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4.xml" ContentType="application/vnd.openxmlformats-officedocument.spreadsheetml.comments+xml"/>
  <Override PartName="/xl/workbook.xml" ContentType="application/vnd.openxmlformats-officedocument.spreadsheetml.sheet.main+xml"/>
  <Override PartName="/xl/styles.xml" ContentType="application/vnd.openxmlformats-officedocument.spreadsheetml.styles+xml"/>
  <Override PartName="/xl/comments1.xml" ContentType="application/vnd.openxmlformats-officedocument.spreadsheetml.comments+xml"/>
  <Override PartName="/xl/worksheets/_rels/sheet4.xml.rels" ContentType="application/vnd.openxmlformats-package.relationships+xml"/>
  <Override PartName="/xl/worksheets/_rels/sheet1.xml.rels" ContentType="application/vnd.openxmlformats-package.relationships+xml"/>
  <Override PartName="/xl/worksheets/sheet4.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Override PartName="/xl/drawings/vmlDrawing2.vml" ContentType="application/vnd.openxmlformats-officedocument.vmlDrawing"/>
  <Override PartName="/xl/drawings/vmlDrawing1.vml" ContentType="application/vnd.openxmlformats-officedocument.vmlDrawing"/>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list final CIB2" sheetId="1" state="visible" r:id="rId2"/>
    <sheet name="chgt bvdid" sheetId="2" state="visible" r:id="rId3"/>
    <sheet name="recouvement in orbis" sheetId="3" state="visible" r:id="rId4"/>
    <sheet name="Feuil1" sheetId="4" state="visible" r:id="rId5"/>
  </sheets>
  <definedNames>
    <definedName function="false" hidden="false" localSheetId="0" name="_02_02_global_ultimate_owner_cleaning_1_201710060952__1" vbProcedure="false">'list final CIB2'!$A$1:$AY$4052</definedName>
  </definedNames>
  <calcPr iterateCount="100" refMode="A1" iterate="false" iterateDelta="0.0001"/>
  <extLst>
    <ext xmlns:loext="http://schemas.libreoffice.org/" uri="{7626C862-2A13-11E5-B345-FEFF819CDC9F}">
      <loext:extCalcPr stringRefSyntax="ExcelA1"/>
    </ext>
  </extLst>
</workbook>
</file>

<file path=xl/comments1.xml><?xml version="1.0" encoding="utf-8"?>
<comments xmlns="http://schemas.openxmlformats.org/spreadsheetml/2006/main" xmlns:xdr="http://schemas.openxmlformats.org/drawingml/2006/spreadsheetDrawing">
  <authors>
    <author> </author>
  </authors>
  <commentList>
    <comment ref="M1" authorId="0">
      <text>
        <r>
          <rPr>
            <b val="true"/>
            <sz val="9"/>
            <color rgb="FF000000"/>
            <rFont val="Calibri"/>
            <family val="2"/>
            <charset val="1"/>
          </rPr>
          <t xml:space="preserve">Laurens:
</t>
        </r>
        <r>
          <rPr>
            <sz val="9"/>
            <color rgb="FF000000"/>
            <rFont val="Calibri"/>
            <family val="2"/>
            <charset val="1"/>
          </rPr>
          <t xml:space="preserve">attention:  sometimes graphie is associated with a country; sometimes two graphies to excluded
</t>
        </r>
      </text>
    </comment>
  </commentList>
</comments>
</file>

<file path=xl/comments4.xml><?xml version="1.0" encoding="utf-8"?>
<comments xmlns="http://schemas.openxmlformats.org/spreadsheetml/2006/main" xmlns:xdr="http://schemas.openxmlformats.org/drawingml/2006/spreadsheetDrawing">
  <authors>
    <author> </author>
  </authors>
  <commentList>
    <comment ref="M1" authorId="0">
      <text>
        <r>
          <rPr>
            <b val="true"/>
            <sz val="9"/>
            <color rgb="FF000000"/>
            <rFont val="Calibri"/>
            <family val="2"/>
            <charset val="1"/>
          </rPr>
          <t xml:space="preserve">Laurens:
</t>
        </r>
        <r>
          <rPr>
            <sz val="9"/>
            <color rgb="FF000000"/>
            <rFont val="Calibri"/>
            <family val="2"/>
            <charset val="1"/>
          </rPr>
          <t xml:space="preserve">attention:  sometimes graphie is associated with a country; sometimes two graphies to excluded
</t>
        </r>
      </text>
    </comment>
  </commentList>
</comments>
</file>

<file path=xl/sharedStrings.xml><?xml version="1.0" encoding="utf-8"?>
<sst xmlns="http://schemas.openxmlformats.org/spreadsheetml/2006/main" count="95291" uniqueCount="23262">
  <si>
    <t xml:space="preserve">company_name</t>
  </si>
  <si>
    <t xml:space="preserve">cnty_iso</t>
  </si>
  <si>
    <t xml:space="preserve">current bvd_id</t>
  </si>
  <si>
    <t xml:space="preserve">changed bvdid since recouvement</t>
  </si>
  <si>
    <t xml:space="preserve">current or previous bvdid (for link with recouvement) automatic check</t>
  </si>
  <si>
    <t xml:space="preserve">present in recouvement (manual check)</t>
  </si>
  <si>
    <t xml:space="preserve">bvdid in recouvement (automatic check + manual)</t>
  </si>
  <si>
    <t xml:space="preserve">Alternative name</t>
  </si>
  <si>
    <t xml:space="preserve">graphies à exclure</t>
  </si>
  <si>
    <t xml:space="preserve">remarques&amp; précautions diverses</t>
  </si>
  <si>
    <t xml:space="preserve">guo_bvd_id</t>
  </si>
  <si>
    <t xml:space="preserve">guo_name</t>
  </si>
  <si>
    <t xml:space="preserve">entity_type</t>
  </si>
  <si>
    <t xml:space="preserve">category</t>
  </si>
  <si>
    <t xml:space="preserve">operating_revenue_usd</t>
  </si>
  <si>
    <t xml:space="preserve">nace</t>
  </si>
  <si>
    <t xml:space="preserve">nace_primary</t>
  </si>
  <si>
    <t xml:space="preserve">nace_secondary</t>
  </si>
  <si>
    <t xml:space="preserve">previous_company_name</t>
  </si>
  <si>
    <t xml:space="preserve">no_subs</t>
  </si>
  <si>
    <t xml:space="preserve">bvb_indep_indic</t>
  </si>
  <si>
    <t xml:space="preserve">guo_nace</t>
  </si>
  <si>
    <t xml:space="preserve">guo_direct</t>
  </si>
  <si>
    <t xml:space="preserve">guo_total</t>
  </si>
  <si>
    <t xml:space="preserve">guo_no_employees</t>
  </si>
  <si>
    <t xml:space="preserve">guo_city</t>
  </si>
  <si>
    <t xml:space="preserve">latitude</t>
  </si>
  <si>
    <t xml:space="preserve">longitude</t>
  </si>
  <si>
    <t xml:space="preserve">info_date_operating_revenue</t>
  </si>
  <si>
    <t xml:space="preserve">net_income_eur</t>
  </si>
  <si>
    <t xml:space="preserve">net_income_usd</t>
  </si>
  <si>
    <t xml:space="preserve">info_date_total_assets</t>
  </si>
  <si>
    <t xml:space="preserve">no_employees</t>
  </si>
  <si>
    <t xml:space="preserve">date_info_no_employees</t>
  </si>
  <si>
    <t xml:space="preserve">total_assets_eur</t>
  </si>
  <si>
    <t xml:space="preserve">total_assets_usd</t>
  </si>
  <si>
    <t xml:space="preserve">current_market_eur</t>
  </si>
  <si>
    <t xml:space="preserve">current_market_usd</t>
  </si>
  <si>
    <t xml:space="preserve">main_exchange</t>
  </si>
  <si>
    <t xml:space="preserve">status_list</t>
  </si>
  <si>
    <t xml:space="preserve">bvd_indep_indic</t>
  </si>
  <si>
    <t xml:space="preserve">no_companies_corp_group</t>
  </si>
  <si>
    <t xml:space="preserve">no_recorded_subs</t>
  </si>
  <si>
    <t xml:space="preserve">main_production_site</t>
  </si>
  <si>
    <t xml:space="preserve">main_distribution_site</t>
  </si>
  <si>
    <t xml:space="preserve">main_domestic_cnty</t>
  </si>
  <si>
    <t xml:space="preserve">main_foreign_cnty</t>
  </si>
  <si>
    <t xml:space="preserve">National Central Cooling Company Pjsc</t>
  </si>
  <si>
    <t xml:space="preserve">AE</t>
  </si>
  <si>
    <t xml:space="preserve">AE30005GU</t>
  </si>
  <si>
    <t xml:space="preserve">NATIONAL CENTRAL COOLING COMPANY PJSC</t>
  </si>
  <si>
    <t xml:space="preserve">Corporate</t>
  </si>
  <si>
    <t xml:space="preserve">Very large company</t>
  </si>
  <si>
    <t xml:space="preserve">A+</t>
  </si>
  <si>
    <t xml:space="preserve">100.00</t>
  </si>
  <si>
    <t xml:space="preserve">Abu Dhabi</t>
  </si>
  <si>
    <t xml:space="preserve">n.a.</t>
  </si>
  <si>
    <t xml:space="preserve">Dubai Financial Market</t>
  </si>
  <si>
    <t xml:space="preserve">Listed</t>
  </si>
  <si>
    <t xml:space="preserve">United Arab Emirates</t>
  </si>
  <si>
    <t xml:space="preserve">Julius Blum GmbH</t>
  </si>
  <si>
    <t xml:space="preserve">AT</t>
  </si>
  <si>
    <t xml:space="preserve">AT9010000065</t>
  </si>
  <si>
    <t xml:space="preserve">"JULIUS BLUM %"</t>
  </si>
  <si>
    <t xml:space="preserve">"BLUM GMBH JULIUS %"</t>
  </si>
  <si>
    <t xml:space="preserve">AT9010000066</t>
  </si>
  <si>
    <t xml:space="preserve">BLUM VERWALTUNG GMBH</t>
  </si>
  <si>
    <t xml:space="preserve">D</t>
  </si>
  <si>
    <t xml:space="preserve">WO</t>
  </si>
  <si>
    <t xml:space="preserve">Hoechst (Vbg.)</t>
  </si>
  <si>
    <t xml:space="preserve">Unlisted</t>
  </si>
  <si>
    <t xml:space="preserve">Austria</t>
  </si>
  <si>
    <t xml:space="preserve">France; Poland; Germany; Czech Republic; United Ki</t>
  </si>
  <si>
    <t xml:space="preserve">Zumtobel Group AG</t>
  </si>
  <si>
    <t xml:space="preserve">AT9010000310</t>
  </si>
  <si>
    <t xml:space="preserve">ZUMTOBEL GROUP AG</t>
  </si>
  <si>
    <t xml:space="preserve">Zumtobel Ag</t>
  </si>
  <si>
    <t xml:space="preserve">B+</t>
  </si>
  <si>
    <t xml:space="preserve">Dornbirn</t>
  </si>
  <si>
    <t xml:space="preserve">Wiener Boerse</t>
  </si>
  <si>
    <t xml:space="preserve">Wolford AG</t>
  </si>
  <si>
    <t xml:space="preserve">AT9010001128</t>
  </si>
  <si>
    <t xml:space="preserve">WOLFORD AG</t>
  </si>
  <si>
    <t xml:space="preserve">Bregenz</t>
  </si>
  <si>
    <t xml:space="preserve">Hong Kong; Belgium; Slovenia; Germany; Spain; Unit</t>
  </si>
  <si>
    <t xml:space="preserve">Hirschmann Automotive GmbH</t>
  </si>
  <si>
    <t xml:space="preserve">AT9010001732</t>
  </si>
  <si>
    <t xml:space="preserve">AT9010066216</t>
  </si>
  <si>
    <t xml:space="preserve">F &amp; R INDUSTRIEBETEILIGUNGEN GMBH</t>
  </si>
  <si>
    <t xml:space="preserve">99.90</t>
  </si>
  <si>
    <t xml:space="preserve">Rankweil-Brederis</t>
  </si>
  <si>
    <t xml:space="preserve">Czech Republic; Romania; Italy</t>
  </si>
  <si>
    <t xml:space="preserve">Andritz AG</t>
  </si>
  <si>
    <t xml:space="preserve">AT9030011229</t>
  </si>
  <si>
    <t xml:space="preserve">ANDRITZ AG</t>
  </si>
  <si>
    <t xml:space="preserve">Andritz Actiengesellschaft</t>
  </si>
  <si>
    <t xml:space="preserve">Graz</t>
  </si>
  <si>
    <t xml:space="preserve">AMS AG</t>
  </si>
  <si>
    <t xml:space="preserve">AT9030014397</t>
  </si>
  <si>
    <t xml:space="preserve">Austriamicrosystems Ag</t>
  </si>
  <si>
    <t xml:space="preserve">Unterpremstatten</t>
  </si>
  <si>
    <t xml:space="preserve">Swiss Exchange (SWX)</t>
  </si>
  <si>
    <t xml:space="preserve">Austria; Italy; Germany; France; Finland; Sweden; </t>
  </si>
  <si>
    <t xml:space="preserve">Italy; Germany; France; Finland; Sweden; Great Bri</t>
  </si>
  <si>
    <t xml:space="preserve">At&amp;S Austria Technologie &amp; Systemtechnik AG</t>
  </si>
  <si>
    <t xml:space="preserve">AT9030075698</t>
  </si>
  <si>
    <t xml:space="preserve">AUSTRIA TECHNOLOGIE &amp; SYSTEMTECHNIK</t>
  </si>
  <si>
    <t xml:space="preserve">AT&amp;S AUSTRIA TECHNOLOGIE &amp; SYSTEMTECHNIK AG</t>
  </si>
  <si>
    <t xml:space="preserve">Leoben</t>
  </si>
  <si>
    <t xml:space="preserve">Austria; India; China; Korea</t>
  </si>
  <si>
    <t xml:space="preserve">Austria; Germany; India; Japan; United States</t>
  </si>
  <si>
    <t xml:space="preserve">India; China; Korea; Germany; Japan; United States</t>
  </si>
  <si>
    <t xml:space="preserve">BDI Beteiligungs GmbH</t>
  </si>
  <si>
    <t xml:space="preserve">AT9030151186</t>
  </si>
  <si>
    <t xml:space="preserve">BDI Bioenergy</t>
  </si>
  <si>
    <t xml:space="preserve">BDI BIOdiesel</t>
  </si>
  <si>
    <t xml:space="preserve">BDI ANLAGENBAU</t>
  </si>
  <si>
    <t xml:space="preserve">AT*771082821</t>
  </si>
  <si>
    <t xml:space="preserve">MR WILHELM HAMMER</t>
  </si>
  <si>
    <t xml:space="preserve">Large company</t>
  </si>
  <si>
    <t xml:space="preserve">-</t>
  </si>
  <si>
    <t xml:space="preserve">51.00</t>
  </si>
  <si>
    <t xml:space="preserve">Grambach</t>
  </si>
  <si>
    <t xml:space="preserve">Plansee Holding AG</t>
  </si>
  <si>
    <t xml:space="preserve">AT9050004491</t>
  </si>
  <si>
    <t xml:space="preserve">PLANSEE HOLDING AG</t>
  </si>
  <si>
    <t xml:space="preserve">Medium sized company</t>
  </si>
  <si>
    <t xml:space="preserve">Schwarzkopf Beteiligungsgesellschaft m.b.H.</t>
  </si>
  <si>
    <t xml:space="preserve">A-</t>
  </si>
  <si>
    <t xml:space="preserve">Germany; Japan; Switzerland; United States of Amer</t>
  </si>
  <si>
    <t xml:space="preserve">Med-El Elektromedizinische Geraete Gesellschaft m.</t>
  </si>
  <si>
    <t xml:space="preserve">AT9050011822</t>
  </si>
  <si>
    <t xml:space="preserve">%MED EL %"</t>
  </si>
  <si>
    <t xml:space="preserve">AT*772619362</t>
  </si>
  <si>
    <t xml:space="preserve">MRS INGEBORG HOCHMAIR-DESOYER</t>
  </si>
  <si>
    <t xml:space="preserve">Innsbruck</t>
  </si>
  <si>
    <t xml:space="preserve">Innsbruck, Austria</t>
  </si>
  <si>
    <t xml:space="preserve">Egger Holzwerkstoffe GmbH</t>
  </si>
  <si>
    <t xml:space="preserve">AT9050045742</t>
  </si>
  <si>
    <t xml:space="preserve">AT9050056206</t>
  </si>
  <si>
    <t xml:space="preserve">FRITZ EGGER GMBH &amp; CO OG</t>
  </si>
  <si>
    <t xml:space="preserve">AT*773357445</t>
  </si>
  <si>
    <t xml:space="preserve">MFE VERMOEGENSVERWALTUNG PRIVATSTIFTUNG</t>
  </si>
  <si>
    <t xml:space="preserve">59.90</t>
  </si>
  <si>
    <t xml:space="preserve">St. Johann in Tirol</t>
  </si>
  <si>
    <t xml:space="preserve">United Kingdom</t>
  </si>
  <si>
    <t xml:space="preserve">Lenzing AG</t>
  </si>
  <si>
    <t xml:space="preserve">AT9070004112</t>
  </si>
  <si>
    <t xml:space="preserve">AT9110329797</t>
  </si>
  <si>
    <t xml:space="preserve">B &amp; C PRIVATSTIFTUNG</t>
  </si>
  <si>
    <t xml:space="preserve">Lenzing</t>
  </si>
  <si>
    <t xml:space="preserve">Grimsby, United Kingdom; Mobile, United States of </t>
  </si>
  <si>
    <t xml:space="preserve">United Kingdom; United States; Indonesia; China; I</t>
  </si>
  <si>
    <t xml:space="preserve">Voest-Alpine AG</t>
  </si>
  <si>
    <t xml:space="preserve">AT9070005375</t>
  </si>
  <si>
    <t xml:space="preserve">VOEST-ALPINE AG</t>
  </si>
  <si>
    <t xml:space="preserve">Voest-Alpine Stahl Ag</t>
  </si>
  <si>
    <t xml:space="preserve">Linz</t>
  </si>
  <si>
    <t xml:space="preserve">Europe; Germany, Belgium, Denmark, France, the Uni</t>
  </si>
  <si>
    <t xml:space="preserve">BWT AG</t>
  </si>
  <si>
    <t xml:space="preserve">AT9070006286</t>
  </si>
  <si>
    <t xml:space="preserve">AT9130073429</t>
  </si>
  <si>
    <t xml:space="preserve">WAB PRIVATSTIFTUNG</t>
  </si>
  <si>
    <t xml:space="preserve">81.20</t>
  </si>
  <si>
    <t xml:space="preserve">Mondsee</t>
  </si>
  <si>
    <t xml:space="preserve">Belgium, the Czech Republic, Denmark, Finland, Fra</t>
  </si>
  <si>
    <t xml:space="preserve">EREMA Engineering Recycling Maschinen und Anlagen </t>
  </si>
  <si>
    <t xml:space="preserve">AT9070007871</t>
  </si>
  <si>
    <t xml:space="preserve">AT9070239892</t>
  </si>
  <si>
    <t xml:space="preserve">EREMA GROUP GMBH</t>
  </si>
  <si>
    <t xml:space="preserve">Ansfelden</t>
  </si>
  <si>
    <t xml:space="preserve">Europe; Asia; North America; South America; Africa</t>
  </si>
  <si>
    <t xml:space="preserve">Rosenbauer International AG</t>
  </si>
  <si>
    <t xml:space="preserve">AT9070008375</t>
  </si>
  <si>
    <t xml:space="preserve">AT9070158683</t>
  </si>
  <si>
    <t xml:space="preserve">ROSENBAUER BETEILIGUNGSVERWALTUNG GMBH</t>
  </si>
  <si>
    <t xml:space="preserve">Leonding</t>
  </si>
  <si>
    <t xml:space="preserve">KTM AG</t>
  </si>
  <si>
    <t xml:space="preserve">AT9070010663</t>
  </si>
  <si>
    <t xml:space="preserve">AT*110150715978</t>
  </si>
  <si>
    <t xml:space="preserve">MR STEFAN PIERER</t>
  </si>
  <si>
    <t xml:space="preserve">Ktm Power Sports Ag</t>
  </si>
  <si>
    <t xml:space="preserve">Mattighofen</t>
  </si>
  <si>
    <t xml:space="preserve">North America and Europe</t>
  </si>
  <si>
    <t xml:space="preserve">Miba Aktiengesellschaft</t>
  </si>
  <si>
    <t xml:space="preserve">AT9070019858</t>
  </si>
  <si>
    <t xml:space="preserve">AT9070075043</t>
  </si>
  <si>
    <t xml:space="preserve">MITTERBAUER PRIVATSTIFTUNG</t>
  </si>
  <si>
    <t xml:space="preserve">Laakirchen</t>
  </si>
  <si>
    <t xml:space="preserve">Delisted</t>
  </si>
  <si>
    <t xml:space="preserve">United States of America; Singapore; France; Italy</t>
  </si>
  <si>
    <t xml:space="preserve">Fabasoft AG</t>
  </si>
  <si>
    <t xml:space="preserve">AT9070062661</t>
  </si>
  <si>
    <t xml:space="preserve">AT9070100745</t>
  </si>
  <si>
    <t xml:space="preserve">FALLMANN &amp; BAUERNFEIND PRIVATSTIFTUNG</t>
  </si>
  <si>
    <t xml:space="preserve">C</t>
  </si>
  <si>
    <t xml:space="preserve">67.19</t>
  </si>
  <si>
    <t xml:space="preserve">Boerse Frankfurt</t>
  </si>
  <si>
    <t xml:space="preserve">Switzerland; Germany; Italy; United Kingdom</t>
  </si>
  <si>
    <t xml:space="preserve">FRONIUS INTERNATIONAL GmbH</t>
  </si>
  <si>
    <t xml:space="preserve">AT9070080898</t>
  </si>
  <si>
    <t xml:space="preserve">AT9070105898</t>
  </si>
  <si>
    <t xml:space="preserve">G &amp; K PRIVATSTIFTUNG</t>
  </si>
  <si>
    <t xml:space="preserve">Pettenbach</t>
  </si>
  <si>
    <t xml:space="preserve">Pettenbach, Sattledt, Wels and Thalheim</t>
  </si>
  <si>
    <t xml:space="preserve">Brazil, Germany, Norway, Slovakia, United States o</t>
  </si>
  <si>
    <t xml:space="preserve">S&amp;T AG</t>
  </si>
  <si>
    <t xml:space="preserve">AT9070106089</t>
  </si>
  <si>
    <t xml:space="preserve">Quanmax Ag</t>
  </si>
  <si>
    <t xml:space="preserve">Polytec Holding AG</t>
  </si>
  <si>
    <t xml:space="preserve">AT9070110800</t>
  </si>
  <si>
    <t xml:space="preserve">galere le matching</t>
  </si>
  <si>
    <t xml:space="preserve">POLYTEC HOLDING AG</t>
  </si>
  <si>
    <t xml:space="preserve">Horsching</t>
  </si>
  <si>
    <t xml:space="preserve">United Kingdom, Germany, and North America</t>
  </si>
  <si>
    <t xml:space="preserve">EV Group E.Thallner GmbH</t>
  </si>
  <si>
    <t xml:space="preserve">AT9070198677</t>
  </si>
  <si>
    <t xml:space="preserve"> Electronic Visions Company</t>
  </si>
  <si>
    <t xml:space="preserve">%EV group%</t>
  </si>
  <si>
    <t xml:space="preserve">AT*770609080</t>
  </si>
  <si>
    <t xml:space="preserve">THALLNER PRIVATSTIFTUNG</t>
  </si>
  <si>
    <t xml:space="preserve">St. Florian am Inn</t>
  </si>
  <si>
    <t xml:space="preserve">Amag Austria Metall AG</t>
  </si>
  <si>
    <t xml:space="preserve">AT9070280606</t>
  </si>
  <si>
    <t xml:space="preserve">Amag Rolling</t>
  </si>
  <si>
    <t xml:space="preserve">Amag casting</t>
  </si>
  <si>
    <t xml:space="preserve">Austria metall</t>
  </si>
  <si>
    <t xml:space="preserve">C+</t>
  </si>
  <si>
    <t xml:space="preserve">Ranshofen</t>
  </si>
  <si>
    <t xml:space="preserve">Ranshofen; Sept Iles, Quebec</t>
  </si>
  <si>
    <t xml:space="preserve">Canada</t>
  </si>
  <si>
    <t xml:space="preserve">Strabag SE</t>
  </si>
  <si>
    <t xml:space="preserve">AT9090003478</t>
  </si>
  <si>
    <t xml:space="preserve">STRABAG SE</t>
  </si>
  <si>
    <t xml:space="preserve">Bauholding Strabag Se</t>
  </si>
  <si>
    <t xml:space="preserve">Vienna</t>
  </si>
  <si>
    <t xml:space="preserve">Agrana Beteiligungs-Aktiengesellschaft</t>
  </si>
  <si>
    <t xml:space="preserve">AT9110015079</t>
  </si>
  <si>
    <t xml:space="preserve">AT9110435714</t>
  </si>
  <si>
    <t xml:space="preserve">AGRANA ZUCKER, ST?RKE UND FRUCHT HOLDING AG</t>
  </si>
  <si>
    <t xml:space="preserve">Hungary; The Czech Republic; Slovakia; Romania; De</t>
  </si>
  <si>
    <t xml:space="preserve">OMV Aktiengesellschaft</t>
  </si>
  <si>
    <t xml:space="preserve">AT9110015290</t>
  </si>
  <si>
    <t xml:space="preserve">OMV AKTIENGESELLSCHAFT</t>
  </si>
  <si>
    <t xml:space="preserve">Central Europe; Albania, Australia, Austria, Bulga</t>
  </si>
  <si>
    <t xml:space="preserve">Wienerberger AG</t>
  </si>
  <si>
    <t xml:space="preserve">AT9110026043</t>
  </si>
  <si>
    <t xml:space="preserve">WIENERBERGER AG</t>
  </si>
  <si>
    <t xml:space="preserve">Wienerberger Baustoffindustrie Ag</t>
  </si>
  <si>
    <t xml:space="preserve">Austria, Belgium, Bulgaria, Croatia, Czech Republi</t>
  </si>
  <si>
    <t xml:space="preserve">Europe; North America</t>
  </si>
  <si>
    <t xml:space="preserve">HTM Sport GmbH</t>
  </si>
  <si>
    <t xml:space="preserve">AT9110044169</t>
  </si>
  <si>
    <t xml:space="preserve">?</t>
  </si>
  <si>
    <t xml:space="preserve">CW*D00416648</t>
  </si>
  <si>
    <t xml:space="preserve">HEAD SPORTS HOLDINGS N.V.</t>
  </si>
  <si>
    <t xml:space="preserve">0.00</t>
  </si>
  <si>
    <t xml:space="preserve">Schwechat</t>
  </si>
  <si>
    <t xml:space="preserve">RHI AG</t>
  </si>
  <si>
    <t xml:space="preserve">AT9110044833</t>
  </si>
  <si>
    <t xml:space="preserve">Radex-Heraklith Industriebeteiligungs-Ag</t>
  </si>
  <si>
    <t xml:space="preserve">Austria, Belgium, Canada, France, Germany, Italy, </t>
  </si>
  <si>
    <t xml:space="preserve">Belgium, Canada, France, Germany, Italy, Mexico, t</t>
  </si>
  <si>
    <t xml:space="preserve">Verbund AG</t>
  </si>
  <si>
    <t xml:space="preserve">AT9110045199</t>
  </si>
  <si>
    <t xml:space="preserve">AT*J00S1018</t>
  </si>
  <si>
    <t xml:space="preserve">AUSTRIA</t>
  </si>
  <si>
    <t xml:space="preserve">Osterreichische Elektrizitatswirtschafts-Ag</t>
  </si>
  <si>
    <t xml:space="preserve">Germany, Italy, Poland, Hungary, Slovakia, the Cze</t>
  </si>
  <si>
    <t xml:space="preserve">Aurea Software GmbH</t>
  </si>
  <si>
    <t xml:space="preserve">AT9110047829</t>
  </si>
  <si>
    <t xml:space="preserve">AE*Z00047435</t>
  </si>
  <si>
    <t xml:space="preserve">AUREA SOFTWARE FZ-LLC</t>
  </si>
  <si>
    <t xml:space="preserve">81.09</t>
  </si>
  <si>
    <t xml:space="preserve">Wien</t>
  </si>
  <si>
    <t xml:space="preserve">Germany; Switzerland; Netherlands; France; Hungary</t>
  </si>
  <si>
    <t xml:space="preserve">Novomatic AG</t>
  </si>
  <si>
    <t xml:space="preserve">AT9110084487</t>
  </si>
  <si>
    <t xml:space="preserve">Gumpoldskirchen AT</t>
  </si>
  <si>
    <t xml:space="preserve">AT*773066443</t>
  </si>
  <si>
    <t xml:space="preserve">PROF. JOHANN F GRAF</t>
  </si>
  <si>
    <t xml:space="preserve">Novo-Invest Casino Development Aktiengesellschaft</t>
  </si>
  <si>
    <t xml:space="preserve">Gumpoldskirchen</t>
  </si>
  <si>
    <t xml:space="preserve">Austria and internationally</t>
  </si>
  <si>
    <t xml:space="preserve">Estonia; Germany; Poland</t>
  </si>
  <si>
    <t xml:space="preserve">Plasser &amp; Theurer, Export von Bahnbaumaschinen, Gesellschaft m.b.H.</t>
  </si>
  <si>
    <t xml:space="preserve">AT9110090803</t>
  </si>
  <si>
    <t xml:space="preserve">AT9110083561</t>
  </si>
  <si>
    <t xml:space="preserve">"Plasser %"</t>
  </si>
  <si>
    <t xml:space="preserve">AT9110083563</t>
  </si>
  <si>
    <t xml:space="preserve">PLASSER &amp; THEURER BETEILIGUNGS- UND VERWALTUNGSGESELLSCHAFT M.B.H.</t>
  </si>
  <si>
    <t xml:space="preserve">99.20</t>
  </si>
  <si>
    <t xml:space="preserve">Canada, Australia, Brazil, Germany, Scandinavia, France, United Kingdom, Hong Kong, India, Italy, To</t>
  </si>
  <si>
    <t xml:space="preserve">TTTech Computertechnik AG</t>
  </si>
  <si>
    <t xml:space="preserve">AT9110276348</t>
  </si>
  <si>
    <t xml:space="preserve">TTTech</t>
  </si>
  <si>
    <t xml:space="preserve">TTTECH COMPUTERTECHNIK </t>
  </si>
  <si>
    <t xml:space="preserve">TTTECH COMPUTERTECHNIK AG</t>
  </si>
  <si>
    <t xml:space="preserve">B-</t>
  </si>
  <si>
    <t xml:space="preserve">Germany, Italy, Romania, Japan, Korea, and the Uni</t>
  </si>
  <si>
    <t xml:space="preserve">Waagner-Biro AG</t>
  </si>
  <si>
    <t xml:space="preserve">AT9110312514</t>
  </si>
  <si>
    <t xml:space="preserve">Waagner Biro%</t>
  </si>
  <si>
    <t xml:space="preserve">WAAGNER-BIRO AG</t>
  </si>
  <si>
    <t xml:space="preserve">W.B. Holding Ag</t>
  </si>
  <si>
    <t xml:space="preserve">Kapsch Trafficcom AG</t>
  </si>
  <si>
    <t xml:space="preserve">AT9110348248</t>
  </si>
  <si>
    <t xml:space="preserve">AT9110290826</t>
  </si>
  <si>
    <t xml:space="preserve">DATAX HANDELSGMBH</t>
  </si>
  <si>
    <t xml:space="preserve">Ring International Holding AG</t>
  </si>
  <si>
    <t xml:space="preserve">AT9110350612</t>
  </si>
  <si>
    <t xml:space="preserve">attention avec helios plein d'homonyme. C'est un slovene ds le coating</t>
  </si>
  <si>
    <t xml:space="preserve">GB04264827</t>
  </si>
  <si>
    <t xml:space="preserve">OXHAUTH LIMITED</t>
  </si>
  <si>
    <t xml:space="preserve">55.63</t>
  </si>
  <si>
    <t xml:space="preserve">Austria, Hungary, Germany, the Czech Republic, Pol</t>
  </si>
  <si>
    <t xml:space="preserve">Germany, the Great Britain, the Netherlands, Franc</t>
  </si>
  <si>
    <t xml:space="preserve">Haas Food Equipment GmbH</t>
  </si>
  <si>
    <t xml:space="preserve">AT9110355098</t>
  </si>
  <si>
    <t xml:space="preserve">AT9110728958</t>
  </si>
  <si>
    <t xml:space="preserve">HBB-HAAS BERATUNG UND BETEILIGUNGEN GMBH &amp; CO KG</t>
  </si>
  <si>
    <t xml:space="preserve">Otto Bock Healthcare Products GmbH</t>
  </si>
  <si>
    <t xml:space="preserve">AT9110395622</t>
  </si>
  <si>
    <t xml:space="preserve">Ottobock %</t>
  </si>
  <si>
    <t xml:space="preserve">%BOCK HEALTHCARE % </t>
  </si>
  <si>
    <t xml:space="preserve">DE*110160528648</t>
  </si>
  <si>
    <t xml:space="preserve">MR HANS NAEDER</t>
  </si>
  <si>
    <t xml:space="preserve">OEsterreichische Bundesbahnen-Holding Aktiengesell</t>
  </si>
  <si>
    <t xml:space="preserve">AT9110424487</t>
  </si>
  <si>
    <t xml:space="preserve">Borealis AG</t>
  </si>
  <si>
    <t xml:space="preserve">AT9110444372</t>
  </si>
  <si>
    <t xml:space="preserve">AE0000055630</t>
  </si>
  <si>
    <t xml:space="preserve">GOVERNMENT OF ABU DHABI</t>
  </si>
  <si>
    <t xml:space="preserve">Austria, Belgium, Brazil, Finland, Germany, Italy,</t>
  </si>
  <si>
    <t xml:space="preserve">Constantia Flexibles Group GMBH</t>
  </si>
  <si>
    <t xml:space="preserve">AT9110696673</t>
  </si>
  <si>
    <t xml:space="preserve">%constantia%</t>
  </si>
  <si>
    <t xml:space="preserve">WW*1168741687</t>
  </si>
  <si>
    <t xml:space="preserve">FAMILLE WENDEL</t>
  </si>
  <si>
    <t xml:space="preserve">Europe, Asia and the Americas; Germany, the rest o</t>
  </si>
  <si>
    <t xml:space="preserve">Facc AG</t>
  </si>
  <si>
    <t xml:space="preserve">AT9110705653</t>
  </si>
  <si>
    <t xml:space="preserve">Fischer Advanced Composite Components</t>
  </si>
  <si>
    <t xml:space="preserve">"FACC AG"</t>
  </si>
  <si>
    <t xml:space="preserve">TW*110136998210</t>
  </si>
  <si>
    <t xml:space="preserve">FACC INTERNATIONAL COMPANY LIMITED</t>
  </si>
  <si>
    <t xml:space="preserve">55.50</t>
  </si>
  <si>
    <t xml:space="preserve">Ried im Innkreis</t>
  </si>
  <si>
    <t xml:space="preserve">THQ Nordic GmbH</t>
  </si>
  <si>
    <t xml:space="preserve">AT9110770766</t>
  </si>
  <si>
    <t xml:space="preserve">LW Comics</t>
  </si>
  <si>
    <t xml:space="preserve">SE5566919121</t>
  </si>
  <si>
    <t xml:space="preserve">LARS WINGEFORS AB</t>
  </si>
  <si>
    <t xml:space="preserve">biolitec AG</t>
  </si>
  <si>
    <t xml:space="preserve">AT9110788864</t>
  </si>
  <si>
    <t xml:space="preserve">AT*110158452038</t>
  </si>
  <si>
    <t xml:space="preserve">MR WOLFGANG NEUBERGER</t>
  </si>
  <si>
    <t xml:space="preserve">74.30</t>
  </si>
  <si>
    <t xml:space="preserve">Scheer Austria GmbH</t>
  </si>
  <si>
    <t xml:space="preserve">AT9110809495</t>
  </si>
  <si>
    <t xml:space="preserve">IDS Scheer%</t>
  </si>
  <si>
    <t xml:space="preserve">DEP001177295</t>
  </si>
  <si>
    <t xml:space="preserve">AUGUST-WILHELM SCHEER</t>
  </si>
  <si>
    <t xml:space="preserve">Palfinger AG</t>
  </si>
  <si>
    <t xml:space="preserve">AT9130000041</t>
  </si>
  <si>
    <t xml:space="preserve">AT*918541726</t>
  </si>
  <si>
    <t xml:space="preserve">PALFINGER FAMILY</t>
  </si>
  <si>
    <t xml:space="preserve">59.00</t>
  </si>
  <si>
    <t xml:space="preserve">Bergheim (Salzburg)</t>
  </si>
  <si>
    <t xml:space="preserve">Argentina; Brazil; Bulgaria; Canada; China; Croati</t>
  </si>
  <si>
    <t xml:space="preserve">Red Bull GmbH</t>
  </si>
  <si>
    <t xml:space="preserve">AT9130031724</t>
  </si>
  <si>
    <t xml:space="preserve">RED BULL GMBH</t>
  </si>
  <si>
    <t xml:space="preserve">Fuschl am See</t>
  </si>
  <si>
    <t xml:space="preserve">Benteler International Aktiengesellschaft</t>
  </si>
  <si>
    <t xml:space="preserve">AT9130147683</t>
  </si>
  <si>
    <t xml:space="preserve">DE*772032111</t>
  </si>
  <si>
    <t xml:space="preserve">MR HUBERTUS BENTELER</t>
  </si>
  <si>
    <t xml:space="preserve">Salzburg</t>
  </si>
  <si>
    <t xml:space="preserve">Berndorf Aktiengesellschaft</t>
  </si>
  <si>
    <t xml:space="preserve">AT9150008196</t>
  </si>
  <si>
    <t xml:space="preserve">BERNDORF AKTIENGESELLSCHAFT</t>
  </si>
  <si>
    <t xml:space="preserve">Berndorf (NOE)</t>
  </si>
  <si>
    <t xml:space="preserve">Brazil, Canada, China, the Czech Republic, Germany</t>
  </si>
  <si>
    <t xml:space="preserve">ZKW Group GmbH</t>
  </si>
  <si>
    <t xml:space="preserve">AT9150015738</t>
  </si>
  <si>
    <t xml:space="preserve">Zizala%</t>
  </si>
  <si>
    <t xml:space="preserve">ZKW%</t>
  </si>
  <si>
    <t xml:space="preserve">AT*110022589620</t>
  </si>
  <si>
    <t xml:space="preserve">MR ULRICH MOMMERT</t>
  </si>
  <si>
    <t xml:space="preserve">Wieselburg an der Erlauf</t>
  </si>
  <si>
    <t xml:space="preserve">Wieselburg, Austria</t>
  </si>
  <si>
    <t xml:space="preserve">Slovakia; Czech Republic; India; China</t>
  </si>
  <si>
    <t xml:space="preserve">Schoeller-Bleckmann Oilfield Equipment AG</t>
  </si>
  <si>
    <t xml:space="preserve">AT9150038693</t>
  </si>
  <si>
    <t xml:space="preserve">SCHOELLER BLECKMANNOILFIELD%</t>
  </si>
  <si>
    <t xml:space="preserve">Schoeller-Bleckmann Oilfield Equipment AG is an Austrian engineering company.[1][2] It is a former subdivision of the Schoeller-Bleckmann group, a manufacturer particularly of steel products which was nationalised in 1946; the company was spun off in the period 1993-7</t>
  </si>
  <si>
    <t xml:space="preserve">SCHOELLER-BLECKMANN OILFIELD EQUIPMENT AG</t>
  </si>
  <si>
    <t xml:space="preserve">Ternitz</t>
  </si>
  <si>
    <t xml:space="preserve">United States, Canada, the United Kingdom, Singapo</t>
  </si>
  <si>
    <t xml:space="preserve">Eybl Austria GmbH</t>
  </si>
  <si>
    <t xml:space="preserve">AT9150092530</t>
  </si>
  <si>
    <t xml:space="preserve">BA4200050330005</t>
  </si>
  <si>
    <t xml:space="preserve">ASA HOLDING D.O.O. SARAJEVO</t>
  </si>
  <si>
    <t xml:space="preserve">Krems an der Donau</t>
  </si>
  <si>
    <t xml:space="preserve">BENE GmbH</t>
  </si>
  <si>
    <t xml:space="preserve">AT9150289017</t>
  </si>
  <si>
    <t xml:space="preserve">AT9150049452</t>
  </si>
  <si>
    <t xml:space="preserve">AT9110908500</t>
  </si>
  <si>
    <t xml:space="preserve">BGO BETEILIGUNGSVERWALTUNGS GMBH</t>
  </si>
  <si>
    <t xml:space="preserve">99.00</t>
  </si>
  <si>
    <t xml:space="preserve">Waidhofen an der Ybbs</t>
  </si>
  <si>
    <t xml:space="preserve">UNIQA Insurance Group AG</t>
  </si>
  <si>
    <t xml:space="preserve">ATFEI1007011</t>
  </si>
  <si>
    <t xml:space="preserve">UNIQA INSURANCE GROUP AG</t>
  </si>
  <si>
    <t xml:space="preserve">Insurance company</t>
  </si>
  <si>
    <t xml:space="preserve">UNIQA Versicherungen AG</t>
  </si>
  <si>
    <t xml:space="preserve">Bluescope Steel Limited</t>
  </si>
  <si>
    <t xml:space="preserve">AU</t>
  </si>
  <si>
    <t xml:space="preserve">AU000011058</t>
  </si>
  <si>
    <t xml:space="preserve">BLUESCOPE STEEL LIMITED</t>
  </si>
  <si>
    <t xml:space="preserve">Bhp Steel Limited</t>
  </si>
  <si>
    <t xml:space="preserve">Melbourne</t>
  </si>
  <si>
    <t xml:space="preserve">Australian Securities Exchange</t>
  </si>
  <si>
    <t xml:space="preserve">Port Kembla near Wollongong in the Illawarra; Hast</t>
  </si>
  <si>
    <t xml:space="preserve">Australia; New Zealand; Asia; North America</t>
  </si>
  <si>
    <t xml:space="preserve">Australia</t>
  </si>
  <si>
    <t xml:space="preserve">New Zealand; Asia; North America</t>
  </si>
  <si>
    <t xml:space="preserve">Amcor Limited</t>
  </si>
  <si>
    <t xml:space="preserve">AU000017372</t>
  </si>
  <si>
    <t xml:space="preserve">AMCOR LIMITED</t>
  </si>
  <si>
    <t xml:space="preserve">Apm Ltd</t>
  </si>
  <si>
    <t xml:space="preserve">Hawthorn</t>
  </si>
  <si>
    <t xml:space="preserve">Australasia, Europe and North and South America</t>
  </si>
  <si>
    <t xml:space="preserve">Cochlear Limited</t>
  </si>
  <si>
    <t xml:space="preserve">AU002618073</t>
  </si>
  <si>
    <t xml:space="preserve">COCHLEAR LIMITED</t>
  </si>
  <si>
    <t xml:space="preserve">Sydney</t>
  </si>
  <si>
    <t xml:space="preserve">Americas; Europe; Asia Pacific</t>
  </si>
  <si>
    <t xml:space="preserve">Aristocrat Leisure Limited</t>
  </si>
  <si>
    <t xml:space="preserve">AU002818368</t>
  </si>
  <si>
    <t xml:space="preserve">ARISTOCRAT LEISURE LIMITED</t>
  </si>
  <si>
    <t xml:space="preserve">North Ryde</t>
  </si>
  <si>
    <t xml:space="preserve">United States; New Zealand; United Kingdom; South </t>
  </si>
  <si>
    <t xml:space="preserve">Silex Systems Limited</t>
  </si>
  <si>
    <t xml:space="preserve">AU003372067</t>
  </si>
  <si>
    <t xml:space="preserve">SILEX SYSTEMS LIMITED</t>
  </si>
  <si>
    <t xml:space="preserve">Lucas Heights, Australia</t>
  </si>
  <si>
    <t xml:space="preserve">National Australia Bank Limited</t>
  </si>
  <si>
    <t xml:space="preserve">AU004044937</t>
  </si>
  <si>
    <t xml:space="preserve">NATIONAL AUSTRALIA BANK LIMITED</t>
  </si>
  <si>
    <t xml:space="preserve">Bank</t>
  </si>
  <si>
    <t xml:space="preserve">New Zealand; United Kingdom; Hong Kong; Netherland</t>
  </si>
  <si>
    <t xml:space="preserve">Orica Limited</t>
  </si>
  <si>
    <t xml:space="preserve">AU004145868</t>
  </si>
  <si>
    <t xml:space="preserve">ICI Australia</t>
  </si>
  <si>
    <t xml:space="preserve">ORICA LIMITED</t>
  </si>
  <si>
    <t xml:space="preserve">Ici Australia Ltd</t>
  </si>
  <si>
    <t xml:space="preserve">East Melbourne</t>
  </si>
  <si>
    <t xml:space="preserve">Philippines; Canada; USA; Australia; Mexico; Thail</t>
  </si>
  <si>
    <t xml:space="preserve">Australia; New Zealand; Asia</t>
  </si>
  <si>
    <t xml:space="preserve">New Zealand; Asia; Europe; North America; Latin Am</t>
  </si>
  <si>
    <t xml:space="preserve">Arrium Limited</t>
  </si>
  <si>
    <t xml:space="preserve">AU004410833</t>
  </si>
  <si>
    <t xml:space="preserve">ARRIUM LIMITED</t>
  </si>
  <si>
    <t xml:space="preserve">Onesteel Limited</t>
  </si>
  <si>
    <t xml:space="preserve">Rio Tinto Limited</t>
  </si>
  <si>
    <t xml:space="preserve">AU004458404</t>
  </si>
  <si>
    <t xml:space="preserve">RIO TINTO LIMITED</t>
  </si>
  <si>
    <t xml:space="preserve">Cra Ltd</t>
  </si>
  <si>
    <t xml:space="preserve">Africa, Europe, Australasia, Asia, North America, </t>
  </si>
  <si>
    <t xml:space="preserve">Australia and New Zealand Banking Group Limited</t>
  </si>
  <si>
    <t xml:space="preserve">AU005357522</t>
  </si>
  <si>
    <t xml:space="preserve">AUSTRALIA AND NEW ZEALAND BANKING GROUP LIMITED</t>
  </si>
  <si>
    <t xml:space="preserve">St Docklands</t>
  </si>
  <si>
    <t xml:space="preserve">New Zealand, Asia, Europe, and the United States o</t>
  </si>
  <si>
    <t xml:space="preserve">Computershare Limited</t>
  </si>
  <si>
    <t xml:space="preserve">AU005485825</t>
  </si>
  <si>
    <t xml:space="preserve">COMPUTERSHARE LIMITED</t>
  </si>
  <si>
    <t xml:space="preserve">Abbotsford</t>
  </si>
  <si>
    <t xml:space="preserve">Technology One Limited</t>
  </si>
  <si>
    <t xml:space="preserve">AU010487180</t>
  </si>
  <si>
    <t xml:space="preserve">TECHNOLOGY ONE LIMITED</t>
  </si>
  <si>
    <t xml:space="preserve">Fortitude Valley</t>
  </si>
  <si>
    <t xml:space="preserve">Varen Holdings Pty. Ltd.</t>
  </si>
  <si>
    <t xml:space="preserve">AU050328526</t>
  </si>
  <si>
    <t xml:space="preserve">clark equipment%</t>
  </si>
  <si>
    <t xml:space="preserve">%clark % equipment%</t>
  </si>
  <si>
    <t xml:space="preserve">VAREN TECHNOLOGY</t>
  </si>
  <si>
    <t xml:space="preserve">VAREN HOLDINGS PTY. LTD.</t>
  </si>
  <si>
    <t xml:space="preserve">Asquith</t>
  </si>
  <si>
    <t xml:space="preserve">CSL Limited</t>
  </si>
  <si>
    <t xml:space="preserve">AU051588348</t>
  </si>
  <si>
    <t xml:space="preserve">CSL LIMITED</t>
  </si>
  <si>
    <t xml:space="preserve">Commonwealth Serum Laboratories Limited</t>
  </si>
  <si>
    <t xml:space="preserve">Parkville</t>
  </si>
  <si>
    <t xml:space="preserve">Europe; Germany; Switzerland; United States of Ame</t>
  </si>
  <si>
    <t xml:space="preserve">Telstra Corporation Limited</t>
  </si>
  <si>
    <t xml:space="preserve">AU051775556</t>
  </si>
  <si>
    <t xml:space="preserve">TELSTRA CORPORATION LIMITED</t>
  </si>
  <si>
    <t xml:space="preserve">Australian &amp; Overseas Telecommunications</t>
  </si>
  <si>
    <t xml:space="preserve">Europe; United States</t>
  </si>
  <si>
    <t xml:space="preserve">Linc Energy Ltd</t>
  </si>
  <si>
    <t xml:space="preserve">AU076157045</t>
  </si>
  <si>
    <t xml:space="preserve">LINC ENERGY LTD</t>
  </si>
  <si>
    <t xml:space="preserve">Brisbane</t>
  </si>
  <si>
    <t xml:space="preserve">Singapore Exchange</t>
  </si>
  <si>
    <t xml:space="preserve">AMP Ltd</t>
  </si>
  <si>
    <t xml:space="preserve">AU079354519</t>
  </si>
  <si>
    <t xml:space="preserve">AMP LTD</t>
  </si>
  <si>
    <t xml:space="preserve">Signostics Limited</t>
  </si>
  <si>
    <t xml:space="preserve">AU081578378</t>
  </si>
  <si>
    <t xml:space="preserve">U</t>
  </si>
  <si>
    <t xml:space="preserve">Clovelly Park</t>
  </si>
  <si>
    <t xml:space="preserve">Breville Group Limited</t>
  </si>
  <si>
    <t xml:space="preserve">AU086933431</t>
  </si>
  <si>
    <t xml:space="preserve">Housewares International</t>
  </si>
  <si>
    <t xml:space="preserve">Breville %</t>
  </si>
  <si>
    <t xml:space="preserve">BREVILLE GROUP LIMITED</t>
  </si>
  <si>
    <t xml:space="preserve">Housewares International Limited</t>
  </si>
  <si>
    <t xml:space="preserve">Alexandria</t>
  </si>
  <si>
    <t xml:space="preserve">United States; Canada; New Zealand; Hong Kong; Aus</t>
  </si>
  <si>
    <t xml:space="preserve">United States; Canada; New Zealand; Hong Kong</t>
  </si>
  <si>
    <t xml:space="preserve">Nufarm Ltd</t>
  </si>
  <si>
    <t xml:space="preserve">AU091323312</t>
  </si>
  <si>
    <t xml:space="preserve">NUFARM LTD</t>
  </si>
  <si>
    <t xml:space="preserve">Fernz Corporation (Nz) Limited</t>
  </si>
  <si>
    <t xml:space="preserve">Laverton</t>
  </si>
  <si>
    <t xml:space="preserve">Australia; New Zealand; Asia; Europe; Americas</t>
  </si>
  <si>
    <t xml:space="preserve">New Zealand; Asia; Europe; Americas</t>
  </si>
  <si>
    <t xml:space="preserve">James Hardie Industries Public Limited Company</t>
  </si>
  <si>
    <t xml:space="preserve">AU097829895</t>
  </si>
  <si>
    <t xml:space="preserve">IE485719</t>
  </si>
  <si>
    <t xml:space="preserve">JAMES HARDIE INDUSTRIES PLC</t>
  </si>
  <si>
    <t xml:space="preserve">St Dublin</t>
  </si>
  <si>
    <t xml:space="preserve">Waratek PTY Ltd</t>
  </si>
  <si>
    <t xml:space="preserve">AU103243698</t>
  </si>
  <si>
    <t xml:space="preserve">IE*110021553374</t>
  </si>
  <si>
    <t xml:space="preserve">WARATEK LIMITED 465447</t>
  </si>
  <si>
    <t xml:space="preserve">Small company</t>
  </si>
  <si>
    <t xml:space="preserve">Parramatta</t>
  </si>
  <si>
    <t xml:space="preserve">Chicago Mercantile Exchange Inc.</t>
  </si>
  <si>
    <t xml:space="preserve">AU103432391</t>
  </si>
  <si>
    <t xml:space="preserve">Covata Limited</t>
  </si>
  <si>
    <t xml:space="preserve">AU120658497</t>
  </si>
  <si>
    <t xml:space="preserve">COVATA LIMITED</t>
  </si>
  <si>
    <t xml:space="preserve">Prime Minerals Limited</t>
  </si>
  <si>
    <t xml:space="preserve">Boart Longyear Limited</t>
  </si>
  <si>
    <t xml:space="preserve">AU123052728</t>
  </si>
  <si>
    <t xml:space="preserve">Longyear TM</t>
  </si>
  <si>
    <t xml:space="preserve">BOART LONGYEAR LIMITED</t>
  </si>
  <si>
    <t xml:space="preserve">Mitchell Park</t>
  </si>
  <si>
    <t xml:space="preserve">United States of America; The Netherlands; South A</t>
  </si>
  <si>
    <t xml:space="preserve">Zodiac Pool Solutions PTY Ltd</t>
  </si>
  <si>
    <t xml:space="preserve">AU128458104</t>
  </si>
  <si>
    <t xml:space="preserve">ZODIAC MARINE AND POOL PTY LIMITED</t>
  </si>
  <si>
    <t xml:space="preserve">US132911264L</t>
  </si>
  <si>
    <t xml:space="preserve">RHONE GROUP LLC</t>
  </si>
  <si>
    <t xml:space="preserve">Smithfield</t>
  </si>
  <si>
    <t xml:space="preserve">China Unionpay CO Ltd</t>
  </si>
  <si>
    <t xml:space="preserve">AU133366364</t>
  </si>
  <si>
    <t xml:space="preserve">China Unionpay %</t>
  </si>
  <si>
    <t xml:space="preserve">Cook Australia PTY Ltd</t>
  </si>
  <si>
    <t xml:space="preserve">AU141258648</t>
  </si>
  <si>
    <t xml:space="preserve">US*110021753426</t>
  </si>
  <si>
    <t xml:space="preserve">COOK GROUP INCORPORATED</t>
  </si>
  <si>
    <t xml:space="preserve">Eight Mile Plains</t>
  </si>
  <si>
    <t xml:space="preserve">Eight Mile Plains, Australia</t>
  </si>
  <si>
    <t xml:space="preserve">Proximus SA</t>
  </si>
  <si>
    <t xml:space="preserve">BE</t>
  </si>
  <si>
    <t xml:space="preserve">BE0202239951</t>
  </si>
  <si>
    <t xml:space="preserve">BE0252796351</t>
  </si>
  <si>
    <t xml:space="preserve">ETAT BELGE</t>
  </si>
  <si>
    <t xml:space="preserve">Belgacom Sa</t>
  </si>
  <si>
    <t xml:space="preserve">56.14</t>
  </si>
  <si>
    <t xml:space="preserve">Bruxelles</t>
  </si>
  <si>
    <t xml:space="preserve">Euronext Brussels</t>
  </si>
  <si>
    <t xml:space="preserve">Belgium</t>
  </si>
  <si>
    <t xml:space="preserve">Etex</t>
  </si>
  <si>
    <t xml:space="preserve">BE0400454404</t>
  </si>
  <si>
    <t xml:space="preserve">etex attention au matching</t>
  </si>
  <si>
    <t xml:space="preserve">ETEX</t>
  </si>
  <si>
    <t xml:space="preserve">Etex Group</t>
  </si>
  <si>
    <t xml:space="preserve">N.V. Umicore S.A.</t>
  </si>
  <si>
    <t xml:space="preserve">BE0401574852</t>
  </si>
  <si>
    <t xml:space="preserve">N.V. UMICORE S.A.</t>
  </si>
  <si>
    <t xml:space="preserve">N.V. Union Miniere S.A.</t>
  </si>
  <si>
    <t xml:space="preserve">Brussels</t>
  </si>
  <si>
    <t xml:space="preserve">Hamon &amp; CIE (International) NV</t>
  </si>
  <si>
    <t xml:space="preserve">BE0402960467</t>
  </si>
  <si>
    <t xml:space="preserve">HAMON &amp; CIE (INTERNATIONAL) NV</t>
  </si>
  <si>
    <t xml:space="preserve">Mont-Saint-Guibert</t>
  </si>
  <si>
    <t xml:space="preserve">Corbais</t>
  </si>
  <si>
    <t xml:space="preserve">Europe; United States; Canada; Asia; Middle East; </t>
  </si>
  <si>
    <t xml:space="preserve">UCB S.A.</t>
  </si>
  <si>
    <t xml:space="preserve">BE0403053608</t>
  </si>
  <si>
    <t xml:space="preserve">Belgium; UK; America; Asia; Africa; Oceania</t>
  </si>
  <si>
    <t xml:space="preserve">Solvay SA</t>
  </si>
  <si>
    <t xml:space="preserve">BE0403091220</t>
  </si>
  <si>
    <t xml:space="preserve">SOLVAY SA</t>
  </si>
  <si>
    <t xml:space="preserve">Brussel</t>
  </si>
  <si>
    <t xml:space="preserve">d'ieteren Nv/Sa</t>
  </si>
  <si>
    <t xml:space="preserve">BE0403448140</t>
  </si>
  <si>
    <t xml:space="preserve">D'IETEREN NV/SA</t>
  </si>
  <si>
    <t xml:space="preserve">Agfa Gevaert NV</t>
  </si>
  <si>
    <t xml:space="preserve">BE0404021727</t>
  </si>
  <si>
    <t xml:space="preserve">AGFA GEVAERT NV</t>
  </si>
  <si>
    <t xml:space="preserve">Mortsel</t>
  </si>
  <si>
    <t xml:space="preserve">Ackermans EN Van Haaren Nv/Sa</t>
  </si>
  <si>
    <t xml:space="preserve">BE0404616494</t>
  </si>
  <si>
    <t xml:space="preserve">Ackermans &amp; van Haaren</t>
  </si>
  <si>
    <t xml:space="preserve">ACKERMANS EN VAN HAAREN NV/SA</t>
  </si>
  <si>
    <t xml:space="preserve">Antwerp</t>
  </si>
  <si>
    <t xml:space="preserve">Koffie F. Rombouts - Cafes F. Rombouts</t>
  </si>
  <si>
    <t xml:space="preserve">BE0404850185</t>
  </si>
  <si>
    <t xml:space="preserve">KOFFIE F. ROMBOUTS - CAFES F. ROMBOUTS</t>
  </si>
  <si>
    <t xml:space="preserve">Koffie F. Rombouts N.V.</t>
  </si>
  <si>
    <t xml:space="preserve">Aartselaar</t>
  </si>
  <si>
    <t xml:space="preserve">Bekaert Sa/Nv</t>
  </si>
  <si>
    <t xml:space="preserve">BE0405388536</t>
  </si>
  <si>
    <t xml:space="preserve">BEKAERT SA/NV</t>
  </si>
  <si>
    <t xml:space="preserve">Kortrijk</t>
  </si>
  <si>
    <t xml:space="preserve">Africa, Europe, Latin America, Middle &amp; Far East, </t>
  </si>
  <si>
    <t xml:space="preserve">Deceuninck NV</t>
  </si>
  <si>
    <t xml:space="preserve">BE0405548486</t>
  </si>
  <si>
    <t xml:space="preserve">DECEUNINCK NV</t>
  </si>
  <si>
    <t xml:space="preserve">Deceuninck Plastics Industries Nv</t>
  </si>
  <si>
    <t xml:space="preserve">Hooglede-Gits</t>
  </si>
  <si>
    <t xml:space="preserve">Recticel Sa/Nv</t>
  </si>
  <si>
    <t xml:space="preserve">BE0405666668</t>
  </si>
  <si>
    <t xml:space="preserve">RECTICEL SA/NV</t>
  </si>
  <si>
    <t xml:space="preserve">Gechem Sa (Prb)</t>
  </si>
  <si>
    <t xml:space="preserve">Belgium, France, Netherlands, Germany, UK, Sweden,</t>
  </si>
  <si>
    <t xml:space="preserve">Prayon</t>
  </si>
  <si>
    <t xml:space="preserve">BE0405747040</t>
  </si>
  <si>
    <t xml:space="preserve">PRAYON</t>
  </si>
  <si>
    <t xml:space="preserve">Engis</t>
  </si>
  <si>
    <t xml:space="preserve">Tessenderlo Chemie Sa/Nv</t>
  </si>
  <si>
    <t xml:space="preserve">BE0412101728</t>
  </si>
  <si>
    <t xml:space="preserve">TESSENDERLO CHEMIE SA/NV</t>
  </si>
  <si>
    <t xml:space="preserve">Ham and Tessenderlo (Belgium); Europe and in Phoen</t>
  </si>
  <si>
    <t xml:space="preserve">Anheuser-Busch Inbev Sa/Nv</t>
  </si>
  <si>
    <t xml:space="preserve">BE0417497106</t>
  </si>
  <si>
    <t xml:space="preserve">ANHEUSER-BUSCH INBEV SA/NV</t>
  </si>
  <si>
    <t xml:space="preserve">Inbev</t>
  </si>
  <si>
    <t xml:space="preserve">Leuven, Belgium</t>
  </si>
  <si>
    <t xml:space="preserve">North America; Mexico; Latin America North; Latin </t>
  </si>
  <si>
    <t xml:space="preserve">Cockerill Maintenance &amp; Ingenierie</t>
  </si>
  <si>
    <t xml:space="preserve">BE0422362447</t>
  </si>
  <si>
    <t xml:space="preserve">même firme</t>
  </si>
  <si>
    <t xml:space="preserve">FR*110008175884</t>
  </si>
  <si>
    <t xml:space="preserve">MR BERNARD SERIN</t>
  </si>
  <si>
    <t xml:space="preserve">Seraing</t>
  </si>
  <si>
    <t xml:space="preserve">Brazil; China; Europe; India; Russia; United State</t>
  </si>
  <si>
    <t xml:space="preserve">IBA ION Beam Applications SA</t>
  </si>
  <si>
    <t xml:space="preserve">BE0428750985</t>
  </si>
  <si>
    <t xml:space="preserve">IBA ION BEAM APPLICATIONS SA</t>
  </si>
  <si>
    <t xml:space="preserve">Louvain-La-Neuve</t>
  </si>
  <si>
    <t xml:space="preserve">United States; Canada; Sweden; Hungary; France; It</t>
  </si>
  <si>
    <t xml:space="preserve">Option N.V.</t>
  </si>
  <si>
    <t xml:space="preserve">BE0429375448</t>
  </si>
  <si>
    <t xml:space="preserve">OPTION N.V.</t>
  </si>
  <si>
    <t xml:space="preserve">Option International N.V.</t>
  </si>
  <si>
    <t xml:space="preserve">Leuven</t>
  </si>
  <si>
    <t xml:space="preserve">Jensen-Group N.V.</t>
  </si>
  <si>
    <t xml:space="preserve">BE0440449284</t>
  </si>
  <si>
    <t xml:space="preserve">CHCHE115575876</t>
  </si>
  <si>
    <t xml:space="preserve">SWID AG</t>
  </si>
  <si>
    <t xml:space="preserve">Laundry Systems Group N.V. - Lsg</t>
  </si>
  <si>
    <t xml:space="preserve">Sint-Denijs-Westrem</t>
  </si>
  <si>
    <t xml:space="preserve">France; United Kingdom; Singapore; South Africa; G</t>
  </si>
  <si>
    <t xml:space="preserve">Materialise NV</t>
  </si>
  <si>
    <t xml:space="preserve">BE0441131254</t>
  </si>
  <si>
    <t xml:space="preserve">MATERIALISE NV</t>
  </si>
  <si>
    <t xml:space="preserve">NASDAQ National Market</t>
  </si>
  <si>
    <t xml:space="preserve">IEP Invest NV</t>
  </si>
  <si>
    <t xml:space="preserve">BE0448367256</t>
  </si>
  <si>
    <t xml:space="preserve">IEP INVEST NV</t>
  </si>
  <si>
    <t xml:space="preserve">Punch International Sa/Nv</t>
  </si>
  <si>
    <t xml:space="preserve">Antwerpen</t>
  </si>
  <si>
    <t xml:space="preserve">Ageas SA/NV</t>
  </si>
  <si>
    <t xml:space="preserve">BE0451406524</t>
  </si>
  <si>
    <t xml:space="preserve">AGEAS SA/NV</t>
  </si>
  <si>
    <t xml:space="preserve">Fortis SA/NV</t>
  </si>
  <si>
    <t xml:space="preserve">EVS Broadcast Equipment SA</t>
  </si>
  <si>
    <t xml:space="preserve">BE0452080178</t>
  </si>
  <si>
    <t xml:space="preserve">EVS BROADCAST EQUIPMENT SA</t>
  </si>
  <si>
    <t xml:space="preserve">Ougree</t>
  </si>
  <si>
    <t xml:space="preserve">Europe; Africa; Middle East; Americas; Asia</t>
  </si>
  <si>
    <t xml:space="preserve">Artela</t>
  </si>
  <si>
    <t xml:space="preserve">BE0453029590</t>
  </si>
  <si>
    <t xml:space="preserve">BE*917342963</t>
  </si>
  <si>
    <t xml:space="preserve">MR LUC TACK</t>
  </si>
  <si>
    <t xml:space="preserve">Oostrotex</t>
  </si>
  <si>
    <t xml:space="preserve">MO</t>
  </si>
  <si>
    <t xml:space="preserve">Oostrozebeke</t>
  </si>
  <si>
    <t xml:space="preserve">Diamond Trading</t>
  </si>
  <si>
    <t xml:space="preserve">BE0455632655</t>
  </si>
  <si>
    <t xml:space="preserve">DIAMOND TRADING</t>
  </si>
  <si>
    <t xml:space="preserve">Congo</t>
  </si>
  <si>
    <t xml:space="preserve">Dexia SA</t>
  </si>
  <si>
    <t xml:space="preserve">BE0458548296</t>
  </si>
  <si>
    <t xml:space="preserve">Dexia Belgium</t>
  </si>
  <si>
    <t xml:space="preserve">France, the Netherlands, Luxembourg, the United Ki</t>
  </si>
  <si>
    <t xml:space="preserve">Lhoist</t>
  </si>
  <si>
    <t xml:space="preserve">BE0459399522</t>
  </si>
  <si>
    <t xml:space="preserve">WW*907381993</t>
  </si>
  <si>
    <t xml:space="preserve">FAMILLE LHOIST-BERGHMANS</t>
  </si>
  <si>
    <t xml:space="preserve">Limelette</t>
  </si>
  <si>
    <t xml:space="preserve">Austria; Czech Republic; Denmark; Finland; France </t>
  </si>
  <si>
    <t xml:space="preserve">KBC Bank NV</t>
  </si>
  <si>
    <t xml:space="preserve">BE0462920226</t>
  </si>
  <si>
    <t xml:space="preserve">BE0403227515</t>
  </si>
  <si>
    <t xml:space="preserve">KBC GROEP NV/ KBC GROUPE SA</t>
  </si>
  <si>
    <t xml:space="preserve">The United Kingdom; Czech Republic; France; Luxemb</t>
  </si>
  <si>
    <t xml:space="preserve">Safinco</t>
  </si>
  <si>
    <t xml:space="preserve">BE0466306813</t>
  </si>
  <si>
    <t xml:space="preserve">SAFINCO</t>
  </si>
  <si>
    <t xml:space="preserve">Financial company</t>
  </si>
  <si>
    <t xml:space="preserve">Gent</t>
  </si>
  <si>
    <t xml:space="preserve">Galapagos N.V.</t>
  </si>
  <si>
    <t xml:space="preserve">BE0466460429</t>
  </si>
  <si>
    <t xml:space="preserve">GALAPAGOS N.V.</t>
  </si>
  <si>
    <t xml:space="preserve">Galapagos Genomics N.V</t>
  </si>
  <si>
    <t xml:space="preserve">Mechelen</t>
  </si>
  <si>
    <t xml:space="preserve">Euronext Amsterdam</t>
  </si>
  <si>
    <t xml:space="preserve">Mechelen, Belgium</t>
  </si>
  <si>
    <t xml:space="preserve">United Kingdom; Netherlands; Switzerland; United S</t>
  </si>
  <si>
    <t xml:space="preserve">Loverval Finance</t>
  </si>
  <si>
    <t xml:space="preserve">BE0466498932</t>
  </si>
  <si>
    <t xml:space="preserve">BEC0612434640</t>
  </si>
  <si>
    <t xml:space="preserve">MR ALBERT FRERE</t>
  </si>
  <si>
    <t xml:space="preserve">Compagnie Nationale A Protefeuille</t>
  </si>
  <si>
    <t xml:space="preserve">Gerpinnes</t>
  </si>
  <si>
    <t xml:space="preserve">Sicorp</t>
  </si>
  <si>
    <t xml:space="preserve">BE0468934622</t>
  </si>
  <si>
    <t xml:space="preserve">SICORP</t>
  </si>
  <si>
    <t xml:space="preserve">Ardooie</t>
  </si>
  <si>
    <t xml:space="preserve">Tigenix N.V.</t>
  </si>
  <si>
    <t xml:space="preserve">BE0471340123</t>
  </si>
  <si>
    <t xml:space="preserve">TIGENIX N.V.</t>
  </si>
  <si>
    <t xml:space="preserve">Barco NV</t>
  </si>
  <si>
    <t xml:space="preserve">BE0473191041</t>
  </si>
  <si>
    <t xml:space="preserve">BARCO NV</t>
  </si>
  <si>
    <t xml:space="preserve">Europe; America; Asia-Pacific</t>
  </si>
  <si>
    <t xml:space="preserve">Ablynx NV</t>
  </si>
  <si>
    <t xml:space="preserve">BE0475295446</t>
  </si>
  <si>
    <t xml:space="preserve">Ghent</t>
  </si>
  <si>
    <t xml:space="preserve">Elia System Operator S.A</t>
  </si>
  <si>
    <t xml:space="preserve">BE0476388378</t>
  </si>
  <si>
    <t xml:space="preserve">ELIA SYSTEM OPERATOR</t>
  </si>
  <si>
    <t xml:space="preserve">ELIA SYSTEM OPERATOR S.A</t>
  </si>
  <si>
    <t xml:space="preserve">Mdxhealth SA</t>
  </si>
  <si>
    <t xml:space="preserve">BE0479292440</t>
  </si>
  <si>
    <t xml:space="preserve">MDXHEALTH SA</t>
  </si>
  <si>
    <t xml:space="preserve">Oncomethylome Sciences Sa</t>
  </si>
  <si>
    <t xml:space="preserve">Herstal</t>
  </si>
  <si>
    <t xml:space="preserve">Netherlands; United States</t>
  </si>
  <si>
    <t xml:space="preserve">Cooledge Lighting INC</t>
  </si>
  <si>
    <t xml:space="preserve">CA</t>
  </si>
  <si>
    <t xml:space="preserve">BE0649526351</t>
  </si>
  <si>
    <t xml:space="preserve">Richmond</t>
  </si>
  <si>
    <t xml:space="preserve">Lesaffre ET Compagnie</t>
  </si>
  <si>
    <t xml:space="preserve">FR</t>
  </si>
  <si>
    <t xml:space="preserve">BE0809519438</t>
  </si>
  <si>
    <t xml:space="preserve">Paris</t>
  </si>
  <si>
    <t xml:space="preserve">Ipte Factory Automation</t>
  </si>
  <si>
    <t xml:space="preserve">BE0821278115</t>
  </si>
  <si>
    <t xml:space="preserve">IPTE Factory Automation</t>
  </si>
  <si>
    <t xml:space="preserve">BE0466937808</t>
  </si>
  <si>
    <t xml:space="preserve">HUUB BAREN</t>
  </si>
  <si>
    <t xml:space="preserve">89.99</t>
  </si>
  <si>
    <t xml:space="preserve">Genk</t>
  </si>
  <si>
    <t xml:space="preserve">Fluxys</t>
  </si>
  <si>
    <t xml:space="preserve">BE0827783746</t>
  </si>
  <si>
    <t xml:space="preserve">BE0447845040</t>
  </si>
  <si>
    <t xml:space="preserve">PUBLIGAZ - PUBLIGAS</t>
  </si>
  <si>
    <t xml:space="preserve">Fluxys G</t>
  </si>
  <si>
    <t xml:space="preserve">77.00</t>
  </si>
  <si>
    <t xml:space="preserve">France; Germany; Switzerland; United Kingdom; Luxe</t>
  </si>
  <si>
    <t xml:space="preserve">Aliaxis</t>
  </si>
  <si>
    <t xml:space="preserve">BE0860005067</t>
  </si>
  <si>
    <t xml:space="preserve">ALIAXIS</t>
  </si>
  <si>
    <t xml:space="preserve">BHF Group SA</t>
  </si>
  <si>
    <t xml:space="preserve">BE0866015010</t>
  </si>
  <si>
    <t xml:space="preserve">WW*920181899</t>
  </si>
  <si>
    <t xml:space="preserve">PHILIPPE ODDO &amp; FAMILY</t>
  </si>
  <si>
    <t xml:space="preserve">BHF Kleinwort Benson Group Sa</t>
  </si>
  <si>
    <t xml:space="preserve">Xtrion</t>
  </si>
  <si>
    <t xml:space="preserve">BE0878389438</t>
  </si>
  <si>
    <t xml:space="preserve">NL41266111</t>
  </si>
  <si>
    <t xml:space="preserve">STICHTING ADMINISTRATIEKANTOOR XPEQT</t>
  </si>
  <si>
    <t xml:space="preserve">99.99</t>
  </si>
  <si>
    <t xml:space="preserve">Tessenderlo</t>
  </si>
  <si>
    <t xml:space="preserve">Thrombogenics</t>
  </si>
  <si>
    <t xml:space="preserve">BE0881620924</t>
  </si>
  <si>
    <t xml:space="preserve">THROMBOGENICS</t>
  </si>
  <si>
    <t xml:space="preserve">Heverlee</t>
  </si>
  <si>
    <t xml:space="preserve">X-Fab Silicon Foundries SE</t>
  </si>
  <si>
    <t xml:space="preserve">BE0882390885</t>
  </si>
  <si>
    <t xml:space="preserve">"X FAB SEMICONDUCTOR FOUNDRIES"</t>
  </si>
  <si>
    <t xml:space="preserve">BE*Z00169635</t>
  </si>
  <si>
    <t xml:space="preserve">MR ROLAND DUCHATELET</t>
  </si>
  <si>
    <t xml:space="preserve">Euronext Paris</t>
  </si>
  <si>
    <t xml:space="preserve">Fagron NV</t>
  </si>
  <si>
    <t xml:space="preserve">BE0890535026</t>
  </si>
  <si>
    <t xml:space="preserve">FAGRON NV</t>
  </si>
  <si>
    <t xml:space="preserve">Arseus Nv</t>
  </si>
  <si>
    <t xml:space="preserve">Waregem</t>
  </si>
  <si>
    <t xml:space="preserve">Bulgarian Telecommunications Company (Vivacom)</t>
  </si>
  <si>
    <t xml:space="preserve">BG</t>
  </si>
  <si>
    <t xml:space="preserve">BG*P0062998</t>
  </si>
  <si>
    <t xml:space="preserve">Vtech Holdings Limited</t>
  </si>
  <si>
    <t xml:space="preserve">BM</t>
  </si>
  <si>
    <t xml:space="preserve">BM14783R</t>
  </si>
  <si>
    <t xml:space="preserve">VTECH HOLDINGS LIMITED</t>
  </si>
  <si>
    <t xml:space="preserve">Hong Kong Stock Exchange</t>
  </si>
  <si>
    <t xml:space="preserve">Bermuda</t>
  </si>
  <si>
    <t xml:space="preserve">Canada, Hong Kong, China</t>
  </si>
  <si>
    <t xml:space="preserve">LI &amp; Fung Limited</t>
  </si>
  <si>
    <t xml:space="preserve">BM16865R</t>
  </si>
  <si>
    <t xml:space="preserve">LI &amp; FUNG LIMITED</t>
  </si>
  <si>
    <t xml:space="preserve">Hamilton</t>
  </si>
  <si>
    <t xml:space="preserve">Hong Kong</t>
  </si>
  <si>
    <t xml:space="preserve">YUE Yuen Industrial (Holdings) Limited</t>
  </si>
  <si>
    <t xml:space="preserve">BM17380R</t>
  </si>
  <si>
    <t xml:space="preserve">YUE YUEN INDUSTRIAL (HOLDINGS) LIMITED</t>
  </si>
  <si>
    <t xml:space="preserve">China Yuchai International Limited</t>
  </si>
  <si>
    <t xml:space="preserve">BM18267R</t>
  </si>
  <si>
    <t xml:space="preserve">CHINA YUCHAI INTERNATIONAL LIMITED</t>
  </si>
  <si>
    <t xml:space="preserve">Singapore</t>
  </si>
  <si>
    <t xml:space="preserve">New York Stock Exchange (NYSE)</t>
  </si>
  <si>
    <t xml:space="preserve">China; Singapore</t>
  </si>
  <si>
    <t xml:space="preserve">Helen of Troy Ltd</t>
  </si>
  <si>
    <t xml:space="preserve">BM18921R</t>
  </si>
  <si>
    <t xml:space="preserve">HELEN OF TROY LTD</t>
  </si>
  <si>
    <t xml:space="preserve">United States of America</t>
  </si>
  <si>
    <t xml:space="preserve">Canada, Europe, Latin America</t>
  </si>
  <si>
    <t xml:space="preserve">Marvell Technology Group Ltd</t>
  </si>
  <si>
    <t xml:space="preserve">BM20389R</t>
  </si>
  <si>
    <t xml:space="preserve">MARVELL TECHNOLOGY GROUP LTD</t>
  </si>
  <si>
    <t xml:space="preserve">Santa Clara, California</t>
  </si>
  <si>
    <t xml:space="preserve">Israel; Japan; Singapore</t>
  </si>
  <si>
    <t xml:space="preserve">TPV Technology Limited</t>
  </si>
  <si>
    <t xml:space="preserve">BM24378R</t>
  </si>
  <si>
    <t xml:space="preserve">TPV TECHNOLOGY LIMITED</t>
  </si>
  <si>
    <t xml:space="preserve">Tpv Holdings Limited</t>
  </si>
  <si>
    <t xml:space="preserve">Biosensors International Group Ltd</t>
  </si>
  <si>
    <t xml:space="preserve">BM24983R</t>
  </si>
  <si>
    <t xml:space="preserve">YY*981017423</t>
  </si>
  <si>
    <t xml:space="preserve">CB MEDICAL INVESTMENT LIMITED</t>
  </si>
  <si>
    <t xml:space="preserve">Sun Biomedical Ltd</t>
  </si>
  <si>
    <t xml:space="preserve">Japan, Singapore, China, India, Switzerland, Franc</t>
  </si>
  <si>
    <t xml:space="preserve">Skyworth Digital Holdings Limited</t>
  </si>
  <si>
    <t xml:space="preserve">BM27504R</t>
  </si>
  <si>
    <t xml:space="preserve">SKYWORTH DIGITAL HOLDINGS LIMITED</t>
  </si>
  <si>
    <t xml:space="preserve">Alpha And Omega Semiconductor Limited</t>
  </si>
  <si>
    <t xml:space="preserve">BM29275R</t>
  </si>
  <si>
    <t xml:space="preserve">ALPHA AND OMEGA SEMICONDUCTOR LIMITED</t>
  </si>
  <si>
    <t xml:space="preserve">North America; Europe; Asia</t>
  </si>
  <si>
    <t xml:space="preserve">Digital China Holdings Limited</t>
  </si>
  <si>
    <t xml:space="preserve">BM29940R</t>
  </si>
  <si>
    <t xml:space="preserve">DIGITAL CHINA HOLDINGS LIMITED</t>
  </si>
  <si>
    <t xml:space="preserve">Luye Pharma Group Ltd.</t>
  </si>
  <si>
    <t xml:space="preserve">BM33854R</t>
  </si>
  <si>
    <t xml:space="preserve">LUYE PHARMA GROUP LTD.</t>
  </si>
  <si>
    <t xml:space="preserve">Asiapharm Group Ltd.</t>
  </si>
  <si>
    <t xml:space="preserve">United States; Singapore; China; Hong Kong</t>
  </si>
  <si>
    <t xml:space="preserve">United States; Singapore; China</t>
  </si>
  <si>
    <t xml:space="preserve">LCT Holdings Limited</t>
  </si>
  <si>
    <t xml:space="preserve">BM35673R</t>
  </si>
  <si>
    <t xml:space="preserve">LCT HOLDINGS LIMITED</t>
  </si>
  <si>
    <t xml:space="preserve">Longcheer Holdings Limited</t>
  </si>
  <si>
    <t xml:space="preserve">SIM Technology Group Limited</t>
  </si>
  <si>
    <t xml:space="preserve">BM35972R</t>
  </si>
  <si>
    <t xml:space="preserve">SIM TECHNOLOGY GROUP LIMITED</t>
  </si>
  <si>
    <t xml:space="preserve">Hong Kong and internationally</t>
  </si>
  <si>
    <t xml:space="preserve">Purecircle Limited</t>
  </si>
  <si>
    <t xml:space="preserve">BM40431R</t>
  </si>
  <si>
    <t xml:space="preserve">PURECIRCLE LIMITED</t>
  </si>
  <si>
    <t xml:space="preserve">London Stock Exchange</t>
  </si>
  <si>
    <t xml:space="preserve">Hamilton, Bermuda</t>
  </si>
  <si>
    <t xml:space="preserve">Bermuda and abroad</t>
  </si>
  <si>
    <t xml:space="preserve">United States; Switzerland; Malaysia</t>
  </si>
  <si>
    <t xml:space="preserve">Axalta Coating Systems Ltd.</t>
  </si>
  <si>
    <t xml:space="preserve">BM46832R</t>
  </si>
  <si>
    <t xml:space="preserve">AXALTA COATING SYSTEMS LTD.</t>
  </si>
  <si>
    <t xml:space="preserve">Philadelphia, Pennsylvania (USA)</t>
  </si>
  <si>
    <t xml:space="preserve">North America; Latin America (including Mexico); China; East and South Asia; Europe; Middle East; Af</t>
  </si>
  <si>
    <t xml:space="preserve">BRF S.A.</t>
  </si>
  <si>
    <t xml:space="preserve">BR</t>
  </si>
  <si>
    <t xml:space="preserve">BR01838723000127</t>
  </si>
  <si>
    <t xml:space="preserve">BRF BRASIL FOODS </t>
  </si>
  <si>
    <t xml:space="preserve">Brf Brasil Foods S.A.</t>
  </si>
  <si>
    <t xml:space="preserve">Itajai</t>
  </si>
  <si>
    <t xml:space="preserve">BM&amp;F Bovespa</t>
  </si>
  <si>
    <t xml:space="preserve">Brazil</t>
  </si>
  <si>
    <t xml:space="preserve">Embraer - Empresa Brasileira De Aeronautica S.A.</t>
  </si>
  <si>
    <t xml:space="preserve">BR07689002000189</t>
  </si>
  <si>
    <t xml:space="preserve">EMBRAER - EMPRESA BRASILEIRA DE AERONAUTICA S.A.</t>
  </si>
  <si>
    <t xml:space="preserve">Rio Han Empreendimentos E Participacoes S.A.,</t>
  </si>
  <si>
    <t xml:space="preserve">Sao Jose Dos Campos</t>
  </si>
  <si>
    <t xml:space="preserve">Sao Jose dos Campos, Eugenio de Melo, Gaviao Peixo</t>
  </si>
  <si>
    <t xml:space="preserve">North America, Europe, China, and Singapore</t>
  </si>
  <si>
    <t xml:space="preserve">Petroleo Brasileiro S.A.</t>
  </si>
  <si>
    <t xml:space="preserve">BR33000167000101</t>
  </si>
  <si>
    <t xml:space="preserve">BR*J00S3030</t>
  </si>
  <si>
    <t xml:space="preserve">BRAZIL</t>
  </si>
  <si>
    <t xml:space="preserve">Rio De Janeiro</t>
  </si>
  <si>
    <t xml:space="preserve">Argentina; Angola; Bolivia; Colombia; Ecuador; Equ</t>
  </si>
  <si>
    <t xml:space="preserve">Vale S.A.</t>
  </si>
  <si>
    <t xml:space="preserve">BR33592510000154</t>
  </si>
  <si>
    <t xml:space="preserve">BR01772413000157</t>
  </si>
  <si>
    <t xml:space="preserve">VALEPAR S/A</t>
  </si>
  <si>
    <t xml:space="preserve">Companhia Vale Do Rio Doce</t>
  </si>
  <si>
    <t xml:space="preserve">53.35</t>
  </si>
  <si>
    <t xml:space="preserve">Rio de Janeiro</t>
  </si>
  <si>
    <t xml:space="preserve">Braskem S.A.</t>
  </si>
  <si>
    <t xml:space="preserve">BR42150391000170</t>
  </si>
  <si>
    <t xml:space="preserve">BR14407316000107</t>
  </si>
  <si>
    <t xml:space="preserve">KIEPPE PATRIMONIAL S/A</t>
  </si>
  <si>
    <t xml:space="preserve">Copene - Petroquimica Do Nordeste S.A.</t>
  </si>
  <si>
    <t xml:space="preserve">Camacari</t>
  </si>
  <si>
    <t xml:space="preserve">Totvs S.A.</t>
  </si>
  <si>
    <t xml:space="preserve">BR53113791000122</t>
  </si>
  <si>
    <t xml:space="preserve">TOTVS S.A.</t>
  </si>
  <si>
    <t xml:space="preserve">Sao Paulo</t>
  </si>
  <si>
    <t xml:space="preserve">Itausa- Investimentos Itau S.A.</t>
  </si>
  <si>
    <t xml:space="preserve">BR61532644000115</t>
  </si>
  <si>
    <t xml:space="preserve">WW*1670724</t>
  </si>
  <si>
    <t xml:space="preserve">EGYDIO DE SOUZA ARANHA FAMILY</t>
  </si>
  <si>
    <t xml:space="preserve">61.10</t>
  </si>
  <si>
    <t xml:space="preserve">Natura Cosmeticos S.A.</t>
  </si>
  <si>
    <t xml:space="preserve">BR71673990000177</t>
  </si>
  <si>
    <t xml:space="preserve">NATURA COSMETICOS S.A.</t>
  </si>
  <si>
    <t xml:space="preserve">WPA Participacoes E Servicos S.A.</t>
  </si>
  <si>
    <t xml:space="preserve">BR83489963000128</t>
  </si>
  <si>
    <t xml:space="preserve">WPA PARTICIPACOES E SERVICOS S.A.</t>
  </si>
  <si>
    <t xml:space="preserve">Jaragua Do Sul</t>
  </si>
  <si>
    <t xml:space="preserve">Randon SA Implementos E Participacoes</t>
  </si>
  <si>
    <t xml:space="preserve">BR89086144000116</t>
  </si>
  <si>
    <t xml:space="preserve">Randon Participacoes S/A</t>
  </si>
  <si>
    <t xml:space="preserve">Caxias Do Sul</t>
  </si>
  <si>
    <t xml:space="preserve">Metalurgica Gerdau</t>
  </si>
  <si>
    <t xml:space="preserve">BR92690783000109</t>
  </si>
  <si>
    <t xml:space="preserve">NL34183683</t>
  </si>
  <si>
    <t xml:space="preserve">STICHTING GERDAU JOHANNPETER</t>
  </si>
  <si>
    <t xml:space="preserve">Porto Alegre</t>
  </si>
  <si>
    <t xml:space="preserve">Genizon Biosciences INC</t>
  </si>
  <si>
    <t xml:space="preserve">CA*190521459608</t>
  </si>
  <si>
    <t xml:space="preserve">Saint-Laurent</t>
  </si>
  <si>
    <t xml:space="preserve">Zymeworks INC</t>
  </si>
  <si>
    <t xml:space="preserve">CA*190521471117</t>
  </si>
  <si>
    <t xml:space="preserve">ZYMEWORKS INC</t>
  </si>
  <si>
    <t xml:space="preserve">Vancouver</t>
  </si>
  <si>
    <t xml:space="preserve">CENIT Systemhaus Holding (CSH) Inc</t>
  </si>
  <si>
    <t xml:space="preserve">CA*917020683</t>
  </si>
  <si>
    <t xml:space="preserve">Montreal</t>
  </si>
  <si>
    <t xml:space="preserve">Keiper Ltd</t>
  </si>
  <si>
    <t xml:space="preserve">CA132653157L</t>
  </si>
  <si>
    <t xml:space="preserve">Keiper GMBH%</t>
  </si>
  <si>
    <t xml:space="preserve">Keiper attention homonyme</t>
  </si>
  <si>
    <t xml:space="preserve">London</t>
  </si>
  <si>
    <t xml:space="preserve">42? 58' 40.8 N</t>
  </si>
  <si>
    <t xml:space="preserve">81? 8' 6.0 W</t>
  </si>
  <si>
    <t xml:space="preserve">Inktech International Corp</t>
  </si>
  <si>
    <t xml:space="preserve">CA132676700L</t>
  </si>
  <si>
    <t xml:space="preserve">North York</t>
  </si>
  <si>
    <t xml:space="preserve">43? 45' 36.0 N</t>
  </si>
  <si>
    <t xml:space="preserve">79? 32' 60.0 W</t>
  </si>
  <si>
    <t xml:space="preserve">Litens Automotive INC</t>
  </si>
  <si>
    <t xml:space="preserve">CA132678868L</t>
  </si>
  <si>
    <t xml:space="preserve">"LITENS AUTOMOTIVE INC"</t>
  </si>
  <si>
    <t xml:space="preserve">LITENS AUTOMOTIVE INC</t>
  </si>
  <si>
    <t xml:space="preserve">Woodbridge</t>
  </si>
  <si>
    <t xml:space="preserve">43? 46' 37.2 N</t>
  </si>
  <si>
    <t xml:space="preserve">79? 34' 4.8 W</t>
  </si>
  <si>
    <t xml:space="preserve">Macdon Industries Ltd</t>
  </si>
  <si>
    <t xml:space="preserve">CA132679088L</t>
  </si>
  <si>
    <t xml:space="preserve">Killbery Industries</t>
  </si>
  <si>
    <t xml:space="preserve">MACDON INDUSTRIES LTD</t>
  </si>
  <si>
    <t xml:space="preserve">Winnipeg</t>
  </si>
  <si>
    <t xml:space="preserve">Missouri; South Africa; China; Denmark; Italy; the</t>
  </si>
  <si>
    <t xml:space="preserve">Certicom Corp</t>
  </si>
  <si>
    <t xml:space="preserve">CA132920463L</t>
  </si>
  <si>
    <t xml:space="preserve">Mississauga</t>
  </si>
  <si>
    <t xml:space="preserve">Hatch</t>
  </si>
  <si>
    <t xml:space="preserve">CA149134038L</t>
  </si>
  <si>
    <t xml:space="preserve">HATCH</t>
  </si>
  <si>
    <t xml:space="preserve">Australia; Brazil; Chile; China; India; Iran; Sout</t>
  </si>
  <si>
    <t xml:space="preserve">Bombardier INC</t>
  </si>
  <si>
    <t xml:space="preserve">CA20001NC</t>
  </si>
  <si>
    <t xml:space="preserve">BOMBARDIER INC</t>
  </si>
  <si>
    <t xml:space="preserve">Toronto Stock Exchange</t>
  </si>
  <si>
    <t xml:space="preserve">Canada; Austria; Iceland; Belgium; France; United </t>
  </si>
  <si>
    <t xml:space="preserve">Austria; Iceland; Belgium; France; United Kingdom;</t>
  </si>
  <si>
    <t xml:space="preserve">Magna International INC</t>
  </si>
  <si>
    <t xml:space="preserve">CA20045NC</t>
  </si>
  <si>
    <t xml:space="preserve">MAGNA INTERNATIONAL INC</t>
  </si>
  <si>
    <t xml:space="preserve">Aurora</t>
  </si>
  <si>
    <t xml:space="preserve">BCE INC</t>
  </si>
  <si>
    <t xml:space="preserve">CA20046NC</t>
  </si>
  <si>
    <t xml:space="preserve">"BCE INC"</t>
  </si>
  <si>
    <t xml:space="preserve">Verdun</t>
  </si>
  <si>
    <t xml:space="preserve">Xenon Pharmaceuticals INC</t>
  </si>
  <si>
    <t xml:space="preserve">CA201213525L</t>
  </si>
  <si>
    <t xml:space="preserve">Burnaby</t>
  </si>
  <si>
    <t xml:space="preserve">CAE INC</t>
  </si>
  <si>
    <t xml:space="preserve">CA20144NC</t>
  </si>
  <si>
    <t xml:space="preserve">Cae Industries Ltd</t>
  </si>
  <si>
    <t xml:space="preserve">Saint-Laurent; Brazil; Germany; India</t>
  </si>
  <si>
    <t xml:space="preserve">Brazil; Germany; India</t>
  </si>
  <si>
    <t xml:space="preserve">Nordion Inc.</t>
  </si>
  <si>
    <t xml:space="preserve">CA20162NC</t>
  </si>
  <si>
    <t xml:space="preserve">US133277535L</t>
  </si>
  <si>
    <t xml:space="preserve">WARBURG PINCUS LLC</t>
  </si>
  <si>
    <t xml:space="preserve">Mds Inc.</t>
  </si>
  <si>
    <t xml:space="preserve">Ottawa</t>
  </si>
  <si>
    <t xml:space="preserve">Evolution Engineering</t>
  </si>
  <si>
    <t xml:space="preserve">CA249493469L</t>
  </si>
  <si>
    <t xml:space="preserve">Calgary</t>
  </si>
  <si>
    <t xml:space="preserve">51? 3' 39.6 N</t>
  </si>
  <si>
    <t xml:space="preserve">114? 2' 27.6 W</t>
  </si>
  <si>
    <t xml:space="preserve">Synaptive Medical In</t>
  </si>
  <si>
    <t xml:space="preserve">CA256599659L</t>
  </si>
  <si>
    <t xml:space="preserve">Synaptive%</t>
  </si>
  <si>
    <t xml:space="preserve">SYNAPTIVE MEDICAL IN</t>
  </si>
  <si>
    <t xml:space="preserve">Toronto</t>
  </si>
  <si>
    <t xml:space="preserve">43? 39' 36.0 N</t>
  </si>
  <si>
    <t xml:space="preserve">79? 23' 20.4 W</t>
  </si>
  <si>
    <t xml:space="preserve">Fort Hills Energy LP</t>
  </si>
  <si>
    <t xml:space="preserve">CA259269785L</t>
  </si>
  <si>
    <t xml:space="preserve">51? 2' 20.4 N</t>
  </si>
  <si>
    <t xml:space="preserve">114? 4' 48.0 W</t>
  </si>
  <si>
    <t xml:space="preserve">Nxtgen Emission Controls INC</t>
  </si>
  <si>
    <t xml:space="preserve">CA274260791L</t>
  </si>
  <si>
    <t xml:space="preserve">49? 17' 6.0 N</t>
  </si>
  <si>
    <t xml:space="preserve">123? 7' 8.4 W</t>
  </si>
  <si>
    <t xml:space="preserve">Novelion Therapeutics Inc.</t>
  </si>
  <si>
    <t xml:space="preserve">CA30019NC</t>
  </si>
  <si>
    <t xml:space="preserve">NOVELION THERAPEUTICS INC.</t>
  </si>
  <si>
    <t xml:space="preserve">Qlt Inc</t>
  </si>
  <si>
    <t xml:space="preserve">Onex Corporation</t>
  </si>
  <si>
    <t xml:space="preserve">CA30067NC</t>
  </si>
  <si>
    <t xml:space="preserve">CA*919105600</t>
  </si>
  <si>
    <t xml:space="preserve">MR WILFRED SCHWARTZ GERALD</t>
  </si>
  <si>
    <t xml:space="preserve">Private equity firm</t>
  </si>
  <si>
    <t xml:space="preserve">Valeant Pharmaceuticals International, Inc.</t>
  </si>
  <si>
    <t xml:space="preserve">CA30100NC</t>
  </si>
  <si>
    <t xml:space="preserve">VALEANT PHARMACEUTICALS INTERNATIONAL, INC.</t>
  </si>
  <si>
    <t xml:space="preserve">Biovail Corporation</t>
  </si>
  <si>
    <t xml:space="preserve">Laval</t>
  </si>
  <si>
    <t xml:space="preserve">Canada; Brazil; Ireland; United Kingdom; Germany; </t>
  </si>
  <si>
    <t xml:space="preserve">United States; Albania; Brazil; Australia; Bosnia </t>
  </si>
  <si>
    <t xml:space="preserve">Ballard Power Systems INC</t>
  </si>
  <si>
    <t xml:space="preserve">CA30185NC</t>
  </si>
  <si>
    <t xml:space="preserve">BALLARD POWER SYSTEMS INC</t>
  </si>
  <si>
    <t xml:space="preserve">United States; Japan; Germany</t>
  </si>
  <si>
    <t xml:space="preserve">Novanta INC</t>
  </si>
  <si>
    <t xml:space="preserve">CA30244NC</t>
  </si>
  <si>
    <t xml:space="preserve">je pense qu'il s sont US et non CA</t>
  </si>
  <si>
    <t xml:space="preserve">NOVANTA INC</t>
  </si>
  <si>
    <t xml:space="preserve">Gsi Group Inc.</t>
  </si>
  <si>
    <t xml:space="preserve">Saint-John</t>
  </si>
  <si>
    <t xml:space="preserve">CGI Group Inc.</t>
  </si>
  <si>
    <t xml:space="preserve">CA30367NC</t>
  </si>
  <si>
    <t xml:space="preserve">CGI GROUP INC.</t>
  </si>
  <si>
    <t xml:space="preserve">Canadian National Railway Company</t>
  </si>
  <si>
    <t xml:space="preserve">CA30453NC</t>
  </si>
  <si>
    <t xml:space="preserve">CANADIAN NAT RAILWAYS</t>
  </si>
  <si>
    <t xml:space="preserve">CANADIAN NATIONAL RAILWAY COMPANY</t>
  </si>
  <si>
    <t xml:space="preserve">United States</t>
  </si>
  <si>
    <t xml:space="preserve">Dorel Industries INC</t>
  </si>
  <si>
    <t xml:space="preserve">CA30548NC</t>
  </si>
  <si>
    <t xml:space="preserve">DOREL INDUSTRIES INC</t>
  </si>
  <si>
    <t xml:space="preserve">Westmount</t>
  </si>
  <si>
    <t xml:space="preserve">Chile; Peru; Canada</t>
  </si>
  <si>
    <t xml:space="preserve">Chile; Peru</t>
  </si>
  <si>
    <t xml:space="preserve">Angiotech Pharmaceuticals INC</t>
  </si>
  <si>
    <t xml:space="preserve">CA30648NC</t>
  </si>
  <si>
    <t xml:space="preserve">ANGIOTECH PHARMACEUTICALS INC</t>
  </si>
  <si>
    <t xml:space="preserve">Cardiome Pharma Corp.</t>
  </si>
  <si>
    <t xml:space="preserve">CA30703NC</t>
  </si>
  <si>
    <t xml:space="preserve">CARDIOME PHARMA CORP.</t>
  </si>
  <si>
    <t xml:space="preserve">Nortran Pharmaceuticals Inc</t>
  </si>
  <si>
    <t xml:space="preserve">Sierra Wireless Incorporated</t>
  </si>
  <si>
    <t xml:space="preserve">CA30735NC</t>
  </si>
  <si>
    <t xml:space="preserve">SIERRA WIRELESS INCORPORATED</t>
  </si>
  <si>
    <t xml:space="preserve">United States of America; France; China; Taiwan; A</t>
  </si>
  <si>
    <t xml:space="preserve">Aeterna Zentaris, INC</t>
  </si>
  <si>
    <t xml:space="preserve">CA30808NC</t>
  </si>
  <si>
    <t xml:space="preserve">AETERNA ZENTARIS, INC</t>
  </si>
  <si>
    <t xml:space="preserve">Aeterna Laboratories Inc</t>
  </si>
  <si>
    <t xml:space="preserve">Summerville</t>
  </si>
  <si>
    <t xml:space="preserve">Pason Systems INC</t>
  </si>
  <si>
    <t xml:space="preserve">CA30918NC</t>
  </si>
  <si>
    <t xml:space="preserve">PASON SYSTEMS INC</t>
  </si>
  <si>
    <t xml:space="preserve">Blackberry Limited</t>
  </si>
  <si>
    <t xml:space="preserve">CA31041NC</t>
  </si>
  <si>
    <t xml:space="preserve">BLACKBERRY LIMITED</t>
  </si>
  <si>
    <t xml:space="preserve">Research In Motion Limited</t>
  </si>
  <si>
    <t xml:space="preserve">Waterloo</t>
  </si>
  <si>
    <t xml:space="preserve">North America; Europe; Asia Pacific</t>
  </si>
  <si>
    <t xml:space="preserve">Westport Fuel Systems Inc.</t>
  </si>
  <si>
    <t xml:space="preserve">CA31045NC</t>
  </si>
  <si>
    <t xml:space="preserve">WESTPORT FUEL SYSTEMS INC.</t>
  </si>
  <si>
    <t xml:space="preserve">Westport Innovations Inc</t>
  </si>
  <si>
    <t xml:space="preserve">United States; China</t>
  </si>
  <si>
    <t xml:space="preserve">Atomic Energy of Canada Ltd</t>
  </si>
  <si>
    <t xml:space="preserve">CA31053NC</t>
  </si>
  <si>
    <t xml:space="preserve">Energie atomique du Canada</t>
  </si>
  <si>
    <t xml:space="preserve">AECL</t>
  </si>
  <si>
    <t xml:space="preserve">ATOMIC ENERGY OF CANADA</t>
  </si>
  <si>
    <t xml:space="preserve">ATOMIC ENERGY OF CANADA LTD</t>
  </si>
  <si>
    <t xml:space="preserve">Wi-Lan INC</t>
  </si>
  <si>
    <t xml:space="preserve">CA31081NC</t>
  </si>
  <si>
    <t xml:space="preserve">Wi lan%</t>
  </si>
  <si>
    <t xml:space="preserve">Wilan%</t>
  </si>
  <si>
    <t xml:space="preserve">WI-LAN INC</t>
  </si>
  <si>
    <t xml:space="preserve">Hydro-Quebec</t>
  </si>
  <si>
    <t xml:space="preserve">CA31083NC</t>
  </si>
  <si>
    <t xml:space="preserve">CA*190521473004</t>
  </si>
  <si>
    <t xml:space="preserve">GOUVERNEMENT DE LA PROVINCE DE QU?BEC</t>
  </si>
  <si>
    <t xml:space="preserve">Husky Injection Molding Systems Ltd</t>
  </si>
  <si>
    <t xml:space="preserve">CA31124NC</t>
  </si>
  <si>
    <t xml:space="preserve">HUSKY INJECTION MOLDING SYSTEMS LTD</t>
  </si>
  <si>
    <t xml:space="preserve">Bolton</t>
  </si>
  <si>
    <t xml:space="preserve">Canada; United States; Brazil; Luxembourg; China</t>
  </si>
  <si>
    <t xml:space="preserve">United States; Brazil; Luxembourg; China</t>
  </si>
  <si>
    <t xml:space="preserve">Enghouse Systems Limited</t>
  </si>
  <si>
    <t xml:space="preserve">CA31241NC</t>
  </si>
  <si>
    <t xml:space="preserve">ENGHOUSE SYSTEMS LIMITED</t>
  </si>
  <si>
    <t xml:space="preserve">Markham</t>
  </si>
  <si>
    <t xml:space="preserve">United Kingdom; United States; Japan</t>
  </si>
  <si>
    <t xml:space="preserve">Exfo Inc.</t>
  </si>
  <si>
    <t xml:space="preserve">CA31252NC</t>
  </si>
  <si>
    <t xml:space="preserve">WW*918353021</t>
  </si>
  <si>
    <t xml:space="preserve">MR GERMAIN LAMONDE</t>
  </si>
  <si>
    <t xml:space="preserve">Exfo Electro-Optical Engineering Inc.</t>
  </si>
  <si>
    <t xml:space="preserve">Vanier</t>
  </si>
  <si>
    <t xml:space="preserve">Conjuchem Biotechnologies Inc.</t>
  </si>
  <si>
    <t xml:space="preserve">CA31269NC</t>
  </si>
  <si>
    <t xml:space="preserve">Open Text Corporation</t>
  </si>
  <si>
    <t xml:space="preserve">CA31358NC</t>
  </si>
  <si>
    <t xml:space="preserve">OPEN TEXT CORPORATION</t>
  </si>
  <si>
    <t xml:space="preserve">Australia, Europe, Japan, Latin America, Singapore</t>
  </si>
  <si>
    <t xml:space="preserve">Oncolytics Biotech INC</t>
  </si>
  <si>
    <t xml:space="preserve">CA31750NC</t>
  </si>
  <si>
    <t xml:space="preserve">ONCOLYTICS BIOTECH INC</t>
  </si>
  <si>
    <t xml:space="preserve">ONCOLYTICS BIOTECH INC</t>
  </si>
  <si>
    <t xml:space="preserve">779738 Alberta Ltd</t>
  </si>
  <si>
    <t xml:space="preserve">Resverlogix Corp</t>
  </si>
  <si>
    <t xml:space="preserve">CA32092NC</t>
  </si>
  <si>
    <t xml:space="preserve">RESVERLOGIX CORP</t>
  </si>
  <si>
    <t xml:space="preserve">A</t>
  </si>
  <si>
    <t xml:space="preserve">Constellation Software Inc.</t>
  </si>
  <si>
    <t xml:space="preserve">CA32520NC</t>
  </si>
  <si>
    <t xml:space="preserve">CONSTELLATION SOFTWARE INC.</t>
  </si>
  <si>
    <t xml:space="preserve">Evertz Technologies Limited</t>
  </si>
  <si>
    <t xml:space="preserve">CA32545NC</t>
  </si>
  <si>
    <t xml:space="preserve">Evertz Microsystems</t>
  </si>
  <si>
    <t xml:space="preserve">Evertz %</t>
  </si>
  <si>
    <t xml:space="preserve">EVERTZ TECHNOLOGIES LIMITED</t>
  </si>
  <si>
    <t xml:space="preserve">Burlington</t>
  </si>
  <si>
    <t xml:space="preserve">United States; United Kingdom</t>
  </si>
  <si>
    <t xml:space="preserve">Ergoresearch Ltd</t>
  </si>
  <si>
    <t xml:space="preserve">CA34671NC</t>
  </si>
  <si>
    <t xml:space="preserve">ERGORESEARCH LTD</t>
  </si>
  <si>
    <t xml:space="preserve">TSX Venture Exchange</t>
  </si>
  <si>
    <t xml:space="preserve">Burcon Nutrascience Corporation</t>
  </si>
  <si>
    <t xml:space="preserve">CA34751NC</t>
  </si>
  <si>
    <t xml:space="preserve">Burcon %</t>
  </si>
  <si>
    <t xml:space="preserve">BURCON NUTRASCIENCE CORPORATION</t>
  </si>
  <si>
    <t xml:space="preserve">Smart Technologies Inc.</t>
  </si>
  <si>
    <t xml:space="preserve">CA35574NC</t>
  </si>
  <si>
    <t xml:space="preserve">pas evident pour les brevets</t>
  </si>
  <si>
    <t xml:space="preserve">SG224290508L</t>
  </si>
  <si>
    <t xml:space="preserve">FOXCONN SINGAPORE PTE. LTD.</t>
  </si>
  <si>
    <t xml:space="preserve">&gt;50.00</t>
  </si>
  <si>
    <t xml:space="preserve">North America</t>
  </si>
  <si>
    <t xml:space="preserve">Redknee Solutions Inc.</t>
  </si>
  <si>
    <t xml:space="preserve">CA40003NC</t>
  </si>
  <si>
    <t xml:space="preserve">Redknee%</t>
  </si>
  <si>
    <t xml:space="preserve">REDKNEE SOLUTIONS INC.</t>
  </si>
  <si>
    <t xml:space="preserve">Mitel Networks Corporation</t>
  </si>
  <si>
    <t xml:space="preserve">CA40076NC</t>
  </si>
  <si>
    <t xml:space="preserve">MITEL NETWORKS CORPORATION</t>
  </si>
  <si>
    <t xml:space="preserve">BRP Inc.</t>
  </si>
  <si>
    <t xml:space="preserve">CA40269NC</t>
  </si>
  <si>
    <t xml:space="preserve">Bombardier Recreational</t>
  </si>
  <si>
    <t xml:space="preserve">"BRP%3</t>
  </si>
  <si>
    <t xml:space="preserve">Bombardier inc</t>
  </si>
  <si>
    <t xml:space="preserve">BRP INC.</t>
  </si>
  <si>
    <t xml:space="preserve">Valcourt</t>
  </si>
  <si>
    <t xml:space="preserve">Nova Chemicals Corporation</t>
  </si>
  <si>
    <t xml:space="preserve">CA90088NC</t>
  </si>
  <si>
    <t xml:space="preserve">Nova Corporation</t>
  </si>
  <si>
    <t xml:space="preserve">Canada; United States; United Kingdom; Netherlands</t>
  </si>
  <si>
    <t xml:space="preserve">Canada; United States; Europe</t>
  </si>
  <si>
    <t xml:space="preserve">United States; United Kingdom; Netherlands; France</t>
  </si>
  <si>
    <t xml:space="preserve">Shawcor Limited</t>
  </si>
  <si>
    <t xml:space="preserve">CA90112NC</t>
  </si>
  <si>
    <t xml:space="preserve">SHAWCOR LIMITED</t>
  </si>
  <si>
    <t xml:space="preserve">Shaw Industries Limited</t>
  </si>
  <si>
    <t xml:space="preserve">Germany; United Kingdom</t>
  </si>
  <si>
    <t xml:space="preserve">Rogers Communications INC</t>
  </si>
  <si>
    <t xml:space="preserve">CA90165NC</t>
  </si>
  <si>
    <t xml:space="preserve">mis chez Rogers mais ce n'est pas le cas chez Orbis</t>
  </si>
  <si>
    <t xml:space="preserve">CA*H00085529642</t>
  </si>
  <si>
    <t xml:space="preserve">ROGERS CONTROL TRUST</t>
  </si>
  <si>
    <t xml:space="preserve">?90.92</t>
  </si>
  <si>
    <t xml:space="preserve">Thomson Reuters Corporation</t>
  </si>
  <si>
    <t xml:space="preserve">CA91162NC</t>
  </si>
  <si>
    <t xml:space="preserve">Reuters</t>
  </si>
  <si>
    <t xml:space="preserve">The Thomson Corporation</t>
  </si>
  <si>
    <t xml:space="preserve">WW*901494243</t>
  </si>
  <si>
    <t xml:space="preserve">THE THOMSON FAMILY</t>
  </si>
  <si>
    <t xml:space="preserve">Thomson Corporation (The)</t>
  </si>
  <si>
    <t xml:space="preserve">Starrag Group Holding AG</t>
  </si>
  <si>
    <t xml:space="preserve">CH</t>
  </si>
  <si>
    <t xml:space="preserve">CHCHE100022315</t>
  </si>
  <si>
    <t xml:space="preserve">CHP000718806</t>
  </si>
  <si>
    <t xml:space="preserve">MR WALTER FUST</t>
  </si>
  <si>
    <t xml:space="preserve">Starragheckert Holding Ag</t>
  </si>
  <si>
    <t xml:space="preserve">54.88</t>
  </si>
  <si>
    <t xml:space="preserve">Rorschacherberg</t>
  </si>
  <si>
    <t xml:space="preserve">Switzerland and internationally</t>
  </si>
  <si>
    <t xml:space="preserve">Switzerland</t>
  </si>
  <si>
    <t xml:space="preserve">Gurit Holding AG</t>
  </si>
  <si>
    <t xml:space="preserve">CHCHE100058804</t>
  </si>
  <si>
    <t xml:space="preserve">GURIT HOLDING AG</t>
  </si>
  <si>
    <t xml:space="preserve">Gurit-Heberlein Ag</t>
  </si>
  <si>
    <t xml:space="preserve">Wattwil</t>
  </si>
  <si>
    <t xml:space="preserve">Kudelski SA</t>
  </si>
  <si>
    <t xml:space="preserve">CHCHE100125518</t>
  </si>
  <si>
    <t xml:space="preserve">CH*1078135</t>
  </si>
  <si>
    <t xml:space="preserve">KUDELSKI FAMILY</t>
  </si>
  <si>
    <t xml:space="preserve">63.36</t>
  </si>
  <si>
    <t xml:space="preserve">Cheseaux-Sur-Lausanne</t>
  </si>
  <si>
    <t xml:space="preserve">Europe; Asia</t>
  </si>
  <si>
    <t xml:space="preserve">Lafargeholcim Ltd</t>
  </si>
  <si>
    <t xml:space="preserve">CHCHE100136893</t>
  </si>
  <si>
    <t xml:space="preserve">LAFARGEHOLCIM LTD</t>
  </si>
  <si>
    <t xml:space="preserve">Holcim Ltd.</t>
  </si>
  <si>
    <t xml:space="preserve">Jona</t>
  </si>
  <si>
    <t xml:space="preserve">Givaudan SA</t>
  </si>
  <si>
    <t xml:space="preserve">CHCHE100284341</t>
  </si>
  <si>
    <t xml:space="preserve">GIVAUDAN SA</t>
  </si>
  <si>
    <t xml:space="preserve">Mutual and pension fund/Nominee/Trust/Trustee</t>
  </si>
  <si>
    <t xml:space="preserve">Vernier</t>
  </si>
  <si>
    <t xml:space="preserve">Bucher Industries AG</t>
  </si>
  <si>
    <t xml:space="preserve">CHCHE100619832</t>
  </si>
  <si>
    <t xml:space="preserve">BUCHER INDUSTRIES AG</t>
  </si>
  <si>
    <t xml:space="preserve">Niederweningen</t>
  </si>
  <si>
    <t xml:space="preserve">Rieter Holding AG</t>
  </si>
  <si>
    <t xml:space="preserve">CHCHE100672789</t>
  </si>
  <si>
    <t xml:space="preserve">RIETER HOLDING AG</t>
  </si>
  <si>
    <t xml:space="preserve">Winterthur</t>
  </si>
  <si>
    <t xml:space="preserve">Calida Holding AG</t>
  </si>
  <si>
    <t xml:space="preserve">CHCHE100688224</t>
  </si>
  <si>
    <t xml:space="preserve"> "ES DE ELECTROMEDICINA Y CALIDA"</t>
  </si>
  <si>
    <t xml:space="preserve">CALIDA HOLDING AG</t>
  </si>
  <si>
    <t xml:space="preserve">Sursee</t>
  </si>
  <si>
    <t xml:space="preserve">Germany</t>
  </si>
  <si>
    <t xml:space="preserve">Sonova Holding AG</t>
  </si>
  <si>
    <t xml:space="preserve">CHCHE100818478</t>
  </si>
  <si>
    <t xml:space="preserve">SONOVA HOLDING AG</t>
  </si>
  <si>
    <t xml:space="preserve">Phonak Holding Ag</t>
  </si>
  <si>
    <t xml:space="preserve">Stafa</t>
  </si>
  <si>
    <t xml:space="preserve">Belimo Holding AG</t>
  </si>
  <si>
    <t xml:space="preserve">CHCHE100925186</t>
  </si>
  <si>
    <t xml:space="preserve">BELIMO Automation</t>
  </si>
  <si>
    <t xml:space="preserve">BELIMO HOLDING AG</t>
  </si>
  <si>
    <t xml:space="preserve">Hinwil</t>
  </si>
  <si>
    <t xml:space="preserve">RUAG Holding AG</t>
  </si>
  <si>
    <t xml:space="preserve">CHCHE100944120</t>
  </si>
  <si>
    <t xml:space="preserve">CH*J00S1268</t>
  </si>
  <si>
    <t xml:space="preserve">SWITZERLAND</t>
  </si>
  <si>
    <t xml:space="preserve">RUAG Schweiz AG</t>
  </si>
  <si>
    <t xml:space="preserve">Bern</t>
  </si>
  <si>
    <t xml:space="preserve">ABB Ltd</t>
  </si>
  <si>
    <t xml:space="preserve">CHCHE101049653</t>
  </si>
  <si>
    <t xml:space="preserve">ABB LTD</t>
  </si>
  <si>
    <t xml:space="preserve">Zurich</t>
  </si>
  <si>
    <t xml:space="preserve">Geberit AG</t>
  </si>
  <si>
    <t xml:space="preserve">CHCHE101065474</t>
  </si>
  <si>
    <t xml:space="preserve">GEBERIT AG</t>
  </si>
  <si>
    <t xml:space="preserve">Syngenta AG</t>
  </si>
  <si>
    <t xml:space="preserve">CHCHE101160902</t>
  </si>
  <si>
    <t xml:space="preserve">CN*J00S4140</t>
  </si>
  <si>
    <t xml:space="preserve">CHINA-PEOPLE'S REP.</t>
  </si>
  <si>
    <t xml:space="preserve">Basel</t>
  </si>
  <si>
    <t xml:space="preserve">Basel, Switzerland</t>
  </si>
  <si>
    <t xml:space="preserve">Meyer Burger Technology AG</t>
  </si>
  <si>
    <t xml:space="preserve">CHCHE101172383</t>
  </si>
  <si>
    <t xml:space="preserve">MEYER BURGER %</t>
  </si>
  <si>
    <t xml:space="preserve">MEYER BURGER TECHNOLOGY AG</t>
  </si>
  <si>
    <t xml:space="preserve">Baar</t>
  </si>
  <si>
    <t xml:space="preserve">Basilea Pharmaceutica AG</t>
  </si>
  <si>
    <t xml:space="preserve">CHCHE101175068</t>
  </si>
  <si>
    <t xml:space="preserve">BASILEA PHARMACEUTICA AG</t>
  </si>
  <si>
    <t xml:space="preserve">Inficon Holding AG</t>
  </si>
  <si>
    <t xml:space="preserve">CHCHE101283338</t>
  </si>
  <si>
    <t xml:space="preserve">OC Oerlikon</t>
  </si>
  <si>
    <t xml:space="preserve">Unaxis</t>
  </si>
  <si>
    <t xml:space="preserve">INFICON HOLDING AG</t>
  </si>
  <si>
    <t xml:space="preserve">Bad Ragaz</t>
  </si>
  <si>
    <t xml:space="preserve">Ems-Chemie Holding AG</t>
  </si>
  <si>
    <t xml:space="preserve">CHCHE101285490</t>
  </si>
  <si>
    <t xml:space="preserve">EMS PATENT AG</t>
  </si>
  <si>
    <t xml:space="preserve">CHCHE102598514</t>
  </si>
  <si>
    <t xml:space="preserve">EMESTA HOLDING AG</t>
  </si>
  <si>
    <t xml:space="preserve">Chemie Holding Ems Ag</t>
  </si>
  <si>
    <t xml:space="preserve">60.81</t>
  </si>
  <si>
    <t xml:space="preserve">Herrliberg</t>
  </si>
  <si>
    <t xml:space="preserve">Comet Holding AG</t>
  </si>
  <si>
    <t xml:space="preserve">CHCHE101348386</t>
  </si>
  <si>
    <t xml:space="preserve">COMET TECHNOLOGIES%</t>
  </si>
  <si>
    <t xml:space="preserve">Comet AG</t>
  </si>
  <si>
    <t xml:space="preserve">Comet group</t>
  </si>
  <si>
    <t xml:space="preserve">%COMET ELECTRONICS%</t>
  </si>
  <si>
    <t xml:space="preserve">COMET HOLDING AG</t>
  </si>
  <si>
    <t xml:space="preserve">Flamatt</t>
  </si>
  <si>
    <t xml:space="preserve">The Swatch Group Ltd.</t>
  </si>
  <si>
    <t xml:space="preserve">CHCHE101374515</t>
  </si>
  <si>
    <t xml:space="preserve">THE SWATCH GROUP LTD.</t>
  </si>
  <si>
    <t xml:space="preserve">Swiss Corporation For Microelectronics And Watchma</t>
  </si>
  <si>
    <t xml:space="preserve">Biel</t>
  </si>
  <si>
    <t xml:space="preserve">Switzerland; France; Germany; Italy; United States</t>
  </si>
  <si>
    <t xml:space="preserve">France; Germany; Italy; United States; Virgin Isla</t>
  </si>
  <si>
    <t xml:space="preserve">Logitech International SA</t>
  </si>
  <si>
    <t xml:space="preserve">CHCHE101502641</t>
  </si>
  <si>
    <t xml:space="preserve">LOGITECH INTERNATIONAL SA</t>
  </si>
  <si>
    <t xml:space="preserve">Lausanne</t>
  </si>
  <si>
    <t xml:space="preserve">Roche Holding AG</t>
  </si>
  <si>
    <t xml:space="preserve">CHCHE101602521</t>
  </si>
  <si>
    <t xml:space="preserve">ROCHE HOLDING AG</t>
  </si>
  <si>
    <t xml:space="preserve">Hofmann Laroche</t>
  </si>
  <si>
    <t xml:space="preserve">Straumann Holding AG</t>
  </si>
  <si>
    <t xml:space="preserve">CHCHE101673828</t>
  </si>
  <si>
    <t xml:space="preserve">STRAUMANN HOLDING AG</t>
  </si>
  <si>
    <t xml:space="preserve">Schindler Holding AG</t>
  </si>
  <si>
    <t xml:space="preserve">CHCHE101862654</t>
  </si>
  <si>
    <t xml:space="preserve">CH*1004617</t>
  </si>
  <si>
    <t xml:space="preserve">SCHINDLER AND BONNARD FAMILIES</t>
  </si>
  <si>
    <t xml:space="preserve">70.00</t>
  </si>
  <si>
    <t xml:space="preserve">Hergiswil</t>
  </si>
  <si>
    <t xml:space="preserve">Medela Holding AG</t>
  </si>
  <si>
    <t xml:space="preserve">CHCHE101865003</t>
  </si>
  <si>
    <t xml:space="preserve">CH*Q000293654</t>
  </si>
  <si>
    <t xml:space="preserve">MR MICHAEL NIKOLAUS LARSSON</t>
  </si>
  <si>
    <t xml:space="preserve">Metall ZUG AG</t>
  </si>
  <si>
    <t xml:space="preserve">CHCHE101865948</t>
  </si>
  <si>
    <t xml:space="preserve">V ZUG </t>
  </si>
  <si>
    <t xml:space="preserve">"metall zug"</t>
  </si>
  <si>
    <t xml:space="preserve">WW*958067851</t>
  </si>
  <si>
    <t xml:space="preserve">BUHOFER HEINZ,ELIZABETH,ANNELIES,PHILIPP,MARTIN ,H</t>
  </si>
  <si>
    <t xml:space="preserve">Metallwaren-Holding Ag</t>
  </si>
  <si>
    <t xml:space="preserve">Zug</t>
  </si>
  <si>
    <t xml:space="preserve">Sulzer AG</t>
  </si>
  <si>
    <t xml:space="preserve">CHCHE102210767</t>
  </si>
  <si>
    <t xml:space="preserve">RU*F00772606188083</t>
  </si>
  <si>
    <t xml:space="preserve">VEKSELBERG VIKTOR FELIKSOVICH</t>
  </si>
  <si>
    <t xml:space="preserve">63.42</t>
  </si>
  <si>
    <t xml:space="preserve">Ascom Holding AG</t>
  </si>
  <si>
    <t xml:space="preserve">CHCHE102333654</t>
  </si>
  <si>
    <t xml:space="preserve">ASCOM HOLDING AG</t>
  </si>
  <si>
    <t xml:space="preserve">Siegfried Holding AG</t>
  </si>
  <si>
    <t xml:space="preserve">CHCHE102443567</t>
  </si>
  <si>
    <t xml:space="preserve">SIEGFRIED HOLDING AG</t>
  </si>
  <si>
    <t xml:space="preserve">Zofingen</t>
  </si>
  <si>
    <t xml:space="preserve">Buhler Holding AG</t>
  </si>
  <si>
    <t xml:space="preserve">CHCHE102580454</t>
  </si>
  <si>
    <t xml:space="preserve">WW*940090940</t>
  </si>
  <si>
    <t xml:space="preserve">B?HLER FAMILY</t>
  </si>
  <si>
    <t xml:space="preserve">Uzwil</t>
  </si>
  <si>
    <t xml:space="preserve">Acino International AG</t>
  </si>
  <si>
    <t xml:space="preserve">CHCHE102608727</t>
  </si>
  <si>
    <t xml:space="preserve">GBJE113963</t>
  </si>
  <si>
    <t xml:space="preserve">ACROBAT HOLDING JERSEY LIMITED</t>
  </si>
  <si>
    <t xml:space="preserve">Acino Holding AG</t>
  </si>
  <si>
    <t xml:space="preserve">Phoenix Mecano AG</t>
  </si>
  <si>
    <t xml:space="preserve">CHCHE102645326</t>
  </si>
  <si>
    <t xml:space="preserve">PHOENIX MECANO AG</t>
  </si>
  <si>
    <t xml:space="preserve">Kloten</t>
  </si>
  <si>
    <t xml:space="preserve">Swisscom AG</t>
  </si>
  <si>
    <t xml:space="preserve">CHCHE102753938</t>
  </si>
  <si>
    <t xml:space="preserve">Swiss Ptt</t>
  </si>
  <si>
    <t xml:space="preserve">50.95</t>
  </si>
  <si>
    <t xml:space="preserve">Worblaufen</t>
  </si>
  <si>
    <t xml:space="preserve">Datwyler Holding AG</t>
  </si>
  <si>
    <t xml:space="preserve">CHCHE103275686</t>
  </si>
  <si>
    <t xml:space="preserve">%DAETWYLER %</t>
  </si>
  <si>
    <t xml:space="preserve">%DATWYLER %</t>
  </si>
  <si>
    <t xml:space="preserve">YY*926618665</t>
  </si>
  <si>
    <t xml:space="preserve">DIRECTORS OF DATWYLER HOLDING AG</t>
  </si>
  <si>
    <t xml:space="preserve">Altdorf</t>
  </si>
  <si>
    <t xml:space="preserve">Clariant AG</t>
  </si>
  <si>
    <t xml:space="preserve">CHCHE103388563</t>
  </si>
  <si>
    <t xml:space="preserve">CLARIANT AG</t>
  </si>
  <si>
    <t xml:space="preserve">Muttenz</t>
  </si>
  <si>
    <t xml:space="preserve">Komax Holding AG</t>
  </si>
  <si>
    <t xml:space="preserve">CHCHE103485290</t>
  </si>
  <si>
    <t xml:space="preserve">KOMAX HOLDING AG</t>
  </si>
  <si>
    <t xml:space="preserve">Dierikon-Luzern</t>
  </si>
  <si>
    <t xml:space="preserve">OC Oerlikon Corporation AG</t>
  </si>
  <si>
    <t xml:space="preserve">CHCHE103488578</t>
  </si>
  <si>
    <t xml:space="preserve">OC OERLIKON CORPORATION AG</t>
  </si>
  <si>
    <t xml:space="preserve">Unaxis Holding Ag</t>
  </si>
  <si>
    <t xml:space="preserve">Pfaffikon</t>
  </si>
  <si>
    <t xml:space="preserve">SFS Group AG</t>
  </si>
  <si>
    <t xml:space="preserve">CHCHE103670002</t>
  </si>
  <si>
    <t xml:space="preserve">"SFS INTEC %</t>
  </si>
  <si>
    <t xml:space="preserve">"SFS IND HOLDING AG"</t>
  </si>
  <si>
    <t xml:space="preserve">WW*958041977</t>
  </si>
  <si>
    <t xml:space="preserve">HUBER &amp; STADLER / TSCHAN FAMILIES</t>
  </si>
  <si>
    <t xml:space="preserve">55.00</t>
  </si>
  <si>
    <t xml:space="preserve">Heerbrugg</t>
  </si>
  <si>
    <t xml:space="preserve">Novartis AG</t>
  </si>
  <si>
    <t xml:space="preserve">CHCHE103867266</t>
  </si>
  <si>
    <t xml:space="preserve">NOVARTIS AG</t>
  </si>
  <si>
    <t xml:space="preserve">Kuros Biosciences AG</t>
  </si>
  <si>
    <t xml:space="preserve">CHCHE104785642</t>
  </si>
  <si>
    <t xml:space="preserve">KUROS BIOSCIENCES AG</t>
  </si>
  <si>
    <t xml:space="preserve">Cytos Biotechnology GmbH</t>
  </si>
  <si>
    <t xml:space="preserve">Schlieren</t>
  </si>
  <si>
    <t xml:space="preserve">Lithuania, Germany, Italy and France</t>
  </si>
  <si>
    <t xml:space="preserve">Sicpa SA</t>
  </si>
  <si>
    <t xml:space="preserve">CHCHE105732246</t>
  </si>
  <si>
    <t xml:space="preserve">Prilly</t>
  </si>
  <si>
    <t xml:space="preserve">Reichle &amp; De-Massari AG</t>
  </si>
  <si>
    <t xml:space="preserve">CHCHE105790143</t>
  </si>
  <si>
    <t xml:space="preserve">REICHLE%</t>
  </si>
  <si>
    <t xml:space="preserve">CHCHE108512020</t>
  </si>
  <si>
    <t xml:space="preserve">REICHLE HOLDING AG</t>
  </si>
  <si>
    <t xml:space="preserve">Wetzikon ZH</t>
  </si>
  <si>
    <t xml:space="preserve">Wetzikon</t>
  </si>
  <si>
    <t xml:space="preserve">Huber+Suhner AG</t>
  </si>
  <si>
    <t xml:space="preserve">CHCHE105815317</t>
  </si>
  <si>
    <t xml:space="preserve">HUBER+SUHNER AG</t>
  </si>
  <si>
    <t xml:space="preserve">Herisau</t>
  </si>
  <si>
    <t xml:space="preserve">Europe; North America; Latin America; Asia</t>
  </si>
  <si>
    <t xml:space="preserve">Nestle S.A.</t>
  </si>
  <si>
    <t xml:space="preserve">CHCHE105909036</t>
  </si>
  <si>
    <t xml:space="preserve">NESTLE S.A.</t>
  </si>
  <si>
    <t xml:space="preserve">Vevey</t>
  </si>
  <si>
    <t xml:space="preserve">PILATUS Flugzeugwerke AG</t>
  </si>
  <si>
    <t xml:space="preserve">CHCHE105943984</t>
  </si>
  <si>
    <t xml:space="preserve">PILATUS FLUGZEUGWERKE AG</t>
  </si>
  <si>
    <t xml:space="preserve">PILATUS FLUGZEUGWERKE AG</t>
  </si>
  <si>
    <t xml:space="preserve">Pilatus Flugzeugwerke AG</t>
  </si>
  <si>
    <t xml:space="preserve">Stans</t>
  </si>
  <si>
    <t xml:space="preserve">Stans, Switzerland</t>
  </si>
  <si>
    <t xml:space="preserve">Hamilton Bonaduz AG</t>
  </si>
  <si>
    <t xml:space="preserve">CHCHE105945836</t>
  </si>
  <si>
    <t xml:space="preserve">HAMILTON STORAGE TECHNOLOGIES</t>
  </si>
  <si>
    <t xml:space="preserve">HAMILTON robotics</t>
  </si>
  <si>
    <t xml:space="preserve">HAMILTON SUNDSTRAND %</t>
  </si>
  <si>
    <t xml:space="preserve">HAMILTON BONADUZ AG</t>
  </si>
  <si>
    <t xml:space="preserve">Bonaduz</t>
  </si>
  <si>
    <t xml:space="preserve">Barry Callebaut AG</t>
  </si>
  <si>
    <t xml:space="preserve">CHCHE106118646</t>
  </si>
  <si>
    <t xml:space="preserve">CALLEBAUT</t>
  </si>
  <si>
    <t xml:space="preserve">Cacao Barry</t>
  </si>
  <si>
    <t xml:space="preserve">CHCHE101838874</t>
  </si>
  <si>
    <t xml:space="preserve">JACOBS HOLDING AG</t>
  </si>
  <si>
    <t xml:space="preserve">50.12</t>
  </si>
  <si>
    <t xml:space="preserve">Europe; Africa; North and Latin America; Asia/Paci</t>
  </si>
  <si>
    <t xml:space="preserve">Africa; North and Latin America; Asia/Pacific</t>
  </si>
  <si>
    <t xml:space="preserve">Compagnie Financiere Richemont SA</t>
  </si>
  <si>
    <t xml:space="preserve">CHCHE106325524</t>
  </si>
  <si>
    <t xml:space="preserve">COMPAGNIE FINANCIERE RICHEMONT SA</t>
  </si>
  <si>
    <t xml:space="preserve">Bellevue</t>
  </si>
  <si>
    <t xml:space="preserve">Lonza Group AG</t>
  </si>
  <si>
    <t xml:space="preserve">CHCHE106841866</t>
  </si>
  <si>
    <t xml:space="preserve">LONZA GROUP AG</t>
  </si>
  <si>
    <t xml:space="preserve">Belgium, the Czech Republic, France, Germany, Grea</t>
  </si>
  <si>
    <t xml:space="preserve">Sika AG</t>
  </si>
  <si>
    <t xml:space="preserve">CHCHE106919184</t>
  </si>
  <si>
    <t xml:space="preserve">CH*1061218</t>
  </si>
  <si>
    <t xml:space="preserve">FAMILY BURKARD-SCHENKER</t>
  </si>
  <si>
    <t xml:space="preserve">Sika Finanz Ag</t>
  </si>
  <si>
    <t xml:space="preserve">Baar, Switzerland</t>
  </si>
  <si>
    <t xml:space="preserve">Dorma+Kaba Holding AG</t>
  </si>
  <si>
    <t xml:space="preserve">CHCHE107791082</t>
  </si>
  <si>
    <t xml:space="preserve">DORMA+KABA HOLDING AG</t>
  </si>
  <si>
    <t xml:space="preserve">Kaba Holding Ag</t>
  </si>
  <si>
    <t xml:space="preserve">Rumlang</t>
  </si>
  <si>
    <t xml:space="preserve">Textilma AG</t>
  </si>
  <si>
    <t xml:space="preserve">CHCHE107907255</t>
  </si>
  <si>
    <t xml:space="preserve">Stansstad</t>
  </si>
  <si>
    <t xml:space="preserve">Tecan Group AG</t>
  </si>
  <si>
    <t xml:space="preserve">CHCHE107957514</t>
  </si>
  <si>
    <t xml:space="preserve">TECAN GROUP AG</t>
  </si>
  <si>
    <t xml:space="preserve">Mannedorf</t>
  </si>
  <si>
    <t xml:space="preserve">Galenica AG</t>
  </si>
  <si>
    <t xml:space="preserve">CHCHE107971891</t>
  </si>
  <si>
    <t xml:space="preserve">GALENICA AG</t>
  </si>
  <si>
    <t xml:space="preserve">Berne</t>
  </si>
  <si>
    <t xml:space="preserve">Octapharma AG</t>
  </si>
  <si>
    <t xml:space="preserve">CHCHE108025582</t>
  </si>
  <si>
    <t xml:space="preserve">OCTAPHARMA AG</t>
  </si>
  <si>
    <t xml:space="preserve">Lachen SZ</t>
  </si>
  <si>
    <t xml:space="preserve">Liebherr-International S.A.</t>
  </si>
  <si>
    <t xml:space="preserve">CHCHE108047419</t>
  </si>
  <si>
    <t xml:space="preserve">CH*Q000-5646</t>
  </si>
  <si>
    <t xml:space="preserve">LIEBHERR, FAMILIE</t>
  </si>
  <si>
    <t xml:space="preserve">Bulle</t>
  </si>
  <si>
    <t xml:space="preserve">Evolva Holding AG</t>
  </si>
  <si>
    <t xml:space="preserve">CHCHE108641858</t>
  </si>
  <si>
    <t xml:space="preserve">EVOLVA HOLDING AG</t>
  </si>
  <si>
    <t xml:space="preserve">Arpida Ag</t>
  </si>
  <si>
    <t xml:space="preserve">Reinach</t>
  </si>
  <si>
    <t xml:space="preserve">United Kingdom; Scandinavia; Benelux; France; Berm</t>
  </si>
  <si>
    <t xml:space="preserve">Georg Fischer AG</t>
  </si>
  <si>
    <t xml:space="preserve">CHCHE108778486</t>
  </si>
  <si>
    <t xml:space="preserve">GEORG FISCHER AG</t>
  </si>
  <si>
    <t xml:space="preserve">Schaffhausen</t>
  </si>
  <si>
    <t xml:space="preserve">United States, Australia, Europe and Asia, as well</t>
  </si>
  <si>
    <t xml:space="preserve">Temenos Group AG</t>
  </si>
  <si>
    <t xml:space="preserve">CHCHE109066419</t>
  </si>
  <si>
    <t xml:space="preserve">Temenos Systems</t>
  </si>
  <si>
    <t xml:space="preserve">TEMENOS GROUP AG</t>
  </si>
  <si>
    <t xml:space="preserve">Geneva</t>
  </si>
  <si>
    <t xml:space="preserve">Bobst Group SA</t>
  </si>
  <si>
    <t xml:space="preserve">CHCHE109107774</t>
  </si>
  <si>
    <t xml:space="preserve">CHCHE101056239</t>
  </si>
  <si>
    <t xml:space="preserve">JBF FINANCE SA</t>
  </si>
  <si>
    <t xml:space="preserve">53.03</t>
  </si>
  <si>
    <t xml:space="preserve">Mex</t>
  </si>
  <si>
    <t xml:space="preserve">Endress+Hauser AG</t>
  </si>
  <si>
    <t xml:space="preserve">CHCHE109305877</t>
  </si>
  <si>
    <t xml:space="preserve">CH*Q000-5273</t>
  </si>
  <si>
    <t xml:space="preserve">ENDRESS, FAMILIE</t>
  </si>
  <si>
    <t xml:space="preserve">Endress + Hauser Holding AG</t>
  </si>
  <si>
    <t xml:space="preserve">Reinach BL</t>
  </si>
  <si>
    <t xml:space="preserve">Europe, North America, South America, Africa, Asia</t>
  </si>
  <si>
    <t xml:space="preserve">BRUSA Elektronik AG</t>
  </si>
  <si>
    <t xml:space="preserve">CHCHE109526800</t>
  </si>
  <si>
    <t xml:space="preserve">Brusa</t>
  </si>
  <si>
    <t xml:space="preserve">BRUSA ELEKTRONIK </t>
  </si>
  <si>
    <t xml:space="preserve">CH*Q00092613</t>
  </si>
  <si>
    <t xml:space="preserve">MR JOSEF KARL BRUSA</t>
  </si>
  <si>
    <t xml:space="preserve">Sennwald</t>
  </si>
  <si>
    <t xml:space="preserve">Omya International AG</t>
  </si>
  <si>
    <t xml:space="preserve">CHCHE110344950</t>
  </si>
  <si>
    <t xml:space="preserve">CHCHE105816446</t>
  </si>
  <si>
    <t xml:space="preserve">OMYA AG</t>
  </si>
  <si>
    <t xml:space="preserve">Omya Development AG</t>
  </si>
  <si>
    <t xml:space="preserve">Oftringen</t>
  </si>
  <si>
    <t xml:space="preserve">Ypsomed Holding AG</t>
  </si>
  <si>
    <t xml:space="preserve">CHCHE110368235</t>
  </si>
  <si>
    <t xml:space="preserve">CH*Q0002219</t>
  </si>
  <si>
    <t xml:space="preserve">DR. H. C. WILHELM MICHEL</t>
  </si>
  <si>
    <t xml:space="preserve">69.16</t>
  </si>
  <si>
    <t xml:space="preserve">Burgdorf</t>
  </si>
  <si>
    <t xml:space="preserve">Advanced Digital Broadcast Holdings SA</t>
  </si>
  <si>
    <t xml:space="preserve">CHCHE111792825</t>
  </si>
  <si>
    <t xml:space="preserve">LULEI349224</t>
  </si>
  <si>
    <t xml:space="preserve">4T S.A.</t>
  </si>
  <si>
    <t xml:space="preserve">Medmix Systems AG</t>
  </si>
  <si>
    <t xml:space="preserve">CHCHE113161297</t>
  </si>
  <si>
    <t xml:space="preserve">CH*Q000268377</t>
  </si>
  <si>
    <t xml:space="preserve">MR WILHELM ALBERT KELLER</t>
  </si>
  <si>
    <t xml:space="preserve">Rotkreuz</t>
  </si>
  <si>
    <t xml:space="preserve">Relief Therapeutics Holding AG</t>
  </si>
  <si>
    <t xml:space="preserve">CHCHE113516874</t>
  </si>
  <si>
    <t xml:space="preserve">RELIEF THERAPEUTICS HOLDING AG</t>
  </si>
  <si>
    <t xml:space="preserve">Therametrics Holding Ag</t>
  </si>
  <si>
    <t xml:space="preserve">U-Blox Holding AG</t>
  </si>
  <si>
    <t xml:space="preserve">CHCHE113826961</t>
  </si>
  <si>
    <t xml:space="preserve">Ublox</t>
  </si>
  <si>
    <t xml:space="preserve">U blox</t>
  </si>
  <si>
    <t xml:space="preserve">U-BLOX HOLDING AG</t>
  </si>
  <si>
    <t xml:space="preserve">Thalwil</t>
  </si>
  <si>
    <t xml:space="preserve">Aryzta AG</t>
  </si>
  <si>
    <t xml:space="preserve">CHCHE114160610</t>
  </si>
  <si>
    <t xml:space="preserve">Hiestand </t>
  </si>
  <si>
    <t xml:space="preserve">ARYZTA AG</t>
  </si>
  <si>
    <t xml:space="preserve">TE Connectivity Ltd.</t>
  </si>
  <si>
    <t xml:space="preserve">CHCHE114934754</t>
  </si>
  <si>
    <t xml:space="preserve">TE CONNECTIVITY LTD.</t>
  </si>
  <si>
    <t xml:space="preserve">Tyco Electronics Ltd.</t>
  </si>
  <si>
    <t xml:space="preserve">Garmin Ltd.</t>
  </si>
  <si>
    <t xml:space="preserve">CHCHE115417272</t>
  </si>
  <si>
    <t xml:space="preserve">GARMIN LTD.</t>
  </si>
  <si>
    <t xml:space="preserve">Autoneum Holding AG</t>
  </si>
  <si>
    <t xml:space="preserve">CHCHE116315303</t>
  </si>
  <si>
    <t xml:space="preserve">Rieter Automotive Systems</t>
  </si>
  <si>
    <t xml:space="preserve">AUTONEUM HOLDING AG</t>
  </si>
  <si>
    <t xml:space="preserve">Unikeller Holding Ag</t>
  </si>
  <si>
    <t xml:space="preserve">Shanghai Bi Ke Clean Energy Technology Co Ltd</t>
  </si>
  <si>
    <t xml:space="preserve">CN</t>
  </si>
  <si>
    <t xml:space="preserve">CN*110149505568</t>
  </si>
  <si>
    <t xml:space="preserve">CN*931226286</t>
  </si>
  <si>
    <t xml:space="preserve">SHANGHAI BI KE CLEAN ENERGY TECHNOLOGY CO LTD</t>
  </si>
  <si>
    <t xml:space="preserve">Shenzhen Temobi Science &amp; Tech Development Co., Ltd</t>
  </si>
  <si>
    <t xml:space="preserve">CN*908229661</t>
  </si>
  <si>
    <t xml:space="preserve">%temobi%</t>
  </si>
  <si>
    <t xml:space="preserve">Shenzhen</t>
  </si>
  <si>
    <t xml:space="preserve">Sichuan Changhong Electric Co., Ltd.</t>
  </si>
  <si>
    <t xml:space="preserve">CN30009PC</t>
  </si>
  <si>
    <t xml:space="preserve">SICHUAN CHANGHONG%</t>
  </si>
  <si>
    <t xml:space="preserve">SICHUAN CHANGHONG ELECTRIC CO., LTD.</t>
  </si>
  <si>
    <t xml:space="preserve">Mianyang</t>
  </si>
  <si>
    <t xml:space="preserve">Shanghai Stock Exchange</t>
  </si>
  <si>
    <t xml:space="preserve">Mianyang, Zhongshan, Nantong, and Changchun in China</t>
  </si>
  <si>
    <t xml:space="preserve">Americas; Australia; Indonesia</t>
  </si>
  <si>
    <t xml:space="preserve">China</t>
  </si>
  <si>
    <t xml:space="preserve">Dongfang Electric Corporation Limited</t>
  </si>
  <si>
    <t xml:space="preserve">CN30013PC</t>
  </si>
  <si>
    <t xml:space="preserve">DEC DONGFANG ELECTRICMACH CO</t>
  </si>
  <si>
    <t xml:space="preserve">DEC (en Chine)</t>
  </si>
  <si>
    <t xml:space="preserve">DFEM</t>
  </si>
  <si>
    <t xml:space="preserve">Dongfang Electrical Machinery Company Limited</t>
  </si>
  <si>
    <t xml:space="preserve">Chengdu</t>
  </si>
  <si>
    <t xml:space="preserve">Qingdao Haier Co., Ltd.</t>
  </si>
  <si>
    <t xml:space="preserve">CN30020PC</t>
  </si>
  <si>
    <t xml:space="preserve">Qingdao Refrigerator</t>
  </si>
  <si>
    <t xml:space="preserve">%Haier%</t>
  </si>
  <si>
    <t xml:space="preserve">QINGDAO HAIER CO., LTD.</t>
  </si>
  <si>
    <t xml:space="preserve">Qingdao Haier Refrigerator Co., Ltd.</t>
  </si>
  <si>
    <t xml:space="preserve">Qingdao</t>
  </si>
  <si>
    <t xml:space="preserve">Harbin Pharmaceutical Group Co., Ltd.</t>
  </si>
  <si>
    <t xml:space="preserve">CN30024PC</t>
  </si>
  <si>
    <t xml:space="preserve">HPGC</t>
  </si>
  <si>
    <t xml:space="preserve">HARBIN PHARMACEUTICAL GROUP CO., LTD.</t>
  </si>
  <si>
    <t xml:space="preserve">Harbin</t>
  </si>
  <si>
    <t xml:space="preserve">Harbin, China</t>
  </si>
  <si>
    <t xml:space="preserve">Cssc Offshore &amp; Marine Engineering (Group) Company Limited</t>
  </si>
  <si>
    <t xml:space="preserve">CN30044PC</t>
  </si>
  <si>
    <t xml:space="preserve">CSSC OFFSHORE &amp; MARINE ENGINEERING (GROUP) COMPANY LIMITED</t>
  </si>
  <si>
    <t xml:space="preserve">Guangzhou Shipyard International Co., Ltd.</t>
  </si>
  <si>
    <t xml:space="preserve">Guangzhou</t>
  </si>
  <si>
    <t xml:space="preserve">Jiangling Motors Corporation Limited</t>
  </si>
  <si>
    <t xml:space="preserve">CN30052PC</t>
  </si>
  <si>
    <t xml:space="preserve">JIANGLING MOTORS CO LTD</t>
  </si>
  <si>
    <t xml:space="preserve">JIANGLING MOTORS CORPORATION LIMITED</t>
  </si>
  <si>
    <t xml:space="preserve">Nanchang</t>
  </si>
  <si>
    <t xml:space="preserve">Shenzhen Stock Exchange</t>
  </si>
  <si>
    <t xml:space="preserve">Chongqing Changan Automobile Company Limited</t>
  </si>
  <si>
    <t xml:space="preserve">CN30053PC</t>
  </si>
  <si>
    <t xml:space="preserve">% changan automobile %</t>
  </si>
  <si>
    <t xml:space="preserve">CHONGQING CHANGAN AUTOMOBILE COMPANY LIMITED</t>
  </si>
  <si>
    <t xml:space="preserve">Chongqing</t>
  </si>
  <si>
    <t xml:space="preserve">First Tractor Company Limited</t>
  </si>
  <si>
    <t xml:space="preserve">CN30065PC</t>
  </si>
  <si>
    <t xml:space="preserve">FIRST TRACTOR COMPANY LIMITED</t>
  </si>
  <si>
    <t xml:space="preserve">Luoyang</t>
  </si>
  <si>
    <t xml:space="preserve">Jingwei Textile Machinery Company Limited</t>
  </si>
  <si>
    <t xml:space="preserve">CN30077PC</t>
  </si>
  <si>
    <t xml:space="preserve">JINGWEI TEXTILE MACHINERY COMPANY LIMITED</t>
  </si>
  <si>
    <t xml:space="preserve">Beijing</t>
  </si>
  <si>
    <t xml:space="preserve">Great Wall Technology Company Limited</t>
  </si>
  <si>
    <t xml:space="preserve">CN30078PC</t>
  </si>
  <si>
    <t xml:space="preserve">China Great Wall Computer</t>
  </si>
  <si>
    <t xml:space="preserve">Aluminum Corporation of China Limited</t>
  </si>
  <si>
    <t xml:space="preserve">CN30085PC</t>
  </si>
  <si>
    <t xml:space="preserve">ALUMINUM CORPORATION OF CHINA LIMITED</t>
  </si>
  <si>
    <t xml:space="preserve">China Petroleum &amp; Chemical Corporation</t>
  </si>
  <si>
    <t xml:space="preserve">CN30086PC</t>
  </si>
  <si>
    <t xml:space="preserve">Saic Motor Corporation Limited</t>
  </si>
  <si>
    <t xml:space="preserve">CN30087PC</t>
  </si>
  <si>
    <t xml:space="preserve">Shanghai Automotive Industry Corporation</t>
  </si>
  <si>
    <t xml:space="preserve">SAIC%</t>
  </si>
  <si>
    <t xml:space="preserve">YY*110146503464</t>
  </si>
  <si>
    <t xml:space="preserve">SHANGHAI STATE-OWNED ASSETS MANAGEMENT COMMITTEE</t>
  </si>
  <si>
    <t xml:space="preserve">Shanghai Automotive Co., Ltd.</t>
  </si>
  <si>
    <t xml:space="preserve">Shanghai</t>
  </si>
  <si>
    <t xml:space="preserve">Shanghai, China</t>
  </si>
  <si>
    <t xml:space="preserve">CSG Holding Co., Ltd.</t>
  </si>
  <si>
    <t xml:space="preserve">CN30098PC</t>
  </si>
  <si>
    <t xml:space="preserve">China Southern Glass</t>
  </si>
  <si>
    <t xml:space="preserve">%CSG% ?</t>
  </si>
  <si>
    <t xml:space="preserve">csg holding</t>
  </si>
  <si>
    <t xml:space="preserve">CSG HOLDING CO., LTD.</t>
  </si>
  <si>
    <t xml:space="preserve">Csg Technology Holding Co., Ltd.</t>
  </si>
  <si>
    <t xml:space="preserve">Australia; Hong Kong</t>
  </si>
  <si>
    <t xml:space="preserve">Shandong Chenming Paper Holdings Limited</t>
  </si>
  <si>
    <t xml:space="preserve">CN30102PC</t>
  </si>
  <si>
    <t xml:space="preserve">%Chenming Paper%</t>
  </si>
  <si>
    <t xml:space="preserve">SHANDONG CHENMING PAPER HOLDINGS LIMITED</t>
  </si>
  <si>
    <t xml:space="preserve">Shouguang</t>
  </si>
  <si>
    <t xml:space="preserve">BOE Technology Group Co., Ltd.</t>
  </si>
  <si>
    <t xml:space="preserve">CN30117PC</t>
  </si>
  <si>
    <t xml:space="preserve">Beijing Oriental Electronics</t>
  </si>
  <si>
    <t xml:space="preserve">Suzhou BOE CHATANI Electronics</t>
  </si>
  <si>
    <t xml:space="preserve">Hefei BOE Optoelectronics Technology</t>
  </si>
  <si>
    <t xml:space="preserve">Chengdu BOE Optoelectronics Technology</t>
  </si>
  <si>
    <t xml:space="preserve">not "BOE-Hydis Technology"</t>
  </si>
  <si>
    <t xml:space="preserve">BOE TECHNOLOGY GROUP CO., LTD.</t>
  </si>
  <si>
    <t xml:space="preserve">Beijing Orient Electronics Group Co., Ltd.</t>
  </si>
  <si>
    <t xml:space="preserve">China International Marine Containers (Group) Co., Ltd.</t>
  </si>
  <si>
    <t xml:space="preserve">CN30120PC</t>
  </si>
  <si>
    <t xml:space="preserve">CIMC</t>
  </si>
  <si>
    <t xml:space="preserve">HKFEB51515</t>
  </si>
  <si>
    <t xml:space="preserve">HONG KONG EXCHANGES AND CLEARING LIMITED</t>
  </si>
  <si>
    <t xml:space="preserve">Guangxi Liugong Machinery Co., Ltd.</t>
  </si>
  <si>
    <t xml:space="preserve">CN30144PC</t>
  </si>
  <si>
    <t xml:space="preserve">LuiGong</t>
  </si>
  <si>
    <t xml:space="preserve">pas de brevet</t>
  </si>
  <si>
    <t xml:space="preserve">GUANGXI LIUGONG MACHINERY CO., LTD.</t>
  </si>
  <si>
    <t xml:space="preserve">Liuzhou</t>
  </si>
  <si>
    <t xml:space="preserve">Shanghai Mechanical &amp; Electrical Industry Co., Ltd.</t>
  </si>
  <si>
    <t xml:space="preserve">CN30149PC</t>
  </si>
  <si>
    <t xml:space="preserve">SHANGHAI YIQIANDU MECHANICALELECTRICAL INDUSTRY CO LTD</t>
  </si>
  <si>
    <t xml:space="preserve">SHANGHAI MECHANICAL &amp; ELECTRICAL INDUSTRY CO., LTD.</t>
  </si>
  <si>
    <t xml:space="preserve">Shanghai Electric Appliances Co., Ltd.</t>
  </si>
  <si>
    <t xml:space="preserve">U. S; Japan; France</t>
  </si>
  <si>
    <t xml:space="preserve">China Resources Sanjiu Medical &amp; Pharmaceutical Co., Ltd.</t>
  </si>
  <si>
    <t xml:space="preserve">CN30180PC</t>
  </si>
  <si>
    <t xml:space="preserve">Sanjiu Medical &amp; Pharmaceutical Co., Ltd.</t>
  </si>
  <si>
    <t xml:space="preserve">Shenzhen, China</t>
  </si>
  <si>
    <t xml:space="preserve">Hisense Kelon Electrical Holdings Company Limited</t>
  </si>
  <si>
    <t xml:space="preserve">CN30198FH</t>
  </si>
  <si>
    <t xml:space="preserve">HISENSE KELON ELECTRICAL HOLDINGS COMPANY LIMITED</t>
  </si>
  <si>
    <t xml:space="preserve">Guangdong Kelon Electrical Holdings Company Limited</t>
  </si>
  <si>
    <t xml:space="preserve">Shunde</t>
  </si>
  <si>
    <t xml:space="preserve">Dayie Special Steel Co., Ltd.</t>
  </si>
  <si>
    <t xml:space="preserve">CN30248PC</t>
  </si>
  <si>
    <t xml:space="preserve">Huangshi</t>
  </si>
  <si>
    <t xml:space="preserve">Huayi Compressor Co., Ltd.</t>
  </si>
  <si>
    <t xml:space="preserve">CN30255PC</t>
  </si>
  <si>
    <t xml:space="preserve">HUAYI COMPRESSOR %</t>
  </si>
  <si>
    <t xml:space="preserve">HUAYI COMPRESSOR CO., LTD.</t>
  </si>
  <si>
    <t xml:space="preserve">Jingdezhen</t>
  </si>
  <si>
    <t xml:space="preserve">ZTE Corp.</t>
  </si>
  <si>
    <t xml:space="preserve">CN30262PC</t>
  </si>
  <si>
    <t xml:space="preserve">ZTE CORP.</t>
  </si>
  <si>
    <t xml:space="preserve">Shenzhen Zte Corp.</t>
  </si>
  <si>
    <t xml:space="preserve">Gree Electrical Appliances,Inc.Of Zhuhai</t>
  </si>
  <si>
    <t xml:space="preserve">CN30271PC</t>
  </si>
  <si>
    <t xml:space="preserve">GREE ELECTRIC APPLIANCES%</t>
  </si>
  <si>
    <t xml:space="preserve">Zhuhai gree%</t>
  </si>
  <si>
    <t xml:space="preserve">gree inc (japan)</t>
  </si>
  <si>
    <t xml:space="preserve">GREE ELECTRICAL APPLIANCES,INC.OF ZHUHAI</t>
  </si>
  <si>
    <t xml:space="preserve">Qianshan Zhuhai</t>
  </si>
  <si>
    <t xml:space="preserve">Zhuhai; Chongqing; Hefei; Brazil</t>
  </si>
  <si>
    <t xml:space="preserve">United Kingdom; France; Brazil; Russia; Australia; Philippines; Saudi Arabia; India</t>
  </si>
  <si>
    <t xml:space="preserve">Livzon Pharmaceutical Group Inc.</t>
  </si>
  <si>
    <t xml:space="preserve">CN30282PC</t>
  </si>
  <si>
    <t xml:space="preserve">%Livzon %</t>
  </si>
  <si>
    <t xml:space="preserve">LIVZON PHARMACEUTICAL GROUP INC.</t>
  </si>
  <si>
    <t xml:space="preserve">Zhuhai</t>
  </si>
  <si>
    <t xml:space="preserve">Zhuhai, China</t>
  </si>
  <si>
    <t xml:space="preserve">Canada; Japan; Middle East; South Africa; Southeast Asia; Europe</t>
  </si>
  <si>
    <t xml:space="preserve">Fiberhome Telecommunication Technologies Co., Ltd.</t>
  </si>
  <si>
    <t xml:space="preserve">CN30290PC</t>
  </si>
  <si>
    <t xml:space="preserve">%FIBERHOME %</t>
  </si>
  <si>
    <t xml:space="preserve">Wuhan</t>
  </si>
  <si>
    <t xml:space="preserve">Wuhan City, China</t>
  </si>
  <si>
    <t xml:space="preserve">Humanwell Healthcare (Group) Co., Ltd.</t>
  </si>
  <si>
    <t xml:space="preserve">CN30317PC</t>
  </si>
  <si>
    <t xml:space="preserve">HUMANWELL HEALTHCARE (GROUP) CO., LTD.</t>
  </si>
  <si>
    <t xml:space="preserve">Wuhan Humanwell Healthcare (Group) Co., Ltd.</t>
  </si>
  <si>
    <t xml:space="preserve">Tsann Kuen (China) Enterprise Company Limited</t>
  </si>
  <si>
    <t xml:space="preserve">CN30318PC</t>
  </si>
  <si>
    <t xml:space="preserve">Tsann Kuenù</t>
  </si>
  <si>
    <t xml:space="preserve">TSANN KUEN (CHINA) ENTERPRISE COMPANY LIMITED</t>
  </si>
  <si>
    <t xml:space="preserve">Neihu</t>
  </si>
  <si>
    <t xml:space="preserve">Asia, North America and Europe</t>
  </si>
  <si>
    <t xml:space="preserve">Fujian Longking Co., Ltd.</t>
  </si>
  <si>
    <t xml:space="preserve">CN30329PC</t>
  </si>
  <si>
    <t xml:space="preserve">FUJIAN LONGKING CO., LTD.</t>
  </si>
  <si>
    <t xml:space="preserve">Longyan</t>
  </si>
  <si>
    <t xml:space="preserve">Huadong Medicine Co., Ltd.</t>
  </si>
  <si>
    <t xml:space="preserve">CN30353PC</t>
  </si>
  <si>
    <t xml:space="preserve">%HUADONG MEDICINE %</t>
  </si>
  <si>
    <t xml:space="preserve">HUADONG MEDICINE CO., LTD.</t>
  </si>
  <si>
    <t xml:space="preserve">Hangzhou</t>
  </si>
  <si>
    <t xml:space="preserve">Shanghai Fosun Pharmaceutical (Group) Co., Ltd.</t>
  </si>
  <si>
    <t xml:space="preserve">CN30357PC</t>
  </si>
  <si>
    <t xml:space="preserve">Shanghai Fosun Pharmaceutical%</t>
  </si>
  <si>
    <t xml:space="preserve">SHANGHAI FOSUN PHARMACEUTICAL (GROUP) CO., LTD.</t>
  </si>
  <si>
    <t xml:space="preserve">Shanghai Fosun Industrial Co., Ltd.</t>
  </si>
  <si>
    <t xml:space="preserve">United States; Europe</t>
  </si>
  <si>
    <t xml:space="preserve">Gansu JIU Steel Group Hong Xing Iron &amp; Steel Co., Ltd.</t>
  </si>
  <si>
    <t xml:space="preserve">CN30372PC</t>
  </si>
  <si>
    <t xml:space="preserve">CN9366691833</t>
  </si>
  <si>
    <t xml:space="preserve">GANSU PEOPLE'S GOVERNMENT STATE-OWNED ASSETS SUPERVISION AND ADMINISTRATION COMMISSION</t>
  </si>
  <si>
    <t xml:space="preserve">Jiayuguan</t>
  </si>
  <si>
    <t xml:space="preserve">Jiayuguan City</t>
  </si>
  <si>
    <t xml:space="preserve">XJ Electric Co., Ltd.</t>
  </si>
  <si>
    <t xml:space="preserve">CN30376PC</t>
  </si>
  <si>
    <t xml:space="preserve">XJ ELECTRIC CO., LTD.</t>
  </si>
  <si>
    <t xml:space="preserve">Xuchang</t>
  </si>
  <si>
    <t xml:space="preserve">Xuchang, China</t>
  </si>
  <si>
    <t xml:space="preserve">LU Thai Textile Co., Ltd.</t>
  </si>
  <si>
    <t xml:space="preserve">CN30394PC</t>
  </si>
  <si>
    <t xml:space="preserve">LU THAI TEXTILE CO., LTD.</t>
  </si>
  <si>
    <t xml:space="preserve">Lutai Textile Joint Stock Co., Ltd.</t>
  </si>
  <si>
    <t xml:space="preserve">Zibo</t>
  </si>
  <si>
    <t xml:space="preserve">China Gezhouba Group Co., Ltd.</t>
  </si>
  <si>
    <t xml:space="preserve">CN30432PC</t>
  </si>
  <si>
    <t xml:space="preserve">%GEZHOUBA %</t>
  </si>
  <si>
    <t xml:space="preserve">GEZHOUBA GROUP %</t>
  </si>
  <si>
    <t xml:space="preserve">CHINA GEZHOUBA GROUP CO., LTD.</t>
  </si>
  <si>
    <t xml:space="preserve">Gezhouba Co., Ltd.</t>
  </si>
  <si>
    <t xml:space="preserve">Hunan Valin Steel Company Limted</t>
  </si>
  <si>
    <t xml:space="preserve">CN30434PC</t>
  </si>
  <si>
    <t xml:space="preserve">CN*1600197777</t>
  </si>
  <si>
    <t xml:space="preserve">HUNAN PROVINCIAL PEOPLES GOVERNMENT STATE-OWNED ASSETS SUPERVISION AND ADMINISTRATION COMMISSION</t>
  </si>
  <si>
    <t xml:space="preserve">Hunan Valin Steel Tube &amp; Wire Co., Ltd.</t>
  </si>
  <si>
    <t xml:space="preserve">Changsha</t>
  </si>
  <si>
    <t xml:space="preserve">Advanced Technology &amp; Materials Co., Ltd. (At&amp;M)</t>
  </si>
  <si>
    <t xml:space="preserve">CN30437PC</t>
  </si>
  <si>
    <t xml:space="preserve">ADVANCED TECHNOLOGY &amp; MATERIALS CO., LTD. (AT&amp;M)</t>
  </si>
  <si>
    <t xml:space="preserve">Tsinghua Tongfang Co., Ltd</t>
  </si>
  <si>
    <t xml:space="preserve">CN30442PC</t>
  </si>
  <si>
    <t xml:space="preserve">TSINGHUA TONGFANG CO., LTD</t>
  </si>
  <si>
    <t xml:space="preserve">Daheng New Epoch Technology, Inc.</t>
  </si>
  <si>
    <t xml:space="preserve">CN30494PC</t>
  </si>
  <si>
    <t xml:space="preserve">%Daheng %</t>
  </si>
  <si>
    <t xml:space="preserve">DAHENG NEW EPOCH TECHNOLOGY, INC.</t>
  </si>
  <si>
    <t xml:space="preserve">Guangzhou Baiyunshan Pharmaceutical Holdings Co., Ltd.</t>
  </si>
  <si>
    <t xml:space="preserve">CN30505FH</t>
  </si>
  <si>
    <t xml:space="preserve">GUANGZHOU BAIYUNSHAN PHARMACEUTICAL HOLDINGS CO., LTD.</t>
  </si>
  <si>
    <t xml:space="preserve">Guangzhou Pharmaceutical Co., Ltd.</t>
  </si>
  <si>
    <t xml:space="preserve">Datang Telecom Technology Co., Ltd</t>
  </si>
  <si>
    <t xml:space="preserve">CN30506PC</t>
  </si>
  <si>
    <t xml:space="preserve">DATANG TELECOM TECHNOLOGY CO., LTD</t>
  </si>
  <si>
    <t xml:space="preserve">Shanghai; Beijing</t>
  </si>
  <si>
    <t xml:space="preserve">Hongfa Technology Co., Ltd.</t>
  </si>
  <si>
    <t xml:space="preserve">CN30516PC</t>
  </si>
  <si>
    <t xml:space="preserve">%Hongfa %</t>
  </si>
  <si>
    <t xml:space="preserve">HONGFA TECHNOLOGY CO., LTD.</t>
  </si>
  <si>
    <t xml:space="preserve">Wuhan Linuo Solar Energy Group Co., Ltd.</t>
  </si>
  <si>
    <t xml:space="preserve">Xiamen</t>
  </si>
  <si>
    <t xml:space="preserve">Xiangtan Electric Manufacturing Co., Ltd.</t>
  </si>
  <si>
    <t xml:space="preserve">CN30544PC</t>
  </si>
  <si>
    <t xml:space="preserve">XIANGTAN ELECTRIC%</t>
  </si>
  <si>
    <t xml:space="preserve">XIANGTAN ELECTRIC MANUFACTURING CO., LTD.</t>
  </si>
  <si>
    <t xml:space="preserve">Xiangtan</t>
  </si>
  <si>
    <t xml:space="preserve">Shanghai Fudan Microelectronics Group Company Limited</t>
  </si>
  <si>
    <t xml:space="preserve">CN30577FH</t>
  </si>
  <si>
    <t xml:space="preserve">SHANGHAI FUDAN MICROELECTRONICS GROUP COMPANY LIMITED</t>
  </si>
  <si>
    <t xml:space="preserve">Shanghai Fudan Microelectronics Company Limited</t>
  </si>
  <si>
    <t xml:space="preserve">Xiamen Jinglong Motor Co., Ltd.</t>
  </si>
  <si>
    <t xml:space="preserve">CN30582PC</t>
  </si>
  <si>
    <t xml:space="preserve">XIAMEN KING LONG MOTOR%</t>
  </si>
  <si>
    <t xml:space="preserve">XIAMEN JINGLONG MOTOR CO., LTD.</t>
  </si>
  <si>
    <t xml:space="preserve">Xiamen Motor Co., Ltd.</t>
  </si>
  <si>
    <t xml:space="preserve">China Cssc Holdings Limited</t>
  </si>
  <si>
    <t xml:space="preserve">CN30612PC</t>
  </si>
  <si>
    <t xml:space="preserve">NO 78 INST OF CHINA STATESHIPBUILDING CORP</t>
  </si>
  <si>
    <t xml:space="preserve">CHINA STATE SHIPBUILDING GUIJIANGSHIPBUILDING CO LTD</t>
  </si>
  <si>
    <t xml:space="preserve">NANJING UNIVERSITY CHINA STATESHIPBUILDING CORP SYSTEMS </t>
  </si>
  <si>
    <t xml:space="preserve">NO 6354 RES INST CHINA STATESHIPBUILDING CORP</t>
  </si>
  <si>
    <t xml:space="preserve">China State Shipbuilding Co., Ltd.</t>
  </si>
  <si>
    <t xml:space="preserve">Travelsky Technology Limited</t>
  </si>
  <si>
    <t xml:space="preserve">CN30620FH</t>
  </si>
  <si>
    <t xml:space="preserve">TRAVELSKY TECHNOLOGY LIMITED</t>
  </si>
  <si>
    <t xml:space="preserve">Zhejiang Medicine Co., Ltd.</t>
  </si>
  <si>
    <t xml:space="preserve">CN30625PC</t>
  </si>
  <si>
    <t xml:space="preserve">ZHEJIANG MEDICINE CO., LTD.</t>
  </si>
  <si>
    <t xml:space="preserve">Shaoxing</t>
  </si>
  <si>
    <t xml:space="preserve">Tianma Microelectronics Co., Ltd.</t>
  </si>
  <si>
    <t xml:space="preserve">CN30646PC</t>
  </si>
  <si>
    <t xml:space="preserve">%tianma%</t>
  </si>
  <si>
    <t xml:space="preserve">TIANMA MICROELECTRONICS CO., LTD.</t>
  </si>
  <si>
    <t xml:space="preserve">Shenzhen Tianma Microelectronics Co., Ltd.</t>
  </si>
  <si>
    <t xml:space="preserve">Ningbo Joyson Electronic Corp.</t>
  </si>
  <si>
    <t xml:space="preserve">CN30663PC</t>
  </si>
  <si>
    <t xml:space="preserve">%Joyson %</t>
  </si>
  <si>
    <t xml:space="preserve">NINGBO JOYSON ELECTRONIC CORP.</t>
  </si>
  <si>
    <t xml:space="preserve">Liaoyuan Joyson Electronic Corp.</t>
  </si>
  <si>
    <t xml:space="preserve">Ningbo</t>
  </si>
  <si>
    <t xml:space="preserve">Gansu Qilianshan Cement Group Co., Ltd.</t>
  </si>
  <si>
    <t xml:space="preserve">CN30684PC</t>
  </si>
  <si>
    <t xml:space="preserve">GANSU QILIANSHAN CEMENT GROUP CO., LTD.</t>
  </si>
  <si>
    <t xml:space="preserve">Gansu Qilianshan Cement Co., Ltd.</t>
  </si>
  <si>
    <t xml:space="preserve">Lanzhou</t>
  </si>
  <si>
    <t xml:space="preserve">Lanzhou City</t>
  </si>
  <si>
    <t xml:space="preserve">Shanghai Zhenhua Heavy Industries Co., Ltd.</t>
  </si>
  <si>
    <t xml:space="preserve">CN30699PC</t>
  </si>
  <si>
    <t xml:space="preserve">SHANGHAI ZHENHUAPORT MACHINERY</t>
  </si>
  <si>
    <t xml:space="preserve">SHANGHAI ZHENHUA HEAVY INDUSTRIES CO., LTD.</t>
  </si>
  <si>
    <t xml:space="preserve">Shanghai Zhenhua Port Machinery Co., Ltd.</t>
  </si>
  <si>
    <t xml:space="preserve">Shanghai Tunnel Engineering Co., Ltd.</t>
  </si>
  <si>
    <t xml:space="preserve">CN30723PC</t>
  </si>
  <si>
    <t xml:space="preserve">SHANGHAI TUNNEL ENG CO LTD </t>
  </si>
  <si>
    <t xml:space="preserve">CN*110125558164</t>
  </si>
  <si>
    <t xml:space="preserve">MR ZI WEI GUO</t>
  </si>
  <si>
    <t xml:space="preserve">Shanghai East-China Computer Co., Ltd.</t>
  </si>
  <si>
    <t xml:space="preserve">CN30750PC</t>
  </si>
  <si>
    <t xml:space="preserve">SHANGHAI EAST-CHINA COMPUTER CO., LTD.</t>
  </si>
  <si>
    <t xml:space="preserve">Zhejiang Hisun Pharmaceutical Co., Ltd.</t>
  </si>
  <si>
    <t xml:space="preserve">CN30755PC</t>
  </si>
  <si>
    <t xml:space="preserve">ZHEJIANG HISUN PHARMACEUTICAL%</t>
  </si>
  <si>
    <t xml:space="preserve">ZHEJIANG HISUN PHARMACEUTICAL CO., LTD.</t>
  </si>
  <si>
    <t xml:space="preserve">Taizhou</t>
  </si>
  <si>
    <t xml:space="preserve">The United States; Africa; Europe; Asia</t>
  </si>
  <si>
    <t xml:space="preserve">TDG Holding Co., Ltd.</t>
  </si>
  <si>
    <t xml:space="preserve">CN30760PC</t>
  </si>
  <si>
    <t xml:space="preserve">TDG HOLDING CO., LTD.</t>
  </si>
  <si>
    <t xml:space="preserve">Tiantong Holding Co., Ltd.</t>
  </si>
  <si>
    <t xml:space="preserve">Jiaxing</t>
  </si>
  <si>
    <t xml:space="preserve">Eastern Communications Co., Ltd.</t>
  </si>
  <si>
    <t xml:space="preserve">CN30812PC</t>
  </si>
  <si>
    <t xml:space="preserve">Eastern Communications aux US</t>
  </si>
  <si>
    <t xml:space="preserve">EASTERN COMMUNICATIONS CO., LTD.</t>
  </si>
  <si>
    <t xml:space="preserve">Zoomlion Heavy Industry Science And Technology Co., Ltd.</t>
  </si>
  <si>
    <t xml:space="preserve">CN30831PC</t>
  </si>
  <si>
    <t xml:space="preserve">%zoomlion%</t>
  </si>
  <si>
    <t xml:space="preserve">ZOOMLION HEAVY INDUSTRY SCIENCE AND TECHNOLOGY CO., LTD.</t>
  </si>
  <si>
    <t xml:space="preserve">Changsha Zoomlion Heavy Industry Science And Technology Development Co., Ltd.</t>
  </si>
  <si>
    <t xml:space="preserve">Tebian Electric Apparatus Stock Co., Ltd.</t>
  </si>
  <si>
    <t xml:space="preserve">CN30851PC</t>
  </si>
  <si>
    <t xml:space="preserve">TEBIAN ELECTRIC APPARATUS%</t>
  </si>
  <si>
    <t xml:space="preserve">%TBEA%</t>
  </si>
  <si>
    <t xml:space="preserve">TEBIAN ELECTRIC APPARATUS STOCK CO., LTD.</t>
  </si>
  <si>
    <t xml:space="preserve">Xinjiang Tebian Electric Apparatus Stock Co., Ltd.</t>
  </si>
  <si>
    <t xml:space="preserve">Guodian Nanjing Automation Company Limited</t>
  </si>
  <si>
    <t xml:space="preserve">CN30862PC</t>
  </si>
  <si>
    <t xml:space="preserve">Nanjing</t>
  </si>
  <si>
    <t xml:space="preserve">Fuyao Glass Group Industries Co., Ltd.</t>
  </si>
  <si>
    <t xml:space="preserve">CN30876PC</t>
  </si>
  <si>
    <t xml:space="preserve">FUYAO GLASS GROUP INDUSTRIES CO., LTD.</t>
  </si>
  <si>
    <t xml:space="preserve">Fuqing</t>
  </si>
  <si>
    <t xml:space="preserve">Xiamen Tungsten Co., Ltd.</t>
  </si>
  <si>
    <t xml:space="preserve">CN30891PC</t>
  </si>
  <si>
    <t xml:space="preserve">Xiamen Tungsten%</t>
  </si>
  <si>
    <t xml:space="preserve">Xiamen % Tungsten%</t>
  </si>
  <si>
    <t xml:space="preserve">XIAMEN TUNGSTEN CO., LTD.</t>
  </si>
  <si>
    <t xml:space="preserve">Joincare Pharmaceutical Group Industry Co., Ltd.</t>
  </si>
  <si>
    <t xml:space="preserve">CN30897PC</t>
  </si>
  <si>
    <t xml:space="preserve">JOINCARE PHARMACEUTICAL GROUP INDUSTRY CO., LTD.</t>
  </si>
  <si>
    <t xml:space="preserve">Shenzhen Taitai Pharmaceutical Co., Ltd.</t>
  </si>
  <si>
    <t xml:space="preserve">Shenzhen; Zhuhai; Guangdong Province; Henan Province; Shandong Province</t>
  </si>
  <si>
    <t xml:space="preserve">Tongling Jingda Special Magnet Wire Co., Ltd.</t>
  </si>
  <si>
    <t xml:space="preserve">CN30907PC</t>
  </si>
  <si>
    <t xml:space="preserve">Tongling Jingda Special Magnet Wire</t>
  </si>
  <si>
    <t xml:space="preserve">TONGLING JINGDA SPECIAL MAGNET WIRE CO., LTD.</t>
  </si>
  <si>
    <t xml:space="preserve">Tongling</t>
  </si>
  <si>
    <t xml:space="preserve">BYD Company Limited</t>
  </si>
  <si>
    <t xml:space="preserve">CN30914PC</t>
  </si>
  <si>
    <t xml:space="preserve">BYD COMPANY LIMITED</t>
  </si>
  <si>
    <t xml:space="preserve">China Telecom Corporation Limited</t>
  </si>
  <si>
    <t xml:space="preserve">CN30918PC</t>
  </si>
  <si>
    <t xml:space="preserve">Shandong Weigao Group Medical Polymer Company Limited</t>
  </si>
  <si>
    <t xml:space="preserve">CN30930PC</t>
  </si>
  <si>
    <t xml:space="preserve">SHANDONG WEIGAO GROUP MEDICAL POLYMER COMPANY LIMITED</t>
  </si>
  <si>
    <t xml:space="preserve">Weihai</t>
  </si>
  <si>
    <t xml:space="preserve">Great Wall Motor Co., Ltd.</t>
  </si>
  <si>
    <t xml:space="preserve">CN30936PC</t>
  </si>
  <si>
    <t xml:space="preserve">CN*930258257</t>
  </si>
  <si>
    <t xml:space="preserve">MR JIANJUN WEI</t>
  </si>
  <si>
    <t xml:space="preserve">Great Wall Automobile Holding Co., Ltd.</t>
  </si>
  <si>
    <t xml:space="preserve">Baoding</t>
  </si>
  <si>
    <t xml:space="preserve">Baoding City</t>
  </si>
  <si>
    <t xml:space="preserve">Weichai Power Company Limited</t>
  </si>
  <si>
    <t xml:space="preserve">CN30937FH</t>
  </si>
  <si>
    <t xml:space="preserve">WEICHAI POWER COMPANY LIMITED</t>
  </si>
  <si>
    <t xml:space="preserve">Weifang</t>
  </si>
  <si>
    <t xml:space="preserve">Konka Group Co., Ltd.</t>
  </si>
  <si>
    <t xml:space="preserve">CN30955PC</t>
  </si>
  <si>
    <t xml:space="preserve">Shenzhen Konka Electronic</t>
  </si>
  <si>
    <t xml:space="preserve">KONKA GROUP CO., LTD.</t>
  </si>
  <si>
    <t xml:space="preserve">Kangjia Group Company,Limited</t>
  </si>
  <si>
    <t xml:space="preserve">Aeolus Tyre Co., Ltd.</t>
  </si>
  <si>
    <t xml:space="preserve">CN30960PC</t>
  </si>
  <si>
    <t xml:space="preserve">AEOLUS TYRE CO., LTD.</t>
  </si>
  <si>
    <t xml:space="preserve">Jiaozuo</t>
  </si>
  <si>
    <t xml:space="preserve">Jiangsu Hengrui Medicine Co., Ltd.</t>
  </si>
  <si>
    <t xml:space="preserve">CN30961PC</t>
  </si>
  <si>
    <t xml:space="preserve">JIANGSU HENGRUI MEDICINE CO</t>
  </si>
  <si>
    <t xml:space="preserve">JIANGSU HENGRUI MEDICINE CO., LTD.</t>
  </si>
  <si>
    <t xml:space="preserve">Lianyungang</t>
  </si>
  <si>
    <t xml:space="preserve">Guizhou Space Appliance Co., Ltd.</t>
  </si>
  <si>
    <t xml:space="preserve">CN30962PC</t>
  </si>
  <si>
    <t xml:space="preserve">GUIZHOU SPACE APPLIANCE CO., LTD.</t>
  </si>
  <si>
    <t xml:space="preserve">Guiyang</t>
  </si>
  <si>
    <t xml:space="preserve">Beiqi Foton Motor Company Limited</t>
  </si>
  <si>
    <t xml:space="preserve">CN30972PC</t>
  </si>
  <si>
    <t xml:space="preserve">%FOTON MOTOR %</t>
  </si>
  <si>
    <t xml:space="preserve">BEIQI FOTON MOTOR COMPANY LIMITED</t>
  </si>
  <si>
    <t xml:space="preserve">Beiqi Futian Vehicle Company Limited</t>
  </si>
  <si>
    <t xml:space="preserve">TCL Corporation</t>
  </si>
  <si>
    <t xml:space="preserve">CN30983PC</t>
  </si>
  <si>
    <t xml:space="preserve">%tcl %</t>
  </si>
  <si>
    <t xml:space="preserve">TCL CORPORATION</t>
  </si>
  <si>
    <t xml:space="preserve">Huizhou</t>
  </si>
  <si>
    <t xml:space="preserve">Huizhou, China</t>
  </si>
  <si>
    <t xml:space="preserve">Shanghai Highly (Group) Co., Ltd.</t>
  </si>
  <si>
    <t xml:space="preserve">CN30990PC</t>
  </si>
  <si>
    <t xml:space="preserve">Shanghai Highly%</t>
  </si>
  <si>
    <t xml:space="preserve">SHANGHAI HIGHLY (GROUP) CO., LTD.</t>
  </si>
  <si>
    <t xml:space="preserve">Lingyun Industrial Corporation Limited.</t>
  </si>
  <si>
    <t xml:space="preserve">CN31005PC</t>
  </si>
  <si>
    <t xml:space="preserve">LINGYUN INDUSTRIAL CORPORATION LIMITED.</t>
  </si>
  <si>
    <t xml:space="preserve">Zhuozhou</t>
  </si>
  <si>
    <t xml:space="preserve">Zhejiang NHU Co., Ltd.</t>
  </si>
  <si>
    <t xml:space="preserve">CN31036PC</t>
  </si>
  <si>
    <t xml:space="preserve">ZHEJIANG NHU%</t>
  </si>
  <si>
    <t xml:space="preserve">WW*110003011060</t>
  </si>
  <si>
    <t xml:space="preserve">MR BOFAN HU</t>
  </si>
  <si>
    <t xml:space="preserve">Shaoxing, China</t>
  </si>
  <si>
    <t xml:space="preserve">Zhejiang Huahai Pharmaceutical Co., Ltd.</t>
  </si>
  <si>
    <t xml:space="preserve">CN31038PC</t>
  </si>
  <si>
    <t xml:space="preserve">ZHEJIANG HUAHAI PHARM</t>
  </si>
  <si>
    <t xml:space="preserve">HUAHAI ZHEJIANG HUAHAI PHARMAC</t>
  </si>
  <si>
    <t xml:space="preserve">HUAHAI ZHEJIANG HUAHAI PHARMACEUTICAL CO LTD</t>
  </si>
  <si>
    <t xml:space="preserve">ZHEJIANG HUAHAI PHARMACEUTICAL CO., LTD.</t>
  </si>
  <si>
    <t xml:space="preserve">Linhai</t>
  </si>
  <si>
    <t xml:space="preserve">Jiangsu Kanion Pharmaceutical Co., Ltd.</t>
  </si>
  <si>
    <t xml:space="preserve">CN31041PC</t>
  </si>
  <si>
    <t xml:space="preserve">JIANGSU KANION PHARMACEUTICAL CO., LTD.</t>
  </si>
  <si>
    <t xml:space="preserve">Han's Laser Technology Industry Group Co., Ltd.</t>
  </si>
  <si>
    <t xml:space="preserve">CN31043PC</t>
  </si>
  <si>
    <t xml:space="preserve">HANS LASER TECHNOLOGY CO LTD</t>
  </si>
  <si>
    <t xml:space="preserve">HAN S LASER TECHNOLOGY CO LTD</t>
  </si>
  <si>
    <t xml:space="preserve">HAN'S LASER TECHNOLOGY INDUSTRY GROUP CO., LTD.</t>
  </si>
  <si>
    <t xml:space="preserve">Han's Laser Technology Co., Ltd.</t>
  </si>
  <si>
    <t xml:space="preserve">Shanghai Jahwa United Co., Ltd.</t>
  </si>
  <si>
    <t xml:space="preserve">CN31073PC</t>
  </si>
  <si>
    <t xml:space="preserve">SHANGHAI JAHWA %</t>
  </si>
  <si>
    <t xml:space="preserve">SHANGHAI JAHWA UNITED CO., LTD.</t>
  </si>
  <si>
    <t xml:space="preserve">Shanghai Electric Group Company Limited</t>
  </si>
  <si>
    <t xml:space="preserve">CN31093PC</t>
  </si>
  <si>
    <t xml:space="preserve">Shanghai % Electric Group</t>
  </si>
  <si>
    <t xml:space="preserve">CN9366698872</t>
  </si>
  <si>
    <t xml:space="preserve">SHANGHAI STATE OWNED ASSETS SUPERVISION AND ADMINISTRATION COMMISSION</t>
  </si>
  <si>
    <t xml:space="preserve">Zhengzhou Yutong Bus Co., Ltd.</t>
  </si>
  <si>
    <t xml:space="preserve">CN31103PC</t>
  </si>
  <si>
    <t xml:space="preserve">ZHENGZHOU YUTONG%</t>
  </si>
  <si>
    <t xml:space="preserve">ZHENGZHOU YUTONG BUS CO., LTD.</t>
  </si>
  <si>
    <t xml:space="preserve">Zhengzhou Yutong Coach Manufacturing Co., Ltd.</t>
  </si>
  <si>
    <t xml:space="preserve">Zhengzhou</t>
  </si>
  <si>
    <t xml:space="preserve">Cuba; Russia; Iran; Saudi Arabia; Hongkong</t>
  </si>
  <si>
    <t xml:space="preserve">Transfar Zhilian Co., Ltd.</t>
  </si>
  <si>
    <t xml:space="preserve">CN31149PC</t>
  </si>
  <si>
    <t xml:space="preserve">Zhejiang Transfar%</t>
  </si>
  <si>
    <t xml:space="preserve">WW*HX000686115</t>
  </si>
  <si>
    <t xml:space="preserve">GUANJU XU</t>
  </si>
  <si>
    <t xml:space="preserve">Zhejiang Transfar Co., Ltd.</t>
  </si>
  <si>
    <t xml:space="preserve">Jiangsu Changjiang Electronics Technology Co., Ltd.</t>
  </si>
  <si>
    <t xml:space="preserve">CN31163PC</t>
  </si>
  <si>
    <t xml:space="preserve">Jiangsu Changjiang Electronics Technology</t>
  </si>
  <si>
    <t xml:space="preserve">JIANGSU CHANGJIANG ELECTRONICS TECHNOLOGY CO., LTD.</t>
  </si>
  <si>
    <t xml:space="preserve">Jiangyin</t>
  </si>
  <si>
    <t xml:space="preserve">Jiangyin City</t>
  </si>
  <si>
    <t xml:space="preserve">Taiwan; South Korea; United States</t>
  </si>
  <si>
    <t xml:space="preserve">Siyuan Electric Co., Ltd.</t>
  </si>
  <si>
    <t xml:space="preserve">CN31168PC</t>
  </si>
  <si>
    <t xml:space="preserve">%SIEYUAN ELECTRIC%</t>
  </si>
  <si>
    <t xml:space="preserve">%SIYUAN ELECTRIC%</t>
  </si>
  <si>
    <t xml:space="preserve">SIYUAN ELECTRIC CO., LTD.</t>
  </si>
  <si>
    <t xml:space="preserve">Shanghai Siyuan Electric Co., Ltd.</t>
  </si>
  <si>
    <t xml:space="preserve">Zhejiang Xinan Chemical Industrial Group Co., Ltd</t>
  </si>
  <si>
    <t xml:space="preserve">CN31173PC</t>
  </si>
  <si>
    <t xml:space="preserve">ZHEJIANG XINAN CHEMICAL%</t>
  </si>
  <si>
    <t xml:space="preserve">ZHEJIANG WYNCA CHEMICAL% </t>
  </si>
  <si>
    <t xml:space="preserve">ZHEJIANG XINAN CHEMICAL INDUSTRIAL GROUP CO., LTD</t>
  </si>
  <si>
    <t xml:space="preserve">Jiande</t>
  </si>
  <si>
    <t xml:space="preserve">Zhejiang Longsheng Group Co., Ltd</t>
  </si>
  <si>
    <t xml:space="preserve">CN31177PC</t>
  </si>
  <si>
    <t xml:space="preserve">ZHEJIANG LONGSHENG%</t>
  </si>
  <si>
    <t xml:space="preserve">ZHEJIANG LONGSHENG GROUP CO., LTD</t>
  </si>
  <si>
    <t xml:space="preserve">Shangyu</t>
  </si>
  <si>
    <t xml:space="preserve">Hengtong Optic-Electric Co., Ltd.</t>
  </si>
  <si>
    <t xml:space="preserve">CN31189PC</t>
  </si>
  <si>
    <t xml:space="preserve">HENGTONG OPTIC-ELECTRIC CO., LTD.</t>
  </si>
  <si>
    <t xml:space="preserve">Jiangsu Hengtong Photoelectric Stock Co., Ltd.</t>
  </si>
  <si>
    <t xml:space="preserve">Suzhou</t>
  </si>
  <si>
    <t xml:space="preserve">Kingfa Science &amp; Technology Co., Ltd.</t>
  </si>
  <si>
    <t xml:space="preserve">CN31192PC</t>
  </si>
  <si>
    <t xml:space="preserve">%kingfa %</t>
  </si>
  <si>
    <t xml:space="preserve">KINGFA SCIENCE &amp; TECHNOLOGY CO., LTD.</t>
  </si>
  <si>
    <t xml:space="preserve">Guangzhou Kingfa Science &amp; Technology Co., Ltd.</t>
  </si>
  <si>
    <t xml:space="preserve">Quanzhou, China</t>
  </si>
  <si>
    <t xml:space="preserve">Ningbo Huaxiang Electronic Co., Ltd.</t>
  </si>
  <si>
    <t xml:space="preserve">CN31222PC</t>
  </si>
  <si>
    <t xml:space="preserve">NINGBO HUAXIANG ELECTRONIC CO., LTD.</t>
  </si>
  <si>
    <t xml:space="preserve">Zhejiang Sanhua Intelligent Controls Co., Ltd.</t>
  </si>
  <si>
    <t xml:space="preserve">CN31225PC</t>
  </si>
  <si>
    <t xml:space="preserve">ZHEJIANG SANHUA%</t>
  </si>
  <si>
    <t xml:space="preserve">ZHEJIANG SANHUA INTELLIGENT CONTROLS CO., LTD.</t>
  </si>
  <si>
    <t xml:space="preserve">Zhejiang Sanhua Co., Ltd.</t>
  </si>
  <si>
    <t xml:space="preserve">Qingdao; Guangdong; Shanghai; Zhuhai; Sichun; Jiangsu; Korea; Thailand; Japan; United States; Spain</t>
  </si>
  <si>
    <t xml:space="preserve">China Sinoma International Engineering Co., Ltd.</t>
  </si>
  <si>
    <t xml:space="preserve">CN31227PC</t>
  </si>
  <si>
    <t xml:space="preserve">%sinoma %</t>
  </si>
  <si>
    <t xml:space="preserve">CHINA SINOMA INTERNATIONAL ENGINEERING CO., LTD.</t>
  </si>
  <si>
    <t xml:space="preserve">Sinoma International Engineering Co., Ltd.</t>
  </si>
  <si>
    <t xml:space="preserve">Tasly Pharmaceutical Group Co., Ltd.</t>
  </si>
  <si>
    <t xml:space="preserve">CN31246PC</t>
  </si>
  <si>
    <t xml:space="preserve">TASLY PHARMACEUTICAL GROUP CO., LTD.</t>
  </si>
  <si>
    <t xml:space="preserve">Tianjin Tasly Pharmaceutical Co., Ltd.</t>
  </si>
  <si>
    <t xml:space="preserve">Tianjin</t>
  </si>
  <si>
    <t xml:space="preserve">Neusoft Corporation</t>
  </si>
  <si>
    <t xml:space="preserve">CN31302PC</t>
  </si>
  <si>
    <t xml:space="preserve">NEUSOFT CORPORATION</t>
  </si>
  <si>
    <t xml:space="preserve">Shenyang Neusoft Co., Ltd.</t>
  </si>
  <si>
    <t xml:space="preserve">Shenyang</t>
  </si>
  <si>
    <t xml:space="preserve">US; Italy; Russia; Brazil; Pakistan; Eastern Europe; Middle East; Africa</t>
  </si>
  <si>
    <t xml:space="preserve">Hunan Nonferrous Metals Corporation Limited</t>
  </si>
  <si>
    <t xml:space="preserve">CN31342PC</t>
  </si>
  <si>
    <t xml:space="preserve">HK0014864692</t>
  </si>
  <si>
    <t xml:space="preserve">HUNAN NONFERROUS METALS JINSHENG DEVELOPMENT COMPANY LIMITED</t>
  </si>
  <si>
    <t xml:space="preserve">Shanghai Prime Machinery Company Limited</t>
  </si>
  <si>
    <t xml:space="preserve">CN31343PC</t>
  </si>
  <si>
    <t xml:space="preserve">SHANGHAI PRIME MACHINERY COMPANY LIMITED</t>
  </si>
  <si>
    <t xml:space="preserve">Aisino Corporation</t>
  </si>
  <si>
    <t xml:space="preserve">CN31390PC</t>
  </si>
  <si>
    <t xml:space="preserve">AISINO CORPORATION</t>
  </si>
  <si>
    <t xml:space="preserve">Aisino Co Ltd</t>
  </si>
  <si>
    <t xml:space="preserve">Anhui Heli Co., Ltd</t>
  </si>
  <si>
    <t xml:space="preserve">CN31394PC</t>
  </si>
  <si>
    <t xml:space="preserve">% Heli %</t>
  </si>
  <si>
    <t xml:space="preserve">plein de Heli avec nom de province devant dans espacenet</t>
  </si>
  <si>
    <t xml:space="preserve">ANHUI HELI CO., LTD</t>
  </si>
  <si>
    <t xml:space="preserve">Hefei</t>
  </si>
  <si>
    <t xml:space="preserve">Hefei, China</t>
  </si>
  <si>
    <t xml:space="preserve">Anhui Jianghuai Automobile Group Corp., Ltd.</t>
  </si>
  <si>
    <t xml:space="preserve">CN31395PC</t>
  </si>
  <si>
    <t xml:space="preserve">Jianghuai Automobile</t>
  </si>
  <si>
    <t xml:space="preserve">JAC %</t>
  </si>
  <si>
    <t xml:space="preserve">JAC Motors</t>
  </si>
  <si>
    <t xml:space="preserve">ANHUI JIANGHUAI AUTOMOBILE GROUP CORP., LTD.</t>
  </si>
  <si>
    <t xml:space="preserve">Anhui Jianghuai Automobile Co., Ltd.</t>
  </si>
  <si>
    <t xml:space="preserve">China and internationally</t>
  </si>
  <si>
    <t xml:space="preserve">Beijing Zhongke Sanhuan High-Tech Co., Ltd.</t>
  </si>
  <si>
    <t xml:space="preserve">CN31420PC</t>
  </si>
  <si>
    <t xml:space="preserve">BEIJING ZHONGKE SANHUAN HIGH-TECH CO., LTD.</t>
  </si>
  <si>
    <t xml:space="preserve">Beijing Zhongke Sanhuan Co., Ltd.</t>
  </si>
  <si>
    <t xml:space="preserve">Beijing, China</t>
  </si>
  <si>
    <t xml:space="preserve">Hangzhou Sunyard System Engineering Co., Ltd.</t>
  </si>
  <si>
    <t xml:space="preserve">CN31481PC</t>
  </si>
  <si>
    <t xml:space="preserve">HANGZHOU SUNYARD SYSTEM ENGINEERING CO., LTD.</t>
  </si>
  <si>
    <t xml:space="preserve">Hangzhou Silan Microelectronics Co., Ltd.</t>
  </si>
  <si>
    <t xml:space="preserve">CN31483PC</t>
  </si>
  <si>
    <t xml:space="preserve">%Silan %</t>
  </si>
  <si>
    <t xml:space="preserve">HANGZHOU SILAN MICROELECTRONICS CO., LTD.</t>
  </si>
  <si>
    <t xml:space="preserve">Yueyang Forest &amp; Paper Co., Ltd.</t>
  </si>
  <si>
    <t xml:space="preserve">CN31503PC</t>
  </si>
  <si>
    <t xml:space="preserve">"YUEYANG FOREST &amp; PAPER CO LTD"</t>
  </si>
  <si>
    <t xml:space="preserve">YUEYANG FOREST &amp; PAPER CO., LTD.</t>
  </si>
  <si>
    <t xml:space="preserve">Yueyang Paper Co., Ltd.</t>
  </si>
  <si>
    <t xml:space="preserve">Yueyang</t>
  </si>
  <si>
    <t xml:space="preserve">Yunnan Nantian Electronics Information Co., Ltd.</t>
  </si>
  <si>
    <t xml:space="preserve">CN31510PC</t>
  </si>
  <si>
    <t xml:space="preserve">YUNNAN NANTIAN ELECTRONICS%</t>
  </si>
  <si>
    <t xml:space="preserve">YUNNAN NANTIAN ELECTRONICS INFORMATION CO., LTD.</t>
  </si>
  <si>
    <t xml:space="preserve">Kunming</t>
  </si>
  <si>
    <t xml:space="preserve">Xinjiang Tianshan Cement Co., Ltd.</t>
  </si>
  <si>
    <t xml:space="preserve">CN31511PC</t>
  </si>
  <si>
    <t xml:space="preserve">%Tianshan % Cement%</t>
  </si>
  <si>
    <t xml:space="preserve">XINJIANG TIANSHAN CEMENT CO., LTD.</t>
  </si>
  <si>
    <t xml:space="preserve">Urumchi</t>
  </si>
  <si>
    <t xml:space="preserve">Hareon Solar Technology Co., Ltd.</t>
  </si>
  <si>
    <t xml:space="preserve">CN31538PC</t>
  </si>
  <si>
    <t xml:space="preserve">%Hareon %</t>
  </si>
  <si>
    <t xml:space="preserve">HAREON SOLAR TECHNOLOGY CO., LTD.</t>
  </si>
  <si>
    <t xml:space="preserve">Jiangsu Shenlong Hi-Tech Group Co., Ltd.</t>
  </si>
  <si>
    <t xml:space="preserve">Jiangyin, China; Jiangsu and Anhui province</t>
  </si>
  <si>
    <t xml:space="preserve">China; Germany; Spain; Italy; France; United States; Korea; India; Australia</t>
  </si>
  <si>
    <t xml:space="preserve">Germany; Spain; Italy; France; United States; Korea; India; Australia</t>
  </si>
  <si>
    <t xml:space="preserve">Jiangsu Zhongtian Technologies Co., Ltd.</t>
  </si>
  <si>
    <t xml:space="preserve">CN31540PC</t>
  </si>
  <si>
    <t xml:space="preserve">JIANGSU ZHONGTIAN TECHNOLOGIES CO., LTD.</t>
  </si>
  <si>
    <t xml:space="preserve">Nantong</t>
  </si>
  <si>
    <t xml:space="preserve">Vietnam; Indonesia; India; Mongolia; Nigeria; Algeria; Poland; United Kingdom; Chile; Peru</t>
  </si>
  <si>
    <t xml:space="preserve">Zhejiang DUN An Artificial Environment Equipment Co., Ltd.</t>
  </si>
  <si>
    <t xml:space="preserve">CN31549PC</t>
  </si>
  <si>
    <t xml:space="preserve">Il y a Dun an et Dunan à considérer comme graphies pour ce mot</t>
  </si>
  <si>
    <t xml:space="preserve">ZHEJIANG DUN AN ARTIFICIAL ENVIRONMENT EQUIPMENT CO., LTD.</t>
  </si>
  <si>
    <t xml:space="preserve">Sany Heavy Industry Co., Ltd.</t>
  </si>
  <si>
    <t xml:space="preserve">CN31578PC</t>
  </si>
  <si>
    <t xml:space="preserve">%sany%</t>
  </si>
  <si>
    <t xml:space="preserve">SANY HEAVY INDUSTRY CO., LTD.</t>
  </si>
  <si>
    <t xml:space="preserve">China Communications Construction Company Limited</t>
  </si>
  <si>
    <t xml:space="preserve">CN31604PC</t>
  </si>
  <si>
    <t xml:space="preserve">China Coal Energy Company Limited</t>
  </si>
  <si>
    <t xml:space="preserve">CN31608PC</t>
  </si>
  <si>
    <t xml:space="preserve">DHC Software Co., Ltd.</t>
  </si>
  <si>
    <t xml:space="preserve">CN31615PC</t>
  </si>
  <si>
    <t xml:space="preserve">DHC SOFTWARE CO., LTD.</t>
  </si>
  <si>
    <t xml:space="preserve">Beijing Dhc Digital Technology Co., Ltd.</t>
  </si>
  <si>
    <t xml:space="preserve">Jiangxi Black Cat Carbon Black Co., Ltd.</t>
  </si>
  <si>
    <t xml:space="preserve">CN31628PC</t>
  </si>
  <si>
    <t xml:space="preserve">%BLACK CAT CARBON BLACK %</t>
  </si>
  <si>
    <t xml:space="preserve">%BLACKCAT CARBON BLACK %</t>
  </si>
  <si>
    <t xml:space="preserve">JIANGXI BLACK CAT CARBON BLACK CO., LTD.</t>
  </si>
  <si>
    <t xml:space="preserve">Ygsoft Incorporation</t>
  </si>
  <si>
    <t xml:space="preserve">CN31636PC</t>
  </si>
  <si>
    <t xml:space="preserve">YGSOFT INCORPORATION</t>
  </si>
  <si>
    <t xml:space="preserve">Guangdong Ygsoft Inc.</t>
  </si>
  <si>
    <t xml:space="preserve">Mesnac Co., Ltd.</t>
  </si>
  <si>
    <t xml:space="preserve">CN31641PC</t>
  </si>
  <si>
    <t xml:space="preserve">Qingdao Mesnac</t>
  </si>
  <si>
    <t xml:space="preserve">MESNAC CO., LTD.</t>
  </si>
  <si>
    <t xml:space="preserve">Qingdao Mesnac Co., Ltd.</t>
  </si>
  <si>
    <t xml:space="preserve">Montnets Rongxin Technology Group Co., Ltd.</t>
  </si>
  <si>
    <t xml:space="preserve">CN31724PC</t>
  </si>
  <si>
    <t xml:space="preserve">MONTNETS RONGXIN TECHNOLOGY GROUP CO., LTD.</t>
  </si>
  <si>
    <t xml:space="preserve">Rongxin Power Electric Co., Ltd.</t>
  </si>
  <si>
    <t xml:space="preserve">Anshan</t>
  </si>
  <si>
    <t xml:space="preserve">Tianjin Zhonghuan Semiconductor Co., Ltd.</t>
  </si>
  <si>
    <t xml:space="preserve">CN31729PC</t>
  </si>
  <si>
    <t xml:space="preserve">%Zhonghuan%</t>
  </si>
  <si>
    <t xml:space="preserve">TIANJIN ZHONGHUAN SEMICONDUCTOR CO., LTD.</t>
  </si>
  <si>
    <t xml:space="preserve">GRG Banking Equipment CO Ltd</t>
  </si>
  <si>
    <t xml:space="preserve">CN31756PC</t>
  </si>
  <si>
    <t xml:space="preserve">CN*110133204897</t>
  </si>
  <si>
    <t xml:space="preserve">STATE-OWNED ASSETS SUPERVISION AND ADMINISTRATIOM COMMISSION OF GUANGZHOU MUNICIPLE GOVERNMENT</t>
  </si>
  <si>
    <t xml:space="preserve">Hunan Gold Corporation Limited</t>
  </si>
  <si>
    <t xml:space="preserve">CN31758PC</t>
  </si>
  <si>
    <t xml:space="preserve">HUNAN GOLD CORPORATION LIMITED</t>
  </si>
  <si>
    <t xml:space="preserve">Chenzhou Mining Group Co Ltd</t>
  </si>
  <si>
    <t xml:space="preserve">Huaihua</t>
  </si>
  <si>
    <t xml:space="preserve">Sinosoft Co., Ltd.</t>
  </si>
  <si>
    <t xml:space="preserve">CN31803PC</t>
  </si>
  <si>
    <t xml:space="preserve">sinosoft%</t>
  </si>
  <si>
    <t xml:space="preserve">SINOSOFT CO., LTD.</t>
  </si>
  <si>
    <t xml:space="preserve">Avic Jonhon Optronic Technology Co., Ltd.</t>
  </si>
  <si>
    <t xml:space="preserve">CN31817PC</t>
  </si>
  <si>
    <t xml:space="preserve">JONHON</t>
  </si>
  <si>
    <t xml:space="preserve">CHINA AVIATION HISENSE OPTICAL-ELECTRICAL TECHNOLOGY</t>
  </si>
  <si>
    <t xml:space="preserve">CHINA AVIAT HAIXIN OPTICAL ELECTRICAL TECHNOLOGY CO LTD</t>
  </si>
  <si>
    <t xml:space="preserve">CHINA AVIAT HUADONG OPTICAL ELECTRICAL CO LTD</t>
  </si>
  <si>
    <t xml:space="preserve">AVIC JONHON OPTRONIC TECHNOLOGY CO., LTD.</t>
  </si>
  <si>
    <t xml:space="preserve">China Aviation Optical-Electrical Technology Co. Ltd.</t>
  </si>
  <si>
    <t xml:space="preserve">Tianshui Huatian Technology CO. Ltd.</t>
  </si>
  <si>
    <t xml:space="preserve">CN31825PC</t>
  </si>
  <si>
    <t xml:space="preserve">TIANSHUI HUATIAN TECHNOLOGY%</t>
  </si>
  <si>
    <t xml:space="preserve">TIANSHUI HUA TIAN TECHNOLOGY%</t>
  </si>
  <si>
    <t xml:space="preserve">TIANSHUI HUATIAN TECHNOLOGY CO. LTD.</t>
  </si>
  <si>
    <t xml:space="preserve">Tianshui</t>
  </si>
  <si>
    <t xml:space="preserve">Tianshui City</t>
  </si>
  <si>
    <t xml:space="preserve">China Railway Group Ltd.</t>
  </si>
  <si>
    <t xml:space="preserve">CN31842PC</t>
  </si>
  <si>
    <t xml:space="preserve">China Railway Airport Construction</t>
  </si>
  <si>
    <t xml:space="preserve">China National Materials CO. Ltd.</t>
  </si>
  <si>
    <t xml:space="preserve">CN31857PC</t>
  </si>
  <si>
    <t xml:space="preserve">Xinjiang Goldwind Science &amp; Technology CO. Ltd.</t>
  </si>
  <si>
    <t xml:space="preserve">CN31858PC</t>
  </si>
  <si>
    <t xml:space="preserve">%GOLDWIND SCIENCE &amp; TECHNOLOGY%</t>
  </si>
  <si>
    <t xml:space="preserve">XINJIANG GOLDWIND SCIENCE &amp; TECHNOLOGY CO. LTD.</t>
  </si>
  <si>
    <t xml:space="preserve">China Railway Construction Corporation Limited</t>
  </si>
  <si>
    <t xml:space="preserve">CN31859PC</t>
  </si>
  <si>
    <t xml:space="preserve">China Railway Construction Heavy Industry</t>
  </si>
  <si>
    <t xml:space="preserve">%CRCC %</t>
  </si>
  <si>
    <t xml:space="preserve">Dalian Huarui Heavy Industry Group Co., Ltd.</t>
  </si>
  <si>
    <t xml:space="preserve">CN31861PC</t>
  </si>
  <si>
    <t xml:space="preserve">CN*913192345</t>
  </si>
  <si>
    <t xml:space="preserve">STATE-OWNED ASSETS SUPERVISION AND ADMINISTRATION COMMISSION OF DALIAN MUNICIPAL GOVERNMENT</t>
  </si>
  <si>
    <t xml:space="preserve">Dalian Huarui Heavy Industry Steel Casting Co., Ltd.</t>
  </si>
  <si>
    <t xml:space="preserve">Dalian</t>
  </si>
  <si>
    <t xml:space="preserve">Iflytek Co., Ltd.</t>
  </si>
  <si>
    <t xml:space="preserve">CN31893PC</t>
  </si>
  <si>
    <t xml:space="preserve">IFLYTEK CO., LTD.</t>
  </si>
  <si>
    <t xml:space="preserve">Anhui Ustc Iflytek Company Limited</t>
  </si>
  <si>
    <t xml:space="preserve">Zhejiang Dahua Technology Company Limited</t>
  </si>
  <si>
    <t xml:space="preserve">CN31902PC</t>
  </si>
  <si>
    <t xml:space="preserve">%DAHUA TECHNOLOGY%</t>
  </si>
  <si>
    <t xml:space="preserve">ZHEJIANG DAHUA TECHNOLOGY COMPANY LIMITED</t>
  </si>
  <si>
    <t xml:space="preserve">Europe, Asia, North America, Africa, and South America</t>
  </si>
  <si>
    <t xml:space="preserve">Goertek Incorporated Company</t>
  </si>
  <si>
    <t xml:space="preserve">CN31907PC</t>
  </si>
  <si>
    <t xml:space="preserve">GOERTEK INCORPORATED COMPANY</t>
  </si>
  <si>
    <t xml:space="preserve">Joyoung Company Limited</t>
  </si>
  <si>
    <t xml:space="preserve">CN31908PC</t>
  </si>
  <si>
    <t xml:space="preserve">JOYOUNG COMPANY LIMITED</t>
  </si>
  <si>
    <t xml:space="preserve">Jinan</t>
  </si>
  <si>
    <t xml:space="preserve">Zhongshan Broad-Ocean Motor Company Limited</t>
  </si>
  <si>
    <t xml:space="preserve">CN31915PC</t>
  </si>
  <si>
    <t xml:space="preserve">%Broad Ocean Motor%</t>
  </si>
  <si>
    <t xml:space="preserve">ZHONGSHAN BROAD-OCEAN MOTOR COMPANY LIMITED</t>
  </si>
  <si>
    <t xml:space="preserve">Zhongshan</t>
  </si>
  <si>
    <t xml:space="preserve">Crrc Corporation Limited</t>
  </si>
  <si>
    <t xml:space="preserve">CN31927PC</t>
  </si>
  <si>
    <t xml:space="preserve">Csr Corporation Limited</t>
  </si>
  <si>
    <t xml:space="preserve">Metallurgical Corporation of China Ltd</t>
  </si>
  <si>
    <t xml:space="preserve">CN31992PC</t>
  </si>
  <si>
    <t xml:space="preserve">WW*110164538258</t>
  </si>
  <si>
    <t xml:space="preserve">STATE COUNCIL</t>
  </si>
  <si>
    <t xml:space="preserve">Zhejiang Wanma CO. Ltd.</t>
  </si>
  <si>
    <t xml:space="preserve">CN31995PC</t>
  </si>
  <si>
    <t xml:space="preserve">ZHEJIANG WANMA%</t>
  </si>
  <si>
    <t xml:space="preserve">ZHEJIANG WANMA CO. LTD.</t>
  </si>
  <si>
    <t xml:space="preserve">Zhejiang Wanma Cable Company Limited</t>
  </si>
  <si>
    <t xml:space="preserve">Accelink Technologies Company Limited</t>
  </si>
  <si>
    <t xml:space="preserve">CN31999PC</t>
  </si>
  <si>
    <t xml:space="preserve">ACCELINK TECHNOLOGIES COMPANY LIMITED</t>
  </si>
  <si>
    <t xml:space="preserve">Canada; United States; Germany; Italy; Ireland; Japan; Korea; India</t>
  </si>
  <si>
    <t xml:space="preserve">Sunsea Telecommunications CO Ltd</t>
  </si>
  <si>
    <t xml:space="preserve">CN32057PC</t>
  </si>
  <si>
    <t xml:space="preserve">SUNSEA TELECOMMUNICATIONS CO LTD</t>
  </si>
  <si>
    <t xml:space="preserve">Shenzhen Tianyuan DIC Information Technology Company Limited</t>
  </si>
  <si>
    <t xml:space="preserve">CN32100PC</t>
  </si>
  <si>
    <t xml:space="preserve">%tydic%</t>
  </si>
  <si>
    <t xml:space="preserve"> %TianYuan DIC%</t>
  </si>
  <si>
    <t xml:space="preserve">SHENZHEN TIANYUAN DIC INFORMATION TECHNOLOGY COMPANY LIMITED</t>
  </si>
  <si>
    <t xml:space="preserve">China Shipbuilding Industry Company Ltd</t>
  </si>
  <si>
    <t xml:space="preserve">CN32113PC</t>
  </si>
  <si>
    <t xml:space="preserve">% CHINA SHIPBUILDING IND %</t>
  </si>
  <si>
    <t xml:space="preserve">%China CSIC%</t>
  </si>
  <si>
    <t xml:space="preserve">China State Shipbuilding Corporation (CSSC).</t>
  </si>
  <si>
    <t xml:space="preserve">China State Construction Engineering Corporation L</t>
  </si>
  <si>
    <t xml:space="preserve">CN32115PC</t>
  </si>
  <si>
    <t xml:space="preserve">% CSCEC %</t>
  </si>
  <si>
    <t xml:space="preserve">%China State Construction %</t>
  </si>
  <si>
    <t xml:space="preserve">Virgin Islands (British); United States; Cayman Is</t>
  </si>
  <si>
    <t xml:space="preserve">Yantai Jereh Oilfield Services Group Company Limited</t>
  </si>
  <si>
    <t xml:space="preserve">CN32131PC</t>
  </si>
  <si>
    <t xml:space="preserve">YANTAI JEREH OILFIELD SERVICES GROUP COMPANY LIMITED</t>
  </si>
  <si>
    <t xml:space="preserve">Yantai</t>
  </si>
  <si>
    <t xml:space="preserve">Hanwang Technology CO Ltd</t>
  </si>
  <si>
    <t xml:space="preserve">CN32140PC</t>
  </si>
  <si>
    <t xml:space="preserve">Hanvon</t>
  </si>
  <si>
    <t xml:space="preserve">HANWANG TECHNOLOGY CO LTD</t>
  </si>
  <si>
    <t xml:space="preserve">China First Heavy Industries Co., Ltd.</t>
  </si>
  <si>
    <t xml:space="preserve">CN32149PC</t>
  </si>
  <si>
    <t xml:space="preserve">CHINA FIRST HEAVY INDUSTRIES</t>
  </si>
  <si>
    <t xml:space="preserve">CHINA GEZHOUBA CONSTRUCTION GR</t>
  </si>
  <si>
    <t xml:space="preserve">GEZHOUBA GROUP MACHINERY &amp; SHI</t>
  </si>
  <si>
    <t xml:space="preserve">Heilongjiang</t>
  </si>
  <si>
    <t xml:space="preserve">Canny Elevator CO Ltd</t>
  </si>
  <si>
    <t xml:space="preserve">CN32158PC</t>
  </si>
  <si>
    <t xml:space="preserve">CANNY ELEVATOR CO LTD</t>
  </si>
  <si>
    <t xml:space="preserve">Shandong New Beiyang Information Technology Company Limited</t>
  </si>
  <si>
    <t xml:space="preserve">CN32167PC</t>
  </si>
  <si>
    <t xml:space="preserve">SHANDONG NEW BEIYANG%</t>
  </si>
  <si>
    <t xml:space="preserve">SHANDONG NEW BEIYANG INFORMATION TECHNOLOGY COMPANY LIMITED</t>
  </si>
  <si>
    <t xml:space="preserve">Weihai, China</t>
  </si>
  <si>
    <t xml:space="preserve">Europe; North America; Asia Pacific</t>
  </si>
  <si>
    <t xml:space="preserve">Beijing Dabeinong Technology Group Company Limited</t>
  </si>
  <si>
    <t xml:space="preserve">CN32176PC</t>
  </si>
  <si>
    <t xml:space="preserve">%Dabeinong%</t>
  </si>
  <si>
    <t xml:space="preserve">BEIJING DABEINONG TECHNOLOGY GROUP COMPANY LIMITED</t>
  </si>
  <si>
    <t xml:space="preserve">Navinfo Company Limited</t>
  </si>
  <si>
    <t xml:space="preserve">CN32196PC</t>
  </si>
  <si>
    <t xml:space="preserve">NAVINFO COMPANY LIMITED</t>
  </si>
  <si>
    <t xml:space="preserve">Shuguang Xili</t>
  </si>
  <si>
    <t xml:space="preserve">Guangzhou Echom Science &amp; Technology Company Limited</t>
  </si>
  <si>
    <t xml:space="preserve">CN32211PC</t>
  </si>
  <si>
    <t xml:space="preserve">"%Echom %" ???</t>
  </si>
  <si>
    <t xml:space="preserve">GUANGZHOU ECHOM SCIENCE &amp; TECHNOLOGY COMPANY LIMITED</t>
  </si>
  <si>
    <t xml:space="preserve">Hangzhou Hangyang Company Limited</t>
  </si>
  <si>
    <t xml:space="preserve">CN32221PC</t>
  </si>
  <si>
    <t xml:space="preserve">CN*930213304</t>
  </si>
  <si>
    <t xml:space="preserve">HANGZHOU MUNICIPAL PEOPLE'S GOVERNMENT</t>
  </si>
  <si>
    <t xml:space="preserve">Guangzhou Automobile Group Co., Ltd.</t>
  </si>
  <si>
    <t xml:space="preserve">CN32256PC</t>
  </si>
  <si>
    <t xml:space="preserve">Guangzhou Motors Group Company</t>
  </si>
  <si>
    <t xml:space="preserve">Guangzhou Wuyang Group Company</t>
  </si>
  <si>
    <t xml:space="preserve">CN9367149248</t>
  </si>
  <si>
    <t xml:space="preserve">STATE-OWNED ASSETS SUPERVISION AND ADMINISTRATION COMMITTEE, THE PEOPLE'S GOVERNMENT OF GUANGDONG PR</t>
  </si>
  <si>
    <t xml:space="preserve">Beijing Oriental Yuhong Waterproof Technology Company Limited</t>
  </si>
  <si>
    <t xml:space="preserve">CN40016PC</t>
  </si>
  <si>
    <t xml:space="preserve">%Yuhong Waterproof%</t>
  </si>
  <si>
    <t xml:space="preserve">BEIJING ORIENTAL YUHONG WATERPROOF TECHNOLOGY COMPANY LIMITED</t>
  </si>
  <si>
    <t xml:space="preserve">Nationz Technologies Inc.</t>
  </si>
  <si>
    <t xml:space="preserve">CN40062PC</t>
  </si>
  <si>
    <t xml:space="preserve">NATIONZ TECHNOLOGIES INC.</t>
  </si>
  <si>
    <t xml:space="preserve">Shenzhen O-Film Tech Company Limited</t>
  </si>
  <si>
    <t xml:space="preserve">CN40080PC</t>
  </si>
  <si>
    <t xml:space="preserve">%O FILM TECH%</t>
  </si>
  <si>
    <t xml:space="preserve">%O FILM TECHNology%</t>
  </si>
  <si>
    <t xml:space="preserve">SHENZHEN O-FILM TECH COMPANY LIMITED</t>
  </si>
  <si>
    <t xml:space="preserve">Zhejiang Chint Electrics Company Limited</t>
  </si>
  <si>
    <t xml:space="preserve">CN40092PC</t>
  </si>
  <si>
    <t xml:space="preserve">Zhejiang Chint %</t>
  </si>
  <si>
    <t xml:space="preserve">Chint group %</t>
  </si>
  <si>
    <t xml:space="preserve">CHINT ELECTRIC %</t>
  </si>
  <si>
    <t xml:space="preserve">ZHEJIANG CHINT ELECTRICS COMPANY LIMITED</t>
  </si>
  <si>
    <t xml:space="preserve">Leqing</t>
  </si>
  <si>
    <t xml:space="preserve">Asia Pacific, west Asia, Africa, Europe, the Americas and CSI region</t>
  </si>
  <si>
    <t xml:space="preserve">China National Chemical Engineering CO Ltd</t>
  </si>
  <si>
    <t xml:space="preserve">CN40093PC</t>
  </si>
  <si>
    <t xml:space="preserve">CHINA NAT CHEM ENG %</t>
  </si>
  <si>
    <t xml:space="preserve">CHINA NAT CHEMICAL ENGINEERING %</t>
  </si>
  <si>
    <t xml:space="preserve">cncec</t>
  </si>
  <si>
    <t xml:space="preserve">autre firme nom proche :China National Chemical </t>
  </si>
  <si>
    <t xml:space="preserve">Leshi Internet Information &amp; Technology Corporation, Beijing</t>
  </si>
  <si>
    <t xml:space="preserve">CN40108PC</t>
  </si>
  <si>
    <t xml:space="preserve">LESHI INTERNET INFORMATION &amp; TECHNOLOGY %</t>
  </si>
  <si>
    <t xml:space="preserve">LETV INFORMATION TECHNOLOGY BEIJING CO LTD</t>
  </si>
  <si>
    <t xml:space="preserve">LESHI INTERNET INFORMATION &amp; TECHNOLOGY CORPORATION, BEIJING</t>
  </si>
  <si>
    <t xml:space="preserve">Shenzhen Everwin Precision Technology Company Limited</t>
  </si>
  <si>
    <t xml:space="preserve">CN40121PC</t>
  </si>
  <si>
    <t xml:space="preserve">%Everwin Precision%</t>
  </si>
  <si>
    <t xml:space="preserve">SHENZHEN EVERWIN PRECISION TECHNOLOGY COMPANY LIMITED</t>
  </si>
  <si>
    <t xml:space="preserve">Guangzhou Haige Communications Group Incorporated Company</t>
  </si>
  <si>
    <t xml:space="preserve">CN40128PC</t>
  </si>
  <si>
    <t xml:space="preserve">GUANGZHOU HAIGE COMM GROUP INC CO</t>
  </si>
  <si>
    <t xml:space="preserve">GUANGZHOU HAIGE COMMUNICATIONS GROUP INCORPORATED COMPANY</t>
  </si>
  <si>
    <t xml:space="preserve">Shenzhen Inovance Technology Company Limited</t>
  </si>
  <si>
    <t xml:space="preserve">CN40140PC</t>
  </si>
  <si>
    <t xml:space="preserve">%Inovance Technology%</t>
  </si>
  <si>
    <t xml:space="preserve">SHENZHEN INOVANCE TECHNOLOGY COMPANY LIMITED</t>
  </si>
  <si>
    <t xml:space="preserve">Kingenta Ecological Engineering Group Company Limited</t>
  </si>
  <si>
    <t xml:space="preserve">CN40146PC</t>
  </si>
  <si>
    <t xml:space="preserve">Linyi Jindadi Compound Fertilizer</t>
  </si>
  <si>
    <t xml:space="preserve">Kingenta</t>
  </si>
  <si>
    <t xml:space="preserve">KINGENTA ECOLOGICAL ENGINEERING GROUP COMPANY LIMITED</t>
  </si>
  <si>
    <t xml:space="preserve">Shandong Kingenta Ecological Engineering Co., Ltd.</t>
  </si>
  <si>
    <t xml:space="preserve">Linyi</t>
  </si>
  <si>
    <t xml:space="preserve">Luxshare Precision Industry Co., Ltd.</t>
  </si>
  <si>
    <t xml:space="preserve">CN40154PC</t>
  </si>
  <si>
    <t xml:space="preserve">HK0005537846</t>
  </si>
  <si>
    <t xml:space="preserve">LUXSHARE LIMITED</t>
  </si>
  <si>
    <t xml:space="preserve">Shenzhen Luxshare Precision Industry Co., Ltd.</t>
  </si>
  <si>
    <t xml:space="preserve">57.31</t>
  </si>
  <si>
    <t xml:space="preserve">Dongguan</t>
  </si>
  <si>
    <t xml:space="preserve">Rongsheng Petro Chemical Company Limited</t>
  </si>
  <si>
    <t xml:space="preserve">CN40165PC</t>
  </si>
  <si>
    <t xml:space="preserve">RONGSHENG PETROCHEMICAL CO LTD </t>
  </si>
  <si>
    <t xml:space="preserve">RONGSHENG CHEMICAL FIBER group</t>
  </si>
  <si>
    <t xml:space="preserve">WW*110164481640</t>
  </si>
  <si>
    <t xml:space="preserve">LI SHUIRONG</t>
  </si>
  <si>
    <t xml:space="preserve">Hangzhou, China</t>
  </si>
  <si>
    <t xml:space="preserve">Shenzhen TAT Fook Technology Company Limited</t>
  </si>
  <si>
    <t xml:space="preserve">CN40186PC</t>
  </si>
  <si>
    <t xml:space="preserve">%tatfook%</t>
  </si>
  <si>
    <t xml:space="preserve">%tat fook%</t>
  </si>
  <si>
    <t xml:space="preserve">WW*1600209785</t>
  </si>
  <si>
    <t xml:space="preserve">SUNSHANGCHUAN</t>
  </si>
  <si>
    <t xml:space="preserve">11.25</t>
  </si>
  <si>
    <t xml:space="preserve">Jihua Group Corporation Limited</t>
  </si>
  <si>
    <t xml:space="preserve">CN40191PC</t>
  </si>
  <si>
    <t xml:space="preserve">Lifan Industry (Group) Company Limited</t>
  </si>
  <si>
    <t xml:space="preserve">CN40239PC</t>
  </si>
  <si>
    <r>
      <rPr>
        <sz val="12"/>
        <color rgb="FF000000"/>
        <rFont val="Calibri"/>
        <family val="2"/>
        <charset val="1"/>
      </rPr>
      <t xml:space="preserve">In the Chinese motorcycle and auto industry Lifan Industry (Group) Co., Ltd. (Lifan Group or Lifan[3][4] </t>
    </r>
    <r>
      <rPr>
        <sz val="12"/>
        <color rgb="FF000000"/>
        <rFont val="DejaVu Sans"/>
        <family val="2"/>
      </rPr>
      <t xml:space="preserve">力帆</t>
    </r>
    <r>
      <rPr>
        <sz val="12"/>
        <color rgb="FF000000"/>
        <rFont val="Calibri"/>
        <family val="2"/>
        <charset val="1"/>
      </rPr>
      <t xml:space="preserve">"great sail"; SSE: 61777) is a privately owned Chinese motorcycle andautomobile manufacturer headquartered in Chongqing, southwest China.</t>
    </r>
  </si>
  <si>
    <t xml:space="preserve">%Lifan %</t>
  </si>
  <si>
    <t xml:space="preserve">CHONGQING HUIYANG HOLDING CO LTD : pas de trace ds le web</t>
  </si>
  <si>
    <t xml:space="preserve">LIFAN INDUSTRY (GROUP) COMPANY LIMITED</t>
  </si>
  <si>
    <t xml:space="preserve">Hangzhou Boiler Group Company Limited</t>
  </si>
  <si>
    <t xml:space="preserve">CN40255PC</t>
  </si>
  <si>
    <t xml:space="preserve">%Hangzhou Boiler %</t>
  </si>
  <si>
    <t xml:space="preserve">HANGZHOU BOILER GROUP COMPANY LIMITED</t>
  </si>
  <si>
    <t xml:space="preserve">America; Japan; France; Netherlands; Finland; Denmark</t>
  </si>
  <si>
    <t xml:space="preserve">Shanghai DZH Limited</t>
  </si>
  <si>
    <t xml:space="preserve">CN40292PC</t>
  </si>
  <si>
    <t xml:space="preserve">Shanghai Great Wisdom Internet Technology</t>
  </si>
  <si>
    <t xml:space="preserve">Shanghai Great Wisdom</t>
  </si>
  <si>
    <t xml:space="preserve">SHANGHAI DZH</t>
  </si>
  <si>
    <t xml:space="preserve">WW*1600016101</t>
  </si>
  <si>
    <t xml:space="preserve">MR CHANGHONG ZHANG</t>
  </si>
  <si>
    <t xml:space="preserve">Shanghai Great Wisdom Co., Ltd.</t>
  </si>
  <si>
    <t xml:space="preserve">55.58</t>
  </si>
  <si>
    <t xml:space="preserve">Hytera Communications Co., Ltd.</t>
  </si>
  <si>
    <t xml:space="preserve">CN40347PC</t>
  </si>
  <si>
    <t xml:space="preserve">%Hytera %</t>
  </si>
  <si>
    <t xml:space="preserve">YY*740597991</t>
  </si>
  <si>
    <t xml:space="preserve">CHEN QINGZHOU</t>
  </si>
  <si>
    <t xml:space="preserve">59.02</t>
  </si>
  <si>
    <t xml:space="preserve">United States, Latin America, Canada, Europe, Russia and Southeast Asia</t>
  </si>
  <si>
    <t xml:space="preserve">Stanley Agricultural Group Co., Ltd.</t>
  </si>
  <si>
    <t xml:space="preserve">CN40358PC</t>
  </si>
  <si>
    <t xml:space="preserve">STANLEY FERTILIZER%</t>
  </si>
  <si>
    <t xml:space="preserve">STANLEY AGRICULTURAL GROUP CO., LTD.</t>
  </si>
  <si>
    <t xml:space="preserve">Stanley Fertilizer Company Limited</t>
  </si>
  <si>
    <t xml:space="preserve">Tongkun Group Co., Ltd.</t>
  </si>
  <si>
    <t xml:space="preserve">CN40379PC</t>
  </si>
  <si>
    <t xml:space="preserve">%TONGKUN%</t>
  </si>
  <si>
    <t xml:space="preserve">TONGKUN GROUP CO., LTD.</t>
  </si>
  <si>
    <t xml:space="preserve">Tongxiang</t>
  </si>
  <si>
    <t xml:space="preserve">Shijiazhuang Yiling Pharmaceutical Co., Ltd.</t>
  </si>
  <si>
    <t xml:space="preserve">CN40444PC</t>
  </si>
  <si>
    <t xml:space="preserve">SHIJIAZHUANG YILING PHARMACEUTICAL CO., LTD.</t>
  </si>
  <si>
    <t xml:space="preserve">Shijiazhunag</t>
  </si>
  <si>
    <t xml:space="preserve">Zhuzhou Kibing Group Company Limited</t>
  </si>
  <si>
    <t xml:space="preserve">CN40509PC</t>
  </si>
  <si>
    <t xml:space="preserve">%kibing%</t>
  </si>
  <si>
    <t xml:space="preserve">ZHUZHOU KIBING GROUP COMPANY LIMITED</t>
  </si>
  <si>
    <t xml:space="preserve">Zhuzhou</t>
  </si>
  <si>
    <t xml:space="preserve">Power Construction Corporation of China, Ltd.</t>
  </si>
  <si>
    <t xml:space="preserve">CN40510PC</t>
  </si>
  <si>
    <t xml:space="preserve">POWERCHINA%</t>
  </si>
  <si>
    <t xml:space="preserve">Sinohydro Group Ltd.</t>
  </si>
  <si>
    <t xml:space="preserve">Guodian Technology &amp; Environment Group Corporation Limited</t>
  </si>
  <si>
    <t xml:space="preserve">CN40530PC</t>
  </si>
  <si>
    <t xml:space="preserve">YY*110151286927</t>
  </si>
  <si>
    <t xml:space="preserve">Beijing Irtouch Systems Co., Ltd.</t>
  </si>
  <si>
    <t xml:space="preserve">CN40542PC</t>
  </si>
  <si>
    <t xml:space="preserve">%IRTOUCH%</t>
  </si>
  <si>
    <t xml:space="preserve">BEIJING IRTOUCH SYSTEMS CO., LTD.</t>
  </si>
  <si>
    <t xml:space="preserve">Anshan Heavy Duty Mining Machinery Company Limited</t>
  </si>
  <si>
    <t xml:space="preserve">CN40586PC</t>
  </si>
  <si>
    <t xml:space="preserve">ANSHAN HEAVY DUTY MINING MACHINERY COMPANY LIMITED</t>
  </si>
  <si>
    <t xml:space="preserve">Guangdong Homa Appliances Co., Ltd.</t>
  </si>
  <si>
    <t xml:space="preserve">CN40587PC</t>
  </si>
  <si>
    <t xml:space="preserve">%homa%</t>
  </si>
  <si>
    <t xml:space="preserve">GUANGDONG HOMA APPLIANCES CO., LTD.</t>
  </si>
  <si>
    <t xml:space="preserve">Zhongshang</t>
  </si>
  <si>
    <t xml:space="preserve">Bros Eastern Co., Ltd.</t>
  </si>
  <si>
    <t xml:space="preserve">CN40672PC</t>
  </si>
  <si>
    <t xml:space="preserve">"bros eastern </t>
  </si>
  <si>
    <t xml:space="preserve">BROS EASTERN CO., LTD.</t>
  </si>
  <si>
    <t xml:space="preserve">Midea Group Company Limited</t>
  </si>
  <si>
    <t xml:space="preserve">CN40825PC</t>
  </si>
  <si>
    <t xml:space="preserve">MIDEA GROUP COMPANY LIMITED</t>
  </si>
  <si>
    <t xml:space="preserve">Foshan</t>
  </si>
  <si>
    <t xml:space="preserve">Guangzhou (Guangdong); Zhongshan (Guangdong); Wuhu (Anhui); Wuhan (Hubei); Huai'an (Jiangsu); Kunmin</t>
  </si>
  <si>
    <t xml:space="preserve">United States of America; Germany; Japan; Hong Kong; South Korea; Canada; Russian Federation</t>
  </si>
  <si>
    <t xml:space="preserve">Foshan Haitian Flavouring And Food Company Litited</t>
  </si>
  <si>
    <t xml:space="preserve">CN41009PC</t>
  </si>
  <si>
    <t xml:space="preserve">CN9361620488</t>
  </si>
  <si>
    <t xml:space="preserve">GUANGDONG HAITIAN GROUP CO.,LTD</t>
  </si>
  <si>
    <t xml:space="preserve">58.38</t>
  </si>
  <si>
    <t xml:space="preserve">Foshan, China</t>
  </si>
  <si>
    <t xml:space="preserve">Ocean's King Lighting Science &amp; Technology Co., Ltd.</t>
  </si>
  <si>
    <t xml:space="preserve">CN41660PC</t>
  </si>
  <si>
    <t xml:space="preserve">%OCEANS KING LIGHTING %</t>
  </si>
  <si>
    <t xml:space="preserve">%OCEAN S KING LIGHTINGS %</t>
  </si>
  <si>
    <t xml:space="preserve">WW*930282016</t>
  </si>
  <si>
    <t xml:space="preserve">MR MINGJIE ZHOU</t>
  </si>
  <si>
    <t xml:space="preserve">70.33</t>
  </si>
  <si>
    <t xml:space="preserve">CIS; Middle East; Southeast Asia</t>
  </si>
  <si>
    <t xml:space="preserve">Feitian Technologies Company Limited</t>
  </si>
  <si>
    <t xml:space="preserve">CN41684PC</t>
  </si>
  <si>
    <t xml:space="preserve">FEITIAN tech %</t>
  </si>
  <si>
    <t xml:space="preserve">FEITIAN TECHNOLOGIES COMPANY LIMITED</t>
  </si>
  <si>
    <t xml:space="preserve">Yangtze Optical Fibre And Cable Joint Stock Limited Company</t>
  </si>
  <si>
    <t xml:space="preserve">CN41945PC</t>
  </si>
  <si>
    <t xml:space="preserve">YANGTZE OPTICAL FIBRE AND CABLE JOINT STOCK LIMITED COMPANY</t>
  </si>
  <si>
    <t xml:space="preserve">United States; Japan; South Korea; Singapore; Thailand; Australia; Europe; Middle East</t>
  </si>
  <si>
    <t xml:space="preserve">Inventronics (Hangzhou), Inc.</t>
  </si>
  <si>
    <t xml:space="preserve">CN44281PC</t>
  </si>
  <si>
    <t xml:space="preserve">CN9362076549</t>
  </si>
  <si>
    <t xml:space="preserve">%INVENTRONICS %</t>
  </si>
  <si>
    <t xml:space="preserve">hai er ji tuan gong si ( ben shi )</t>
  </si>
  <si>
    <t xml:space="preserve">CN9360000024</t>
  </si>
  <si>
    <t xml:space="preserve">YY*110127120197</t>
  </si>
  <si>
    <t xml:space="preserve">QING DAO SHI DI ER QING GONG YE JU</t>
  </si>
  <si>
    <t xml:space="preserve">Wolong Holding Group Co., Ltd.</t>
  </si>
  <si>
    <t xml:space="preserve">CN9360000095</t>
  </si>
  <si>
    <t xml:space="preserve">%wolong%</t>
  </si>
  <si>
    <t xml:space="preserve">WOLONG HOLDING GROUP CO., LTD.</t>
  </si>
  <si>
    <t xml:space="preserve">Huawei Technologies Co., Ltd.</t>
  </si>
  <si>
    <t xml:space="preserve">CN9360000140</t>
  </si>
  <si>
    <t xml:space="preserve">CN*110140863269</t>
  </si>
  <si>
    <t xml:space="preserve">HUAWEI INVESTMENT &amp; HOLDING CO., LTD. LABOR UNION COMMITTEE</t>
  </si>
  <si>
    <t xml:space="preserve">Sweden; the United State; India; Russia</t>
  </si>
  <si>
    <t xml:space="preserve">Wanxiang Group Corporation</t>
  </si>
  <si>
    <t xml:space="preserve">CN9360000242</t>
  </si>
  <si>
    <t xml:space="preserve">CN*HX000694403</t>
  </si>
  <si>
    <t xml:space="preserve">GUANQIU LU</t>
  </si>
  <si>
    <t xml:space="preserve">80.00</t>
  </si>
  <si>
    <t xml:space="preserve">United States; Canada; Latin and South America; Europe</t>
  </si>
  <si>
    <t xml:space="preserve">Baosteel Group Xinjiang Bayi Iron &amp; Steel Co., Ltd.</t>
  </si>
  <si>
    <t xml:space="preserve">CN9360000761</t>
  </si>
  <si>
    <t xml:space="preserve">xinjiang wulumuqi</t>
  </si>
  <si>
    <t xml:space="preserve">an hui sheng you bang hun ning tu you xian gong si</t>
  </si>
  <si>
    <t xml:space="preserve">CN9360000946</t>
  </si>
  <si>
    <t xml:space="preserve">Zhongding Group</t>
  </si>
  <si>
    <t xml:space="preserve">AN HUI SHENG YOU BANG HUN NING TU YOU XIAN GONG SI</t>
  </si>
  <si>
    <t xml:space="preserve">Chery Automobile Co., Ltd.</t>
  </si>
  <si>
    <t xml:space="preserve">CN9360000973</t>
  </si>
  <si>
    <t xml:space="preserve">CHERY AUTOMOBILE CO., LTD.</t>
  </si>
  <si>
    <t xml:space="preserve">Wuhu</t>
  </si>
  <si>
    <t xml:space="preserve">Wuhu, China</t>
  </si>
  <si>
    <t xml:space="preserve">Hanergy Holding Group Co., Ltd.</t>
  </si>
  <si>
    <t xml:space="preserve">CN9360001090</t>
  </si>
  <si>
    <t xml:space="preserve">HANERGY HOLDING GROUP CO., LTD.</t>
  </si>
  <si>
    <t xml:space="preserve">North America, Europe, and the Asian Pacific</t>
  </si>
  <si>
    <t xml:space="preserve">Nanjing Simcere Doyea Pharmaceutical Co., Ltd.</t>
  </si>
  <si>
    <t xml:space="preserve">CN9360001261</t>
  </si>
  <si>
    <t xml:space="preserve">%SIMCERE%</t>
  </si>
  <si>
    <t xml:space="preserve">jiangsu nanjing city</t>
  </si>
  <si>
    <t xml:space="preserve">Jiangsu Nanjing City</t>
  </si>
  <si>
    <t xml:space="preserve">Wuxi Suntech Power Co., Ltd.</t>
  </si>
  <si>
    <t xml:space="preserve">CN9360001812</t>
  </si>
  <si>
    <t xml:space="preserve">%suntech power%</t>
  </si>
  <si>
    <t xml:space="preserve">VG*Z00078786</t>
  </si>
  <si>
    <t xml:space="preserve">PEACE LINK SERVICES LTD</t>
  </si>
  <si>
    <t xml:space="preserve">Wuxi</t>
  </si>
  <si>
    <t xml:space="preserve">State Grid Corporation</t>
  </si>
  <si>
    <t xml:space="preserve">CN9360002629</t>
  </si>
  <si>
    <t xml:space="preserve">%STATE GRID CORP CHINA%</t>
  </si>
  <si>
    <t xml:space="preserve">Commercial Aircraft Corporation of China, Co., Ltd.</t>
  </si>
  <si>
    <t xml:space="preserve">CN9360004428</t>
  </si>
  <si>
    <t xml:space="preserve">COMMERCIAL AIRCRAFT CORP CN</t>
  </si>
  <si>
    <t xml:space="preserve">comac Italie</t>
  </si>
  <si>
    <t xml:space="preserve">attention à l'acronyme comac</t>
  </si>
  <si>
    <t xml:space="preserve">Positec Machinery (China) Co., Ltd.</t>
  </si>
  <si>
    <t xml:space="preserve">CN9360014593</t>
  </si>
  <si>
    <t xml:space="preserve">SUZHOU POSITEC POWERTOOLS CO</t>
  </si>
  <si>
    <t xml:space="preserve">POSITEC MACHINERY ZHANGJIAGANG CO LTD</t>
  </si>
  <si>
    <t xml:space="preserve">YY*110137499828</t>
  </si>
  <si>
    <t xml:space="preserve">BAO SHI DE QI YE YOU XIAN GONG SI</t>
  </si>
  <si>
    <t xml:space="preserve">Beijing Aeonmed Co., Ltd.</t>
  </si>
  <si>
    <t xml:space="preserve">CN9360022426</t>
  </si>
  <si>
    <t xml:space="preserve">Dongguan Anwell Digital Machinery Co., Ltd.</t>
  </si>
  <si>
    <t xml:space="preserve">CN9360066437</t>
  </si>
  <si>
    <t xml:space="preserve">ANWELL semiconductor</t>
  </si>
  <si>
    <t xml:space="preserve">YY*110133277243</t>
  </si>
  <si>
    <t xml:space="preserve">HONG WEI KE JI YOU XIAN GONG SI ( XIN JIA PO )</t>
  </si>
  <si>
    <t xml:space="preserve">80.50</t>
  </si>
  <si>
    <t xml:space="preserve">NMC Shanghai Ltd.</t>
  </si>
  <si>
    <t xml:space="preserve">CN9360080810</t>
  </si>
  <si>
    <t xml:space="preserve">YY*110013177181</t>
  </si>
  <si>
    <t xml:space="preserve">NMC HOLDING (HK) LIMITED</t>
  </si>
  <si>
    <t xml:space="preserve">Guangdong Donlim Kitchen Group Co., Ltd.</t>
  </si>
  <si>
    <t xml:space="preserve">CN9360106620</t>
  </si>
  <si>
    <t xml:space="preserve">GD XINBAO ELEC APPL HOLDINGS</t>
  </si>
  <si>
    <t xml:space="preserve">YANGZHOU XINBAO ELECTRIC CO LTD</t>
  </si>
  <si>
    <t xml:space="preserve">%xinbao% ???</t>
  </si>
  <si>
    <t xml:space="preserve">WW*930271674</t>
  </si>
  <si>
    <t xml:space="preserve">MR JIANGANG GUO</t>
  </si>
  <si>
    <t xml:space="preserve">60.00</t>
  </si>
  <si>
    <t xml:space="preserve">Guangdong Esquel Textiles Co., Ltd.</t>
  </si>
  <si>
    <t xml:space="preserve">CN9360108231</t>
  </si>
  <si>
    <t xml:space="preserve">HK0012976539</t>
  </si>
  <si>
    <t xml:space="preserve">ESQUEL GROUP LIMITED</t>
  </si>
  <si>
    <t xml:space="preserve">Mornsun Guangzhou Science &amp; Technology Co., Ltd.</t>
  </si>
  <si>
    <t xml:space="preserve">CN9360112600</t>
  </si>
  <si>
    <t xml:space="preserve">GUANGZHOU MORNSUN SCI &amp; TECH</t>
  </si>
  <si>
    <t xml:space="preserve">WW*110133310721</t>
  </si>
  <si>
    <t xml:space="preserve">MR XIANGYANG YIN</t>
  </si>
  <si>
    <t xml:space="preserve">82.00</t>
  </si>
  <si>
    <t xml:space="preserve">Hangzhou Wahaha Health Food Co., Ltd.</t>
  </si>
  <si>
    <t xml:space="preserve">CN9360135703</t>
  </si>
  <si>
    <t xml:space="preserve">%Wahaha%</t>
  </si>
  <si>
    <t xml:space="preserve">CN9366699011</t>
  </si>
  <si>
    <t xml:space="preserve">HANGZHOU WAHAHA HONGZHEN INVESTMENT CO., LTD.</t>
  </si>
  <si>
    <t xml:space="preserve">Hefei Baisheng Science And Technology Development Co.,Ltd</t>
  </si>
  <si>
    <t xml:space="preserve">CN9360139228</t>
  </si>
  <si>
    <t xml:space="preserve">Hefei Baisheng %</t>
  </si>
  <si>
    <t xml:space="preserve">hefei</t>
  </si>
  <si>
    <t xml:space="preserve">bei fang ling yun gong ye ji tuan you xian gong si</t>
  </si>
  <si>
    <t xml:space="preserve">CN9360141492</t>
  </si>
  <si>
    <t xml:space="preserve">http://www.kiekert.com/</t>
  </si>
  <si>
    <t xml:space="preserve">Hubei Shengjia Electrical Equipment Co.,Ltd.</t>
  </si>
  <si>
    <t xml:space="preserve">CN9360152262</t>
  </si>
  <si>
    <t xml:space="preserve">wuhan</t>
  </si>
  <si>
    <t xml:space="preserve">Huangshi Dongbei Mech-Electrical Group Co., Ltd.</t>
  </si>
  <si>
    <t xml:space="preserve">CN9360161971</t>
  </si>
  <si>
    <t xml:space="preserve">%Donper %</t>
  </si>
  <si>
    <t xml:space="preserve">HUANGSHI DONGBEI MECH-ELECTRICAL GROUP CO., LTD.</t>
  </si>
  <si>
    <t xml:space="preserve">Beijing Sevenstar Science &amp; Technology Co., Ltd.</t>
  </si>
  <si>
    <t xml:space="preserve">CN9360173806</t>
  </si>
  <si>
    <t xml:space="preserve">%SEVENSTAR ELECTRONICS%</t>
  </si>
  <si>
    <t xml:space="preserve">CN*930287539</t>
  </si>
  <si>
    <t xml:space="preserve">BEIJING STATE-OWNED ASSET SUPERVISION &amp; MANAGEMENT COMMITTEE</t>
  </si>
  <si>
    <t xml:space="preserve">HEC Pharm Co., Ltd.</t>
  </si>
  <si>
    <t xml:space="preserve">CN9360202961</t>
  </si>
  <si>
    <t xml:space="preserve">"SUNSHINE LAKEPHARMA CO LTD"</t>
  </si>
  <si>
    <t xml:space="preserve">HEC PHARM CO., LTD.</t>
  </si>
  <si>
    <t xml:space="preserve">Zhenjiang Huitong Electronic Co., Ltd.</t>
  </si>
  <si>
    <t xml:space="preserve">CN9360243511</t>
  </si>
  <si>
    <t xml:space="preserve">Zhenjiang</t>
  </si>
  <si>
    <t xml:space="preserve">China National Erzhong Group Co., Ltd.</t>
  </si>
  <si>
    <t xml:space="preserve">CN9360246933</t>
  </si>
  <si>
    <t xml:space="preserve">% Erzhong %</t>
  </si>
  <si>
    <t xml:space="preserve">Deyang</t>
  </si>
  <si>
    <t xml:space="preserve">China National Heavy Duty Truck Group Co., Ltd.</t>
  </si>
  <si>
    <t xml:space="preserve">CN9360247381</t>
  </si>
  <si>
    <t xml:space="preserve">% HEAVY DUTY TRUCK %</t>
  </si>
  <si>
    <t xml:space="preserve">% Sinotruck%</t>
  </si>
  <si>
    <t xml:space="preserve">CN9366702168</t>
  </si>
  <si>
    <t xml:space="preserve">JINAN PEOPLE'S GOVERNMENT STATE-OWNED ASSETS SUPERVISION AND ADMINISTRATION COMMISSION</t>
  </si>
  <si>
    <t xml:space="preserve">Print-Rite. Unicorn Image Products Co., Ltd. of Zhuhai</t>
  </si>
  <si>
    <t xml:space="preserve">CN9360293938</t>
  </si>
  <si>
    <t xml:space="preserve">%PRINT RITE%</t>
  </si>
  <si>
    <t xml:space="preserve">YY*110133501089</t>
  </si>
  <si>
    <t xml:space="preserve">TIAN WEI HENG XIN YOU XIAN GONG SI</t>
  </si>
  <si>
    <t xml:space="preserve">Qingdao Hanhe Group Incorporated Corporation</t>
  </si>
  <si>
    <t xml:space="preserve">CN9360372229</t>
  </si>
  <si>
    <t xml:space="preserve">QINGDAO HANHE GROUP INCORPORATED CORPORATION</t>
  </si>
  <si>
    <t xml:space="preserve">qingdao</t>
  </si>
  <si>
    <t xml:space="preserve">Sifang Electric ( Group ) Co.,ltd</t>
  </si>
  <si>
    <t xml:space="preserve">CN9360459524</t>
  </si>
  <si>
    <t xml:space="preserve">%sifang%</t>
  </si>
  <si>
    <t xml:space="preserve">haidian</t>
  </si>
  <si>
    <t xml:space="preserve">Haidian</t>
  </si>
  <si>
    <t xml:space="preserve">Baotou Iron and Steel (Group) Co., Ltd.</t>
  </si>
  <si>
    <t xml:space="preserve">CN9360488667</t>
  </si>
  <si>
    <t xml:space="preserve">Baotou Iron and Steel</t>
  </si>
  <si>
    <t xml:space="preserve">%Baotou Steel%</t>
  </si>
  <si>
    <t xml:space="preserve">%Baogang Group%</t>
  </si>
  <si>
    <t xml:space="preserve">Inner Mongolia Baotou Steel Union</t>
  </si>
  <si>
    <t xml:space="preserve">CN*930165384</t>
  </si>
  <si>
    <t xml:space="preserve">INNER MONGOLIA AUTONOMOUS REGION PEOPLE'S GOVERNMENT</t>
  </si>
  <si>
    <t xml:space="preserve">73.77</t>
  </si>
  <si>
    <t xml:space="preserve">Baotou</t>
  </si>
  <si>
    <t xml:space="preserve">Wanfeng Auto Holding Group Co., Ltd.</t>
  </si>
  <si>
    <t xml:space="preserve">CN9360500082</t>
  </si>
  <si>
    <t xml:space="preserve">WANFENG AUTO HOLDING GROUP CO., LTD.</t>
  </si>
  <si>
    <t xml:space="preserve">Wuxi Kipor Power Co., Ltd.</t>
  </si>
  <si>
    <t xml:space="preserve">CN9360513818</t>
  </si>
  <si>
    <t xml:space="preserve">WUXI KIPOR POWER CO LTD</t>
  </si>
  <si>
    <t xml:space="preserve">CN9363131301</t>
  </si>
  <si>
    <t xml:space="preserve">WUXI KIPOR VENTURE INVESTMENT CO., LTD.</t>
  </si>
  <si>
    <t xml:space="preserve">75.00</t>
  </si>
  <si>
    <t xml:space="preserve">Wuxi, China</t>
  </si>
  <si>
    <t xml:space="preserve">Xiamen Solex High-Tech Industries Co., Ltd.</t>
  </si>
  <si>
    <t xml:space="preserve">CN9360532955</t>
  </si>
  <si>
    <t xml:space="preserve">%Xiamen Solex%</t>
  </si>
  <si>
    <t xml:space="preserve">YY*1600302339</t>
  </si>
  <si>
    <t xml:space="preserve">SOLEX GROUP INVESTMENT LIMITED</t>
  </si>
  <si>
    <t xml:space="preserve">58.32</t>
  </si>
  <si>
    <t xml:space="preserve">Shaanxi J&amp;R Fire Fighting Co., Ltd.</t>
  </si>
  <si>
    <t xml:space="preserve">CN9360565657</t>
  </si>
  <si>
    <t xml:space="preserve">Xi'an</t>
  </si>
  <si>
    <t xml:space="preserve">Datang Mobile Communications Equipment Co., Ltd.</t>
  </si>
  <si>
    <t xml:space="preserve">CN9360644991</t>
  </si>
  <si>
    <t xml:space="preserve">DA TANG MOBILE COMMUNICATIONS EQUIPMENT</t>
  </si>
  <si>
    <t xml:space="preserve">DATANG MOBILE COMMUNICATIONS EQUIPMENT</t>
  </si>
  <si>
    <t xml:space="preserve">CN9360902300</t>
  </si>
  <si>
    <t xml:space="preserve">DATANG TELECOM TECHNOLOGY &amp; INDUSTRY HOLDINGS CO., LTD.</t>
  </si>
  <si>
    <t xml:space="preserve">55.79</t>
  </si>
  <si>
    <t xml:space="preserve">China National Chemical Corporation</t>
  </si>
  <si>
    <t xml:space="preserve">CN9360650064</t>
  </si>
  <si>
    <t xml:space="preserve">%ChemChina %</t>
  </si>
  <si>
    <t xml:space="preserve">autre firme nom proche :China National Chemical Engineering</t>
  </si>
  <si>
    <t xml:space="preserve">Beijing Aglaia Technology Development Co.,Ltd.</t>
  </si>
  <si>
    <t xml:space="preserve">CN9360657667</t>
  </si>
  <si>
    <t xml:space="preserve">BEIJING AGLAIA TECHNOLOGY</t>
  </si>
  <si>
    <t xml:space="preserve">GUANGDONG AGLAIA OPTOELECTRONIC MATERIALS </t>
  </si>
  <si>
    <t xml:space="preserve">China Electronics Corporation</t>
  </si>
  <si>
    <t xml:space="preserve">CN9360812936</t>
  </si>
  <si>
    <t xml:space="preserve">China National Petroleum Corporation</t>
  </si>
  <si>
    <t xml:space="preserve">CN9360812942</t>
  </si>
  <si>
    <t xml:space="preserve">China National Petroleum</t>
  </si>
  <si>
    <t xml:space="preserve">CNPC %</t>
  </si>
  <si>
    <t xml:space="preserve">PetroChina %</t>
  </si>
  <si>
    <t xml:space="preserve">Iraq; United Arab Emirates; Mauritania; Niger; Ethiopia; Sudan; Kazakhstan; Venezuela; Indonesia; Pa</t>
  </si>
  <si>
    <t xml:space="preserve">Pharmaron Beijing Co., Ltd.</t>
  </si>
  <si>
    <t xml:space="preserve">CN9360963353</t>
  </si>
  <si>
    <t xml:space="preserve">YY*110021293760</t>
  </si>
  <si>
    <t xml:space="preserve">PHARMARON HOLDINGS LIMITED</t>
  </si>
  <si>
    <t xml:space="preserve">Beijing Sogou Technology Development Co., Ltd.</t>
  </si>
  <si>
    <t xml:space="preserve">CN9361001899</t>
  </si>
  <si>
    <t xml:space="preserve">%sogou%</t>
  </si>
  <si>
    <t xml:space="preserve">HK0011449758</t>
  </si>
  <si>
    <t xml:space="preserve">SOGOU HONG KONG LIMITED</t>
  </si>
  <si>
    <t xml:space="preserve">Guangzhou  Guangri  Group Company Ltd.</t>
  </si>
  <si>
    <t xml:space="preserve">CN9361115548</t>
  </si>
  <si>
    <t xml:space="preserve">GUANGZHOU  GUANGRI  GROUP COMPANY LTD.</t>
  </si>
  <si>
    <t xml:space="preserve">Hengdian Group Holding Co., Ltd.</t>
  </si>
  <si>
    <t xml:space="preserve">CN9361176986</t>
  </si>
  <si>
    <t xml:space="preserve">HENGDIAN GROUP HOLDING CO., LTD.</t>
  </si>
  <si>
    <t xml:space="preserve">Dongyang</t>
  </si>
  <si>
    <t xml:space="preserve">Shen Zhen Wonderful Crafts Co.,Ltd.</t>
  </si>
  <si>
    <t xml:space="preserve">CN9361185834</t>
  </si>
  <si>
    <t xml:space="preserve">SHENZHEN HUIDING TECHNOLOGY%</t>
  </si>
  <si>
    <t xml:space="preserve">%GOODIX%</t>
  </si>
  <si>
    <t xml:space="preserve">On garde le perimetre de firme de Shenzen Huiding Tech dans Orbis mais on lui donne le nouveau nom de la firme (goodix) que orbis renseigne mal</t>
  </si>
  <si>
    <t xml:space="preserve">SHEN ZHEN WONDERFUL CRAFTS CO.,LTD.</t>
  </si>
  <si>
    <t xml:space="preserve">Suzhou Cleva Electric Appliance Co.,Ltd</t>
  </si>
  <si>
    <t xml:space="preserve">CN9361187376</t>
  </si>
  <si>
    <t xml:space="preserve">WW*110134207663</t>
  </si>
  <si>
    <t xml:space="preserve">MR CHEN HONG</t>
  </si>
  <si>
    <t xml:space="preserve">Shanghai Micro Electronics Equipment Co., Ltd.</t>
  </si>
  <si>
    <t xml:space="preserve">CN9361203182</t>
  </si>
  <si>
    <t xml:space="preserve">Shanghai Micro Electronics Equipment%</t>
  </si>
  <si>
    <t xml:space="preserve">Baosteel Group Co., Ltd.</t>
  </si>
  <si>
    <t xml:space="preserve">CN9361203598</t>
  </si>
  <si>
    <t xml:space="preserve">SHANGHAI BAOSHAN IRON  STEEL</t>
  </si>
  <si>
    <t xml:space="preserve">%Baosteel% </t>
  </si>
  <si>
    <t xml:space="preserve">Shanghai Meishan Group</t>
  </si>
  <si>
    <t xml:space="preserve">Biocentury Transgene (China) Co., Ltd</t>
  </si>
  <si>
    <t xml:space="preserve">CN9361229605</t>
  </si>
  <si>
    <t xml:space="preserve">BIOCENTURY TRANSGENE (CHINA) CO., LTD</t>
  </si>
  <si>
    <t xml:space="preserve">ShenZhen Breeze Technology Co., Ltd.</t>
  </si>
  <si>
    <t xml:space="preserve">CN9361234717</t>
  </si>
  <si>
    <t xml:space="preserve">Shanghai Desano Pharmaceuticals Investment Co., Ltd.</t>
  </si>
  <si>
    <t xml:space="preserve">CN9361251212</t>
  </si>
  <si>
    <t xml:space="preserve">SHANGHAI DESANO%</t>
  </si>
  <si>
    <t xml:space="preserve">Dongfeng Motor Co., Ltd.</t>
  </si>
  <si>
    <t xml:space="preserve">CN9361262519</t>
  </si>
  <si>
    <t xml:space="preserve">%Dongfeng motors %</t>
  </si>
  <si>
    <t xml:space="preserve">%Dongfeng % Motors %</t>
  </si>
  <si>
    <t xml:space="preserve">DONGFENG MOTOR CO., LTD.</t>
  </si>
  <si>
    <t xml:space="preserve">boying( xiamen ) technology Co.,Ltd</t>
  </si>
  <si>
    <t xml:space="preserve">CN9361327184</t>
  </si>
  <si>
    <t xml:space="preserve">fujian xiamen city</t>
  </si>
  <si>
    <t xml:space="preserve">Hesteel Group Co., Ltd.</t>
  </si>
  <si>
    <t xml:space="preserve">CN9362151950</t>
  </si>
  <si>
    <t xml:space="preserve">CN*740700873</t>
  </si>
  <si>
    <t xml:space="preserve">STATE-OWNED ASSETS SUPERVISION &amp; ADMINISTRATION COMMISSION OF HEBEI PROVINCIAL GOVERNMENT</t>
  </si>
  <si>
    <t xml:space="preserve">Shijiazhuang</t>
  </si>
  <si>
    <t xml:space="preserve">China FAW Group Corporation (The First Automobile </t>
  </si>
  <si>
    <t xml:space="preserve">CN9363384623</t>
  </si>
  <si>
    <t xml:space="preserve">CHINA FIRST AUTOMOBILE WORKS</t>
  </si>
  <si>
    <t xml:space="preserve">HAIMA POWER CO LTD FIRSTAUTOMOBILE WORKS</t>
  </si>
  <si>
    <t xml:space="preserve">WUXI OIL PUMP NOZZLE INST OFFIRST AUTOMOBILE WORKS</t>
  </si>
  <si>
    <t xml:space="preserve">%FAW%</t>
  </si>
  <si>
    <t xml:space="preserve">verif à fairesur FAW matching</t>
  </si>
  <si>
    <t xml:space="preserve">Changchun</t>
  </si>
  <si>
    <t xml:space="preserve">Dalian Wanda Group Co., Ltd.</t>
  </si>
  <si>
    <t xml:space="preserve">CN9363726362</t>
  </si>
  <si>
    <t xml:space="preserve">attribué à Dalian Wanda group qui dans Orbis n'a pas cette filiale</t>
  </si>
  <si>
    <t xml:space="preserve">CN9363748714</t>
  </si>
  <si>
    <t xml:space="preserve">DALIAN HEXING INVESTMENT CO., LTD.</t>
  </si>
  <si>
    <t xml:space="preserve">99.76</t>
  </si>
  <si>
    <t xml:space="preserve">Xinyu Iron &amp; Steel Group Co., Ltd.</t>
  </si>
  <si>
    <t xml:space="preserve">CN9364902679</t>
  </si>
  <si>
    <t xml:space="preserve">XINYU IRON%</t>
  </si>
  <si>
    <t xml:space="preserve">YY*110135782448</t>
  </si>
  <si>
    <t xml:space="preserve">JIANG XI SHENG GUO YOU ZI CHAN JIAN DU GUAN LI WEI YUAN HUI</t>
  </si>
  <si>
    <t xml:space="preserve">Xinyu</t>
  </si>
  <si>
    <t xml:space="preserve">Appotronics Corporation Limited</t>
  </si>
  <si>
    <t xml:space="preserve">CN9366687377</t>
  </si>
  <si>
    <t xml:space="preserve">WW*110151286395</t>
  </si>
  <si>
    <t xml:space="preserve">LI YI</t>
  </si>
  <si>
    <t xml:space="preserve">98.54</t>
  </si>
  <si>
    <t xml:space="preserve">Xiaomi Communications Co., Ltd.</t>
  </si>
  <si>
    <t xml:space="preserve">CN9366689306</t>
  </si>
  <si>
    <t xml:space="preserve">%xiaomi%</t>
  </si>
  <si>
    <t xml:space="preserve">HK0012361766</t>
  </si>
  <si>
    <t xml:space="preserve">XIAOMI H.K. LIMITED</t>
  </si>
  <si>
    <t xml:space="preserve">Hong Kong; Taiwan; Singapore</t>
  </si>
  <si>
    <t xml:space="preserve">China Faw Co., Ltd.</t>
  </si>
  <si>
    <t xml:space="preserve">CN9366690312</t>
  </si>
  <si>
    <t xml:space="preserve">Harbin Electric Corporation</t>
  </si>
  <si>
    <t xml:space="preserve">CN9366690951</t>
  </si>
  <si>
    <t xml:space="preserve">Harbin Power Equipment</t>
  </si>
  <si>
    <t xml:space="preserve">Aviation Industry Corporation of China</t>
  </si>
  <si>
    <t xml:space="preserve">CN9366692182</t>
  </si>
  <si>
    <t xml:space="preserve">Ecovacs Robotics Co., Ltd.</t>
  </si>
  <si>
    <t xml:space="preserve">CN9366697946</t>
  </si>
  <si>
    <t xml:space="preserve">YY*1600333671</t>
  </si>
  <si>
    <t xml:space="preserve">TEK ELECTRICAL LIMITED</t>
  </si>
  <si>
    <t xml:space="preserve">Germany; United States; Spain; France; Canada; Malaysia</t>
  </si>
  <si>
    <t xml:space="preserve">Zhuhai Seine Technology Co.,Ltd</t>
  </si>
  <si>
    <t xml:space="preserve">CN9366698896</t>
  </si>
  <si>
    <t xml:space="preserve">CN9361527733</t>
  </si>
  <si>
    <t xml:space="preserve">ZHUHAI HENGXINFENGYE TECHNOLOGY CO.,LTD</t>
  </si>
  <si>
    <t xml:space="preserve">60.14</t>
  </si>
  <si>
    <t xml:space="preserve">Pangang Group Co., Ltd.</t>
  </si>
  <si>
    <t xml:space="preserve">CN9366705559</t>
  </si>
  <si>
    <t xml:space="preserve">PANGANG GROUP</t>
  </si>
  <si>
    <t xml:space="preserve">Panzhihua</t>
  </si>
  <si>
    <t xml:space="preserve">China XD Group Corporation</t>
  </si>
  <si>
    <t xml:space="preserve">CN9366711505</t>
  </si>
  <si>
    <t xml:space="preserve">China XD %</t>
  </si>
  <si>
    <t xml:space="preserve">Xian</t>
  </si>
  <si>
    <t xml:space="preserve">Middle East, United States, Hong Kong, Germany and Africa</t>
  </si>
  <si>
    <t xml:space="preserve">SZ DJI Technology Co., Ltd.</t>
  </si>
  <si>
    <t xml:space="preserve">CN9366716339</t>
  </si>
  <si>
    <t xml:space="preserve">%DJI%</t>
  </si>
  <si>
    <t xml:space="preserve">"SHENZHEN DAJIANGINNOVATIONS TECHNOLOGY CO LTD"</t>
  </si>
  <si>
    <t xml:space="preserve">YY*110009645250</t>
  </si>
  <si>
    <t xml:space="preserve">IFLIGHT TECHNOLOGY COMPANY LIMITED</t>
  </si>
  <si>
    <t xml:space="preserve">Xi'an Focuslight Technologies Co., Ltd.</t>
  </si>
  <si>
    <t xml:space="preserve">CN9366724505</t>
  </si>
  <si>
    <t xml:space="preserve">XI'AN FOCUSLIGHT TECHNOLOGIES CO., LTD.</t>
  </si>
  <si>
    <t xml:space="preserve">Xiâ€™an Shaanxi, China</t>
  </si>
  <si>
    <t xml:space="preserve">Luoyang Landglass Technology Co., Ltd.</t>
  </si>
  <si>
    <t xml:space="preserve">CN9366943078</t>
  </si>
  <si>
    <t xml:space="preserve">WW*110151288777</t>
  </si>
  <si>
    <t xml:space="preserve">YAN ZHAO</t>
  </si>
  <si>
    <t xml:space="preserve">64.14</t>
  </si>
  <si>
    <t xml:space="preserve">Shenzhen Sunxing Light Alloys Materials Co.,Ltd</t>
  </si>
  <si>
    <t xml:space="preserve">CN9367124391</t>
  </si>
  <si>
    <t xml:space="preserve">Suzhou Opple Lighting Co., Ltd.</t>
  </si>
  <si>
    <t xml:space="preserve">CN9372962663</t>
  </si>
  <si>
    <t xml:space="preserve">%OPPLE LIGHTING%</t>
  </si>
  <si>
    <t xml:space="preserve">CN44195PC</t>
  </si>
  <si>
    <t xml:space="preserve">OPPLE LIGHTING COMPANY LIMITED</t>
  </si>
  <si>
    <t xml:space="preserve">Suzhou, China</t>
  </si>
  <si>
    <t xml:space="preserve">Beijing West Industries Co., Ltd.</t>
  </si>
  <si>
    <t xml:space="preserve">CN9379543017</t>
  </si>
  <si>
    <t xml:space="preserve">Tendyron Technology Co., Ltd.</t>
  </si>
  <si>
    <t xml:space="preserve">CN9380319398</t>
  </si>
  <si>
    <t xml:space="preserve">TENDYRON TECHNOLOGY CO., LTD.</t>
  </si>
  <si>
    <t xml:space="preserve">Smartisan Technology Co., Ltd.</t>
  </si>
  <si>
    <t xml:space="preserve">CN9380325090</t>
  </si>
  <si>
    <t xml:space="preserve">%SMARTISAN%</t>
  </si>
  <si>
    <t xml:space="preserve">SMARTISAN TECHNOLOGY CO., LTD.</t>
  </si>
  <si>
    <t xml:space="preserve">bei jing shen wu re neng ji shu you xian gong si</t>
  </si>
  <si>
    <t xml:space="preserve">CN9380370627</t>
  </si>
  <si>
    <t xml:space="preserve">CN*941059141</t>
  </si>
  <si>
    <t xml:space="preserve">%SHENWU%</t>
  </si>
  <si>
    <t xml:space="preserve">WW*930313625</t>
  </si>
  <si>
    <t xml:space="preserve">MRS DAOHONG WU</t>
  </si>
  <si>
    <t xml:space="preserve">54.30</t>
  </si>
  <si>
    <t xml:space="preserve">India; Sweden; Indonesia; Iran; Africa</t>
  </si>
  <si>
    <t xml:space="preserve">Guangzhou Haihao Investment Co., Ltd.</t>
  </si>
  <si>
    <t xml:space="preserve">CN9380592732</t>
  </si>
  <si>
    <t xml:space="preserve">GUANGZHOU HAIHAO INVESTMENT CO., LTD.</t>
  </si>
  <si>
    <t xml:space="preserve">Ningbo Yinyi Holding Co., Ltd.</t>
  </si>
  <si>
    <t xml:space="preserve">CN9382646809</t>
  </si>
  <si>
    <t xml:space="preserve">NINGBO YINYI HOLDING CO., LTD.</t>
  </si>
  <si>
    <t xml:space="preserve">Guangdong Nufront CSC Co., Ltd.</t>
  </si>
  <si>
    <t xml:space="preserve">CN9384276778</t>
  </si>
  <si>
    <t xml:space="preserve">%nufront %</t>
  </si>
  <si>
    <t xml:space="preserve">CN9384770681</t>
  </si>
  <si>
    <t xml:space="preserve">BEIJING NUFRONT CHIP CO., LTD.</t>
  </si>
  <si>
    <t xml:space="preserve">82.65</t>
  </si>
  <si>
    <t xml:space="preserve">China Merchants Bank Co Ltd</t>
  </si>
  <si>
    <t xml:space="preserve">CNFEB38600</t>
  </si>
  <si>
    <t xml:space="preserve">CN38600</t>
  </si>
  <si>
    <t xml:space="preserve">CHINA MERCHANTS BANK CO LTD</t>
  </si>
  <si>
    <t xml:space="preserve">Hunter Douglas N.V.</t>
  </si>
  <si>
    <t xml:space="preserve">CW</t>
  </si>
  <si>
    <t xml:space="preserve">CW20102EN</t>
  </si>
  <si>
    <t xml:space="preserve">WW*923292276</t>
  </si>
  <si>
    <t xml:space="preserve">SONNENBERG FAMILY</t>
  </si>
  <si>
    <t xml:space="preserve">81.18</t>
  </si>
  <si>
    <t xml:space="preserve">Netherlands</t>
  </si>
  <si>
    <t xml:space="preserve">Orthofix International N.V.</t>
  </si>
  <si>
    <t xml:space="preserve">CW30002WN</t>
  </si>
  <si>
    <t xml:space="preserve">ORTHOFIX INTERNATIONAL N.V.</t>
  </si>
  <si>
    <t xml:space="preserve">Curacao</t>
  </si>
  <si>
    <t xml:space="preserve">United States, the United Kingdom, Italy, Germany, Switzerland, Austria, France, Belgium, Mexico, Br</t>
  </si>
  <si>
    <t xml:space="preserve">CuraÃ§ao</t>
  </si>
  <si>
    <t xml:space="preserve">Schlumberger N.V.</t>
  </si>
  <si>
    <t xml:space="preserve">CW30390NU</t>
  </si>
  <si>
    <t xml:space="preserve">SCHLUMBERGER N.V.</t>
  </si>
  <si>
    <t xml:space="preserve">Willemstad</t>
  </si>
  <si>
    <t xml:space="preserve">Avast Software, s.r.o.</t>
  </si>
  <si>
    <t xml:space="preserve">CZ</t>
  </si>
  <si>
    <t xml:space="preserve">CZ02176475</t>
  </si>
  <si>
    <t xml:space="preserve">NL59825898</t>
  </si>
  <si>
    <t xml:space="preserve">AVAST HOLDING B.V.</t>
  </si>
  <si>
    <t xml:space="preserve">Praha Nusle (Praha 4)</t>
  </si>
  <si>
    <t xml:space="preserve">Czech Republic</t>
  </si>
  <si>
    <t xml:space="preserve">United States; Germany; China; South Korea; Taiwan</t>
  </si>
  <si>
    <t xml:space="preserve">Aero Vodochody Aerospace, a.s.</t>
  </si>
  <si>
    <t xml:space="preserve">CZ24194204</t>
  </si>
  <si>
    <t xml:space="preserve">GBJE112251</t>
  </si>
  <si>
    <t xml:space="preserve">PENTA INVESTMENTS GROUP LIMITED</t>
  </si>
  <si>
    <t xml:space="preserve">Odolena Voda</t>
  </si>
  <si>
    <t xml:space="preserve">Actherm holding, a.s.</t>
  </si>
  <si>
    <t xml:space="preserve">CZ26425432</t>
  </si>
  <si>
    <t xml:space="preserve">ACTHERM HOLDING, A.S.</t>
  </si>
  <si>
    <t xml:space="preserve">Chomutov</t>
  </si>
  <si>
    <t xml:space="preserve">CEZ A.S.</t>
  </si>
  <si>
    <t xml:space="preserve">CZ45274649</t>
  </si>
  <si>
    <t xml:space="preserve">CZLEI16164</t>
  </si>
  <si>
    <t xml:space="preserve">CESKA REPUBLIKA - MINISTERSTVO FINANCI CR</t>
  </si>
  <si>
    <t xml:space="preserve">69.78</t>
  </si>
  <si>
    <t xml:space="preserve">Praha</t>
  </si>
  <si>
    <t xml:space="preserve">Prague Stock Exchange</t>
  </si>
  <si>
    <t xml:space="preserve">Ceske drahy, a.s.</t>
  </si>
  <si>
    <t xml:space="preserve">CZ70994226</t>
  </si>
  <si>
    <t xml:space="preserve">ceske drahy</t>
  </si>
  <si>
    <t xml:space="preserve">CESKE DRAHY, A.S.</t>
  </si>
  <si>
    <t xml:space="preserve">Praha Nove Mesto (Praha 1)</t>
  </si>
  <si>
    <t xml:space="preserve">Asia; Europe</t>
  </si>
  <si>
    <t xml:space="preserve">PSI AG Fur Produkte Und Systeme DER Informationstechnologie</t>
  </si>
  <si>
    <t xml:space="preserve">DE</t>
  </si>
  <si>
    <t xml:space="preserve">DE2010000074</t>
  </si>
  <si>
    <t xml:space="preserve">PSI AG FÃœR PRODUKTE UND SYSTEME DER INFORMATIONSTECHNOLOGIE</t>
  </si>
  <si>
    <t xml:space="preserve">Berlin</t>
  </si>
  <si>
    <t xml:space="preserve">United Kingdom; Switzerland; Poland; China</t>
  </si>
  <si>
    <t xml:space="preserve">Siemens AG</t>
  </si>
  <si>
    <t xml:space="preserve">DE2010000581</t>
  </si>
  <si>
    <t xml:space="preserve">SIEMENS AG</t>
  </si>
  <si>
    <t xml:space="preserve">Munchen</t>
  </si>
  <si>
    <t xml:space="preserve">Africa; Middle East; United States; Asia; Australia; Europe</t>
  </si>
  <si>
    <t xml:space="preserve">Beta Systems Software AG</t>
  </si>
  <si>
    <t xml:space="preserve">DE2010031834</t>
  </si>
  <si>
    <t xml:space="preserve">Attention : il existe BETA FLUID SYSTEMS aux US rien à voir</t>
  </si>
  <si>
    <t xml:space="preserve">DE*847418930</t>
  </si>
  <si>
    <t xml:space="preserve">MR WILHELM KONRAD THOMAS ZOURS</t>
  </si>
  <si>
    <t xml:space="preserve">Teles AG Informationstechnologien</t>
  </si>
  <si>
    <t xml:space="preserve">DE2010033498</t>
  </si>
  <si>
    <t xml:space="preserve">DE*110003800230</t>
  </si>
  <si>
    <t xml:space="preserve">MR SIGRAM SCHINDLER</t>
  </si>
  <si>
    <t xml:space="preserve">Netherlands, United States of America, Ireland, Spain, Norway, Turkey, Bolivia, France, and United K</t>
  </si>
  <si>
    <t xml:space="preserve">Deutsche Bahn AG</t>
  </si>
  <si>
    <t xml:space="preserve">DE2010198197</t>
  </si>
  <si>
    <t xml:space="preserve">DE*J00S1100</t>
  </si>
  <si>
    <t xml:space="preserve">GERMANY</t>
  </si>
  <si>
    <t xml:space="preserve">Eckert &amp; Ziegler AG</t>
  </si>
  <si>
    <t xml:space="preserve">DE2010953259</t>
  </si>
  <si>
    <t xml:space="preserve">BEBIG</t>
  </si>
  <si>
    <t xml:space="preserve">ECKERT &amp; ZIEGLER AG</t>
  </si>
  <si>
    <t xml:space="preserve">Czech Republic; Germany; Italy; US</t>
  </si>
  <si>
    <t xml:space="preserve">Mologen AG</t>
  </si>
  <si>
    <t xml:space="preserve">DE2010965632</t>
  </si>
  <si>
    <t xml:space="preserve">Mologen Holding Ag</t>
  </si>
  <si>
    <t xml:space="preserve">Boerse Berlin</t>
  </si>
  <si>
    <t xml:space="preserve">First Sensor AG</t>
  </si>
  <si>
    <t xml:space="preserve">DE2011054615</t>
  </si>
  <si>
    <t xml:space="preserve">FIRST SENSOR AG</t>
  </si>
  <si>
    <t xml:space="preserve">FIRST SENSOR AG</t>
  </si>
  <si>
    <t xml:space="preserve">Silicon Sensor International Ag</t>
  </si>
  <si>
    <t xml:space="preserve">North America; Asia</t>
  </si>
  <si>
    <t xml:space="preserve">Epigenomics AG</t>
  </si>
  <si>
    <t xml:space="preserve">DE2011067474</t>
  </si>
  <si>
    <t xml:space="preserve">EPIGENOMICS AG</t>
  </si>
  <si>
    <t xml:space="preserve">Berlin, Germany</t>
  </si>
  <si>
    <t xml:space="preserve">Hypoport AG</t>
  </si>
  <si>
    <t xml:space="preserve">DE2011183896</t>
  </si>
  <si>
    <t xml:space="preserve">HYPOPORT AG</t>
  </si>
  <si>
    <t xml:space="preserve">Bundesdruckerei GmbH</t>
  </si>
  <si>
    <t xml:space="preserve">DE2011285627</t>
  </si>
  <si>
    <t xml:space="preserve">Bellevue Investments GmbH &amp; Co. KGaA</t>
  </si>
  <si>
    <t xml:space="preserve">DE2011575473</t>
  </si>
  <si>
    <t xml:space="preserve">BELLEVUE INVESTMENTS GMBH &amp; CO. KGAA</t>
  </si>
  <si>
    <t xml:space="preserve">MAGIX GmbH &amp; Co. KGaA</t>
  </si>
  <si>
    <t xml:space="preserve">United Kingdom; France; Italy; Netherlands; United States</t>
  </si>
  <si>
    <t xml:space="preserve">Francotyp-Postalia Holding AG</t>
  </si>
  <si>
    <t xml:space="preserve">DE2011688067</t>
  </si>
  <si>
    <t xml:space="preserve">FRANCOTYP-POSTALIA HOLDING AG</t>
  </si>
  <si>
    <t xml:space="preserve">Birkenwerder</t>
  </si>
  <si>
    <t xml:space="preserve">Belgium; United Kingdom; Italy; Canada; Netherlands; Austria; United States</t>
  </si>
  <si>
    <t xml:space="preserve">Salzgitter AG</t>
  </si>
  <si>
    <t xml:space="preserve">DE2030002539</t>
  </si>
  <si>
    <t xml:space="preserve">SALZGITTER AG</t>
  </si>
  <si>
    <t xml:space="preserve">Preussag Stahl Ag</t>
  </si>
  <si>
    <t xml:space="preserve">Salzgitter</t>
  </si>
  <si>
    <t xml:space="preserve">USA, European Union, China and Asia</t>
  </si>
  <si>
    <t xml:space="preserve">Nordzucker Holding AG</t>
  </si>
  <si>
    <t xml:space="preserve">DE2030192865</t>
  </si>
  <si>
    <t xml:space="preserve">Zuckerverbund Nord</t>
  </si>
  <si>
    <t xml:space="preserve">Zucker-Aktiengesellschaft Uelzen</t>
  </si>
  <si>
    <t xml:space="preserve">NORDZUCKER HOLDING AG</t>
  </si>
  <si>
    <t xml:space="preserve">Nordzucker Holding Aktiengesellschaft</t>
  </si>
  <si>
    <t xml:space="preserve">Braunschweig</t>
  </si>
  <si>
    <t xml:space="preserve">Focke &amp; Co. (GmbH &amp; Co. KG)</t>
  </si>
  <si>
    <t xml:space="preserve">DE2050031742</t>
  </si>
  <si>
    <t xml:space="preserve">FOCKE &amp; CO. (GMBH &amp; CO. KG)</t>
  </si>
  <si>
    <t xml:space="preserve">Verden</t>
  </si>
  <si>
    <t xml:space="preserve">EW GROUP GmbH</t>
  </si>
  <si>
    <t xml:space="preserve">DE2050224523</t>
  </si>
  <si>
    <t xml:space="preserve">Erich Wesjohann</t>
  </si>
  <si>
    <t xml:space="preserve">EW GROUP GMBH</t>
  </si>
  <si>
    <t xml:space="preserve">Erich Wesjohann GmbH &amp; Co. KG</t>
  </si>
  <si>
    <t xml:space="preserve">Visbek</t>
  </si>
  <si>
    <t xml:space="preserve">OHB SE</t>
  </si>
  <si>
    <t xml:space="preserve">DE2050298275</t>
  </si>
  <si>
    <t xml:space="preserve">WW*830717672</t>
  </si>
  <si>
    <t xml:space="preserve">FAMILIENPOOL FUCHS</t>
  </si>
  <si>
    <t xml:space="preserve">Ohb Ag</t>
  </si>
  <si>
    <t xml:space="preserve">69.72</t>
  </si>
  <si>
    <t xml:space="preserve">Bremen</t>
  </si>
  <si>
    <t xml:space="preserve">SunFire GmbH</t>
  </si>
  <si>
    <t xml:space="preserve">DE2050821877</t>
  </si>
  <si>
    <t xml:space="preserve">attention avec sunfire</t>
  </si>
  <si>
    <t xml:space="preserve">SUNFIRE GMBH</t>
  </si>
  <si>
    <t xml:space="preserve">Dresden</t>
  </si>
  <si>
    <t xml:space="preserve">Volkswagen AG</t>
  </si>
  <si>
    <t xml:space="preserve">DE2070000543</t>
  </si>
  <si>
    <t xml:space="preserve">DE*850267597</t>
  </si>
  <si>
    <t xml:space="preserve">FAMILIEN PORSCHE/PIECH</t>
  </si>
  <si>
    <t xml:space="preserve">Wolfsburg</t>
  </si>
  <si>
    <t xml:space="preserve">Secop GmbH</t>
  </si>
  <si>
    <t xml:space="preserve">DE2090250749</t>
  </si>
  <si>
    <t xml:space="preserve">Danfoss Compressors</t>
  </si>
  <si>
    <t xml:space="preserve">DE8330415355</t>
  </si>
  <si>
    <t xml:space="preserve">AURELIUS EQUITY OPPORTUNITIES SE &amp; CO. KGAA</t>
  </si>
  <si>
    <t xml:space="preserve">Danfoss Household Compressors GmbH</t>
  </si>
  <si>
    <t xml:space="preserve">Flensburg</t>
  </si>
  <si>
    <t xml:space="preserve">Sartorius AG</t>
  </si>
  <si>
    <t xml:space="preserve">DE2110000553</t>
  </si>
  <si>
    <t xml:space="preserve">DE*110008185752</t>
  </si>
  <si>
    <t xml:space="preserve">ERBENGEMEINSCHAFT HORST SARTORIUS - FAMILIE SARTORIUS</t>
  </si>
  <si>
    <t xml:space="preserve">50.09</t>
  </si>
  <si>
    <t xml:space="preserve">Gottingen</t>
  </si>
  <si>
    <t xml:space="preserve">KWS Saat SE</t>
  </si>
  <si>
    <t xml:space="preserve">DE2110001491</t>
  </si>
  <si>
    <t xml:space="preserve">WW*902065098</t>
  </si>
  <si>
    <t xml:space="preserve">FAMILIEN BUCHTING/AREND OETKER/GIESECKE</t>
  </si>
  <si>
    <t xml:space="preserve">Kws Saat Ag</t>
  </si>
  <si>
    <t xml:space="preserve">56.00</t>
  </si>
  <si>
    <t xml:space="preserve">Einbeck</t>
  </si>
  <si>
    <t xml:space="preserve">Argentina; Austria; Chile; France; Italy; Benelux; Poland; Scandinavia</t>
  </si>
  <si>
    <t xml:space="preserve">Carl Mahr Holding GmbH</t>
  </si>
  <si>
    <t xml:space="preserve">DE2110064552</t>
  </si>
  <si>
    <t xml:space="preserve">CARL MAHR HOLDING</t>
  </si>
  <si>
    <t xml:space="preserve">MAHR PREC METROLOGY SUZHOU </t>
  </si>
  <si>
    <t xml:space="preserve">MAHR %</t>
  </si>
  <si>
    <t xml:space="preserve">DE*110004938933</t>
  </si>
  <si>
    <t xml:space="preserve">MR STEPHAN GAIS</t>
  </si>
  <si>
    <t xml:space="preserve">Goettingen</t>
  </si>
  <si>
    <t xml:space="preserve">H.C. Starck GmbH</t>
  </si>
  <si>
    <t xml:space="preserve">DE2130111725</t>
  </si>
  <si>
    <t xml:space="preserve">LULB204654</t>
  </si>
  <si>
    <t xml:space="preserve">OPUS MIDCO SARL</t>
  </si>
  <si>
    <t xml:space="preserve">Drachenfelssee 482. V V GmbH</t>
  </si>
  <si>
    <t xml:space="preserve">Goslar</t>
  </si>
  <si>
    <t xml:space="preserve">Germany, United States, Canada, Belgium, France, Italy, Spain, Sweden, the United Kingdom, Japan, Si</t>
  </si>
  <si>
    <t xml:space="preserve">United States, Canada, Belgium, France, Italy, Spain, Sweden, the United Kingdom, Japan, Singapore, </t>
  </si>
  <si>
    <t xml:space="preserve">Maxingvest AG</t>
  </si>
  <si>
    <t xml:space="preserve">DE2150000169</t>
  </si>
  <si>
    <t xml:space="preserve">MAXINGVEST AG</t>
  </si>
  <si>
    <t xml:space="preserve">Tchibo Holding Ag</t>
  </si>
  <si>
    <t xml:space="preserve">Hamburg</t>
  </si>
  <si>
    <t xml:space="preserve">Aurubis AG</t>
  </si>
  <si>
    <t xml:space="preserve">DE2150006872</t>
  </si>
  <si>
    <t xml:space="preserve">AURUBIS AG</t>
  </si>
  <si>
    <t xml:space="preserve">Norddeutsche Affinerie Ag</t>
  </si>
  <si>
    <t xml:space="preserve">Hamburg, Germany</t>
  </si>
  <si>
    <t xml:space="preserve">Belgium; Bulgaria; Italy; Slovakia; Switzerland and the United Kingdom</t>
  </si>
  <si>
    <t xml:space="preserve">WALDEMAR LINK GmbH &amp; Co. KG</t>
  </si>
  <si>
    <t xml:space="preserve">DE2150007905</t>
  </si>
  <si>
    <t xml:space="preserve">"LINK WALDEMAR GMBH CO"</t>
  </si>
  <si>
    <t xml:space="preserve">Waldemar Link%</t>
  </si>
  <si>
    <t xml:space="preserve">GB*110137825145</t>
  </si>
  <si>
    <t xml:space="preserve">MRS RUBIA WALEWSKA LINK-LESNIEWICZ</t>
  </si>
  <si>
    <t xml:space="preserve">Waldemar Link (GmbH &amp; Co.),</t>
  </si>
  <si>
    <t xml:space="preserve">Hamburger Hafen Und Logstik AG</t>
  </si>
  <si>
    <t xml:space="preserve">DE2150024313</t>
  </si>
  <si>
    <t xml:space="preserve">HAMBURGER HAFEN UND LAGERHAUS</t>
  </si>
  <si>
    <t xml:space="preserve">DE2150221010</t>
  </si>
  <si>
    <t xml:space="preserve">FREIE UND HANSESTADT HAMBURG</t>
  </si>
  <si>
    <t xml:space="preserve">OTTO Aktiengesellschaft fuer Beteiligungen</t>
  </si>
  <si>
    <t xml:space="preserve">DE2150026987</t>
  </si>
  <si>
    <t xml:space="preserve">OTTO attention au matching</t>
  </si>
  <si>
    <t xml:space="preserve">DE*110001287473</t>
  </si>
  <si>
    <t xml:space="preserve">MICHAEL OTTO STIFTUNG FUER UMWELTSCH UTZ</t>
  </si>
  <si>
    <t xml:space="preserve">JIL SANDER GmbH</t>
  </si>
  <si>
    <t xml:space="preserve">DE2150370589</t>
  </si>
  <si>
    <t xml:space="preserve">JP4010001034736</t>
  </si>
  <si>
    <t xml:space="preserve">ONWARD HOLDINGS CO., LTD.</t>
  </si>
  <si>
    <t xml:space="preserve">JIL SANDER Aktiengesellschaft</t>
  </si>
  <si>
    <t xml:space="preserve">Jungheinrich AG</t>
  </si>
  <si>
    <t xml:space="preserve">DE2150423028</t>
  </si>
  <si>
    <t xml:space="preserve">JUNGHEINRICH AG</t>
  </si>
  <si>
    <t xml:space="preserve">Germany; Britain; France</t>
  </si>
  <si>
    <t xml:space="preserve">Britain; France</t>
  </si>
  <si>
    <t xml:space="preserve">Koerber AG</t>
  </si>
  <si>
    <t xml:space="preserve">DE2150637488</t>
  </si>
  <si>
    <t xml:space="preserve">Korber</t>
  </si>
  <si>
    <t xml:space="preserve">Koerber</t>
  </si>
  <si>
    <t xml:space="preserve">nom très fréquent</t>
  </si>
  <si>
    <t xml:space="preserve">DE2-47482</t>
  </si>
  <si>
    <t xml:space="preserve">KORBER FOUNDATION</t>
  </si>
  <si>
    <t xml:space="preserve">Evotec AG</t>
  </si>
  <si>
    <t xml:space="preserve">DE2150836879</t>
  </si>
  <si>
    <t xml:space="preserve">EVOTEC AG</t>
  </si>
  <si>
    <t xml:space="preserve">Evotec Oai Ag</t>
  </si>
  <si>
    <t xml:space="preserve">United Kingdom; United States</t>
  </si>
  <si>
    <t xml:space="preserve">Senvion GmbH</t>
  </si>
  <si>
    <t xml:space="preserve">DE2150933143</t>
  </si>
  <si>
    <t xml:space="preserve">REpower System</t>
  </si>
  <si>
    <t xml:space="preserve">KY*903708522</t>
  </si>
  <si>
    <t xml:space="preserve">CENTERBRIDGE CAPITAL PARTNERS II (CAYMAN) LP</t>
  </si>
  <si>
    <t xml:space="preserve">Senvion AG</t>
  </si>
  <si>
    <t xml:space="preserve">Eppendorf AG</t>
  </si>
  <si>
    <t xml:space="preserve">DE2150936816</t>
  </si>
  <si>
    <t xml:space="preserve">DE2150997795</t>
  </si>
  <si>
    <t xml:space="preserve">ACEG BETEILIGUNGSGESELLSCHAFT MBH</t>
  </si>
  <si>
    <t xml:space="preserve">65.00</t>
  </si>
  <si>
    <t xml:space="preserve">Europe; North America; Asia</t>
  </si>
  <si>
    <t xml:space="preserve">Conergy AG</t>
  </si>
  <si>
    <t xml:space="preserve">DE2150965540</t>
  </si>
  <si>
    <t xml:space="preserve">US263171354L</t>
  </si>
  <si>
    <t xml:space="preserve">KAWA CAPITAL MANAGEMENT INC</t>
  </si>
  <si>
    <t xml:space="preserve">Tom Tailor Holding SE</t>
  </si>
  <si>
    <t xml:space="preserve">DE2151388791</t>
  </si>
  <si>
    <t xml:space="preserve">TOM TAILOR HOLDING SE</t>
  </si>
  <si>
    <t xml:space="preserve">Tom Tailor Holding Ag</t>
  </si>
  <si>
    <t xml:space="preserve">PCM Rail.One AG</t>
  </si>
  <si>
    <t xml:space="preserve">DE2151595784</t>
  </si>
  <si>
    <t xml:space="preserve">PCM RAIL.ONE AG</t>
  </si>
  <si>
    <t xml:space="preserve">PCM RAIL.ONE GmbH</t>
  </si>
  <si>
    <t xml:space="preserve">Neumarkt</t>
  </si>
  <si>
    <t xml:space="preserve">Symrise AG</t>
  </si>
  <si>
    <t xml:space="preserve">DE2170082474</t>
  </si>
  <si>
    <t xml:space="preserve">SYMRISE AG</t>
  </si>
  <si>
    <t xml:space="preserve">Holzminden</t>
  </si>
  <si>
    <t xml:space="preserve">Sennheiser electronic GmbH &amp; Co. KG</t>
  </si>
  <si>
    <t xml:space="preserve">DE2190000856</t>
  </si>
  <si>
    <t xml:space="preserve">Sennheiser%</t>
  </si>
  <si>
    <t xml:space="preserve">DE2190426794</t>
  </si>
  <si>
    <t xml:space="preserve">SENNHEISER V + V GMBH &amp; CO. KG</t>
  </si>
  <si>
    <t xml:space="preserve">Wedemark</t>
  </si>
  <si>
    <t xml:space="preserve">Burgdorf; Tullamore, Ireland; Albuquerque, United States of America</t>
  </si>
  <si>
    <t xml:space="preserve">Ireland; United States of America</t>
  </si>
  <si>
    <t xml:space="preserve">Continental AG</t>
  </si>
  <si>
    <t xml:space="preserve">DE2190001578</t>
  </si>
  <si>
    <t xml:space="preserve">CONTINENTAL AG</t>
  </si>
  <si>
    <t xml:space="preserve">Vahrenwald-List</t>
  </si>
  <si>
    <t xml:space="preserve">Hanover</t>
  </si>
  <si>
    <t xml:space="preserve">Austria; Belgium; Brazil; Chile; China; the Czech Republic; Denmark; France; Germany; Greece; Hungar</t>
  </si>
  <si>
    <t xml:space="preserve">Lpkf Laser &amp; Electronics AG</t>
  </si>
  <si>
    <t xml:space="preserve">DE2190003332</t>
  </si>
  <si>
    <t xml:space="preserve">LPKF LASER ELECTRONICS AG</t>
  </si>
  <si>
    <t xml:space="preserve">LPKF LASER &amp; ELECTRONICS AG</t>
  </si>
  <si>
    <t xml:space="preserve">Garbsen</t>
  </si>
  <si>
    <t xml:space="preserve">Europe, North America, and Asia</t>
  </si>
  <si>
    <t xml:space="preserve">TUI AG</t>
  </si>
  <si>
    <t xml:space="preserve">DE2190004116</t>
  </si>
  <si>
    <t xml:space="preserve">Preussag Ag</t>
  </si>
  <si>
    <t xml:space="preserve">Metric Mobility Solutions AG</t>
  </si>
  <si>
    <t xml:space="preserve">DE2190019310</t>
  </si>
  <si>
    <t xml:space="preserve">DEP001403015</t>
  </si>
  <si>
    <t xml:space="preserve">MR WALTER P.J. DROEGE</t>
  </si>
  <si>
    <t xml:space="preserve">Hoft &amp; Wessel Ag</t>
  </si>
  <si>
    <t xml:space="preserve">Hannover</t>
  </si>
  <si>
    <t xml:space="preserve">Viscom AG</t>
  </si>
  <si>
    <t xml:space="preserve">DE2190098822</t>
  </si>
  <si>
    <t xml:space="preserve">DE2190393257</t>
  </si>
  <si>
    <t xml:space="preserve">HPC VERMÃ–GENSVERWALTUNG GMBH</t>
  </si>
  <si>
    <t xml:space="preserve">53.97</t>
  </si>
  <si>
    <t xml:space="preserve">France; Tunisia; United States; Singapore; Mexico; China</t>
  </si>
  <si>
    <t xml:space="preserve">Ferring GmbH</t>
  </si>
  <si>
    <t xml:space="preserve">DE2230059371</t>
  </si>
  <si>
    <t xml:space="preserve">GB*B000089060</t>
  </si>
  <si>
    <t xml:space="preserve">THE PAULSEN FAMILIAE FOUNDATION - DR. FREDERIK PAULSEN FOUNDATION</t>
  </si>
  <si>
    <t xml:space="preserve">Kiel</t>
  </si>
  <si>
    <t xml:space="preserve">Wobben Properties GmbH</t>
  </si>
  <si>
    <t xml:space="preserve">DE2250240959</t>
  </si>
  <si>
    <t xml:space="preserve">DE*110137831721</t>
  </si>
  <si>
    <t xml:space="preserve">ALOYS WOBBEN STIFTUNG</t>
  </si>
  <si>
    <t xml:space="preserve">Aurich</t>
  </si>
  <si>
    <t xml:space="preserve">L. Possehl &amp; Co. mit beschraenkter Haftung</t>
  </si>
  <si>
    <t xml:space="preserve">DE2270000294</t>
  </si>
  <si>
    <t xml:space="preserve">DE*190521570617</t>
  </si>
  <si>
    <t xml:space="preserve">POSSEHL-STIFTUNG</t>
  </si>
  <si>
    <t xml:space="preserve">Luebeck</t>
  </si>
  <si>
    <t xml:space="preserve">Dragerwerk AG &amp; CO. Kgaa</t>
  </si>
  <si>
    <t xml:space="preserve">DE2270250508</t>
  </si>
  <si>
    <t xml:space="preserve">DE*110015052967</t>
  </si>
  <si>
    <t xml:space="preserve">MR STEFAN DRAEGER</t>
  </si>
  <si>
    <t xml:space="preserve">Dragerwerk Ag</t>
  </si>
  <si>
    <t xml:space="preserve">Lubeck</t>
  </si>
  <si>
    <t xml:space="preserve">Freenet AG</t>
  </si>
  <si>
    <t xml:space="preserve">DE2290224311</t>
  </si>
  <si>
    <t xml:space="preserve">FREENET AG</t>
  </si>
  <si>
    <t xml:space="preserve">Telunico Holding Ag</t>
  </si>
  <si>
    <t xml:space="preserve">Budelsdorf</t>
  </si>
  <si>
    <t xml:space="preserve">Amazonen-Werke H.Dreyer GmbH &amp;Co.KG</t>
  </si>
  <si>
    <t xml:space="preserve">DE2310001150</t>
  </si>
  <si>
    <t xml:space="preserve">AMAZONE</t>
  </si>
  <si>
    <t xml:space="preserve">AMAZONEN-WERKE H.DREYER GMBH &amp;CO.KG</t>
  </si>
  <si>
    <t xml:space="preserve">Amazonen-Werke H. Dreyer</t>
  </si>
  <si>
    <t xml:space="preserve">Hasbergen</t>
  </si>
  <si>
    <t xml:space="preserve">Cewe Stiftung &amp; CO. Kgaa</t>
  </si>
  <si>
    <t xml:space="preserve">DE2370000802</t>
  </si>
  <si>
    <t xml:space="preserve">CEWE STIFTUNG &amp; CO. KGAA</t>
  </si>
  <si>
    <t xml:space="preserve">Foundation/Research institute</t>
  </si>
  <si>
    <t xml:space="preserve">Cewe Color Holding Ag</t>
  </si>
  <si>
    <t xml:space="preserve">Oldenburg</t>
  </si>
  <si>
    <t xml:space="preserve">Germany; Europe</t>
  </si>
  <si>
    <t xml:space="preserve">Europe</t>
  </si>
  <si>
    <t xml:space="preserve">Basler AG</t>
  </si>
  <si>
    <t xml:space="preserve">DE2390116653</t>
  </si>
  <si>
    <t xml:space="preserve">DE*110009123001</t>
  </si>
  <si>
    <t xml:space="preserve">MR NORBERT BASLER</t>
  </si>
  <si>
    <t xml:space="preserve">Ahrensburg</t>
  </si>
  <si>
    <t xml:space="preserve">United States of America, Europe, Asia, Australia and Africa</t>
  </si>
  <si>
    <t xml:space="preserve">VON ARDENNE GmbH</t>
  </si>
  <si>
    <t xml:space="preserve">DE3070020186</t>
  </si>
  <si>
    <t xml:space="preserve">"ARDENNE GMBH VON" </t>
  </si>
  <si>
    <t xml:space="preserve">VON ARDENNE%</t>
  </si>
  <si>
    <t xml:space="preserve">VON ARDENNE GMBH</t>
  </si>
  <si>
    <t xml:space="preserve">VON ARDENNE Anlagentechnik GmbH</t>
  </si>
  <si>
    <t xml:space="preserve">United States; China; Malaysia</t>
  </si>
  <si>
    <t xml:space="preserve">SeeReal Technologies GmbH</t>
  </si>
  <si>
    <t xml:space="preserve">DE3070282262</t>
  </si>
  <si>
    <t xml:space="preserve">IT08648090150</t>
  </si>
  <si>
    <t xml:space="preserve">TAO S.R.L.</t>
  </si>
  <si>
    <t xml:space="preserve">i2i GmbH</t>
  </si>
  <si>
    <t xml:space="preserve">Plastic Logic GmbH</t>
  </si>
  <si>
    <t xml:space="preserve">DE3070366158</t>
  </si>
  <si>
    <t xml:space="preserve">LULB151999</t>
  </si>
  <si>
    <t xml:space="preserve">PLASTIC LOGIC LUXEMBOURG SARL</t>
  </si>
  <si>
    <t xml:space="preserve">eZelleron GmbH</t>
  </si>
  <si>
    <t xml:space="preserve">DE3070413343</t>
  </si>
  <si>
    <t xml:space="preserve">DE*110004396332</t>
  </si>
  <si>
    <t xml:space="preserve">MR SASCHA KUEHN</t>
  </si>
  <si>
    <t xml:space="preserve">Johanna 105 Vermogens-  verwaltungs GmbH</t>
  </si>
  <si>
    <t xml:space="preserve">96.97</t>
  </si>
  <si>
    <t xml:space="preserve">Probiodrug AG</t>
  </si>
  <si>
    <t xml:space="preserve">DE3130155216</t>
  </si>
  <si>
    <t xml:space="preserve">ProBioTec</t>
  </si>
  <si>
    <t xml:space="preserve">PROBIODRUG AG</t>
  </si>
  <si>
    <t xml:space="preserve">Probiotec Gmbh</t>
  </si>
  <si>
    <t xml:space="preserve">Halle</t>
  </si>
  <si>
    <t xml:space="preserve">Nordex SE</t>
  </si>
  <si>
    <t xml:space="preserve">DE3190358583</t>
  </si>
  <si>
    <t xml:space="preserve">NORDEX SE</t>
  </si>
  <si>
    <t xml:space="preserve">Nordex Ag</t>
  </si>
  <si>
    <t xml:space="preserve">Rostock</t>
  </si>
  <si>
    <t xml:space="preserve">China, Denmark, the United Kingdom, France, Greece, Italy, Japan, Austria, Sweden, Spain and the Uni</t>
  </si>
  <si>
    <t xml:space="preserve">Adva Optical Networking SE</t>
  </si>
  <si>
    <t xml:space="preserve">DE3210052982</t>
  </si>
  <si>
    <t xml:space="preserve">ADVA OPTICAL NETWORKING SE</t>
  </si>
  <si>
    <t xml:space="preserve">Adva Ag Optical Networking</t>
  </si>
  <si>
    <t xml:space="preserve">Europe, United States, United Kingdom, the United Kingdom, Austria, Norway, Italy, France, China, Du</t>
  </si>
  <si>
    <t xml:space="preserve">Jenoptik AG</t>
  </si>
  <si>
    <t xml:space="preserve">DE3410000012</t>
  </si>
  <si>
    <t xml:space="preserve">JENOPTIK AG</t>
  </si>
  <si>
    <t xml:space="preserve">Jenoptik Carl Zeiss Jena Gbmh</t>
  </si>
  <si>
    <t xml:space="preserve">Jena</t>
  </si>
  <si>
    <t xml:space="preserve">Jena; United States of America; France; Switzerland</t>
  </si>
  <si>
    <t xml:space="preserve">United States of America; France; Switzerland; India; China; Korea; Japan</t>
  </si>
  <si>
    <t xml:space="preserve">Intershop Communications AG</t>
  </si>
  <si>
    <t xml:space="preserve">DE3410048309</t>
  </si>
  <si>
    <t xml:space="preserve">INTERSHOP COMMUNICATIONS AG</t>
  </si>
  <si>
    <t xml:space="preserve">Netconsult Communications Gmbh</t>
  </si>
  <si>
    <t xml:space="preserve">Europe; North America; South America; Asia; the Middle East</t>
  </si>
  <si>
    <t xml:space="preserve">Gerry Weber International AG</t>
  </si>
  <si>
    <t xml:space="preserve">DE4010008976</t>
  </si>
  <si>
    <t xml:space="preserve">GERRY WEBER INTERNATIONAL AG</t>
  </si>
  <si>
    <t xml:space="preserve">Halle/Westfalen</t>
  </si>
  <si>
    <t xml:space="preserve">Wilo SE</t>
  </si>
  <si>
    <t xml:space="preserve">DE4070236294</t>
  </si>
  <si>
    <t xml:space="preserve">DE*110139952299</t>
  </si>
  <si>
    <t xml:space="preserve">WILO FOUNDATION</t>
  </si>
  <si>
    <t xml:space="preserve">Wilo Ag</t>
  </si>
  <si>
    <t xml:space="preserve">90.00</t>
  </si>
  <si>
    <t xml:space="preserve">Dortmund</t>
  </si>
  <si>
    <t xml:space="preserve">Germany; France; Ireland; Korea; China; India</t>
  </si>
  <si>
    <t xml:space="preserve">France; Ireland; Korea; China; India</t>
  </si>
  <si>
    <t xml:space="preserve">Elmos Semiconductor AG</t>
  </si>
  <si>
    <t xml:space="preserve">DE4070288712</t>
  </si>
  <si>
    <t xml:space="preserve">ELMOS SEMICONDUCTOR AG</t>
  </si>
  <si>
    <t xml:space="preserve">Germany, France and the United States of America; Japan</t>
  </si>
  <si>
    <t xml:space="preserve">Vossloh AG</t>
  </si>
  <si>
    <t xml:space="preserve">DE4110047663</t>
  </si>
  <si>
    <t xml:space="preserve">VOSSLOH AG</t>
  </si>
  <si>
    <t xml:space="preserve">Vossloh-Werke Ag</t>
  </si>
  <si>
    <t xml:space="preserve">Werdohl</t>
  </si>
  <si>
    <t xml:space="preserve">Miele &amp; Cie. KG</t>
  </si>
  <si>
    <t xml:space="preserve">DE4130003046</t>
  </si>
  <si>
    <t xml:space="preserve">MIELE &amp; CIE. KG</t>
  </si>
  <si>
    <t xml:space="preserve">Miele &amp; Cie. GmbH &amp; Co.</t>
  </si>
  <si>
    <t xml:space="preserve">Guetersloh</t>
  </si>
  <si>
    <t xml:space="preserve">GÃ¼tersloh, Germany; Austria</t>
  </si>
  <si>
    <t xml:space="preserve">Claas Kgaa MBH</t>
  </si>
  <si>
    <t xml:space="preserve">DE4130048617</t>
  </si>
  <si>
    <t xml:space="preserve">WW*110023107721</t>
  </si>
  <si>
    <t xml:space="preserve">CLAAS FAMILY</t>
  </si>
  <si>
    <t xml:space="preserve">Harsewinkel</t>
  </si>
  <si>
    <t xml:space="preserve">Harsewinkel; Bad Saulgau; Hamm; Bielefeld; Beelen; Paderborn; Nrdlingen; Wiefelstede; Le Mans (Franc</t>
  </si>
  <si>
    <t xml:space="preserve">Saxham (England); Paris (France); Vercelli (Italy); Madrid (Spain); Argentina</t>
  </si>
  <si>
    <t xml:space="preserve">HARTING AG &amp; Co. KG</t>
  </si>
  <si>
    <t xml:space="preserve">DE4170000558</t>
  </si>
  <si>
    <t xml:space="preserve">HARTING ELECTRICGNBH &amp; CO KG</t>
  </si>
  <si>
    <t xml:space="preserve">HARTING AG &amp; CO. KG</t>
  </si>
  <si>
    <t xml:space="preserve">HARTING KGaA</t>
  </si>
  <si>
    <t xml:space="preserve">Espelkamp</t>
  </si>
  <si>
    <t xml:space="preserve">Switzerland, the United States, Romania, the United Kingdom, and China</t>
  </si>
  <si>
    <t xml:space="preserve">Phoenix Contact GmbH &amp; Co. KG</t>
  </si>
  <si>
    <t xml:space="preserve">DE4170001871</t>
  </si>
  <si>
    <t xml:space="preserve">PHOENIX CONTACT GMBH &amp; CO. KG</t>
  </si>
  <si>
    <t xml:space="preserve">Phoenix Contact GmbH &amp; Co.</t>
  </si>
  <si>
    <t xml:space="preserve">Blomberg</t>
  </si>
  <si>
    <t xml:space="preserve">Australia; Brazil; China; Denmark; France; United Kingdom; India; Italy; Japan; Canada; Mexico; Neth</t>
  </si>
  <si>
    <t xml:space="preserve">Hettich Holding GmbH &amp; Co. oHG</t>
  </si>
  <si>
    <t xml:space="preserve">DE4170005010</t>
  </si>
  <si>
    <t xml:space="preserve">HETTICH HOLDING GMBH &amp; CO. OHG</t>
  </si>
  <si>
    <t xml:space="preserve">Hettich Holding GmbH &amp; Co.</t>
  </si>
  <si>
    <t xml:space="preserve">Kirchlengern</t>
  </si>
  <si>
    <t xml:space="preserve">Peter Glaesel Beteiligungs GmbH &amp; Co. Kommanditgesellschaft</t>
  </si>
  <si>
    <t xml:space="preserve">DE4170068938</t>
  </si>
  <si>
    <t xml:space="preserve">WEIDMUELLER INTERFACE</t>
  </si>
  <si>
    <t xml:space="preserve">PETER GLÃ„SEL BETEILIGUNGS GMBH &amp; CO. KOMMANDITGESELLSCHAFT</t>
  </si>
  <si>
    <t xml:space="preserve">Detmold</t>
  </si>
  <si>
    <t xml:space="preserve">Clere AG</t>
  </si>
  <si>
    <t xml:space="preserve">DE4170123108</t>
  </si>
  <si>
    <t xml:space="preserve">CLERE AG</t>
  </si>
  <si>
    <t xml:space="preserve">Balda Ag</t>
  </si>
  <si>
    <t xml:space="preserve">Bad Oeynhausen</t>
  </si>
  <si>
    <t xml:space="preserve">Leopold Kostal GmbH &amp; Co. KG</t>
  </si>
  <si>
    <t xml:space="preserve">DE4210001019</t>
  </si>
  <si>
    <t xml:space="preserve">KOSTAL LEOPOLD GMBH &amp; CO</t>
  </si>
  <si>
    <t xml:space="preserve">DE*110007916101</t>
  </si>
  <si>
    <t xml:space="preserve">MR ANDREAS KOSTAL</t>
  </si>
  <si>
    <t xml:space="preserve">Leopold Kostal</t>
  </si>
  <si>
    <t xml:space="preserve">50.66</t>
  </si>
  <si>
    <t xml:space="preserve">Luedenscheid</t>
  </si>
  <si>
    <t xml:space="preserve">Argentina; Brazil; China; Czech Republic; France; Germany; Ireland; Italy; Japan; Mexico; Spain; Uni</t>
  </si>
  <si>
    <t xml:space="preserve">WAGO Holding GmbH</t>
  </si>
  <si>
    <t xml:space="preserve">DE4230077304</t>
  </si>
  <si>
    <t xml:space="preserve">WAGO HOLDING GMBH</t>
  </si>
  <si>
    <t xml:space="preserve">Hohorst Familien Holding (Minden) Beteiligungs GmbH</t>
  </si>
  <si>
    <t xml:space="preserve">Minden</t>
  </si>
  <si>
    <t xml:space="preserve">Windmoeller &amp; Hoelscher KG</t>
  </si>
  <si>
    <t xml:space="preserve">DE4250001064</t>
  </si>
  <si>
    <t xml:space="preserve">WINDMÖLLER &amp; HÖLSCHER KG</t>
  </si>
  <si>
    <t xml:space="preserve">WINDMOELLER &amp; HOELSCHER</t>
  </si>
  <si>
    <t xml:space="preserve">WINDMÃ–LLER &amp; HÃ–LSCHER KG</t>
  </si>
  <si>
    <t xml:space="preserve">Lengerich</t>
  </si>
  <si>
    <t xml:space="preserve">Schmitz Cargobull Aktiengesellschaft</t>
  </si>
  <si>
    <t xml:space="preserve">DE4250002641</t>
  </si>
  <si>
    <t xml:space="preserve">SCHMITZ CARGOBULL AKTIENGESELLSCHAFT</t>
  </si>
  <si>
    <t xml:space="preserve">Schmitz-Anhaenger Fahrzeugbau Gesellschaft mbH &amp; Co.</t>
  </si>
  <si>
    <t xml:space="preserve">Horstmar</t>
  </si>
  <si>
    <t xml:space="preserve">United Kingdom; Germany; Switzerland; Spain; Lithuania</t>
  </si>
  <si>
    <t xml:space="preserve">Hengst SE &amp; Co. KG</t>
  </si>
  <si>
    <t xml:space="preserve">DE4250004169</t>
  </si>
  <si>
    <t xml:space="preserve">DE*110004699374</t>
  </si>
  <si>
    <t xml:space="preserve">MR JENS ROETTGERING</t>
  </si>
  <si>
    <t xml:space="preserve">Hengst GmbH &amp; Co. KG</t>
  </si>
  <si>
    <t xml:space="preserve">Muenster</t>
  </si>
  <si>
    <t xml:space="preserve">Europe, North America and South America, Asia</t>
  </si>
  <si>
    <t xml:space="preserve">Technotrans AG</t>
  </si>
  <si>
    <t xml:space="preserve">DE4250236161</t>
  </si>
  <si>
    <t xml:space="preserve">TECHNOTRANS AG</t>
  </si>
  <si>
    <t xml:space="preserve">Sassenberg</t>
  </si>
  <si>
    <t xml:space="preserve">Germany; China; USA</t>
  </si>
  <si>
    <t xml:space="preserve">England; France; Italy; Sweden; Spain; Australia; USA; Singapore; China; Japan</t>
  </si>
  <si>
    <t xml:space="preserve">L&amp;O SIG SAUER Verwaltungs-GmbH</t>
  </si>
  <si>
    <t xml:space="preserve">DE4250426539</t>
  </si>
  <si>
    <t xml:space="preserve">L &amp; O sigsauer Verwaltungs-GmbH</t>
  </si>
  <si>
    <t xml:space="preserve">Emsdetten</t>
  </si>
  <si>
    <t xml:space="preserve">Friwo AG</t>
  </si>
  <si>
    <t xml:space="preserve">DE4250456603</t>
  </si>
  <si>
    <t xml:space="preserve">DE8170574151</t>
  </si>
  <si>
    <t xml:space="preserve">VTC INDUSTRIEBETEILIGUNGEN GMBH &amp; CO. KG</t>
  </si>
  <si>
    <t xml:space="preserve">Ceag Industrie-Aktien Und Anlagen Ag</t>
  </si>
  <si>
    <t xml:space="preserve">Ostbevern</t>
  </si>
  <si>
    <t xml:space="preserve">Centrotec Sustainable AG</t>
  </si>
  <si>
    <t xml:space="preserve">DE4270069487</t>
  </si>
  <si>
    <t xml:space="preserve">WW*903502466</t>
  </si>
  <si>
    <t xml:space="preserve">KRASS GUIDO A &amp; FAMILY</t>
  </si>
  <si>
    <t xml:space="preserve">Centrotec Hochleistungskunststoffe Ag</t>
  </si>
  <si>
    <t xml:space="preserve">Brilon</t>
  </si>
  <si>
    <t xml:space="preserve">Hella Kgaa Hueck &amp; CO.</t>
  </si>
  <si>
    <t xml:space="preserve">DE4290000215</t>
  </si>
  <si>
    <t xml:space="preserve">WW*903674813</t>
  </si>
  <si>
    <t xml:space="preserve">FAMILY HUECK</t>
  </si>
  <si>
    <t xml:space="preserve">Lippstadt</t>
  </si>
  <si>
    <t xml:space="preserve">China, Mexico, Belgium, Denmark, Australia, Singapore, the Netherlands, Brazil, Hungary, Austria, Sw</t>
  </si>
  <si>
    <t xml:space="preserve">Thomas Magnete GMBH</t>
  </si>
  <si>
    <t xml:space="preserve">DE4330015913</t>
  </si>
  <si>
    <t xml:space="preserve">DE4330226727</t>
  </si>
  <si>
    <t xml:space="preserve">THOMAS HOLDING MANAGEMENT GMBH &amp; CO. KG</t>
  </si>
  <si>
    <t xml:space="preserve">Herdorf</t>
  </si>
  <si>
    <t xml:space="preserve">Siemag Weiss GmbH &amp; Co. KG</t>
  </si>
  <si>
    <t xml:space="preserve">DE4330019257</t>
  </si>
  <si>
    <t xml:space="preserve">%SIEMAG%</t>
  </si>
  <si>
    <t xml:space="preserve">DE*110137860415</t>
  </si>
  <si>
    <t xml:space="preserve">FAMILIE WEISS STIFTUNG</t>
  </si>
  <si>
    <t xml:space="preserve">SIEMAG WEISS Stiftung &amp; Co. KG</t>
  </si>
  <si>
    <t xml:space="preserve">Hilchenbach</t>
  </si>
  <si>
    <t xml:space="preserve">FEV Europe GmbH</t>
  </si>
  <si>
    <t xml:space="preserve">DE5010000893</t>
  </si>
  <si>
    <t xml:space="preserve">FEV %</t>
  </si>
  <si>
    <t xml:space="preserve">DE5010556598</t>
  </si>
  <si>
    <t xml:space="preserve">FEV GROUP GMBH</t>
  </si>
  <si>
    <t xml:space="preserve">FEV GmbH</t>
  </si>
  <si>
    <t xml:space="preserve">94.15</t>
  </si>
  <si>
    <t xml:space="preserve">Aachen</t>
  </si>
  <si>
    <t xml:space="preserve">Gruenenthal Pharma GmbH &amp; Co. Kommanditgesellschaft</t>
  </si>
  <si>
    <t xml:space="preserve">DE5010003160</t>
  </si>
  <si>
    <t xml:space="preserve">GRUENENTHAL</t>
  </si>
  <si>
    <t xml:space="preserve">GRÃœNENTHAL PHARMA GMBH &amp; CO. KOMMANDITGESELLSCHAFT</t>
  </si>
  <si>
    <t xml:space="preserve">Aixtron SE</t>
  </si>
  <si>
    <t xml:space="preserve">DE5010032464</t>
  </si>
  <si>
    <t xml:space="preserve">AIXTRON SE</t>
  </si>
  <si>
    <t xml:space="preserve">Aixtron Ag</t>
  </si>
  <si>
    <t xml:space="preserve">Herzogenrath</t>
  </si>
  <si>
    <t xml:space="preserve">United Kingdom; Italy; Poland; Russia; Sweden; United States; Australia; China; India; Israel; Japan</t>
  </si>
  <si>
    <t xml:space="preserve">Paion AG</t>
  </si>
  <si>
    <t xml:space="preserve">DE5010352490</t>
  </si>
  <si>
    <t xml:space="preserve">PAION AG</t>
  </si>
  <si>
    <t xml:space="preserve">Deutsche Telekom AG</t>
  </si>
  <si>
    <t xml:space="preserve">DE5030147137</t>
  </si>
  <si>
    <t xml:space="preserve">DEUTSCHE TELEKOM AG</t>
  </si>
  <si>
    <t xml:space="preserve">Bonn</t>
  </si>
  <si>
    <t xml:space="preserve">America; Asia; Europe</t>
  </si>
  <si>
    <t xml:space="preserve">Deutsche Post AG</t>
  </si>
  <si>
    <t xml:space="preserve">DE5030147191</t>
  </si>
  <si>
    <t xml:space="preserve">DEUTSCHE POST AG</t>
  </si>
  <si>
    <t xml:space="preserve">Baumot Group AG</t>
  </si>
  <si>
    <t xml:space="preserve">DE5030252559</t>
  </si>
  <si>
    <t xml:space="preserve">BAUMOT GROUP AG</t>
  </si>
  <si>
    <t xml:space="preserve">Twintec Ag</t>
  </si>
  <si>
    <t xml:space="preserve">Koenigswinter</t>
  </si>
  <si>
    <t xml:space="preserve">KÃ¶nigswinter</t>
  </si>
  <si>
    <t xml:space="preserve">Solarworld AG</t>
  </si>
  <si>
    <t xml:space="preserve">DE5030319504</t>
  </si>
  <si>
    <t xml:space="preserve">SOLARWORLD AG</t>
  </si>
  <si>
    <t xml:space="preserve">Spain, France, South Africa, Asia, United States</t>
  </si>
  <si>
    <t xml:space="preserve">Rheinmetall AG</t>
  </si>
  <si>
    <t xml:space="preserve">DE5050000137</t>
  </si>
  <si>
    <t xml:space="preserve">RHEINMETALL AG</t>
  </si>
  <si>
    <t xml:space="preserve">Rheinmetall Berlin Ag</t>
  </si>
  <si>
    <t xml:space="preserve">Dusseldorf</t>
  </si>
  <si>
    <t xml:space="preserve">Henkel AG &amp; CO. Kgaa</t>
  </si>
  <si>
    <t xml:space="preserve">DE5050001329</t>
  </si>
  <si>
    <t xml:space="preserve">DE*1643427620</t>
  </si>
  <si>
    <t xml:space="preserve">FAMILIE HENKEL</t>
  </si>
  <si>
    <t xml:space="preserve">Henkel Kgaa</t>
  </si>
  <si>
    <t xml:space="preserve">52.18</t>
  </si>
  <si>
    <t xml:space="preserve">Dusseldorf, Germany</t>
  </si>
  <si>
    <t xml:space="preserve">North America; Latin America; Africa; Asia-Pacific; Europe; The Middle East</t>
  </si>
  <si>
    <t xml:space="preserve">E.On SE</t>
  </si>
  <si>
    <t xml:space="preserve">DE5050056484</t>
  </si>
  <si>
    <t xml:space="preserve">E.ON SE</t>
  </si>
  <si>
    <t xml:space="preserve">E.On Ag</t>
  </si>
  <si>
    <t xml:space="preserve">Essen</t>
  </si>
  <si>
    <t xml:space="preserve">Europe, Russia and North America</t>
  </si>
  <si>
    <t xml:space="preserve">Metro AG</t>
  </si>
  <si>
    <t xml:space="preserve">DE5050314384</t>
  </si>
  <si>
    <t xml:space="preserve">METRO AG</t>
  </si>
  <si>
    <t xml:space="preserve">Kaufhof Holding Ag</t>
  </si>
  <si>
    <t xml:space="preserve">Austria; Belgium; Bulgaria; China; Croatia; Czech Republic; Denmark; Egypt; France; Greece; Hungary;</t>
  </si>
  <si>
    <t xml:space="preserve">InVision Aktiengesellschaft</t>
  </si>
  <si>
    <t xml:space="preserve">DE5050430368</t>
  </si>
  <si>
    <t xml:space="preserve">INVISION AKTIENGESELLSCHAFT</t>
  </si>
  <si>
    <t xml:space="preserve">InVision Software Aktiengesellschaft</t>
  </si>
  <si>
    <t xml:space="preserve">Duesseldorf</t>
  </si>
  <si>
    <t xml:space="preserve">Europe; North America; South Africa</t>
  </si>
  <si>
    <t xml:space="preserve">Gerresheimer AG</t>
  </si>
  <si>
    <t xml:space="preserve">DE5050511762</t>
  </si>
  <si>
    <t xml:space="preserve">Gerresheimer Glass AG</t>
  </si>
  <si>
    <t xml:space="preserve">GERRESHEIMER AG</t>
  </si>
  <si>
    <t xml:space="preserve">Gerresheimer Alpha Gmbh</t>
  </si>
  <si>
    <t xml:space="preserve">Europe; North and South America; Asia</t>
  </si>
  <si>
    <t xml:space="preserve">GEA Group Aktiengesellschaft</t>
  </si>
  <si>
    <t xml:space="preserve">DE5050680511</t>
  </si>
  <si>
    <t xml:space="preserve">"GEA WESTFALIASURGE %"</t>
  </si>
  <si>
    <t xml:space="preserve">"GEA FARMTECHNOLOGIES %3</t>
  </si>
  <si>
    <t xml:space="preserve">GEA GROUP AKTIENGESELLSCHAFT</t>
  </si>
  <si>
    <t xml:space="preserve">mg technologies ag.</t>
  </si>
  <si>
    <t xml:space="preserve">Franz Haniel &amp; Cie. GmbH</t>
  </si>
  <si>
    <t xml:space="preserve">DE5070001932</t>
  </si>
  <si>
    <t xml:space="preserve">FRANZ HANIEL &amp; CIE. GMBH</t>
  </si>
  <si>
    <t xml:space="preserve">Duisburg</t>
  </si>
  <si>
    <t xml:space="preserve">Ludwig Krohne GmbH &amp; Co. Kommanditgesellschaft</t>
  </si>
  <si>
    <t xml:space="preserve">DE5070005796</t>
  </si>
  <si>
    <t xml:space="preserve">%Krone %</t>
  </si>
  <si>
    <t xml:space="preserve">LUDWIG KROHNE GMBH &amp; CO. KOMMANDITGESELLSCHAFT</t>
  </si>
  <si>
    <t xml:space="preserve">Rag Aktiengesellschaft</t>
  </si>
  <si>
    <t xml:space="preserve">DE5110005793</t>
  </si>
  <si>
    <t xml:space="preserve">DE5110295943</t>
  </si>
  <si>
    <t xml:space="preserve">RAG STIFTUNG</t>
  </si>
  <si>
    <t xml:space="preserve">Herne</t>
  </si>
  <si>
    <t xml:space="preserve">Americas; Europe; Africa; Asia Pacific; and Australia; Berlin; Belgium; China; and Poland</t>
  </si>
  <si>
    <t xml:space="preserve">RWE AG</t>
  </si>
  <si>
    <t xml:space="preserve">DE5110206610</t>
  </si>
  <si>
    <t xml:space="preserve">Thyssenkrupp AG</t>
  </si>
  <si>
    <t xml:space="preserve">DE5110216866</t>
  </si>
  <si>
    <t xml:space="preserve">THYSSENKRUPP AG</t>
  </si>
  <si>
    <t xml:space="preserve">Asia; Europe; North America; South America; Africa; Oceania</t>
  </si>
  <si>
    <t xml:space="preserve">Africa; Asia; Central America; Europe; North America; Oceania; South America</t>
  </si>
  <si>
    <t xml:space="preserve">ifm stiftung &amp; co. kg</t>
  </si>
  <si>
    <t xml:space="preserve">DE5110401537</t>
  </si>
  <si>
    <t xml:space="preserve">IFM STIFTUNG &amp; CO. KG</t>
  </si>
  <si>
    <t xml:space="preserve">VOSS Holding GmbH + Co. KG</t>
  </si>
  <si>
    <t xml:space="preserve">DE5150064696</t>
  </si>
  <si>
    <t xml:space="preserve">SKF BLOHM &amp; VOSS IND GMBH</t>
  </si>
  <si>
    <t xml:space="preserve">DE*836619343</t>
  </si>
  <si>
    <t xml:space="preserve">HANS HERMANN VOSS-STIFTUNG</t>
  </si>
  <si>
    <t xml:space="preserve">Wipperfuerth</t>
  </si>
  <si>
    <t xml:space="preserve">Compugroup Medical SE</t>
  </si>
  <si>
    <t xml:space="preserve">DE5170093033</t>
  </si>
  <si>
    <t xml:space="preserve">compugroup %</t>
  </si>
  <si>
    <t xml:space="preserve">COMPUGROUP MEDICAL SE</t>
  </si>
  <si>
    <t xml:space="preserve">Compugroup Medical Ag</t>
  </si>
  <si>
    <t xml:space="preserve">Koblenz</t>
  </si>
  <si>
    <t xml:space="preserve">Deutsche Lufthansa AG</t>
  </si>
  <si>
    <t xml:space="preserve">DE5190000974</t>
  </si>
  <si>
    <t xml:space="preserve">DEUTSCHE LUFTHANSA AG</t>
  </si>
  <si>
    <t xml:space="preserve">Koln</t>
  </si>
  <si>
    <t xml:space="preserve">Deutz AG</t>
  </si>
  <si>
    <t xml:space="preserve">DE5190001453</t>
  </si>
  <si>
    <t xml:space="preserve">DEUTZ AG</t>
  </si>
  <si>
    <t xml:space="preserve">Klockner-Humboldt-Deutz Ag</t>
  </si>
  <si>
    <t xml:space="preserve">Koln-Porz</t>
  </si>
  <si>
    <t xml:space="preserve">Singapore; Australia; Hong Kong; France; Spain; United States of America; Netherlands; Morocco; Unit</t>
  </si>
  <si>
    <t xml:space="preserve">Krueger GmbH &amp; Co. Kommanditgesellschaft</t>
  </si>
  <si>
    <t xml:space="preserve">DE5190003917</t>
  </si>
  <si>
    <t xml:space="preserve">KRÃœGER GMBH &amp; CO. KOMMANDITGESELLSCHAFT</t>
  </si>
  <si>
    <t xml:space="preserve">Bergisch Gladbach</t>
  </si>
  <si>
    <t xml:space="preserve">Germany; Poland; Russia</t>
  </si>
  <si>
    <t xml:space="preserve">United States; Austria; Poland; Russia</t>
  </si>
  <si>
    <t xml:space="preserve">igus gmbh</t>
  </si>
  <si>
    <t xml:space="preserve">DE5190009900</t>
  </si>
  <si>
    <t xml:space="preserve">DEC22789163863</t>
  </si>
  <si>
    <t xml:space="preserve">MR BLASE FRANK</t>
  </si>
  <si>
    <t xml:space="preserve">Igus Spritzgussteile fuer die Industrie GmbH</t>
  </si>
  <si>
    <t xml:space="preserve">97.00</t>
  </si>
  <si>
    <t xml:space="preserve">Koeln</t>
  </si>
  <si>
    <t xml:space="preserve">Deutsche Steinzeug Cremer &amp; Breuer Aktiengesellschaft</t>
  </si>
  <si>
    <t xml:space="preserve">DE5190109836</t>
  </si>
  <si>
    <t xml:space="preserve">DEUTSCHE STEINZEUG CREMER &amp; BREUER AKTIENGESELLSCHAFT</t>
  </si>
  <si>
    <t xml:space="preserve">Alfter</t>
  </si>
  <si>
    <t xml:space="preserve">SQS Software Quality Systems AG</t>
  </si>
  <si>
    <t xml:space="preserve">DE5190136580</t>
  </si>
  <si>
    <t xml:space="preserve">SOFTWARE QUALITY SYSTEMS%</t>
  </si>
  <si>
    <t xml:space="preserve">SQS SOFTWARE QUALITY SYSTEMS AG</t>
  </si>
  <si>
    <t xml:space="preserve">United Kingdom; Austria; Ireland; Netherlands; South Africa; Switzerland</t>
  </si>
  <si>
    <t xml:space="preserve">Indus Holding AG</t>
  </si>
  <si>
    <t xml:space="preserve">DE5190250052</t>
  </si>
  <si>
    <t xml:space="preserve">INDUS HOLDING AG</t>
  </si>
  <si>
    <t xml:space="preserve">KHD Humboldt Wedag International AG</t>
  </si>
  <si>
    <t xml:space="preserve">DE5190587296</t>
  </si>
  <si>
    <t xml:space="preserve">Khd Humboldt Wedag International (Deutschland) Ag</t>
  </si>
  <si>
    <t xml:space="preserve">89.98</t>
  </si>
  <si>
    <t xml:space="preserve">G. Siempelkamp GmbH &amp; Co. KG</t>
  </si>
  <si>
    <t xml:space="preserve">DE5210003636</t>
  </si>
  <si>
    <t xml:space="preserve">G. SIEMPELKAMP GMBH &amp; CO. KG</t>
  </si>
  <si>
    <t xml:space="preserve">Siempelkamp Guss- und Anlagentechnik Holding GmbH &amp; Co.</t>
  </si>
  <si>
    <t xml:space="preserve">Krefeld</t>
  </si>
  <si>
    <t xml:space="preserve">Truetzschler GmbH &amp; Co Kommanditgesellschaft</t>
  </si>
  <si>
    <t xml:space="preserve">DE5230000920</t>
  </si>
  <si>
    <t xml:space="preserve">TRÃœTZSCHLER GMBH &amp; CO KOMMANDITGESELLSCHAFT</t>
  </si>
  <si>
    <t xml:space="preserve">Moenchengladbach</t>
  </si>
  <si>
    <t xml:space="preserve">Moenchengladbach, Germany</t>
  </si>
  <si>
    <t xml:space="preserve">America; Brazil; China; India; Italy; Mexico; Spain; Turkey; Uzbekistan</t>
  </si>
  <si>
    <t xml:space="preserve">Dr. Hahn GmbH &amp; Co. KG.</t>
  </si>
  <si>
    <t xml:space="preserve">DE5230001011</t>
  </si>
  <si>
    <t xml:space="preserve">Bluecher Gesellschaft mit beschraenkter Haftung</t>
  </si>
  <si>
    <t xml:space="preserve">DE5230185997</t>
  </si>
  <si>
    <t xml:space="preserve">bluecher</t>
  </si>
  <si>
    <t xml:space="preserve">BLÜCHER SYSTEMS</t>
  </si>
  <si>
    <t xml:space="preserve">DE*110024128326</t>
  </si>
  <si>
    <t xml:space="preserve">MR HASSO VON BLUECHER</t>
  </si>
  <si>
    <t xml:space="preserve">Erkrath</t>
  </si>
  <si>
    <t xml:space="preserve">LTS LOHMANN Therapie-Systeme AG</t>
  </si>
  <si>
    <t xml:space="preserve">DE5290007233</t>
  </si>
  <si>
    <t xml:space="preserve">LTS Lohmann %</t>
  </si>
  <si>
    <t xml:space="preserve">DE7050239265</t>
  </si>
  <si>
    <t xml:space="preserve">DIEVINI HOPP BIOTECH HOLDING GMBH &amp; CO. KG</t>
  </si>
  <si>
    <t xml:space="preserve">Andernach</t>
  </si>
  <si>
    <t xml:space="preserve">Bayer AG</t>
  </si>
  <si>
    <t xml:space="preserve">DE5330000056</t>
  </si>
  <si>
    <t xml:space="preserve">BAYER AG</t>
  </si>
  <si>
    <t xml:space="preserve">Leverkusen</t>
  </si>
  <si>
    <t xml:space="preserve">Europe, Asia-Pacific, Latin America and North America, Africa and Middle East</t>
  </si>
  <si>
    <t xml:space="preserve">Joh. Vaillant GmbH &amp; Co. KG</t>
  </si>
  <si>
    <t xml:space="preserve">DE5330169218</t>
  </si>
  <si>
    <t xml:space="preserve">JOH. VAILLANT GMBH &amp; CO. KG</t>
  </si>
  <si>
    <t xml:space="preserve">Haan</t>
  </si>
  <si>
    <t xml:space="preserve">Lanxess AG</t>
  </si>
  <si>
    <t xml:space="preserve">DE5330203631</t>
  </si>
  <si>
    <t xml:space="preserve">LANXESS AG</t>
  </si>
  <si>
    <t xml:space="preserve">Huf Huelsbeck &amp; Fuerst GmbH &amp; Co. KG</t>
  </si>
  <si>
    <t xml:space="preserve">DE5370000060</t>
  </si>
  <si>
    <t xml:space="preserve">% HUF %</t>
  </si>
  <si>
    <t xml:space="preserve">DE5370027926</t>
  </si>
  <si>
    <t xml:space="preserve">HUF BETEILIGUNGEN GMBH</t>
  </si>
  <si>
    <t xml:space="preserve">Velbert</t>
  </si>
  <si>
    <t xml:space="preserve">United States; Brazil; Korea; China; Romania; Poland; Netherlands; United Kingdom; Portugal; Spain</t>
  </si>
  <si>
    <t xml:space="preserve">BYK-Chemie GmbH</t>
  </si>
  <si>
    <t xml:space="preserve">DE5390001671</t>
  </si>
  <si>
    <t xml:space="preserve">Altana Pharma</t>
  </si>
  <si>
    <t xml:space="preserve">Altana Elec</t>
  </si>
  <si>
    <t xml:space="preserve">DE*110154384322</t>
  </si>
  <si>
    <t xml:space="preserve">MRS SUSANNE KLATTEN</t>
  </si>
  <si>
    <t xml:space="preserve">Wesel</t>
  </si>
  <si>
    <t xml:space="preserve">United States of America; Netherlands; China; Germany</t>
  </si>
  <si>
    <t xml:space="preserve">United States of America; Netherlands; China; Japan; Korea; India; Taiwan; Singapore; Brazil</t>
  </si>
  <si>
    <t xml:space="preserve">ALTANA Aktiengesellschaft</t>
  </si>
  <si>
    <t xml:space="preserve">DE5390076535</t>
  </si>
  <si>
    <t xml:space="preserve">SKION CORP</t>
  </si>
  <si>
    <t xml:space="preserve">Africa, Asia, Australia, Europe, North America, and South America</t>
  </si>
  <si>
    <t xml:space="preserve">Gesco AG</t>
  </si>
  <si>
    <t xml:space="preserve">DE5410082673</t>
  </si>
  <si>
    <t xml:space="preserve">GESCO AG</t>
  </si>
  <si>
    <t xml:space="preserve">Wuppertal</t>
  </si>
  <si>
    <t xml:space="preserve">Habasit GmbH</t>
  </si>
  <si>
    <t xml:space="preserve">DE6050001082</t>
  </si>
  <si>
    <t xml:space="preserve">CH*Q000695426</t>
  </si>
  <si>
    <t xml:space="preserve">MR THOMAS HABEGGER</t>
  </si>
  <si>
    <t xml:space="preserve">Habasit Rossi GmbH</t>
  </si>
  <si>
    <t xml:space="preserve">Eppertshausen</t>
  </si>
  <si>
    <t xml:space="preserve">Eppertshausen, Germany</t>
  </si>
  <si>
    <t xml:space="preserve">Software AG</t>
  </si>
  <si>
    <t xml:space="preserve">DE6050002673</t>
  </si>
  <si>
    <t xml:space="preserve">SOFTWARE AG</t>
  </si>
  <si>
    <t xml:space="preserve">Darmstadt</t>
  </si>
  <si>
    <t xml:space="preserve">Merck Kgaa</t>
  </si>
  <si>
    <t xml:space="preserve">DE6050108507</t>
  </si>
  <si>
    <t xml:space="preserve">DE*929248376</t>
  </si>
  <si>
    <t xml:space="preserve">FAMILY MERCK</t>
  </si>
  <si>
    <t xml:space="preserve">Merck E. Ag</t>
  </si>
  <si>
    <t xml:space="preserve">Isra Vision AG</t>
  </si>
  <si>
    <t xml:space="preserve">DE6050128893</t>
  </si>
  <si>
    <t xml:space="preserve">ISRA VISION AG</t>
  </si>
  <si>
    <t xml:space="preserve">Isra Vision Systems Ag</t>
  </si>
  <si>
    <t xml:space="preserve">USA, Italy, France; the UK, Spain, Taiwan, Japan, Korea, and China</t>
  </si>
  <si>
    <t xml:space="preserve">Schenck Process Holding GmbH</t>
  </si>
  <si>
    <t xml:space="preserve">DE6050232415</t>
  </si>
  <si>
    <t xml:space="preserve">Schenck Process%</t>
  </si>
  <si>
    <t xml:space="preserve">LULB130874</t>
  </si>
  <si>
    <t xml:space="preserve">S-PROCESS EQUIPMENT INTERNATIONAL S ARL</t>
  </si>
  <si>
    <t xml:space="preserve">S-Process Equipment TopCo GmbH</t>
  </si>
  <si>
    <t xml:space="preserve">83.69</t>
  </si>
  <si>
    <t xml:space="preserve">Merz Pharma GmbH &amp; Co. KGaA</t>
  </si>
  <si>
    <t xml:space="preserve">DE6070000268</t>
  </si>
  <si>
    <t xml:space="preserve">DE6070382711</t>
  </si>
  <si>
    <t xml:space="preserve">Merz Pharma</t>
  </si>
  <si>
    <t xml:space="preserve">MERZ PHARMA GMBH &amp; CO. KGAA</t>
  </si>
  <si>
    <t xml:space="preserve">Frankfurt</t>
  </si>
  <si>
    <t xml:space="preserve">Europe; United States; South America</t>
  </si>
  <si>
    <t xml:space="preserve">United Kingdom; France; Italy; Switzerland; Austria; United States; Mexico; Uruguay; Russia; Germany</t>
  </si>
  <si>
    <t xml:space="preserve">United Kingdom; France; Italy; Switzerland; Austria; United States; Mexico; Uruguay; Russia</t>
  </si>
  <si>
    <t xml:space="preserve">Mainova AG</t>
  </si>
  <si>
    <t xml:space="preserve">DE6070003120</t>
  </si>
  <si>
    <t xml:space="preserve">Maingas AG</t>
  </si>
  <si>
    <t xml:space="preserve">Stadtwerke Frankfurt am Main GmbH</t>
  </si>
  <si>
    <t xml:space="preserve">DE*190521570474</t>
  </si>
  <si>
    <t xml:space="preserve">STADT FRANKFURT AM MAIN</t>
  </si>
  <si>
    <t xml:space="preserve">Frankfurt Am Main</t>
  </si>
  <si>
    <t xml:space="preserve">WRH Global Deutschland GmbH</t>
  </si>
  <si>
    <t xml:space="preserve">DE6070061433</t>
  </si>
  <si>
    <t xml:space="preserve">CHCHE101385329</t>
  </si>
  <si>
    <t xml:space="preserve">WRH WALTER REIST HOLDING AG</t>
  </si>
  <si>
    <t xml:space="preserve">Sulzbach</t>
  </si>
  <si>
    <t xml:space="preserve">Deutsche Boerse Aktiengesellschaft</t>
  </si>
  <si>
    <t xml:space="preserve">DE6070163481</t>
  </si>
  <si>
    <t xml:space="preserve">DEUTSCHE BÃ–RSE AKTIENGESELLSCHAFT</t>
  </si>
  <si>
    <t xml:space="preserve">Eschborn</t>
  </si>
  <si>
    <t xml:space="preserve">Techem Energy Metering Service GmbH &amp; Co. KG</t>
  </si>
  <si>
    <t xml:space="preserve">DE6070484456</t>
  </si>
  <si>
    <t xml:space="preserve">GBLP011265</t>
  </si>
  <si>
    <t xml:space="preserve">MACQUARIE EUROPEAN INFRASTRUCTURE FUND II</t>
  </si>
  <si>
    <t xml:space="preserve">MEIF II Energie Beteiligungen GmbH &amp; Co. KG</t>
  </si>
  <si>
    <t xml:space="preserve">Firstextile AG</t>
  </si>
  <si>
    <t xml:space="preserve">DE6070628421</t>
  </si>
  <si>
    <t xml:space="preserve">Jiangyin Firstextile Co</t>
  </si>
  <si>
    <t xml:space="preserve">VG*846776517</t>
  </si>
  <si>
    <t xml:space="preserve">TECHCO INTERNATIONALE LTD.</t>
  </si>
  <si>
    <t xml:space="preserve">The United States; The European Union; Hong Kong</t>
  </si>
  <si>
    <t xml:space="preserve">Eckart GmbH</t>
  </si>
  <si>
    <t xml:space="preserve">DE6090002991</t>
  </si>
  <si>
    <t xml:space="preserve">ECKART GMBH</t>
  </si>
  <si>
    <t xml:space="preserve">Schluechtern</t>
  </si>
  <si>
    <t xml:space="preserve">Schluchtern</t>
  </si>
  <si>
    <t xml:space="preserve">Leica Camera Aktiengesellschaft</t>
  </si>
  <si>
    <t xml:space="preserve">DE6110064442</t>
  </si>
  <si>
    <t xml:space="preserve">AT9110310634</t>
  </si>
  <si>
    <t xml:space="preserve">SOCRATES PRIVATSTIFTUNG</t>
  </si>
  <si>
    <t xml:space="preserve">Wetzlar</t>
  </si>
  <si>
    <t xml:space="preserve">Pfeiffer Vacuum Technology AG</t>
  </si>
  <si>
    <t xml:space="preserve">DE6110143950</t>
  </si>
  <si>
    <t xml:space="preserve">PFEIFFER VACUUM TECHNOLOGY AG</t>
  </si>
  <si>
    <t xml:space="preserve">Asslar</t>
  </si>
  <si>
    <t xml:space="preserve">Austria; Belgium; France; India; Italy; Korea; Netherlands; Sweden; Switzerland; UK; USA</t>
  </si>
  <si>
    <t xml:space="preserve">Friedhelm Loh Stiftung &amp; Co. KG</t>
  </si>
  <si>
    <t xml:space="preserve">DE6110229824</t>
  </si>
  <si>
    <t xml:space="preserve">DE*110013397714</t>
  </si>
  <si>
    <t xml:space="preserve">MR FRIEDHELM KARL GEORG LOH</t>
  </si>
  <si>
    <t xml:space="preserve">Haiger</t>
  </si>
  <si>
    <t xml:space="preserve">PVA Tepla AG</t>
  </si>
  <si>
    <t xml:space="preserve">DE6110277124</t>
  </si>
  <si>
    <t xml:space="preserve">PVA TEPLA AG</t>
  </si>
  <si>
    <t xml:space="preserve">Tepla Ag</t>
  </si>
  <si>
    <t xml:space="preserve">Wettenberg</t>
  </si>
  <si>
    <t xml:space="preserve">HERAEUS HOLDING Gesellschaft mit beschraenkter Haftung</t>
  </si>
  <si>
    <t xml:space="preserve">DE6130022168</t>
  </si>
  <si>
    <t xml:space="preserve">DE6130080473</t>
  </si>
  <si>
    <t xml:space="preserve">EINHORN VERWALTUNGSGESELLSCHAFT MBH</t>
  </si>
  <si>
    <t xml:space="preserve">93.03</t>
  </si>
  <si>
    <t xml:space="preserve">Hanau</t>
  </si>
  <si>
    <t xml:space="preserve">Poppe-Veritas Holding GmbH &amp; Co. KG</t>
  </si>
  <si>
    <t xml:space="preserve">DE6130116479</t>
  </si>
  <si>
    <t xml:space="preserve">Veritas Gummiwerke%</t>
  </si>
  <si>
    <t xml:space="preserve">Veritas AG'</t>
  </si>
  <si>
    <t xml:space="preserve">VERITAS BUREAU </t>
  </si>
  <si>
    <t xml:space="preserve">POPPE-VERITAS HOLDING GMBH &amp; CO. KG</t>
  </si>
  <si>
    <t xml:space="preserve">Gelnhausen</t>
  </si>
  <si>
    <t xml:space="preserve">SMA Solar Technology AG</t>
  </si>
  <si>
    <t xml:space="preserve">DE6150026135</t>
  </si>
  <si>
    <t xml:space="preserve">SMA SOLAR TECHNOLOGY AG </t>
  </si>
  <si>
    <t xml:space="preserve">SMA Technologie%</t>
  </si>
  <si>
    <t xml:space="preserve">SMA SOLAR TECHNOLOGY AG</t>
  </si>
  <si>
    <t xml:space="preserve">Niestetal</t>
  </si>
  <si>
    <t xml:space="preserve">K+S Aktiengesellschaft</t>
  </si>
  <si>
    <t xml:space="preserve">DE6150130305</t>
  </si>
  <si>
    <t xml:space="preserve">K+S AKTIENGESELLSCHAFT</t>
  </si>
  <si>
    <t xml:space="preserve">Kassel</t>
  </si>
  <si>
    <t xml:space="preserve">B. Braun Holding GmbH &amp; Co. KG</t>
  </si>
  <si>
    <t xml:space="preserve">DE6150282673</t>
  </si>
  <si>
    <t xml:space="preserve">DE6150233383</t>
  </si>
  <si>
    <t xml:space="preserve">LUDWIG G. BRAUN GMBH U. CO. KG</t>
  </si>
  <si>
    <t xml:space="preserve">LIFE Vermietung GmbH &amp; Co. KG</t>
  </si>
  <si>
    <t xml:space="preserve">62.44</t>
  </si>
  <si>
    <t xml:space="preserve">Melsungen</t>
  </si>
  <si>
    <t xml:space="preserve">Leifheit AG</t>
  </si>
  <si>
    <t xml:space="preserve">DE6170000664</t>
  </si>
  <si>
    <t xml:space="preserve">LEIFHEIT AG</t>
  </si>
  <si>
    <t xml:space="preserve">Nassau</t>
  </si>
  <si>
    <t xml:space="preserve">Nassau, Germany</t>
  </si>
  <si>
    <t xml:space="preserve">Boehringer Ingelheim International GmbH</t>
  </si>
  <si>
    <t xml:space="preserve">DE6190012559</t>
  </si>
  <si>
    <t xml:space="preserve">DE6190007083</t>
  </si>
  <si>
    <t xml:space="preserve">C.H. BOEHRINGER SOHN AG &amp; CO. KG</t>
  </si>
  <si>
    <t xml:space="preserve">Ingelheim</t>
  </si>
  <si>
    <t xml:space="preserve">Schott AG</t>
  </si>
  <si>
    <t xml:space="preserve">DE6190120240</t>
  </si>
  <si>
    <t xml:space="preserve">DE*B000078924</t>
  </si>
  <si>
    <t xml:space="preserve">CARL ZEISS STIFTUNG</t>
  </si>
  <si>
    <t xml:space="preserve">SCHOTT Spezialglas AG</t>
  </si>
  <si>
    <t xml:space="preserve">Mainz</t>
  </si>
  <si>
    <t xml:space="preserve">Czech Republic; United States; and Australia</t>
  </si>
  <si>
    <t xml:space="preserve">Biotest AG</t>
  </si>
  <si>
    <t xml:space="preserve">DE6210075067</t>
  </si>
  <si>
    <t xml:space="preserve">DEP001552019</t>
  </si>
  <si>
    <t xml:space="preserve">MRS CATHRIN SCHLEUSSNER</t>
  </si>
  <si>
    <t xml:space="preserve">Dreieich</t>
  </si>
  <si>
    <t xml:space="preserve">Japan; France; Switzerland; United Kingdom; Austria; Greece; Hungary; Italy; Spain; United States; B</t>
  </si>
  <si>
    <t xml:space="preserve">JOST-Werke Deutschland GmbH</t>
  </si>
  <si>
    <t xml:space="preserve">DE6210269909</t>
  </si>
  <si>
    <t xml:space="preserve">LULB139093</t>
  </si>
  <si>
    <t xml:space="preserve">JOST-GLOBAL &amp; CO SCA</t>
  </si>
  <si>
    <t xml:space="preserve">JOST-Werke GmbH</t>
  </si>
  <si>
    <t xml:space="preserve">Neu-Isenburg</t>
  </si>
  <si>
    <t xml:space="preserve">SGL Carbon SE</t>
  </si>
  <si>
    <t xml:space="preserve">DE6250073872</t>
  </si>
  <si>
    <t xml:space="preserve">SGL CARBON SE</t>
  </si>
  <si>
    <t xml:space="preserve">Sgl Carbon Ag</t>
  </si>
  <si>
    <t xml:space="preserve">Wiesbaden</t>
  </si>
  <si>
    <t xml:space="preserve">North America, Europe, South America, Asia, Oceania, and Africa</t>
  </si>
  <si>
    <t xml:space="preserve">P &amp; I Personal &amp; Informatik AG</t>
  </si>
  <si>
    <t xml:space="preserve">DE6250091226</t>
  </si>
  <si>
    <t xml:space="preserve">P &amp; I AG</t>
  </si>
  <si>
    <t xml:space="preserve">RMD Rhein-Main-Deponie GmbH</t>
  </si>
  <si>
    <t xml:space="preserve">DE6250109072</t>
  </si>
  <si>
    <t xml:space="preserve">RMD RHEIN-MAIN-DEPONIE GMBH</t>
  </si>
  <si>
    <t xml:space="preserve">Floersheim</t>
  </si>
  <si>
    <t xml:space="preserve">Cinvention AG</t>
  </si>
  <si>
    <t xml:space="preserve">DE6250209790</t>
  </si>
  <si>
    <t xml:space="preserve">Blue Membranes</t>
  </si>
  <si>
    <t xml:space="preserve">CINV</t>
  </si>
  <si>
    <t xml:space="preserve">CINVENTION</t>
  </si>
  <si>
    <t xml:space="preserve">Kion Group AG</t>
  </si>
  <si>
    <t xml:space="preserve">DE6250214475</t>
  </si>
  <si>
    <t xml:space="preserve">KION BAOLI %</t>
  </si>
  <si>
    <t xml:space="preserve">KION GROUP AG</t>
  </si>
  <si>
    <t xml:space="preserve">Fresenius SE &amp; CO. Kgaa</t>
  </si>
  <si>
    <t xml:space="preserve">DE6290014544</t>
  </si>
  <si>
    <t xml:space="preserve">FRESENIUS SE &amp; CO. KGAA</t>
  </si>
  <si>
    <t xml:space="preserve">Fresenius Se</t>
  </si>
  <si>
    <t xml:space="preserve">Bad Homburg V.D.H.</t>
  </si>
  <si>
    <t xml:space="preserve">Bad Homburg, Germany</t>
  </si>
  <si>
    <t xml:space="preserve">Italy; Spain; France; United Kingdom; Austria; Switzerland; Netherlands; Belgium; Norway; Sweden; Po</t>
  </si>
  <si>
    <t xml:space="preserve">Stada Arzneimittel AG</t>
  </si>
  <si>
    <t xml:space="preserve">DE6290015517</t>
  </si>
  <si>
    <t xml:space="preserve">STADA ARZNEIMITTEL AG</t>
  </si>
  <si>
    <t xml:space="preserve">Bad Vilbel</t>
  </si>
  <si>
    <t xml:space="preserve">Austria, Belgium, Bosnia, the Czech Republic, Denmark, Finland, France, Ireland, Italy, Lithuania, M</t>
  </si>
  <si>
    <t xml:space="preserve">MIG Holding GmbH</t>
  </si>
  <si>
    <t xml:space="preserve">DE6290207299</t>
  </si>
  <si>
    <t xml:space="preserve">MIG HOLDING GMBH</t>
  </si>
  <si>
    <t xml:space="preserve">Bad Soden</t>
  </si>
  <si>
    <t xml:space="preserve">Auto-Kabel Verwaltungsgesellschaft mbH</t>
  </si>
  <si>
    <t xml:space="preserve">DE7010001567</t>
  </si>
  <si>
    <t xml:space="preserve">Auto Kabel Man</t>
  </si>
  <si>
    <t xml:space="preserve">AUTO-KABEL VERWALTUNGSGESELLSCHAFT MBH</t>
  </si>
  <si>
    <t xml:space="preserve">Auto-Kabel, Gesellschaft mit beschraenkter Haftung</t>
  </si>
  <si>
    <t xml:space="preserve">Hausen</t>
  </si>
  <si>
    <t xml:space="preserve">Neoperl GmbH</t>
  </si>
  <si>
    <t xml:space="preserve">DE7010003759</t>
  </si>
  <si>
    <t xml:space="preserve">DE*110005287586</t>
  </si>
  <si>
    <t xml:space="preserve">MR ROLF DIETER WILDFANG</t>
  </si>
  <si>
    <t xml:space="preserve">Dieter Wildfang GmbH</t>
  </si>
  <si>
    <t xml:space="preserve">Muellheim</t>
  </si>
  <si>
    <t xml:space="preserve">Sick AG</t>
  </si>
  <si>
    <t xml:space="preserve">DE7010004063</t>
  </si>
  <si>
    <t xml:space="preserve">DE*110005282873</t>
  </si>
  <si>
    <t xml:space="preserve">MRS RENATE SICK-GLASER</t>
  </si>
  <si>
    <t xml:space="preserve">Waldkirch</t>
  </si>
  <si>
    <t xml:space="preserve">Waldkirch, Germany</t>
  </si>
  <si>
    <t xml:space="preserve">France; United States; Denmark; Austria; Spain; United Kingdom</t>
  </si>
  <si>
    <t xml:space="preserve">A. Raymond GmbH &amp; Co. KG</t>
  </si>
  <si>
    <t xml:space="preserve">DE7010090852</t>
  </si>
  <si>
    <t xml:space="preserve">A. RAYMOND GMBH &amp; CO. KG</t>
  </si>
  <si>
    <t xml:space="preserve">Loerrach</t>
  </si>
  <si>
    <t xml:space="preserve">TFL International GmbH</t>
  </si>
  <si>
    <t xml:space="preserve">DE7010263653</t>
  </si>
  <si>
    <t xml:space="preserve">mauvaise filiation orbis</t>
  </si>
  <si>
    <t xml:space="preserve">US*110014084995</t>
  </si>
  <si>
    <t xml:space="preserve">BD TFL HOLDINGS LLC</t>
  </si>
  <si>
    <t xml:space="preserve">Condor Vermoegensverwaltung GmbH</t>
  </si>
  <si>
    <t xml:space="preserve">Weil am Rhein</t>
  </si>
  <si>
    <t xml:space="preserve">EMAG Holding GmbH</t>
  </si>
  <si>
    <t xml:space="preserve">DE7030000058</t>
  </si>
  <si>
    <t xml:space="preserve">EMAG HOLDING GMBH</t>
  </si>
  <si>
    <t xml:space="preserve">Salach</t>
  </si>
  <si>
    <t xml:space="preserve">Heidelbergcement AG</t>
  </si>
  <si>
    <t xml:space="preserve">DE7050000100</t>
  </si>
  <si>
    <t xml:space="preserve">Heidelberger Zement</t>
  </si>
  <si>
    <t xml:space="preserve">HEIDELBERGCEMENT AG</t>
  </si>
  <si>
    <t xml:space="preserve">Heidelberger Zement Ag</t>
  </si>
  <si>
    <t xml:space="preserve">Heidelberg</t>
  </si>
  <si>
    <t xml:space="preserve">SEW-EURODRIVE GmbH &amp; Co.KG</t>
  </si>
  <si>
    <t xml:space="preserve">DE7050000280</t>
  </si>
  <si>
    <t xml:space="preserve">"SEW EURODRIVE %"</t>
  </si>
  <si>
    <t xml:space="preserve">DE7050079035</t>
  </si>
  <si>
    <t xml:space="preserve">BV BETEILIGUNG GMBH &amp; CO. KG</t>
  </si>
  <si>
    <t xml:space="preserve">Bruchsal</t>
  </si>
  <si>
    <t xml:space="preserve">Heidelberger Druckmaschinen AG</t>
  </si>
  <si>
    <t xml:space="preserve">DE7050000584</t>
  </si>
  <si>
    <t xml:space="preserve">HEIDELBERGER DRUCKMASCHINEN AG</t>
  </si>
  <si>
    <t xml:space="preserve">Heidelberg, Baden-Wuerttemberg</t>
  </si>
  <si>
    <t xml:space="preserve">Dieffenbacher Holding GmbH + Co.KG</t>
  </si>
  <si>
    <t xml:space="preserve">DE7050000846</t>
  </si>
  <si>
    <t xml:space="preserve">DE7050214778</t>
  </si>
  <si>
    <t xml:space="preserve">DIEFFENBACHER VERMÃ–GENSVERWALTUNGS GMBH + CO.KG</t>
  </si>
  <si>
    <t xml:space="preserve">Dieffenbacher GmbH + Co.KG</t>
  </si>
  <si>
    <t xml:space="preserve">Eppingen</t>
  </si>
  <si>
    <t xml:space="preserve">SAP SE</t>
  </si>
  <si>
    <t xml:space="preserve">DE7050001788</t>
  </si>
  <si>
    <t xml:space="preserve">Sap Ag</t>
  </si>
  <si>
    <t xml:space="preserve">Walldorf</t>
  </si>
  <si>
    <t xml:space="preserve">Sygnis AG</t>
  </si>
  <si>
    <t xml:space="preserve">DE7050151257</t>
  </si>
  <si>
    <t xml:space="preserve">Syngis%</t>
  </si>
  <si>
    <t xml:space="preserve">SYGNIS AG</t>
  </si>
  <si>
    <t xml:space="preserve">Sygnis Pharma Ag</t>
  </si>
  <si>
    <t xml:space="preserve">Heidelberg, Germany</t>
  </si>
  <si>
    <t xml:space="preserve">Realtech AG</t>
  </si>
  <si>
    <t xml:space="preserve">DE7050158635</t>
  </si>
  <si>
    <t xml:space="preserve">REALTECH AG</t>
  </si>
  <si>
    <t xml:space="preserve">Argentina; Italy; Japan; New Zealand; Portugal; Singapore; United Kingdom; Spain; Australia; United </t>
  </si>
  <si>
    <t xml:space="preserve">InterComponentWare Aktiengesellschaft</t>
  </si>
  <si>
    <t xml:space="preserve">DE7050169894</t>
  </si>
  <si>
    <t xml:space="preserve">INTERCOMPONENTWARE AKTIENGESELLSCHAFT</t>
  </si>
  <si>
    <t xml:space="preserve">Adolf Wuerth GmbH &amp; Co KG</t>
  </si>
  <si>
    <t xml:space="preserve">DE7070000394</t>
  </si>
  <si>
    <t xml:space="preserve">ADOLF WÃœRTH GMBH &amp; CO KG</t>
  </si>
  <si>
    <t xml:space="preserve">Kuenzelsau</t>
  </si>
  <si>
    <t xml:space="preserve">Americas, Europe, Africa, Asia Pacific and Australia</t>
  </si>
  <si>
    <t xml:space="preserve">Duerr Dental AG</t>
  </si>
  <si>
    <t xml:space="preserve">DE7070006905</t>
  </si>
  <si>
    <t xml:space="preserve">Durr dental</t>
  </si>
  <si>
    <t xml:space="preserve">duerr dental</t>
  </si>
  <si>
    <t xml:space="preserve">Dürr AG</t>
  </si>
  <si>
    <t xml:space="preserve">DÃœRR DENTAL AG</t>
  </si>
  <si>
    <t xml:space="preserve">Bietigheim-Bissingen</t>
  </si>
  <si>
    <t xml:space="preserve">Bietigheim-Bissingen, Germany</t>
  </si>
  <si>
    <t xml:space="preserve">Africa; Asia; Australasia; Europe; The Middle East; North America; South America</t>
  </si>
  <si>
    <t xml:space="preserve">R Stahl AG</t>
  </si>
  <si>
    <t xml:space="preserve">DE7070161670</t>
  </si>
  <si>
    <t xml:space="preserve">DE*841139165</t>
  </si>
  <si>
    <t xml:space="preserve">FAMILIENGRUPPE STAHL UND ZAISER</t>
  </si>
  <si>
    <t xml:space="preserve">Waldenburg</t>
  </si>
  <si>
    <t xml:space="preserve">Asia Pacific, Africa, America, Europe and the Middle East</t>
  </si>
  <si>
    <t xml:space="preserve">Wittenstein SE</t>
  </si>
  <si>
    <t xml:space="preserve">DE7070183971</t>
  </si>
  <si>
    <t xml:space="preserve">WITTENSTEIN SE</t>
  </si>
  <si>
    <t xml:space="preserve">Wittenstein Ag</t>
  </si>
  <si>
    <t xml:space="preserve">Igersheim</t>
  </si>
  <si>
    <t xml:space="preserve">RECARO Holding GmbH</t>
  </si>
  <si>
    <t xml:space="preserve">DE7090088364</t>
  </si>
  <si>
    <t xml:space="preserve">DEP001672081</t>
  </si>
  <si>
    <t xml:space="preserve">MR MARTIN ULRICH PUTSCH</t>
  </si>
  <si>
    <t xml:space="preserve">RECARO Beteiligungs-GmbH</t>
  </si>
  <si>
    <t xml:space="preserve">Stuttgart</t>
  </si>
  <si>
    <t xml:space="preserve">Enbw Energie Baden-Wurttemberg AG</t>
  </si>
  <si>
    <t xml:space="preserve">DE7110175411</t>
  </si>
  <si>
    <t xml:space="preserve">ENBW ENERGIE BADEN-WÃœRTTEMBERG AG</t>
  </si>
  <si>
    <t xml:space="preserve">Karlsruhe</t>
  </si>
  <si>
    <t xml:space="preserve">Baden-Wuerttemberg region</t>
  </si>
  <si>
    <t xml:space="preserve">Acandis GmbH &amp; Co. KG</t>
  </si>
  <si>
    <t xml:space="preserve">DE7110283627</t>
  </si>
  <si>
    <t xml:space="preserve">DE*110005366828</t>
  </si>
  <si>
    <t xml:space="preserve">MR ANDREAS SCHUESSLER</t>
  </si>
  <si>
    <t xml:space="preserve">Pforzheim</t>
  </si>
  <si>
    <t xml:space="preserve">Alpla - Werke Lehner GmbH &amp; Co. KG</t>
  </si>
  <si>
    <t xml:space="preserve">DE7130000235</t>
  </si>
  <si>
    <t xml:space="preserve">ALPLA WERKE</t>
  </si>
  <si>
    <t xml:space="preserve">WW*110023107441</t>
  </si>
  <si>
    <t xml:space="preserve">LEHNER FAMILY</t>
  </si>
  <si>
    <t xml:space="preserve">Markdorf</t>
  </si>
  <si>
    <t xml:space="preserve">Croatia; Germany; Italy; Mexico; Spain; Netherlands; Turkey; France</t>
  </si>
  <si>
    <t xml:space="preserve">Croatia; Germany; Italy; Mexico; Spain; Netherlands; Turkey</t>
  </si>
  <si>
    <t xml:space="preserve">ETO Magnetic GmbH</t>
  </si>
  <si>
    <t xml:space="preserve">DE7130009640</t>
  </si>
  <si>
    <t xml:space="preserve">Elektroteile gmbh</t>
  </si>
  <si>
    <t xml:space="preserve">DE*28217</t>
  </si>
  <si>
    <t xml:space="preserve">CHRISTA UND HERMANN LAUR STIFTUNG</t>
  </si>
  <si>
    <t xml:space="preserve">ETO MAGNETIC Betriebsfuehrungs-GmbH</t>
  </si>
  <si>
    <t xml:space="preserve">Stockach</t>
  </si>
  <si>
    <t xml:space="preserve">Basf SE</t>
  </si>
  <si>
    <t xml:space="preserve">DE7150000030</t>
  </si>
  <si>
    <t xml:space="preserve">BASF SE</t>
  </si>
  <si>
    <t xml:space="preserve">Basf Ag</t>
  </si>
  <si>
    <t xml:space="preserve">Ludwigshafen Am Rhein</t>
  </si>
  <si>
    <t xml:space="preserve">Schwarzheide, Germany; Tarragona, Spain; Texas, USA; Altamira, Mexico; Guaratingueta, Brazil; Shangh</t>
  </si>
  <si>
    <t xml:space="preserve">Europe; North America; Central America; Caribbean; South America; Africa; Asia-Pacific</t>
  </si>
  <si>
    <t xml:space="preserve">KSB AG</t>
  </si>
  <si>
    <t xml:space="preserve">DE7150001073</t>
  </si>
  <si>
    <t xml:space="preserve">DE*190521570616</t>
  </si>
  <si>
    <t xml:space="preserve">KSB STIFTUNG</t>
  </si>
  <si>
    <t xml:space="preserve">Frankenthal</t>
  </si>
  <si>
    <t xml:space="preserve">Freudenberg &amp; Co. Kommanditgesellschaft</t>
  </si>
  <si>
    <t xml:space="preserve">DE7170001092</t>
  </si>
  <si>
    <t xml:space="preserve">DE*922053931</t>
  </si>
  <si>
    <t xml:space="preserve">FREUDENBERG FAMILY</t>
  </si>
  <si>
    <t xml:space="preserve">Weinheim</t>
  </si>
  <si>
    <t xml:space="preserve">Fuchs Petrolub SE</t>
  </si>
  <si>
    <t xml:space="preserve">DE7170002705</t>
  </si>
  <si>
    <t xml:space="preserve">DE*836387375</t>
  </si>
  <si>
    <t xml:space="preserve">SCHUTZGEMEINSCHAFT FUCHS GBR</t>
  </si>
  <si>
    <t xml:space="preserve">Fuchs Petrolub Ag</t>
  </si>
  <si>
    <t xml:space="preserve">51.74</t>
  </si>
  <si>
    <t xml:space="preserve">Mannheim</t>
  </si>
  <si>
    <t xml:space="preserve">MVV Verkehr GmbH</t>
  </si>
  <si>
    <t xml:space="preserve">DE7170006486</t>
  </si>
  <si>
    <t xml:space="preserve">DE7170013574</t>
  </si>
  <si>
    <t xml:space="preserve">DE*110154391700</t>
  </si>
  <si>
    <t xml:space="preserve">STADT MANNHEIM STADTVERWALTUNG</t>
  </si>
  <si>
    <t xml:space="preserve">MVV Verkehr AG</t>
  </si>
  <si>
    <t xml:space="preserve">Pepperl + Fuchs GmbH</t>
  </si>
  <si>
    <t xml:space="preserve">DE7170064744</t>
  </si>
  <si>
    <t xml:space="preserve">PEPPERL %</t>
  </si>
  <si>
    <t xml:space="preserve">PEPPERL + FUCHS GMBH</t>
  </si>
  <si>
    <t xml:space="preserve">Germany, United States, Singapore, Hungary, China, India</t>
  </si>
  <si>
    <t xml:space="preserve">Germany, United States, Singapore, Hungary, China, India, Europe, America, Asia</t>
  </si>
  <si>
    <t xml:space="preserve">Voith Familien Verwaltung GmbH</t>
  </si>
  <si>
    <t xml:space="preserve">DE7170298247</t>
  </si>
  <si>
    <t xml:space="preserve">VOITH FAMILIEN VERWALTUNG GMBH</t>
  </si>
  <si>
    <t xml:space="preserve">Voith Familien Verwaltung GmbH &amp; Co. KG</t>
  </si>
  <si>
    <t xml:space="preserve">APL Automobil-Prueftechnik Landau GmbH</t>
  </si>
  <si>
    <t xml:space="preserve">DE7190030474</t>
  </si>
  <si>
    <t xml:space="preserve">plusieurs sociétés APL differentes ds le monde</t>
  </si>
  <si>
    <t xml:space="preserve">APL AUTOMOBIL-PRÃœFTECHNIK LANDAU GMBH</t>
  </si>
  <si>
    <t xml:space="preserve">Landau</t>
  </si>
  <si>
    <t xml:space="preserve">VEGA Grieshaber KG</t>
  </si>
  <si>
    <t xml:space="preserve">DE7210000579</t>
  </si>
  <si>
    <t xml:space="preserve">DE7210000580</t>
  </si>
  <si>
    <t xml:space="preserve">GRIESHABER VERWALTUNGSGESELLSCHAFT MBH</t>
  </si>
  <si>
    <t xml:space="preserve">60.12</t>
  </si>
  <si>
    <t xml:space="preserve">Wolfach</t>
  </si>
  <si>
    <t xml:space="preserve">Africa; Middle East; America; Asia; Europe; Australia; New Zealand</t>
  </si>
  <si>
    <t xml:space="preserve">Progress-Werk Oberkirch AG</t>
  </si>
  <si>
    <t xml:space="preserve">DE7210001405</t>
  </si>
  <si>
    <t xml:space="preserve">PROGRESS WERK%</t>
  </si>
  <si>
    <t xml:space="preserve">PROGRESS-WERK OBERKIRCH AG</t>
  </si>
  <si>
    <t xml:space="preserve">Oberkirch</t>
  </si>
  <si>
    <t xml:space="preserve">Oberkirch, Germany</t>
  </si>
  <si>
    <t xml:space="preserve">Europe; North America; Canada; Czech Republic; China; Mexico</t>
  </si>
  <si>
    <t xml:space="preserve">Memminger-IRO GmbH</t>
  </si>
  <si>
    <t xml:space="preserve">DE7230003645</t>
  </si>
  <si>
    <t xml:space="preserve">MEMMINGER IRO GMBH</t>
  </si>
  <si>
    <t xml:space="preserve">Dornstetten</t>
  </si>
  <si>
    <t xml:space="preserve">Gebr. Schmid GmbH</t>
  </si>
  <si>
    <t xml:space="preserve">DE7230006474</t>
  </si>
  <si>
    <t xml:space="preserve"> Schmid Groupe</t>
  </si>
  <si>
    <t xml:space="preserve">DE*110137891012</t>
  </si>
  <si>
    <t xml:space="preserve">CHRISTIAN SCHMID UND ANETTE SCHMID ERBENGEMEINSCHAFT VON DIETER SCHMID</t>
  </si>
  <si>
    <t xml:space="preserve">Gebr. Schmid GmbH &amp; Co. Maschinenfabrik</t>
  </si>
  <si>
    <t xml:space="preserve">52.00</t>
  </si>
  <si>
    <t xml:space="preserve">Freudenstadt</t>
  </si>
  <si>
    <t xml:space="preserve">Stratec Biomedical AG</t>
  </si>
  <si>
    <t xml:space="preserve">DE7230026955</t>
  </si>
  <si>
    <t xml:space="preserve">STRATEC BIOMEDICAL AG</t>
  </si>
  <si>
    <t xml:space="preserve">Stratec Biomedical Systems Ag</t>
  </si>
  <si>
    <t xml:space="preserve">Birkenfeld</t>
  </si>
  <si>
    <t xml:space="preserve">E.G.O. Blanc und Fischer &amp; Co. GmbH</t>
  </si>
  <si>
    <t xml:space="preserve">DE7230135892</t>
  </si>
  <si>
    <t xml:space="preserve">%EGO ELEKTRO %</t>
  </si>
  <si>
    <t xml:space="preserve">CH*110005419421</t>
  </si>
  <si>
    <t xml:space="preserve">MR MATTHIAS KLEIN</t>
  </si>
  <si>
    <t xml:space="preserve">50.99</t>
  </si>
  <si>
    <t xml:space="preserve">Oberderdingen</t>
  </si>
  <si>
    <t xml:space="preserve">Africa; Asia; Australia; Central America; Europe; Middle East</t>
  </si>
  <si>
    <t xml:space="preserve">fischer holding GmbH &amp; Co.KG</t>
  </si>
  <si>
    <t xml:space="preserve">DE7230334918</t>
  </si>
  <si>
    <t xml:space="preserve">DE*110020872584</t>
  </si>
  <si>
    <t xml:space="preserve">MR FISCHER KLAUS</t>
  </si>
  <si>
    <t xml:space="preserve">59.99</t>
  </si>
  <si>
    <t xml:space="preserve">Waldachtal</t>
  </si>
  <si>
    <t xml:space="preserve">Hugo Boss AG</t>
  </si>
  <si>
    <t xml:space="preserve">DE7270000251</t>
  </si>
  <si>
    <t xml:space="preserve">HUGO BOSS AG</t>
  </si>
  <si>
    <t xml:space="preserve">Metzingen</t>
  </si>
  <si>
    <t xml:space="preserve">Frankfurt; Amsterdam</t>
  </si>
  <si>
    <t xml:space="preserve">Karl Storz GmbH &amp; Co. KG</t>
  </si>
  <si>
    <t xml:space="preserve">DE7270007346</t>
  </si>
  <si>
    <t xml:space="preserve">KARL STORZ GMBH &amp; CO. KG</t>
  </si>
  <si>
    <t xml:space="preserve">Karl Storz GmbH &amp; Co.</t>
  </si>
  <si>
    <t xml:space="preserve">Tuttlingen</t>
  </si>
  <si>
    <t xml:space="preserve">Tuttlingen; Goleta (California); Schaffhausen</t>
  </si>
  <si>
    <t xml:space="preserve">United States of America; Switzerland</t>
  </si>
  <si>
    <t xml:space="preserve">Guehring KG</t>
  </si>
  <si>
    <t xml:space="preserve">DE7270009688</t>
  </si>
  <si>
    <t xml:space="preserve">DE*110020826173</t>
  </si>
  <si>
    <t xml:space="preserve">MR OLIVER GUEHRING</t>
  </si>
  <si>
    <t xml:space="preserve">88.88</t>
  </si>
  <si>
    <t xml:space="preserve">Albstadt</t>
  </si>
  <si>
    <t xml:space="preserve">Europe; Africa; America; Asia; Australia</t>
  </si>
  <si>
    <t xml:space="preserve">Erbe Elektromedizin GmbH</t>
  </si>
  <si>
    <t xml:space="preserve">DE7270013559</t>
  </si>
  <si>
    <t xml:space="preserve">DE7270180672</t>
  </si>
  <si>
    <t xml:space="preserve">ERBE GMBH &amp; CO. GRUNDSTÃœCKSVERWALTUNG KG</t>
  </si>
  <si>
    <t xml:space="preserve">Medizingeraete Tuebingen Gesellschaft mit beschraenkter Haftung</t>
  </si>
  <si>
    <t xml:space="preserve">Tuebingen</t>
  </si>
  <si>
    <t xml:space="preserve">Maschinenfabrik Berthold Hermle AG</t>
  </si>
  <si>
    <t xml:space="preserve">DE7270077405</t>
  </si>
  <si>
    <t xml:space="preserve">MASCHINENFABRIK BERTHOLD HERMLE AG</t>
  </si>
  <si>
    <t xml:space="preserve">Gosheim</t>
  </si>
  <si>
    <t xml:space="preserve">Switzerland, the Netherlands, Russia, Italy, and the United States</t>
  </si>
  <si>
    <t xml:space="preserve">Manz AG</t>
  </si>
  <si>
    <t xml:space="preserve">DE7270123513</t>
  </si>
  <si>
    <t xml:space="preserve">Manz Automation</t>
  </si>
  <si>
    <t xml:space="preserve">MANZ AG</t>
  </si>
  <si>
    <t xml:space="preserve">Manz Automation Ag</t>
  </si>
  <si>
    <t xml:space="preserve">Reutlingen</t>
  </si>
  <si>
    <t xml:space="preserve">Germany; China; Taiwan; Slovakia; Hungary</t>
  </si>
  <si>
    <t xml:space="preserve">China; Taiwan; Slovakia; Hungary; United States; South Korea; India</t>
  </si>
  <si>
    <t xml:space="preserve">Weber Maschinenbau GmbH</t>
  </si>
  <si>
    <t xml:space="preserve">DE7270173428</t>
  </si>
  <si>
    <t xml:space="preserve">WEBER MASCHB GMBH%</t>
  </si>
  <si>
    <t xml:space="preserve">Burladingen</t>
  </si>
  <si>
    <t xml:space="preserve">Elringklinger AG</t>
  </si>
  <si>
    <t xml:space="preserve">DE7270184230</t>
  </si>
  <si>
    <t xml:space="preserve">WW*903386576</t>
  </si>
  <si>
    <t xml:space="preserve">LECHLER FAMILY</t>
  </si>
  <si>
    <t xml:space="preserve">Zwl Grundbesitz- Und Beteiligungs Ag</t>
  </si>
  <si>
    <t xml:space="preserve">52.04</t>
  </si>
  <si>
    <t xml:space="preserve">Dettingen/Erms</t>
  </si>
  <si>
    <t xml:space="preserve">Boerse Stuttgart</t>
  </si>
  <si>
    <t xml:space="preserve">CureVac AG</t>
  </si>
  <si>
    <t xml:space="preserve">DE7270198581</t>
  </si>
  <si>
    <t xml:space="preserve">pas prendre les curevac en SE</t>
  </si>
  <si>
    <t xml:space="preserve">CUREVAC AG</t>
  </si>
  <si>
    <t xml:space="preserve">Cure Vac GmbH</t>
  </si>
  <si>
    <t xml:space="preserve">Adcapital AG</t>
  </si>
  <si>
    <t xml:space="preserve">DE7270311354</t>
  </si>
  <si>
    <t xml:space="preserve">CH*Q0001056134</t>
  </si>
  <si>
    <t xml:space="preserve">MR GUNTHER LEIBINGER</t>
  </si>
  <si>
    <t xml:space="preserve">Berliner Elektro Holding Ag</t>
  </si>
  <si>
    <t xml:space="preserve">50.26</t>
  </si>
  <si>
    <t xml:space="preserve">Leinfelden-Echterdingen</t>
  </si>
  <si>
    <t xml:space="preserve">Villeroy &amp; Boch AG</t>
  </si>
  <si>
    <t xml:space="preserve">DE7290080604</t>
  </si>
  <si>
    <t xml:space="preserve">VILLEROY &amp; BOCH AG</t>
  </si>
  <si>
    <t xml:space="preserve">Villeroy &amp; Boch Keramische Werke Kg</t>
  </si>
  <si>
    <t xml:space="preserve">Mettlach</t>
  </si>
  <si>
    <t xml:space="preserve">HYDAC Electronic GmbH</t>
  </si>
  <si>
    <t xml:space="preserve">DE7290104651</t>
  </si>
  <si>
    <t xml:space="preserve">HYDAC ELECTRONIC GMBH</t>
  </si>
  <si>
    <t xml:space="preserve">Saarbruecken</t>
  </si>
  <si>
    <t xml:space="preserve">Hager SE</t>
  </si>
  <si>
    <t xml:space="preserve">DE7290139996</t>
  </si>
  <si>
    <t xml:space="preserve">HAGER SE</t>
  </si>
  <si>
    <t xml:space="preserve">Blieskastel</t>
  </si>
  <si>
    <t xml:space="preserve">Nanogate AG</t>
  </si>
  <si>
    <t xml:space="preserve">DE7290329570</t>
  </si>
  <si>
    <t xml:space="preserve">NANOGATE AG</t>
  </si>
  <si>
    <t xml:space="preserve">Goettelborn</t>
  </si>
  <si>
    <t xml:space="preserve">Pilz GmbH &amp; Co. KG</t>
  </si>
  <si>
    <t xml:space="preserve">DE7330000594</t>
  </si>
  <si>
    <t xml:space="preserve">PILZ GMBH &amp; CO. KG</t>
  </si>
  <si>
    <t xml:space="preserve">Pilz GmbH. &amp; Co.</t>
  </si>
  <si>
    <t xml:space="preserve">Ostfildern</t>
  </si>
  <si>
    <t xml:space="preserve">Brazil, Canada, Mexico, United States, China, India, Iran, Israel, Japan, Russia, Singapore, South K</t>
  </si>
  <si>
    <t xml:space="preserve">Robert Bosch GMBH</t>
  </si>
  <si>
    <t xml:space="preserve">DE7330000658</t>
  </si>
  <si>
    <t xml:space="preserve">DE7330170297</t>
  </si>
  <si>
    <t xml:space="preserve">ROBERT BOSCH INDUSTRIETREUHAND KOMMANDITGESELLSCHAFT</t>
  </si>
  <si>
    <t xml:space="preserve">93.20</t>
  </si>
  <si>
    <t xml:space="preserve">Gerlingen-Schillerhohe</t>
  </si>
  <si>
    <t xml:space="preserve">Gerlingen</t>
  </si>
  <si>
    <t xml:space="preserve">India; Brazil; China; France; Czech Republic; Japan; Spain; Turkey; Hungary; Italy; the United Kingd</t>
  </si>
  <si>
    <t xml:space="preserve">MAHLE GmbH</t>
  </si>
  <si>
    <t xml:space="preserve">DE7330000869</t>
  </si>
  <si>
    <t xml:space="preserve">DE7330000870</t>
  </si>
  <si>
    <t xml:space="preserve">MAHLE-STIFTUNG GESELLSCHAFT MIT BESCHRÃ„NKTER HAFTUNG</t>
  </si>
  <si>
    <t xml:space="preserve">99.91</t>
  </si>
  <si>
    <t xml:space="preserve">Other parts of Europe, United States and Asia</t>
  </si>
  <si>
    <t xml:space="preserve">TRUMPF GmbH + Co. KG</t>
  </si>
  <si>
    <t xml:space="preserve">DE7330002697</t>
  </si>
  <si>
    <t xml:space="preserve">TRUMPF GMBH + CO. KG</t>
  </si>
  <si>
    <t xml:space="preserve">Ditzingen</t>
  </si>
  <si>
    <t xml:space="preserve">France; Austria; Switzerland; Taiwan; United States</t>
  </si>
  <si>
    <t xml:space="preserve">Alfred Kaercher GmbH &amp; Co. KG</t>
  </si>
  <si>
    <t xml:space="preserve">DE7330003512</t>
  </si>
  <si>
    <t xml:space="preserve">KARCHER</t>
  </si>
  <si>
    <t xml:space="preserve">ALFRED KÃ„RCHER GMBH &amp; CO. KG</t>
  </si>
  <si>
    <t xml:space="preserve">Winnenden</t>
  </si>
  <si>
    <t xml:space="preserve">Europe; Americas; Asia/Oceania; Middle East/Africa</t>
  </si>
  <si>
    <t xml:space="preserve">Porsche Automobil Holding SE</t>
  </si>
  <si>
    <t xml:space="preserve">DE7330003759</t>
  </si>
  <si>
    <t xml:space="preserve">Dr. Ing. H.C. F. Porsche Aktiengesellschaft</t>
  </si>
  <si>
    <t xml:space="preserve">Sueddeutsche Zuckerruebenverwertungs-Genossenschaft eG</t>
  </si>
  <si>
    <t xml:space="preserve">DE7330073220</t>
  </si>
  <si>
    <t xml:space="preserve">SÃœDDEUTSCHE ZUCKERRÃœBENVERWERTUNGS-GENOSSENSCHAFT EG</t>
  </si>
  <si>
    <t xml:space="preserve">Ochsenfurt</t>
  </si>
  <si>
    <t xml:space="preserve">Festo Beteiligungen GmbH &amp; Co. KG</t>
  </si>
  <si>
    <t xml:space="preserve">DE7330149116</t>
  </si>
  <si>
    <t xml:space="preserve">FESTO BETEILIGUNGEN GMBH &amp; CO. KG</t>
  </si>
  <si>
    <t xml:space="preserve">Festo GmbH &amp; Co. KG</t>
  </si>
  <si>
    <t xml:space="preserve">Esslingen</t>
  </si>
  <si>
    <t xml:space="preserve">Eisenmann SE</t>
  </si>
  <si>
    <t xml:space="preserve">DE7330184308</t>
  </si>
  <si>
    <t xml:space="preserve">CHP001762269</t>
  </si>
  <si>
    <t xml:space="preserve">MR PETER EISENMANN</t>
  </si>
  <si>
    <t xml:space="preserve">Eisenmann Ag</t>
  </si>
  <si>
    <t xml:space="preserve">Boeblingen</t>
  </si>
  <si>
    <t xml:space="preserve">United States of America, Brazil, Mexico, the United Kingdom, France, Spain, Italy, China, and Thail</t>
  </si>
  <si>
    <t xml:space="preserve">ROTO FRANK Aktiengesellschaft</t>
  </si>
  <si>
    <t xml:space="preserve">DE7330251292</t>
  </si>
  <si>
    <t xml:space="preserve">DE*850282726</t>
  </si>
  <si>
    <t xml:space="preserve">FAMILIE FRANK</t>
  </si>
  <si>
    <t xml:space="preserve">Russian Federation, Austria, Poland, Spain, the United Kingdom, Belgium, the United States, Slovenia</t>
  </si>
  <si>
    <t xml:space="preserve">Durr AG</t>
  </si>
  <si>
    <t xml:space="preserve">DE7330266264</t>
  </si>
  <si>
    <t xml:space="preserve">DÃœRR AG</t>
  </si>
  <si>
    <t xml:space="preserve">Australia; Brazil; China; India; Japan; Mexico; South Africa; South Korea; United States of America</t>
  </si>
  <si>
    <t xml:space="preserve">Mann + Hummel Holding GmbH</t>
  </si>
  <si>
    <t xml:space="preserve">DE7330384714</t>
  </si>
  <si>
    <t xml:space="preserve">MANN &amp; HUMMELGMBH</t>
  </si>
  <si>
    <t xml:space="preserve">DE7331094474</t>
  </si>
  <si>
    <t xml:space="preserve">MANN + HUMMEL INTERNATIONAL GMBH &amp; CO. KG</t>
  </si>
  <si>
    <t xml:space="preserve">83.33</t>
  </si>
  <si>
    <t xml:space="preserve">Ludwigsburg</t>
  </si>
  <si>
    <t xml:space="preserve">Argentina; Australia; Bosnia-Herzegovina; Belgium; Brazil; China; France; Great Britain; India; Japa</t>
  </si>
  <si>
    <t xml:space="preserve">Daimler AG</t>
  </si>
  <si>
    <t xml:space="preserve">DE7330530056</t>
  </si>
  <si>
    <t xml:space="preserve">DAIMLER AG</t>
  </si>
  <si>
    <t xml:space="preserve">Daimlerchrysler Ag</t>
  </si>
  <si>
    <t xml:space="preserve">Stuttgart, Germany; Spain; United States; Argentina; Vietnam</t>
  </si>
  <si>
    <t xml:space="preserve">Africa; Asia; Australia; Europe; North and Central America; South America</t>
  </si>
  <si>
    <t xml:space="preserve">RIB Software SE</t>
  </si>
  <si>
    <t xml:space="preserve">DE7330574234</t>
  </si>
  <si>
    <t xml:space="preserve">RIB SOFTWARE SE</t>
  </si>
  <si>
    <t xml:space="preserve">Rib Software Ag</t>
  </si>
  <si>
    <t xml:space="preserve">Boerse Hamburg</t>
  </si>
  <si>
    <t xml:space="preserve">EMEA; North America; APAC</t>
  </si>
  <si>
    <t xml:space="preserve">Eberspaecher Gruppe GmbH &amp; Co. KG</t>
  </si>
  <si>
    <t xml:space="preserve">DE7330604199</t>
  </si>
  <si>
    <t xml:space="preserve">Eberspacher</t>
  </si>
  <si>
    <t xml:space="preserve">Eberspaecher</t>
  </si>
  <si>
    <t xml:space="preserve">EBERSPÃ„CHER GRUPPE GMBH &amp; CO. KG</t>
  </si>
  <si>
    <t xml:space="preserve">Germany and internationally</t>
  </si>
  <si>
    <t xml:space="preserve">France; England; Sweden; Poland; Canada; Austria</t>
  </si>
  <si>
    <t xml:space="preserve">Leuze Geschaeftsfuehrungs-GmbH</t>
  </si>
  <si>
    <t xml:space="preserve">DE7330611402</t>
  </si>
  <si>
    <t xml:space="preserve">% Leuze%</t>
  </si>
  <si>
    <t xml:space="preserve">LEUZE GESCHÃ„FTSFÃœHRUNGS-GMBH</t>
  </si>
  <si>
    <t xml:space="preserve">Owen</t>
  </si>
  <si>
    <t xml:space="preserve">USU Software AG</t>
  </si>
  <si>
    <t xml:space="preserve">DE7330658580</t>
  </si>
  <si>
    <t xml:space="preserve">DE*110005518003</t>
  </si>
  <si>
    <t xml:space="preserve">MR UDO STREHL</t>
  </si>
  <si>
    <t xml:space="preserve">Usu-Openshop Ag</t>
  </si>
  <si>
    <t xml:space="preserve">Moglingen</t>
  </si>
  <si>
    <t xml:space="preserve">Switzerland; Czech Republic</t>
  </si>
  <si>
    <t xml:space="preserve">odelo GmbH</t>
  </si>
  <si>
    <t xml:space="preserve">DE7330677082</t>
  </si>
  <si>
    <t xml:space="preserve">TR*110005456557</t>
  </si>
  <si>
    <t xml:space="preserve">MR IZZET BAYRAKTAR</t>
  </si>
  <si>
    <t xml:space="preserve">Schefenacker Vision Systems Germany GmbH</t>
  </si>
  <si>
    <t xml:space="preserve">Schwaikheim, Geislingen, Oberrot, and Kamp-Lintfort, Germany; Prebold and Slovenske Konjice, Sloveni</t>
  </si>
  <si>
    <t xml:space="preserve">Slovenia</t>
  </si>
  <si>
    <t xml:space="preserve">CeramTec GmbH</t>
  </si>
  <si>
    <t xml:space="preserve">DE7330843502</t>
  </si>
  <si>
    <t xml:space="preserve">HOECHST CERAM TEC</t>
  </si>
  <si>
    <t xml:space="preserve">Ceram Tec</t>
  </si>
  <si>
    <t xml:space="preserve">ceramtec</t>
  </si>
  <si>
    <t xml:space="preserve">cerasiv</t>
  </si>
  <si>
    <t xml:space="preserve">LULB177729</t>
  </si>
  <si>
    <t xml:space="preserve">FAENZA HOLDING SARL</t>
  </si>
  <si>
    <t xml:space="preserve">CeramTec AG</t>
  </si>
  <si>
    <t xml:space="preserve">Plochingen</t>
  </si>
  <si>
    <t xml:space="preserve">Brazil; China; Czech Republic; France; United Kingdom; Italy; Korea; Malaysia; Poland; Scandinavia; </t>
  </si>
  <si>
    <t xml:space="preserve">Bitzer SE</t>
  </si>
  <si>
    <t xml:space="preserve">DE7330872752</t>
  </si>
  <si>
    <t xml:space="preserve">BITZER%</t>
  </si>
  <si>
    <t xml:space="preserve">DE*110005531870</t>
  </si>
  <si>
    <t xml:space="preserve">MR PETER SCHAUFLER</t>
  </si>
  <si>
    <t xml:space="preserve">Sindelfingen</t>
  </si>
  <si>
    <t xml:space="preserve">MSG Life AG</t>
  </si>
  <si>
    <t xml:space="preserve">DE7330918508</t>
  </si>
  <si>
    <t xml:space="preserve">MSG LIFE AG</t>
  </si>
  <si>
    <t xml:space="preserve">Cor&amp;Fja Ag</t>
  </si>
  <si>
    <t xml:space="preserve">Netherlands; Austria; Switzerland; Slovakia; Slovenia; Poland; Czech Republic; Portugal; United Stat</t>
  </si>
  <si>
    <t xml:space="preserve">STO SE &amp; CO. Kgaa</t>
  </si>
  <si>
    <t xml:space="preserve">DE7350000068</t>
  </si>
  <si>
    <t xml:space="preserve">Stotmeister</t>
  </si>
  <si>
    <t xml:space="preserve">%STO % </t>
  </si>
  <si>
    <t xml:space="preserve">DE*834050634</t>
  </si>
  <si>
    <t xml:space="preserve">STOTMEISTER, FAMILIE</t>
  </si>
  <si>
    <t xml:space="preserve">Sto Aktiengesellschaft</t>
  </si>
  <si>
    <t xml:space="preserve">Stuhlingen</t>
  </si>
  <si>
    <t xml:space="preserve">Nexus AG</t>
  </si>
  <si>
    <t xml:space="preserve">DE7350034983</t>
  </si>
  <si>
    <t xml:space="preserve">NEXUS AG</t>
  </si>
  <si>
    <t xml:space="preserve">Villingen</t>
  </si>
  <si>
    <t xml:space="preserve">Villingen-Schwenningen</t>
  </si>
  <si>
    <t xml:space="preserve">Europe; United States; The Middle East</t>
  </si>
  <si>
    <t xml:space="preserve">Carl Zeiss AG</t>
  </si>
  <si>
    <t xml:space="preserve">DE7370126105</t>
  </si>
  <si>
    <t xml:space="preserve">Oberkochen</t>
  </si>
  <si>
    <t xml:space="preserve">USA; Hungary; Switzerland; Mexico; Belarus; and China</t>
  </si>
  <si>
    <t xml:space="preserve">SHW AG</t>
  </si>
  <si>
    <t xml:space="preserve">DE7370138483</t>
  </si>
  <si>
    <t xml:space="preserve">SHW Casting Technologies GmbH, SHW Werkzeugmaschinen GmbH, SHW Bearbeitungstechnik GmbH and SHW Storage &amp; Handling Solutions GmbH (SHS) are not in the SHW group</t>
  </si>
  <si>
    <t xml:space="preserve">Aalen</t>
  </si>
  <si>
    <t xml:space="preserve">VARTA Microbattery GmbH</t>
  </si>
  <si>
    <t xml:space="preserve">DE7370174113</t>
  </si>
  <si>
    <t xml:space="preserve">Microbattery GmbH</t>
  </si>
  <si>
    <t xml:space="preserve">AT*774705313</t>
  </si>
  <si>
    <t xml:space="preserve">DR. MICHAEL TOJNER</t>
  </si>
  <si>
    <t xml:space="preserve">Ellwangen</t>
  </si>
  <si>
    <t xml:space="preserve">Singulus Technologies AG</t>
  </si>
  <si>
    <t xml:space="preserve">DE8010074552</t>
  </si>
  <si>
    <t xml:space="preserve">SINGULUS TECHNOLOGIES AG</t>
  </si>
  <si>
    <t xml:space="preserve">Singulus Technologies Gmbh</t>
  </si>
  <si>
    <t xml:space="preserve">Kahl</t>
  </si>
  <si>
    <t xml:space="preserve">BOEWE SYSTEC Aktiengesellschaft</t>
  </si>
  <si>
    <t xml:space="preserve">DE8030023329</t>
  </si>
  <si>
    <t xml:space="preserve"> "BOWE BELL + HOWELL COMPANY"</t>
  </si>
  <si>
    <t xml:space="preserve">BÃ–WE SYSTEC AKTIENGESELLSCHAFT</t>
  </si>
  <si>
    <t xml:space="preserve">Rational AG</t>
  </si>
  <si>
    <t xml:space="preserve">DE8030077944</t>
  </si>
  <si>
    <t xml:space="preserve">DEP001804567</t>
  </si>
  <si>
    <t xml:space="preserve">MR SIEGFRIED MEISTER</t>
  </si>
  <si>
    <t xml:space="preserve">63.06</t>
  </si>
  <si>
    <t xml:space="preserve">Landsberg Am Lech</t>
  </si>
  <si>
    <t xml:space="preserve">Landsberg am Lech, Germany</t>
  </si>
  <si>
    <t xml:space="preserve">France; Switzerland; Japan; Canada; Italy; Scandinavia; Spain; South Korea; United States</t>
  </si>
  <si>
    <t xml:space="preserve">Franz Haimer Maschinenbau KG</t>
  </si>
  <si>
    <t xml:space="preserve">DE8030084873</t>
  </si>
  <si>
    <t xml:space="preserve">HAIMER</t>
  </si>
  <si>
    <t xml:space="preserve">DE*110005583267</t>
  </si>
  <si>
    <t xml:space="preserve">MRS CLAUDIA HAIMER</t>
  </si>
  <si>
    <t xml:space="preserve">Hollenbach</t>
  </si>
  <si>
    <t xml:space="preserve">Surteco SE</t>
  </si>
  <si>
    <t xml:space="preserve">DE8030177570</t>
  </si>
  <si>
    <t xml:space="preserve">SURTECO SE</t>
  </si>
  <si>
    <t xml:space="preserve">Surteco Ag</t>
  </si>
  <si>
    <t xml:space="preserve">Buttenwiesen- Oberpfaffenhofen</t>
  </si>
  <si>
    <t xml:space="preserve">Loewe AG</t>
  </si>
  <si>
    <t xml:space="preserve">DE8070139450</t>
  </si>
  <si>
    <t xml:space="preserve">%Loewe %</t>
  </si>
  <si>
    <t xml:space="preserve">DE8170773569</t>
  </si>
  <si>
    <t xml:space="preserve">STARGATE CAPITAL GMBH</t>
  </si>
  <si>
    <t xml:space="preserve">Kronach</t>
  </si>
  <si>
    <t xml:space="preserve">Benelux countries; France; Italy; Austria; United Kingdom; Spain; Netherlands; Denmark; Russia; Hong</t>
  </si>
  <si>
    <t xml:space="preserve">Brose Fahrzeugteile GmbH &amp; Co. Kommanditgesellschaft, Coburg</t>
  </si>
  <si>
    <t xml:space="preserve">DE8090000072</t>
  </si>
  <si>
    <t xml:space="preserve">BROSE FAHRZEUGTEILE GMBH &amp; CO. KOMMANDITGESELLSCHAFT, COBURG</t>
  </si>
  <si>
    <t xml:space="preserve">Coburg</t>
  </si>
  <si>
    <t xml:space="preserve">REHAU AG + Co.</t>
  </si>
  <si>
    <t xml:space="preserve">DE8110000764</t>
  </si>
  <si>
    <t xml:space="preserve">%rehau%</t>
  </si>
  <si>
    <t xml:space="preserve">REHAU AG + CO.</t>
  </si>
  <si>
    <t xml:space="preserve">Rehau</t>
  </si>
  <si>
    <t xml:space="preserve">Bauer Aktiengesellschaft</t>
  </si>
  <si>
    <t xml:space="preserve">DE8130069404</t>
  </si>
  <si>
    <t xml:space="preserve">BAUER AKTIENGESELLSCHAFT</t>
  </si>
  <si>
    <t xml:space="preserve">Schrobenhausen</t>
  </si>
  <si>
    <t xml:space="preserve">Grenzebach GmbH &amp; Co. KG</t>
  </si>
  <si>
    <t xml:space="preserve">DE8130097346</t>
  </si>
  <si>
    <t xml:space="preserve">DE*110024143590</t>
  </si>
  <si>
    <t xml:space="preserve">MRS SONJA GRENZEBACH-PROELLER</t>
  </si>
  <si>
    <t xml:space="preserve">Asbach-Baeumenheim</t>
  </si>
  <si>
    <t xml:space="preserve">Aquis Wasser Luft-Systeme GmbH</t>
  </si>
  <si>
    <t xml:space="preserve">DE8150104754</t>
  </si>
  <si>
    <t xml:space="preserve">AQUIS WASSER LUFT SYSTEME</t>
  </si>
  <si>
    <t xml:space="preserve">DE*110013397750</t>
  </si>
  <si>
    <t xml:space="preserve">MR HARALD SCHROTT</t>
  </si>
  <si>
    <t xml:space="preserve">Lindau</t>
  </si>
  <si>
    <t xml:space="preserve">Giesecke &amp; Devrient Gesellschaft mit beschraenkter Haftung</t>
  </si>
  <si>
    <t xml:space="preserve">DE8170000514</t>
  </si>
  <si>
    <t xml:space="preserve">DE8290748949</t>
  </si>
  <si>
    <t xml:space="preserve">MC FAMILIENGESELLSCHAFT MBH</t>
  </si>
  <si>
    <t xml:space="preserve">83.39</t>
  </si>
  <si>
    <t xml:space="preserve">Muenchen</t>
  </si>
  <si>
    <t xml:space="preserve">Argentina, Australia, Bahrain, Belgium, Brazil, Canada, China, Dubai, Egypt, Greece, Hong Kong, Indi</t>
  </si>
  <si>
    <t xml:space="preserve">Baywa AG</t>
  </si>
  <si>
    <t xml:space="preserve">DE8170000724</t>
  </si>
  <si>
    <t xml:space="preserve">BayerischeWarenvermittlung</t>
  </si>
  <si>
    <t xml:space="preserve">BAYWA AG</t>
  </si>
  <si>
    <t xml:space="preserve">Germany, Austria and Eastern Europe</t>
  </si>
  <si>
    <t xml:space="preserve">Rohde &amp; Schwarz GmbH &amp; Co. Kommanditgesellschaft</t>
  </si>
  <si>
    <t xml:space="preserve">DE8170001048</t>
  </si>
  <si>
    <t xml:space="preserve">ROHDE &amp; SCHWARZ GMBH &amp; CO. KOMMANDITGESELLSCHAFT</t>
  </si>
  <si>
    <t xml:space="preserve">Rohde &amp; Schwarz</t>
  </si>
  <si>
    <t xml:space="preserve">North America; Asia Pacific; Europe; Middle East; Africa: Latin America</t>
  </si>
  <si>
    <t xml:space="preserve">Wacker Chemie AG</t>
  </si>
  <si>
    <t xml:space="preserve">DE8170001557</t>
  </si>
  <si>
    <t xml:space="preserve">DE8170079142</t>
  </si>
  <si>
    <t xml:space="preserve">DR. ALEXANDER WACKER FAMILIENGESELLSCHAFT MIT BESCHRÃ„NKTER HAFTUNG</t>
  </si>
  <si>
    <t xml:space="preserve">Wacker-Chemie Gmbh</t>
  </si>
  <si>
    <t xml:space="preserve">55.64</t>
  </si>
  <si>
    <t xml:space="preserve">Munich</t>
  </si>
  <si>
    <t xml:space="preserve">United States; Greater China; Russia; The countries of the Commonwealth of Independent States (CIS)</t>
  </si>
  <si>
    <t xml:space="preserve">Schaltbau Holding AG</t>
  </si>
  <si>
    <t xml:space="preserve">DE8170001953</t>
  </si>
  <si>
    <t xml:space="preserve">SCHALTBAU HOLDING AG</t>
  </si>
  <si>
    <t xml:space="preserve">Netherlands; United States; France; Poland; Turkey; Hong Kong; China</t>
  </si>
  <si>
    <t xml:space="preserve">Bayerische Motoren Werke AG</t>
  </si>
  <si>
    <t xml:space="preserve">DE8170003036</t>
  </si>
  <si>
    <t xml:space="preserve">BAYERISCHE MOTOREN WERKE AG</t>
  </si>
  <si>
    <t xml:space="preserve">England; Munich; Dingolfing; Regensburg; Leipzig; Spartanburg; South Africa; Berlin; USA; Austria; J</t>
  </si>
  <si>
    <t xml:space="preserve">Knorr-Bremse Aktiengesellschaft</t>
  </si>
  <si>
    <t xml:space="preserve">DE8170003284</t>
  </si>
  <si>
    <t xml:space="preserve">Knorr Bremse%</t>
  </si>
  <si>
    <t xml:space="preserve">DE8330354783</t>
  </si>
  <si>
    <t xml:space="preserve">STELLA VERMÃ–GENSVERWALTUNGS GMBH</t>
  </si>
  <si>
    <t xml:space="preserve">Linde AG</t>
  </si>
  <si>
    <t xml:space="preserve">DE8170014684</t>
  </si>
  <si>
    <t xml:space="preserve">LINDE AG</t>
  </si>
  <si>
    <t xml:space="preserve">Nemetschek SE</t>
  </si>
  <si>
    <t xml:space="preserve">DE8170054051</t>
  </si>
  <si>
    <t xml:space="preserve">NEMETSCHEK SE</t>
  </si>
  <si>
    <t xml:space="preserve">Nemetschek Ag</t>
  </si>
  <si>
    <t xml:space="preserve">Western Europe; Eastern Europe; United States</t>
  </si>
  <si>
    <t xml:space="preserve">TUEV SUED Aktiengesellschaft</t>
  </si>
  <si>
    <t xml:space="preserve">DE8170208006</t>
  </si>
  <si>
    <t xml:space="preserve">TUEV SUED%</t>
  </si>
  <si>
    <t xml:space="preserve">TUV SUD%</t>
  </si>
  <si>
    <t xml:space="preserve">DE*850469452</t>
  </si>
  <si>
    <t xml:space="preserve">TUEV SUED GESELLSCHAFTERAUSSCHUSS GBR</t>
  </si>
  <si>
    <t xml:space="preserve">Czech Republic; United States; Singapore</t>
  </si>
  <si>
    <t xml:space="preserve">Wilex AG</t>
  </si>
  <si>
    <t xml:space="preserve">DE8170449101</t>
  </si>
  <si>
    <t xml:space="preserve">MÃ¼nchen</t>
  </si>
  <si>
    <t xml:space="preserve">Atoss Software AG</t>
  </si>
  <si>
    <t xml:space="preserve">DE8170493865</t>
  </si>
  <si>
    <t xml:space="preserve">DE*110009239991</t>
  </si>
  <si>
    <t xml:space="preserve">MR ANDREAS F. J. OBEREDER</t>
  </si>
  <si>
    <t xml:space="preserve">Austria; Switzerland; France; Romania</t>
  </si>
  <si>
    <t xml:space="preserve">Wacker Neuson SE</t>
  </si>
  <si>
    <t xml:space="preserve">DE8170615095</t>
  </si>
  <si>
    <t xml:space="preserve">WACKER NEUSON SE</t>
  </si>
  <si>
    <t xml:space="preserve">Wacker Construction Equipment Ag</t>
  </si>
  <si>
    <t xml:space="preserve">Germany; United States; Republic of the Philippines; Austria</t>
  </si>
  <si>
    <t xml:space="preserve">Switzerland; Austria; South Africa; Denmark; Sweden; Norway; Netherlands; United States; India; Russ</t>
  </si>
  <si>
    <t xml:space="preserve">KraussMaffei Technologies GmbH</t>
  </si>
  <si>
    <t xml:space="preserve">DE8170634222</t>
  </si>
  <si>
    <t xml:space="preserve">Krauss Maffei %</t>
  </si>
  <si>
    <t xml:space="preserve">KraussMaffei %</t>
  </si>
  <si>
    <t xml:space="preserve">KraussMaffei Wegmann</t>
  </si>
  <si>
    <t xml:space="preserve">KraussMaffei GmbH</t>
  </si>
  <si>
    <t xml:space="preserve">MTU Aero Engines AG</t>
  </si>
  <si>
    <t xml:space="preserve">DE8170664388</t>
  </si>
  <si>
    <t xml:space="preserve">MTU AERO ENGINES AG</t>
  </si>
  <si>
    <t xml:space="preserve">Mtu Aero Engines Holding Ag</t>
  </si>
  <si>
    <t xml:space="preserve">Canada; Poland; China; Netherlands; United States</t>
  </si>
  <si>
    <t xml:space="preserve">Rodenstock GmbH</t>
  </si>
  <si>
    <t xml:space="preserve">DE8170691087</t>
  </si>
  <si>
    <t xml:space="preserve">GBIA8055701320735</t>
  </si>
  <si>
    <t xml:space="preserve">RODENSTOCK FUND LP</t>
  </si>
  <si>
    <t xml:space="preserve">Second Optical Holding GmbH</t>
  </si>
  <si>
    <t xml:space="preserve">Silicon Line GmbH</t>
  </si>
  <si>
    <t xml:space="preserve">DE8170698315</t>
  </si>
  <si>
    <t xml:space="preserve">Silicon Line%</t>
  </si>
  <si>
    <t xml:space="preserve">Gigaset AG</t>
  </si>
  <si>
    <t xml:space="preserve">DE8170891734</t>
  </si>
  <si>
    <t xml:space="preserve">Siemens Home and Office Communication Devices</t>
  </si>
  <si>
    <t xml:space="preserve">SIEMENS HOME &amp;OFFICE COMM</t>
  </si>
  <si>
    <t xml:space="preserve">WW*928493580</t>
  </si>
  <si>
    <t xml:space="preserve">MR SUTONG PAN</t>
  </si>
  <si>
    <t xml:space="preserve">Arques Industries Ag</t>
  </si>
  <si>
    <t xml:space="preserve">Cancom SE</t>
  </si>
  <si>
    <t xml:space="preserve">DE8170916086</t>
  </si>
  <si>
    <t xml:space="preserve">CANCOM SE</t>
  </si>
  <si>
    <t xml:space="preserve">Cancom Ag</t>
  </si>
  <si>
    <t xml:space="preserve">USA; Austria</t>
  </si>
  <si>
    <t xml:space="preserve">Riverside KM Beteiligung GmbH</t>
  </si>
  <si>
    <t xml:space="preserve">DE8170918174</t>
  </si>
  <si>
    <t xml:space="preserve">KYIA8052354230941</t>
  </si>
  <si>
    <t xml:space="preserve">RIVERSIDE EUROPE FUND IV, L.P.</t>
  </si>
  <si>
    <t xml:space="preserve">Blitz 11-410 GmbH</t>
  </si>
  <si>
    <t xml:space="preserve">Osram Licht AG</t>
  </si>
  <si>
    <t xml:space="preserve">DE8170951632</t>
  </si>
  <si>
    <t xml:space="preserve">OSRAM LICHT AG</t>
  </si>
  <si>
    <t xml:space="preserve">Diehl Stiftung &amp; Co. KG</t>
  </si>
  <si>
    <t xml:space="preserve">DE8190000498</t>
  </si>
  <si>
    <t xml:space="preserve">DIEHL STIFTUNG &amp; CO. KG</t>
  </si>
  <si>
    <t xml:space="preserve">Diehl Stiftung &amp; Co.</t>
  </si>
  <si>
    <t xml:space="preserve">Nuernberg</t>
  </si>
  <si>
    <t xml:space="preserve">Nuremberg; Naperville; Tucson; Sterrett; Queretaro; Recife; Sao Paulo; Dubai; Abu Dhabi; Jinan; Qing</t>
  </si>
  <si>
    <t xml:space="preserve">United States; Mexico; Brazil; United Arab Emirates; China; Malaysia; Singapore; United Kingdom; Bel</t>
  </si>
  <si>
    <t xml:space="preserve">DEHN + SOEHNE GmbH + Co.KG.</t>
  </si>
  <si>
    <t xml:space="preserve">DE8190001480</t>
  </si>
  <si>
    <t xml:space="preserve">"DEHN %"</t>
  </si>
  <si>
    <t xml:space="preserve">DEHN + SÃ–HNE GMBH + CO.KG.</t>
  </si>
  <si>
    <t xml:space="preserve">GfK - Nuernberg Gesellschaft fuer Konsum-, Markt- und Absatzforschung e.V.</t>
  </si>
  <si>
    <t xml:space="preserve">DE8190003861</t>
  </si>
  <si>
    <t xml:space="preserve">A.W. Faber-Castell Unternehmensverwaltung GmbH</t>
  </si>
  <si>
    <t xml:space="preserve">DE8190004413</t>
  </si>
  <si>
    <t xml:space="preserve">A.W. FABER-CASTELL UNTERNEHMENSVERWALTUNG GMBH</t>
  </si>
  <si>
    <t xml:space="preserve">A. W. Faber - Castell Unternehmensverwaltung GmbH &amp; Co. KG.</t>
  </si>
  <si>
    <t xml:space="preserve">Stein</t>
  </si>
  <si>
    <t xml:space="preserve">Leoni AG</t>
  </si>
  <si>
    <t xml:space="preserve">DE8190004727</t>
  </si>
  <si>
    <t xml:space="preserve">LEONI AG</t>
  </si>
  <si>
    <t xml:space="preserve">Leonische Drahtwerke Ag</t>
  </si>
  <si>
    <t xml:space="preserve">Nurnberg</t>
  </si>
  <si>
    <t xml:space="preserve">Belgium; Czech Republic; France; Germany; Great Britain; Hungary; Italy; Poland; Portugal; Romania; </t>
  </si>
  <si>
    <t xml:space="preserve">Leonhard Kurz Stiftung &amp; Co. KG</t>
  </si>
  <si>
    <t xml:space="preserve">DE8190058500</t>
  </si>
  <si>
    <t xml:space="preserve">LEONHARD KURZ STIFTUNG &amp; CO. KG</t>
  </si>
  <si>
    <t xml:space="preserve">Leonhard Kurz GmbH &amp; Co. KG</t>
  </si>
  <si>
    <t xml:space="preserve">Fuerth</t>
  </si>
  <si>
    <t xml:space="preserve">Austria; Cyprus; Denmark; Finland; France; Great Britain; Greece; Hungary; Ireland; Italy; Netherlan</t>
  </si>
  <si>
    <t xml:space="preserve">IMO Holding GmbH</t>
  </si>
  <si>
    <t xml:space="preserve">DE8190196331</t>
  </si>
  <si>
    <t xml:space="preserve">DE*110143654879</t>
  </si>
  <si>
    <t xml:space="preserve">MR ERICH RUSS</t>
  </si>
  <si>
    <t xml:space="preserve">IMO Industrie-Momentenlager Stoll &amp; Russ GmbH</t>
  </si>
  <si>
    <t xml:space="preserve">Gremsdorf</t>
  </si>
  <si>
    <t xml:space="preserve">Adidas AG</t>
  </si>
  <si>
    <t xml:space="preserve">DE8190216927</t>
  </si>
  <si>
    <t xml:space="preserve">ADIDAS AG</t>
  </si>
  <si>
    <t xml:space="preserve">Adidas-Salomon Ag</t>
  </si>
  <si>
    <t xml:space="preserve">Herzogenaurach</t>
  </si>
  <si>
    <t xml:space="preserve">Germany; China; France; and the United States</t>
  </si>
  <si>
    <t xml:space="preserve">Grammer AG</t>
  </si>
  <si>
    <t xml:space="preserve">DE8190224070</t>
  </si>
  <si>
    <t xml:space="preserve">GRAMMER AG</t>
  </si>
  <si>
    <t xml:space="preserve">Amberg</t>
  </si>
  <si>
    <t xml:space="preserve">Schramm GmbH</t>
  </si>
  <si>
    <t xml:space="preserve">DE8190295867</t>
  </si>
  <si>
    <t xml:space="preserve">DE*110005742603</t>
  </si>
  <si>
    <t xml:space="preserve">MR JUERGEN JOSEF GEORG SCHRAMM</t>
  </si>
  <si>
    <t xml:space="preserve">Langenzenn</t>
  </si>
  <si>
    <t xml:space="preserve">PCF GmbH</t>
  </si>
  <si>
    <t xml:space="preserve">DE8190397513</t>
  </si>
  <si>
    <t xml:space="preserve">PL450093817</t>
  </si>
  <si>
    <t xml:space="preserve">PFLEIDERER GROUP S.A.</t>
  </si>
  <si>
    <t xml:space="preserve">Pfleiderer GmbH</t>
  </si>
  <si>
    <t xml:space="preserve">North America; Western and Eastern Europe</t>
  </si>
  <si>
    <t xml:space="preserve">INA-Holding Schaeffler GmbH &amp; Co. KG</t>
  </si>
  <si>
    <t xml:space="preserve">DE8190458455</t>
  </si>
  <si>
    <t xml:space="preserve">Schaeffler</t>
  </si>
  <si>
    <t xml:space="preserve">Luk</t>
  </si>
  <si>
    <t xml:space="preserve">INA</t>
  </si>
  <si>
    <t xml:space="preserve">DE*110005737771</t>
  </si>
  <si>
    <t xml:space="preserve">MR GEORG FRIEDRICH WILHELM SCHAEFFLER</t>
  </si>
  <si>
    <t xml:space="preserve">INA-Holding Schaeffler KG</t>
  </si>
  <si>
    <t xml:space="preserve">79.97</t>
  </si>
  <si>
    <t xml:space="preserve">Australia; Austria; Brazil; Bulgaria; Canada; China; Croatia; Czech Republic; Denmark; Finland; Fran</t>
  </si>
  <si>
    <t xml:space="preserve">Gebhardt Holding GmbH</t>
  </si>
  <si>
    <t xml:space="preserve">DE8190532409</t>
  </si>
  <si>
    <t xml:space="preserve">GEBHARDT HOLDING GMBH</t>
  </si>
  <si>
    <t xml:space="preserve">Treuchtlingen</t>
  </si>
  <si>
    <t xml:space="preserve">GMC-Instruments GmbH</t>
  </si>
  <si>
    <t xml:space="preserve">DE8190798268</t>
  </si>
  <si>
    <t xml:space="preserve">voir pb matching avec GMC</t>
  </si>
  <si>
    <t xml:space="preserve">DE*110009169532</t>
  </si>
  <si>
    <t xml:space="preserve">DR. HANS-PETER OPITZ</t>
  </si>
  <si>
    <t xml:space="preserve">aptus 648. GmbH</t>
  </si>
  <si>
    <t xml:space="preserve">ZF Friedrichshafen AG</t>
  </si>
  <si>
    <t xml:space="preserve">DE8210000084</t>
  </si>
  <si>
    <t xml:space="preserve">DE2-32691</t>
  </si>
  <si>
    <t xml:space="preserve">ZEPPELIN FOUNDATION FRIEDRICHSHAFEN</t>
  </si>
  <si>
    <t xml:space="preserve">93.80</t>
  </si>
  <si>
    <t xml:space="preserve">Friedrichshafen</t>
  </si>
  <si>
    <t xml:space="preserve">Germany; Austria; Belgium; Spain; France; United Kingdom; Hungary; Italia; Russia; Slovakia; Turkey;</t>
  </si>
  <si>
    <t xml:space="preserve">Austria; Belgium; Spain; France; United Kingdom; Hungary; Italia; Russia; Slovakia; Turkey; Australi</t>
  </si>
  <si>
    <t xml:space="preserve">Erwin Hymer Beteiligungs AG</t>
  </si>
  <si>
    <t xml:space="preserve">DE8210000744</t>
  </si>
  <si>
    <t xml:space="preserve">DE*110014017068</t>
  </si>
  <si>
    <t xml:space="preserve">ERWIN HYMER VERMOEGENSVERWALTUNGS AG C/O MUENSTER STEGMAIER ROMBACH FAMILY OFFICE GMBH</t>
  </si>
  <si>
    <t xml:space="preserve">HYMER Aktiengesellschaft</t>
  </si>
  <si>
    <t xml:space="preserve">Bad Waldsee</t>
  </si>
  <si>
    <t xml:space="preserve">Vetter Pharma-Fertigung GmbH &amp; Co. KG</t>
  </si>
  <si>
    <t xml:space="preserve">DE8210002662</t>
  </si>
  <si>
    <t xml:space="preserve">%vetter%</t>
  </si>
  <si>
    <t xml:space="preserve">DE8210166690</t>
  </si>
  <si>
    <t xml:space="preserve">VETTER HOLDING GMBH &amp; CO. KG</t>
  </si>
  <si>
    <t xml:space="preserve">Ravensburg</t>
  </si>
  <si>
    <t xml:space="preserve">Krones AG</t>
  </si>
  <si>
    <t xml:space="preserve">DE8230001051</t>
  </si>
  <si>
    <t xml:space="preserve">DE*834055419</t>
  </si>
  <si>
    <t xml:space="preserve">FAMILIE KRONSEDER</t>
  </si>
  <si>
    <t xml:space="preserve">51.55</t>
  </si>
  <si>
    <t xml:space="preserve">Neutraubling</t>
  </si>
  <si>
    <t xml:space="preserve">Neutraubling; Rosenheim; Nittenau; Freising; Flensburg</t>
  </si>
  <si>
    <t xml:space="preserve">Maschinenfabrik Reinhausen GmbH</t>
  </si>
  <si>
    <t xml:space="preserve">DE8230106443</t>
  </si>
  <si>
    <t xml:space="preserve">REINHAUSEN MASCHF%</t>
  </si>
  <si>
    <t xml:space="preserve">REINHAUSEN KG MASCHF%</t>
  </si>
  <si>
    <t xml:space="preserve">DE8230211384</t>
  </si>
  <si>
    <t xml:space="preserve">SCHEUBECK HOLDING GMBH &amp; CO.</t>
  </si>
  <si>
    <t xml:space="preserve">Regensburg</t>
  </si>
  <si>
    <t xml:space="preserve">Regensburg; Dresden</t>
  </si>
  <si>
    <t xml:space="preserve">Brazil; Australia; China; India; Italy; Japan; Malaysia; the United States; South Africa; Russia</t>
  </si>
  <si>
    <t xml:space="preserve">Muhlbauer Holding AG</t>
  </si>
  <si>
    <t xml:space="preserve">DE8230276888</t>
  </si>
  <si>
    <t xml:space="preserve">MÜHLBAUER TECHNOLOGY GMBH</t>
  </si>
  <si>
    <t xml:space="preserve">MÜHLBAUER TECHNOLOGY GmbH qui apparaît dans les brevets fait-il partie du groupe ?</t>
  </si>
  <si>
    <t xml:space="preserve">MÃœHLBAUER HOLDING AG</t>
  </si>
  <si>
    <t xml:space="preserve">Muehlbauer Holding Ag &amp; Co Kgaa</t>
  </si>
  <si>
    <t xml:space="preserve">Roding</t>
  </si>
  <si>
    <t xml:space="preserve">United States; Malaysia; Australia; Brazil; China; France; India; Mexico; South Africa; South Korea;</t>
  </si>
  <si>
    <t xml:space="preserve">Dr. Johannes Heidenhain Gesellschaft mit beschraenkter Haftung</t>
  </si>
  <si>
    <t xml:space="preserve">DE8250000209</t>
  </si>
  <si>
    <t xml:space="preserve">%HEIDENHAIN %</t>
  </si>
  <si>
    <t xml:space="preserve">DE8250000211</t>
  </si>
  <si>
    <t xml:space="preserve">DR. JOHANNES HEIDENHAIN-STIFTUNG GMBH</t>
  </si>
  <si>
    <t xml:space="preserve">Traunreut</t>
  </si>
  <si>
    <t xml:space="preserve">Traunreut, Germany</t>
  </si>
  <si>
    <t xml:space="preserve">Turkey; Finland; Czech Republic; Belgium; France; the United Kingdom; Greece; Hungary; India; Italy;</t>
  </si>
  <si>
    <t xml:space="preserve">Kathrein-Werke KG</t>
  </si>
  <si>
    <t xml:space="preserve">DE8250000700</t>
  </si>
  <si>
    <t xml:space="preserve">DE*110005839717</t>
  </si>
  <si>
    <t xml:space="preserve">MRS JULIA KATHREIN</t>
  </si>
  <si>
    <t xml:space="preserve">Rosenheim</t>
  </si>
  <si>
    <t xml:space="preserve">Schletter GmbH</t>
  </si>
  <si>
    <t xml:space="preserve">DE8250019272</t>
  </si>
  <si>
    <t xml:space="preserve">DE8270235169</t>
  </si>
  <si>
    <t xml:space="preserve">SCHNEIDER &amp; GEIWITZ BERATUNGS GMBH &amp; CO. KG</t>
  </si>
  <si>
    <t xml:space="preserve">Leichtmetallbau Schletter GmbH</t>
  </si>
  <si>
    <t xml:space="preserve">Kirchdorf</t>
  </si>
  <si>
    <t xml:space="preserve">Rosenberger Hochfrequenztechnik GmbH &amp; Co. KG</t>
  </si>
  <si>
    <t xml:space="preserve">DE8250097017</t>
  </si>
  <si>
    <t xml:space="preserve">ROSENBERGER HOCHFREQUENZTECHNIK GMBH &amp; CO. KG</t>
  </si>
  <si>
    <t xml:space="preserve">Fridolfing</t>
  </si>
  <si>
    <t xml:space="preserve">Fridolfing; Radeberg; Augsburg</t>
  </si>
  <si>
    <t xml:space="preserve">Hungary; Sweden; Denmark; Great Britain; Italy; Spain; China; India; Pennsylvania; Brazil</t>
  </si>
  <si>
    <t xml:space="preserve">Hoermann Holding GmbH &amp; Co.KG</t>
  </si>
  <si>
    <t xml:space="preserve">DE8250333328</t>
  </si>
  <si>
    <t xml:space="preserve">HÃ–RMANN HOLDING GMBH &amp; CO.KG</t>
  </si>
  <si>
    <t xml:space="preserve">Kirchseeon</t>
  </si>
  <si>
    <t xml:space="preserve">Peri-Werk Artur Schwoerer GmbH &amp; Co. KG</t>
  </si>
  <si>
    <t xml:space="preserve">DE8270000354</t>
  </si>
  <si>
    <t xml:space="preserve">PERI-WERK ARTUR SCHWÃ–RER GMBH &amp; CO. KG</t>
  </si>
  <si>
    <t xml:space="preserve">Weissenhorn</t>
  </si>
  <si>
    <t xml:space="preserve">Kassbohrer Gelandefahrzeug AG</t>
  </si>
  <si>
    <t xml:space="preserve">DE8270123170</t>
  </si>
  <si>
    <t xml:space="preserve">DE*110137810586</t>
  </si>
  <si>
    <t xml:space="preserve">MR LUDWIG MERCKLE</t>
  </si>
  <si>
    <t xml:space="preserve">Laupheim</t>
  </si>
  <si>
    <t xml:space="preserve">Austria, Switzerland, Italy; France and the USA; Andorra, Argentina, Australia, Austria, Baltic stat</t>
  </si>
  <si>
    <t xml:space="preserve">Uzin UTZ AG</t>
  </si>
  <si>
    <t xml:space="preserve">DE8270148540</t>
  </si>
  <si>
    <t xml:space="preserve">uzin%</t>
  </si>
  <si>
    <t xml:space="preserve">DE*1499899</t>
  </si>
  <si>
    <t xml:space="preserve">UTZ FAMILY</t>
  </si>
  <si>
    <t xml:space="preserve">Ulm</t>
  </si>
  <si>
    <t xml:space="preserve">Africa; Australia; Baltic States; Belarus; Brunei; China; CIS-States; Dubai; Egypt; Europe; Hong Kon</t>
  </si>
  <si>
    <t xml:space="preserve">Centrotherm Photovoltaics AG</t>
  </si>
  <si>
    <t xml:space="preserve">DE8270232718</t>
  </si>
  <si>
    <t xml:space="preserve">CT THERM ELEK SCHEANLAGEN GMB</t>
  </si>
  <si>
    <t xml:space="preserve">CENTROTHERM SYSTEMTECHNIK</t>
  </si>
  <si>
    <t xml:space="preserve">centrotherm photovoltaics</t>
  </si>
  <si>
    <t xml:space="preserve">DE8270198701</t>
  </si>
  <si>
    <t xml:space="preserve">SOLARPARK BLAUTAL GMBH</t>
  </si>
  <si>
    <t xml:space="preserve">Blaubeuren</t>
  </si>
  <si>
    <t xml:space="preserve">Hoerbiger Deutschland Holding GmbH</t>
  </si>
  <si>
    <t xml:space="preserve">DE8290000709</t>
  </si>
  <si>
    <t xml:space="preserve">CHCHE110377493</t>
  </si>
  <si>
    <t xml:space="preserve">HOERBIGER-STIFTUNG</t>
  </si>
  <si>
    <t xml:space="preserve">Hoerbiger International Management Services GmbH</t>
  </si>
  <si>
    <t xml:space="preserve">Schongau</t>
  </si>
  <si>
    <t xml:space="preserve">Webasto SE</t>
  </si>
  <si>
    <t xml:space="preserve">DE8290025313</t>
  </si>
  <si>
    <t xml:space="preserve">DE*B000054045</t>
  </si>
  <si>
    <t xml:space="preserve">WEBASTO BETEILIGUNGSVERWALTUNG GBR</t>
  </si>
  <si>
    <t xml:space="preserve">Webasto AG</t>
  </si>
  <si>
    <t xml:space="preserve">Stockdorf</t>
  </si>
  <si>
    <t xml:space="preserve">Austria, France, Spain, the Netherlands, the United Kingdom, Brazil, Poland, and the United States o</t>
  </si>
  <si>
    <t xml:space="preserve">Mensch Und Maschine Software SE</t>
  </si>
  <si>
    <t xml:space="preserve">DE8290100009</t>
  </si>
  <si>
    <t xml:space="preserve">MENSCH UND MASCHINE SOFTWARE SE</t>
  </si>
  <si>
    <t xml:space="preserve">Mensch Und Maschine Software Ag</t>
  </si>
  <si>
    <t xml:space="preserve">Wessling</t>
  </si>
  <si>
    <t xml:space="preserve">Austria; Italy; Poland; Switzerland; France; United Kingdom; Sweden; United States of America; Japan</t>
  </si>
  <si>
    <t xml:space="preserve">EOS Holding Aktiengesellschaft</t>
  </si>
  <si>
    <t xml:space="preserve">DE8290158114</t>
  </si>
  <si>
    <t xml:space="preserve">DEP001989765</t>
  </si>
  <si>
    <t xml:space="preserve">MR HANS J. LANGER</t>
  </si>
  <si>
    <t xml:space="preserve">W &amp; O 25. Vermoegensverwaltungs GmbH</t>
  </si>
  <si>
    <t xml:space="preserve">Krailling</t>
  </si>
  <si>
    <t xml:space="preserve">Fashion Chemicals GmbH &amp; Co. KG</t>
  </si>
  <si>
    <t xml:space="preserve">DE8290229467</t>
  </si>
  <si>
    <t xml:space="preserve">TR1201701F</t>
  </si>
  <si>
    <t xml:space="preserve">PULCRA INVESTMENT KIMYA YATIRIM VE TICARET ANONIM SIRKETI</t>
  </si>
  <si>
    <t xml:space="preserve">53.69</t>
  </si>
  <si>
    <t xml:space="preserve">Geretsried</t>
  </si>
  <si>
    <t xml:space="preserve">Koenig Und Bauer AG</t>
  </si>
  <si>
    <t xml:space="preserve">DE8310000712</t>
  </si>
  <si>
    <t xml:space="preserve">KOENIG UND BAUER AG</t>
  </si>
  <si>
    <t xml:space="preserve">Koenig Und Bauer-Albert Ag</t>
  </si>
  <si>
    <t xml:space="preserve">Wurzburg</t>
  </si>
  <si>
    <t xml:space="preserve">WÃ¼rzburg, Trennfeld, Radebeul, Bielefeld, and Frankenthal, Germany; Maria-Enzersdorf (Austria); Stut</t>
  </si>
  <si>
    <t xml:space="preserve">Pfenning Elektroanlagen GmbH</t>
  </si>
  <si>
    <t xml:space="preserve">DE8310169041</t>
  </si>
  <si>
    <t xml:space="preserve">DE*110005921829</t>
  </si>
  <si>
    <t xml:space="preserve">MR WILHELM PFENNING</t>
  </si>
  <si>
    <t xml:space="preserve">ECO Holding 1 GmbH</t>
  </si>
  <si>
    <t xml:space="preserve">DE8310333405</t>
  </si>
  <si>
    <t xml:space="preserve">HK0020319451</t>
  </si>
  <si>
    <t xml:space="preserve">EMTECH HOLDING LIMITED</t>
  </si>
  <si>
    <t xml:space="preserve">Blitz F11-drei-zwei GmbH</t>
  </si>
  <si>
    <t xml:space="preserve">Marktheidenfeld</t>
  </si>
  <si>
    <t xml:space="preserve">Medigene AG</t>
  </si>
  <si>
    <t xml:space="preserve">DE8330206540</t>
  </si>
  <si>
    <t xml:space="preserve">MEDIGENE AG</t>
  </si>
  <si>
    <t xml:space="preserve">Martinsried</t>
  </si>
  <si>
    <t xml:space="preserve">Morphosys AG</t>
  </si>
  <si>
    <t xml:space="preserve">DE8330227437</t>
  </si>
  <si>
    <t xml:space="preserve">MORPHOSYS AG</t>
  </si>
  <si>
    <t xml:space="preserve">Martinsried/Planegg</t>
  </si>
  <si>
    <t xml:space="preserve">Suss Microtec AG</t>
  </si>
  <si>
    <t xml:space="preserve">DE8330228094</t>
  </si>
  <si>
    <t xml:space="preserve">SÃœSS MICROTEC AG</t>
  </si>
  <si>
    <t xml:space="preserve">Garching / Munchen</t>
  </si>
  <si>
    <t xml:space="preserve">4SC AG</t>
  </si>
  <si>
    <t xml:space="preserve">DE8330262371</t>
  </si>
  <si>
    <t xml:space="preserve">Brainlab AG</t>
  </si>
  <si>
    <t xml:space="preserve">DE8330270446</t>
  </si>
  <si>
    <t xml:space="preserve">BRAINLAB AG</t>
  </si>
  <si>
    <t xml:space="preserve">BrainLAB AG</t>
  </si>
  <si>
    <t xml:space="preserve">Asia; North and South America; Australia</t>
  </si>
  <si>
    <t xml:space="preserve">Infineon Technologies AG</t>
  </si>
  <si>
    <t xml:space="preserve">DE8330359160</t>
  </si>
  <si>
    <t xml:space="preserve">INFINEON TECHNOLOGIES AG</t>
  </si>
  <si>
    <t xml:space="preserve">Siemens Semiconductor</t>
  </si>
  <si>
    <t xml:space="preserve">Neubiberg</t>
  </si>
  <si>
    <t xml:space="preserve">Warstein (Germany); Villach (Austria); CeglÃ©d (Hungary)</t>
  </si>
  <si>
    <t xml:space="preserve">USA; Singapore; Japan; Austria; Hungary; France; Taiwan; India; Malaysia; China</t>
  </si>
  <si>
    <t xml:space="preserve">Wirecard AG</t>
  </si>
  <si>
    <t xml:space="preserve">DE8330365063</t>
  </si>
  <si>
    <t xml:space="preserve">WIRECARD AG</t>
  </si>
  <si>
    <t xml:space="preserve">Infogenie Europe Ag</t>
  </si>
  <si>
    <t xml:space="preserve">Aschheim</t>
  </si>
  <si>
    <t xml:space="preserve">AOB Invest GmbH</t>
  </si>
  <si>
    <t xml:space="preserve">DE8330428483</t>
  </si>
  <si>
    <t xml:space="preserve">Gruenwald</t>
  </si>
  <si>
    <t xml:space="preserve">Fritz Draexlmaier GmbH &amp; Co. KG</t>
  </si>
  <si>
    <t xml:space="preserve">DE8350099320</t>
  </si>
  <si>
    <t xml:space="preserve">DRAEXLMAIER</t>
  </si>
  <si>
    <t xml:space="preserve">DRAXLMAIER</t>
  </si>
  <si>
    <t xml:space="preserve">DE*110024150126</t>
  </si>
  <si>
    <t xml:space="preserve">LISA DRAEXLMAIER</t>
  </si>
  <si>
    <t xml:space="preserve">Vilsbiburg</t>
  </si>
  <si>
    <t xml:space="preserve">Kontron AG</t>
  </si>
  <si>
    <t xml:space="preserve">DE8350181970</t>
  </si>
  <si>
    <t xml:space="preserve">KONTRON AG</t>
  </si>
  <si>
    <t xml:space="preserve">Augsburg</t>
  </si>
  <si>
    <t xml:space="preserve">Europe, North America and South East Asia</t>
  </si>
  <si>
    <t xml:space="preserve">ATON GmbH</t>
  </si>
  <si>
    <t xml:space="preserve">DE8350282321</t>
  </si>
  <si>
    <t xml:space="preserve">wom ind</t>
  </si>
  <si>
    <t xml:space="preserve">DE*110158522185</t>
  </si>
  <si>
    <t xml:space="preserve">MR HELMIG LUTZ</t>
  </si>
  <si>
    <t xml:space="preserve">HELIOS Epsilon GmbH</t>
  </si>
  <si>
    <t xml:space="preserve">Wuestenrot Holding Aktiengesellschaft</t>
  </si>
  <si>
    <t xml:space="preserve">DEFEB11456</t>
  </si>
  <si>
    <t xml:space="preserve">DE11456</t>
  </si>
  <si>
    <t xml:space="preserve">DE7330217542</t>
  </si>
  <si>
    <t xml:space="preserve">WÃœSTENROT STIFTUNG GEMEINSCHAFT DER FREUNDE DEUTSCHER EIGENHEIMVEREIN</t>
  </si>
  <si>
    <t xml:space="preserve">Commerzbank AG</t>
  </si>
  <si>
    <t xml:space="preserve">DEFEB13190</t>
  </si>
  <si>
    <t xml:space="preserve">DE13190</t>
  </si>
  <si>
    <t xml:space="preserve">COMMERZBANK AG</t>
  </si>
  <si>
    <t xml:space="preserve">Frankfurt am Main</t>
  </si>
  <si>
    <t xml:space="preserve">Deutsche Bank AG</t>
  </si>
  <si>
    <t xml:space="preserve">DEFEB13216</t>
  </si>
  <si>
    <t xml:space="preserve">DE13216</t>
  </si>
  <si>
    <t xml:space="preserve">DEUTSCHE BANK AG</t>
  </si>
  <si>
    <t xml:space="preserve">1,590,546</t>
  </si>
  <si>
    <t xml:space="preserve">1,676,595</t>
  </si>
  <si>
    <t xml:space="preserve">United States; United Kingdom; Singapore</t>
  </si>
  <si>
    <t xml:space="preserve">Aareal Bank AG</t>
  </si>
  <si>
    <t xml:space="preserve">DEFEB13222</t>
  </si>
  <si>
    <t xml:space="preserve">GBFC020401</t>
  </si>
  <si>
    <t xml:space="preserve">AAREAL BANK AG</t>
  </si>
  <si>
    <t xml:space="preserve">DePfa Bank AG</t>
  </si>
  <si>
    <t xml:space="preserve">Europe; America; Asia</t>
  </si>
  <si>
    <t xml:space="preserve">DekaBank Deutsche Girozentrale AG</t>
  </si>
  <si>
    <t xml:space="preserve">DEFEB13229</t>
  </si>
  <si>
    <t xml:space="preserve">DE13229</t>
  </si>
  <si>
    <t xml:space="preserve">DEFEB50917</t>
  </si>
  <si>
    <t xml:space="preserve">DEUTSCHER SPARKASSEN-UND GIROVERBAND EV</t>
  </si>
  <si>
    <t xml:space="preserve">DGZ - DekaBank Deutsche Kommunalbank</t>
  </si>
  <si>
    <t xml:space="preserve">50.00</t>
  </si>
  <si>
    <t xml:space="preserve">Luxembourg; Switzerland; Ireland</t>
  </si>
  <si>
    <t xml:space="preserve">Norddeutsche Landesbank Girozentrale NORD/LB</t>
  </si>
  <si>
    <t xml:space="preserve">DEFEB13584</t>
  </si>
  <si>
    <t xml:space="preserve">DE13584</t>
  </si>
  <si>
    <t xml:space="preserve">DE*110007791477</t>
  </si>
  <si>
    <t xml:space="preserve">LAND NIEDERSACHSEN</t>
  </si>
  <si>
    <t xml:space="preserve">59.13</t>
  </si>
  <si>
    <t xml:space="preserve">Portigon AG</t>
  </si>
  <si>
    <t xml:space="preserve">DEFEB14021</t>
  </si>
  <si>
    <t xml:space="preserve">DE14021</t>
  </si>
  <si>
    <t xml:space="preserve">WESTLB</t>
  </si>
  <si>
    <t xml:space="preserve">PORTIGON AG</t>
  </si>
  <si>
    <t xml:space="preserve">WestLB AG</t>
  </si>
  <si>
    <t xml:space="preserve">Europe, Americas, Asia, United States, United Kingdom, Luxembourg, Japan, Hong Kong</t>
  </si>
  <si>
    <t xml:space="preserve">Landesbank Berlin AG</t>
  </si>
  <si>
    <t xml:space="preserve">DEFEB14104</t>
  </si>
  <si>
    <t xml:space="preserve">DE14104</t>
  </si>
  <si>
    <t xml:space="preserve">Bankgesellschaft Berlin</t>
  </si>
  <si>
    <t xml:space="preserve">Landesbank Berlin - Girozentrale</t>
  </si>
  <si>
    <t xml:space="preserve">HSH Finanzfonds Aoer</t>
  </si>
  <si>
    <t xml:space="preserve">DEFEB51939</t>
  </si>
  <si>
    <t xml:space="preserve">DE51939</t>
  </si>
  <si>
    <t xml:space="preserve">HSH FINANZFONDS AOER</t>
  </si>
  <si>
    <t xml:space="preserve">Evonik Industries AG</t>
  </si>
  <si>
    <t xml:space="preserve">DEFEB54958</t>
  </si>
  <si>
    <t xml:space="preserve">DE5110066894</t>
  </si>
  <si>
    <t xml:space="preserve">Rag Beteiligungs-Ag</t>
  </si>
  <si>
    <t xml:space="preserve">67.91</t>
  </si>
  <si>
    <t xml:space="preserve">Nurnberger Beteiligungs AG</t>
  </si>
  <si>
    <t xml:space="preserve">DEFEI1005096</t>
  </si>
  <si>
    <t xml:space="preserve">NÃœRNBERGER BETEILIGUNGS AG</t>
  </si>
  <si>
    <t xml:space="preserve">Munchener Ruckversicherungs-Gesellschaft AG</t>
  </si>
  <si>
    <t xml:space="preserve">DEFEI1007130</t>
  </si>
  <si>
    <t xml:space="preserve">MÃœNCHENER RÃœCKVERSICHERUNGS-GESELLSCHAFT AG</t>
  </si>
  <si>
    <t xml:space="preserve">Europe, Asia, North America, South America, Africa and Australia</t>
  </si>
  <si>
    <t xml:space="preserve">Versorgungskasse Gothaer Versicherungsbank VVaG</t>
  </si>
  <si>
    <t xml:space="preserve">DEFEI1008276</t>
  </si>
  <si>
    <t xml:space="preserve">DE*925368381</t>
  </si>
  <si>
    <t xml:space="preserve">GOTHAER GROUP</t>
  </si>
  <si>
    <t xml:space="preserve">HDI Haftpflichtverband der Deutschen Industrie VaG</t>
  </si>
  <si>
    <t xml:space="preserve">DEFEI1008429</t>
  </si>
  <si>
    <t xml:space="preserve">HDI HAFTPFLICHTVERBAND DER DEUTSCHEN INDUSTRIE VAG</t>
  </si>
  <si>
    <t xml:space="preserve">Novozymes A/S</t>
  </si>
  <si>
    <t xml:space="preserve">DK</t>
  </si>
  <si>
    <t xml:space="preserve">DK10007127</t>
  </si>
  <si>
    <t xml:space="preserve">DK10582989</t>
  </si>
  <si>
    <t xml:space="preserve">NOVO NORDISK FONDEN</t>
  </si>
  <si>
    <t xml:space="preserve">Bagsvaerd</t>
  </si>
  <si>
    <t xml:space="preserve">Nasdaq OMX - Copenhagen</t>
  </si>
  <si>
    <t xml:space="preserve">Denmark</t>
  </si>
  <si>
    <t xml:space="preserve">Symphogen A/S</t>
  </si>
  <si>
    <t xml:space="preserve">DK10013267</t>
  </si>
  <si>
    <t xml:space="preserve">SYMPHOGEN A/S</t>
  </si>
  <si>
    <t xml:space="preserve">Ballerup</t>
  </si>
  <si>
    <t xml:space="preserve">Thomas B. Thriges Fond Tuborg Nord</t>
  </si>
  <si>
    <t xml:space="preserve">DK10156211</t>
  </si>
  <si>
    <t xml:space="preserve">THOMAS B. THRIGES FOND TUBORG NORD</t>
  </si>
  <si>
    <t xml:space="preserve">Herlev</t>
  </si>
  <si>
    <t xml:space="preserve">Glunz &amp; Jensen Holding A/S</t>
  </si>
  <si>
    <t xml:space="preserve">DK10239680</t>
  </si>
  <si>
    <t xml:space="preserve">GLUNZ &amp; JENSEN HOLDING A/S</t>
  </si>
  <si>
    <t xml:space="preserve">Glunz &amp; Jensen A/S</t>
  </si>
  <si>
    <t xml:space="preserve">Ringsted</t>
  </si>
  <si>
    <t xml:space="preserve">Denmark; The United Kingdom; Slovakia</t>
  </si>
  <si>
    <t xml:space="preserve">The United Kingdom; Slovakia; United States of America</t>
  </si>
  <si>
    <t xml:space="preserve">Vestas Wind Systems A/S</t>
  </si>
  <si>
    <t xml:space="preserve">DK10403782</t>
  </si>
  <si>
    <t xml:space="preserve">VESTAS WIND SYSTEMS A/S</t>
  </si>
  <si>
    <t xml:space="preserve">Aarhus</t>
  </si>
  <si>
    <t xml:space="preserve">Denmark; Germany; India; Italy; Scotland; England; Spain; Sweden; Norway; Australia; China</t>
  </si>
  <si>
    <t xml:space="preserve">Germany; India; Italy; Scotland; England; Spain; Sweden; Norway; Australia; China</t>
  </si>
  <si>
    <t xml:space="preserve">Neurosearch A/S</t>
  </si>
  <si>
    <t xml:space="preserve">DK12546106</t>
  </si>
  <si>
    <t xml:space="preserve">NEUROSEARCH A/S</t>
  </si>
  <si>
    <t xml:space="preserve">Hellerup</t>
  </si>
  <si>
    <t xml:space="preserve">Sweden</t>
  </si>
  <si>
    <t xml:space="preserve">TDC A/S</t>
  </si>
  <si>
    <t xml:space="preserve">DK14773908</t>
  </si>
  <si>
    <t xml:space="preserve">Tele Danmark A/S</t>
  </si>
  <si>
    <t xml:space="preserve">Copenhagen C</t>
  </si>
  <si>
    <t xml:space="preserve">Simcorp A/S</t>
  </si>
  <si>
    <t xml:space="preserve">DK15505281</t>
  </si>
  <si>
    <t xml:space="preserve">SIMCORP A/S</t>
  </si>
  <si>
    <t xml:space="preserve">Copenhagen O</t>
  </si>
  <si>
    <t xml:space="preserve">Belgium; Germany; Switzerland; Great Britain; Hong Kong; Australia; Singapore; United States</t>
  </si>
  <si>
    <t xml:space="preserve">Solar A/S</t>
  </si>
  <si>
    <t xml:space="preserve">DK15908416</t>
  </si>
  <si>
    <t xml:space="preserve">DK85956116</t>
  </si>
  <si>
    <t xml:space="preserve">FONDEN AF 20. DECEMBER</t>
  </si>
  <si>
    <t xml:space="preserve">Solar Holding A/S</t>
  </si>
  <si>
    <t xml:space="preserve">57.50</t>
  </si>
  <si>
    <t xml:space="preserve">Kolding</t>
  </si>
  <si>
    <t xml:space="preserve">Norway; Sweden; Netherlands; Poland; Faroes</t>
  </si>
  <si>
    <t xml:space="preserve">Bavarian Nordic A/S</t>
  </si>
  <si>
    <t xml:space="preserve">DK16271187</t>
  </si>
  <si>
    <t xml:space="preserve">BAVARIAN NORDIC A/S</t>
  </si>
  <si>
    <t xml:space="preserve">Bavarian Nordic Research Institute A/S</t>
  </si>
  <si>
    <t xml:space="preserve">Kvistgaard</t>
  </si>
  <si>
    <t xml:space="preserve">Linak Holding A/S</t>
  </si>
  <si>
    <t xml:space="preserve">DK18939576</t>
  </si>
  <si>
    <t xml:space="preserve">LINAK HOLDING A/S</t>
  </si>
  <si>
    <t xml:space="preserve">Nordborg</t>
  </si>
  <si>
    <t xml:space="preserve">Zealand Pharma A/S</t>
  </si>
  <si>
    <t xml:space="preserve">DK20045078</t>
  </si>
  <si>
    <t xml:space="preserve">ZEALAND PHARMA A/S</t>
  </si>
  <si>
    <t xml:space="preserve">Copenhagen</t>
  </si>
  <si>
    <t xml:space="preserve">Danfoss A/S</t>
  </si>
  <si>
    <t xml:space="preserve">DK20165715</t>
  </si>
  <si>
    <t xml:space="preserve">DK41815612</t>
  </si>
  <si>
    <t xml:space="preserve">BITTEN OG MADS CLAUSENS FOND</t>
  </si>
  <si>
    <t xml:space="preserve">&gt;66.67</t>
  </si>
  <si>
    <t xml:space="preserve">Genmab A/S</t>
  </si>
  <si>
    <t xml:space="preserve">DK21023884</t>
  </si>
  <si>
    <t xml:space="preserve">GENMAB A/S</t>
  </si>
  <si>
    <t xml:space="preserve">Denmark; Netherlands; United States</t>
  </si>
  <si>
    <t xml:space="preserve">A.P. Moller - Maersk A/S</t>
  </si>
  <si>
    <t xml:space="preserve">DK22756214</t>
  </si>
  <si>
    <t xml:space="preserve">DK11666779</t>
  </si>
  <si>
    <t xml:space="preserve">A.P. MÃ˜LLER OG HUSTRU CHASTINE MC-KINNEY MÃ˜LLERS FOND TIL ALMENE F</t>
  </si>
  <si>
    <t xml:space="preserve">Aktieselskabet Dampskibsselskabet Svendborg</t>
  </si>
  <si>
    <t xml:space="preserve">Dansk Landbrugs Grovvareselskab A.m.b.A.</t>
  </si>
  <si>
    <t xml:space="preserve">DK24246930</t>
  </si>
  <si>
    <t xml:space="preserve">DANSK LANDBRUGS GROVVARESELSKAB A.M.B.A.</t>
  </si>
  <si>
    <t xml:space="preserve">Kobenhavn V</t>
  </si>
  <si>
    <t xml:space="preserve">Novo Nordisk A/S</t>
  </si>
  <si>
    <t xml:space="preserve">DK24256790</t>
  </si>
  <si>
    <t xml:space="preserve">GN Store Nord As</t>
  </si>
  <si>
    <t xml:space="preserve">DK24257843</t>
  </si>
  <si>
    <t xml:space="preserve">GN STORE NORD AS</t>
  </si>
  <si>
    <t xml:space="preserve">Gn Great Nordic Ltd</t>
  </si>
  <si>
    <t xml:space="preserve">Arla Foods Amba</t>
  </si>
  <si>
    <t xml:space="preserve">DK25313763</t>
  </si>
  <si>
    <t xml:space="preserve">WW*926586512</t>
  </si>
  <si>
    <t xml:space="preserve">MRS DAIRY FARMERS</t>
  </si>
  <si>
    <t xml:space="preserve">Md Foods Amba</t>
  </si>
  <si>
    <t xml:space="preserve">Viby J</t>
  </si>
  <si>
    <t xml:space="preserve">France; Italy; Sweden; Norway; Poland; United Kingdom; Greece; Canada; Spain; United States; Netherl</t>
  </si>
  <si>
    <t xml:space="preserve">Veloxis Pharmaceuticals A/S</t>
  </si>
  <si>
    <t xml:space="preserve">DK26527767</t>
  </si>
  <si>
    <t xml:space="preserve">VELOXIS PHARMACEUTICALS A/S</t>
  </si>
  <si>
    <t xml:space="preserve">Lifecycle Pharma A/S</t>
  </si>
  <si>
    <t xml:space="preserve">Horsholm</t>
  </si>
  <si>
    <t xml:space="preserve">Henriksholm A/S</t>
  </si>
  <si>
    <t xml:space="preserve">DK26834333</t>
  </si>
  <si>
    <t xml:space="preserve">DKCP139353</t>
  </si>
  <si>
    <t xml:space="preserve">MR IB HENRIK RONJE</t>
  </si>
  <si>
    <t xml:space="preserve">Nivae</t>
  </si>
  <si>
    <t xml:space="preserve">Chr. Hansen Holding A/S</t>
  </si>
  <si>
    <t xml:space="preserve">DK28318677</t>
  </si>
  <si>
    <t xml:space="preserve">CHR Hansen</t>
  </si>
  <si>
    <t xml:space="preserve">CHR. HANSEN HOLDING A/S</t>
  </si>
  <si>
    <t xml:space="preserve">Italy; Spain; Ireland; Turkey; Germany</t>
  </si>
  <si>
    <t xml:space="preserve">Widex Holding A/S</t>
  </si>
  <si>
    <t xml:space="preserve">DK28511809</t>
  </si>
  <si>
    <t xml:space="preserve">WIDEX HOLDING A/S</t>
  </si>
  <si>
    <t xml:space="preserve">Lynge</t>
  </si>
  <si>
    <t xml:space="preserve">Glycom A/S</t>
  </si>
  <si>
    <t xml:space="preserve">DK28512457</t>
  </si>
  <si>
    <t xml:space="preserve">GLYCOM A/S</t>
  </si>
  <si>
    <t xml:space="preserve">Lyngby, Denmark</t>
  </si>
  <si>
    <t xml:space="preserve">Ascendis Pharma A/S</t>
  </si>
  <si>
    <t xml:space="preserve">DK29918791</t>
  </si>
  <si>
    <t xml:space="preserve">WW*943007654</t>
  </si>
  <si>
    <t xml:space="preserve">MR PETER KOLCHINSKY</t>
  </si>
  <si>
    <t xml:space="preserve">Dansk Industri Invest A/S</t>
  </si>
  <si>
    <t xml:space="preserve">DK30214315</t>
  </si>
  <si>
    <t xml:space="preserve">Dantherm A/S</t>
  </si>
  <si>
    <t xml:space="preserve">Skive</t>
  </si>
  <si>
    <t xml:space="preserve">Haldor Topsoe Holding A/S</t>
  </si>
  <si>
    <t xml:space="preserve">DK30826752</t>
  </si>
  <si>
    <t xml:space="preserve">HALDOR TOPSÃ˜E HOLDING A/S</t>
  </si>
  <si>
    <t xml:space="preserve">Kgs.Lyngby</t>
  </si>
  <si>
    <t xml:space="preserve">VKR Holding A/S</t>
  </si>
  <si>
    <t xml:space="preserve">DK30830415</t>
  </si>
  <si>
    <t xml:space="preserve">VKR%</t>
  </si>
  <si>
    <t xml:space="preserve">DK44720515</t>
  </si>
  <si>
    <t xml:space="preserve">VILLUM FONDEN</t>
  </si>
  <si>
    <t xml:space="preserve">&gt;67.00</t>
  </si>
  <si>
    <t xml:space="preserve">Netherlands, Germany, France, Poland, Hungary, and Spain</t>
  </si>
  <si>
    <t xml:space="preserve">3Shape Holding A/S</t>
  </si>
  <si>
    <t xml:space="preserve">DK31473233</t>
  </si>
  <si>
    <t xml:space="preserve">WWCP1525696</t>
  </si>
  <si>
    <t xml:space="preserve">MR TAIS CLAUSEN</t>
  </si>
  <si>
    <t xml:space="preserve">Kobenhavn K</t>
  </si>
  <si>
    <t xml:space="preserve">Grundfos Holding A/S</t>
  </si>
  <si>
    <t xml:space="preserve">DK31858356</t>
  </si>
  <si>
    <t xml:space="preserve">DK83648813</t>
  </si>
  <si>
    <t xml:space="preserve">POUL DUE JENSENS FOND</t>
  </si>
  <si>
    <t xml:space="preserve">Bjerringbro</t>
  </si>
  <si>
    <t xml:space="preserve">Kastrup Airports Parent ApS</t>
  </si>
  <si>
    <t xml:space="preserve">DK33781903</t>
  </si>
  <si>
    <t xml:space="preserve">CA*110148010945</t>
  </si>
  <si>
    <t xml:space="preserve">2289718 ONTARIO LIMITED</t>
  </si>
  <si>
    <t xml:space="preserve">Auriga Industries A/S</t>
  </si>
  <si>
    <t xml:space="preserve">DK34629218</t>
  </si>
  <si>
    <t xml:space="preserve">AURIGA INDUSTRIES A/S</t>
  </si>
  <si>
    <t xml:space="preserve">Aarhus N</t>
  </si>
  <si>
    <t xml:space="preserve">United States, Canada, Mexico, Colombia, Brazil, Argentina, United Kingdom, France, Spain, Italy, Ru</t>
  </si>
  <si>
    <t xml:space="preserve">KMD Holding ApS</t>
  </si>
  <si>
    <t xml:space="preserve">DK34699372</t>
  </si>
  <si>
    <t xml:space="preserve">Kommunedata</t>
  </si>
  <si>
    <t xml:space="preserve">US132833430L</t>
  </si>
  <si>
    <t xml:space="preserve">ADVENT INTERNATIONAL CORP</t>
  </si>
  <si>
    <t xml:space="preserve">Dong Energy A/S</t>
  </si>
  <si>
    <t xml:space="preserve">DK36213728</t>
  </si>
  <si>
    <t xml:space="preserve">DK*J00S1050</t>
  </si>
  <si>
    <t xml:space="preserve">DENMARK</t>
  </si>
  <si>
    <t xml:space="preserve">50.40</t>
  </si>
  <si>
    <t xml:space="preserve">Fredericia</t>
  </si>
  <si>
    <t xml:space="preserve">Sweden; Germany; Netherlands</t>
  </si>
  <si>
    <t xml:space="preserve">Bang &amp; Olufsen A/S</t>
  </si>
  <si>
    <t xml:space="preserve">DK41257911</t>
  </si>
  <si>
    <t xml:space="preserve">BANG &amp; OLUFSEN A/S</t>
  </si>
  <si>
    <t xml:space="preserve">Bang &amp; Olufsen Holding A/S</t>
  </si>
  <si>
    <t xml:space="preserve">Struer</t>
  </si>
  <si>
    <t xml:space="preserve">Argentina; Australia; Austria; Belgium; Botswana; Brazil; Chile; Croatia; Denmark; Egypt; Estonia; F</t>
  </si>
  <si>
    <t xml:space="preserve">Bagger-Sorensen &amp; Co. A/S</t>
  </si>
  <si>
    <t xml:space="preserve">DK51452313</t>
  </si>
  <si>
    <t xml:space="preserve">BAGGER-SÃ˜RENSEN &amp; CO. A/S</t>
  </si>
  <si>
    <t xml:space="preserve">Vejle</t>
  </si>
  <si>
    <t xml:space="preserve">Lego A/S</t>
  </si>
  <si>
    <t xml:space="preserve">DK54562519</t>
  </si>
  <si>
    <t xml:space="preserve">DK18591235</t>
  </si>
  <si>
    <t xml:space="preserve">KIRKBI A/S</t>
  </si>
  <si>
    <t xml:space="preserve">Billund</t>
  </si>
  <si>
    <t xml:space="preserve">Denmark; Switzerland; United States; South Korea; Czech Republic</t>
  </si>
  <si>
    <t xml:space="preserve">Switzerland; United States; South Korea; Czech Republic</t>
  </si>
  <si>
    <t xml:space="preserve">Rockwool International A/S</t>
  </si>
  <si>
    <t xml:space="preserve">DK54879415</t>
  </si>
  <si>
    <t xml:space="preserve">ROCKWOOL INTERNATIONAL A/S</t>
  </si>
  <si>
    <t xml:space="preserve">Hedehusene</t>
  </si>
  <si>
    <t xml:space="preserve">LEO Pharma A/S</t>
  </si>
  <si>
    <t xml:space="preserve">DK56759514</t>
  </si>
  <si>
    <t xml:space="preserve">DK11623336</t>
  </si>
  <si>
    <t xml:space="preserve">LEO FONDET</t>
  </si>
  <si>
    <t xml:space="preserve">Denmark; France; Ireland</t>
  </si>
  <si>
    <t xml:space="preserve">H. Lundbeck A/S</t>
  </si>
  <si>
    <t xml:space="preserve">DK56759913</t>
  </si>
  <si>
    <t xml:space="preserve">DK11814913</t>
  </si>
  <si>
    <t xml:space="preserve">LUNDBECKFONDEN</t>
  </si>
  <si>
    <t xml:space="preserve">Valby Copenhagen</t>
  </si>
  <si>
    <t xml:space="preserve">Flsmidth &amp; CO. A/S</t>
  </si>
  <si>
    <t xml:space="preserve">DK58180912</t>
  </si>
  <si>
    <t xml:space="preserve">FLSMIDTH &amp; CO. A/S</t>
  </si>
  <si>
    <t xml:space="preserve">Fls Industries A/S</t>
  </si>
  <si>
    <t xml:space="preserve">Valby</t>
  </si>
  <si>
    <t xml:space="preserve">DSV De Sammensluttede Vognmaend AF 13-7 1976 A/S</t>
  </si>
  <si>
    <t xml:space="preserve">DK58233528</t>
  </si>
  <si>
    <t xml:space="preserve">DFDS</t>
  </si>
  <si>
    <t xml:space="preserve">DSV</t>
  </si>
  <si>
    <t xml:space="preserve">DSV DE SAMMENSLUTTEDE VOGNMAEND AF 13-7 1976 A/S</t>
  </si>
  <si>
    <t xml:space="preserve">Europe; United States of America; Far East</t>
  </si>
  <si>
    <t xml:space="preserve">Carlsberg A/S</t>
  </si>
  <si>
    <t xml:space="preserve">DK61056416</t>
  </si>
  <si>
    <t xml:space="preserve">DK60223513</t>
  </si>
  <si>
    <t xml:space="preserve">CARLSBERGFONDET</t>
  </si>
  <si>
    <t xml:space="preserve">Copenhagen V</t>
  </si>
  <si>
    <t xml:space="preserve">United Kingdom; Western and Eastern Europe</t>
  </si>
  <si>
    <t xml:space="preserve">Danske Bank A/S</t>
  </si>
  <si>
    <t xml:space="preserve">DK61126228</t>
  </si>
  <si>
    <t xml:space="preserve">DANSKE BANK A/S</t>
  </si>
  <si>
    <t xml:space="preserve">Den Danske Bank</t>
  </si>
  <si>
    <t xml:space="preserve">Copenhagen K</t>
  </si>
  <si>
    <t xml:space="preserve">NKT Holding A/S</t>
  </si>
  <si>
    <t xml:space="preserve">DK62725214</t>
  </si>
  <si>
    <t xml:space="preserve">NKT HOLDING A/S</t>
  </si>
  <si>
    <t xml:space="preserve">Brondby</t>
  </si>
  <si>
    <t xml:space="preserve">Ambu A/S</t>
  </si>
  <si>
    <t xml:space="preserve">DK63644919</t>
  </si>
  <si>
    <t xml:space="preserve">AMBU A/S</t>
  </si>
  <si>
    <t xml:space="preserve">Ambu International A/S</t>
  </si>
  <si>
    <t xml:space="preserve">Switzerland, Germany, Japan, Malaysia, France, Spain and Italy</t>
  </si>
  <si>
    <t xml:space="preserve">Alk-Abello A/S</t>
  </si>
  <si>
    <t xml:space="preserve">DK63717916</t>
  </si>
  <si>
    <t xml:space="preserve">Austria, China, Finland, Germany, Italy, the Netherlands, Norway, Spain, Sweden, the United Kingdom </t>
  </si>
  <si>
    <t xml:space="preserve">Schouw &amp; CO A/S</t>
  </si>
  <si>
    <t xml:space="preserve">DK63965812</t>
  </si>
  <si>
    <t xml:space="preserve">SCHOUW &amp; CO A/S</t>
  </si>
  <si>
    <t xml:space="preserve">Aarhus C</t>
  </si>
  <si>
    <t xml:space="preserve">North Media A/S</t>
  </si>
  <si>
    <t xml:space="preserve">DK66590119</t>
  </si>
  <si>
    <t xml:space="preserve">DK30708083</t>
  </si>
  <si>
    <t xml:space="preserve">BAUNEGÃ…RD APS</t>
  </si>
  <si>
    <t xml:space="preserve">Sondagsavisen A/S</t>
  </si>
  <si>
    <t xml:space="preserve">Soborg</t>
  </si>
  <si>
    <t xml:space="preserve">Coloplast A/S</t>
  </si>
  <si>
    <t xml:space="preserve">DK69749917</t>
  </si>
  <si>
    <t xml:space="preserve">COLOPLAST A/S</t>
  </si>
  <si>
    <t xml:space="preserve">Humlebaek</t>
  </si>
  <si>
    <t xml:space="preserve">Northern Europe, Central Europe, Southern Europe, the Americas and Asia Pacific</t>
  </si>
  <si>
    <t xml:space="preserve">William Demant Holding A/S</t>
  </si>
  <si>
    <t xml:space="preserve">DK71186911</t>
  </si>
  <si>
    <t xml:space="preserve">DK11628141</t>
  </si>
  <si>
    <t xml:space="preserve">WILLIAM DEMANTS OG HUSTRU IDA EMILIES (MILLAS) FOND- OTICONFONDEN</t>
  </si>
  <si>
    <t xml:space="preserve">Oticon Holding A/S</t>
  </si>
  <si>
    <t xml:space="preserve">Smorum</t>
  </si>
  <si>
    <t xml:space="preserve">Australia, Brazil, Canada, Finland, France, Germany, Holland, Italy, Japan, New Zealand, Norway, Chi</t>
  </si>
  <si>
    <t xml:space="preserve">Forenet Kredit F.M.B.A</t>
  </si>
  <si>
    <t xml:space="preserve">DK74252028</t>
  </si>
  <si>
    <t xml:space="preserve">FORENET KREDIT F.M.B.A</t>
  </si>
  <si>
    <t xml:space="preserve">Topdanmark A/S</t>
  </si>
  <si>
    <t xml:space="preserve">DK78040017</t>
  </si>
  <si>
    <t xml:space="preserve">TOPDANMARK A/S</t>
  </si>
  <si>
    <t xml:space="preserve">Ercros SA</t>
  </si>
  <si>
    <t xml:space="preserve">ES</t>
  </si>
  <si>
    <t xml:space="preserve">ESA08000630</t>
  </si>
  <si>
    <t xml:space="preserve">ERCROS SA</t>
  </si>
  <si>
    <t xml:space="preserve">Barcelona</t>
  </si>
  <si>
    <t xml:space="preserve">Bolsa de Madrid</t>
  </si>
  <si>
    <t xml:space="preserve">Spain</t>
  </si>
  <si>
    <t xml:space="preserve">Acciona S.A.</t>
  </si>
  <si>
    <t xml:space="preserve">ESA08001851</t>
  </si>
  <si>
    <t xml:space="preserve">ACCIONA S.A.</t>
  </si>
  <si>
    <t xml:space="preserve">Cubiertas Y Mzov Sa Cia Gral De Construcciones</t>
  </si>
  <si>
    <t xml:space="preserve">Alcobendas</t>
  </si>
  <si>
    <t xml:space="preserve">Canada; United States; Mexico; El Salvador; Cuba; Puerto Rico; Venezuela; Peru; Brazil; Chile; Argen</t>
  </si>
  <si>
    <t xml:space="preserve">Laboratorios Del DR Esteve SA</t>
  </si>
  <si>
    <t xml:space="preserve">ESA08037236</t>
  </si>
  <si>
    <t xml:space="preserve">ESTEVE LABOR DR</t>
  </si>
  <si>
    <t xml:space="preserve">ESA58201914</t>
  </si>
  <si>
    <t xml:space="preserve">CORPORACION QUIMICO FARMACEUTICA ESTEVE SA</t>
  </si>
  <si>
    <t xml:space="preserve">41Â° 25' 19.4" N	2Â° 10' 27.5" E	31/12/2015</t>
  </si>
  <si>
    <t xml:space="preserve">Fluidra SA</t>
  </si>
  <si>
    <t xml:space="preserve">ESA17728593</t>
  </si>
  <si>
    <t xml:space="preserve">FLUIDRA SA</t>
  </si>
  <si>
    <t xml:space="preserve">Sabadell</t>
  </si>
  <si>
    <t xml:space="preserve">Australia, Austria, Bulgaria, Chile, China, the Czech Republic, Denmark, Ecuador, Spain, France, Ger</t>
  </si>
  <si>
    <t xml:space="preserve">Construcciones Y Auxiliar De Ferrocarriles, S.A.</t>
  </si>
  <si>
    <t xml:space="preserve">ESA20001020</t>
  </si>
  <si>
    <t xml:space="preserve">CONSTRUCCIONES Y AUXILIAR DE FERROCARRILES, S.A.</t>
  </si>
  <si>
    <t xml:space="preserve">Beasain</t>
  </si>
  <si>
    <t xml:space="preserve">Bolsa de Barcelona</t>
  </si>
  <si>
    <t xml:space="preserve">CIE Automotive S.A.</t>
  </si>
  <si>
    <t xml:space="preserve">ESA20014452</t>
  </si>
  <si>
    <t xml:space="preserve">CIE AUTOMOTIVE S.A.</t>
  </si>
  <si>
    <t xml:space="preserve">Acerias Y Forjas De Azcoitia S.A.</t>
  </si>
  <si>
    <t xml:space="preserve">Bilbao</t>
  </si>
  <si>
    <t xml:space="preserve">Spain; Italy</t>
  </si>
  <si>
    <t xml:space="preserve">Portugal; Czech Republic; Mexico; United States; Germany; Romania; People's Republic of China; Brazi</t>
  </si>
  <si>
    <t xml:space="preserve">ACS Actividades De Construccion Y Servicios, S.A.</t>
  </si>
  <si>
    <t xml:space="preserve">ESA28004885</t>
  </si>
  <si>
    <t xml:space="preserve">ACS ACTIVIDADES DE CONSTRUCCION Y SERVICIOS, S.A.</t>
  </si>
  <si>
    <t xml:space="preserve">Ocp Construcciones Sa</t>
  </si>
  <si>
    <t xml:space="preserve">Madrid</t>
  </si>
  <si>
    <t xml:space="preserve">Afghanistan, Australia, Belgium, Brazil, Canada, China, Egypt, El Salvador, France, Greece, Guatemal</t>
  </si>
  <si>
    <t xml:space="preserve">Telefonica SA</t>
  </si>
  <si>
    <t xml:space="preserve">ESA28015865</t>
  </si>
  <si>
    <t xml:space="preserve">TELEFONICA SA</t>
  </si>
  <si>
    <t xml:space="preserve">Netherlands; Mexico; United States; United Kingdom; Brazil; Guatemala; El Salvador; Luxembourg; Chil</t>
  </si>
  <si>
    <t xml:space="preserve">Laboratorios Farmaceuticos Rovi SA</t>
  </si>
  <si>
    <t xml:space="preserve">ESA28041283</t>
  </si>
  <si>
    <t xml:space="preserve">ROVI LAB FARMACEUTSA</t>
  </si>
  <si>
    <t xml:space="preserve">FAMACEUTICOS ROVI S A LAB</t>
  </si>
  <si>
    <t xml:space="preserve">ESB87454807</t>
  </si>
  <si>
    <t xml:space="preserve">NORBEL INVERSIONES SL.</t>
  </si>
  <si>
    <t xml:space="preserve">69.64</t>
  </si>
  <si>
    <t xml:space="preserve">Madrid; Granada</t>
  </si>
  <si>
    <t xml:space="preserve">Spain; Italy; Argentina; Ireland; Austria; Greece; India; China</t>
  </si>
  <si>
    <t xml:space="preserve">Italy; Argentina; Ireland; Austria; Greece; India; China</t>
  </si>
  <si>
    <t xml:space="preserve">Nicolas Correa S.A.</t>
  </si>
  <si>
    <t xml:space="preserve">ESA28041317</t>
  </si>
  <si>
    <t xml:space="preserve">NICOLAS CORREA S.A.</t>
  </si>
  <si>
    <t xml:space="preserve">Burgos</t>
  </si>
  <si>
    <t xml:space="preserve">Grupo Amper SA</t>
  </si>
  <si>
    <t xml:space="preserve">ESA28079226</t>
  </si>
  <si>
    <t xml:space="preserve">GRUPO AMPER SA</t>
  </si>
  <si>
    <t xml:space="preserve">Ence Energia Y Celulosa S.A.</t>
  </si>
  <si>
    <t xml:space="preserve">ESA28212264</t>
  </si>
  <si>
    <t xml:space="preserve">ENCE ENERGIA Y CELULOSA S.A.</t>
  </si>
  <si>
    <t xml:space="preserve">Grupo Empresarial Ence S.A.</t>
  </si>
  <si>
    <t xml:space="preserve">Indra Sistemas SA</t>
  </si>
  <si>
    <t xml:space="preserve">ESA28599033</t>
  </si>
  <si>
    <t xml:space="preserve">INDRA SISTEMAS SA</t>
  </si>
  <si>
    <t xml:space="preserve">United States of America; Chile; Argentina; Brazil; Portugal; Italy; China</t>
  </si>
  <si>
    <t xml:space="preserve">Pescanova SA</t>
  </si>
  <si>
    <t xml:space="preserve">ESA36603587</t>
  </si>
  <si>
    <t xml:space="preserve">PESCANOVA SA</t>
  </si>
  <si>
    <t xml:space="preserve">Redondela</t>
  </si>
  <si>
    <t xml:space="preserve">42Â° 15' 54.8" N	8Â° 40' 15.6" W	30/11/2014</t>
  </si>
  <si>
    <t xml:space="preserve">Angola; Argentina; Australia; Brazil; Chile; Ecuador; France; Greece; Guatemala; Honduras; Italy; Ja</t>
  </si>
  <si>
    <t xml:space="preserve">Banco Santander SA</t>
  </si>
  <si>
    <t xml:space="preserve">ESA39000013</t>
  </si>
  <si>
    <t xml:space="preserve">BANCO SANTANDER SA</t>
  </si>
  <si>
    <t xml:space="preserve">Banco Santander Central Hispano</t>
  </si>
  <si>
    <t xml:space="preserve">Santander-Cantabria</t>
  </si>
  <si>
    <t xml:space="preserve">1,339,125</t>
  </si>
  <si>
    <t xml:space="preserve">1,411,572</t>
  </si>
  <si>
    <t xml:space="preserve">United Kingdom; Portugal; Latin America; United States</t>
  </si>
  <si>
    <t xml:space="preserve">Abengoa S.A.</t>
  </si>
  <si>
    <t xml:space="preserve">ESA41002288</t>
  </si>
  <si>
    <t xml:space="preserve">ESA41105511</t>
  </si>
  <si>
    <t xml:space="preserve">INVERSION CORPORATIVA, I C, SA</t>
  </si>
  <si>
    <t xml:space="preserve">44.60</t>
  </si>
  <si>
    <t xml:space="preserve">Sevilla</t>
  </si>
  <si>
    <t xml:space="preserve">Ebro Food, S.A.</t>
  </si>
  <si>
    <t xml:space="preserve">ESA47412333</t>
  </si>
  <si>
    <t xml:space="preserve">EBRO FOOD, S.A.</t>
  </si>
  <si>
    <t xml:space="preserve">Ebro Puleva, S.A.</t>
  </si>
  <si>
    <t xml:space="preserve">Faes Farma SA</t>
  </si>
  <si>
    <t xml:space="preserve">ESA48004360</t>
  </si>
  <si>
    <t xml:space="preserve">FAES FARMA SA</t>
  </si>
  <si>
    <t xml:space="preserve">Leioa</t>
  </si>
  <si>
    <t xml:space="preserve">Obrascon Huarte Lain S.A.</t>
  </si>
  <si>
    <t xml:space="preserve">ESA48010573</t>
  </si>
  <si>
    <t xml:space="preserve">ESA28294718</t>
  </si>
  <si>
    <t xml:space="preserve">INMOBILIARIA ESPACIO SA</t>
  </si>
  <si>
    <t xml:space="preserve">Sociedad General De Obras Y Construcciones Obrascon, Sa</t>
  </si>
  <si>
    <t xml:space="preserve">58.76</t>
  </si>
  <si>
    <t xml:space="preserve">Iberdrola SA</t>
  </si>
  <si>
    <t xml:space="preserve">ESA48010615</t>
  </si>
  <si>
    <t xml:space="preserve">IBERDROLA SA</t>
  </si>
  <si>
    <t xml:space="preserve">Bolivia; Brazil; Venezuela; Italy; Poland; Portugal; Netherlands; Germany; Luxembourg; France; Unite</t>
  </si>
  <si>
    <t xml:space="preserve">Industria De Turbo Propulsores SA</t>
  </si>
  <si>
    <t xml:space="preserve">ESA48179196</t>
  </si>
  <si>
    <t xml:space="preserve">WW*918590675</t>
  </si>
  <si>
    <t xml:space="preserve">SANDAGORTA FAMILY (FOUNDER FAMILY)</t>
  </si>
  <si>
    <t xml:space="preserve">Industria De Turbo Propulsores Sociedad Anonima</t>
  </si>
  <si>
    <t xml:space="preserve">Zamudio</t>
  </si>
  <si>
    <t xml:space="preserve">United States, Malta, United Kingdom, Mexico, Spain, Germany</t>
  </si>
  <si>
    <t xml:space="preserve">Gestamp Automocion Sociedad Anonima</t>
  </si>
  <si>
    <t xml:space="preserve">ESA48943864</t>
  </si>
  <si>
    <t xml:space="preserve">%Hardtech %</t>
  </si>
  <si>
    <t xml:space="preserve">GESTAMP HARDTECH</t>
  </si>
  <si>
    <t xml:space="preserve">SSAB Hardtech</t>
  </si>
  <si>
    <t xml:space="preserve">ESB79296224</t>
  </si>
  <si>
    <t xml:space="preserve">ACEK DESARROLLO Y GESTION INDUSTRIAL SL.</t>
  </si>
  <si>
    <t xml:space="preserve">Gestamp Automocion Sa</t>
  </si>
  <si>
    <t xml:space="preserve">21.38</t>
  </si>
  <si>
    <t xml:space="preserve">71.48</t>
  </si>
  <si>
    <t xml:space="preserve">Abadino</t>
  </si>
  <si>
    <t xml:space="preserve">United Kingdom; France; Brazil; Hungary; Portugal; Sweden; Mexico</t>
  </si>
  <si>
    <t xml:space="preserve">Grifols, S.A.</t>
  </si>
  <si>
    <t xml:space="preserve">ESA58389123</t>
  </si>
  <si>
    <t xml:space="preserve">GRIFOLS, S.A.</t>
  </si>
  <si>
    <t xml:space="preserve">Probitas Pharma, S.A.</t>
  </si>
  <si>
    <t xml:space="preserve">Italy; Argentina; Singapore; Brazil; Chile; Germany; United States of America; Poland; Czech Republi</t>
  </si>
  <si>
    <t xml:space="preserve">Almirall, S.A.</t>
  </si>
  <si>
    <t xml:space="preserve">ESA58869389</t>
  </si>
  <si>
    <t xml:space="preserve">ES*330928320</t>
  </si>
  <si>
    <t xml:space="preserve">MR JORGE GALLARDO BALLART</t>
  </si>
  <si>
    <t xml:space="preserve">Laboratorios Almirall, S.A.</t>
  </si>
  <si>
    <t xml:space="preserve">58.20</t>
  </si>
  <si>
    <t xml:space="preserve">Oryzon Genomics S.A.</t>
  </si>
  <si>
    <t xml:space="preserve">ESA62291919</t>
  </si>
  <si>
    <t xml:space="preserve">ORYZON GENOMICS S.A.</t>
  </si>
  <si>
    <t xml:space="preserve">Red Electrica Corporacion, S.A.</t>
  </si>
  <si>
    <t xml:space="preserve">ESA78003662</t>
  </si>
  <si>
    <t xml:space="preserve">RED ELÃ‰CTRICA CORPORACION, S.A.</t>
  </si>
  <si>
    <t xml:space="preserve">Red Electrica De Espana, S.A.</t>
  </si>
  <si>
    <t xml:space="preserve">Pharma Mar S.A.</t>
  </si>
  <si>
    <t xml:space="preserve">ESA78267176</t>
  </si>
  <si>
    <t xml:space="preserve">PHARMA MAR S.A.</t>
  </si>
  <si>
    <t xml:space="preserve">Pharma Mar S.A. Sociedad Unipersonal</t>
  </si>
  <si>
    <t xml:space="preserve">Colmenar Viejo</t>
  </si>
  <si>
    <t xml:space="preserve">Repsol S.A.</t>
  </si>
  <si>
    <t xml:space="preserve">ESA78374725</t>
  </si>
  <si>
    <t xml:space="preserve">REPSOL S.A.</t>
  </si>
  <si>
    <t xml:space="preserve">Repsol Ypf S.A.</t>
  </si>
  <si>
    <t xml:space="preserve">Amadeus IT Group, S.A.</t>
  </si>
  <si>
    <t xml:space="preserve">ESA84236934</t>
  </si>
  <si>
    <t xml:space="preserve">AMADEUS IT GROUP, S.A.</t>
  </si>
  <si>
    <t xml:space="preserve">Amadeus It Holding, S.A.</t>
  </si>
  <si>
    <t xml:space="preserve">Corporacion IBV Participaciones Empresariales Sociedad Anonima</t>
  </si>
  <si>
    <t xml:space="preserve">ESA95062410</t>
  </si>
  <si>
    <t xml:space="preserve">CORPORACION IBV PARTICIPACIONES EMPRESARIALES SOCIEDAD ANONIMA</t>
  </si>
  <si>
    <t xml:space="preserve">43Â° 16' 0.4" N	2Â° 56' 16.7" W	</t>
  </si>
  <si>
    <t xml:space="preserve">Grupo De Ingenieria Oceanica SL</t>
  </si>
  <si>
    <t xml:space="preserve">ESB38937686</t>
  </si>
  <si>
    <t xml:space="preserve">Santa Ursula</t>
  </si>
  <si>
    <t xml:space="preserve">28Â° 25' 41.9" N	16Â° 29' 31.4" W	31/12/2015</t>
  </si>
  <si>
    <t xml:space="preserve">Corporacion Medichem SL</t>
  </si>
  <si>
    <t xml:space="preserve">ESB62190319</t>
  </si>
  <si>
    <t xml:space="preserve">"medichem  sa"</t>
  </si>
  <si>
    <t xml:space="preserve">"CORPORACION MEDICHEM %"</t>
  </si>
  <si>
    <t xml:space="preserve"> "SARAWAK MEDICHEM PHARMACEUTICA"</t>
  </si>
  <si>
    <t xml:space="preserve">CORPORACION MEDICHEM SL</t>
  </si>
  <si>
    <t xml:space="preserve">Sant Joan Despi</t>
  </si>
  <si>
    <t xml:space="preserve">41Â° 22' 22.2" N	2Â° 4' 2.4" E	31/12/2015</t>
  </si>
  <si>
    <t xml:space="preserve">Tieto OYJ</t>
  </si>
  <si>
    <t xml:space="preserve">FI</t>
  </si>
  <si>
    <t xml:space="preserve">FI01011385</t>
  </si>
  <si>
    <t xml:space="preserve">TIETO OYJ</t>
  </si>
  <si>
    <t xml:space="preserve">Tietoenator Oyj</t>
  </si>
  <si>
    <t xml:space="preserve">Helsinki</t>
  </si>
  <si>
    <t xml:space="preserve">Nasdaq OMX - Helsinki</t>
  </si>
  <si>
    <t xml:space="preserve">Finland</t>
  </si>
  <si>
    <t xml:space="preserve">Kemira OYJ</t>
  </si>
  <si>
    <t xml:space="preserve">FI01098230</t>
  </si>
  <si>
    <t xml:space="preserve">KEMIRA OYJ</t>
  </si>
  <si>
    <t xml:space="preserve">North America; South America; Asia Pacific; Europe; Middle East; Africa</t>
  </si>
  <si>
    <t xml:space="preserve">Nokia OYJ</t>
  </si>
  <si>
    <t xml:space="preserve">FI01120389</t>
  </si>
  <si>
    <t xml:space="preserve">NOKIA OYJ</t>
  </si>
  <si>
    <t xml:space="preserve">Espoo</t>
  </si>
  <si>
    <t xml:space="preserve">Finland; Brazil; China; Germany; Hungary; Mexico; The Republic of Korea; The United Kingdom; India</t>
  </si>
  <si>
    <t xml:space="preserve">Brazil; China; Germany; Hungary; Mexico; The Republic of Korea; The United Kingdom; The United State</t>
  </si>
  <si>
    <t xml:space="preserve">YIT OYJ</t>
  </si>
  <si>
    <t xml:space="preserve">FI01126502</t>
  </si>
  <si>
    <t xml:space="preserve">Yit-Yhtyma Oyj</t>
  </si>
  <si>
    <t xml:space="preserve">The Nordic countries; Estonia; Latvia; Lithuania; Russia</t>
  </si>
  <si>
    <t xml:space="preserve">Planmeca Oy</t>
  </si>
  <si>
    <t xml:space="preserve">FI01127732</t>
  </si>
  <si>
    <t xml:space="preserve">FI25919611</t>
  </si>
  <si>
    <t xml:space="preserve">PLANVEST OY</t>
  </si>
  <si>
    <t xml:space="preserve">79.40</t>
  </si>
  <si>
    <t xml:space="preserve">Oy G.W. Sohlberg Ab</t>
  </si>
  <si>
    <t xml:space="preserve">FI01140355</t>
  </si>
  <si>
    <t xml:space="preserve">OY G.W. SOHLBERG AB</t>
  </si>
  <si>
    <t xml:space="preserve">Valio Oy</t>
  </si>
  <si>
    <t xml:space="preserve">FI01162976</t>
  </si>
  <si>
    <t xml:space="preserve">VALIO OY</t>
  </si>
  <si>
    <t xml:space="preserve">Estonia; Belgium; Finland</t>
  </si>
  <si>
    <t xml:space="preserve">Estonia; Belgium; Sweden; Russian Federation; Baltic States</t>
  </si>
  <si>
    <t xml:space="preserve">Metsaliitto Osuuskunta</t>
  </si>
  <si>
    <t xml:space="preserve">FI01163004</t>
  </si>
  <si>
    <t xml:space="preserve">METSÃ„LIITTO OSUUSKUNTA</t>
  </si>
  <si>
    <t xml:space="preserve">Elisa OYJ</t>
  </si>
  <si>
    <t xml:space="preserve">FI01165106</t>
  </si>
  <si>
    <t xml:space="preserve">ELISA OYJ</t>
  </si>
  <si>
    <t xml:space="preserve">Elisa Communications Oyj</t>
  </si>
  <si>
    <t xml:space="preserve">Vaisala OYJ</t>
  </si>
  <si>
    <t xml:space="preserve">FI01244162</t>
  </si>
  <si>
    <t xml:space="preserve">VAISALA OYJ</t>
  </si>
  <si>
    <t xml:space="preserve">Vantaa</t>
  </si>
  <si>
    <t xml:space="preserve">North America; France; United Kingdom; Germany; China; Sweden; United Arab Emirates; Malaysia; Japan</t>
  </si>
  <si>
    <t xml:space="preserve">Wartsila OYJ</t>
  </si>
  <si>
    <t xml:space="preserve">FI01286311</t>
  </si>
  <si>
    <t xml:space="preserve">WARTSILA OYJ</t>
  </si>
  <si>
    <t xml:space="preserve">Metra Oy Ab</t>
  </si>
  <si>
    <t xml:space="preserve">United States; Europe; Africa; Asia</t>
  </si>
  <si>
    <t xml:space="preserve">Amer Sports OYJ</t>
  </si>
  <si>
    <t xml:space="preserve">FI01315055</t>
  </si>
  <si>
    <t xml:space="preserve">AMER SPORTS OYJ</t>
  </si>
  <si>
    <t xml:space="preserve">Amer Yhtyma Oyj</t>
  </si>
  <si>
    <t xml:space="preserve">United States; Europe; Asia Pacific; Europe; Middle East; Africa; Canada; Latin America</t>
  </si>
  <si>
    <t xml:space="preserve">Huhtamaki OYJ</t>
  </si>
  <si>
    <t xml:space="preserve">FI01408796</t>
  </si>
  <si>
    <t xml:space="preserve">HUHTAMAKI OYJ</t>
  </si>
  <si>
    <t xml:space="preserve">Huhtamaki Van Leer Oyj</t>
  </si>
  <si>
    <t xml:space="preserve">Argentina; Brazil; Mexico; United States; Australia; Egypt; Hong Kong; India; Indonesia; Malaysia; N</t>
  </si>
  <si>
    <t xml:space="preserve">LSO Osuuskunta</t>
  </si>
  <si>
    <t xml:space="preserve">FI01421106</t>
  </si>
  <si>
    <t xml:space="preserve">LSO OSUUSKUNTA</t>
  </si>
  <si>
    <t xml:space="preserve">Turku</t>
  </si>
  <si>
    <t xml:space="preserve">Uponor OYJ</t>
  </si>
  <si>
    <t xml:space="preserve">FI01487316</t>
  </si>
  <si>
    <t xml:space="preserve">UPONOR OYJ</t>
  </si>
  <si>
    <t xml:space="preserve">Asko Oy</t>
  </si>
  <si>
    <t xml:space="preserve">Germany; Poland; Ukraine; Belarus; Czech Republic; Sweden; Norway; Denmark; Russia; Baltic countries</t>
  </si>
  <si>
    <t xml:space="preserve">Raute OYJ</t>
  </si>
  <si>
    <t xml:space="preserve">FI01490726</t>
  </si>
  <si>
    <t xml:space="preserve">Raute%</t>
  </si>
  <si>
    <t xml:space="preserve">RAUTE OYJ</t>
  </si>
  <si>
    <t xml:space="preserve">Nastola</t>
  </si>
  <si>
    <t xml:space="preserve">Finland (Nastola, JyvÃ¤skylÃ¤, Kajaani); Canada</t>
  </si>
  <si>
    <t xml:space="preserve">Europe; Asia; North America; South America; Canada</t>
  </si>
  <si>
    <t xml:space="preserve">Vapo Oy</t>
  </si>
  <si>
    <t xml:space="preserve">FI01748176</t>
  </si>
  <si>
    <t xml:space="preserve">FI09866740</t>
  </si>
  <si>
    <t xml:space="preserve">SUOMEN VALTIO/ALV</t>
  </si>
  <si>
    <t xml:space="preserve">50.10</t>
  </si>
  <si>
    <t xml:space="preserve">Jyvaskyla</t>
  </si>
  <si>
    <t xml:space="preserve">Sweden; Estonia; Latvia; Russian Federation; Denmark; Poland</t>
  </si>
  <si>
    <t xml:space="preserve">KWH-koncernen Ab</t>
  </si>
  <si>
    <t xml:space="preserve">FI01830065</t>
  </si>
  <si>
    <t xml:space="preserve">WW*290251801</t>
  </si>
  <si>
    <t xml:space="preserve">SUVUN JASENET HOGLUNDIN</t>
  </si>
  <si>
    <t xml:space="preserve">93.00</t>
  </si>
  <si>
    <t xml:space="preserve">Vaasa</t>
  </si>
  <si>
    <t xml:space="preserve">Efore OYJ</t>
  </si>
  <si>
    <t xml:space="preserve">FI01956813</t>
  </si>
  <si>
    <t xml:space="preserve">EFORE OYJ</t>
  </si>
  <si>
    <t xml:space="preserve">Estonia; China; United States</t>
  </si>
  <si>
    <t xml:space="preserve">Tikkurila OYJ</t>
  </si>
  <si>
    <t xml:space="preserve">FI01970674</t>
  </si>
  <si>
    <t xml:space="preserve">TIKKURILA OYJ</t>
  </si>
  <si>
    <t xml:space="preserve">Finland; Sweden; Estonia; Russia; Poland; Germany; Ukraine</t>
  </si>
  <si>
    <t xml:space="preserve">Sweden; Estonia; Russia; Poland; Germany; Ukraine; Kazakhstan; Latvia; Lithuania; Hungary; Norway; D</t>
  </si>
  <si>
    <t xml:space="preserve">Pohjolan Voima Oy</t>
  </si>
  <si>
    <t xml:space="preserve">FI02101614</t>
  </si>
  <si>
    <t xml:space="preserve">POHJOLAN VOIMA OY</t>
  </si>
  <si>
    <t xml:space="preserve">Fiskars OYJ ABP</t>
  </si>
  <si>
    <t xml:space="preserve">FI02140365</t>
  </si>
  <si>
    <t xml:space="preserve">FISKARS OYJ ABP</t>
  </si>
  <si>
    <t xml:space="preserve">Outokumpu OYJ</t>
  </si>
  <si>
    <t xml:space="preserve">FI02152542</t>
  </si>
  <si>
    <t xml:space="preserve">OUTOKUMPU OYJ</t>
  </si>
  <si>
    <t xml:space="preserve">Finland; Sweden; United Kingdom; United States</t>
  </si>
  <si>
    <t xml:space="preserve">Sweden; United Kingdom; United States</t>
  </si>
  <si>
    <t xml:space="preserve">OP Financial Group</t>
  </si>
  <si>
    <t xml:space="preserve">FI02425221</t>
  </si>
  <si>
    <t xml:space="preserve">OP FINANCIAL GROUP</t>
  </si>
  <si>
    <t xml:space="preserve">OP-Pohjola Group -OP Osuuskunta</t>
  </si>
  <si>
    <t xml:space="preserve">Basware OYJ</t>
  </si>
  <si>
    <t xml:space="preserve">FI05925424</t>
  </si>
  <si>
    <t xml:space="preserve">BASWARE OYJ</t>
  </si>
  <si>
    <t xml:space="preserve">Sweden; Denmark; Norway; Netherlands; Germany; United Kingdom; France; Italy; Spain; United States; </t>
  </si>
  <si>
    <t xml:space="preserve">Comptel OYJ</t>
  </si>
  <si>
    <t xml:space="preserve">FI06214552</t>
  </si>
  <si>
    <t xml:space="preserve">COMPTEL OYJ</t>
  </si>
  <si>
    <t xml:space="preserve">Oyj Comptel Ab</t>
  </si>
  <si>
    <t xml:space="preserve">Australia; Brazil; China; Finland; France; Germany; India; Italy; Malaysia; Norway; South Africa; Sp</t>
  </si>
  <si>
    <t xml:space="preserve">Raisio OYJ</t>
  </si>
  <si>
    <t xml:space="preserve">FI06640324</t>
  </si>
  <si>
    <t xml:space="preserve">RAISIO OYJ</t>
  </si>
  <si>
    <t xml:space="preserve">Raisio Yhtyma Oyj</t>
  </si>
  <si>
    <t xml:space="preserve">Raisio</t>
  </si>
  <si>
    <t xml:space="preserve">Russia; Poland</t>
  </si>
  <si>
    <t xml:space="preserve">Nokian Renkaat OYJ</t>
  </si>
  <si>
    <t xml:space="preserve">FI06800068</t>
  </si>
  <si>
    <t xml:space="preserve">Nokia (Finlande)</t>
  </si>
  <si>
    <t xml:space="preserve">Nokian Renkaat </t>
  </si>
  <si>
    <t xml:space="preserve">NOKIAN TYRES</t>
  </si>
  <si>
    <t xml:space="preserve">NOKIAN RENKAAT OYJ</t>
  </si>
  <si>
    <t xml:space="preserve">Nokia</t>
  </si>
  <si>
    <t xml:space="preserve">F-Secure OYJ</t>
  </si>
  <si>
    <t xml:space="preserve">FI07055792</t>
  </si>
  <si>
    <t xml:space="preserve">F-SECURE OYJ</t>
  </si>
  <si>
    <t xml:space="preserve">SymphonyEYC Finland Oy</t>
  </si>
  <si>
    <t xml:space="preserve">FI07183954</t>
  </si>
  <si>
    <t xml:space="preserve">USIA8052374506746</t>
  </si>
  <si>
    <t xml:space="preserve">SYMPHONY TECHNOLOGY II-A, L.P.</t>
  </si>
  <si>
    <t xml:space="preserve">Aldata Solution Oy</t>
  </si>
  <si>
    <t xml:space="preserve">90.10</t>
  </si>
  <si>
    <t xml:space="preserve">Outotec OYJ</t>
  </si>
  <si>
    <t xml:space="preserve">FI08281054</t>
  </si>
  <si>
    <t xml:space="preserve">OUTOTEC OYJ</t>
  </si>
  <si>
    <t xml:space="preserve">Outokumpu Technology Oyj</t>
  </si>
  <si>
    <t xml:space="preserve">Egypt; South Africa; Brazil; Canada; Chile; Mexico; Peru; United States; China; Iran; Kazakhstan; Ph</t>
  </si>
  <si>
    <t xml:space="preserve">Digia OYJ</t>
  </si>
  <si>
    <t xml:space="preserve">FI08313124</t>
  </si>
  <si>
    <t xml:space="preserve">%Digia %</t>
  </si>
  <si>
    <t xml:space="preserve">%Sysopen %</t>
  </si>
  <si>
    <t xml:space="preserve">DIGIA OYJ</t>
  </si>
  <si>
    <t xml:space="preserve">Sysopen Digia Oyj</t>
  </si>
  <si>
    <t xml:space="preserve">Atria OYJ</t>
  </si>
  <si>
    <t xml:space="preserve">FI08410661</t>
  </si>
  <si>
    <t xml:space="preserve">ATRIA OYJ</t>
  </si>
  <si>
    <t xml:space="preserve">Atria Yhtyma Oyj</t>
  </si>
  <si>
    <t xml:space="preserve">Atria</t>
  </si>
  <si>
    <t xml:space="preserve">Sweden; Russia; Estonia; Lithuania</t>
  </si>
  <si>
    <t xml:space="preserve">EM Group Oy</t>
  </si>
  <si>
    <t xml:space="preserve">FI08548847</t>
  </si>
  <si>
    <t xml:space="preserve">Ensto %</t>
  </si>
  <si>
    <t xml:space="preserve">Ponsse OYJ</t>
  </si>
  <si>
    <t xml:space="preserve">FI09342090</t>
  </si>
  <si>
    <t xml:space="preserve">PONSSE OYJ</t>
  </si>
  <si>
    <t xml:space="preserve">Vierema</t>
  </si>
  <si>
    <t xml:space="preserve">Sweden; Norway; France; United Kingdom; United States; Brazil; Russia</t>
  </si>
  <si>
    <t xml:space="preserve">Konecranes OYJ</t>
  </si>
  <si>
    <t xml:space="preserve">FI09427182</t>
  </si>
  <si>
    <t xml:space="preserve">Konecranes</t>
  </si>
  <si>
    <t xml:space="preserve">KONECRANES OYJ</t>
  </si>
  <si>
    <t xml:space="preserve">Kci Konecranes Oyj</t>
  </si>
  <si>
    <t xml:space="preserve">Hyvinkaa</t>
  </si>
  <si>
    <t xml:space="preserve">HyvinkÃ¤a</t>
  </si>
  <si>
    <t xml:space="preserve">Portugal; The United Kingdom; France; Poland; The USA; Germany; Singapore; Sweden</t>
  </si>
  <si>
    <t xml:space="preserve">Bittium OYJ</t>
  </si>
  <si>
    <t xml:space="preserve">FI10041295</t>
  </si>
  <si>
    <t xml:space="preserve">BITTIUM OYJ</t>
  </si>
  <si>
    <t xml:space="preserve">Elektrobit Oyj</t>
  </si>
  <si>
    <t xml:space="preserve">Oulu</t>
  </si>
  <si>
    <t xml:space="preserve">Stora Enso OYJ</t>
  </si>
  <si>
    <t xml:space="preserve">FI10390508</t>
  </si>
  <si>
    <t xml:space="preserve">STORA ENSO OYJ</t>
  </si>
  <si>
    <t xml:space="preserve">Europe; North and Latin America; Asia</t>
  </si>
  <si>
    <t xml:space="preserve">Upm-Kymmene OYJ</t>
  </si>
  <si>
    <t xml:space="preserve">FI10410900</t>
  </si>
  <si>
    <t xml:space="preserve">UPM-KYMMENE OYJ</t>
  </si>
  <si>
    <t xml:space="preserve">Austria; Canada; China; Estonia; Finland; France; Germany; Russia; United Kingdom; United States</t>
  </si>
  <si>
    <t xml:space="preserve">Austria; Canada; China; Estonia; France; Germany; Russia; United Kingdom; United States</t>
  </si>
  <si>
    <t xml:space="preserve">Teleste OYJ</t>
  </si>
  <si>
    <t xml:space="preserve">FI11022678</t>
  </si>
  <si>
    <t xml:space="preserve">TELESTE OYJ</t>
  </si>
  <si>
    <t xml:space="preserve">Teleste Oy</t>
  </si>
  <si>
    <t xml:space="preserve">Fortum OYJ</t>
  </si>
  <si>
    <t xml:space="preserve">FI14636114</t>
  </si>
  <si>
    <t xml:space="preserve">FI02459755</t>
  </si>
  <si>
    <t xml:space="preserve">VALTIONEUVOSTON KANSLIA</t>
  </si>
  <si>
    <t xml:space="preserve">Neste Oy</t>
  </si>
  <si>
    <t xml:space="preserve">50.70</t>
  </si>
  <si>
    <t xml:space="preserve">China; Russia; Norway; Sweden; Estonia; Latvia; Lithuania; Poland; Germany; United Kingdom; Belgium</t>
  </si>
  <si>
    <t xml:space="preserve">Sanoma OYJ</t>
  </si>
  <si>
    <t xml:space="preserve">FI15243611</t>
  </si>
  <si>
    <t xml:space="preserve">SANOMA OYJ</t>
  </si>
  <si>
    <t xml:space="preserve">Sanoma-Wsoy Oyj</t>
  </si>
  <si>
    <t xml:space="preserve">Posti Group Oyj</t>
  </si>
  <si>
    <t xml:space="preserve">FI15318644</t>
  </si>
  <si>
    <t xml:space="preserve">Itella Oyj</t>
  </si>
  <si>
    <t xml:space="preserve">Finland; Scandinavia; Baltic countries; Germany; Russia</t>
  </si>
  <si>
    <t xml:space="preserve">Metso OYJ</t>
  </si>
  <si>
    <t xml:space="preserve">FI15380325</t>
  </si>
  <si>
    <t xml:space="preserve">METSO OYJ</t>
  </si>
  <si>
    <t xml:space="preserve">Europe; North America; South America; Africa; Asia-Pacific</t>
  </si>
  <si>
    <t xml:space="preserve">Europe; North America; South America; Africa; Asia-Pacific; Middle East</t>
  </si>
  <si>
    <t xml:space="preserve">Dynea Oy</t>
  </si>
  <si>
    <t xml:space="preserve">FI15620771</t>
  </si>
  <si>
    <t xml:space="preserve">YY*290304205</t>
  </si>
  <si>
    <t xml:space="preserve">INDUSTRI KAPITAL 1997 FUND JA 2000 FUND</t>
  </si>
  <si>
    <t xml:space="preserve">89.00</t>
  </si>
  <si>
    <t xml:space="preserve">Europe; Asia; South America</t>
  </si>
  <si>
    <t xml:space="preserve">Tecnotree OYJ</t>
  </si>
  <si>
    <t xml:space="preserve">FI16515770</t>
  </si>
  <si>
    <t xml:space="preserve">TECNOTREE OYJ</t>
  </si>
  <si>
    <t xml:space="preserve">Tecnomen Lifetree Oyj</t>
  </si>
  <si>
    <t xml:space="preserve">Glaston OYJ ABP</t>
  </si>
  <si>
    <t xml:space="preserve">FI16515850</t>
  </si>
  <si>
    <t xml:space="preserve">GLASTON OYJ ABP</t>
  </si>
  <si>
    <t xml:space="preserve">Kyro Oyj Abp</t>
  </si>
  <si>
    <t xml:space="preserve">Tampere</t>
  </si>
  <si>
    <t xml:space="preserve">Tampere, Finland</t>
  </si>
  <si>
    <t xml:space="preserve">Maricap Oy</t>
  </si>
  <si>
    <t xml:space="preserve">FI17291342</t>
  </si>
  <si>
    <t xml:space="preserve">WW*110159128642</t>
  </si>
  <si>
    <t xml:space="preserve">MR GORAN WILHELM SUNDHOLM</t>
  </si>
  <si>
    <t xml:space="preserve">Gurulogic Microsystems Oy</t>
  </si>
  <si>
    <t xml:space="preserve">FI17326998</t>
  </si>
  <si>
    <t xml:space="preserve">FI05915808</t>
  </si>
  <si>
    <t xml:space="preserve">SALMELA-YHTIÃ–T OY</t>
  </si>
  <si>
    <t xml:space="preserve">69.00</t>
  </si>
  <si>
    <t xml:space="preserve">Neste OYJ</t>
  </si>
  <si>
    <t xml:space="preserve">FI18523029</t>
  </si>
  <si>
    <t xml:space="preserve">Neste Oil Oyj</t>
  </si>
  <si>
    <t xml:space="preserve">Neste</t>
  </si>
  <si>
    <t xml:space="preserve">Finland; Portugal; Belgium; Sweden; Canada</t>
  </si>
  <si>
    <t xml:space="preserve">Portugal; Belgium; Sweden; Canada</t>
  </si>
  <si>
    <t xml:space="preserve">Kone OYJ</t>
  </si>
  <si>
    <t xml:space="preserve">FI19274001</t>
  </si>
  <si>
    <t xml:space="preserve">FI*Z00072078</t>
  </si>
  <si>
    <t xml:space="preserve">MR ANTTI HERLIN</t>
  </si>
  <si>
    <t xml:space="preserve">0.14</t>
  </si>
  <si>
    <t xml:space="preserve">61.96</t>
  </si>
  <si>
    <t xml:space="preserve">Cargotec OYJ</t>
  </si>
  <si>
    <t xml:space="preserve">FI19274028</t>
  </si>
  <si>
    <t xml:space="preserve">CARGOTEC OYJ</t>
  </si>
  <si>
    <t xml:space="preserve">Beneq Oy</t>
  </si>
  <si>
    <t xml:space="preserve">FI19563372</t>
  </si>
  <si>
    <t xml:space="preserve">BENEQ OY</t>
  </si>
  <si>
    <t xml:space="preserve">Rettig Group Oy Ab</t>
  </si>
  <si>
    <t xml:space="preserve">FI19708885</t>
  </si>
  <si>
    <t xml:space="preserve">FI*908377219</t>
  </si>
  <si>
    <t xml:space="preserve">MR TOM VON RETTIG</t>
  </si>
  <si>
    <t xml:space="preserve">China; USA; Netherlands</t>
  </si>
  <si>
    <t xml:space="preserve">Paroc Group Oy</t>
  </si>
  <si>
    <t xml:space="preserve">FI23033710</t>
  </si>
  <si>
    <t xml:space="preserve">GBJE299</t>
  </si>
  <si>
    <t xml:space="preserve">CVC CAPITAL PARTNERS ADVISORY GROUP HOLDING FOUNDATION</t>
  </si>
  <si>
    <t xml:space="preserve">Finland; Sweden; Lithuania; Poland; Russian Federation</t>
  </si>
  <si>
    <t xml:space="preserve">Sweden; Lithuania; Poland; Russian Federation</t>
  </si>
  <si>
    <t xml:space="preserve">Patria Oyj</t>
  </si>
  <si>
    <t xml:space="preserve">FI23341596</t>
  </si>
  <si>
    <t xml:space="preserve">50.01</t>
  </si>
  <si>
    <t xml:space="preserve">Inion Oy</t>
  </si>
  <si>
    <t xml:space="preserve">FI23705679</t>
  </si>
  <si>
    <t xml:space="preserve">INION OY</t>
  </si>
  <si>
    <t xml:space="preserve">Ahlstrom-Munksjo OYJ</t>
  </si>
  <si>
    <t xml:space="preserve">FI24806615</t>
  </si>
  <si>
    <t xml:space="preserve">FI16700431</t>
  </si>
  <si>
    <t xml:space="preserve">AHLSTROM-MUNKSJÃ– OYJ</t>
  </si>
  <si>
    <t xml:space="preserve">Munksjo Oyj</t>
  </si>
  <si>
    <t xml:space="preserve">Convion Oy</t>
  </si>
  <si>
    <t xml:space="preserve">FI24979778</t>
  </si>
  <si>
    <t xml:space="preserve">Caverion OYJ</t>
  </si>
  <si>
    <t xml:space="preserve">FI25341274</t>
  </si>
  <si>
    <t xml:space="preserve">yit bUILDING SYSTEMS</t>
  </si>
  <si>
    <t xml:space="preserve">CAVERION OYJ</t>
  </si>
  <si>
    <t xml:space="preserve">Sweden, Norway, Germany, Austria, Denmark, Russia, Latvia, Lithuania, Poland, the Czech Republic, an</t>
  </si>
  <si>
    <t xml:space="preserve">Valmet OYJ</t>
  </si>
  <si>
    <t xml:space="preserve">FI25530198</t>
  </si>
  <si>
    <t xml:space="preserve">VALMET OYJ</t>
  </si>
  <si>
    <t xml:space="preserve">Veikkaus Oy</t>
  </si>
  <si>
    <t xml:space="preserve">FI27652201</t>
  </si>
  <si>
    <t xml:space="preserve">FI01245026</t>
  </si>
  <si>
    <t xml:space="preserve">FRV Evo Oy</t>
  </si>
  <si>
    <t xml:space="preserve">83.30</t>
  </si>
  <si>
    <t xml:space="preserve">Fnac Darty</t>
  </si>
  <si>
    <t xml:space="preserve">FR055800296</t>
  </si>
  <si>
    <t xml:space="preserve">GB04232413</t>
  </si>
  <si>
    <t xml:space="preserve">FNAC DARTY</t>
  </si>
  <si>
    <t xml:space="preserve">Groupe Fnac</t>
  </si>
  <si>
    <t xml:space="preserve">Ivry Sur-Seine</t>
  </si>
  <si>
    <t xml:space="preserve">France</t>
  </si>
  <si>
    <t xml:space="preserve">Bollore</t>
  </si>
  <si>
    <t xml:space="preserve">FR055804124</t>
  </si>
  <si>
    <t xml:space="preserve">VEHICULES ELECTR PININFARINA BOLLORE</t>
  </si>
  <si>
    <t xml:space="preserve">FRP002773358</t>
  </si>
  <si>
    <t xml:space="preserve">MR M BOLLORE VINCENT</t>
  </si>
  <si>
    <t xml:space="preserve">Bollore Investissement</t>
  </si>
  <si>
    <t xml:space="preserve">Ergue Gaberic</t>
  </si>
  <si>
    <t xml:space="preserve">Vicat</t>
  </si>
  <si>
    <t xml:space="preserve">FR057505539</t>
  </si>
  <si>
    <t xml:space="preserve">WW*81445783</t>
  </si>
  <si>
    <t xml:space="preserve">FAMILLE MERCERON-VICAT</t>
  </si>
  <si>
    <t xml:space="preserve">Laboratoire Francais DU Fractionnement ET DES Biotechnologies</t>
  </si>
  <si>
    <t xml:space="preserve">FR180036147</t>
  </si>
  <si>
    <t xml:space="preserve">LFF BIOTECHNOLOGIES</t>
  </si>
  <si>
    <t xml:space="preserve">FR*J00S1080</t>
  </si>
  <si>
    <t xml:space="preserve">FRANCE</t>
  </si>
  <si>
    <t xml:space="preserve">Les Ulis</t>
  </si>
  <si>
    <t xml:space="preserve">SEB S.A.</t>
  </si>
  <si>
    <t xml:space="preserve">FR300349636</t>
  </si>
  <si>
    <t xml:space="preserve">Ecully</t>
  </si>
  <si>
    <t xml:space="preserve">Lectra SA</t>
  </si>
  <si>
    <t xml:space="preserve">FR300702305</t>
  </si>
  <si>
    <t xml:space="preserve">LECTRA SA</t>
  </si>
  <si>
    <t xml:space="preserve">Lectra Systemes Sa</t>
  </si>
  <si>
    <t xml:space="preserve">Sodexo</t>
  </si>
  <si>
    <t xml:space="preserve">FR301940219</t>
  </si>
  <si>
    <t xml:space="preserve">WW*110000827363</t>
  </si>
  <si>
    <t xml:space="preserve">FAMILLE DE MONSIEUR PIERRE BELLON</t>
  </si>
  <si>
    <t xml:space="preserve">Sodexho Alliance</t>
  </si>
  <si>
    <t xml:space="preserve">Issy-Les-Moulineaux</t>
  </si>
  <si>
    <t xml:space="preserve">Europe; North and South America; Asia; Australia; Africa</t>
  </si>
  <si>
    <t xml:space="preserve">Ipsos SA</t>
  </si>
  <si>
    <t xml:space="preserve">FR304555634</t>
  </si>
  <si>
    <t xml:space="preserve">IPSOS SA</t>
  </si>
  <si>
    <t xml:space="preserve">United States, Europe, Asia, Latin America, and the Middle East, Belgium, Czech Republic, France, Ge</t>
  </si>
  <si>
    <t xml:space="preserve">Decathlon</t>
  </si>
  <si>
    <t xml:space="preserve">FR306138900</t>
  </si>
  <si>
    <t xml:space="preserve">DECATHLON</t>
  </si>
  <si>
    <t xml:space="preserve">Villeneuve D Ascq</t>
  </si>
  <si>
    <t xml:space="preserve">50Â° 38' 39.7" N	3Â° 8' 3.8" E	31/12/2015</t>
  </si>
  <si>
    <t xml:space="preserve">China; Germany; Morocco; Czech Republic; Spain; Russian Federation; Italy; Netherlands; Slovakia; Un</t>
  </si>
  <si>
    <t xml:space="preserve">Jcdecaux SA</t>
  </si>
  <si>
    <t xml:space="preserve">FR307570747</t>
  </si>
  <si>
    <t xml:space="preserve">FR319267134</t>
  </si>
  <si>
    <t xml:space="preserve">JC DECAUX HOLDING</t>
  </si>
  <si>
    <t xml:space="preserve">64.00</t>
  </si>
  <si>
    <t xml:space="preserve">Neuilly-Sur-Seine</t>
  </si>
  <si>
    <t xml:space="preserve">Canada, Australia, the United States, South America, Russia, China and the regions in Europe</t>
  </si>
  <si>
    <t xml:space="preserve">Guerbet SA</t>
  </si>
  <si>
    <t xml:space="preserve">FR308491521</t>
  </si>
  <si>
    <t xml:space="preserve">FR*1010850</t>
  </si>
  <si>
    <t xml:space="preserve">FAMILLE GUERBET</t>
  </si>
  <si>
    <t xml:space="preserve">61.51</t>
  </si>
  <si>
    <t xml:space="preserve">Villepinte</t>
  </si>
  <si>
    <t xml:space="preserve">Aulnay-sous-Bois; Lanester Cedex; Villepinte</t>
  </si>
  <si>
    <t xml:space="preserve">Spain; Switzerland; Austria; Italy; Japan; South Korea; Hong Kong; Taiwan; United States of America;</t>
  </si>
  <si>
    <t xml:space="preserve">S P C M SA</t>
  </si>
  <si>
    <t xml:space="preserve">FR312327737</t>
  </si>
  <si>
    <t xml:space="preserve">WWP002988478</t>
  </si>
  <si>
    <t xml:space="preserve">MR PICH RENE</t>
  </si>
  <si>
    <t xml:space="preserve">Andrezieux Boutheon</t>
  </si>
  <si>
    <t xml:space="preserve">45Â° 31' 31.2" N	4Â° 15' 25.0" E	31/12/2015</t>
  </si>
  <si>
    <t xml:space="preserve">North America, Europe, Africa, and the Asia-Pacific</t>
  </si>
  <si>
    <t xml:space="preserve">Ingenico Group SA</t>
  </si>
  <si>
    <t xml:space="preserve">FR317218758</t>
  </si>
  <si>
    <t xml:space="preserve">FUJIAN LANDI COMMERCIAL EQUIP</t>
  </si>
  <si>
    <t xml:space="preserve">INGENICO GROUP SA</t>
  </si>
  <si>
    <t xml:space="preserve">Ingenico</t>
  </si>
  <si>
    <t xml:space="preserve">Western Europe, United States, Latin America, China, Japan, Australia, Eastern Europe, Asia, Africa.</t>
  </si>
  <si>
    <t xml:space="preserve">Medasys S.A.</t>
  </si>
  <si>
    <t xml:space="preserve">FR319557237</t>
  </si>
  <si>
    <t xml:space="preserve">FR819701889</t>
  </si>
  <si>
    <t xml:space="preserve">ARDIAN LBO FUND VI B S L P</t>
  </si>
  <si>
    <t xml:space="preserve">Jod Electronique</t>
  </si>
  <si>
    <t xml:space="preserve">Clamart</t>
  </si>
  <si>
    <t xml:space="preserve">United States of America; Switzerland; Belgium; Japan</t>
  </si>
  <si>
    <t xml:space="preserve">Dassault Systemes SE</t>
  </si>
  <si>
    <t xml:space="preserve">FR322306440</t>
  </si>
  <si>
    <t xml:space="preserve">WW*926384763</t>
  </si>
  <si>
    <t xml:space="preserve">FAMILLE DASSAULT</t>
  </si>
  <si>
    <t xml:space="preserve">Dassault Systemes Sa</t>
  </si>
  <si>
    <t xml:space="preserve">Velizy Villacoublay</t>
  </si>
  <si>
    <t xml:space="preserve">United States; Canada; Russian Federation; Japan; United Kingdom; France; Germany; Israel; Sweden; S</t>
  </si>
  <si>
    <t xml:space="preserve">Atos SE</t>
  </si>
  <si>
    <t xml:space="preserve">FR323623603</t>
  </si>
  <si>
    <t xml:space="preserve">SIEMENS ENTERPRISE COMMUNICATIONS</t>
  </si>
  <si>
    <t xml:space="preserve">ATOS SE</t>
  </si>
  <si>
    <t xml:space="preserve">Atos</t>
  </si>
  <si>
    <t xml:space="preserve">Bezons</t>
  </si>
  <si>
    <t xml:space="preserve">United States of America, Europe, Africa, the Middle East, and Asia</t>
  </si>
  <si>
    <t xml:space="preserve">MGI France</t>
  </si>
  <si>
    <t xml:space="preserve">FR324357151</t>
  </si>
  <si>
    <t xml:space="preserve">"MGI France"</t>
  </si>
  <si>
    <t xml:space="preserve">MGI FRANCE</t>
  </si>
  <si>
    <t xml:space="preserve">Fresnes</t>
  </si>
  <si>
    <t xml:space="preserve">Servier SAS</t>
  </si>
  <si>
    <t xml:space="preserve">FR324444991</t>
  </si>
  <si>
    <t xml:space="preserve">SERVIER SAS</t>
  </si>
  <si>
    <t xml:space="preserve">Suresnes</t>
  </si>
  <si>
    <t xml:space="preserve">48Â° 52' 26.2" N	2Â° 13' 38.1" E	30/09/2016</t>
  </si>
  <si>
    <t xml:space="preserve">Television Francaise 1 SA</t>
  </si>
  <si>
    <t xml:space="preserve">FR326300159</t>
  </si>
  <si>
    <t xml:space="preserve">TELEVISION FRANCAISE 1 SA</t>
  </si>
  <si>
    <t xml:space="preserve">Boulogne-Billancourt</t>
  </si>
  <si>
    <t xml:space="preserve">Geci International SA</t>
  </si>
  <si>
    <t xml:space="preserve">FR326300969</t>
  </si>
  <si>
    <t xml:space="preserve">GECI INTERNATIONAL SA</t>
  </si>
  <si>
    <t xml:space="preserve">Germany; India; United Arab Emirates; United Kingdom; Italy</t>
  </si>
  <si>
    <t xml:space="preserve">Sopra Steria Group</t>
  </si>
  <si>
    <t xml:space="preserve">FR326820065</t>
  </si>
  <si>
    <t xml:space="preserve">SOPRA - SOCIETE DE PRODUCTION ET DE RECHERCHES APPLIQUEES</t>
  </si>
  <si>
    <t xml:space="preserve">SOPRA STERIA GROUP</t>
  </si>
  <si>
    <t xml:space="preserve">Sopra Group</t>
  </si>
  <si>
    <t xml:space="preserve">Annecy-Le-Vieux</t>
  </si>
  <si>
    <t xml:space="preserve">Belgium, Spain, Italy, United Kingdom and Switzerland; France; Romania; Germany; Luxembourg; Portuga</t>
  </si>
  <si>
    <t xml:space="preserve">Cegid Group</t>
  </si>
  <si>
    <t xml:space="preserve">FR327888111</t>
  </si>
  <si>
    <t xml:space="preserve">KYLEI455842</t>
  </si>
  <si>
    <t xml:space="preserve">SL CLAUDIUS CAYMAN</t>
  </si>
  <si>
    <t xml:space="preserve">Cegid (Old)</t>
  </si>
  <si>
    <t xml:space="preserve">Lyon</t>
  </si>
  <si>
    <t xml:space="preserve">Avanquest</t>
  </si>
  <si>
    <t xml:space="preserve">FR329764625</t>
  </si>
  <si>
    <t xml:space="preserve">AVANQUEST</t>
  </si>
  <si>
    <t xml:space="preserve">Avanquest Software</t>
  </si>
  <si>
    <t xml:space="preserve">La Garenne Colombes</t>
  </si>
  <si>
    <t xml:space="preserve">United States of America; Germany; United Kingdom; Spain; China; Korea</t>
  </si>
  <si>
    <t xml:space="preserve">Itesoft SA</t>
  </si>
  <si>
    <t xml:space="preserve">FR330265323</t>
  </si>
  <si>
    <t xml:space="preserve">WWP002823195</t>
  </si>
  <si>
    <t xml:space="preserve">MR DIDIER CHARPENTIER</t>
  </si>
  <si>
    <t xml:space="preserve">Itesoft - Informatique Et Technologies Avancees Sa</t>
  </si>
  <si>
    <t xml:space="preserve">Aimargues</t>
  </si>
  <si>
    <t xml:space="preserve">CAP Gemini</t>
  </si>
  <si>
    <t xml:space="preserve">FR330703844</t>
  </si>
  <si>
    <t xml:space="preserve">pb brevets geminixxx ???</t>
  </si>
  <si>
    <t xml:space="preserve">CAP GEMINI</t>
  </si>
  <si>
    <t xml:space="preserve">Haulotte Group</t>
  </si>
  <si>
    <t xml:space="preserve">FR332822485</t>
  </si>
  <si>
    <t xml:space="preserve">ZZ*J00M*126628</t>
  </si>
  <si>
    <t xml:space="preserve">MANAGEMENT BUYOUT TEAM OF SOLEM</t>
  </si>
  <si>
    <t xml:space="preserve">Pinguely-Haulotte</t>
  </si>
  <si>
    <t xml:space="preserve">l'horme</t>
  </si>
  <si>
    <t xml:space="preserve">Australia; Netherlands; Poland; Sweden; United States of America; United Kingdom; Russian Federation</t>
  </si>
  <si>
    <t xml:space="preserve">Technicolor</t>
  </si>
  <si>
    <t xml:space="preserve">FR333773174</t>
  </si>
  <si>
    <t xml:space="preserve">THOMSON LICENSING</t>
  </si>
  <si>
    <t xml:space="preserve">TECHNICOLOR</t>
  </si>
  <si>
    <t xml:space="preserve">Thomson</t>
  </si>
  <si>
    <t xml:space="preserve">E S I France</t>
  </si>
  <si>
    <t xml:space="preserve">FR333784262</t>
  </si>
  <si>
    <t xml:space="preserve">WW*20585626</t>
  </si>
  <si>
    <t xml:space="preserve">MR ERIC KAUFFMANN</t>
  </si>
  <si>
    <t xml:space="preserve">64.29</t>
  </si>
  <si>
    <t xml:space="preserve">La Wantzenau</t>
  </si>
  <si>
    <t xml:space="preserve">48Â° 40' 1.3" N	7Â° 48' 44.3" E	31/12/2015</t>
  </si>
  <si>
    <t xml:space="preserve">Infovista SA</t>
  </si>
  <si>
    <t xml:space="preserve">FR334088275</t>
  </si>
  <si>
    <t xml:space="preserve">YY*Z00083309</t>
  </si>
  <si>
    <t xml:space="preserve">APAX FRANCE IX</t>
  </si>
  <si>
    <t xml:space="preserve">Methodes Futures Pour L Informatique - M.F.I.</t>
  </si>
  <si>
    <t xml:space="preserve">Americas, Europe, Africa, the Middle East, Asia Pacific</t>
  </si>
  <si>
    <t xml:space="preserve">Ubisoft Entertainment SA</t>
  </si>
  <si>
    <t xml:space="preserve">FR335186094</t>
  </si>
  <si>
    <t xml:space="preserve">UBISOFT ENTERTAINMENT SA</t>
  </si>
  <si>
    <t xml:space="preserve">Rennes</t>
  </si>
  <si>
    <t xml:space="preserve">Romania; China; Canada; Spain; Italy; Morocco; Germany; United Kingdom; United States; Japan; Austra</t>
  </si>
  <si>
    <t xml:space="preserve">IGE + XAO</t>
  </si>
  <si>
    <t xml:space="preserve">FR338514987</t>
  </si>
  <si>
    <t xml:space="preserve">probablement pas de brevet</t>
  </si>
  <si>
    <t xml:space="preserve">Colomiers</t>
  </si>
  <si>
    <t xml:space="preserve">Denmark; Germany; United States of America; Bulgaria; Netherlands; United Kingdom; Canada; Spain; It</t>
  </si>
  <si>
    <t xml:space="preserve">Microwave Vision</t>
  </si>
  <si>
    <t xml:space="preserve">FR340342153</t>
  </si>
  <si>
    <t xml:space="preserve">MICROWAVE VISION</t>
  </si>
  <si>
    <t xml:space="preserve">Societe d'applications Technologiques De l'imagerie Micro-Onde - Satimo</t>
  </si>
  <si>
    <t xml:space="preserve">Villebon-Sur-Yvette</t>
  </si>
  <si>
    <t xml:space="preserve">Oberthur Technologies</t>
  </si>
  <si>
    <t xml:space="preserve">FR340709534</t>
  </si>
  <si>
    <t xml:space="preserve">Colombes</t>
  </si>
  <si>
    <t xml:space="preserve">48Â° 54' 32.9" N	2Â° 13' 54.0" E	31/12/2015</t>
  </si>
  <si>
    <t xml:space="preserve">Atari</t>
  </si>
  <si>
    <t xml:space="preserve">FR341699106</t>
  </si>
  <si>
    <t xml:space="preserve">ATARI</t>
  </si>
  <si>
    <t xml:space="preserve">Infogrames Entertainment</t>
  </si>
  <si>
    <t xml:space="preserve">CNP Assurances</t>
  </si>
  <si>
    <t xml:space="preserve">FR341737062</t>
  </si>
  <si>
    <t xml:space="preserve">Iliad</t>
  </si>
  <si>
    <t xml:space="preserve">FR342376332</t>
  </si>
  <si>
    <t xml:space="preserve">FRP002834302</t>
  </si>
  <si>
    <t xml:space="preserve">MR NIEL XAVIER</t>
  </si>
  <si>
    <t xml:space="preserve">52.43</t>
  </si>
  <si>
    <t xml:space="preserve">Vivendi</t>
  </si>
  <si>
    <t xml:space="preserve">FR343134763</t>
  </si>
  <si>
    <t xml:space="preserve">VIVENDI</t>
  </si>
  <si>
    <t xml:space="preserve">Vivendi Universal</t>
  </si>
  <si>
    <t xml:space="preserve">Portugal; Brazil; United States; United Kingdom; Germany; Canada; Netherlands; Gabon; Mauritania; Bu</t>
  </si>
  <si>
    <t xml:space="preserve">Archos</t>
  </si>
  <si>
    <t xml:space="preserve">FR343902821</t>
  </si>
  <si>
    <t xml:space="preserve">ARCHOS</t>
  </si>
  <si>
    <t xml:space="preserve">Igny</t>
  </si>
  <si>
    <t xml:space="preserve">MGI Coutier SA</t>
  </si>
  <si>
    <t xml:space="preserve">FR344844998</t>
  </si>
  <si>
    <t xml:space="preserve">FR395006398</t>
  </si>
  <si>
    <t xml:space="preserve">COUTIER DEVELOPPEMENT</t>
  </si>
  <si>
    <t xml:space="preserve">Mgi Coutier Poullain Sa</t>
  </si>
  <si>
    <t xml:space="preserve">57.34</t>
  </si>
  <si>
    <t xml:space="preserve">Champfromier</t>
  </si>
  <si>
    <t xml:space="preserve">Beri 21</t>
  </si>
  <si>
    <t xml:space="preserve">FR347851800</t>
  </si>
  <si>
    <t xml:space="preserve">WW*83679429</t>
  </si>
  <si>
    <t xml:space="preserve">FAMILLE BENETEAU</t>
  </si>
  <si>
    <t xml:space="preserve">48Â° 51' 35.1" N	2Â° 18' 37.2" E	31/08/2016</t>
  </si>
  <si>
    <t xml:space="preserve">Groupe Gorge</t>
  </si>
  <si>
    <t xml:space="preserve">FR348541186</t>
  </si>
  <si>
    <t xml:space="preserve">WW*110022599594</t>
  </si>
  <si>
    <t xml:space="preserve">MR RAPHAEL GORGE</t>
  </si>
  <si>
    <t xml:space="preserve">Finuchem</t>
  </si>
  <si>
    <t xml:space="preserve">Cegedim SA</t>
  </si>
  <si>
    <t xml:space="preserve">FR350422622</t>
  </si>
  <si>
    <t xml:space="preserve">WW*110002007570</t>
  </si>
  <si>
    <t xml:space="preserve">MR JEAN-CLAUDE LABRUNE</t>
  </si>
  <si>
    <t xml:space="preserve">Giat Industries</t>
  </si>
  <si>
    <t xml:space="preserve">FR352751143</t>
  </si>
  <si>
    <t xml:space="preserve">48Â° 50' 38.4" N	2Â° 15' 31.7" E	31/12/2015</t>
  </si>
  <si>
    <t xml:space="preserve">Tarkett S.A.</t>
  </si>
  <si>
    <t xml:space="preserve">FR352849327</t>
  </si>
  <si>
    <t xml:space="preserve">WW*110018521848</t>
  </si>
  <si>
    <t xml:space="preserve">MME CATHERINE LA BONNARDIERE</t>
  </si>
  <si>
    <t xml:space="preserve">Paris La Defense</t>
  </si>
  <si>
    <t xml:space="preserve">Asia Pacific; CIS countries; Europe; Latin America; Middle East; Africa; North America</t>
  </si>
  <si>
    <t xml:space="preserve">Roquette Freres</t>
  </si>
  <si>
    <t xml:space="preserve">FR357200054</t>
  </si>
  <si>
    <t xml:space="preserve">ROQUETTE FRERES</t>
  </si>
  <si>
    <t xml:space="preserve">WW*1151577276</t>
  </si>
  <si>
    <t xml:space="preserve">FAMILLE ROQUETTE</t>
  </si>
  <si>
    <t xml:space="preserve">Lestrem</t>
  </si>
  <si>
    <t xml:space="preserve">50Â° 37' 33.1" N	2Â° 42' 26.1" E	31/12/2016</t>
  </si>
  <si>
    <t xml:space="preserve">Italy; Spain; United States; United Kingdom; Germany; Romania; China; South Korea; India</t>
  </si>
  <si>
    <t xml:space="preserve">France and internationally</t>
  </si>
  <si>
    <t xml:space="preserve">Generix SA</t>
  </si>
  <si>
    <t xml:space="preserve">FR377619150</t>
  </si>
  <si>
    <t xml:space="preserve">GENERIX SA</t>
  </si>
  <si>
    <t xml:space="preserve">Villeneuve d'ascq</t>
  </si>
  <si>
    <t xml:space="preserve">Cast SA</t>
  </si>
  <si>
    <t xml:space="preserve">FR379668809</t>
  </si>
  <si>
    <t xml:space="preserve">CAST SA</t>
  </si>
  <si>
    <t xml:space="preserve">Meudon</t>
  </si>
  <si>
    <t xml:space="preserve">Germany, Spain, United Kingdom, Sweden, Belgium, Italy, Switzerland and in the United States of Amer</t>
  </si>
  <si>
    <t xml:space="preserve">Orange</t>
  </si>
  <si>
    <t xml:space="preserve">FR380129866</t>
  </si>
  <si>
    <t xml:space="preserve">ORANGE</t>
  </si>
  <si>
    <t xml:space="preserve">France Telecom Sa</t>
  </si>
  <si>
    <t xml:space="preserve">Serma Technologies</t>
  </si>
  <si>
    <t xml:space="preserve">FR380712828</t>
  </si>
  <si>
    <t xml:space="preserve">FR809856792</t>
  </si>
  <si>
    <t xml:space="preserve">FINANCIERE AMPERE GALILEE</t>
  </si>
  <si>
    <t xml:space="preserve">99.16</t>
  </si>
  <si>
    <t xml:space="preserve">Pessac</t>
  </si>
  <si>
    <t xml:space="preserve">Bordeaux, Paris, Toulouse, Grenoble and Belfort</t>
  </si>
  <si>
    <t xml:space="preserve">Sequana</t>
  </si>
  <si>
    <t xml:space="preserve">FR383491446</t>
  </si>
  <si>
    <t xml:space="preserve">SEQUANA</t>
  </si>
  <si>
    <t xml:space="preserve">Sequana Capital</t>
  </si>
  <si>
    <t xml:space="preserve">Boulogne Billancourt</t>
  </si>
  <si>
    <t xml:space="preserve">S.O.I.Tec Silicon On Insulator Technologies</t>
  </si>
  <si>
    <t xml:space="preserve">FR384711909</t>
  </si>
  <si>
    <t xml:space="preserve">S.O.I.TEC SILICON ON INSULATOR TECHNOLOGIES</t>
  </si>
  <si>
    <t xml:space="preserve">Bernin</t>
  </si>
  <si>
    <t xml:space="preserve">GFI Informatique</t>
  </si>
  <si>
    <t xml:space="preserve">FR385365713</t>
  </si>
  <si>
    <t xml:space="preserve">GFI INFORMATIQUE</t>
  </si>
  <si>
    <t xml:space="preserve">Saint-Ouen</t>
  </si>
  <si>
    <t xml:space="preserve">Luxembourg; Belgium; Morocco; Switzerland; Portugal; Spain; Germany</t>
  </si>
  <si>
    <t xml:space="preserve">Alstom S.A.</t>
  </si>
  <si>
    <t xml:space="preserve">FR389058447</t>
  </si>
  <si>
    <t xml:space="preserve">ALSTOM S.A.</t>
  </si>
  <si>
    <t xml:space="preserve">Gec Alsthom Group Nv Sa</t>
  </si>
  <si>
    <t xml:space="preserve">America; Europe; Middle East; Asia; Australia</t>
  </si>
  <si>
    <t xml:space="preserve">Chargeurs</t>
  </si>
  <si>
    <t xml:space="preserve">FR390474898</t>
  </si>
  <si>
    <t xml:space="preserve">CHARGEURS</t>
  </si>
  <si>
    <t xml:space="preserve">Chargeurs International</t>
  </si>
  <si>
    <t xml:space="preserve">Germany; Korea; Brazil; Malaysia; Czech Republic; Italy; United States of America; New Zealand; Sout</t>
  </si>
  <si>
    <t xml:space="preserve">Neovacs S.A.</t>
  </si>
  <si>
    <t xml:space="preserve">FR391014537</t>
  </si>
  <si>
    <t xml:space="preserve">NEOVACS S.A.</t>
  </si>
  <si>
    <t xml:space="preserve">Nexans SA</t>
  </si>
  <si>
    <t xml:space="preserve">FR393525852</t>
  </si>
  <si>
    <t xml:space="preserve">NEXANS SA</t>
  </si>
  <si>
    <t xml:space="preserve">Atalec</t>
  </si>
  <si>
    <t xml:space="preserve">Belgium; Denmark; Germany; Greece; Ireland; Italy; Norway; Portugal; Russia; Spain; Sweden; Switzerl</t>
  </si>
  <si>
    <t xml:space="preserve">Parrot</t>
  </si>
  <si>
    <t xml:space="preserve">FR394149496</t>
  </si>
  <si>
    <t xml:space="preserve">PARROT</t>
  </si>
  <si>
    <t xml:space="preserve">Sanofi</t>
  </si>
  <si>
    <t xml:space="preserve">FR395030844</t>
  </si>
  <si>
    <t xml:space="preserve">SANOFI</t>
  </si>
  <si>
    <t xml:space="preserve">Sanofi-Aventis</t>
  </si>
  <si>
    <t xml:space="preserve">United States; Singapore; Peru; Colombia; Poland; Brazil; Mexico; Netherlands; China; Algeria; Belgi</t>
  </si>
  <si>
    <t xml:space="preserve">Orchestra - Premaman</t>
  </si>
  <si>
    <t xml:space="preserve">FR398471565</t>
  </si>
  <si>
    <t xml:space="preserve">PREMAMAN</t>
  </si>
  <si>
    <t xml:space="preserve">WW*919112462</t>
  </si>
  <si>
    <t xml:space="preserve">MR MESTRE PIERRE</t>
  </si>
  <si>
    <t xml:space="preserve">Orchestra - Kazibao</t>
  </si>
  <si>
    <t xml:space="preserve">St Aunes</t>
  </si>
  <si>
    <t xml:space="preserve">Inside Secure</t>
  </si>
  <si>
    <t xml:space="preserve">FR399275395</t>
  </si>
  <si>
    <t xml:space="preserve">INSIDE SECURE</t>
  </si>
  <si>
    <t xml:space="preserve">Meyreuil</t>
  </si>
  <si>
    <t xml:space="preserve">Aix-en-Provence, France</t>
  </si>
  <si>
    <t xml:space="preserve">China; Singapore; Poland; USA</t>
  </si>
  <si>
    <t xml:space="preserve">Varel Europe SA</t>
  </si>
  <si>
    <t xml:space="preserve">FR400782017</t>
  </si>
  <si>
    <t xml:space="preserve">US*A0026333461</t>
  </si>
  <si>
    <t xml:space="preserve">VAREL INTERNATIONAL ACQUISITION</t>
  </si>
  <si>
    <t xml:space="preserve">Ibos</t>
  </si>
  <si>
    <t xml:space="preserve">43Â° 13' 58.1" N	Â° 0' 12.0" E	31/12/2015</t>
  </si>
  <si>
    <t xml:space="preserve">Neopost SA</t>
  </si>
  <si>
    <t xml:space="preserve">FR402103907</t>
  </si>
  <si>
    <t xml:space="preserve">NEOPOST SA</t>
  </si>
  <si>
    <t xml:space="preserve">Bagneux</t>
  </si>
  <si>
    <t xml:space="preserve">Austria, Belgium, Canada, France, Germany, Ireland, Japan, Italy, the Netherlands, Norway, Spain, th</t>
  </si>
  <si>
    <t xml:space="preserve">Veolia Environnement</t>
  </si>
  <si>
    <t xml:space="preserve">FR403210032</t>
  </si>
  <si>
    <t xml:space="preserve">VEOLIA ENVIRONNEMENT</t>
  </si>
  <si>
    <t xml:space="preserve">Vivendi Environnement</t>
  </si>
  <si>
    <t xml:space="preserve">United Kingdom; Morocco; Portugal; Brazil; Spain; Hong Kong; Belgium; China; Germany; Netherlands; C</t>
  </si>
  <si>
    <t xml:space="preserve">Nicox S.A.</t>
  </si>
  <si>
    <t xml:space="preserve">FR403942642</t>
  </si>
  <si>
    <t xml:space="preserve">NICOX S.A.</t>
  </si>
  <si>
    <t xml:space="preserve">Valbonne</t>
  </si>
  <si>
    <t xml:space="preserve">United States of America; Italy</t>
  </si>
  <si>
    <t xml:space="preserve">Netgem SA</t>
  </si>
  <si>
    <t xml:space="preserve">FR408024578</t>
  </si>
  <si>
    <t xml:space="preserve">NETGEM SA</t>
  </si>
  <si>
    <t xml:space="preserve">Courbevoie Cedex</t>
  </si>
  <si>
    <t xml:space="preserve">Singapore; Australia</t>
  </si>
  <si>
    <t xml:space="preserve">Onxeo</t>
  </si>
  <si>
    <t xml:space="preserve">FR410910095</t>
  </si>
  <si>
    <t xml:space="preserve">ONXEO</t>
  </si>
  <si>
    <t xml:space="preserve">Bioalliance Pharma</t>
  </si>
  <si>
    <t xml:space="preserve">Paris, France</t>
  </si>
  <si>
    <t xml:space="preserve">Diaxonhit</t>
  </si>
  <si>
    <t xml:space="preserve">FR414488171</t>
  </si>
  <si>
    <t xml:space="preserve">DIAXONHIT</t>
  </si>
  <si>
    <t xml:space="preserve">Exonhit</t>
  </si>
  <si>
    <t xml:space="preserve">Linedata Services SA</t>
  </si>
  <si>
    <t xml:space="preserve">FR414945089</t>
  </si>
  <si>
    <t xml:space="preserve">WW*110002057078</t>
  </si>
  <si>
    <t xml:space="preserve">M JIVA ANVARALY</t>
  </si>
  <si>
    <t xml:space="preserve">Financiere De La Renaissance Sa</t>
  </si>
  <si>
    <t xml:space="preserve">Neuilly-Sur-Seine Cedex</t>
  </si>
  <si>
    <t xml:space="preserve">Luxembourg; United Kingdom; Tunisia; USA; Germany; Canada</t>
  </si>
  <si>
    <t xml:space="preserve">Hybrigenics SA</t>
  </si>
  <si>
    <t xml:space="preserve">FR415121854</t>
  </si>
  <si>
    <t xml:space="preserve">HYBRIGENICS SA</t>
  </si>
  <si>
    <t xml:space="preserve">Robertet SA</t>
  </si>
  <si>
    <t xml:space="preserve">FR415750660</t>
  </si>
  <si>
    <t xml:space="preserve">WW*1170040975</t>
  </si>
  <si>
    <t xml:space="preserve">GROUPE FAMILIAL MAUBERT</t>
  </si>
  <si>
    <t xml:space="preserve">Grasse</t>
  </si>
  <si>
    <t xml:space="preserve">Virbac SA</t>
  </si>
  <si>
    <t xml:space="preserve">FR417350311</t>
  </si>
  <si>
    <t xml:space="preserve">WW*1151597094</t>
  </si>
  <si>
    <t xml:space="preserve">FAMILLE DICK</t>
  </si>
  <si>
    <t xml:space="preserve">Laboratoires Virbac Sa</t>
  </si>
  <si>
    <t xml:space="preserve">65.70</t>
  </si>
  <si>
    <t xml:space="preserve">Carros</t>
  </si>
  <si>
    <t xml:space="preserve">France; United States; Brazil; Mexico; South Africa; Australia; Vietnam</t>
  </si>
  <si>
    <t xml:space="preserve">United States; Brazil; Mexico; South Africa; Australia; Vietnam; Switzerland; Costa Rica; Colombia; </t>
  </si>
  <si>
    <t xml:space="preserve">Ipsen SA</t>
  </si>
  <si>
    <t xml:space="preserve">FR419838529</t>
  </si>
  <si>
    <t xml:space="preserve">WW*926615538</t>
  </si>
  <si>
    <t xml:space="preserve">MME ANNE BEAUFOUR &amp; M HENRI BEAUFOUR</t>
  </si>
  <si>
    <t xml:space="preserve">Brazil; Mexico; United States; Ireland; Sweden, Germany; United Kingdom; Republic of Korea; Russian </t>
  </si>
  <si>
    <t xml:space="preserve">Laboratoires Clarins</t>
  </si>
  <si>
    <t xml:space="preserve">FR420851651</t>
  </si>
  <si>
    <t xml:space="preserve">FR814868550</t>
  </si>
  <si>
    <t xml:space="preserve">FAMILLE C</t>
  </si>
  <si>
    <t xml:space="preserve">48Â° 52' 53.4" N	2Â° 16' 53.8" E	31/12/2016</t>
  </si>
  <si>
    <t xml:space="preserve">Lohr Industrie</t>
  </si>
  <si>
    <t xml:space="preserve">FR421131368</t>
  </si>
  <si>
    <t xml:space="preserve">Lohr pas evident au niveau brevet qd FR OK hors FR ???</t>
  </si>
  <si>
    <t xml:space="preserve">FR419865084</t>
  </si>
  <si>
    <t xml:space="preserve">ALFA PARTICIPATIONS</t>
  </si>
  <si>
    <t xml:space="preserve">Hangenbieten</t>
  </si>
  <si>
    <t xml:space="preserve">48Â° 33' 26.6" N	7Â° 36' 59.5" E	31/12/2015</t>
  </si>
  <si>
    <t xml:space="preserve">Turkey; China; United States; Mexico</t>
  </si>
  <si>
    <t xml:space="preserve">Legrand</t>
  </si>
  <si>
    <t xml:space="preserve">FR421259615</t>
  </si>
  <si>
    <t xml:space="preserve">LEGRAND</t>
  </si>
  <si>
    <t xml:space="preserve">Limoges</t>
  </si>
  <si>
    <t xml:space="preserve">Valneva SE</t>
  </si>
  <si>
    <t xml:space="preserve">FR422497560</t>
  </si>
  <si>
    <t xml:space="preserve">VALNEVA SE</t>
  </si>
  <si>
    <t xml:space="preserve">Vivalis</t>
  </si>
  <si>
    <t xml:space="preserve">Akka Technologies SA</t>
  </si>
  <si>
    <t xml:space="preserve">FR422950865</t>
  </si>
  <si>
    <t xml:space="preserve">CH*Q000-5257471</t>
  </si>
  <si>
    <t xml:space="preserve">RICCI, FAMILIE MAURICE</t>
  </si>
  <si>
    <t xml:space="preserve">61.80</t>
  </si>
  <si>
    <t xml:space="preserve">Belgium; United Kingdom; Germany; Italy</t>
  </si>
  <si>
    <t xml:space="preserve">Nexeya</t>
  </si>
  <si>
    <t xml:space="preserve">FR423642222</t>
  </si>
  <si>
    <t xml:space="preserve">EURILOGIC</t>
  </si>
  <si>
    <t xml:space="preserve">FRECB0010468223</t>
  </si>
  <si>
    <t xml:space="preserve">ACTIVA CAPITAL FUND II</t>
  </si>
  <si>
    <t xml:space="preserve">Chatenay Malabry</t>
  </si>
  <si>
    <t xml:space="preserve">48Â° 46' 0.4" N	2Â° 17' 24.1" E	30/06/2016</t>
  </si>
  <si>
    <t xml:space="preserve">Metabolic Explorer</t>
  </si>
  <si>
    <t xml:space="preserve">FR423703107</t>
  </si>
  <si>
    <t xml:space="preserve">METABOLIC EXPLORER</t>
  </si>
  <si>
    <t xml:space="preserve">Saint-Beauzire</t>
  </si>
  <si>
    <t xml:space="preserve">Italy; France</t>
  </si>
  <si>
    <t xml:space="preserve">Italy</t>
  </si>
  <si>
    <t xml:space="preserve">SA Genfit</t>
  </si>
  <si>
    <t xml:space="preserve">FR424341907</t>
  </si>
  <si>
    <t xml:space="preserve">SA GENFIT</t>
  </si>
  <si>
    <t xml:space="preserve">Loos</t>
  </si>
  <si>
    <t xml:space="preserve">Innate Pharma</t>
  </si>
  <si>
    <t xml:space="preserve">FR424365336</t>
  </si>
  <si>
    <t xml:space="preserve">INNATE PHARMA</t>
  </si>
  <si>
    <t xml:space="preserve">Marseille</t>
  </si>
  <si>
    <t xml:space="preserve">Cellectis</t>
  </si>
  <si>
    <t xml:space="preserve">FR428859052</t>
  </si>
  <si>
    <t xml:space="preserve">CELLECTIS</t>
  </si>
  <si>
    <t xml:space="preserve">Integragen SA</t>
  </si>
  <si>
    <t xml:space="preserve">FR432176543</t>
  </si>
  <si>
    <t xml:space="preserve">INTEGRAGEN SA</t>
  </si>
  <si>
    <t xml:space="preserve">Evry</t>
  </si>
  <si>
    <t xml:space="preserve">Suez S.A.</t>
  </si>
  <si>
    <t xml:space="preserve">FR433466570</t>
  </si>
  <si>
    <t xml:space="preserve">GDF Suez</t>
  </si>
  <si>
    <t xml:space="preserve">SUEZ S.A.</t>
  </si>
  <si>
    <t xml:space="preserve">Suez Environnement Company Sa</t>
  </si>
  <si>
    <t xml:space="preserve">Axway Software SA</t>
  </si>
  <si>
    <t xml:space="preserve">FR433977980</t>
  </si>
  <si>
    <t xml:space="preserve">AXWAY SOFTWARE SA</t>
  </si>
  <si>
    <t xml:space="preserve">AB Science SA</t>
  </si>
  <si>
    <t xml:space="preserve">FR438479941</t>
  </si>
  <si>
    <t xml:space="preserve">AB SCIENCE SA</t>
  </si>
  <si>
    <t xml:space="preserve">Dcns</t>
  </si>
  <si>
    <t xml:space="preserve">FR441133808</t>
  </si>
  <si>
    <t xml:space="preserve">DCN en France</t>
  </si>
  <si>
    <t xml:space="preserve">DCN Corée</t>
  </si>
  <si>
    <t xml:space="preserve">48Â° 51' 5.9" N	2Â° 17' 23.9" E	31/12/2015</t>
  </si>
  <si>
    <t xml:space="preserve">Renault</t>
  </si>
  <si>
    <t xml:space="preserve">FR441639465</t>
  </si>
  <si>
    <t xml:space="preserve">RENAULT</t>
  </si>
  <si>
    <t xml:space="preserve">Poland; United Kingdom; Romania; Ireland; Morocco; Netherlands; Egypt; Belgium; Mexico; Spain; China</t>
  </si>
  <si>
    <t xml:space="preserve">Arkema</t>
  </si>
  <si>
    <t xml:space="preserve">FR445074685</t>
  </si>
  <si>
    <t xml:space="preserve">ARKEMA</t>
  </si>
  <si>
    <t xml:space="preserve">Cooltech Applications</t>
  </si>
  <si>
    <t xml:space="preserve">FR449679109</t>
  </si>
  <si>
    <t xml:space="preserve">"Cooltech Applications %"</t>
  </si>
  <si>
    <t xml:space="preserve">Holtzheim</t>
  </si>
  <si>
    <t xml:space="preserve">48Â° 33' 30.4" N	7Â° 38' 35.0" E	31/12/2015</t>
  </si>
  <si>
    <t xml:space="preserve">Auchan Holding</t>
  </si>
  <si>
    <t xml:space="preserve">FR476180625</t>
  </si>
  <si>
    <t xml:space="preserve">WW*83665055</t>
  </si>
  <si>
    <t xml:space="preserve">FAMILLE MULLIEZ</t>
  </si>
  <si>
    <t xml:space="preserve">Croix</t>
  </si>
  <si>
    <t xml:space="preserve">50Â° 40' 4.0" N	3Â° 9' 8.0" E	31/12/2015</t>
  </si>
  <si>
    <t xml:space="preserve">Somfy SA</t>
  </si>
  <si>
    <t xml:space="preserve">FR476980362</t>
  </si>
  <si>
    <t xml:space="preserve">WW*110148014542</t>
  </si>
  <si>
    <t xml:space="preserve">MR DESPATURE PAUL-GEORGES</t>
  </si>
  <si>
    <t xml:space="preserve">Somfy International Sa</t>
  </si>
  <si>
    <t xml:space="preserve">Cluses</t>
  </si>
  <si>
    <t xml:space="preserve">Germany; United States</t>
  </si>
  <si>
    <t xml:space="preserve">Ses-Imagotag S.A.</t>
  </si>
  <si>
    <t xml:space="preserve">FR479345464</t>
  </si>
  <si>
    <t xml:space="preserve">STORE ELECTRONIC SYSTEMS</t>
  </si>
  <si>
    <t xml:space="preserve">SES-IMAGOTAG S.A.</t>
  </si>
  <si>
    <t xml:space="preserve">Store Electronic Systems Sa</t>
  </si>
  <si>
    <t xml:space="preserve">Nanterre</t>
  </si>
  <si>
    <t xml:space="preserve">Singapore; Mexico</t>
  </si>
  <si>
    <t xml:space="preserve">Adocia</t>
  </si>
  <si>
    <t xml:space="preserve">FR487647737</t>
  </si>
  <si>
    <t xml:space="preserve">ADOCIA</t>
  </si>
  <si>
    <t xml:space="preserve">Edenred</t>
  </si>
  <si>
    <t xml:space="preserve">FR493322978</t>
  </si>
  <si>
    <t xml:space="preserve">EDENRED</t>
  </si>
  <si>
    <t xml:space="preserve">New Services Holding</t>
  </si>
  <si>
    <t xml:space="preserve">Malakoff</t>
  </si>
  <si>
    <t xml:space="preserve">Poclain Hydraulics Operations Verberie</t>
  </si>
  <si>
    <t xml:space="preserve">FR493431142</t>
  </si>
  <si>
    <t xml:space="preserve">poclain%</t>
  </si>
  <si>
    <t xml:space="preserve">WW*1047993832</t>
  </si>
  <si>
    <t xml:space="preserve">FAMILLE BATAILLE</t>
  </si>
  <si>
    <t xml:space="preserve">Verberie</t>
  </si>
  <si>
    <t xml:space="preserve">49Â° 19' 13.7" N	2Â° 44' 39.9" E	31/12/2011</t>
  </si>
  <si>
    <t xml:space="preserve">Compagnie Merieux Alliance</t>
  </si>
  <si>
    <t xml:space="preserve">FR504340407</t>
  </si>
  <si>
    <t xml:space="preserve">COMPAGNIE MERIEUX ALLIANCE</t>
  </si>
  <si>
    <t xml:space="preserve">45Â° 45' 11.7" N	4Â° 49' 39.2" E	31/12/2015</t>
  </si>
  <si>
    <t xml:space="preserve">Carmat SA</t>
  </si>
  <si>
    <t xml:space="preserve">FR504937905</t>
  </si>
  <si>
    <t xml:space="preserve">Nipson Technology</t>
  </si>
  <si>
    <t xml:space="preserve">FR534310693</t>
  </si>
  <si>
    <t xml:space="preserve">Nipson %</t>
  </si>
  <si>
    <t xml:space="preserve">WW*1042823929</t>
  </si>
  <si>
    <t xml:space="preserve">MR LOIC DUFEIL</t>
  </si>
  <si>
    <t xml:space="preserve">Belfort</t>
  </si>
  <si>
    <t xml:space="preserve">47Â° 38' 51.5" N	6Â° 50' 36.2" E	31/12/2015</t>
  </si>
  <si>
    <t xml:space="preserve">Belfort, France</t>
  </si>
  <si>
    <t xml:space="preserve">Germany; United Kingdom; United States; Malaysia; South Africa</t>
  </si>
  <si>
    <t xml:space="preserve">Lisi</t>
  </si>
  <si>
    <t xml:space="preserve">FR536820269</t>
  </si>
  <si>
    <t xml:space="preserve">Lisi Aerospace</t>
  </si>
  <si>
    <t xml:space="preserve">Lisi automotive</t>
  </si>
  <si>
    <t xml:space="preserve">Lisi medical</t>
  </si>
  <si>
    <t xml:space="preserve">FR535720700</t>
  </si>
  <si>
    <t xml:space="preserve">COMPAGNIE INDUSTRIELLE DE DELLE</t>
  </si>
  <si>
    <t xml:space="preserve">Gfi Industries Sa</t>
  </si>
  <si>
    <t xml:space="preserve">69.60</t>
  </si>
  <si>
    <t xml:space="preserve">Aledia</t>
  </si>
  <si>
    <t xml:space="preserve">FR537455982</t>
  </si>
  <si>
    <t xml:space="preserve">Grenoble</t>
  </si>
  <si>
    <t xml:space="preserve">45Â° 11' 39.2" N	5Â° 43' 53.3" E	31/12/2015</t>
  </si>
  <si>
    <t xml:space="preserve">Fives</t>
  </si>
  <si>
    <t xml:space="preserve">FR542023841</t>
  </si>
  <si>
    <t xml:space="preserve">Fives Stein</t>
  </si>
  <si>
    <t xml:space="preserve">FR752529131</t>
  </si>
  <si>
    <t xml:space="preserve">NOVAFIVES</t>
  </si>
  <si>
    <t xml:space="preserve">48Â° 52' 20.6" N	2Â° 20' 25.0" E	31/12/2015</t>
  </si>
  <si>
    <t xml:space="preserve">China; Mexico; Thailand; Turkey; Japan; Russian Federation; India; Brazil</t>
  </si>
  <si>
    <t xml:space="preserve">Compagnie De Saint Gobain SA</t>
  </si>
  <si>
    <t xml:space="preserve">FR542039532</t>
  </si>
  <si>
    <t xml:space="preserve">COMPAGNIE DE SAINT GOBAIN SA</t>
  </si>
  <si>
    <t xml:space="preserve">Courbevoie</t>
  </si>
  <si>
    <t xml:space="preserve">Western and Central Europe; The Northern and Baltic countries; Eurasia; Northern and Southern Americ</t>
  </si>
  <si>
    <t xml:space="preserve">F. Marc De Lacharriere</t>
  </si>
  <si>
    <t xml:space="preserve">FR542044136</t>
  </si>
  <si>
    <t xml:space="preserve">FRP002826754</t>
  </si>
  <si>
    <t xml:space="preserve">MR MARC LADREIT DE LACHARRIERE</t>
  </si>
  <si>
    <t xml:space="preserve">Fimalac</t>
  </si>
  <si>
    <t xml:space="preserve">Schneider Electric SE</t>
  </si>
  <si>
    <t xml:space="preserve">FR542048574</t>
  </si>
  <si>
    <t xml:space="preserve">SCHNEIDER ELECTRIC SE</t>
  </si>
  <si>
    <t xml:space="preserve">Schneider Electric Sa</t>
  </si>
  <si>
    <t xml:space="preserve">Rueil-Malmaison</t>
  </si>
  <si>
    <t xml:space="preserve">Montupet</t>
  </si>
  <si>
    <t xml:space="preserve">FR542050794</t>
  </si>
  <si>
    <t xml:space="preserve">CA30122NC</t>
  </si>
  <si>
    <t xml:space="preserve">LINAMAR CORPORATION</t>
  </si>
  <si>
    <t xml:space="preserve">96.41</t>
  </si>
  <si>
    <t xml:space="preserve">Clichy</t>
  </si>
  <si>
    <t xml:space="preserve">48Â° 54' 47.1" N	2Â° 18' 49.5" E	31/12/2015</t>
  </si>
  <si>
    <t xml:space="preserve">France, United Kingdom, Ireland, Mexico, Spain, Canada</t>
  </si>
  <si>
    <t xml:space="preserve">United States, Sweden, Germany and Italy</t>
  </si>
  <si>
    <t xml:space="preserve">Total S.A.</t>
  </si>
  <si>
    <t xml:space="preserve">FR542051180</t>
  </si>
  <si>
    <t xml:space="preserve">TOTAL S.A.</t>
  </si>
  <si>
    <t xml:space="preserve">Total Fina Elf S.A.</t>
  </si>
  <si>
    <t xml:space="preserve">North Sea, Africa (Gabon, Angola), Middle East (Qatar, Iran), Asia (Indonesia, Thailand), North Amer</t>
  </si>
  <si>
    <t xml:space="preserve">Actia Group</t>
  </si>
  <si>
    <t xml:space="preserve">FR542080791</t>
  </si>
  <si>
    <t xml:space="preserve">FR384043352</t>
  </si>
  <si>
    <t xml:space="preserve">LP2C</t>
  </si>
  <si>
    <t xml:space="preserve">Actielec Technologies</t>
  </si>
  <si>
    <t xml:space="preserve">63.72</t>
  </si>
  <si>
    <t xml:space="preserve">Toulouse</t>
  </si>
  <si>
    <t xml:space="preserve">Engie</t>
  </si>
  <si>
    <t xml:space="preserve">FR542107651</t>
  </si>
  <si>
    <t xml:space="preserve">ENGIE</t>
  </si>
  <si>
    <t xml:space="preserve">Gdf Suez</t>
  </si>
  <si>
    <t xml:space="preserve">Unibel SA</t>
  </si>
  <si>
    <t xml:space="preserve">FR552002578</t>
  </si>
  <si>
    <t xml:space="preserve">WW*110000827906</t>
  </si>
  <si>
    <t xml:space="preserve">GROUPE FAMILIAL FIEVET - BEL</t>
  </si>
  <si>
    <t xml:space="preserve">La Carbonique Sa</t>
  </si>
  <si>
    <t xml:space="preserve">Central Europe; Mainland Europe; United States of America; North Africa</t>
  </si>
  <si>
    <t xml:space="preserve">BIC SA</t>
  </si>
  <si>
    <t xml:space="preserve">FR552008443</t>
  </si>
  <si>
    <t xml:space="preserve">WW*83067684</t>
  </si>
  <si>
    <t xml:space="preserve">FAMILLE BICH</t>
  </si>
  <si>
    <t xml:space="preserve">23.83</t>
  </si>
  <si>
    <t xml:space="preserve">59.96</t>
  </si>
  <si>
    <t xml:space="preserve">Aeroports De Paris SA</t>
  </si>
  <si>
    <t xml:space="preserve">FR552016628</t>
  </si>
  <si>
    <t xml:space="preserve">58.60</t>
  </si>
  <si>
    <t xml:space="preserve">Valeo SA</t>
  </si>
  <si>
    <t xml:space="preserve">FR552030967</t>
  </si>
  <si>
    <t xml:space="preserve">VALEO SA</t>
  </si>
  <si>
    <t xml:space="preserve">Danone</t>
  </si>
  <si>
    <t xml:space="preserve">FR552032534</t>
  </si>
  <si>
    <t xml:space="preserve">DANONE</t>
  </si>
  <si>
    <t xml:space="preserve">Groupe Danone</t>
  </si>
  <si>
    <t xml:space="preserve">Vinci</t>
  </si>
  <si>
    <t xml:space="preserve">FR552037806</t>
  </si>
  <si>
    <t xml:space="preserve">VINCI</t>
  </si>
  <si>
    <t xml:space="preserve">Societe Generale d'entreprises - Sge</t>
  </si>
  <si>
    <t xml:space="preserve">Sncf Mobilites</t>
  </si>
  <si>
    <t xml:space="preserve">FR552049447</t>
  </si>
  <si>
    <t xml:space="preserve">Societe Nationale Des Chemins De Fer Francais</t>
  </si>
  <si>
    <t xml:space="preserve">Saint Denis</t>
  </si>
  <si>
    <t xml:space="preserve">Thales SA</t>
  </si>
  <si>
    <t xml:space="preserve">FR552059024</t>
  </si>
  <si>
    <t xml:space="preserve">THALES SA</t>
  </si>
  <si>
    <t xml:space="preserve">Thomson-Csf Sa</t>
  </si>
  <si>
    <t xml:space="preserve">Kering</t>
  </si>
  <si>
    <t xml:space="preserve">FR552075020</t>
  </si>
  <si>
    <t xml:space="preserve">FR*83169623</t>
  </si>
  <si>
    <t xml:space="preserve">FAMILLE PINAULT</t>
  </si>
  <si>
    <t xml:space="preserve">Ppr</t>
  </si>
  <si>
    <t xml:space="preserve">Electricite De France SA</t>
  </si>
  <si>
    <t xml:space="preserve">FR552081317</t>
  </si>
  <si>
    <t xml:space="preserve">Electricite De France</t>
  </si>
  <si>
    <t xml:space="preserve">United Kingdom; Germany; Italy</t>
  </si>
  <si>
    <t xml:space="preserve">France; Europe</t>
  </si>
  <si>
    <t xml:space="preserve">United Kingdom; Germany; Italy; Laos; Vietnam; China; Morocco; Mexico</t>
  </si>
  <si>
    <t xml:space="preserve">l'air Liquide Societe Anonyme Pour l'etude ET l'exploitation DES Procedes Georges Claude</t>
  </si>
  <si>
    <t xml:space="preserve">FR552096281</t>
  </si>
  <si>
    <t xml:space="preserve">L'AIR LIQUIDE SOCIETE ANONYME POUR L'ETUDE ET L'EXPLOITATION DES PROCEDES GEORGES CLAUDE</t>
  </si>
  <si>
    <t xml:space="preserve">United States of America; Africa; Middle East; Asia; Australia</t>
  </si>
  <si>
    <t xml:space="preserve">Peugeot S.A.</t>
  </si>
  <si>
    <t xml:space="preserve">FR552100554</t>
  </si>
  <si>
    <t xml:space="preserve">PEUGEOT S.A.</t>
  </si>
  <si>
    <t xml:space="preserve">Brazil; Argentina; China; Portugal; Spain; Italy; Czech Republic; Slovakia</t>
  </si>
  <si>
    <t xml:space="preserve">Western, Central and Eastern Europe; China; Latin America</t>
  </si>
  <si>
    <t xml:space="preserve">Societe Generale SA</t>
  </si>
  <si>
    <t xml:space="preserve">FR552120222</t>
  </si>
  <si>
    <t xml:space="preserve">SOCIÃ‰TÃ‰ GÃ‰NÃ‰RALE SA</t>
  </si>
  <si>
    <t xml:space="preserve">Paris La Defense Cedex</t>
  </si>
  <si>
    <t xml:space="preserve">1,382,241</t>
  </si>
  <si>
    <t xml:space="preserve">1,457,020</t>
  </si>
  <si>
    <t xml:space="preserve">Radiall SA</t>
  </si>
  <si>
    <t xml:space="preserve">FR552124984</t>
  </si>
  <si>
    <t xml:space="preserve">WW*1151684328</t>
  </si>
  <si>
    <t xml:space="preserve">FAMILLE GATTAZ</t>
  </si>
  <si>
    <t xml:space="preserve">Aubervilliers</t>
  </si>
  <si>
    <t xml:space="preserve">United Kingdom; Germany; Holland; Sweden; Italy; United States; Brazil; Hong Kong; India; Japan; Chi</t>
  </si>
  <si>
    <t xml:space="preserve">Vallourec S.A.</t>
  </si>
  <si>
    <t xml:space="preserve">FR552142200</t>
  </si>
  <si>
    <t xml:space="preserve">VALLOUREC S.A.</t>
  </si>
  <si>
    <t xml:space="preserve">Europe; North America, Latin America, Germany, United Kingdom, Asia, Italy, Middle East, Sweden, Uni</t>
  </si>
  <si>
    <t xml:space="preserve">Casino Guichard-Perrachon SA</t>
  </si>
  <si>
    <t xml:space="preserve">FR554501171</t>
  </si>
  <si>
    <t xml:space="preserve">WWP002864106</t>
  </si>
  <si>
    <t xml:space="preserve">M NAOURI JEAN-CHARLES</t>
  </si>
  <si>
    <t xml:space="preserve">Saint-Etienne</t>
  </si>
  <si>
    <t xml:space="preserve">Imerys SA</t>
  </si>
  <si>
    <t xml:space="preserve">FR562008151</t>
  </si>
  <si>
    <t xml:space="preserve">NL24183930</t>
  </si>
  <si>
    <t xml:space="preserve">PARJOINTCO NV</t>
  </si>
  <si>
    <t xml:space="preserve">Imetal Sa</t>
  </si>
  <si>
    <t xml:space="preserve">Safran</t>
  </si>
  <si>
    <t xml:space="preserve">FR562082909</t>
  </si>
  <si>
    <t xml:space="preserve">SAFRAN</t>
  </si>
  <si>
    <t xml:space="preserve">Sagem Sa</t>
  </si>
  <si>
    <t xml:space="preserve">China, Brazil, Poland, Portugal, Tunisia, United States, Canada, Netherlands, Australia, Austria, Be</t>
  </si>
  <si>
    <t xml:space="preserve">Bouygues SA</t>
  </si>
  <si>
    <t xml:space="preserve">FR572015246</t>
  </si>
  <si>
    <t xml:space="preserve">BOUYGUES SA</t>
  </si>
  <si>
    <t xml:space="preserve">North America, European Union, the Middle East, Asia, Africa, Central and South America, and Africa-</t>
  </si>
  <si>
    <t xml:space="preserve">Latecoere SA</t>
  </si>
  <si>
    <t xml:space="preserve">FR572050169</t>
  </si>
  <si>
    <t xml:space="preserve">LATECOERE SA</t>
  </si>
  <si>
    <t xml:space="preserve">Korea; Poland; Brazil; Tunisia; Spain; United States; Corsica; Czech Republic</t>
  </si>
  <si>
    <t xml:space="preserve">Wendel</t>
  </si>
  <si>
    <t xml:space="preserve">FR572174035</t>
  </si>
  <si>
    <t xml:space="preserve">Wendel Investissement</t>
  </si>
  <si>
    <t xml:space="preserve">Christian Dior SE</t>
  </si>
  <si>
    <t xml:space="preserve">FR582110987</t>
  </si>
  <si>
    <t xml:space="preserve">WW*926388678</t>
  </si>
  <si>
    <t xml:space="preserve">M ARNAULT BERNARD &amp; FAMILY</t>
  </si>
  <si>
    <t xml:space="preserve">Christian Dior Sa</t>
  </si>
  <si>
    <t xml:space="preserve">Europe, United States, Japan and Asia Pacific</t>
  </si>
  <si>
    <t xml:space="preserve">Accor SA</t>
  </si>
  <si>
    <t xml:space="preserve">FR602036444</t>
  </si>
  <si>
    <t xml:space="preserve">ACCOR SA</t>
  </si>
  <si>
    <t xml:space="preserve">Novotel Sieh</t>
  </si>
  <si>
    <t xml:space="preserve">Pcas</t>
  </si>
  <si>
    <t xml:space="preserve">FR622019503</t>
  </si>
  <si>
    <t xml:space="preserve">PROD CHIM AUXILIAIRES ET DE SYNTHESE</t>
  </si>
  <si>
    <t xml:space="preserve"> 'PCAS PATIENT CARE AUTOMATION SERVICES INC'</t>
  </si>
  <si>
    <t xml:space="preserve">bizarre peu de brevets trouvés</t>
  </si>
  <si>
    <t xml:space="preserve">PCAS</t>
  </si>
  <si>
    <t xml:space="preserve">Produits Chimiques Auxiliaires Et De Synthese Sa</t>
  </si>
  <si>
    <t xml:space="preserve">Longjumeau</t>
  </si>
  <si>
    <t xml:space="preserve">l'oreal SA</t>
  </si>
  <si>
    <t xml:space="preserve">FR632012100</t>
  </si>
  <si>
    <t xml:space="preserve">L'OREAL SA</t>
  </si>
  <si>
    <t xml:space="preserve">North America, Latin America, Europe, Middle East, Africa, South East Asia, and South Pacific</t>
  </si>
  <si>
    <t xml:space="preserve">Eramet</t>
  </si>
  <si>
    <t xml:space="preserve">FR632045381</t>
  </si>
  <si>
    <t xml:space="preserve">ERAMET</t>
  </si>
  <si>
    <t xml:space="preserve">Europe; North America; South America; Africa; Asia Pacific</t>
  </si>
  <si>
    <t xml:space="preserve">Gaztransport &amp; Technigaz SA</t>
  </si>
  <si>
    <t xml:space="preserve">FR662001403</t>
  </si>
  <si>
    <t xml:space="preserve">GAZTRANSP ETTECHNIGAZ</t>
  </si>
  <si>
    <t xml:space="preserve">GAZTRANSPORT &amp; TECHNIGAZ SA</t>
  </si>
  <si>
    <t xml:space="preserve">Gaztransport &amp; Technigaz Sas</t>
  </si>
  <si>
    <t xml:space="preserve">Saint-Remy-Les-Chevreuse</t>
  </si>
  <si>
    <t xml:space="preserve">Pierre Fabre SA</t>
  </si>
  <si>
    <t xml:space="preserve">FR662006170</t>
  </si>
  <si>
    <t xml:space="preserve">PF MEDICAMENT</t>
  </si>
  <si>
    <t xml:space="preserve">%  pierre fabre%</t>
  </si>
  <si>
    <t xml:space="preserve">FR433268117</t>
  </si>
  <si>
    <t xml:space="preserve">FONDATION PIERRE FABRE</t>
  </si>
  <si>
    <t xml:space="preserve">48Â° 52' 37.4" N	2Â° 18' 10.6" E	31/12/2016</t>
  </si>
  <si>
    <t xml:space="preserve">Constructions Industrielles De La Mediterranee SA</t>
  </si>
  <si>
    <t xml:space="preserve">FR662043595</t>
  </si>
  <si>
    <t xml:space="preserve">MEDITERRANEE CONST IND</t>
  </si>
  <si>
    <t xml:space="preserve">Constructions industrielles de la Méditerranée</t>
  </si>
  <si>
    <t xml:space="preserve">CONSTRUCTIONS NAVALES ET INDUSTRIELLES DE LAMEDITERRANEE</t>
  </si>
  <si>
    <t xml:space="preserve">WW*83506422</t>
  </si>
  <si>
    <t xml:space="preserve">MME CHRISTIANE DMITRIEFF</t>
  </si>
  <si>
    <t xml:space="preserve">Les Constructions Navales Et Industrielles De La Mediterranee (Cnim) Sa</t>
  </si>
  <si>
    <t xml:space="preserve">Manutan International SA</t>
  </si>
  <si>
    <t xml:space="preserve">FR662049840</t>
  </si>
  <si>
    <t xml:space="preserve">WW*20116241</t>
  </si>
  <si>
    <t xml:space="preserve">FAMILLE GUICHARD</t>
  </si>
  <si>
    <t xml:space="preserve">82.05</t>
  </si>
  <si>
    <t xml:space="preserve">Gonesse Cedex</t>
  </si>
  <si>
    <t xml:space="preserve">Netherlands, Belgium, France, Germany, Poland, Czech Republic, United Kingdom, Sweden, Denmark, Norw</t>
  </si>
  <si>
    <t xml:space="preserve">Vetoquinol</t>
  </si>
  <si>
    <t xml:space="preserve">FR676250111</t>
  </si>
  <si>
    <t xml:space="preserve">WW*82367056</t>
  </si>
  <si>
    <t xml:space="preserve">FAMILLE ETIENNE FRECHIN</t>
  </si>
  <si>
    <t xml:space="preserve">Lure Cedex</t>
  </si>
  <si>
    <t xml:space="preserve">Europe, North America, Africa, the Middle East and Asia Pacific</t>
  </si>
  <si>
    <t xml:space="preserve">CS Communication &amp; Systemes</t>
  </si>
  <si>
    <t xml:space="preserve">FR692000946</t>
  </si>
  <si>
    <t xml:space="preserve">CS COMMUNICATION &amp; SYSTEMES</t>
  </si>
  <si>
    <t xml:space="preserve">Compagnie Des Signaux</t>
  </si>
  <si>
    <t xml:space="preserve">United Kingdom; Germany; North and South America; Eastern Europe; Middle East</t>
  </si>
  <si>
    <t xml:space="preserve">Altran Technologies SA</t>
  </si>
  <si>
    <t xml:space="preserve">FR702012956</t>
  </si>
  <si>
    <t xml:space="preserve">ALTRAN TECHNOLOGIES SA</t>
  </si>
  <si>
    <t xml:space="preserve">Cgs Informatique</t>
  </si>
  <si>
    <t xml:space="preserve">Europe; United States of America; South America; Asia</t>
  </si>
  <si>
    <t xml:space="preserve">Dassault Aviation SA</t>
  </si>
  <si>
    <t xml:space="preserve">FR712042456</t>
  </si>
  <si>
    <t xml:space="preserve">Essilor International SA</t>
  </si>
  <si>
    <t xml:space="preserve">FR712049618</t>
  </si>
  <si>
    <t xml:space="preserve">ESSILOR INTERNATIONAL SA</t>
  </si>
  <si>
    <t xml:space="preserve">Charenton-Le-Pont</t>
  </si>
  <si>
    <t xml:space="preserve">North America; Asia Pacific; Latin America; Europe</t>
  </si>
  <si>
    <t xml:space="preserve">Areva</t>
  </si>
  <si>
    <t xml:space="preserve">FR712054923</t>
  </si>
  <si>
    <t xml:space="preserve">Societe Des Participations Du Commissariat A l'energie Atomique</t>
  </si>
  <si>
    <t xml:space="preserve">Zodiac Aerospace</t>
  </si>
  <si>
    <t xml:space="preserve">FR729800821</t>
  </si>
  <si>
    <t xml:space="preserve">ZODIAC AEROSPACE</t>
  </si>
  <si>
    <t xml:space="preserve">Zodiac</t>
  </si>
  <si>
    <t xml:space="preserve">Plaisir</t>
  </si>
  <si>
    <t xml:space="preserve">Plaisir, France</t>
  </si>
  <si>
    <t xml:space="preserve">Limagrain</t>
  </si>
  <si>
    <t xml:space="preserve">FR775633357</t>
  </si>
  <si>
    <t xml:space="preserve">LIMAGRAIN</t>
  </si>
  <si>
    <t xml:space="preserve">St Beauzire</t>
  </si>
  <si>
    <t xml:space="preserve">45Â° 50' 58.0" N	3Â° 10' 51.6" E	30/06/2016</t>
  </si>
  <si>
    <t xml:space="preserve">North America, South America, Africa, the Middle East, Asia Pacific</t>
  </si>
  <si>
    <t xml:space="preserve">Lvmh Moet Hennessy - Louis Vuitton SE</t>
  </si>
  <si>
    <t xml:space="preserve">FR775670417</t>
  </si>
  <si>
    <t xml:space="preserve">Lvmh Moet Hennessy - Louis Vuitton Sa</t>
  </si>
  <si>
    <t xml:space="preserve">Union Invivo</t>
  </si>
  <si>
    <t xml:space="preserve">FR775690191</t>
  </si>
  <si>
    <t xml:space="preserve">attention plusieurs firmes INVIVI aux US ds espacenet</t>
  </si>
  <si>
    <t xml:space="preserve">UNION INVIVO</t>
  </si>
  <si>
    <t xml:space="preserve">48Â° 52' 36.0" N	2Â° 17' 6.3" E	30/06/2016</t>
  </si>
  <si>
    <t xml:space="preserve">Burelle SA</t>
  </si>
  <si>
    <t xml:space="preserve">FR785386319</t>
  </si>
  <si>
    <t xml:space="preserve">WW*82426937</t>
  </si>
  <si>
    <t xml:space="preserve">FAMILLE BURELLE</t>
  </si>
  <si>
    <t xml:space="preserve">91.54</t>
  </si>
  <si>
    <t xml:space="preserve">Europe; North America; South America; South Africa; Asia</t>
  </si>
  <si>
    <t xml:space="preserve">Stallergenes</t>
  </si>
  <si>
    <t xml:space="preserve">FR808540371</t>
  </si>
  <si>
    <t xml:space="preserve">GBJELP1161</t>
  </si>
  <si>
    <t xml:space="preserve">ARES LIFE SCIENCES L.P.</t>
  </si>
  <si>
    <t xml:space="preserve">Antony</t>
  </si>
  <si>
    <t xml:space="preserve">48Â° 43' 55.8" N	2Â° 18' 47.4" E	31/12/2015</t>
  </si>
  <si>
    <t xml:space="preserve">Compagnie Generale DES Etablissements Michelin (C.G.E.M.) SCA</t>
  </si>
  <si>
    <t xml:space="preserve">FR855200887</t>
  </si>
  <si>
    <t xml:space="preserve">COMPAGNIE GENERALE DES ETABLISSEMENTS MICHELIN (C.G.E.M.) SCA</t>
  </si>
  <si>
    <t xml:space="preserve">Manufacture De Caoutchouc Michelin Sa</t>
  </si>
  <si>
    <t xml:space="preserve">Clermont-Ferrand</t>
  </si>
  <si>
    <t xml:space="preserve">Manitou BF SA</t>
  </si>
  <si>
    <t xml:space="preserve">FR857802508</t>
  </si>
  <si>
    <t xml:space="preserve">MANITOU BF SA</t>
  </si>
  <si>
    <t xml:space="preserve">Ancenis</t>
  </si>
  <si>
    <t xml:space="preserve">Canada, Germany, Turkey, Belgium, United Kingdom, South Africa, Portugal, Australia, Italy, Singapor</t>
  </si>
  <si>
    <t xml:space="preserve">NSC Groupe</t>
  </si>
  <si>
    <t xml:space="preserve">FR915420491</t>
  </si>
  <si>
    <t xml:space="preserve">Attention NSC matching ds patstat</t>
  </si>
  <si>
    <t xml:space="preserve">FR405113218</t>
  </si>
  <si>
    <t xml:space="preserve">ALSAPAR</t>
  </si>
  <si>
    <t xml:space="preserve">68.30</t>
  </si>
  <si>
    <t xml:space="preserve">Guebwiller</t>
  </si>
  <si>
    <t xml:space="preserve">France; United States; China</t>
  </si>
  <si>
    <t xml:space="preserve">Boiron SA</t>
  </si>
  <si>
    <t xml:space="preserve">FR967504697</t>
  </si>
  <si>
    <t xml:space="preserve">WW*913196470</t>
  </si>
  <si>
    <t xml:space="preserve">FAMILLES BOIRON</t>
  </si>
  <si>
    <t xml:space="preserve">75.21</t>
  </si>
  <si>
    <t xml:space="preserve">Messimy</t>
  </si>
  <si>
    <t xml:space="preserve">Sainte-Foy-les-Lyon, France</t>
  </si>
  <si>
    <t xml:space="preserve">North America; Latin America; Central and Eastern Europe; Western Europe; Middle East; Africa; Austr</t>
  </si>
  <si>
    <t xml:space="preserve">CGG S.A.</t>
  </si>
  <si>
    <t xml:space="preserve">FR969202241</t>
  </si>
  <si>
    <t xml:space="preserve">Compagnie Générale de Géophysique Veritas</t>
  </si>
  <si>
    <t xml:space="preserve">CGGVeritas</t>
  </si>
  <si>
    <t xml:space="preserve">CGG</t>
  </si>
  <si>
    <t xml:space="preserve">Compagnie Generale De Geophysique-Veritas</t>
  </si>
  <si>
    <t xml:space="preserve">Quantel</t>
  </si>
  <si>
    <t xml:space="preserve">FR970202719</t>
  </si>
  <si>
    <t xml:space="preserve">QUANTEL</t>
  </si>
  <si>
    <t xml:space="preserve">HSBC Bank plc</t>
  </si>
  <si>
    <t xml:space="preserve">GB</t>
  </si>
  <si>
    <t xml:space="preserve">GB00014259</t>
  </si>
  <si>
    <t xml:space="preserve">GB00617987</t>
  </si>
  <si>
    <t xml:space="preserve">HSBC HOLDINGS PLC</t>
  </si>
  <si>
    <t xml:space="preserve">Midland Bank Plc</t>
  </si>
  <si>
    <t xml:space="preserve">1,004,863</t>
  </si>
  <si>
    <t xml:space="preserve">PZ Cussons PLC</t>
  </si>
  <si>
    <t xml:space="preserve">GB00019457</t>
  </si>
  <si>
    <t xml:space="preserve">PZ CUSSONS PLC</t>
  </si>
  <si>
    <t xml:space="preserve">Paterson Zochonis Plc</t>
  </si>
  <si>
    <t xml:space="preserve">Manchester</t>
  </si>
  <si>
    <t xml:space="preserve">Europe; Asia; Africa; Poland; Greece; Nigeria; Ghana; Kenya; Indonesia; Thailand; Australia; Dubai; </t>
  </si>
  <si>
    <t xml:space="preserve">Diageo PLC</t>
  </si>
  <si>
    <t xml:space="preserve">GB00023307</t>
  </si>
  <si>
    <t xml:space="preserve">DIAGEO PLC</t>
  </si>
  <si>
    <t xml:space="preserve">Guinness Plc</t>
  </si>
  <si>
    <t xml:space="preserve">Great Britain; Ireland; United States; Canada; Spain; Italy; Africa; Latin America; Australia; India</t>
  </si>
  <si>
    <t xml:space="preserve">Latin America; The Caribbean; Africa; Middle East; Australia; New Zealand; India; China</t>
  </si>
  <si>
    <t xml:space="preserve">Cobham PLC</t>
  </si>
  <si>
    <t xml:space="preserve">GB00030470</t>
  </si>
  <si>
    <t xml:space="preserve">COBHAM PLC</t>
  </si>
  <si>
    <t xml:space="preserve">Fr Group Plc</t>
  </si>
  <si>
    <t xml:space="preserve">Wimborne</t>
  </si>
  <si>
    <t xml:space="preserve">Johnson Matthey PLC</t>
  </si>
  <si>
    <t xml:space="preserve">GB00033774</t>
  </si>
  <si>
    <t xml:space="preserve">JOHNSON MATTHEY PLC</t>
  </si>
  <si>
    <t xml:space="preserve">USA; Belgium; Mexico; Argentina; South Africa; Japan; Malaysia; India; China</t>
  </si>
  <si>
    <t xml:space="preserve">Halma Public Limited Company</t>
  </si>
  <si>
    <t xml:space="preserve">GB00040932</t>
  </si>
  <si>
    <t xml:space="preserve">HALMA PUBLIC LIMITED COMPANY</t>
  </si>
  <si>
    <t xml:space="preserve">Halma Ltd</t>
  </si>
  <si>
    <t xml:space="preserve">Amersham</t>
  </si>
  <si>
    <t xml:space="preserve">United Kingdom; United States; New Zealand; China; Singapore; Netherlands; France; Tunisia; Australi</t>
  </si>
  <si>
    <t xml:space="preserve">United States; New Zealand; China; Singapore; Netherlands; France; Tunisia; Australia</t>
  </si>
  <si>
    <t xml:space="preserve">Barclays Plc</t>
  </si>
  <si>
    <t xml:space="preserve">GB00048839</t>
  </si>
  <si>
    <t xml:space="preserve">BARCLAYS PLC</t>
  </si>
  <si>
    <t xml:space="preserve">1,415,793</t>
  </si>
  <si>
    <t xml:space="preserve">1,492,388</t>
  </si>
  <si>
    <t xml:space="preserve">United States, Africa and Asia</t>
  </si>
  <si>
    <t xml:space="preserve">Pearson PLC</t>
  </si>
  <si>
    <t xml:space="preserve">GB00053723</t>
  </si>
  <si>
    <t xml:space="preserve">Attention matching Pearson</t>
  </si>
  <si>
    <t xml:space="preserve">PEARSON PLC</t>
  </si>
  <si>
    <t xml:space="preserve">Laird PLC</t>
  </si>
  <si>
    <t xml:space="preserve">GB00055513</t>
  </si>
  <si>
    <t xml:space="preserve">LAIRD PLC</t>
  </si>
  <si>
    <t xml:space="preserve">Laird Group Public Limited Company (The)</t>
  </si>
  <si>
    <t xml:space="preserve">Tate &amp; Lyle Public Limited Company</t>
  </si>
  <si>
    <t xml:space="preserve">GB00076535</t>
  </si>
  <si>
    <t xml:space="preserve">TATE &amp; LYLE PUBLIC LIMITED COMPANY</t>
  </si>
  <si>
    <t xml:space="preserve">Europe; Americas; Sout East Asia</t>
  </si>
  <si>
    <t xml:space="preserve">Barbados; Belgium; Bermuda; British Virgin Islands; Brazil; Canada; China; France; Germany; Greece; </t>
  </si>
  <si>
    <t xml:space="preserve">Relx PLC</t>
  </si>
  <si>
    <t xml:space="preserve">GB00077536</t>
  </si>
  <si>
    <t xml:space="preserve">Reed Elsevier</t>
  </si>
  <si>
    <t xml:space="preserve">Reed Elsevier Plc</t>
  </si>
  <si>
    <t xml:space="preserve">Australia; New Zealand; South Africa; the United States; Europe</t>
  </si>
  <si>
    <t xml:space="preserve">Chemring Group PLC</t>
  </si>
  <si>
    <t xml:space="preserve">GB00086662</t>
  </si>
  <si>
    <t xml:space="preserve">CHEMRING GROUP PLC</t>
  </si>
  <si>
    <t xml:space="preserve">Romsey</t>
  </si>
  <si>
    <t xml:space="preserve">United Kingdom; United States of America; Germany; Spain; France; Australia</t>
  </si>
  <si>
    <t xml:space="preserve">United States of America; Germany; Spain; France; Australia</t>
  </si>
  <si>
    <t xml:space="preserve">TT Electronics PLC</t>
  </si>
  <si>
    <t xml:space="preserve">GB00087249</t>
  </si>
  <si>
    <t xml:space="preserve">TT ELECTRONICS PLC</t>
  </si>
  <si>
    <t xml:space="preserve">Tt Group Plc</t>
  </si>
  <si>
    <t xml:space="preserve">Woking</t>
  </si>
  <si>
    <t xml:space="preserve">Austria; China; Malaysia</t>
  </si>
  <si>
    <t xml:space="preserve">Synthomer PLC</t>
  </si>
  <si>
    <t xml:space="preserve">GB00098381</t>
  </si>
  <si>
    <t xml:space="preserve">SYNTHOMER PLC</t>
  </si>
  <si>
    <t xml:space="preserve">Yule Catto &amp; Co Plc</t>
  </si>
  <si>
    <t xml:space="preserve">Harlow</t>
  </si>
  <si>
    <t xml:space="preserve">BP PLC</t>
  </si>
  <si>
    <t xml:space="preserve">GB00102498</t>
  </si>
  <si>
    <t xml:space="preserve">Bp Amoco P.L.C.</t>
  </si>
  <si>
    <t xml:space="preserve">Europe; North and South America; Asia; Africa</t>
  </si>
  <si>
    <t xml:space="preserve">Smiths Group PLC</t>
  </si>
  <si>
    <t xml:space="preserve">GB00137013</t>
  </si>
  <si>
    <t xml:space="preserve">SMITHS GROUP PLC</t>
  </si>
  <si>
    <t xml:space="preserve">Smiths Industries Plc</t>
  </si>
  <si>
    <t xml:space="preserve">Volex PLC</t>
  </si>
  <si>
    <t xml:space="preserve">GB00158956</t>
  </si>
  <si>
    <t xml:space="preserve">VOLEX PLC</t>
  </si>
  <si>
    <t xml:space="preserve">Volex Group Plc</t>
  </si>
  <si>
    <t xml:space="preserve">Asia; North and South America; Europe</t>
  </si>
  <si>
    <t xml:space="preserve">Hinduja Automotive Limited</t>
  </si>
  <si>
    <t xml:space="preserve">GB00159177</t>
  </si>
  <si>
    <t xml:space="preserve">WW*20148224</t>
  </si>
  <si>
    <t xml:space="preserve">FAMILLE ZIEGLER</t>
  </si>
  <si>
    <t xml:space="preserve">Lrlih Limited</t>
  </si>
  <si>
    <t xml:space="preserve">51Â° 30' 29.0" N	Â° 7' 52.8" W	31/03/2016</t>
  </si>
  <si>
    <t xml:space="preserve">Croda International Public Limited Company</t>
  </si>
  <si>
    <t xml:space="preserve">GB00206132</t>
  </si>
  <si>
    <t xml:space="preserve">CRODA INTERNATIONAL PUBLIC LIMITED COMPANY</t>
  </si>
  <si>
    <t xml:space="preserve">Croda Premier Ltd</t>
  </si>
  <si>
    <t xml:space="preserve">Goole</t>
  </si>
  <si>
    <t xml:space="preserve">Europe; North America; South America; Asia</t>
  </si>
  <si>
    <t xml:space="preserve">Ricardo PLC</t>
  </si>
  <si>
    <t xml:space="preserve">GB00222915</t>
  </si>
  <si>
    <t xml:space="preserve">RICARDO PLC</t>
  </si>
  <si>
    <t xml:space="preserve">Ricardo Group Plc</t>
  </si>
  <si>
    <t xml:space="preserve">Shoreham-By-Sea</t>
  </si>
  <si>
    <t xml:space="preserve">Vitec Group PLC (The)</t>
  </si>
  <si>
    <t xml:space="preserve">GB00227691</t>
  </si>
  <si>
    <t xml:space="preserve">VITEC GROUP PLC (THE)</t>
  </si>
  <si>
    <t xml:space="preserve">Vitec Group Plc</t>
  </si>
  <si>
    <t xml:space="preserve">Bury St Edmunds</t>
  </si>
  <si>
    <t xml:space="preserve">John Lewis Partnership PLC</t>
  </si>
  <si>
    <t xml:space="preserve">GB00238937</t>
  </si>
  <si>
    <t xml:space="preserve">Senior PLC</t>
  </si>
  <si>
    <t xml:space="preserve">GB00282772</t>
  </si>
  <si>
    <t xml:space="preserve">SENIOR PLC</t>
  </si>
  <si>
    <t xml:space="preserve">Senior Engineering Group Plc</t>
  </si>
  <si>
    <t xml:space="preserve">Rickmansworth</t>
  </si>
  <si>
    <t xml:space="preserve">Morgan Advanced Materials PLC</t>
  </si>
  <si>
    <t xml:space="preserve">GB00286773</t>
  </si>
  <si>
    <t xml:space="preserve">MORGAN ADVANCED MATERIALS PLC</t>
  </si>
  <si>
    <t xml:space="preserve">Morgan Crucible Company (The)</t>
  </si>
  <si>
    <t xml:space="preserve">Windsor</t>
  </si>
  <si>
    <t xml:space="preserve">Smith &amp; Nephew PLC</t>
  </si>
  <si>
    <t xml:space="preserve">GB00324357</t>
  </si>
  <si>
    <t xml:space="preserve">SMITH &amp; NEPHEW PLC</t>
  </si>
  <si>
    <t xml:space="preserve">WM Morrison Supermarkets PLC</t>
  </si>
  <si>
    <t xml:space="preserve">GB00358949</t>
  </si>
  <si>
    <t xml:space="preserve">no patent with morrisons</t>
  </si>
  <si>
    <t xml:space="preserve">WM MORRISON SUPERMARKETS PLC</t>
  </si>
  <si>
    <t xml:space="preserve">Bradford</t>
  </si>
  <si>
    <t xml:space="preserve">Wittington Investments Limited</t>
  </si>
  <si>
    <t xml:space="preserve">GB00366054</t>
  </si>
  <si>
    <t xml:space="preserve">GBML3155689</t>
  </si>
  <si>
    <t xml:space="preserve">GARFIELD WESTON FOUNDATION</t>
  </si>
  <si>
    <t xml:space="preserve">79.20</t>
  </si>
  <si>
    <t xml:space="preserve">51Â° 30' 43.3" N	Â° 8' 44.0" W	17/09/2016</t>
  </si>
  <si>
    <t xml:space="preserve">Balfour Beatty PLC</t>
  </si>
  <si>
    <t xml:space="preserve">GB00395826</t>
  </si>
  <si>
    <t xml:space="preserve">pas balfour seul ds les graphies de matching</t>
  </si>
  <si>
    <t xml:space="preserve">BALFOUR BEATTY PLC</t>
  </si>
  <si>
    <t xml:space="preserve">Bicc Public Limited Company</t>
  </si>
  <si>
    <t xml:space="preserve">Austria; Brazil; Bulgaria; Germany; Hong Kong; Indonesia; Italy; Malaysia; Oman; South Africa; Spain</t>
  </si>
  <si>
    <t xml:space="preserve">Consort Medical PLC</t>
  </si>
  <si>
    <t xml:space="preserve">GB00406711</t>
  </si>
  <si>
    <t xml:space="preserve">CONSORT MEDICAL PLC</t>
  </si>
  <si>
    <t xml:space="preserve">Bespak Plc</t>
  </si>
  <si>
    <t xml:space="preserve">Herts</t>
  </si>
  <si>
    <t xml:space="preserve">King's Lynn and Milton Keynes</t>
  </si>
  <si>
    <t xml:space="preserve">Meggitt PLC</t>
  </si>
  <si>
    <t xml:space="preserve">GB00432989</t>
  </si>
  <si>
    <t xml:space="preserve">MEGGITT PLC</t>
  </si>
  <si>
    <t xml:space="preserve">Christchurch</t>
  </si>
  <si>
    <t xml:space="preserve">France; UK; Switzlerland; USA; Belgium; Canada; Singapore; Spain; China</t>
  </si>
  <si>
    <t xml:space="preserve">Tesco PLC</t>
  </si>
  <si>
    <t xml:space="preserve">GB00445790</t>
  </si>
  <si>
    <t xml:space="preserve">TESCO PLC</t>
  </si>
  <si>
    <t xml:space="preserve">Tesco Stores (Holdings) Plc</t>
  </si>
  <si>
    <t xml:space="preserve">Waltham Cross</t>
  </si>
  <si>
    <t xml:space="preserve">Spirent Communications PLC</t>
  </si>
  <si>
    <t xml:space="preserve">GB00470893</t>
  </si>
  <si>
    <t xml:space="preserve">SPIRENT COMMUNICATIONS PLC</t>
  </si>
  <si>
    <t xml:space="preserve">Spirent Plc</t>
  </si>
  <si>
    <t xml:space="preserve">Crawley</t>
  </si>
  <si>
    <t xml:space="preserve">Europe; North America; South America; Africa; Middle East; Australia; Asia</t>
  </si>
  <si>
    <t xml:space="preserve">Northern Foods Limited</t>
  </si>
  <si>
    <t xml:space="preserve">GB00471864</t>
  </si>
  <si>
    <t xml:space="preserve">WWP003257420</t>
  </si>
  <si>
    <t xml:space="preserve">MR RANJIT SINGH BOPARAN</t>
  </si>
  <si>
    <t xml:space="preserve">Northern Foods P L C</t>
  </si>
  <si>
    <t xml:space="preserve">Wakefield</t>
  </si>
  <si>
    <t xml:space="preserve">Gooch &amp; Housego PLC</t>
  </si>
  <si>
    <t xml:space="preserve">GB00526832</t>
  </si>
  <si>
    <t xml:space="preserve">GOOCH &amp; HOUSEGO PLC</t>
  </si>
  <si>
    <t xml:space="preserve">Gooch And Housego Limited</t>
  </si>
  <si>
    <t xml:space="preserve">Ilminster</t>
  </si>
  <si>
    <t xml:space="preserve">Findel P.L.C.</t>
  </si>
  <si>
    <t xml:space="preserve">GB00549034</t>
  </si>
  <si>
    <t xml:space="preserve">FINDEL P.L.C.</t>
  </si>
  <si>
    <t xml:space="preserve">Fine Art Developments Plc</t>
  </si>
  <si>
    <t xml:space="preserve">Hyde</t>
  </si>
  <si>
    <t xml:space="preserve">Owen Mumford Holdings Limited</t>
  </si>
  <si>
    <t xml:space="preserve">GB00555254</t>
  </si>
  <si>
    <t xml:space="preserve">OWEN MUMFORD LTD</t>
  </si>
  <si>
    <t xml:space="preserve">OWEN MUMFORD HOLDINGS LIMITED</t>
  </si>
  <si>
    <t xml:space="preserve">Owen Mumford Limited</t>
  </si>
  <si>
    <t xml:space="preserve">Woodstock</t>
  </si>
  <si>
    <t xml:space="preserve">Rotork P.L.C.</t>
  </si>
  <si>
    <t xml:space="preserve">GB00578327</t>
  </si>
  <si>
    <t xml:space="preserve">ROTORK P.L.C.</t>
  </si>
  <si>
    <t xml:space="preserve">Bath</t>
  </si>
  <si>
    <t xml:space="preserve">Bath; Leeds; Tuscany(Italy)</t>
  </si>
  <si>
    <t xml:space="preserve">Europe; North and South America; The Far East; Africa; Asia; Australia; The Middle East</t>
  </si>
  <si>
    <t xml:space="preserve">Spirax-Sarco Engineering PLC</t>
  </si>
  <si>
    <t xml:space="preserve">GB00596337</t>
  </si>
  <si>
    <t xml:space="preserve">SPIRAX-SARCO ENGINEERING PLC</t>
  </si>
  <si>
    <t xml:space="preserve">Spirax-Sarco (Holdings) Ltd</t>
  </si>
  <si>
    <t xml:space="preserve">Cheltenham</t>
  </si>
  <si>
    <t xml:space="preserve">W.L. Shareholding Company Limited</t>
  </si>
  <si>
    <t xml:space="preserve">GB00608514</t>
  </si>
  <si>
    <t xml:space="preserve">W.L. SHAREHOLDING COMPANY LIMITED</t>
  </si>
  <si>
    <t xml:space="preserve">Oxford</t>
  </si>
  <si>
    <t xml:space="preserve">51Â° 45' 29.9" N	1Â° 15' 35.7" W	31/12/2015</t>
  </si>
  <si>
    <t xml:space="preserve">BML Realisations 2016 Limited</t>
  </si>
  <si>
    <t xml:space="preserve">GB00625299</t>
  </si>
  <si>
    <t xml:space="preserve">GB08644532</t>
  </si>
  <si>
    <t xml:space="preserve">BM TOPCO LIMITED</t>
  </si>
  <si>
    <t xml:space="preserve">Bernard Matthews Limited</t>
  </si>
  <si>
    <t xml:space="preserve">Birmingham</t>
  </si>
  <si>
    <t xml:space="preserve">Hungary, Germany, and New Zealand; France, Guernsey, and Poland</t>
  </si>
  <si>
    <t xml:space="preserve">Provident Financial Plc</t>
  </si>
  <si>
    <t xml:space="preserve">GB00668987</t>
  </si>
  <si>
    <t xml:space="preserve">PROVIDENT FINANCIAL PLC</t>
  </si>
  <si>
    <t xml:space="preserve">IMI PLC</t>
  </si>
  <si>
    <t xml:space="preserve">GB00714275</t>
  </si>
  <si>
    <t xml:space="preserve">Imi Co</t>
  </si>
  <si>
    <t xml:space="preserve">Rio Tinto PLC</t>
  </si>
  <si>
    <t xml:space="preserve">GB00719885</t>
  </si>
  <si>
    <t xml:space="preserve">RIO TINTO PLC</t>
  </si>
  <si>
    <t xml:space="preserve">The Rtz Corporation Plc</t>
  </si>
  <si>
    <t xml:space="preserve">Australia; North America; South America; Asia; Europe; Southern Africa</t>
  </si>
  <si>
    <t xml:space="preserve">Photo - ME International P L C</t>
  </si>
  <si>
    <t xml:space="preserve">GB00735438</t>
  </si>
  <si>
    <t xml:space="preserve">PHOTO - ME INTERNATIONAL P L C</t>
  </si>
  <si>
    <t xml:space="preserve">Bookham</t>
  </si>
  <si>
    <t xml:space="preserve">Switzerland; France</t>
  </si>
  <si>
    <t xml:space="preserve">Austria; Australia; New Zealand; Belgium; Czech Republic; France; Germany; Holland; Hungary; Ireland</t>
  </si>
  <si>
    <t xml:space="preserve">Oxford Instruments PLC</t>
  </si>
  <si>
    <t xml:space="preserve">GB00775598</t>
  </si>
  <si>
    <t xml:space="preserve">OXFORD INSTRUMENTS PLC</t>
  </si>
  <si>
    <t xml:space="preserve">Oxford Instruments Group Plc</t>
  </si>
  <si>
    <t xml:space="preserve">Abingdon</t>
  </si>
  <si>
    <t xml:space="preserve">Abingdon, United Kingdom</t>
  </si>
  <si>
    <t xml:space="preserve">N Brown Group PLC</t>
  </si>
  <si>
    <t xml:space="preserve">GB00814103</t>
  </si>
  <si>
    <t xml:space="preserve">N BROWN GROUP PLC</t>
  </si>
  <si>
    <t xml:space="preserve">N Brown Investments Ltd</t>
  </si>
  <si>
    <t xml:space="preserve">Travis Perkins PLC</t>
  </si>
  <si>
    <t xml:space="preserve">GB00824821</t>
  </si>
  <si>
    <t xml:space="preserve">TRAVIS PERKINS PLC</t>
  </si>
  <si>
    <t xml:space="preserve">Sandell Perkins Plc</t>
  </si>
  <si>
    <t xml:space="preserve">Northampton</t>
  </si>
  <si>
    <t xml:space="preserve">Scapa Group Public Limited Company</t>
  </si>
  <si>
    <t xml:space="preserve">GB00826179</t>
  </si>
  <si>
    <t xml:space="preserve">SCAPA GROUP PUBLIC LIMITED COMPANY</t>
  </si>
  <si>
    <t xml:space="preserve">Ashton-Under-Lyne</t>
  </si>
  <si>
    <t xml:space="preserve">Asia; Europe; The US</t>
  </si>
  <si>
    <t xml:space="preserve">Martin-Baker Aircraft Company Limited</t>
  </si>
  <si>
    <t xml:space="preserve">GB00868042</t>
  </si>
  <si>
    <t xml:space="preserve">GB00863383</t>
  </si>
  <si>
    <t xml:space="preserve">KILLINCHY AEROSPACE HOLDINGS LIMITED</t>
  </si>
  <si>
    <t xml:space="preserve">Uxbridge</t>
  </si>
  <si>
    <t xml:space="preserve">51Â° 34' 44.7" N	Â° 31' 6.3" W	31/03/2016</t>
  </si>
  <si>
    <t xml:space="preserve">Premier Farnell Limited</t>
  </si>
  <si>
    <t xml:space="preserve">GB00876412</t>
  </si>
  <si>
    <t xml:space="preserve">premier farnell</t>
  </si>
  <si>
    <t xml:space="preserve">US111890605</t>
  </si>
  <si>
    <t xml:space="preserve">AVNET INC</t>
  </si>
  <si>
    <t xml:space="preserve">Premier Farnell Plc</t>
  </si>
  <si>
    <t xml:space="preserve">USA; Brazil; Belgium; Denmark; Finland; France; Germany; Holland; Ireland; Italy; Norway; Spain; Swe</t>
  </si>
  <si>
    <t xml:space="preserve">B &amp; W Group Ltd</t>
  </si>
  <si>
    <t xml:space="preserve">GB00880499</t>
  </si>
  <si>
    <t xml:space="preserve"> B&amp;W Electronics Ltd</t>
  </si>
  <si>
    <t xml:space="preserve">"B W Group"</t>
  </si>
  <si>
    <t xml:space="preserve">erreur lien ds orbis</t>
  </si>
  <si>
    <t xml:space="preserve">US*Z00220887</t>
  </si>
  <si>
    <t xml:space="preserve">EVA AUTOMATION INC.</t>
  </si>
  <si>
    <t xml:space="preserve">B &amp; W Loudspeakers Limited</t>
  </si>
  <si>
    <t xml:space="preserve">Worthing</t>
  </si>
  <si>
    <t xml:space="preserve">50Â° 49' 10.7" N	Â° 20' 44.4" W	30/09/2015</t>
  </si>
  <si>
    <t xml:space="preserve">Worthing; Bradford; West Yorkshire</t>
  </si>
  <si>
    <t xml:space="preserve">CML Microsystems PLC</t>
  </si>
  <si>
    <t xml:space="preserve">GB00944010</t>
  </si>
  <si>
    <t xml:space="preserve">CML MICROSYSTEMS PLC</t>
  </si>
  <si>
    <t xml:space="preserve">Cml Microsystem Ltd</t>
  </si>
  <si>
    <t xml:space="preserve">Maldon</t>
  </si>
  <si>
    <t xml:space="preserve">Timeweave Limited</t>
  </si>
  <si>
    <t xml:space="preserve">GB00957155</t>
  </si>
  <si>
    <t xml:space="preserve">BS140674B</t>
  </si>
  <si>
    <t xml:space="preserve">MAYFAIR CAPITAL INVESTMENTS LTD</t>
  </si>
  <si>
    <t xml:space="preserve">Timeweave Plc</t>
  </si>
  <si>
    <t xml:space="preserve">Co-operative Bank Plc (The)</t>
  </si>
  <si>
    <t xml:space="preserve">GB00990937</t>
  </si>
  <si>
    <t xml:space="preserve">CO-OPERATIVE BANK PLC (THE)</t>
  </si>
  <si>
    <t xml:space="preserve">Urenco Limited</t>
  </si>
  <si>
    <t xml:space="preserve">GB01022786</t>
  </si>
  <si>
    <t xml:space="preserve">URENCO LIMITED</t>
  </si>
  <si>
    <t xml:space="preserve">Slough</t>
  </si>
  <si>
    <t xml:space="preserve">Europe; East Asia; Germany; Netherlands</t>
  </si>
  <si>
    <t xml:space="preserve">Euromonitor International Limited</t>
  </si>
  <si>
    <t xml:space="preserve">GB01040587</t>
  </si>
  <si>
    <t xml:space="preserve">WWP003413999</t>
  </si>
  <si>
    <t xml:space="preserve">MR ROBERT NORMAN SENIOR</t>
  </si>
  <si>
    <t xml:space="preserve">Euromonitor International Plc</t>
  </si>
  <si>
    <t xml:space="preserve">51Â° 31' 20.6" N	Â° 6' 17.9" W	31/03/2016</t>
  </si>
  <si>
    <t xml:space="preserve">Renishaw P L C</t>
  </si>
  <si>
    <t xml:space="preserve">GB01106260</t>
  </si>
  <si>
    <t xml:space="preserve">RENISHAW P L C</t>
  </si>
  <si>
    <t xml:space="preserve">Wotton-Under-Edge</t>
  </si>
  <si>
    <t xml:space="preserve">Wotton-under-Edge, United Kingdom</t>
  </si>
  <si>
    <t xml:space="preserve">Convatec Limited</t>
  </si>
  <si>
    <t xml:space="preserve">GB01309639</t>
  </si>
  <si>
    <t xml:space="preserve">GB10361298</t>
  </si>
  <si>
    <t xml:space="preserve">CONVATEC GROUP PLC</t>
  </si>
  <si>
    <t xml:space="preserve">Squibb Surgicare Limited</t>
  </si>
  <si>
    <t xml:space="preserve">Deeside</t>
  </si>
  <si>
    <t xml:space="preserve">53Â° 13' 43.8" N	3Â° 0' 9.5" W	31/12/2015</t>
  </si>
  <si>
    <t xml:space="preserve">Deeside, United Kingdom</t>
  </si>
  <si>
    <t xml:space="preserve">Australia; Canada; France; Germany; Italy; Japan; Korea; Spain; Sweden; USA</t>
  </si>
  <si>
    <t xml:space="preserve">Arup Group Limited</t>
  </si>
  <si>
    <t xml:space="preserve">GB01312454</t>
  </si>
  <si>
    <t xml:space="preserve">GB00894933</t>
  </si>
  <si>
    <t xml:space="preserve">OVE ARUP PARTNERSHIP TRUSTEES LIMITED</t>
  </si>
  <si>
    <t xml:space="preserve">Ove Arup Partnership Limited</t>
  </si>
  <si>
    <t xml:space="preserve">92.45</t>
  </si>
  <si>
    <t xml:space="preserve">51Â° 31' 19.8" N	Â° 8' 18.8" W	31/03/2016</t>
  </si>
  <si>
    <t xml:space="preserve">Europe; North America; Africa; Australasia; South East Asia</t>
  </si>
  <si>
    <t xml:space="preserve">Langley Holdings PLC</t>
  </si>
  <si>
    <t xml:space="preserve">GB01321615</t>
  </si>
  <si>
    <t xml:space="preserve">GBP003486514</t>
  </si>
  <si>
    <t xml:space="preserve">MR ANTHONY JOHN LANGLEY</t>
  </si>
  <si>
    <t xml:space="preserve">Langley Industrial Holdings Plc</t>
  </si>
  <si>
    <t xml:space="preserve">Retford</t>
  </si>
  <si>
    <t xml:space="preserve">France; United States; Ireland</t>
  </si>
  <si>
    <t xml:space="preserve">DS Smith PLC</t>
  </si>
  <si>
    <t xml:space="preserve">GB01377658</t>
  </si>
  <si>
    <t xml:space="preserve">DS SMITH PLC</t>
  </si>
  <si>
    <t xml:space="preserve">David S. Smith (Holdings) Public Limited Company</t>
  </si>
  <si>
    <t xml:space="preserve">France; Netherlands; Spain; Belgium; United States; Turkey; Poland; New Zealand; Ireland; Luxembourg</t>
  </si>
  <si>
    <t xml:space="preserve">BAE Systems PLC</t>
  </si>
  <si>
    <t xml:space="preserve">GB01470151</t>
  </si>
  <si>
    <t xml:space="preserve">BAE SYSTEMS PLC</t>
  </si>
  <si>
    <t xml:space="preserve">British Aerospace Public Limited Company</t>
  </si>
  <si>
    <t xml:space="preserve">United States; Australia; United Kingdom; Oman; Singapore; Poland; Sweden; Canada; Germany; South Af</t>
  </si>
  <si>
    <t xml:space="preserve">Christie Group PLC</t>
  </si>
  <si>
    <t xml:space="preserve">GB01471939</t>
  </si>
  <si>
    <t xml:space="preserve">pas de brevets</t>
  </si>
  <si>
    <t xml:space="preserve">CHRISTIE GROUP PLC</t>
  </si>
  <si>
    <t xml:space="preserve">Channel Four Television Company Limited</t>
  </si>
  <si>
    <t xml:space="preserve">GB01533774</t>
  </si>
  <si>
    <t xml:space="preserve">CHANNEL FOUR TELEVISION COMPANY LIMITED</t>
  </si>
  <si>
    <t xml:space="preserve">51Â° 29' 41.6" N	Â° 7' 50.7" W	</t>
  </si>
  <si>
    <t xml:space="preserve">Endemol Shine International Limited</t>
  </si>
  <si>
    <t xml:space="preserve">GB01577754</t>
  </si>
  <si>
    <t xml:space="preserve">NL61823147</t>
  </si>
  <si>
    <t xml:space="preserve">AP NMT JV NEWCO B.V.</t>
  </si>
  <si>
    <t xml:space="preserve">Endemol Worldwide Distribution Limited</t>
  </si>
  <si>
    <t xml:space="preserve">United States of America, the United Kingdom, Spain, Italy, France, Germany, Netherlands, Latin Amer</t>
  </si>
  <si>
    <t xml:space="preserve">Metaswitch Networks Ltd</t>
  </si>
  <si>
    <t xml:space="preserve">GB01578918</t>
  </si>
  <si>
    <t xml:space="preserve">"DATA CONNECTION %"</t>
  </si>
  <si>
    <t xml:space="preserve">LU*B000074694</t>
  </si>
  <si>
    <t xml:space="preserve">DC HOLDCO SARL</t>
  </si>
  <si>
    <t xml:space="preserve">Data Connection Limited</t>
  </si>
  <si>
    <t xml:space="preserve">62.05</t>
  </si>
  <si>
    <t xml:space="preserve">Enfield</t>
  </si>
  <si>
    <t xml:space="preserve">51Â° 39' 12.0" N	Â° 5' 16.9" W	31/08/2015</t>
  </si>
  <si>
    <t xml:space="preserve">Microgen PLC</t>
  </si>
  <si>
    <t xml:space="preserve">GB01602662</t>
  </si>
  <si>
    <t xml:space="preserve">MICROGEN PLC</t>
  </si>
  <si>
    <t xml:space="preserve">Microgen Holdings Public Limited Company</t>
  </si>
  <si>
    <t xml:space="preserve">United States; Hong Kong; South Africa; Poland</t>
  </si>
  <si>
    <t xml:space="preserve">Amec Foster Wheeler PLC</t>
  </si>
  <si>
    <t xml:space="preserve">GB01675285</t>
  </si>
  <si>
    <t xml:space="preserve">Foster Wheeler</t>
  </si>
  <si>
    <t xml:space="preserve">AMEC</t>
  </si>
  <si>
    <t xml:space="preserve">AMEC FOSTER WHEELER PLC</t>
  </si>
  <si>
    <t xml:space="preserve">Amec Plc</t>
  </si>
  <si>
    <t xml:space="preserve">Romania; the United States; Australia; the United Kingdom; Bermuda; Peru; Canada; Chile; Brazil; Sou</t>
  </si>
  <si>
    <t xml:space="preserve">Unit4 Business Software Limited</t>
  </si>
  <si>
    <t xml:space="preserve">GB01737985</t>
  </si>
  <si>
    <t xml:space="preserve">KYLEI462879</t>
  </si>
  <si>
    <t xml:space="preserve">ADVENT SHIP (CAYMAN) LIMITED</t>
  </si>
  <si>
    <t xml:space="preserve">Agresso Limited</t>
  </si>
  <si>
    <t xml:space="preserve">Bristol</t>
  </si>
  <si>
    <t xml:space="preserve">51Â° 28' 36.7" N	2Â° 40' 38.5" W	31/12/2015</t>
  </si>
  <si>
    <t xml:space="preserve">RM PLC</t>
  </si>
  <si>
    <t xml:space="preserve">GB01749877</t>
  </si>
  <si>
    <t xml:space="preserve">India; United States of America; Australia</t>
  </si>
  <si>
    <t xml:space="preserve">Anite Limited</t>
  </si>
  <si>
    <t xml:space="preserve">GB01798114</t>
  </si>
  <si>
    <t xml:space="preserve">US464254555</t>
  </si>
  <si>
    <t xml:space="preserve">KEYSIGHT TECHNOLOGIES INC</t>
  </si>
  <si>
    <t xml:space="preserve">Anite Plc</t>
  </si>
  <si>
    <t xml:space="preserve">Europe, America, Asia and the Middle East</t>
  </si>
  <si>
    <t xml:space="preserve">ECO Animal Health Group PLC</t>
  </si>
  <si>
    <t xml:space="preserve">GB01818170</t>
  </si>
  <si>
    <t xml:space="preserve">ECO ANIMAL HEALTH %</t>
  </si>
  <si>
    <t xml:space="preserve">ECO ANIMAL HEALTH GROUP PLC</t>
  </si>
  <si>
    <t xml:space="preserve">Lawrence Plc</t>
  </si>
  <si>
    <t xml:space="preserve">New Malden</t>
  </si>
  <si>
    <t xml:space="preserve">New Malden, United Kingdom</t>
  </si>
  <si>
    <t xml:space="preserve">Wates Group Limited</t>
  </si>
  <si>
    <t xml:space="preserve">GB01824828</t>
  </si>
  <si>
    <t xml:space="preserve">WATES GROUP LIMITED</t>
  </si>
  <si>
    <t xml:space="preserve">Wates Building Group Limited</t>
  </si>
  <si>
    <t xml:space="preserve">Leatherhead</t>
  </si>
  <si>
    <t xml:space="preserve">51Â° 17' 53.4" N	Â° 20' 1.3" W	31/12/2016</t>
  </si>
  <si>
    <t xml:space="preserve">Vodafone Group Public Limited Company</t>
  </si>
  <si>
    <t xml:space="preserve">GB01833679</t>
  </si>
  <si>
    <t xml:space="preserve">VODAFONE GROUP PUBLIC LIMITED COMPANY</t>
  </si>
  <si>
    <t xml:space="preserve">Vodafone Airtouch Public Limited Company</t>
  </si>
  <si>
    <t xml:space="preserve">Newbury</t>
  </si>
  <si>
    <t xml:space="preserve">United States; Portugal; Germany; Italy; Czech Republic; Spain; Hungary; Ireland; Netherlands; Malta</t>
  </si>
  <si>
    <t xml:space="preserve">WYG PLC</t>
  </si>
  <si>
    <t xml:space="preserve">GB01869543</t>
  </si>
  <si>
    <t xml:space="preserve">White Young Green Plc</t>
  </si>
  <si>
    <t xml:space="preserve">Headingley (Leeds)</t>
  </si>
  <si>
    <t xml:space="preserve">Algeria, Azerbaijan, Belgium, Bulgaria, Croatia, Egypt, Kazakhstan, Kyrgyzstan, Ireland, Lebanon, Ma</t>
  </si>
  <si>
    <t xml:space="preserve">Mclaren Technology Group Limited</t>
  </si>
  <si>
    <t xml:space="preserve">GB01967715</t>
  </si>
  <si>
    <t xml:space="preserve">TAGMcLaren</t>
  </si>
  <si>
    <t xml:space="preserve">MCLAREN TECHNOLOGY GROUP LIMITED</t>
  </si>
  <si>
    <t xml:space="preserve">Mclaren Group Limited</t>
  </si>
  <si>
    <t xml:space="preserve">51Â° 19' 58.1" N	Â° 32' 46.1" W	31/12/2015</t>
  </si>
  <si>
    <t xml:space="preserve">Ipgl Limited</t>
  </si>
  <si>
    <t xml:space="preserve">GB02011009</t>
  </si>
  <si>
    <t xml:space="preserve">GB*110006302211</t>
  </si>
  <si>
    <t xml:space="preserve">MR MICHAEL ALAN SPENCER</t>
  </si>
  <si>
    <t xml:space="preserve">Intercapital Private Group Limited</t>
  </si>
  <si>
    <t xml:space="preserve">51Â° 31' 11.4" N	Â° 5' 21.9" W	31/03/2016</t>
  </si>
  <si>
    <t xml:space="preserve">Spectris PLC</t>
  </si>
  <si>
    <t xml:space="preserve">GB02025003</t>
  </si>
  <si>
    <t xml:space="preserve">SPECTRIS PLC</t>
  </si>
  <si>
    <t xml:space="preserve">Fairey Group Plc</t>
  </si>
  <si>
    <t xml:space="preserve">Egham</t>
  </si>
  <si>
    <t xml:space="preserve">United States; Denmark; Switzerland; Germany; United Kingdom; Australia; Netherlands; China; Japan; </t>
  </si>
  <si>
    <t xml:space="preserve">United States; Denmark; Switzerland; Germany; Australia; Netherlands; China; Japan; Canada; Mexico; </t>
  </si>
  <si>
    <t xml:space="preserve">Serco Group PLC</t>
  </si>
  <si>
    <t xml:space="preserve">GB02048608</t>
  </si>
  <si>
    <t xml:space="preserve">SERCO GROUP PLC</t>
  </si>
  <si>
    <t xml:space="preserve">Hook</t>
  </si>
  <si>
    <t xml:space="preserve">Australia; Belgium; Canada; France; United States; Luxembourg; Switzerland; Hong Kong; Netherlands; </t>
  </si>
  <si>
    <t xml:space="preserve">Sophos Limited</t>
  </si>
  <si>
    <t xml:space="preserve">GB02096520</t>
  </si>
  <si>
    <t xml:space="preserve">GB09608658</t>
  </si>
  <si>
    <t xml:space="preserve">SOPHOS GROUP PLC</t>
  </si>
  <si>
    <t xml:space="preserve">Sophos Public Limited Company</t>
  </si>
  <si>
    <t xml:space="preserve">51Â° 40' 21.7" N	1Â° 15' 53.7" W	31/03/2016</t>
  </si>
  <si>
    <t xml:space="preserve">Asia-Pacific; Europe; North America</t>
  </si>
  <si>
    <t xml:space="preserve">M. Sport Limited</t>
  </si>
  <si>
    <t xml:space="preserve">GB02105112</t>
  </si>
  <si>
    <t xml:space="preserve">Malcolm Wilson Motorsport</t>
  </si>
  <si>
    <t xml:space="preserve">YY*1527302976</t>
  </si>
  <si>
    <t xml:space="preserve">M-SPORT LTD SHARE RELEASE TRUST</t>
  </si>
  <si>
    <t xml:space="preserve">Bond International Software PLC</t>
  </si>
  <si>
    <t xml:space="preserve">GB02142222</t>
  </si>
  <si>
    <t xml:space="preserve">BOND INTERNATIONAL SOFTWARE PLC</t>
  </si>
  <si>
    <t xml:space="preserve">The Bond Organisation Limited</t>
  </si>
  <si>
    <t xml:space="preserve">Goring By Sea (Worthing)</t>
  </si>
  <si>
    <t xml:space="preserve">The United States; Australasia; Canada; South Africa</t>
  </si>
  <si>
    <t xml:space="preserve">Hays PLC</t>
  </si>
  <si>
    <t xml:space="preserve">GB02150950</t>
  </si>
  <si>
    <t xml:space="preserve">HAYS PLC</t>
  </si>
  <si>
    <t xml:space="preserve">Austria; Belgium; Canada; Czech Republic; France; Germany; Holland; Hong Kong; Italy; Luxembourg; Ne</t>
  </si>
  <si>
    <t xml:space="preserve">TTP Group PLC</t>
  </si>
  <si>
    <t xml:space="preserve">GB02170755</t>
  </si>
  <si>
    <t xml:space="preserve">The Technology Partnership</t>
  </si>
  <si>
    <t xml:space="preserve">TTP GROUP PLC</t>
  </si>
  <si>
    <t xml:space="preserve">The Technology Partnership Public Limited Company</t>
  </si>
  <si>
    <t xml:space="preserve">Royston</t>
  </si>
  <si>
    <t xml:space="preserve">52Â° 5' 20.5" N	Â° 1' 47.0" E	31/03/2016</t>
  </si>
  <si>
    <t xml:space="preserve">Siemens Industry Software Computational Dynamics Limited</t>
  </si>
  <si>
    <t xml:space="preserve">GB02180851</t>
  </si>
  <si>
    <t xml:space="preserve">YY*110158169675</t>
  </si>
  <si>
    <t xml:space="preserve">SIEMENS PRODUCT LIFECYCLE MANAGEMENT SOFTWARE INC</t>
  </si>
  <si>
    <t xml:space="preserve">Computational Dynamics Limited</t>
  </si>
  <si>
    <t xml:space="preserve">Camberley</t>
  </si>
  <si>
    <t xml:space="preserve">The Sage Group Plc.</t>
  </si>
  <si>
    <t xml:space="preserve">GB02231246</t>
  </si>
  <si>
    <t xml:space="preserve">THE SAGE GROUP PLC.</t>
  </si>
  <si>
    <t xml:space="preserve">Polyfinal Plc</t>
  </si>
  <si>
    <t xml:space="preserve">Newcastle Upon Tyne</t>
  </si>
  <si>
    <t xml:space="preserve">Germany; France; Poland; Portugal; Spain; Switzerland; Austria; Ireland; China; India; Saudi Arabia;</t>
  </si>
  <si>
    <t xml:space="preserve">SKY PLC</t>
  </si>
  <si>
    <t xml:space="preserve">GB02247735</t>
  </si>
  <si>
    <t xml:space="preserve">British Sky Broadcasting Group Plc</t>
  </si>
  <si>
    <t xml:space="preserve">Isleworth</t>
  </si>
  <si>
    <t xml:space="preserve">Norbrook Holdings Limited</t>
  </si>
  <si>
    <t xml:space="preserve">GB02258447</t>
  </si>
  <si>
    <t xml:space="preserve">YY*110144593718</t>
  </si>
  <si>
    <t xml:space="preserve">THE LORD BALLYEDMOND FAMILY TRUST</t>
  </si>
  <si>
    <t xml:space="preserve">Mainmany Limited</t>
  </si>
  <si>
    <t xml:space="preserve">85.02</t>
  </si>
  <si>
    <t xml:space="preserve">Corby</t>
  </si>
  <si>
    <t xml:space="preserve">52Â° 27' 53.7" N	Â° 43' 47.0" W	29/07/2016</t>
  </si>
  <si>
    <t xml:space="preserve">Vernalis PLC</t>
  </si>
  <si>
    <t xml:space="preserve">GB02304992</t>
  </si>
  <si>
    <t xml:space="preserve">VERNALIS PLC</t>
  </si>
  <si>
    <t xml:space="preserve">British Biotech Plc</t>
  </si>
  <si>
    <t xml:space="preserve">Winnersh</t>
  </si>
  <si>
    <t xml:space="preserve">RSA Insurance Group Plc</t>
  </si>
  <si>
    <t xml:space="preserve">GB02339826</t>
  </si>
  <si>
    <t xml:space="preserve">RSA INSURANCE GROUP PLC</t>
  </si>
  <si>
    <t xml:space="preserve">Ireland; Canada; Denmark; Norway; Poland; Uruguay; Argentina; Brazil; Mexico; China; Sweden; Colombi</t>
  </si>
  <si>
    <t xml:space="preserve">Telesoft Technologies Limited</t>
  </si>
  <si>
    <t xml:space="preserve">GB02344740</t>
  </si>
  <si>
    <t xml:space="preserve">WW*110006030031</t>
  </si>
  <si>
    <t xml:space="preserve">MR ROBERT DOWNHAM</t>
  </si>
  <si>
    <t xml:space="preserve">Telesoft Design Limited</t>
  </si>
  <si>
    <t xml:space="preserve">98.51</t>
  </si>
  <si>
    <t xml:space="preserve">Blandford Forum</t>
  </si>
  <si>
    <t xml:space="preserve">Amarin Corporation PLC</t>
  </si>
  <si>
    <t xml:space="preserve">GB02353920</t>
  </si>
  <si>
    <t xml:space="preserve">AMARIN CORPORATION PLC</t>
  </si>
  <si>
    <t xml:space="preserve">Ethical Holdings Plc</t>
  </si>
  <si>
    <t xml:space="preserve">Severn Trent PLC</t>
  </si>
  <si>
    <t xml:space="preserve">GB02366619</t>
  </si>
  <si>
    <t xml:space="preserve">SEVERN TRENT PLC</t>
  </si>
  <si>
    <t xml:space="preserve">Coventry</t>
  </si>
  <si>
    <t xml:space="preserve">Force India Formula One Team Limited</t>
  </si>
  <si>
    <t xml:space="preserve">GB02417588</t>
  </si>
  <si>
    <t xml:space="preserve">MU0000639525</t>
  </si>
  <si>
    <t xml:space="preserve">WATSON LIMITED</t>
  </si>
  <si>
    <t xml:space="preserve">Spyker F1 Team Limited</t>
  </si>
  <si>
    <t xml:space="preserve">Towcester</t>
  </si>
  <si>
    <t xml:space="preserve">52Â° 8' 34.7" N	1Â° 1' 47.3" W	31/12/2015</t>
  </si>
  <si>
    <t xml:space="preserve">Dialight PLC</t>
  </si>
  <si>
    <t xml:space="preserve">GB02486024</t>
  </si>
  <si>
    <t xml:space="preserve">DIALIGHT PLC</t>
  </si>
  <si>
    <t xml:space="preserve">Roxboro Group Plc (The)</t>
  </si>
  <si>
    <t xml:space="preserve">United States of America; Mexico; Germany</t>
  </si>
  <si>
    <t xml:space="preserve">United Biscuits (UK) Limited</t>
  </si>
  <si>
    <t xml:space="preserve">GB02506007</t>
  </si>
  <si>
    <t xml:space="preserve">TR2098438F</t>
  </si>
  <si>
    <t xml:space="preserve">KÃ–KLER YATIRIM HOLDING ANONIM SIRKETI</t>
  </si>
  <si>
    <t xml:space="preserve">David Limited</t>
  </si>
  <si>
    <t xml:space="preserve">Hayes</t>
  </si>
  <si>
    <t xml:space="preserve">51Â° 31' 38.0" N	Â° 25' 57.4" W	02/01/2016</t>
  </si>
  <si>
    <t xml:space="preserve">Ireland; France; Netherlands; Belgium; Spain; Portugal</t>
  </si>
  <si>
    <t xml:space="preserve">Megger Group Limited</t>
  </si>
  <si>
    <t xml:space="preserve">GB02582519</t>
  </si>
  <si>
    <t xml:space="preserve">CHCHE224628443</t>
  </si>
  <si>
    <t xml:space="preserve">TBG AG</t>
  </si>
  <si>
    <t xml:space="preserve">Avo International Holdings Limited</t>
  </si>
  <si>
    <t xml:space="preserve">Dover</t>
  </si>
  <si>
    <t xml:space="preserve">51Â° 6' 53.8" N	1Â° 18' 19.6" E	30/11/2015</t>
  </si>
  <si>
    <t xml:space="preserve">BTG PLC</t>
  </si>
  <si>
    <t xml:space="preserve">GB02670500</t>
  </si>
  <si>
    <t xml:space="preserve">British Technology Group International Plc</t>
  </si>
  <si>
    <t xml:space="preserve">Europe; North America; Australia</t>
  </si>
  <si>
    <t xml:space="preserve">Games Workshop Group PLC</t>
  </si>
  <si>
    <t xml:space="preserve">GB02670969</t>
  </si>
  <si>
    <t xml:space="preserve">GAMES WORKSHOP GROUP PLC</t>
  </si>
  <si>
    <t xml:space="preserve">Nottingham</t>
  </si>
  <si>
    <t xml:space="preserve">United States; Canada; France; Germany; Spain; Australia; Japan; New Zealand; Belgium; Holland; Denm</t>
  </si>
  <si>
    <t xml:space="preserve">SDL PLC</t>
  </si>
  <si>
    <t xml:space="preserve">GB02675207</t>
  </si>
  <si>
    <t xml:space="preserve">Maidenhead</t>
  </si>
  <si>
    <t xml:space="preserve">Asia; Middle East; Europe</t>
  </si>
  <si>
    <t xml:space="preserve">Expro International Group Limited</t>
  </si>
  <si>
    <t xml:space="preserve">GB02688814</t>
  </si>
  <si>
    <t xml:space="preserve">GBGGLP1022</t>
  </si>
  <si>
    <t xml:space="preserve">UMBRELLASTREAM LIMITED PARTNERSHIP INCORPORATED</t>
  </si>
  <si>
    <t xml:space="preserve">Expro International Group Plc</t>
  </si>
  <si>
    <t xml:space="preserve">Reading</t>
  </si>
  <si>
    <t xml:space="preserve">Kier Group PLC</t>
  </si>
  <si>
    <t xml:space="preserve">GB02708030</t>
  </si>
  <si>
    <t xml:space="preserve">KIER GROUP PLC</t>
  </si>
  <si>
    <t xml:space="preserve">Sandy</t>
  </si>
  <si>
    <t xml:space="preserve">Astrazeneca PLC</t>
  </si>
  <si>
    <t xml:space="preserve">GB02723534</t>
  </si>
  <si>
    <t xml:space="preserve">ASTRAZENECA PLC</t>
  </si>
  <si>
    <t xml:space="preserve">Zeneca Group Plc</t>
  </si>
  <si>
    <t xml:space="preserve">Cambridge</t>
  </si>
  <si>
    <t xml:space="preserve">United States; Sweden; Canada; France; India; Japan</t>
  </si>
  <si>
    <t xml:space="preserve">Relx Group PLC</t>
  </si>
  <si>
    <t xml:space="preserve">GB02746616</t>
  </si>
  <si>
    <t xml:space="preserve">RELX GROUP PLC</t>
  </si>
  <si>
    <t xml:space="preserve">Reed Elsevier Group Plc</t>
  </si>
  <si>
    <t xml:space="preserve">Netherlands; United States of America</t>
  </si>
  <si>
    <t xml:space="preserve">Riverstone Insurance Limited</t>
  </si>
  <si>
    <t xml:space="preserve">GB02763688</t>
  </si>
  <si>
    <t xml:space="preserve">CAFEI1001485</t>
  </si>
  <si>
    <t xml:space="preserve">FAIRFAX FINANCIAL HOLDINGS LTD</t>
  </si>
  <si>
    <t xml:space="preserve">Brit Insurance Limited</t>
  </si>
  <si>
    <t xml:space="preserve">Brighton</t>
  </si>
  <si>
    <t xml:space="preserve">50Â° 50' 13.4" N	Â° 8' 40.5" W	31/12/2016</t>
  </si>
  <si>
    <t xml:space="preserve">Victrex PLC</t>
  </si>
  <si>
    <t xml:space="preserve">GB02793780</t>
  </si>
  <si>
    <t xml:space="preserve">VICTREX PLC</t>
  </si>
  <si>
    <t xml:space="preserve">Thornton (Cleveleys)</t>
  </si>
  <si>
    <t xml:space="preserve">Germany, Japan, and in the United States</t>
  </si>
  <si>
    <t xml:space="preserve">Mcbride PLC</t>
  </si>
  <si>
    <t xml:space="preserve">GB02798634</t>
  </si>
  <si>
    <t xml:space="preserve">MCBRIDE PLC</t>
  </si>
  <si>
    <t xml:space="preserve">Middleton</t>
  </si>
  <si>
    <t xml:space="preserve">Camelot UK Lotteries Limited</t>
  </si>
  <si>
    <t xml:space="preserve">GB02822203</t>
  </si>
  <si>
    <t xml:space="preserve">CA149149179L</t>
  </si>
  <si>
    <t xml:space="preserve">ONTARIO TEACHERS PENSION PLAN</t>
  </si>
  <si>
    <t xml:space="preserve">Camelot Group Limited</t>
  </si>
  <si>
    <t xml:space="preserve">Watford</t>
  </si>
  <si>
    <t xml:space="preserve">51Â° 38' 22.5" N	Â° 25' 49.7" W	31/03/2016</t>
  </si>
  <si>
    <t xml:space="preserve">Ultra Electronics Holdings PLC</t>
  </si>
  <si>
    <t xml:space="preserve">GB02830397</t>
  </si>
  <si>
    <t xml:space="preserve">ULTRA ELECTRONICS HOLDINGS PLC</t>
  </si>
  <si>
    <t xml:space="preserve">Greenford</t>
  </si>
  <si>
    <t xml:space="preserve">Canada; United States</t>
  </si>
  <si>
    <t xml:space="preserve">Proteome Sciences PLC</t>
  </si>
  <si>
    <t xml:space="preserve">GB02879724</t>
  </si>
  <si>
    <t xml:space="preserve">PROTEOME SCIENCES PLC</t>
  </si>
  <si>
    <t xml:space="preserve">Electrophoretics International Public Limited Company</t>
  </si>
  <si>
    <t xml:space="preserve">Cobham</t>
  </si>
  <si>
    <t xml:space="preserve">Germany and the United States of America</t>
  </si>
  <si>
    <t xml:space="preserve">Filtronic PLC</t>
  </si>
  <si>
    <t xml:space="preserve">GB02891064</t>
  </si>
  <si>
    <t xml:space="preserve">FILTRONIC PLC</t>
  </si>
  <si>
    <t xml:space="preserve">Filtronic Comtek P.L.C.</t>
  </si>
  <si>
    <t xml:space="preserve">Yeadon</t>
  </si>
  <si>
    <t xml:space="preserve">Shipley, United Kingdom</t>
  </si>
  <si>
    <t xml:space="preserve">Statpro Group PLC</t>
  </si>
  <si>
    <t xml:space="preserve">GB02910629</t>
  </si>
  <si>
    <t xml:space="preserve">STATPRO GROUP PLC</t>
  </si>
  <si>
    <t xml:space="preserve">Statpro Limited</t>
  </si>
  <si>
    <t xml:space="preserve">Imagination Technologies Group PLC</t>
  </si>
  <si>
    <t xml:space="preserve">GB02920061</t>
  </si>
  <si>
    <t xml:space="preserve">IMAGINATION TECHNOLOGIES GROUP PLC</t>
  </si>
  <si>
    <t xml:space="preserve">Videologic Group Plc</t>
  </si>
  <si>
    <t xml:space="preserve">Kings Langley</t>
  </si>
  <si>
    <t xml:space="preserve">London, United Kingdom</t>
  </si>
  <si>
    <t xml:space="preserve">India; Japan; USA; Europe; Korea; Taiwan; China; Australia</t>
  </si>
  <si>
    <t xml:space="preserve">Aveva Group PLC</t>
  </si>
  <si>
    <t xml:space="preserve">GB02937296</t>
  </si>
  <si>
    <t xml:space="preserve">AVEVA GROUP PLC</t>
  </si>
  <si>
    <t xml:space="preserve">Cadcentre Group Plc</t>
  </si>
  <si>
    <t xml:space="preserve">Brazil; Malaysia; Germany</t>
  </si>
  <si>
    <t xml:space="preserve">Genus PLC</t>
  </si>
  <si>
    <t xml:space="preserve">GB02972325</t>
  </si>
  <si>
    <t xml:space="preserve">GENUS PLC</t>
  </si>
  <si>
    <t xml:space="preserve">Basingstoke</t>
  </si>
  <si>
    <t xml:space="preserve">Thailand; Mexico; Brazil</t>
  </si>
  <si>
    <t xml:space="preserve">Silence Therapeutics PLC</t>
  </si>
  <si>
    <t xml:space="preserve">GB02992058</t>
  </si>
  <si>
    <t xml:space="preserve">SILENCE THERAPEUTICS PLC</t>
  </si>
  <si>
    <t xml:space="preserve">Sr Pharma Plc</t>
  </si>
  <si>
    <t xml:space="preserve">The Character Group PLC</t>
  </si>
  <si>
    <t xml:space="preserve">GB03033333</t>
  </si>
  <si>
    <t xml:space="preserve">THE CHARACTER GROUP PLC</t>
  </si>
  <si>
    <t xml:space="preserve">Toy Options Group Plc</t>
  </si>
  <si>
    <t xml:space="preserve">New Maiden</t>
  </si>
  <si>
    <t xml:space="preserve">Centrica PLC</t>
  </si>
  <si>
    <t xml:space="preserve">GB03033654</t>
  </si>
  <si>
    <t xml:space="preserve">CENTRICA PLC</t>
  </si>
  <si>
    <t xml:space="preserve">Yieldtop Public Limited Company</t>
  </si>
  <si>
    <t xml:space="preserve">Redde PLC</t>
  </si>
  <si>
    <t xml:space="preserve">GB03120010</t>
  </si>
  <si>
    <t xml:space="preserve">REDDE PLC</t>
  </si>
  <si>
    <t xml:space="preserve">Helphire Group Plc</t>
  </si>
  <si>
    <t xml:space="preserve">Ixico PLC</t>
  </si>
  <si>
    <t xml:space="preserve">GB03131723</t>
  </si>
  <si>
    <t xml:space="preserve">IXICO PLC</t>
  </si>
  <si>
    <t xml:space="preserve">Phytopharm Plc</t>
  </si>
  <si>
    <t xml:space="preserve">Mbda UK Limited</t>
  </si>
  <si>
    <t xml:space="preserve">GB03144919</t>
  </si>
  <si>
    <t xml:space="preserve">FR381737618</t>
  </si>
  <si>
    <t xml:space="preserve">MBDA</t>
  </si>
  <si>
    <t xml:space="preserve">Matra Bae Dynamics (Uk) Limited</t>
  </si>
  <si>
    <t xml:space="preserve">99.88</t>
  </si>
  <si>
    <t xml:space="preserve">Stevenage</t>
  </si>
  <si>
    <t xml:space="preserve">51Â° 53' 50.9" N	Â° 12' 32.5" W	31/12/2015</t>
  </si>
  <si>
    <t xml:space="preserve">France; Italy; USA</t>
  </si>
  <si>
    <t xml:space="preserve">Dairy Crest Group PLC</t>
  </si>
  <si>
    <t xml:space="preserve">GB03162897</t>
  </si>
  <si>
    <t xml:space="preserve">DAIRY CREST GROUP PLC</t>
  </si>
  <si>
    <t xml:space="preserve">Fennelvale Limited</t>
  </si>
  <si>
    <t xml:space="preserve">Esher</t>
  </si>
  <si>
    <t xml:space="preserve">Aspatria, Davidstow, Frome, Harlington, Haverfordwest, Maelor, Wexford, Chadwell Health, Chard, Fens</t>
  </si>
  <si>
    <t xml:space="preserve">Nuneaton; Aldershot</t>
  </si>
  <si>
    <t xml:space="preserve">Monier (UK) Holdings Limited</t>
  </si>
  <si>
    <t xml:space="preserve">GB03169294</t>
  </si>
  <si>
    <t xml:space="preserve">Lafarge Roofing</t>
  </si>
  <si>
    <t xml:space="preserve">%monier %</t>
  </si>
  <si>
    <t xml:space="preserve">MONIER (UK) HOLDINGS LIMITED</t>
  </si>
  <si>
    <t xml:space="preserve">Lafarge Braas (Uk) Limited</t>
  </si>
  <si>
    <t xml:space="preserve">Gatwick</t>
  </si>
  <si>
    <t xml:space="preserve">51Â° 8' 42.3" N	Â° 9' 45.3" W	31/12/2014</t>
  </si>
  <si>
    <t xml:space="preserve">BHP Billiton PLC</t>
  </si>
  <si>
    <t xml:space="preserve">GB03196209</t>
  </si>
  <si>
    <t xml:space="preserve">BHP BILLITON PLC</t>
  </si>
  <si>
    <t xml:space="preserve">Billiton Plc</t>
  </si>
  <si>
    <t xml:space="preserve">Australia; UK; Mexico; Pakistan; Algeria</t>
  </si>
  <si>
    <t xml:space="preserve">Australia; Mexico; Pakistan; Algeria</t>
  </si>
  <si>
    <t xml:space="preserve">Fidessa Group PLC</t>
  </si>
  <si>
    <t xml:space="preserve">GB03234176</t>
  </si>
  <si>
    <t xml:space="preserve">FIDESSA GROUP PLC</t>
  </si>
  <si>
    <t xml:space="preserve">Royalblue Group Plc</t>
  </si>
  <si>
    <t xml:space="preserve">Imperial Brands PLC</t>
  </si>
  <si>
    <t xml:space="preserve">GB03236483</t>
  </si>
  <si>
    <t xml:space="preserve">IMPERIAL BRANDS PLC</t>
  </si>
  <si>
    <t xml:space="preserve">Imperial Tobacco Group Plc</t>
  </si>
  <si>
    <t xml:space="preserve">Oxagen Limited</t>
  </si>
  <si>
    <t xml:space="preserve">GB03246469</t>
  </si>
  <si>
    <t xml:space="preserve">Oxford Applied Genetics Limited</t>
  </si>
  <si>
    <t xml:space="preserve">51Â° 30' 45.2" N	Â° 6' 56.0" W	31/12/2015</t>
  </si>
  <si>
    <t xml:space="preserve">Pharm Research Associates (UK) Limited</t>
  </si>
  <si>
    <t xml:space="preserve">GB03247443</t>
  </si>
  <si>
    <t xml:space="preserve">PRA health sciences</t>
  </si>
  <si>
    <t xml:space="preserve">US463640387</t>
  </si>
  <si>
    <t xml:space="preserve">PRA HEALTH SCIENCES, INC.</t>
  </si>
  <si>
    <t xml:space="preserve">Zoomeager Limited</t>
  </si>
  <si>
    <t xml:space="preserve">51Â° 30' 42.1" N	Â° 5' 26.6" W	31/12/2015</t>
  </si>
  <si>
    <t xml:space="preserve">Oxford Biomedica PLC</t>
  </si>
  <si>
    <t xml:space="preserve">GB03252665</t>
  </si>
  <si>
    <t xml:space="preserve">OXFORD BIOMEDICA PLC</t>
  </si>
  <si>
    <t xml:space="preserve">Pinco 838 Limited</t>
  </si>
  <si>
    <t xml:space="preserve">The Innovation Group Limited</t>
  </si>
  <si>
    <t xml:space="preserve">GB03256771</t>
  </si>
  <si>
    <t xml:space="preserve">US*905248719</t>
  </si>
  <si>
    <t xml:space="preserve">TCG CARLYLE GLOBAL PARTNERS LLC</t>
  </si>
  <si>
    <t xml:space="preserve">The Innovation Group Plc</t>
  </si>
  <si>
    <t xml:space="preserve">Fareham</t>
  </si>
  <si>
    <t xml:space="preserve">50Â° 52' 35.4" N	1Â° 14' 46.3" W	30/09/2015</t>
  </si>
  <si>
    <t xml:space="preserve">Continental Europe, South Africa, Australasia, North America, Germany, Canada, Australia, Pakistan, </t>
  </si>
  <si>
    <t xml:space="preserve">Anglo Design Holdings Limited</t>
  </si>
  <si>
    <t xml:space="preserve">GB03297192</t>
  </si>
  <si>
    <t xml:space="preserve">WW*110017278494</t>
  </si>
  <si>
    <t xml:space="preserve">MR MICHAEL JAMES NEWTON</t>
  </si>
  <si>
    <t xml:space="preserve">Anglo Design Holdings Plc</t>
  </si>
  <si>
    <t xml:space="preserve">53Â° 28' 51.3" N	2Â° 14' 37.1" W	30/06/2014</t>
  </si>
  <si>
    <t xml:space="preserve">Elementis PLC</t>
  </si>
  <si>
    <t xml:space="preserve">GB03299608</t>
  </si>
  <si>
    <t xml:space="preserve">ELEMENTIS PLC</t>
  </si>
  <si>
    <t xml:space="preserve">Elementis (1998) Plc</t>
  </si>
  <si>
    <t xml:space="preserve">Northeast England; Southern Texas; North Carolina</t>
  </si>
  <si>
    <t xml:space="preserve">Europe; North America; South America; Asia Pacific; Africa</t>
  </si>
  <si>
    <t xml:space="preserve">Xaar PLC</t>
  </si>
  <si>
    <t xml:space="preserve">GB03320972</t>
  </si>
  <si>
    <t xml:space="preserve">XAAR PLC</t>
  </si>
  <si>
    <t xml:space="preserve">Harbourjet Limited</t>
  </si>
  <si>
    <t xml:space="preserve">United States of America; Brazil; Belgium; Sweden; Ukraine; Russia; Turkey; Lebanon; Iran; United Ar</t>
  </si>
  <si>
    <t xml:space="preserve">Dechra Pharmaceuticals PLC</t>
  </si>
  <si>
    <t xml:space="preserve">GB03369634</t>
  </si>
  <si>
    <t xml:space="preserve">DECHRA PHARMACEUTICALS PLC</t>
  </si>
  <si>
    <t xml:space="preserve">Dechra Pharmaceuticals Limited</t>
  </si>
  <si>
    <t xml:space="preserve">Shrewsbury</t>
  </si>
  <si>
    <t xml:space="preserve">Stoke-On-Trent</t>
  </si>
  <si>
    <t xml:space="preserve">Ip.Access Limited</t>
  </si>
  <si>
    <t xml:space="preserve">GB03400157</t>
  </si>
  <si>
    <t xml:space="preserve">ip access%</t>
  </si>
  <si>
    <t xml:space="preserve">YY*110022392566</t>
  </si>
  <si>
    <t xml:space="preserve">ZIP WIRELESS</t>
  </si>
  <si>
    <t xml:space="preserve">Epid Limited</t>
  </si>
  <si>
    <t xml:space="preserve">United States, Latin America, France and Singapore</t>
  </si>
  <si>
    <t xml:space="preserve">British American Tobacco P.L.C.</t>
  </si>
  <si>
    <t xml:space="preserve">GB03407696</t>
  </si>
  <si>
    <t xml:space="preserve">BRITISH AMERICAN TOBACCO P.L.C.</t>
  </si>
  <si>
    <t xml:space="preserve">Measureprofit Public Limited Company</t>
  </si>
  <si>
    <t xml:space="preserve">Argentina; Australia; Bangladesh; Brazil; Canada; China; France; Germany; Gulf Arab States; Italy; J</t>
  </si>
  <si>
    <t xml:space="preserve">Vectura Group PLC</t>
  </si>
  <si>
    <t xml:space="preserve">GB03418970</t>
  </si>
  <si>
    <t xml:space="preserve">VECTURA GROUP PLC</t>
  </si>
  <si>
    <t xml:space="preserve">Vectura Limited</t>
  </si>
  <si>
    <t xml:space="preserve">Chippenham</t>
  </si>
  <si>
    <t xml:space="preserve">United Kingdom (Nottingham and Cambridge)</t>
  </si>
  <si>
    <t xml:space="preserve">Napp Pharmaceutical Holdings Limited</t>
  </si>
  <si>
    <t xml:space="preserve">GB03486244</t>
  </si>
  <si>
    <t xml:space="preserve">NAPP PHARMACEUTICAL HOLDINGS LIMITED</t>
  </si>
  <si>
    <t xml:space="preserve">Napp Pharmaceuticals Limited</t>
  </si>
  <si>
    <t xml:space="preserve">52Â° 14' 0.7" N	Â° 9' 2.3" E	31/12/2015</t>
  </si>
  <si>
    <t xml:space="preserve">Dialog Semiconductor PLC</t>
  </si>
  <si>
    <t xml:space="preserve">GB03505161</t>
  </si>
  <si>
    <t xml:space="preserve">DIALOG SEMICONDUCTOR PLC</t>
  </si>
  <si>
    <t xml:space="preserve">Abcam PLC</t>
  </si>
  <si>
    <t xml:space="preserve">GB03509322</t>
  </si>
  <si>
    <t xml:space="preserve">ABCAM PLC</t>
  </si>
  <si>
    <t xml:space="preserve">Abcam Limited</t>
  </si>
  <si>
    <t xml:space="preserve">Europe, North America, South America, the Middle East, Africa, Australia, and Asia</t>
  </si>
  <si>
    <t xml:space="preserve">Anglo American PLC</t>
  </si>
  <si>
    <t xml:space="preserve">GB03564138</t>
  </si>
  <si>
    <t xml:space="preserve">ANGLO AMERICAN PLC</t>
  </si>
  <si>
    <t xml:space="preserve">Hackplimco (No.Fifty-One) Public Limited Company</t>
  </si>
  <si>
    <t xml:space="preserve">Africa; Europe; South and North America; Australia; Asia</t>
  </si>
  <si>
    <t xml:space="preserve">Torotrak PLC</t>
  </si>
  <si>
    <t xml:space="preserve">GB03580465</t>
  </si>
  <si>
    <t xml:space="preserve">TOROTRAK PLC</t>
  </si>
  <si>
    <t xml:space="preserve">Leyland</t>
  </si>
  <si>
    <t xml:space="preserve">Old Mutual Plc</t>
  </si>
  <si>
    <t xml:space="preserve">GB03591559</t>
  </si>
  <si>
    <t xml:space="preserve">OLD MUTUAL PLC</t>
  </si>
  <si>
    <t xml:space="preserve">ICAP Plc</t>
  </si>
  <si>
    <t xml:space="preserve">GB03611426</t>
  </si>
  <si>
    <t xml:space="preserve">GB10013770</t>
  </si>
  <si>
    <t xml:space="preserve">NEX GROUP PLC</t>
  </si>
  <si>
    <t xml:space="preserve">Australia, Bahrain, Canada, China, Czech Republic, Denmark, Germany, India, Indonesia, Japan, Nether</t>
  </si>
  <si>
    <t xml:space="preserve">Luxfer Holdings PLC</t>
  </si>
  <si>
    <t xml:space="preserve">GB03690830</t>
  </si>
  <si>
    <t xml:space="preserve">British Aluminium</t>
  </si>
  <si>
    <t xml:space="preserve">LUXFER HOLDINGS PLC</t>
  </si>
  <si>
    <t xml:space="preserve">Salford</t>
  </si>
  <si>
    <t xml:space="preserve">Exosect Limited</t>
  </si>
  <si>
    <t xml:space="preserve">GB03762879</t>
  </si>
  <si>
    <t xml:space="preserve">Xo2 Limited</t>
  </si>
  <si>
    <t xml:space="preserve">Winchester</t>
  </si>
  <si>
    <t xml:space="preserve">Zincox Resources PLC</t>
  </si>
  <si>
    <t xml:space="preserve">GB03800208</t>
  </si>
  <si>
    <t xml:space="preserve">ZINCOX RESOURCES PLC</t>
  </si>
  <si>
    <t xml:space="preserve">Bagshot</t>
  </si>
  <si>
    <t xml:space="preserve">Sthree PLC</t>
  </si>
  <si>
    <t xml:space="preserve">GB03805979</t>
  </si>
  <si>
    <t xml:space="preserve">STHREE PLC</t>
  </si>
  <si>
    <t xml:space="preserve">Sthree Limited</t>
  </si>
  <si>
    <t xml:space="preserve">Belgium; Netherlands; France; Germany; Ireland; United States; UAE; Hong Kong; Australia</t>
  </si>
  <si>
    <t xml:space="preserve">De La Rue PLC</t>
  </si>
  <si>
    <t xml:space="preserve">GB03834125</t>
  </si>
  <si>
    <t xml:space="preserve">DE LA RUE PLC</t>
  </si>
  <si>
    <t xml:space="preserve">United States; Switzerland; Portugal; Netherlands; Russia; Germany; France; Spain; China; Belgium; I</t>
  </si>
  <si>
    <t xml:space="preserve">Bridgepoint Advisers Group Limited</t>
  </si>
  <si>
    <t xml:space="preserve">GB03880081</t>
  </si>
  <si>
    <t xml:space="preserve">GB09303968</t>
  </si>
  <si>
    <t xml:space="preserve">BRIDGEPOINT GROUP LIMITED</t>
  </si>
  <si>
    <t xml:space="preserve">Bridgepoint Capital Group Limited</t>
  </si>
  <si>
    <t xml:space="preserve">51Â° 30' 57.9" N	Â° 9' 1.8" W	31/12/2015</t>
  </si>
  <si>
    <t xml:space="preserve">Sweden; France; Italy; Spain; Turkey; Germany</t>
  </si>
  <si>
    <t xml:space="preserve">Glaxosmithkline PLC</t>
  </si>
  <si>
    <t xml:space="preserve">GB03888792</t>
  </si>
  <si>
    <t xml:space="preserve">GLAXOSMITHKLINE PLC</t>
  </si>
  <si>
    <t xml:space="preserve">Glaxo Smithkline Plc</t>
  </si>
  <si>
    <t xml:space="preserve">Brentford</t>
  </si>
  <si>
    <t xml:space="preserve">Europe; North and South America; Caricam; Andina; Asia and Australasia; Southeast Asia; Africa; Midd</t>
  </si>
  <si>
    <t xml:space="preserve">Omnico Group Holdings Limited</t>
  </si>
  <si>
    <t xml:space="preserve">GB03914814</t>
  </si>
  <si>
    <t xml:space="preserve">GBGG53204</t>
  </si>
  <si>
    <t xml:space="preserve">OMNICO GROUP LIMITED</t>
  </si>
  <si>
    <t xml:space="preserve">Clarity Commerce Solutions Limited</t>
  </si>
  <si>
    <t xml:space="preserve">51Â° 17' 34.8" N	1Â° 4' 5.3" W	</t>
  </si>
  <si>
    <t xml:space="preserve">Hogg Robinson Group PLC</t>
  </si>
  <si>
    <t xml:space="preserve">GB03946303</t>
  </si>
  <si>
    <t xml:space="preserve">HOGG ROBINSON GROUP PLC</t>
  </si>
  <si>
    <t xml:space="preserve">Farnborough (Holdings) Limited</t>
  </si>
  <si>
    <t xml:space="preserve">Finland, France, Germany, Nordic regions, Australia, China, Canada, and the United States</t>
  </si>
  <si>
    <t xml:space="preserve">Idox PLC</t>
  </si>
  <si>
    <t xml:space="preserve">GB03984070</t>
  </si>
  <si>
    <t xml:space="preserve">IDOX PLC</t>
  </si>
  <si>
    <t xml:space="preserve">I-Documentsystems Group Plc</t>
  </si>
  <si>
    <t xml:space="preserve">Theale</t>
  </si>
  <si>
    <t xml:space="preserve">Oxford Metrics PLC</t>
  </si>
  <si>
    <t xml:space="preserve">GB03998880</t>
  </si>
  <si>
    <t xml:space="preserve">attention omg pour matching galère</t>
  </si>
  <si>
    <t xml:space="preserve">OXFORD METRICS PLC</t>
  </si>
  <si>
    <t xml:space="preserve">Omg Plc</t>
  </si>
  <si>
    <t xml:space="preserve">National Grid PLC</t>
  </si>
  <si>
    <t xml:space="preserve">GB04031152</t>
  </si>
  <si>
    <t xml:space="preserve">NATIONAL GRID PLC</t>
  </si>
  <si>
    <t xml:space="preserve">National Grid Transco Plc</t>
  </si>
  <si>
    <t xml:space="preserve">Gamesys Limited</t>
  </si>
  <si>
    <t xml:space="preserve">GB04042931</t>
  </si>
  <si>
    <t xml:space="preserve">GBJE117319</t>
  </si>
  <si>
    <t xml:space="preserve">GAMESYS (HOLDINGS) LIMITED</t>
  </si>
  <si>
    <t xml:space="preserve">Lofton Services Limited</t>
  </si>
  <si>
    <t xml:space="preserve">Chroma Therapeutics Limited</t>
  </si>
  <si>
    <t xml:space="preserve">GB04066289</t>
  </si>
  <si>
    <t xml:space="preserve">CHROMA THERAPEUTICS LIMITED</t>
  </si>
  <si>
    <t xml:space="preserve">51Â° 31' 13.8" N	Â° 7' 18.1" W	31/12/2015</t>
  </si>
  <si>
    <t xml:space="preserve">Pebble Beach Systems Group PLC</t>
  </si>
  <si>
    <t xml:space="preserve">GB04082188</t>
  </si>
  <si>
    <t xml:space="preserve">PEBBLE BEACH SYSTEMS GROUP PLC</t>
  </si>
  <si>
    <t xml:space="preserve">Vislink Plc</t>
  </si>
  <si>
    <t xml:space="preserve">Hungerford</t>
  </si>
  <si>
    <t xml:space="preserve">United States; Dubai; South Africa; Singapore</t>
  </si>
  <si>
    <t xml:space="preserve">Asterion Limited</t>
  </si>
  <si>
    <t xml:space="preserve">GB04129500</t>
  </si>
  <si>
    <t xml:space="preserve">asterion in Germany</t>
  </si>
  <si>
    <t xml:space="preserve">Filiation fausse. Il s'agit dune petite boite biotech qui n'a rien a voir avec la meme grosse boite ds le papier  Asterion Intl</t>
  </si>
  <si>
    <t xml:space="preserve">GB04204490</t>
  </si>
  <si>
    <t xml:space="preserve">IP GROUP PLC</t>
  </si>
  <si>
    <t xml:space="preserve">Sheffield</t>
  </si>
  <si>
    <t xml:space="preserve">53Â° 22' 52.4" N	1Â° 29' 3.3" W	</t>
  </si>
  <si>
    <t xml:space="preserve">Nats Holdings Limited</t>
  </si>
  <si>
    <t xml:space="preserve">GB04138218</t>
  </si>
  <si>
    <t xml:space="preserve">NATS HOLDINGS LIMITED</t>
  </si>
  <si>
    <t xml:space="preserve">National Air Traffic Services (No.2) Limited</t>
  </si>
  <si>
    <t xml:space="preserve">50Â° 52' 39.0" N	1Â° 14' 32.2" W	31/03/2016</t>
  </si>
  <si>
    <t xml:space="preserve">GW Pharmaceuticals PLC</t>
  </si>
  <si>
    <t xml:space="preserve">GB04160917</t>
  </si>
  <si>
    <t xml:space="preserve">GW PHARMACEUTICALS PLC</t>
  </si>
  <si>
    <t xml:space="preserve">Gw Pharmaceuticals Group Plc</t>
  </si>
  <si>
    <t xml:space="preserve">Histon</t>
  </si>
  <si>
    <t xml:space="preserve">United Kingdom; Europe; North America; Asia</t>
  </si>
  <si>
    <t xml:space="preserve">Selcia Limited</t>
  </si>
  <si>
    <t xml:space="preserve">GB04172701</t>
  </si>
  <si>
    <t xml:space="preserve">WW*1507414269</t>
  </si>
  <si>
    <t xml:space="preserve">MR HANS FLIRI</t>
  </si>
  <si>
    <t xml:space="preserve">Scynexis Europe Limited</t>
  </si>
  <si>
    <t xml:space="preserve">Ongar</t>
  </si>
  <si>
    <t xml:space="preserve">51Â° 44' 27.6" N	Â° 15' 6.7" E	31/12/2015</t>
  </si>
  <si>
    <t xml:space="preserve">Gaming Realms PLC</t>
  </si>
  <si>
    <t xml:space="preserve">GB04175777</t>
  </si>
  <si>
    <t xml:space="preserve">GAMING REALMS PLC</t>
  </si>
  <si>
    <t xml:space="preserve">Pursuit Dynamics Plc</t>
  </si>
  <si>
    <t xml:space="preserve">BT Group PLC</t>
  </si>
  <si>
    <t xml:space="preserve">GB04190816</t>
  </si>
  <si>
    <t xml:space="preserve">BT GROUP PLC</t>
  </si>
  <si>
    <t xml:space="preserve">Newgate Telecommunications Limited</t>
  </si>
  <si>
    <t xml:space="preserve">GKN PLC</t>
  </si>
  <si>
    <t xml:space="preserve">GB04191106</t>
  </si>
  <si>
    <t xml:space="preserve">New Gkn Plc</t>
  </si>
  <si>
    <t xml:space="preserve">Redditch</t>
  </si>
  <si>
    <t xml:space="preserve">Ceres Power Limited</t>
  </si>
  <si>
    <t xml:space="preserve">GB04222409</t>
  </si>
  <si>
    <t xml:space="preserve">GB05174075</t>
  </si>
  <si>
    <t xml:space="preserve">CERES POWER HOLDINGS PLC</t>
  </si>
  <si>
    <t xml:space="preserve">Horsham</t>
  </si>
  <si>
    <t xml:space="preserve">51Â° 4' 14.4" N	Â° 18' 54.7" W	30/06/2016</t>
  </si>
  <si>
    <t xml:space="preserve">Real Time Logistics Solutions Limited</t>
  </si>
  <si>
    <t xml:space="preserve">GB04222785</t>
  </si>
  <si>
    <t xml:space="preserve">Y88 Product Development Limited</t>
  </si>
  <si>
    <t xml:space="preserve">Tonbridge</t>
  </si>
  <si>
    <t xml:space="preserve">51Â° 11' 7.8" N	Â° 23' 34.8" E	</t>
  </si>
  <si>
    <t xml:space="preserve">Kaspersky Labs Limited</t>
  </si>
  <si>
    <t xml:space="preserve">GB04249748</t>
  </si>
  <si>
    <t xml:space="preserve">%KASPERSKY %</t>
  </si>
  <si>
    <t xml:space="preserve">WWP004605284</t>
  </si>
  <si>
    <t xml:space="preserve">MR EUGENY KASPERSKY</t>
  </si>
  <si>
    <t xml:space="preserve">Decoradvice Limited</t>
  </si>
  <si>
    <t xml:space="preserve">82.54</t>
  </si>
  <si>
    <t xml:space="preserve">51Â° 30' 47.0" N	Â° 6' 15.1" W	31/12/2015</t>
  </si>
  <si>
    <t xml:space="preserve">Marks And Spencer Group P.L.C.</t>
  </si>
  <si>
    <t xml:space="preserve">GB04256886</t>
  </si>
  <si>
    <t xml:space="preserve">MARKS AND SPENCER GROUP P.L.C.</t>
  </si>
  <si>
    <t xml:space="preserve">Conker Retail Limited</t>
  </si>
  <si>
    <t xml:space="preserve">E-Therapeutics PLC</t>
  </si>
  <si>
    <t xml:space="preserve">GB04304473</t>
  </si>
  <si>
    <t xml:space="preserve">E-THERAPEUTICS PLC</t>
  </si>
  <si>
    <t xml:space="preserve">Inrotis Technologies Limited</t>
  </si>
  <si>
    <t xml:space="preserve">India; China; United States</t>
  </si>
  <si>
    <t xml:space="preserve">Metalysis Limited</t>
  </si>
  <si>
    <t xml:space="preserve">GB04304849</t>
  </si>
  <si>
    <t xml:space="preserve">METALYSIS LIMITED</t>
  </si>
  <si>
    <t xml:space="preserve">Ffc Limited</t>
  </si>
  <si>
    <t xml:space="preserve">Rotherham</t>
  </si>
  <si>
    <t xml:space="preserve">Premier Veterinary Group PLC</t>
  </si>
  <si>
    <t xml:space="preserve">GB04313987</t>
  </si>
  <si>
    <t xml:space="preserve">PREMIER VETERINARY GROUP PLC</t>
  </si>
  <si>
    <t xml:space="preserve">Ark Therapeutics Group Plc</t>
  </si>
  <si>
    <t xml:space="preserve">Sepura PLC</t>
  </si>
  <si>
    <t xml:space="preserve">GB04353801</t>
  </si>
  <si>
    <t xml:space="preserve">YY*110149978844</t>
  </si>
  <si>
    <t xml:space="preserve">PROJECT SHORTWAY JERSEY LTD</t>
  </si>
  <si>
    <t xml:space="preserve">Sepura Limited</t>
  </si>
  <si>
    <t xml:space="preserve">Cambridge, United Kingdom</t>
  </si>
  <si>
    <t xml:space="preserve">United Kingdom; Russia; Europe; Middle East; Africa</t>
  </si>
  <si>
    <t xml:space="preserve">Russia; Europe; Middle East; Africa</t>
  </si>
  <si>
    <t xml:space="preserve">Royal Dutch Shell PLC</t>
  </si>
  <si>
    <t xml:space="preserve">GB04366849</t>
  </si>
  <si>
    <t xml:space="preserve">ROYAL DUTCH SHELL PLC</t>
  </si>
  <si>
    <t xml:space="preserve">Alfresco Software Limited</t>
  </si>
  <si>
    <t xml:space="preserve">GB04429260</t>
  </si>
  <si>
    <t xml:space="preserve">US*B000045501</t>
  </si>
  <si>
    <t xml:space="preserve">ALFRESCO SOFTWARE INC</t>
  </si>
  <si>
    <t xml:space="preserve">Activiti Limited</t>
  </si>
  <si>
    <t xml:space="preserve">51Â° 31' 19.9" N	Â° 42' 58.7" W	29/02/2016</t>
  </si>
  <si>
    <t xml:space="preserve">BBC Commercial Holdings Limited</t>
  </si>
  <si>
    <t xml:space="preserve">GB04463534</t>
  </si>
  <si>
    <t xml:space="preserve">GBRC000057</t>
  </si>
  <si>
    <t xml:space="preserve">BRITISH BROADCASTING CORPORATION</t>
  </si>
  <si>
    <t xml:space="preserve">Ffw 1979 Limited</t>
  </si>
  <si>
    <t xml:space="preserve">51Â° 30' 39.0" N	Â° 13' 28.6" W	31/03/2016</t>
  </si>
  <si>
    <t xml:space="preserve">BIO Products Laboratory Holdings Limited</t>
  </si>
  <si>
    <t xml:space="preserve">GB04564631</t>
  </si>
  <si>
    <t xml:space="preserve">WW*110151349790</t>
  </si>
  <si>
    <t xml:space="preserve">MR YUE WEN ZHENG</t>
  </si>
  <si>
    <t xml:space="preserve">Plasma Resources Uk Limited</t>
  </si>
  <si>
    <t xml:space="preserve">Borehamwood</t>
  </si>
  <si>
    <t xml:space="preserve">51Â° 38' 57.8" N	Â° 19' 2.3" W	31/12/2016</t>
  </si>
  <si>
    <t xml:space="preserve">Qinetiq Group PLC</t>
  </si>
  <si>
    <t xml:space="preserve">GB04586941</t>
  </si>
  <si>
    <t xml:space="preserve">QINETIQ GROUP PLC</t>
  </si>
  <si>
    <t xml:space="preserve">Qinetiq Group Limited</t>
  </si>
  <si>
    <t xml:space="preserve">Farnborough</t>
  </si>
  <si>
    <t xml:space="preserve">Mundipharma Research Limited</t>
  </si>
  <si>
    <t xml:space="preserve">GB04608592</t>
  </si>
  <si>
    <t xml:space="preserve">MUNDIPHARMA RESEARCH LIMITED</t>
  </si>
  <si>
    <t xml:space="preserve">Napp Pharmaceuticals Research Limited</t>
  </si>
  <si>
    <t xml:space="preserve">Appsense Holdings Limited</t>
  </si>
  <si>
    <t xml:space="preserve">GB04624261</t>
  </si>
  <si>
    <t xml:space="preserve">KY*B000086082</t>
  </si>
  <si>
    <t xml:space="preserve">LANDESK HOLDCO CAYMAN LTD</t>
  </si>
  <si>
    <t xml:space="preserve">Oval (1793) Limited</t>
  </si>
  <si>
    <t xml:space="preserve">51Â° 30' 57.3" N	Â° 6' 27.0" W	30/06/2015</t>
  </si>
  <si>
    <t xml:space="preserve">Enrichment Technology Company Limited</t>
  </si>
  <si>
    <t xml:space="preserve">GB04651476</t>
  </si>
  <si>
    <t xml:space="preserve">ENRICHMENT TECHNOLOGY COMPANY LIMITED</t>
  </si>
  <si>
    <t xml:space="preserve">Chester</t>
  </si>
  <si>
    <t xml:space="preserve">France; Germany; Netherlands; United States</t>
  </si>
  <si>
    <t xml:space="preserve">Displaylink (UK) Limited</t>
  </si>
  <si>
    <t xml:space="preserve">GB04811048</t>
  </si>
  <si>
    <t xml:space="preserve">Newnham Research Limited</t>
  </si>
  <si>
    <t xml:space="preserve">US169152540L</t>
  </si>
  <si>
    <t xml:space="preserve">DISPLAYLINK CORP</t>
  </si>
  <si>
    <t xml:space="preserve">52Â° 14' 0.7" N	Â° 9' 2.3" E	31/12/2016</t>
  </si>
  <si>
    <t xml:space="preserve">P2I Ltd</t>
  </si>
  <si>
    <t xml:space="preserve">GB04814350</t>
  </si>
  <si>
    <t xml:space="preserve">P2I LTD</t>
  </si>
  <si>
    <t xml:space="preserve">Porton Plasma Innovations (P2i) Limited</t>
  </si>
  <si>
    <t xml:space="preserve">Singapore; United States; China</t>
  </si>
  <si>
    <t xml:space="preserve">Chinook Sciences Limited</t>
  </si>
  <si>
    <t xml:space="preserve">GB04841526</t>
  </si>
  <si>
    <t xml:space="preserve">"Chinook Asia"</t>
  </si>
  <si>
    <t xml:space="preserve">WWP005033270</t>
  </si>
  <si>
    <t xml:space="preserve">DR RIFAT AL CHALABI</t>
  </si>
  <si>
    <t xml:space="preserve">Inmarsat PLC</t>
  </si>
  <si>
    <t xml:space="preserve">GB04886072</t>
  </si>
  <si>
    <t xml:space="preserve">INMARSAT PLC</t>
  </si>
  <si>
    <t xml:space="preserve">Inmarsat Group Holdings Limited</t>
  </si>
  <si>
    <t xml:space="preserve">Dubai; Washington; Miami; Singapore</t>
  </si>
  <si>
    <t xml:space="preserve">ITV PLC</t>
  </si>
  <si>
    <t xml:space="preserve">GB04967001</t>
  </si>
  <si>
    <t xml:space="preserve">2232nd Single Member Shelf Investment Company Limited</t>
  </si>
  <si>
    <t xml:space="preserve">United States; Germany; Australia; Sweden; Spain; France</t>
  </si>
  <si>
    <t xml:space="preserve">Sanderson Group PLC</t>
  </si>
  <si>
    <t xml:space="preserve">GB04968444</t>
  </si>
  <si>
    <t xml:space="preserve">SANDERSON GROUP PLC</t>
  </si>
  <si>
    <t xml:space="preserve">Sonarsend Holdings Limited</t>
  </si>
  <si>
    <t xml:space="preserve">G4S PLC</t>
  </si>
  <si>
    <t xml:space="preserve">GB04992207</t>
  </si>
  <si>
    <t xml:space="preserve">Group 4 Securicor Plc</t>
  </si>
  <si>
    <t xml:space="preserve">France; United States; Denmark; Bermuda; Norway; Switzerland; Kuwait; Canada; Netherlands; Singapore</t>
  </si>
  <si>
    <t xml:space="preserve">ITM Power PLC</t>
  </si>
  <si>
    <t xml:space="preserve">GB05059407</t>
  </si>
  <si>
    <t xml:space="preserve">ITM POWER PLC</t>
  </si>
  <si>
    <t xml:space="preserve">Quayshelfco 1070 Plc</t>
  </si>
  <si>
    <t xml:space="preserve">Innovia Group (Holding 1) Limited</t>
  </si>
  <si>
    <t xml:space="preserve">GB05059427</t>
  </si>
  <si>
    <t xml:space="preserve">CA*H00089252167</t>
  </si>
  <si>
    <t xml:space="preserve">1281228 ONTARIO INC</t>
  </si>
  <si>
    <t xml:space="preserve">Innovia Films (Holding 1) Limited</t>
  </si>
  <si>
    <t xml:space="preserve">Castleford</t>
  </si>
  <si>
    <t xml:space="preserve">53Â° 42' 36.6" N	1Â° 23' 9.1" W	31/12/2015</t>
  </si>
  <si>
    <t xml:space="preserve">Nanoco Group PLC</t>
  </si>
  <si>
    <t xml:space="preserve">GB05067291</t>
  </si>
  <si>
    <t xml:space="preserve">NANOCO GROUP PLC</t>
  </si>
  <si>
    <t xml:space="preserve">Evolutec Group Plc</t>
  </si>
  <si>
    <t xml:space="preserve">United Kingdom; Japan</t>
  </si>
  <si>
    <t xml:space="preserve">Japan</t>
  </si>
  <si>
    <t xml:space="preserve">Isentropic Ltd</t>
  </si>
  <si>
    <t xml:space="preserve">GB05077488</t>
  </si>
  <si>
    <t xml:space="preserve">Isentropic%</t>
  </si>
  <si>
    <t xml:space="preserve">Howes-Macnaghten Technology Limited</t>
  </si>
  <si>
    <t xml:space="preserve">51Â° 30' 11.0" N	Â° 1' 11.7" W	</t>
  </si>
  <si>
    <t xml:space="preserve">Amino Technologies PLC</t>
  </si>
  <si>
    <t xml:space="preserve">GB05083390</t>
  </si>
  <si>
    <t xml:space="preserve">AMINO TECHNOLOGIES PLC</t>
  </si>
  <si>
    <t xml:space="preserve">Musicgold Public Limited Company</t>
  </si>
  <si>
    <t xml:space="preserve">Swavesey</t>
  </si>
  <si>
    <t xml:space="preserve">United States; Hong Kong</t>
  </si>
  <si>
    <t xml:space="preserve">Marshalls PLC</t>
  </si>
  <si>
    <t xml:space="preserve">GB05100353</t>
  </si>
  <si>
    <t xml:space="preserve">MARSHALLS PLC</t>
  </si>
  <si>
    <t xml:space="preserve">Elland</t>
  </si>
  <si>
    <t xml:space="preserve">Intelligent Energy Holdings PLC</t>
  </si>
  <si>
    <t xml:space="preserve">GB05104429</t>
  </si>
  <si>
    <t xml:space="preserve">INTELLIGENT ENERGY HOLDINGS PLC</t>
  </si>
  <si>
    <t xml:space="preserve">Loughborough</t>
  </si>
  <si>
    <t xml:space="preserve">Micro Focus International PLC</t>
  </si>
  <si>
    <t xml:space="preserve">GB05134647</t>
  </si>
  <si>
    <t xml:space="preserve">MICRO FOCUS INTERNATIONAL PLC</t>
  </si>
  <si>
    <t xml:space="preserve">Hackremco (No. 2158) Limited</t>
  </si>
  <si>
    <t xml:space="preserve">North America; Europe; Middle East</t>
  </si>
  <si>
    <t xml:space="preserve">Allergy Therapeutics PLC</t>
  </si>
  <si>
    <t xml:space="preserve">GB05141592</t>
  </si>
  <si>
    <t xml:space="preserve">ALLERGY THERAPEUTICS PLC</t>
  </si>
  <si>
    <t xml:space="preserve">Netstamp Limited</t>
  </si>
  <si>
    <t xml:space="preserve">CMC Markets Plc</t>
  </si>
  <si>
    <t xml:space="preserve">GB05145017</t>
  </si>
  <si>
    <t xml:space="preserve">WWP003818177</t>
  </si>
  <si>
    <t xml:space="preserve">MR PETER A CRUDDAS</t>
  </si>
  <si>
    <t xml:space="preserve">57.36</t>
  </si>
  <si>
    <t xml:space="preserve">Canada; Germany; United States of America; Austria; Australia; New Zealand; China; Japan; Hong Kong </t>
  </si>
  <si>
    <t xml:space="preserve">Premier Foods PLC</t>
  </si>
  <si>
    <t xml:space="preserve">GB05160050</t>
  </si>
  <si>
    <t xml:space="preserve">PREMIER FOODS PLC</t>
  </si>
  <si>
    <t xml:space="preserve">Premier Brands Foods Plc</t>
  </si>
  <si>
    <t xml:space="preserve">St Albans</t>
  </si>
  <si>
    <t xml:space="preserve">Summit Therapeutics PLC</t>
  </si>
  <si>
    <t xml:space="preserve">GB05197494</t>
  </si>
  <si>
    <t xml:space="preserve">SUMMIT THERAPEUTICS PLC</t>
  </si>
  <si>
    <t xml:space="preserve">Summit Corporation Plc</t>
  </si>
  <si>
    <t xml:space="preserve">Telit Communications PLC</t>
  </si>
  <si>
    <t xml:space="preserve">GB05300693</t>
  </si>
  <si>
    <t xml:space="preserve">TELIT COMMUNICATIONS PLC</t>
  </si>
  <si>
    <t xml:space="preserve">Germany, Israel, Spain, South Korea, Italy, and Africa</t>
  </si>
  <si>
    <t xml:space="preserve">Atex Group Limited</t>
  </si>
  <si>
    <t xml:space="preserve">GB05334983</t>
  </si>
  <si>
    <t xml:space="preserve">NO*414588658</t>
  </si>
  <si>
    <t xml:space="preserve">CHRISTEN SVEAAS</t>
  </si>
  <si>
    <t xml:space="preserve">Newincco 416 Limited</t>
  </si>
  <si>
    <t xml:space="preserve">51Â° 27' 7.2" N	Â° 58' 41.8" W	31/12/2015</t>
  </si>
  <si>
    <t xml:space="preserve">Europe; North America; Latin America; Asia-Pacific; Africa; Middle East</t>
  </si>
  <si>
    <t xml:space="preserve">Plethora Solutions Holdings PLC</t>
  </si>
  <si>
    <t xml:space="preserve">GB05341336</t>
  </si>
  <si>
    <t xml:space="preserve">KY30531FH</t>
  </si>
  <si>
    <t xml:space="preserve">REGENT PACIFIC GROUP LIMITED</t>
  </si>
  <si>
    <t xml:space="preserve">Copperspice Public Limited Company</t>
  </si>
  <si>
    <t xml:space="preserve">London Stock Exchange Group PLC</t>
  </si>
  <si>
    <t xml:space="preserve">GB05369106</t>
  </si>
  <si>
    <t xml:space="preserve">LONDON STOCK EXCHANGE GROUP PLC</t>
  </si>
  <si>
    <t xml:space="preserve">London Stock Exchange Group Limited</t>
  </si>
  <si>
    <t xml:space="preserve">Oxford Nanopore Technologies Limited</t>
  </si>
  <si>
    <t xml:space="preserve">GB05386273</t>
  </si>
  <si>
    <t xml:space="preserve">OXFORD NANOPORETECH LTD</t>
  </si>
  <si>
    <t xml:space="preserve">OXFORD NANOPORE TECHNOLOGIES LIMITED</t>
  </si>
  <si>
    <t xml:space="preserve">Oxford Nanolabs Limited</t>
  </si>
  <si>
    <t xml:space="preserve">51Â° 42' 57.8" N	1Â° 13' 5.5" W	31/12/2015</t>
  </si>
  <si>
    <t xml:space="preserve">Ultimate Finance Holdings Limited</t>
  </si>
  <si>
    <t xml:space="preserve">GB05427608</t>
  </si>
  <si>
    <t xml:space="preserve">GB09515595</t>
  </si>
  <si>
    <t xml:space="preserve">BENTLEY PARK (UK) LIMITED</t>
  </si>
  <si>
    <t xml:space="preserve">Inspired Capital Plc</t>
  </si>
  <si>
    <t xml:space="preserve">Essentra PLC</t>
  </si>
  <si>
    <t xml:space="preserve">GB05444653</t>
  </si>
  <si>
    <t xml:space="preserve">essentra</t>
  </si>
  <si>
    <t xml:space="preserve">ESSENTRA PLC</t>
  </si>
  <si>
    <t xml:space="preserve">Filtrona Plc</t>
  </si>
  <si>
    <t xml:space="preserve">Milton Keynes</t>
  </si>
  <si>
    <t xml:space="preserve">Debenhams PLC</t>
  </si>
  <si>
    <t xml:space="preserve">GB05448421</t>
  </si>
  <si>
    <t xml:space="preserve">DEBENHAMS PLC</t>
  </si>
  <si>
    <t xml:space="preserve">Debenhams Retail Holdings Limited</t>
  </si>
  <si>
    <t xml:space="preserve">United Kingdom; Denmark</t>
  </si>
  <si>
    <t xml:space="preserve">Reneuron Group PLC</t>
  </si>
  <si>
    <t xml:space="preserve">GB05474163</t>
  </si>
  <si>
    <t xml:space="preserve">RENEURON GROUP PLC</t>
  </si>
  <si>
    <t xml:space="preserve">Mf59657 Plc</t>
  </si>
  <si>
    <t xml:space="preserve">Guildford</t>
  </si>
  <si>
    <t xml:space="preserve">Cloudcall Group PLC</t>
  </si>
  <si>
    <t xml:space="preserve">GB05509873</t>
  </si>
  <si>
    <t xml:space="preserve">CLOUDCALL GROUP PLC</t>
  </si>
  <si>
    <t xml:space="preserve">Synety Group Plc</t>
  </si>
  <si>
    <t xml:space="preserve">Germany; USA; Australia</t>
  </si>
  <si>
    <t xml:space="preserve">Hikma Pharmaceuticals PLC</t>
  </si>
  <si>
    <t xml:space="preserve">GB05557934</t>
  </si>
  <si>
    <t xml:space="preserve">HIKMA PHARMACEUTICALS PLC</t>
  </si>
  <si>
    <t xml:space="preserve">MENA Region; Europe; United States</t>
  </si>
  <si>
    <t xml:space="preserve">Forensic Archive Ltd</t>
  </si>
  <si>
    <t xml:space="preserve">GB05607780</t>
  </si>
  <si>
    <t xml:space="preserve">WW*1523712119</t>
  </si>
  <si>
    <t xml:space="preserve">MR THE TREASURY SOLICITOR</t>
  </si>
  <si>
    <t xml:space="preserve">Forensic Science Service Ltd.</t>
  </si>
  <si>
    <t xml:space="preserve">Cohort PLC</t>
  </si>
  <si>
    <t xml:space="preserve">GB05684823</t>
  </si>
  <si>
    <t xml:space="preserve">COHORT PLC</t>
  </si>
  <si>
    <t xml:space="preserve">Velocys PLC</t>
  </si>
  <si>
    <t xml:space="preserve">GB05712187</t>
  </si>
  <si>
    <t xml:space="preserve">VELOCYS PLC</t>
  </si>
  <si>
    <t xml:space="preserve">Oxford Catalysts Group Plc</t>
  </si>
  <si>
    <t xml:space="preserve">USA</t>
  </si>
  <si>
    <t xml:space="preserve">Nexeon Limited</t>
  </si>
  <si>
    <t xml:space="preserve">GB05717554</t>
  </si>
  <si>
    <t xml:space="preserve">Tokyo, Japan</t>
  </si>
  <si>
    <t xml:space="preserve">Kind Consumer Limited</t>
  </si>
  <si>
    <t xml:space="preserve">GB05760846</t>
  </si>
  <si>
    <t xml:space="preserve">GB09351365</t>
  </si>
  <si>
    <t xml:space="preserve">KIND CONSUMER HOLDINGS LIMITED</t>
  </si>
  <si>
    <t xml:space="preserve">Kind Group Limited</t>
  </si>
  <si>
    <t xml:space="preserve">51Â° 31' 19.3" N	Â° 6' 33.8" W	31/03/2016</t>
  </si>
  <si>
    <t xml:space="preserve">Inspired Gaming Group Limited</t>
  </si>
  <si>
    <t xml:space="preserve">GB05804323</t>
  </si>
  <si>
    <t xml:space="preserve">Inspired Gaming UK</t>
  </si>
  <si>
    <t xml:space="preserve">US471025534</t>
  </si>
  <si>
    <t xml:space="preserve">HYDRA INDUSTRIES ACQUISITION CORP.</t>
  </si>
  <si>
    <t xml:space="preserve">Burton-On-Trent</t>
  </si>
  <si>
    <t xml:space="preserve">52Â° 48' 51.9" N	1Â° 37' 30.1" W	26/09/2015</t>
  </si>
  <si>
    <t xml:space="preserve">TP ICAP Plc</t>
  </si>
  <si>
    <t xml:space="preserve">GB05807599</t>
  </si>
  <si>
    <t xml:space="preserve">Tullett Liberty</t>
  </si>
  <si>
    <t xml:space="preserve">Tullett &amp; Riley</t>
  </si>
  <si>
    <t xml:space="preserve">TP ICAP PLC</t>
  </si>
  <si>
    <t xml:space="preserve">Tullett Prebon Plc</t>
  </si>
  <si>
    <t xml:space="preserve">Asia, Europe, the Middle East, and North America</t>
  </si>
  <si>
    <t xml:space="preserve">Compactgtl Limited</t>
  </si>
  <si>
    <t xml:space="preserve">GB05808040</t>
  </si>
  <si>
    <t xml:space="preserve">compactgtl%</t>
  </si>
  <si>
    <t xml:space="preserve">compact gtl%</t>
  </si>
  <si>
    <t xml:space="preserve">COMPACTGTL LIMITED</t>
  </si>
  <si>
    <t xml:space="preserve">Compactgtl Plc</t>
  </si>
  <si>
    <t xml:space="preserve">51Â° 30' 40.5" N	Â° 9' 21.4" W	</t>
  </si>
  <si>
    <t xml:space="preserve">Kemble Water Holdings Limited</t>
  </si>
  <si>
    <t xml:space="preserve">GB05819262</t>
  </si>
  <si>
    <t xml:space="preserve">GB02366661</t>
  </si>
  <si>
    <t xml:space="preserve">Thames Water%</t>
  </si>
  <si>
    <t xml:space="preserve">KEMBLE WATER HOLDINGS LIMITED</t>
  </si>
  <si>
    <t xml:space="preserve">Britannia Ports Holdings Limited</t>
  </si>
  <si>
    <t xml:space="preserve">Circassia Pharmaceuticals PLC</t>
  </si>
  <si>
    <t xml:space="preserve">GB05822706</t>
  </si>
  <si>
    <t xml:space="preserve">CIRCASSIA PHARMACEUTICALS PLC</t>
  </si>
  <si>
    <t xml:space="preserve">AMG Advertising Topco Limited</t>
  </si>
  <si>
    <t xml:space="preserve">GB05833659</t>
  </si>
  <si>
    <t xml:space="preserve">plusieurs amg ds espacenet mais autres choses</t>
  </si>
  <si>
    <t xml:space="preserve">AMG ADVERTISING TOPCO LIMITED</t>
  </si>
  <si>
    <t xml:space="preserve">Adconion Media Group Limited</t>
  </si>
  <si>
    <t xml:space="preserve">Nuclear Management Partners Limited</t>
  </si>
  <si>
    <t xml:space="preserve">GB05894268</t>
  </si>
  <si>
    <t xml:space="preserve">NUCLEAR MANAGEMENT PARTNERS LIMITED</t>
  </si>
  <si>
    <t xml:space="preserve">Washington Business Development (Uk) Limited</t>
  </si>
  <si>
    <t xml:space="preserve">Knutsford</t>
  </si>
  <si>
    <t xml:space="preserve">53Â° 17' 7.0" N	2Â° 19' 55.3" W	31/03/2016</t>
  </si>
  <si>
    <t xml:space="preserve">Ffei Holdings Limited</t>
  </si>
  <si>
    <t xml:space="preserve">GB05896705</t>
  </si>
  <si>
    <t xml:space="preserve">FFEI HOLDINGS LIMITED</t>
  </si>
  <si>
    <t xml:space="preserve">Ffei Limited</t>
  </si>
  <si>
    <t xml:space="preserve">Hemel Hempstead</t>
  </si>
  <si>
    <t xml:space="preserve">51Â° 45' 47.9" N	Â° 26' 23.8" W	31/03/2016</t>
  </si>
  <si>
    <t xml:space="preserve">Advanced Computer Software Group Limited</t>
  </si>
  <si>
    <t xml:space="preserve">GB05965280</t>
  </si>
  <si>
    <t xml:space="preserve">LU*B000098644</t>
  </si>
  <si>
    <t xml:space="preserve">VISTA FUND V LP</t>
  </si>
  <si>
    <t xml:space="preserve">Advanced Computer Software Group Plc</t>
  </si>
  <si>
    <t xml:space="preserve">51Â° 29' 12.8" N	Â° 34' 9.6" W	</t>
  </si>
  <si>
    <t xml:space="preserve">Monitise PLC</t>
  </si>
  <si>
    <t xml:space="preserve">GB06011822</t>
  </si>
  <si>
    <t xml:space="preserve">MONITISE PLC</t>
  </si>
  <si>
    <t xml:space="preserve">Monitise Limited</t>
  </si>
  <si>
    <t xml:space="preserve">United States; India; Africa</t>
  </si>
  <si>
    <t xml:space="preserve">International Personal Finance Plc</t>
  </si>
  <si>
    <t xml:space="preserve">GB06018973</t>
  </si>
  <si>
    <t xml:space="preserve">INTERNATIONAL PERSONAL FINANCE PLC</t>
  </si>
  <si>
    <t xml:space="preserve">Leeds</t>
  </si>
  <si>
    <t xml:space="preserve">Poland; Czech Republic; Slovakia; Hungary; Mexico; Romania</t>
  </si>
  <si>
    <t xml:space="preserve">PV Crystalox Solar PLC</t>
  </si>
  <si>
    <t xml:space="preserve">GB06019466</t>
  </si>
  <si>
    <t xml:space="preserve">PV CRYSTALOX SOLAR PLC</t>
  </si>
  <si>
    <t xml:space="preserve">Oxfordshire</t>
  </si>
  <si>
    <t xml:space="preserve">United Kingdom; Germany; Japan</t>
  </si>
  <si>
    <t xml:space="preserve">Aston Martin Holdings (UK) Limited</t>
  </si>
  <si>
    <t xml:space="preserve">GB06067176</t>
  </si>
  <si>
    <t xml:space="preserve">YY*110158560243</t>
  </si>
  <si>
    <t xml:space="preserve">PREFERRED PRESTIGE MOTOR HOLDINGS SA</t>
  </si>
  <si>
    <t xml:space="preserve">Primrosecove Limited</t>
  </si>
  <si>
    <t xml:space="preserve">74.88</t>
  </si>
  <si>
    <t xml:space="preserve">Warwick</t>
  </si>
  <si>
    <t xml:space="preserve">52Â° 7' 33.5" N	1Â° 34' 30.3" W	31/12/2016</t>
  </si>
  <si>
    <t xml:space="preserve">Mondi PLC</t>
  </si>
  <si>
    <t xml:space="preserve">GB06209386</t>
  </si>
  <si>
    <t xml:space="preserve">MONDI PLC</t>
  </si>
  <si>
    <t xml:space="preserve">Addlestone</t>
  </si>
  <si>
    <t xml:space="preserve">South Africa; Russia</t>
  </si>
  <si>
    <t xml:space="preserve">Bakkavor Group Limited</t>
  </si>
  <si>
    <t xml:space="preserve">GB06215286</t>
  </si>
  <si>
    <t xml:space="preserve">VG*B000091426</t>
  </si>
  <si>
    <t xml:space="preserve">BAKK AL HOLDINGS LTD</t>
  </si>
  <si>
    <t xml:space="preserve">Bakkavor Holdings Limited</t>
  </si>
  <si>
    <t xml:space="preserve">Rhythmone PLC</t>
  </si>
  <si>
    <t xml:space="preserve">GB06223359</t>
  </si>
  <si>
    <t xml:space="preserve">RHYTHMONE PLC</t>
  </si>
  <si>
    <t xml:space="preserve">Blinkx Plc</t>
  </si>
  <si>
    <t xml:space="preserve">Hybrid Air Vehicles Limited</t>
  </si>
  <si>
    <t xml:space="preserve">GB06270723</t>
  </si>
  <si>
    <t xml:space="preserve">HYBRID AIR VEHICLES LIMITED</t>
  </si>
  <si>
    <t xml:space="preserve">Hap Acquisitions Limited</t>
  </si>
  <si>
    <t xml:space="preserve">51Â° 30' 54.5" N	Â° 6' 13.1" W	30/11/2015</t>
  </si>
  <si>
    <t xml:space="preserve">Reckitt Benckiser Group PLC</t>
  </si>
  <si>
    <t xml:space="preserve">GB06270876</t>
  </si>
  <si>
    <t xml:space="preserve">RECKITT BENCKISER GROUP PLC</t>
  </si>
  <si>
    <t xml:space="preserve">Reckitt Benckiser Group Limited</t>
  </si>
  <si>
    <t xml:space="preserve">Slough, United Kingdom</t>
  </si>
  <si>
    <t xml:space="preserve">Europe; North America; South America; Asia; Australia</t>
  </si>
  <si>
    <t xml:space="preserve">Software (Holdco2) Limited</t>
  </si>
  <si>
    <t xml:space="preserve">GB06294985</t>
  </si>
  <si>
    <t xml:space="preserve">YY*110165716772</t>
  </si>
  <si>
    <t xml:space="preserve">PERENNIAL BIDCO A GUERNSEY</t>
  </si>
  <si>
    <t xml:space="preserve">Iris Software Group Limited</t>
  </si>
  <si>
    <t xml:space="preserve">51Â° 29' 12.8" N	Â° 34' 9.6" W	30/04/2016</t>
  </si>
  <si>
    <t xml:space="preserve">Ecotive Limited</t>
  </si>
  <si>
    <t xml:space="preserve">GB06310265</t>
  </si>
  <si>
    <t xml:space="preserve">GBP01513964071</t>
  </si>
  <si>
    <t xml:space="preserve">MR KAMAL SIDDIQI</t>
  </si>
  <si>
    <t xml:space="preserve">51.89</t>
  </si>
  <si>
    <t xml:space="preserve">51Â° 17' 6.9" N	Â° 43' 8.3" W	</t>
  </si>
  <si>
    <t xml:space="preserve">Broomco (4099) Limited</t>
  </si>
  <si>
    <t xml:space="preserve">GB06343303</t>
  </si>
  <si>
    <t xml:space="preserve">GBGG58869</t>
  </si>
  <si>
    <t xml:space="preserve">OM TOPCO LIMITED</t>
  </si>
  <si>
    <t xml:space="preserve">Worcester</t>
  </si>
  <si>
    <t xml:space="preserve">52Â° 13' 1.8" N	2Â° 11' 23.4" W	31/05/2015</t>
  </si>
  <si>
    <t xml:space="preserve">Vantia Limited</t>
  </si>
  <si>
    <t xml:space="preserve">GB06395950</t>
  </si>
  <si>
    <t xml:space="preserve">Newincco 775 Limited</t>
  </si>
  <si>
    <t xml:space="preserve">Southampton</t>
  </si>
  <si>
    <t xml:space="preserve">50Â° 57' 40.5" N	1Â° 25' 31.6" W	29/02/2016</t>
  </si>
  <si>
    <t xml:space="preserve">Infrastrata PLC</t>
  </si>
  <si>
    <t xml:space="preserve">GB06409712</t>
  </si>
  <si>
    <t xml:space="preserve">Portland Gas</t>
  </si>
  <si>
    <t xml:space="preserve">INFRASTRATA PLC</t>
  </si>
  <si>
    <t xml:space="preserve">Portland Gas Plc</t>
  </si>
  <si>
    <t xml:space="preserve">RNO Limited</t>
  </si>
  <si>
    <t xml:space="preserve">GB06409725</t>
  </si>
  <si>
    <t xml:space="preserve">LULB137558</t>
  </si>
  <si>
    <t xml:space="preserve">R.N.O. GROUP SCA</t>
  </si>
  <si>
    <t xml:space="preserve">Tiara Newco Limited</t>
  </si>
  <si>
    <t xml:space="preserve">99.09</t>
  </si>
  <si>
    <t xml:space="preserve">Plymouth</t>
  </si>
  <si>
    <t xml:space="preserve">50Â° 22' 5.9" N	4Â° 9' 50.1" W	31/12/2015</t>
  </si>
  <si>
    <t xml:space="preserve">Plymouth, United Kingdom</t>
  </si>
  <si>
    <t xml:space="preserve">D-Clear Europe Limited</t>
  </si>
  <si>
    <t xml:space="preserve">GB06412118</t>
  </si>
  <si>
    <t xml:space="preserve">AE0000356894</t>
  </si>
  <si>
    <t xml:space="preserve">GOVERNMENT OF DUBAI</t>
  </si>
  <si>
    <t xml:space="preserve">Cosworth Group Holdings Limited</t>
  </si>
  <si>
    <t xml:space="preserve">GB06442393</t>
  </si>
  <si>
    <t xml:space="preserve">COSWORTH GROUP HOLDINGS LIMITED</t>
  </si>
  <si>
    <t xml:space="preserve">52Â° 14' 13.0" N	Â° 54' 42.2" W	31/12/2015</t>
  </si>
  <si>
    <t xml:space="preserve">Northgate Information Solutions Limited</t>
  </si>
  <si>
    <t xml:space="preserve">GB06442582</t>
  </si>
  <si>
    <t xml:space="preserve">LULB204508</t>
  </si>
  <si>
    <t xml:space="preserve">NORTHGATE LUXEMBOURG HOLDINGS</t>
  </si>
  <si>
    <t xml:space="preserve">Nis Holdings No.5 Limited</t>
  </si>
  <si>
    <t xml:space="preserve">Betfair Group Limited</t>
  </si>
  <si>
    <t xml:space="preserve">GB06489716</t>
  </si>
  <si>
    <t xml:space="preserve">IE016956</t>
  </si>
  <si>
    <t xml:space="preserve">PADDY POWER BETFAIR PUBLIC LIMITED COMPANY</t>
  </si>
  <si>
    <t xml:space="preserve">Betfair Group Plc</t>
  </si>
  <si>
    <t xml:space="preserve">51Â° 29' 18.5" N	Â° 13' 29.5" W	30/04/2016</t>
  </si>
  <si>
    <t xml:space="preserve">Magma Global Limited</t>
  </si>
  <si>
    <t xml:space="preserve">GB06528820</t>
  </si>
  <si>
    <t xml:space="preserve">MAGMA GLOBALLTD</t>
  </si>
  <si>
    <t xml:space="preserve">MAGMA GLOBAL LIMITED</t>
  </si>
  <si>
    <t xml:space="preserve">Einn Limited</t>
  </si>
  <si>
    <t xml:space="preserve">Portsmouth</t>
  </si>
  <si>
    <t xml:space="preserve">50Â° 50' 45.4" N	1Â° 7' 0.9" W	31/12/2015</t>
  </si>
  <si>
    <t xml:space="preserve">Science Group PLC</t>
  </si>
  <si>
    <t xml:space="preserve">GB06536543</t>
  </si>
  <si>
    <t xml:space="preserve">ne pas utiliser Science Group pour matching mais le nom des filiales</t>
  </si>
  <si>
    <t xml:space="preserve">SCIENCE GROUP PLC</t>
  </si>
  <si>
    <t xml:space="preserve">Sagentia Group Plc</t>
  </si>
  <si>
    <t xml:space="preserve">Harston</t>
  </si>
  <si>
    <t xml:space="preserve">Emis Group PLC</t>
  </si>
  <si>
    <t xml:space="preserve">GB06553923</t>
  </si>
  <si>
    <t xml:space="preserve">Egton Medical Information</t>
  </si>
  <si>
    <t xml:space="preserve">EMIS GROUP PLC</t>
  </si>
  <si>
    <t xml:space="preserve">Emis Group Limited</t>
  </si>
  <si>
    <t xml:space="preserve">Protean Electric Limited</t>
  </si>
  <si>
    <t xml:space="preserve">GB06747884</t>
  </si>
  <si>
    <t xml:space="preserve">US*B000077370</t>
  </si>
  <si>
    <t xml:space="preserve">OAK MANAGEMENT CORP INC</t>
  </si>
  <si>
    <t xml:space="preserve">Electric Motor Works Limited</t>
  </si>
  <si>
    <t xml:space="preserve">Farnham</t>
  </si>
  <si>
    <t xml:space="preserve">51Â° 12' 2.6" N	Â° 49' 48.7" W	31/12/2015</t>
  </si>
  <si>
    <t xml:space="preserve">United States of America; Germany</t>
  </si>
  <si>
    <t xml:space="preserve">Kymab Limited</t>
  </si>
  <si>
    <t xml:space="preserve">GB07027523</t>
  </si>
  <si>
    <t xml:space="preserve">KYMAB LIMITED</t>
  </si>
  <si>
    <t xml:space="preserve">Caterham Sports Limited</t>
  </si>
  <si>
    <t xml:space="preserve">GB07042086</t>
  </si>
  <si>
    <t xml:space="preserve">1malaysia Racing Team (Uk) Limited</t>
  </si>
  <si>
    <t xml:space="preserve">51Â° 30' 57.7" N	Â° 5' 21.1" W	31/12/2012</t>
  </si>
  <si>
    <t xml:space="preserve">Tifs Holdings Limited</t>
  </si>
  <si>
    <t xml:space="preserve">GB07060030</t>
  </si>
  <si>
    <t xml:space="preserve">US*B000087527</t>
  </si>
  <si>
    <t xml:space="preserve">BAIN CAPITAL FUND XI LP</t>
  </si>
  <si>
    <t xml:space="preserve">Omega Holdco Ii Limited</t>
  </si>
  <si>
    <t xml:space="preserve">Dyson James Group Limited</t>
  </si>
  <si>
    <t xml:space="preserve">GB07086916</t>
  </si>
  <si>
    <t xml:space="preserve">GB01959090</t>
  </si>
  <si>
    <t xml:space="preserve">GB*110152908371</t>
  </si>
  <si>
    <t xml:space="preserve">SIR JAMES DYSON</t>
  </si>
  <si>
    <t xml:space="preserve">Malmesbury</t>
  </si>
  <si>
    <t xml:space="preserve">51Â° 35' 46.3" N	2Â° 6' 15.0" W	</t>
  </si>
  <si>
    <t xml:space="preserve">Ocado Group PLC</t>
  </si>
  <si>
    <t xml:space="preserve">GB07098618</t>
  </si>
  <si>
    <t xml:space="preserve">OCADO GROUP PLC</t>
  </si>
  <si>
    <t xml:space="preserve">Ocado Limited</t>
  </si>
  <si>
    <t xml:space="preserve">Hatfield</t>
  </si>
  <si>
    <t xml:space="preserve">Dixons Carphone PLC</t>
  </si>
  <si>
    <t xml:space="preserve">GB07105905</t>
  </si>
  <si>
    <t xml:space="preserve">Dixons Retail</t>
  </si>
  <si>
    <t xml:space="preserve">Carphone Warehouse</t>
  </si>
  <si>
    <t xml:space="preserve">DIXONS CARPHONE PLC</t>
  </si>
  <si>
    <t xml:space="preserve">Carphone Warehouse Group Plc</t>
  </si>
  <si>
    <t xml:space="preserve">Acturis Group Limited</t>
  </si>
  <si>
    <t xml:space="preserve">GB07278867</t>
  </si>
  <si>
    <t xml:space="preserve">ACTURIS GROUP LIMITED</t>
  </si>
  <si>
    <t xml:space="preserve">Summit Partners Spv 2 Limited</t>
  </si>
  <si>
    <t xml:space="preserve">Youview TV Ltd</t>
  </si>
  <si>
    <t xml:space="preserve">GB07308805</t>
  </si>
  <si>
    <t xml:space="preserve">"YOUVIEW TV LTD"</t>
  </si>
  <si>
    <t xml:space="preserve">Canvas Pro Tem Limited</t>
  </si>
  <si>
    <t xml:space="preserve">51Â° 30' 32.9" N	Â° 4' 59.7" W	31/03/2016</t>
  </si>
  <si>
    <t xml:space="preserve">Gates Acquisitions Limited</t>
  </si>
  <si>
    <t xml:space="preserve">GB07323239</t>
  </si>
  <si>
    <t xml:space="preserve">US208875684</t>
  </si>
  <si>
    <t xml:space="preserve">BLACKSTONE GROUP LP</t>
  </si>
  <si>
    <t xml:space="preserve">Tomkins Acquisitions Limited</t>
  </si>
  <si>
    <t xml:space="preserve">51Â° 30' 52.9" N	Â° 4' 56.3" W	02/01/2016</t>
  </si>
  <si>
    <t xml:space="preserve">ZF Acquisitions Limited</t>
  </si>
  <si>
    <t xml:space="preserve">GB07427531</t>
  </si>
  <si>
    <t xml:space="preserve">ZF ACQUISITIONS LIMITED</t>
  </si>
  <si>
    <t xml:space="preserve">Csd Bidco Limited</t>
  </si>
  <si>
    <t xml:space="preserve">Witney</t>
  </si>
  <si>
    <t xml:space="preserve">51Â° 47' 20.8" N	1Â° 28' 58.9" W	</t>
  </si>
  <si>
    <t xml:space="preserve">Ineos Sales (UK) Limited</t>
  </si>
  <si>
    <t xml:space="preserve">GB07445505</t>
  </si>
  <si>
    <t xml:space="preserve">CHCHE115531011</t>
  </si>
  <si>
    <t xml:space="preserve">INEOS AG</t>
  </si>
  <si>
    <t xml:space="preserve">Ineos Services (Grangemouth) Limited</t>
  </si>
  <si>
    <t xml:space="preserve">Lyndhurst</t>
  </si>
  <si>
    <t xml:space="preserve">50Â° 52' 8.0" N	1Â° 34' 48.0" W	31/12/2015</t>
  </si>
  <si>
    <t xml:space="preserve">Quantel Holdings Limited</t>
  </si>
  <si>
    <t xml:space="preserve">GB07472957</t>
  </si>
  <si>
    <t xml:space="preserve">Snell Advanced Media</t>
  </si>
  <si>
    <t xml:space="preserve">SNELL LTD'</t>
  </si>
  <si>
    <t xml:space="preserve">QUANTEL HOLDINGS LIMITED</t>
  </si>
  <si>
    <t xml:space="preserve">Quantel Holdings (2010) Limited</t>
  </si>
  <si>
    <t xml:space="preserve">51Â° 24' 30.4" N	1Â° 17' 52.7" W	31/12/2015</t>
  </si>
  <si>
    <t xml:space="preserve">Williams Grand Prix Holdings PLC</t>
  </si>
  <si>
    <t xml:space="preserve">GB07475805</t>
  </si>
  <si>
    <t xml:space="preserve">WW*1509074386</t>
  </si>
  <si>
    <t xml:space="preserve">MR FRANCIS OWEN GARBETT WILLIAMS</t>
  </si>
  <si>
    <t xml:space="preserve">51.33</t>
  </si>
  <si>
    <t xml:space="preserve">Wantage</t>
  </si>
  <si>
    <t xml:space="preserve">Rolls-Royce Holdings PLC</t>
  </si>
  <si>
    <t xml:space="preserve">GB07524813</t>
  </si>
  <si>
    <t xml:space="preserve">ROLLS-ROYCE HOLDINGS PLC</t>
  </si>
  <si>
    <t xml:space="preserve">Rolls-Royce Holdings Limited</t>
  </si>
  <si>
    <t xml:space="preserve">Europe, United States, Canada, Asia, Africa, Australasia</t>
  </si>
  <si>
    <t xml:space="preserve">Smartfocus Holdings Limited</t>
  </si>
  <si>
    <t xml:space="preserve">GB07588241</t>
  </si>
  <si>
    <t xml:space="preserve">Emailvision</t>
  </si>
  <si>
    <t xml:space="preserve">YY*B000084198</t>
  </si>
  <si>
    <t xml:space="preserve">FORESIGHT FUND MANAGERS LTD</t>
  </si>
  <si>
    <t xml:space="preserve">Emailvision Holdings Limited</t>
  </si>
  <si>
    <t xml:space="preserve">69.62</t>
  </si>
  <si>
    <t xml:space="preserve">MDS CEM Holdings Limited</t>
  </si>
  <si>
    <t xml:space="preserve">GB07890595</t>
  </si>
  <si>
    <t xml:space="preserve">MDS CEM HOLDINGS LIMITED</t>
  </si>
  <si>
    <t xml:space="preserve">Warrington</t>
  </si>
  <si>
    <t xml:space="preserve">Pcms Holdings (International) Limited</t>
  </si>
  <si>
    <t xml:space="preserve">GB07962309</t>
  </si>
  <si>
    <t xml:space="preserve">PCMS HOLDINGS INC</t>
  </si>
  <si>
    <t xml:space="preserve">YY*110154477026</t>
  </si>
  <si>
    <t xml:space="preserve">PCMS INTERNATIONAL HOLDINGS LTD</t>
  </si>
  <si>
    <t xml:space="preserve">Castlegate 678 Limited</t>
  </si>
  <si>
    <t xml:space="preserve">52Â° 23' 19.4" N	1Â° 34' 33.7" W	</t>
  </si>
  <si>
    <t xml:space="preserve">Misys International Limited</t>
  </si>
  <si>
    <t xml:space="preserve">GB07988755</t>
  </si>
  <si>
    <t xml:space="preserve">WW*929262147</t>
  </si>
  <si>
    <t xml:space="preserve">MR ROBERT FREDERICK SMITH</t>
  </si>
  <si>
    <t xml:space="preserve">Magic Bidco Limited</t>
  </si>
  <si>
    <t xml:space="preserve">Clearswift Group Ltd</t>
  </si>
  <si>
    <t xml:space="preserve">GB08012246</t>
  </si>
  <si>
    <t xml:space="preserve">Newincco 1179 Limited</t>
  </si>
  <si>
    <t xml:space="preserve">51Â° 26' 9.7" N	1Â° 4' 5.2" W	31/03/2016</t>
  </si>
  <si>
    <t xml:space="preserve">United States of America; Australia; Germany; Japan; Spain</t>
  </si>
  <si>
    <t xml:space="preserve">Blujay Topco Limited</t>
  </si>
  <si>
    <t xml:space="preserve">GB08044932</t>
  </si>
  <si>
    <t xml:space="preserve">USIA8056719156266</t>
  </si>
  <si>
    <t xml:space="preserve">FRANCISCO PARTNERS III, L.P.</t>
  </si>
  <si>
    <t xml:space="preserve">Kewill Topco Limited</t>
  </si>
  <si>
    <t xml:space="preserve">53Â° 21' 53.7" N	2Â° 16' 26.5" W	31/03/2016</t>
  </si>
  <si>
    <t xml:space="preserve">Bloor Investments Limited</t>
  </si>
  <si>
    <t xml:space="preserve">GB08111028</t>
  </si>
  <si>
    <t xml:space="preserve">Bloor Homes</t>
  </si>
  <si>
    <t xml:space="preserve">Boor est un nom de famille d'inventeur deposant fréquent</t>
  </si>
  <si>
    <t xml:space="preserve">GBP003296682</t>
  </si>
  <si>
    <t xml:space="preserve">MR JOHN STUART BLOOR</t>
  </si>
  <si>
    <t xml:space="preserve">Swadlincote</t>
  </si>
  <si>
    <t xml:space="preserve">52Â° 42' 33.8" N	1Â° 30' 12.8" W	30/06/2016</t>
  </si>
  <si>
    <t xml:space="preserve">Alent Limited</t>
  </si>
  <si>
    <t xml:space="preserve">GB08197966</t>
  </si>
  <si>
    <t xml:space="preserve">US371744899</t>
  </si>
  <si>
    <t xml:space="preserve">PLATFORM SPECIALTY PRODUCTS CORPORATION</t>
  </si>
  <si>
    <t xml:space="preserve">Alent Plc</t>
  </si>
  <si>
    <t xml:space="preserve">51Â° 19' 56.4" N	Â° 31' 35.8" W	</t>
  </si>
  <si>
    <t xml:space="preserve">Vesuvius PLC</t>
  </si>
  <si>
    <t xml:space="preserve">GB08217766</t>
  </si>
  <si>
    <t xml:space="preserve">VESUVIUS PLC</t>
  </si>
  <si>
    <t xml:space="preserve">Melrose Holdings Limited</t>
  </si>
  <si>
    <t xml:space="preserve">GB08243706</t>
  </si>
  <si>
    <t xml:space="preserve">GB09800044</t>
  </si>
  <si>
    <t xml:space="preserve">MELROSE INDUSTRIES PLC</t>
  </si>
  <si>
    <t xml:space="preserve">Melrose Holdings Plc</t>
  </si>
  <si>
    <t xml:space="preserve">G24 Power Limited</t>
  </si>
  <si>
    <t xml:space="preserve">GB08291461</t>
  </si>
  <si>
    <t xml:space="preserve">G24</t>
  </si>
  <si>
    <t xml:space="preserve">YY*11167822214</t>
  </si>
  <si>
    <t xml:space="preserve">INNOVATION MANAGEMENT LTD</t>
  </si>
  <si>
    <t xml:space="preserve">G24i Power Limited</t>
  </si>
  <si>
    <t xml:space="preserve">Newport</t>
  </si>
  <si>
    <t xml:space="preserve">51Â° 33' 13.6" N	3Â° 1' 50.9" W	31/12/2016</t>
  </si>
  <si>
    <t xml:space="preserve">Chambertin (Holdings) Limited</t>
  </si>
  <si>
    <t xml:space="preserve">GB08515929</t>
  </si>
  <si>
    <t xml:space="preserve">GB01628868</t>
  </si>
  <si>
    <t xml:space="preserve">CHAMBERTIN (HOLDINGS) LIMITED</t>
  </si>
  <si>
    <t xml:space="preserve">51Â° 27' 37.7" N	Â° 13' 7.9" W	30/09/2016</t>
  </si>
  <si>
    <t xml:space="preserve">Kodak Alaris Holdings Limited</t>
  </si>
  <si>
    <t xml:space="preserve">GB08550309</t>
  </si>
  <si>
    <t xml:space="preserve">GB08819827</t>
  </si>
  <si>
    <t xml:space="preserve">KPP (NO. 2) TRUSTEES LIMITED</t>
  </si>
  <si>
    <t xml:space="preserve">Kodak Alaris Holdco Limited</t>
  </si>
  <si>
    <t xml:space="preserve">51Â° 45' 47.5" N	Â° 25' 56.9" W	31/12/2016</t>
  </si>
  <si>
    <t xml:space="preserve">Kromek Group PLC</t>
  </si>
  <si>
    <t xml:space="preserve">GB08661469</t>
  </si>
  <si>
    <t xml:space="preserve">KROMEK GROUP PLC</t>
  </si>
  <si>
    <t xml:space="preserve">Kromek Group Limited</t>
  </si>
  <si>
    <t xml:space="preserve">Durham</t>
  </si>
  <si>
    <t xml:space="preserve">System C Holdings Limited</t>
  </si>
  <si>
    <t xml:space="preserve">GB08722055</t>
  </si>
  <si>
    <t xml:space="preserve">SYSTEM C HOLDINGS LIMITED</t>
  </si>
  <si>
    <t xml:space="preserve">Mckesson Technologies Holding Uk Limited</t>
  </si>
  <si>
    <t xml:space="preserve">Maidstone</t>
  </si>
  <si>
    <t xml:space="preserve">51Â° 16' 38.1" N	Â° 32' 58.1" E	</t>
  </si>
  <si>
    <t xml:space="preserve">Horizon Discovery Group PLC</t>
  </si>
  <si>
    <t xml:space="preserve">GB08921143</t>
  </si>
  <si>
    <t xml:space="preserve">HORIZON DISCOVERY GROUP PLC</t>
  </si>
  <si>
    <t xml:space="preserve">Horizon Discovery Group Limited</t>
  </si>
  <si>
    <t xml:space="preserve">Allocate Topco Limited</t>
  </si>
  <si>
    <t xml:space="preserve">GB09021731</t>
  </si>
  <si>
    <t xml:space="preserve">GBOC301825</t>
  </si>
  <si>
    <t xml:space="preserve">HGCAPITAL LLP</t>
  </si>
  <si>
    <t xml:space="preserve">Acorn Topco Limited</t>
  </si>
  <si>
    <t xml:space="preserve">51Â° 27' 50.2" N	Â° 18' 2.3" W	31/05/2016</t>
  </si>
  <si>
    <t xml:space="preserve">Accolade Topco Limited</t>
  </si>
  <si>
    <t xml:space="preserve">GB09356516</t>
  </si>
  <si>
    <t xml:space="preserve">ACCOLADE TOPCO LIMITED</t>
  </si>
  <si>
    <t xml:space="preserve">Colchester</t>
  </si>
  <si>
    <t xml:space="preserve">51Â° 58' 17.5" N	Â° 58' 53.6" E	30/06/2016</t>
  </si>
  <si>
    <t xml:space="preserve">Livanova PLC</t>
  </si>
  <si>
    <t xml:space="preserve">GB09451374</t>
  </si>
  <si>
    <t xml:space="preserve">LIVANOVA PLC</t>
  </si>
  <si>
    <t xml:space="preserve">Arris International PLC</t>
  </si>
  <si>
    <t xml:space="preserve">GB09551763</t>
  </si>
  <si>
    <t xml:space="preserve">ARRIS INTERNATIONAL PLC</t>
  </si>
  <si>
    <t xml:space="preserve">Saltaire</t>
  </si>
  <si>
    <t xml:space="preserve">Sophos Group PLC</t>
  </si>
  <si>
    <t xml:space="preserve">Technipfmc PLC</t>
  </si>
  <si>
    <t xml:space="preserve">GB09909709</t>
  </si>
  <si>
    <t xml:space="preserve">TECHNIPFMC PLC</t>
  </si>
  <si>
    <t xml:space="preserve">Technipfmc Limited</t>
  </si>
  <si>
    <t xml:space="preserve">Royal Bank of Canada</t>
  </si>
  <si>
    <t xml:space="preserve">GBFC000981</t>
  </si>
  <si>
    <t xml:space="preserve">CAFEB33405</t>
  </si>
  <si>
    <t xml:space="preserve">ROYAL BANK OF CANADA</t>
  </si>
  <si>
    <t xml:space="preserve">Air New Zealand Limited</t>
  </si>
  <si>
    <t xml:space="preserve">NZ</t>
  </si>
  <si>
    <t xml:space="preserve">GBFC008870</t>
  </si>
  <si>
    <t xml:space="preserve">TEAL</t>
  </si>
  <si>
    <t xml:space="preserve">NZ0007155383</t>
  </si>
  <si>
    <t xml:space="preserve">HER MAJESTY THE QUEEN IN RIGHT OF NEW ZEALAND ACTING BY AND THROUGH HER MINISTER OF FINANCE</t>
  </si>
  <si>
    <t xml:space="preserve">51.91</t>
  </si>
  <si>
    <t xml:space="preserve">New Zealand</t>
  </si>
  <si>
    <t xml:space="preserve">Australia; Pacific Islands; United Kingdom; Europe; Asia; North America</t>
  </si>
  <si>
    <t xml:space="preserve">Commonwealth Bank of Australia</t>
  </si>
  <si>
    <t xml:space="preserve">GBFC016009</t>
  </si>
  <si>
    <t xml:space="preserve">AU123123124</t>
  </si>
  <si>
    <t xml:space="preserve">COMMONWEALTH BANK OF AUSTRALIA</t>
  </si>
  <si>
    <t xml:space="preserve">Firstrand Bank Limited</t>
  </si>
  <si>
    <t xml:space="preserve">ZA</t>
  </si>
  <si>
    <t xml:space="preserve">GBFC028417</t>
  </si>
  <si>
    <t xml:space="preserve">ZA196601075306</t>
  </si>
  <si>
    <t xml:space="preserve">FIRSTRAND LIMITED</t>
  </si>
  <si>
    <t xml:space="preserve">South Africa</t>
  </si>
  <si>
    <t xml:space="preserve">Nationwide Building Society</t>
  </si>
  <si>
    <t xml:space="preserve">GBFEB24663</t>
  </si>
  <si>
    <t xml:space="preserve">GB24663</t>
  </si>
  <si>
    <t xml:space="preserve">NATIONWIDE BUILDING SOCIETY</t>
  </si>
  <si>
    <t xml:space="preserve">Swindon</t>
  </si>
  <si>
    <t xml:space="preserve">Amdocs Limited</t>
  </si>
  <si>
    <t xml:space="preserve">GBGG19528</t>
  </si>
  <si>
    <t xml:space="preserve">AMDOCS LIMITED</t>
  </si>
  <si>
    <t xml:space="preserve">Acelity LP INC</t>
  </si>
  <si>
    <t xml:space="preserve">US</t>
  </si>
  <si>
    <t xml:space="preserve">GBGGLP1545</t>
  </si>
  <si>
    <t xml:space="preserve">SYSTAGENIX%</t>
  </si>
  <si>
    <t xml:space="preserve">KCI%</t>
  </si>
  <si>
    <t xml:space="preserve">Kinetic Concepts</t>
  </si>
  <si>
    <t xml:space="preserve">GBGGLP1544</t>
  </si>
  <si>
    <t xml:space="preserve">CHIRON GUERNSEY HOLDINGS L.P. INC.</t>
  </si>
  <si>
    <t xml:space="preserve">San Antonio</t>
  </si>
  <si>
    <t xml:space="preserve">29Â° 34' 4.8" N	98Â° 35' 34.8" W	2016</t>
  </si>
  <si>
    <t xml:space="preserve">GVC Holdings PLC</t>
  </si>
  <si>
    <t xml:space="preserve">GBIM004685V</t>
  </si>
  <si>
    <t xml:space="preserve">GVC HOLDINGS PLC</t>
  </si>
  <si>
    <t xml:space="preserve">Douglas</t>
  </si>
  <si>
    <t xml:space="preserve">Playtech PLC</t>
  </si>
  <si>
    <t xml:space="preserve">GBIM008505V</t>
  </si>
  <si>
    <t xml:space="preserve">PLAYTECH PLC</t>
  </si>
  <si>
    <t xml:space="preserve">Playtech Limited</t>
  </si>
  <si>
    <t xml:space="preserve">Estonia, Bulgaria, the Philippines and Israel</t>
  </si>
  <si>
    <t xml:space="preserve">Paysafe Group PLC</t>
  </si>
  <si>
    <t xml:space="preserve">GBIM109535C</t>
  </si>
  <si>
    <t xml:space="preserve">PAYSAFE GROUP PLC</t>
  </si>
  <si>
    <t xml:space="preserve">Optimal Payments Plc</t>
  </si>
  <si>
    <t xml:space="preserve">Beazley Ireland Holdings Plc</t>
  </si>
  <si>
    <t xml:space="preserve">GBJE102680</t>
  </si>
  <si>
    <t xml:space="preserve">GB09763575</t>
  </si>
  <si>
    <t xml:space="preserve">BEAZLEY PLC</t>
  </si>
  <si>
    <t xml:space="preserve">St. Helier</t>
  </si>
  <si>
    <t xml:space="preserve">Polymetal International PLC</t>
  </si>
  <si>
    <t xml:space="preserve">GBJE106196</t>
  </si>
  <si>
    <t xml:space="preserve">POLYMETAL INTERNATIONAL PLC</t>
  </si>
  <si>
    <t xml:space="preserve">St Helier</t>
  </si>
  <si>
    <t xml:space="preserve">Russia; Kazakhstan</t>
  </si>
  <si>
    <t xml:space="preserve">Delphi Automotive PLC</t>
  </si>
  <si>
    <t xml:space="preserve">GBJE108188</t>
  </si>
  <si>
    <t xml:space="preserve">DELPHI AUTOMOTIVE PLC</t>
  </si>
  <si>
    <t xml:space="preserve">Gillingham</t>
  </si>
  <si>
    <t xml:space="preserve">WPP PLC</t>
  </si>
  <si>
    <t xml:space="preserve">GBJE111714</t>
  </si>
  <si>
    <t xml:space="preserve">Wpp 2012 Plc</t>
  </si>
  <si>
    <t xml:space="preserve">United Kingdom; Ireland; United States; Japan; Latin America; China; and India</t>
  </si>
  <si>
    <t xml:space="preserve">IWG PLC</t>
  </si>
  <si>
    <t xml:space="preserve">GBJE122154</t>
  </si>
  <si>
    <t xml:space="preserve">B</t>
  </si>
  <si>
    <t xml:space="preserve">Experian PLC</t>
  </si>
  <si>
    <t xml:space="preserve">GBJE93905</t>
  </si>
  <si>
    <t xml:space="preserve">EXPERIAN PLC</t>
  </si>
  <si>
    <t xml:space="preserve">Experian Group Limited</t>
  </si>
  <si>
    <t xml:space="preserve">United States; Canada; Ireland; Brazil; Luxembourg; Colombia; Japan; Greece</t>
  </si>
  <si>
    <t xml:space="preserve">Shire PLC</t>
  </si>
  <si>
    <t xml:space="preserve">GBJE99854</t>
  </si>
  <si>
    <t xml:space="preserve">Attention matching "Shire"</t>
  </si>
  <si>
    <t xml:space="preserve">SHIRE PLC</t>
  </si>
  <si>
    <t xml:space="preserve">Shire Limited</t>
  </si>
  <si>
    <t xml:space="preserve">Hamworthy Heating</t>
  </si>
  <si>
    <t xml:space="preserve">GBML3051187</t>
  </si>
  <si>
    <t xml:space="preserve">Poole</t>
  </si>
  <si>
    <t xml:space="preserve">Johnson Matthey Davy Technologies</t>
  </si>
  <si>
    <t xml:space="preserve">GBML3986606</t>
  </si>
  <si>
    <t xml:space="preserve">JM Davy</t>
  </si>
  <si>
    <t xml:space="preserve">Davy Process Technology</t>
  </si>
  <si>
    <t xml:space="preserve">Johnson Matthey Davy Technologies </t>
  </si>
  <si>
    <t xml:space="preserve">Stockton-on-Tees</t>
  </si>
  <si>
    <t xml:space="preserve">R P C Group</t>
  </si>
  <si>
    <t xml:space="preserve">GBML5053287</t>
  </si>
  <si>
    <t xml:space="preserve">Norwich</t>
  </si>
  <si>
    <t xml:space="preserve">Cellnovo</t>
  </si>
  <si>
    <t xml:space="preserve">GBML5143890</t>
  </si>
  <si>
    <t xml:space="preserve">Swansea</t>
  </si>
  <si>
    <t xml:space="preserve">Glen Electric Limited</t>
  </si>
  <si>
    <t xml:space="preserve">GBNI009677</t>
  </si>
  <si>
    <t xml:space="preserve">"BASIC HOLDINGS"</t>
  </si>
  <si>
    <t xml:space="preserve">IE069636</t>
  </si>
  <si>
    <t xml:space="preserve">GLEN DIMPLEX UNLIMITED COMPANY</t>
  </si>
  <si>
    <t xml:space="preserve">Newry</t>
  </si>
  <si>
    <t xml:space="preserve">54Â° 9' 24.8" N	6Â° 19' 45.7" W	31/03/2016</t>
  </si>
  <si>
    <t xml:space="preserve">First Derivatives Public Limited Company</t>
  </si>
  <si>
    <t xml:space="preserve">GBNI030731</t>
  </si>
  <si>
    <t xml:space="preserve">FIRST DERIVATIVES PUBLIC LIMITED COMPANY</t>
  </si>
  <si>
    <t xml:space="preserve">Belfast</t>
  </si>
  <si>
    <t xml:space="preserve">Almac Group Limited</t>
  </si>
  <si>
    <t xml:space="preserve">GBNI041551</t>
  </si>
  <si>
    <t xml:space="preserve">GBNI070062</t>
  </si>
  <si>
    <t xml:space="preserve">THE MCCLAY FOUNDATION</t>
  </si>
  <si>
    <t xml:space="preserve">Almac Sciences Group Limited</t>
  </si>
  <si>
    <t xml:space="preserve">98.96</t>
  </si>
  <si>
    <t xml:space="preserve">Craigavon</t>
  </si>
  <si>
    <t xml:space="preserve">54Â° 26' 43.3" N	6Â° 25' 30.5" W	30/09/2015</t>
  </si>
  <si>
    <t xml:space="preserve">Craigavon, United Kingdom</t>
  </si>
  <si>
    <t xml:space="preserve">Randox Holdings Limited</t>
  </si>
  <si>
    <t xml:space="preserve">GBNI614690</t>
  </si>
  <si>
    <t xml:space="preserve">WWCSF00000205986733</t>
  </si>
  <si>
    <t xml:space="preserve">MR STEPHEN PETER FITZGERALD</t>
  </si>
  <si>
    <t xml:space="preserve">94.50</t>
  </si>
  <si>
    <t xml:space="preserve">Crumlin</t>
  </si>
  <si>
    <t xml:space="preserve">54Â° 38' 23.9" N	6Â° 17' 39.3" W	31/12/2015</t>
  </si>
  <si>
    <t xml:space="preserve">Pricewaterhousecoopers LLP</t>
  </si>
  <si>
    <t xml:space="preserve">GBOC303525</t>
  </si>
  <si>
    <t xml:space="preserve">PRICEWATERHOUSECOOPERS LLP</t>
  </si>
  <si>
    <t xml:space="preserve">51Â° 30' 26.4" N	Â° 7' 21.7" W	30/06/2016</t>
  </si>
  <si>
    <t xml:space="preserve">Allen &amp; Overy LLP</t>
  </si>
  <si>
    <t xml:space="preserve">GBOC306763</t>
  </si>
  <si>
    <t xml:space="preserve">ALLEN &amp; OVERY LLP</t>
  </si>
  <si>
    <t xml:space="preserve">Australia; Belgium; Brazil; China; Hong Kong; Czech Republic; France; Germany; Greece; Hungary; Indi</t>
  </si>
  <si>
    <t xml:space="preserve">KPMG Europe LLP</t>
  </si>
  <si>
    <t xml:space="preserve">GBOC324045</t>
  </si>
  <si>
    <t xml:space="preserve">KPMG EUROPE LLP</t>
  </si>
  <si>
    <t xml:space="preserve">51Â° 30' 17.6" N	Â° 1' 7.6" W	31/03/2016</t>
  </si>
  <si>
    <t xml:space="preserve">Happold LLP</t>
  </si>
  <si>
    <t xml:space="preserve">GBOC331879</t>
  </si>
  <si>
    <t xml:space="preserve">BURO HAPPOLD LTD </t>
  </si>
  <si>
    <t xml:space="preserve">HAPPOLD LLP</t>
  </si>
  <si>
    <t xml:space="preserve">51Â° 22' 51.7" N	2Â° 22' 26.1" W	30/04/2016</t>
  </si>
  <si>
    <t xml:space="preserve">Weir Group Plc(The)</t>
  </si>
  <si>
    <t xml:space="preserve">GBSC002934</t>
  </si>
  <si>
    <t xml:space="preserve">WEIR GROUP PLC(THE)</t>
  </si>
  <si>
    <t xml:space="preserve">Weir Group Ltd (The)</t>
  </si>
  <si>
    <t xml:space="preserve">Glasgow</t>
  </si>
  <si>
    <t xml:space="preserve">South and North America; Australia; Africa; Europe; Middle East; South Africa</t>
  </si>
  <si>
    <t xml:space="preserve">Mitie Group PLC</t>
  </si>
  <si>
    <t xml:space="preserve">GBSC019230</t>
  </si>
  <si>
    <t xml:space="preserve">MITIE GROUP PLC</t>
  </si>
  <si>
    <t xml:space="preserve">Highgate &amp; Job Ltd</t>
  </si>
  <si>
    <t xml:space="preserve">John Menzies PLC</t>
  </si>
  <si>
    <t xml:space="preserve">GBSC034970</t>
  </si>
  <si>
    <t xml:space="preserve">JOHN MENZIES PLC</t>
  </si>
  <si>
    <t xml:space="preserve">John Menzies (Holdings) Ltd</t>
  </si>
  <si>
    <t xml:space="preserve">Edinburgh</t>
  </si>
  <si>
    <t xml:space="preserve">Europe; North and Central America; South East Asia; Australasia; Africa</t>
  </si>
  <si>
    <t xml:space="preserve">John Wood Group P.L.C.</t>
  </si>
  <si>
    <t xml:space="preserve">GBSC036219</t>
  </si>
  <si>
    <t xml:space="preserve">wood pas facile dans espacenet</t>
  </si>
  <si>
    <t xml:space="preserve">JOHN WOOD GROUP P.L.C.</t>
  </si>
  <si>
    <t xml:space="preserve">Aberdeen</t>
  </si>
  <si>
    <t xml:space="preserve">Royal Bank of Scotland Plc (The)</t>
  </si>
  <si>
    <t xml:space="preserve">GBSC090312</t>
  </si>
  <si>
    <t xml:space="preserve">GB*J00S1300</t>
  </si>
  <si>
    <t xml:space="preserve">UNITED KINGDOM</t>
  </si>
  <si>
    <t xml:space="preserve">England; Ireland</t>
  </si>
  <si>
    <t xml:space="preserve">Lloyds Banking Group Plc</t>
  </si>
  <si>
    <t xml:space="preserve">GBSC095000</t>
  </si>
  <si>
    <t xml:space="preserve">Halifax-Bank of Scotland</t>
  </si>
  <si>
    <t xml:space="preserve">Lloyds Bank</t>
  </si>
  <si>
    <t xml:space="preserve">LLOYDS BANKING GROUP PLC</t>
  </si>
  <si>
    <t xml:space="preserve">Lloyds TSB Group Plc</t>
  </si>
  <si>
    <t xml:space="preserve">1,006,049</t>
  </si>
  <si>
    <t xml:space="preserve">United Kingdom and internationally</t>
  </si>
  <si>
    <t xml:space="preserve">United States; Europe; Middle East; Asia</t>
  </si>
  <si>
    <t xml:space="preserve">SSE PLC</t>
  </si>
  <si>
    <t xml:space="preserve">GBSC117119</t>
  </si>
  <si>
    <t xml:space="preserve">Scottish And Southern Energy Plc</t>
  </si>
  <si>
    <t xml:space="preserve">Perth</t>
  </si>
  <si>
    <t xml:space="preserve">Ireland</t>
  </si>
  <si>
    <t xml:space="preserve">Devro PLC</t>
  </si>
  <si>
    <t xml:space="preserve">GBSC129785</t>
  </si>
  <si>
    <t xml:space="preserve">DEVRO PLC</t>
  </si>
  <si>
    <t xml:space="preserve">Devro International Plc</t>
  </si>
  <si>
    <t xml:space="preserve">Chryston</t>
  </si>
  <si>
    <t xml:space="preserve">United Kingdom; Scotland; Australia; Czech Republic; United States</t>
  </si>
  <si>
    <t xml:space="preserve">Scotland; Australia; Czech Republic; United States</t>
  </si>
  <si>
    <t xml:space="preserve">ITI Scotland Limited</t>
  </si>
  <si>
    <t xml:space="preserve">GBSC251900</t>
  </si>
  <si>
    <t xml:space="preserve">Intermediate Technologies Limited</t>
  </si>
  <si>
    <t xml:space="preserve">Standard Life Plc</t>
  </si>
  <si>
    <t xml:space="preserve">GBSC286832</t>
  </si>
  <si>
    <t xml:space="preserve">STANDARD LIFE PLC</t>
  </si>
  <si>
    <t xml:space="preserve">Mauritius; Canada; Ireland; China; Singapore; Virgin Islands (British); Israel; United States; Cayma</t>
  </si>
  <si>
    <t xml:space="preserve">Global Graphics SE</t>
  </si>
  <si>
    <t xml:space="preserve">GBSE000077</t>
  </si>
  <si>
    <t xml:space="preserve">GLOBAL GRAPHICS SE</t>
  </si>
  <si>
    <t xml:space="preserve">Global Graphics Sa</t>
  </si>
  <si>
    <t xml:space="preserve">Cambourne</t>
  </si>
  <si>
    <t xml:space="preserve">United States of America; Japan</t>
  </si>
  <si>
    <t xml:space="preserve">Zeal Network SE</t>
  </si>
  <si>
    <t xml:space="preserve">GBSE000078</t>
  </si>
  <si>
    <t xml:space="preserve">ZEAL NETWORK SE</t>
  </si>
  <si>
    <t xml:space="preserve">Tipp24 Se</t>
  </si>
  <si>
    <t xml:space="preserve">888 Holdings PLC</t>
  </si>
  <si>
    <t xml:space="preserve">GI</t>
  </si>
  <si>
    <t xml:space="preserve">GI90099</t>
  </si>
  <si>
    <t xml:space="preserve">GI32969EX</t>
  </si>
  <si>
    <t xml:space="preserve">888 HOLDINGS PLC</t>
  </si>
  <si>
    <t xml:space="preserve">Gibraltar</t>
  </si>
  <si>
    <t xml:space="preserve">Ellaktor S.A.</t>
  </si>
  <si>
    <t xml:space="preserve">GR</t>
  </si>
  <si>
    <t xml:space="preserve">GR094004914</t>
  </si>
  <si>
    <t xml:space="preserve">ELLAKTOR S.A.</t>
  </si>
  <si>
    <t xml:space="preserve">Technodomiki Technical, Investing, Industrial S.A.</t>
  </si>
  <si>
    <t xml:space="preserve">Kifissia</t>
  </si>
  <si>
    <t xml:space="preserve">Athens Stock Exchange</t>
  </si>
  <si>
    <t xml:space="preserve">Greece</t>
  </si>
  <si>
    <t xml:space="preserve">Lavipharm SA</t>
  </si>
  <si>
    <t xml:space="preserve">GR094105528</t>
  </si>
  <si>
    <t xml:space="preserve">WW*110023108443</t>
  </si>
  <si>
    <t xml:space="preserve">DR. LAVIDAS</t>
  </si>
  <si>
    <t xml:space="preserve">53.30</t>
  </si>
  <si>
    <t xml:space="preserve">Peania</t>
  </si>
  <si>
    <t xml:space="preserve">France; Cyprus; United States of America</t>
  </si>
  <si>
    <t xml:space="preserve">Altec Holdings S.A. IT And Communication System</t>
  </si>
  <si>
    <t xml:space="preserve">GR094229574</t>
  </si>
  <si>
    <t xml:space="preserve">ALTEC HOLDINGS S.A. IT AND COMMUNICATION SYSTEM</t>
  </si>
  <si>
    <t xml:space="preserve">Altec S.A. Information And Communication Systems</t>
  </si>
  <si>
    <t xml:space="preserve">Maroussi</t>
  </si>
  <si>
    <t xml:space="preserve">Belgium; Cyprus; FYR of Macedonia; Albania; Serbia; Turkey; Egypt</t>
  </si>
  <si>
    <t xml:space="preserve">Intralot S.A. - Integrated Lottery Systems &amp; Services</t>
  </si>
  <si>
    <t xml:space="preserve">GR094360110</t>
  </si>
  <si>
    <t xml:space="preserve">INTRALOT S.A. - INTEGRATED LOTTERY SYSTEMS &amp; SERVICES</t>
  </si>
  <si>
    <t xml:space="preserve">Athens</t>
  </si>
  <si>
    <t xml:space="preserve">Frigoglass SA</t>
  </si>
  <si>
    <t xml:space="preserve">GR094396929</t>
  </si>
  <si>
    <t xml:space="preserve">FRIGOGLASS SA</t>
  </si>
  <si>
    <t xml:space="preserve">Kifisia</t>
  </si>
  <si>
    <t xml:space="preserve">Kifisia, Greece</t>
  </si>
  <si>
    <t xml:space="preserve">MLS Multimedia SA</t>
  </si>
  <si>
    <t xml:space="preserve">GR094449116</t>
  </si>
  <si>
    <t xml:space="preserve">GRCP038086435</t>
  </si>
  <si>
    <t xml:space="preserve">MR JOHN KAMATAKIS</t>
  </si>
  <si>
    <t xml:space="preserve">56.56</t>
  </si>
  <si>
    <t xml:space="preserve">Thessaloniki</t>
  </si>
  <si>
    <t xml:space="preserve">Pharmathen S.A.</t>
  </si>
  <si>
    <t xml:space="preserve">GR095038663</t>
  </si>
  <si>
    <t xml:space="preserve">PHARMATHEN S.A.</t>
  </si>
  <si>
    <t xml:space="preserve">Pallini</t>
  </si>
  <si>
    <t xml:space="preserve">Epsilon Net S.A.</t>
  </si>
  <si>
    <t xml:space="preserve">GR099357493</t>
  </si>
  <si>
    <t xml:space="preserve">GRCP042348786</t>
  </si>
  <si>
    <t xml:space="preserve">MR JOHN MICHOS</t>
  </si>
  <si>
    <t xml:space="preserve">83.26</t>
  </si>
  <si>
    <t xml:space="preserve">Pylaia</t>
  </si>
  <si>
    <t xml:space="preserve">CCS Asia Limited</t>
  </si>
  <si>
    <t xml:space="preserve">HK</t>
  </si>
  <si>
    <t xml:space="preserve">HK0000023269</t>
  </si>
  <si>
    <t xml:space="preserve">GB*110013385314</t>
  </si>
  <si>
    <t xml:space="preserve">ZURMONT MADISON PRIVATE EQUITY L.P.</t>
  </si>
  <si>
    <t xml:space="preserve">Kwun Tong</t>
  </si>
  <si>
    <t xml:space="preserve">Brilliance China Automotive Holdings Limited</t>
  </si>
  <si>
    <t xml:space="preserve">HK0000042785</t>
  </si>
  <si>
    <t xml:space="preserve">%Brilliance%</t>
  </si>
  <si>
    <t xml:space="preserve"> "Brilliance LED"</t>
  </si>
  <si>
    <t xml:space="preserve">BM17455R</t>
  </si>
  <si>
    <t xml:space="preserve">BRILLIANCE CHINA AUTOMOTIVE HOLDINGS LIMITED</t>
  </si>
  <si>
    <t xml:space="preserve">Central</t>
  </si>
  <si>
    <t xml:space="preserve">Heshan Lide Electronic Enterprise Limited</t>
  </si>
  <si>
    <t xml:space="preserve">HK0000052683</t>
  </si>
  <si>
    <t xml:space="preserve">Huabao International Holdings Limited</t>
  </si>
  <si>
    <t xml:space="preserve">HK0000088715</t>
  </si>
  <si>
    <t xml:space="preserve">YY*929008701</t>
  </si>
  <si>
    <t xml:space="preserve">MR LAM YIU CHU</t>
  </si>
  <si>
    <t xml:space="preserve">Wanchai</t>
  </si>
  <si>
    <t xml:space="preserve">Anta Sports Products Limited</t>
  </si>
  <si>
    <t xml:space="preserve">HK0000115768</t>
  </si>
  <si>
    <t xml:space="preserve">Kowloon Bay</t>
  </si>
  <si>
    <t xml:space="preserve">Computime Group Limited</t>
  </si>
  <si>
    <t xml:space="preserve">HK0000120422</t>
  </si>
  <si>
    <t xml:space="preserve">China Lesso Group Holdings Limited</t>
  </si>
  <si>
    <t xml:space="preserve">HK0000207519</t>
  </si>
  <si>
    <t xml:space="preserve">%LESSO%</t>
  </si>
  <si>
    <t xml:space="preserve">% Liansu%</t>
  </si>
  <si>
    <t xml:space="preserve">Tsim Sha Tsui East</t>
  </si>
  <si>
    <t xml:space="preserve">Billion Industrial Holdings Limited</t>
  </si>
  <si>
    <t xml:space="preserve">HK0000272704</t>
  </si>
  <si>
    <t xml:space="preserve">CHANGXING BAIHONG NON WOVEN FABRIC</t>
  </si>
  <si>
    <t xml:space="preserve">ANHUI BAIHONG NEW CHEMICAL MATERIALS</t>
  </si>
  <si>
    <t xml:space="preserve">BAIHONG TEXTILE</t>
  </si>
  <si>
    <t xml:space="preserve">FUJIAN BAIHONG</t>
  </si>
  <si>
    <t xml:space="preserve">FUJIAN BILLION</t>
  </si>
  <si>
    <t xml:space="preserve">KY40132WB</t>
  </si>
  <si>
    <t xml:space="preserve">BILLION INDUSTRIAL HOLDINGS LIMITED</t>
  </si>
  <si>
    <t xml:space="preserve">Foxda Technology (HK) Company Limited</t>
  </si>
  <si>
    <t xml:space="preserve">HK0004588958</t>
  </si>
  <si>
    <t xml:space="preserve">Tsim Sha Tsui</t>
  </si>
  <si>
    <t xml:space="preserve">Tsim Sha Tsui, Hong Kong</t>
  </si>
  <si>
    <t xml:space="preserve">Wondershare Software (H.K.) Co., Limited</t>
  </si>
  <si>
    <t xml:space="preserve">HK0008512665</t>
  </si>
  <si>
    <t xml:space="preserve">%WONDERSHARE software%</t>
  </si>
  <si>
    <t xml:space="preserve">Guang Dong Oupo Electrical Technology Limited</t>
  </si>
  <si>
    <t xml:space="preserve">HK0019821802</t>
  </si>
  <si>
    <t xml:space="preserve">GUANG DONG OPPO MOBILE TELECOMMUNICATIONS</t>
  </si>
  <si>
    <t xml:space="preserve">GUANGDONG OPPO MOBILE TELECOMMUNICATIONS</t>
  </si>
  <si>
    <t xml:space="preserve">Techtronic Industries Company Limited</t>
  </si>
  <si>
    <t xml:space="preserve">HK20068FH</t>
  </si>
  <si>
    <t xml:space="preserve">TECHTRONIC INDUSTRIES COMPANY LIMITED</t>
  </si>
  <si>
    <t xml:space="preserve">Tsuen Wan</t>
  </si>
  <si>
    <t xml:space="preserve">North America; Europe; Australasia</t>
  </si>
  <si>
    <t xml:space="preserve">Cspc Pharmaceutical Group Limited</t>
  </si>
  <si>
    <t xml:space="preserve">HK30062FH</t>
  </si>
  <si>
    <t xml:space="preserve">CSPC PHARMACEUTICAL GROUP </t>
  </si>
  <si>
    <t xml:space="preserve">%CSPC % ?</t>
  </si>
  <si>
    <t xml:space="preserve">Shijiazhuang Pharma %</t>
  </si>
  <si>
    <t xml:space="preserve">CSPC PHARMACEUTICAL GROUP LIMITED</t>
  </si>
  <si>
    <t xml:space="preserve">China Pharmaceutical Group Limited</t>
  </si>
  <si>
    <t xml:space="preserve">Lenovo Group Limited</t>
  </si>
  <si>
    <t xml:space="preserve">HK30105FH</t>
  </si>
  <si>
    <t xml:space="preserve">LENOVO GROUP LIMITED</t>
  </si>
  <si>
    <t xml:space="preserve">Legend Group Limited</t>
  </si>
  <si>
    <t xml:space="preserve">Quarry Bay</t>
  </si>
  <si>
    <t xml:space="preserve">MTR Corporation Limited</t>
  </si>
  <si>
    <t xml:space="preserve">HK30125FH</t>
  </si>
  <si>
    <t xml:space="preserve">HK*J00S4200</t>
  </si>
  <si>
    <t xml:space="preserve">HONG KONG</t>
  </si>
  <si>
    <t xml:space="preserve">Kowloon</t>
  </si>
  <si>
    <t xml:space="preserve">China Mobile Limited</t>
  </si>
  <si>
    <t xml:space="preserve">HK30210FH</t>
  </si>
  <si>
    <t xml:space="preserve">China Mobile %</t>
  </si>
  <si>
    <t xml:space="preserve">China Mobile (Hong Kong) Limited</t>
  </si>
  <si>
    <t xml:space="preserve">Cnooc Limited</t>
  </si>
  <si>
    <t xml:space="preserve">HK30536FH</t>
  </si>
  <si>
    <t xml:space="preserve">People's Republic of China and internatiuonally</t>
  </si>
  <si>
    <t xml:space="preserve">People's Republic of China; Indonesia; Iraq; Asia; Oceania; Africa; North America; South America</t>
  </si>
  <si>
    <t xml:space="preserve">Fosun International Limited</t>
  </si>
  <si>
    <t xml:space="preserve">HK31098FH</t>
  </si>
  <si>
    <t xml:space="preserve">CN*110002064741</t>
  </si>
  <si>
    <t xml:space="preserve">MR GUANGCHANG GUO</t>
  </si>
  <si>
    <t xml:space="preserve">Richter Gedeon Vegyeszeti Gyar RT</t>
  </si>
  <si>
    <t xml:space="preserve">HU</t>
  </si>
  <si>
    <t xml:space="preserve">HU10484878</t>
  </si>
  <si>
    <t xml:space="preserve">RICHTER GEDEON VEGYESZETI GYAR RT</t>
  </si>
  <si>
    <t xml:space="preserve">Budapest</t>
  </si>
  <si>
    <t xml:space="preserve">Budapest Stock Exchange</t>
  </si>
  <si>
    <t xml:space="preserve">Hungary (Budapest and Dorog); Russia; India; Poland; Ukraine; Romania</t>
  </si>
  <si>
    <t xml:space="preserve">Hungary</t>
  </si>
  <si>
    <t xml:space="preserve">Russia; India; Poland; Ukraine; Romania</t>
  </si>
  <si>
    <t xml:space="preserve">Allied Irish Banks plc</t>
  </si>
  <si>
    <t xml:space="preserve">IE</t>
  </si>
  <si>
    <t xml:space="preserve">IE024173</t>
  </si>
  <si>
    <t xml:space="preserve">IE*J00S1140</t>
  </si>
  <si>
    <t xml:space="preserve">IRELAND</t>
  </si>
  <si>
    <t xml:space="preserve">Dublin 4</t>
  </si>
  <si>
    <t xml:space="preserve">Irish Stock Exchange</t>
  </si>
  <si>
    <t xml:space="preserve">United States, United Kingdom, Poland</t>
  </si>
  <si>
    <t xml:space="preserve">Kingspan Group Public Limited Company</t>
  </si>
  <si>
    <t xml:space="preserve">IE070576</t>
  </si>
  <si>
    <t xml:space="preserve">KINGSPAN GROUP PUBLIC LIMITED COMPANY</t>
  </si>
  <si>
    <t xml:space="preserve">Kingspan Group Ltd</t>
  </si>
  <si>
    <t xml:space="preserve">Kingscourt</t>
  </si>
  <si>
    <t xml:space="preserve">Ireland; United Kingdom; Netherlands; Germany; Poland; Czech Republic; Hungary; Turkey</t>
  </si>
  <si>
    <t xml:space="preserve">Ireland; Spain; France; Norway; Denmark; Netherlands; Belgium; Austria; Slovenia; Estonia; Lithuania</t>
  </si>
  <si>
    <t xml:space="preserve">United Kingdom; Netherlands; Germany; Poland; Czech Republic; Hungary; Turkey; Spain; France; Norway</t>
  </si>
  <si>
    <t xml:space="preserve">Kerry Group Public Limited Company</t>
  </si>
  <si>
    <t xml:space="preserve">IE111471</t>
  </si>
  <si>
    <t xml:space="preserve">KERRY GROUP PUBLIC LIMITED COMPANY</t>
  </si>
  <si>
    <t xml:space="preserve">Tralee</t>
  </si>
  <si>
    <t xml:space="preserve">Ireland, Canada, Philippines, Ireland, Malaysia, United Kingdom, United States of America, Netherlan</t>
  </si>
  <si>
    <t xml:space="preserve">Americas, EMEA (Europe, Middle East &amp; Africa) and Asia Pacific; Canada, the Philippines, Ireland, Ma</t>
  </si>
  <si>
    <t xml:space="preserve">Trintech Group Limited</t>
  </si>
  <si>
    <t xml:space="preserve">IE119798</t>
  </si>
  <si>
    <t xml:space="preserve">IE490172</t>
  </si>
  <si>
    <t xml:space="preserve">TRINTECH HOLDINGS LIMITED</t>
  </si>
  <si>
    <t xml:space="preserve">Spoonpart Limited</t>
  </si>
  <si>
    <t xml:space="preserve">Dublin</t>
  </si>
  <si>
    <t xml:space="preserve">United States of America; Germany; Netherlands; United Kingdom; Australia; Europe</t>
  </si>
  <si>
    <t xml:space="preserve">Glanbia Public Limited Company</t>
  </si>
  <si>
    <t xml:space="preserve">IE129933</t>
  </si>
  <si>
    <t xml:space="preserve">GLANBIA PUBLIC LIMITED COMPANY</t>
  </si>
  <si>
    <t xml:space="preserve">Avonmore Foods Plc</t>
  </si>
  <si>
    <t xml:space="preserve">Kilkenny</t>
  </si>
  <si>
    <t xml:space="preserve">Europe, the United Kingdom, and the United States</t>
  </si>
  <si>
    <t xml:space="preserve">Skillsoft Limited</t>
  </si>
  <si>
    <t xml:space="preserve">IE148294</t>
  </si>
  <si>
    <t xml:space="preserve">GBOC369654</t>
  </si>
  <si>
    <t xml:space="preserve">WATLING STREET CAPITAL PARTNERS LLP</t>
  </si>
  <si>
    <t xml:space="preserve">Skillsoft Public Limited Company</t>
  </si>
  <si>
    <t xml:space="preserve">Basic Holdings Unlimited Company</t>
  </si>
  <si>
    <t xml:space="preserve">IE164993</t>
  </si>
  <si>
    <t xml:space="preserve">Basic Patents</t>
  </si>
  <si>
    <t xml:space="preserve">Greencore Group Public Limited Company</t>
  </si>
  <si>
    <t xml:space="preserve">IE170116</t>
  </si>
  <si>
    <t xml:space="preserve">GREENCORE GROUP PUBLIC LIMITED COMPANY</t>
  </si>
  <si>
    <t xml:space="preserve">Belgium; United Kingdom; United States; Netherlands</t>
  </si>
  <si>
    <t xml:space="preserve">Trinity Biotech Public Limited Company</t>
  </si>
  <si>
    <t xml:space="preserve">IE183476</t>
  </si>
  <si>
    <t xml:space="preserve">TRINITY BIOTECH PUBLIC LIMITED COMPANY</t>
  </si>
  <si>
    <t xml:space="preserve">Wicklow</t>
  </si>
  <si>
    <t xml:space="preserve">Sweden; Canada; France; Germany; United States; United Kingdom; Ireland</t>
  </si>
  <si>
    <t xml:space="preserve">Sweden; Canada; France; Germany; United States; United Kingdom</t>
  </si>
  <si>
    <t xml:space="preserve">Forest Laboratories Holdings Limited</t>
  </si>
  <si>
    <t xml:space="preserve">IE196409</t>
  </si>
  <si>
    <t xml:space="preserve">FOREST LABORATORIES HOLDINGS LIMITED</t>
  </si>
  <si>
    <t xml:space="preserve">Forest Laboratories Ireland Limited</t>
  </si>
  <si>
    <t xml:space="preserve">Dublin 17</t>
  </si>
  <si>
    <t xml:space="preserve">Datalex PLC</t>
  </si>
  <si>
    <t xml:space="preserve">IE329175</t>
  </si>
  <si>
    <t xml:space="preserve">DATALEX PLC</t>
  </si>
  <si>
    <t xml:space="preserve">Datalex Holdings Limited</t>
  </si>
  <si>
    <t xml:space="preserve">Dublin 3</t>
  </si>
  <si>
    <t xml:space="preserve">USA; Netherlands; UK; Australia; Singapore</t>
  </si>
  <si>
    <t xml:space="preserve">Horizon Pharma Ireland Limited</t>
  </si>
  <si>
    <t xml:space="preserve">IE376554</t>
  </si>
  <si>
    <t xml:space="preserve">YY*110147979359</t>
  </si>
  <si>
    <t xml:space="preserve">HORZON PHARMA HOLDINGS LTD</t>
  </si>
  <si>
    <t xml:space="preserve">Vidara Therapeutics Research Limited</t>
  </si>
  <si>
    <t xml:space="preserve">Jazz Pharmaceuticals PLC</t>
  </si>
  <si>
    <t xml:space="preserve">IE399192</t>
  </si>
  <si>
    <t xml:space="preserve">JAZZ PHARMACEUTICALS PLC</t>
  </si>
  <si>
    <t xml:space="preserve">Azur Pharma Plc</t>
  </si>
  <si>
    <t xml:space="preserve">Dublin 2</t>
  </si>
  <si>
    <t xml:space="preserve">Smurfit Kappa Group PLC</t>
  </si>
  <si>
    <t xml:space="preserve">IE433527</t>
  </si>
  <si>
    <t xml:space="preserve">SMURFIT KAPPA%</t>
  </si>
  <si>
    <t xml:space="preserve">SMURFIT KAPPA GROUP PLC</t>
  </si>
  <si>
    <t xml:space="preserve">Smurfit Kappa Plc</t>
  </si>
  <si>
    <t xml:space="preserve">United States; United Kingdom; Russian Federations; South Africa; Canada; Europe</t>
  </si>
  <si>
    <t xml:space="preserve">Ingersoll-Rand PLC</t>
  </si>
  <si>
    <t xml:space="preserve">IE469272</t>
  </si>
  <si>
    <t xml:space="preserve">INGERSOLL-RAND PLC</t>
  </si>
  <si>
    <t xml:space="preserve">Swords</t>
  </si>
  <si>
    <t xml:space="preserve">Accenture PLC</t>
  </si>
  <si>
    <t xml:space="preserve">IE471706</t>
  </si>
  <si>
    <t xml:space="preserve">ACCENTURE PLC</t>
  </si>
  <si>
    <t xml:space="preserve">Seagate Technology Public Limited Company</t>
  </si>
  <si>
    <t xml:space="preserve">IE480010</t>
  </si>
  <si>
    <t xml:space="preserve">seagate</t>
  </si>
  <si>
    <t xml:space="preserve">SEAGATE TECHNOLOGY PUBLIC LIMITED COMPANY</t>
  </si>
  <si>
    <t xml:space="preserve">ION Investment Group Limited</t>
  </si>
  <si>
    <t xml:space="preserve">IE496108</t>
  </si>
  <si>
    <t xml:space="preserve">WW*940102355</t>
  </si>
  <si>
    <t xml:space="preserve">A PIGNATARO</t>
  </si>
  <si>
    <t xml:space="preserve">Ilfc Aircraft 33a-253 Limited</t>
  </si>
  <si>
    <t xml:space="preserve">IE496109</t>
  </si>
  <si>
    <t xml:space="preserve">NL34251954</t>
  </si>
  <si>
    <t xml:space="preserve">AERCAP HOLDINGS N.V.</t>
  </si>
  <si>
    <t xml:space="preserve">Ilfc Aircraft 73b-28201 Limited</t>
  </si>
  <si>
    <t xml:space="preserve">Alkermes PLC</t>
  </si>
  <si>
    <t xml:space="preserve">IE498284</t>
  </si>
  <si>
    <t xml:space="preserve">ALKERMES PLC</t>
  </si>
  <si>
    <t xml:space="preserve">Antler Science Two Plc</t>
  </si>
  <si>
    <t xml:space="preserve">Dublin, Ireland</t>
  </si>
  <si>
    <t xml:space="preserve">Horizon Pharma Public Limited Company</t>
  </si>
  <si>
    <t xml:space="preserve">IE507678</t>
  </si>
  <si>
    <t xml:space="preserve">HORIZON PHARMA PUBLIC LIMITED COMPANY</t>
  </si>
  <si>
    <t xml:space="preserve">Vidara Therapeutics International Public Limited Company</t>
  </si>
  <si>
    <t xml:space="preserve">Eaton Corporation PLC</t>
  </si>
  <si>
    <t xml:space="preserve">IE512978</t>
  </si>
  <si>
    <t xml:space="preserve">Eaton Yale &amp; Towne</t>
  </si>
  <si>
    <t xml:space="preserve">Eaton Electrical IP</t>
  </si>
  <si>
    <t xml:space="preserve">EATON CORPORATION PLC</t>
  </si>
  <si>
    <t xml:space="preserve">Mallinckrodt Public Limited Company</t>
  </si>
  <si>
    <t xml:space="preserve">IE522227</t>
  </si>
  <si>
    <t xml:space="preserve">WW*110164469716</t>
  </si>
  <si>
    <t xml:space="preserve">MR CIARAN DAVID CHARLES BOLGER</t>
  </si>
  <si>
    <t xml:space="preserve">Allegion Public Limited Company</t>
  </si>
  <si>
    <t xml:space="preserve">IE527370</t>
  </si>
  <si>
    <t xml:space="preserve">ALLEGION PUBLIC LIMITED COMPANY</t>
  </si>
  <si>
    <t xml:space="preserve">Allergan PLC</t>
  </si>
  <si>
    <t xml:space="preserve">IE527629</t>
  </si>
  <si>
    <t xml:space="preserve">ALLERGAN PLC</t>
  </si>
  <si>
    <t xml:space="preserve">Actavis Plc</t>
  </si>
  <si>
    <t xml:space="preserve">Perrigo Company Public Limited Company</t>
  </si>
  <si>
    <t xml:space="preserve">IE529592</t>
  </si>
  <si>
    <t xml:space="preserve">PERRIGO COMPANY PUBLIC LIMITED COMPANY</t>
  </si>
  <si>
    <t xml:space="preserve">Perrigo Company Limited</t>
  </si>
  <si>
    <t xml:space="preserve">Endo International PLC</t>
  </si>
  <si>
    <t xml:space="preserve">IE534814</t>
  </si>
  <si>
    <t xml:space="preserve">ETHICON ENDOSURGERY INC</t>
  </si>
  <si>
    <t xml:space="preserve">attention avec matching "endo"</t>
  </si>
  <si>
    <t xml:space="preserve">ENDO INTERNATIONAL PLC</t>
  </si>
  <si>
    <t xml:space="preserve">Dublin 2, Ireland</t>
  </si>
  <si>
    <t xml:space="preserve">Pentair PLC</t>
  </si>
  <si>
    <t xml:space="preserve">IE536025</t>
  </si>
  <si>
    <t xml:space="preserve">PENTAIR PLC</t>
  </si>
  <si>
    <t xml:space="preserve">Weatherford International Public Limited Company</t>
  </si>
  <si>
    <t xml:space="preserve">IE540406</t>
  </si>
  <si>
    <t xml:space="preserve">WEATHERFORD INTERNATIONAL PUBLIC LIMITED COMPANY</t>
  </si>
  <si>
    <t xml:space="preserve">Johnson Controls International PLC</t>
  </si>
  <si>
    <t xml:space="preserve">IE543654</t>
  </si>
  <si>
    <t xml:space="preserve">JOHNSON CONTROLS INTERNATIONAL PLC</t>
  </si>
  <si>
    <t xml:space="preserve">Tyco International Public Limited Company</t>
  </si>
  <si>
    <t xml:space="preserve">Cork</t>
  </si>
  <si>
    <t xml:space="preserve">Medtronic Public Limited Company</t>
  </si>
  <si>
    <t xml:space="preserve">IE545333</t>
  </si>
  <si>
    <t xml:space="preserve">MEDTRONIC PUBLIC LIMITED COMPANY</t>
  </si>
  <si>
    <t xml:space="preserve">Medtronic Holdings Limited</t>
  </si>
  <si>
    <t xml:space="preserve">Avadel Pharmaceuticals Public Limited Company</t>
  </si>
  <si>
    <t xml:space="preserve">IE572535</t>
  </si>
  <si>
    <t xml:space="preserve">AVADEL PHARMACEUTICALS PUBLIC LIMITED COMPANY</t>
  </si>
  <si>
    <t xml:space="preserve">Bank of Ireland</t>
  </si>
  <si>
    <t xml:space="preserve">IERC000206</t>
  </si>
  <si>
    <t xml:space="preserve">BANK OF IRELAND</t>
  </si>
  <si>
    <t xml:space="preserve">ECI Telecom Ltd.</t>
  </si>
  <si>
    <t xml:space="preserve">IL</t>
  </si>
  <si>
    <t xml:space="preserve">IL20010GE</t>
  </si>
  <si>
    <t xml:space="preserve">IL*110008887803</t>
  </si>
  <si>
    <t xml:space="preserve">SHAUL SHANI</t>
  </si>
  <si>
    <t xml:space="preserve">Petah Tikva</t>
  </si>
  <si>
    <t xml:space="preserve">Israel</t>
  </si>
  <si>
    <t xml:space="preserve">Sweden; Russia; Netherlands; Ukraine; United Kingdom; Kazakhstan; Germany; France; Korea; China; Ind</t>
  </si>
  <si>
    <t xml:space="preserve">Orbotech Ltd.</t>
  </si>
  <si>
    <t xml:space="preserve">IL20012GE</t>
  </si>
  <si>
    <t xml:space="preserve">ORBOTECH LTD.</t>
  </si>
  <si>
    <t xml:space="preserve">Optrotech Ltd.</t>
  </si>
  <si>
    <t xml:space="preserve">Yavne</t>
  </si>
  <si>
    <t xml:space="preserve">United States; Singapore; Japan; Belgium; Netherlands; China</t>
  </si>
  <si>
    <t xml:space="preserve">Clal Industries Ltd.</t>
  </si>
  <si>
    <t xml:space="preserve">IL20194GE</t>
  </si>
  <si>
    <t xml:space="preserve">US*1590575482</t>
  </si>
  <si>
    <t xml:space="preserve">MR LEONID BLAVATNIK</t>
  </si>
  <si>
    <t xml:space="preserve">Venture capital</t>
  </si>
  <si>
    <t xml:space="preserve">Clal Industries And Investments Ltd.</t>
  </si>
  <si>
    <t xml:space="preserve">Tel-Aviv</t>
  </si>
  <si>
    <t xml:space="preserve">Delta Galil Industries Ltd.</t>
  </si>
  <si>
    <t xml:space="preserve">IL20315GE</t>
  </si>
  <si>
    <t xml:space="preserve">DELTA GALIL INDUSTRIES LTD.</t>
  </si>
  <si>
    <t xml:space="preserve">Tel Aviv</t>
  </si>
  <si>
    <t xml:space="preserve">Tel Aviv Stock Exchange</t>
  </si>
  <si>
    <t xml:space="preserve">Israel; Jordan; Egypt; Turkey; Romania; Bulgaria; Ukraine; Bangladesh; Indonesia; Thailand; China; M</t>
  </si>
  <si>
    <t xml:space="preserve">Continental Europe; United States of America; United Kingdom</t>
  </si>
  <si>
    <t xml:space="preserve">Nice Ltd</t>
  </si>
  <si>
    <t xml:space="preserve">IL30018GE</t>
  </si>
  <si>
    <t xml:space="preserve">NICE LTD</t>
  </si>
  <si>
    <t xml:space="preserve">Nice Systems Limited</t>
  </si>
  <si>
    <t xml:space="preserve">Ra'Anana</t>
  </si>
  <si>
    <t xml:space="preserve">Germany, France, United States, United Kingdom</t>
  </si>
  <si>
    <t xml:space="preserve">Supercom Ltd.</t>
  </si>
  <si>
    <t xml:space="preserve">IL30029GE</t>
  </si>
  <si>
    <t xml:space="preserve">SUPERCOM LTD.</t>
  </si>
  <si>
    <t xml:space="preserve">Vuance Ltd.</t>
  </si>
  <si>
    <t xml:space="preserve">Herzliya</t>
  </si>
  <si>
    <t xml:space="preserve">Europe, United States, Asia-Pacific, EMEA, Hong Kong</t>
  </si>
  <si>
    <t xml:space="preserve">Check Point Software Technologies Limited</t>
  </si>
  <si>
    <t xml:space="preserve">IL30041GE</t>
  </si>
  <si>
    <t xml:space="preserve">CHECK POINT SOFTWARE TECHNOLOGIES LIMITED</t>
  </si>
  <si>
    <t xml:space="preserve">Austria; Belarus; Belgium; Cayman Islands; Czech Republic; Denmark; Finland; France; Germany; Italy;</t>
  </si>
  <si>
    <t xml:space="preserve">Elbit Systems Ltd.</t>
  </si>
  <si>
    <t xml:space="preserve">IL30065GE</t>
  </si>
  <si>
    <t xml:space="preserve">ELBIT SYSTEMS LTD.</t>
  </si>
  <si>
    <t xml:space="preserve">Haifa</t>
  </si>
  <si>
    <t xml:space="preserve">Israel (Karmiel and Rehovot); United States (Texas and New Hampshire)</t>
  </si>
  <si>
    <t xml:space="preserve">Radware Ltd.</t>
  </si>
  <si>
    <t xml:space="preserve">IL30069GE</t>
  </si>
  <si>
    <t xml:space="preserve">RADWARE LTD.</t>
  </si>
  <si>
    <t xml:space="preserve">Audiocodes Ltd.</t>
  </si>
  <si>
    <t xml:space="preserve">IL30077GE</t>
  </si>
  <si>
    <t xml:space="preserve">AUDIOCODES LTD.</t>
  </si>
  <si>
    <t xml:space="preserve">Airport City Lod</t>
  </si>
  <si>
    <t xml:space="preserve">United States; China; Japan; France; United Kingdom</t>
  </si>
  <si>
    <t xml:space="preserve">Nova Measuring Instruments Ltd.</t>
  </si>
  <si>
    <t xml:space="preserve">IL30085GE</t>
  </si>
  <si>
    <t xml:space="preserve">NOVA MEASURING %</t>
  </si>
  <si>
    <t xml:space="preserve">NOVA MEASURING INSTRUMENTS LTD.</t>
  </si>
  <si>
    <t xml:space="preserve">Ness Ziona</t>
  </si>
  <si>
    <t xml:space="preserve">United States; Japan; Taiwan; Netherlands</t>
  </si>
  <si>
    <t xml:space="preserve">Gilat Satellite Networks Ltd.</t>
  </si>
  <si>
    <t xml:space="preserve">IL30094GE</t>
  </si>
  <si>
    <t xml:space="preserve">GILAT SATELLITE NETWORKS LTD.</t>
  </si>
  <si>
    <t xml:space="preserve">Luxembourg; Netherlands; United States</t>
  </si>
  <si>
    <t xml:space="preserve">Lumenis Ltd.</t>
  </si>
  <si>
    <t xml:space="preserve">IL30102GE</t>
  </si>
  <si>
    <t xml:space="preserve">Esc Medical Systems Ltd.</t>
  </si>
  <si>
    <t xml:space="preserve">Yokneam</t>
  </si>
  <si>
    <t xml:space="preserve">France; United Kingdom; Germany; Hong Kong; Japan; Netherlands; Italy; United States</t>
  </si>
  <si>
    <t xml:space="preserve">Tower Semiconductor Ltd.</t>
  </si>
  <si>
    <t xml:space="preserve">IL30107GE</t>
  </si>
  <si>
    <t xml:space="preserve">TOWER SEMICONDUCTOR%</t>
  </si>
  <si>
    <t xml:space="preserve">TOWER SEMICONDUCTOR LTD.</t>
  </si>
  <si>
    <t xml:space="preserve">Migdal Haemek</t>
  </si>
  <si>
    <t xml:space="preserve">Ceragon Networks Ltd.</t>
  </si>
  <si>
    <t xml:space="preserve">IL30133GE</t>
  </si>
  <si>
    <t xml:space="preserve">giganet</t>
  </si>
  <si>
    <t xml:space="preserve">ceragon networks</t>
  </si>
  <si>
    <t xml:space="preserve">CERAGON NETWORKS LTD.</t>
  </si>
  <si>
    <t xml:space="preserve">United States; United Kingdom; France; Hong Kong; Brazil; Mexico; Singapore; China; Philippines; Ind</t>
  </si>
  <si>
    <t xml:space="preserve">Syneron Medical Ltd.</t>
  </si>
  <si>
    <t xml:space="preserve">IL30158GE</t>
  </si>
  <si>
    <t xml:space="preserve">SYNERON MEDICAL LTD.</t>
  </si>
  <si>
    <t xml:space="preserve">North America, the Asia-Pacific, Western Europe</t>
  </si>
  <si>
    <t xml:space="preserve">Stratasys Ltd.</t>
  </si>
  <si>
    <t xml:space="preserve">IL31714NU</t>
  </si>
  <si>
    <t xml:space="preserve">STRATASYS LTD.</t>
  </si>
  <si>
    <t xml:space="preserve">Objet Ltd.</t>
  </si>
  <si>
    <t xml:space="preserve">Rehovot</t>
  </si>
  <si>
    <t xml:space="preserve">Rosetta Genomics Ltd.</t>
  </si>
  <si>
    <t xml:space="preserve">IL40021GE</t>
  </si>
  <si>
    <t xml:space="preserve">Rosetta Genomics</t>
  </si>
  <si>
    <t xml:space="preserve">ROSETTA GENOMICS LTD.</t>
  </si>
  <si>
    <t xml:space="preserve">Allot Communications Ltd.</t>
  </si>
  <si>
    <t xml:space="preserve">IL40058GE</t>
  </si>
  <si>
    <t xml:space="preserve">ne pas mettre grapjie Allot seule</t>
  </si>
  <si>
    <t xml:space="preserve">ALLOT COMMUNICATIONS LTD.</t>
  </si>
  <si>
    <t xml:space="preserve">Hod-Hasharon</t>
  </si>
  <si>
    <t xml:space="preserve">United Kingdom, France, Singapore, Japan, Spain, and China</t>
  </si>
  <si>
    <t xml:space="preserve">Israel Aerospace Industries Limited</t>
  </si>
  <si>
    <t xml:space="preserve">IL40078GE</t>
  </si>
  <si>
    <t xml:space="preserve">IL53-252-2091</t>
  </si>
  <si>
    <t xml:space="preserve">GOVERNMENT OF ISRAEL</t>
  </si>
  <si>
    <t xml:space="preserve">Lod</t>
  </si>
  <si>
    <t xml:space="preserve">Airport City</t>
  </si>
  <si>
    <t xml:space="preserve">Wix.Com Ltd.</t>
  </si>
  <si>
    <t xml:space="preserve">IL40134GE</t>
  </si>
  <si>
    <t xml:space="preserve">wix com%</t>
  </si>
  <si>
    <t xml:space="preserve">WIX.COM LTD.</t>
  </si>
  <si>
    <t xml:space="preserve">Mellanox Technologies, Ltd.</t>
  </si>
  <si>
    <t xml:space="preserve">IL41168NU</t>
  </si>
  <si>
    <t xml:space="preserve">MELLANOX TECHNOLOGIES, LTD.</t>
  </si>
  <si>
    <t xml:space="preserve">Rafael Advanced Defense Systems Ltd.</t>
  </si>
  <si>
    <t xml:space="preserve">IL51-441-6973</t>
  </si>
  <si>
    <t xml:space="preserve">RAFAEL ADVANCED DEFENSE SYS</t>
  </si>
  <si>
    <t xml:space="preserve">SEMI CONDUCTOR DEVICES AN ELBIT SYSTEMS RAFAEL PARTNERSHIP</t>
  </si>
  <si>
    <t xml:space="preserve">RAFAEL ARMAMENT DEV AUTHORITY </t>
  </si>
  <si>
    <t xml:space="preserve">METTRE RAFAEL ET RESTREINDRE A IL</t>
  </si>
  <si>
    <t xml:space="preserve">RAFAEL ADVANCED DEFENSE SYSTEMS LTD.</t>
  </si>
  <si>
    <t xml:space="preserve">Israel and internationally</t>
  </si>
  <si>
    <t xml:space="preserve">Goji Research Ltd</t>
  </si>
  <si>
    <t xml:space="preserve">IL51-485-5118</t>
  </si>
  <si>
    <t xml:space="preserve">Goji Food Solutions</t>
  </si>
  <si>
    <t xml:space="preserve">Kfar Saba</t>
  </si>
  <si>
    <t xml:space="preserve">Insightec Ltd</t>
  </si>
  <si>
    <t xml:space="preserve">IL53-216-9513</t>
  </si>
  <si>
    <t xml:space="preserve">Tirat Carmel</t>
  </si>
  <si>
    <t xml:space="preserve">Sintec Media Ltd</t>
  </si>
  <si>
    <t xml:space="preserve">IL53-244-7281</t>
  </si>
  <si>
    <t xml:space="preserve">SINTEC MEDIA  LTD</t>
  </si>
  <si>
    <t xml:space="preserve">Jerusalem</t>
  </si>
  <si>
    <t xml:space="preserve">Landa Corporation Ltd</t>
  </si>
  <si>
    <t xml:space="preserve">IL53-380-7962</t>
  </si>
  <si>
    <t xml:space="preserve">ZHUHAI LANDA COMPRESSOR </t>
  </si>
  <si>
    <t xml:space="preserve">Orcam Technologies Ltd</t>
  </si>
  <si>
    <t xml:space="preserve">IL53-406-0681</t>
  </si>
  <si>
    <t xml:space="preserve">Mor Institute for Medical Data Ltd.</t>
  </si>
  <si>
    <t xml:space="preserve">IL60-002-0911</t>
  </si>
  <si>
    <t xml:space="preserve">MOR RESEARCH %</t>
  </si>
  <si>
    <t xml:space="preserve">Bnei Brak</t>
  </si>
  <si>
    <t xml:space="preserve">Israel Chemicals Ltd - ICL</t>
  </si>
  <si>
    <t xml:space="preserve">IL90004GE</t>
  </si>
  <si>
    <t xml:space="preserve">ISRAEL CHEMICALS LTD - ICL</t>
  </si>
  <si>
    <t xml:space="preserve">Europe, the United States of America, South America, and the People's Republic of China</t>
  </si>
  <si>
    <t xml:space="preserve">Teva Pharmaceutical Industries Limited</t>
  </si>
  <si>
    <t xml:space="preserve">IL90005GE</t>
  </si>
  <si>
    <t xml:space="preserve">TEVA PHARMACEUTICAL INDUSTRIES LIMITED</t>
  </si>
  <si>
    <t xml:space="preserve">Israel Corporation Limited</t>
  </si>
  <si>
    <t xml:space="preserve">IL90008GE</t>
  </si>
  <si>
    <t xml:space="preserve">ISRAEL CORPORATION LIMITED</t>
  </si>
  <si>
    <t xml:space="preserve">U S V Ltd.</t>
  </si>
  <si>
    <t xml:space="preserve">IN</t>
  </si>
  <si>
    <t xml:space="preserve">IN0000218012</t>
  </si>
  <si>
    <t xml:space="preserve">Bangalore</t>
  </si>
  <si>
    <t xml:space="preserve">Chiplun; Daman</t>
  </si>
  <si>
    <t xml:space="preserve">India</t>
  </si>
  <si>
    <t xml:space="preserve">Avesthagen Limited</t>
  </si>
  <si>
    <t xml:space="preserve">IN0001341603</t>
  </si>
  <si>
    <t xml:space="preserve">AVESTHAGEN LIMITED</t>
  </si>
  <si>
    <t xml:space="preserve">Ineda Systems Private Limited</t>
  </si>
  <si>
    <t xml:space="preserve">IN0003811067</t>
  </si>
  <si>
    <t xml:space="preserve">US*L000000636887</t>
  </si>
  <si>
    <t xml:space="preserve">INEDA SYSTEMS INC.</t>
  </si>
  <si>
    <t xml:space="preserve">Hyderabad</t>
  </si>
  <si>
    <t xml:space="preserve">United States; Taiwan; Japan</t>
  </si>
  <si>
    <t xml:space="preserve">Tejas Networks Limited</t>
  </si>
  <si>
    <t xml:space="preserve">IN0005579166</t>
  </si>
  <si>
    <t xml:space="preserve">Monk Akarshala Private Limited</t>
  </si>
  <si>
    <t xml:space="preserve">IN0008419178</t>
  </si>
  <si>
    <t xml:space="preserve">Mumbai</t>
  </si>
  <si>
    <t xml:space="preserve">Hetero Drugs Limited</t>
  </si>
  <si>
    <t xml:space="preserve">IN0012662272</t>
  </si>
  <si>
    <t xml:space="preserve">MSN Laboratories Private Limited</t>
  </si>
  <si>
    <t xml:space="preserve">IN0012666609</t>
  </si>
  <si>
    <t xml:space="preserve">MSN lab %</t>
  </si>
  <si>
    <t xml:space="preserve">Hyderabad, India</t>
  </si>
  <si>
    <t xml:space="preserve">Alkem Laboratories Ltd.</t>
  </si>
  <si>
    <t xml:space="preserve">IN111231FI</t>
  </si>
  <si>
    <t xml:space="preserve">ALKEM LABORATORIES LTD.</t>
  </si>
  <si>
    <t xml:space="preserve">Bombay Stock Exchange</t>
  </si>
  <si>
    <t xml:space="preserve">United States, European Union, CIS countries, and South East Asia</t>
  </si>
  <si>
    <t xml:space="preserve">Hindalco Industries Limited</t>
  </si>
  <si>
    <t xml:space="preserve">IN30017FI</t>
  </si>
  <si>
    <t xml:space="preserve">HINDALCO INDUSTRIES LIMITED</t>
  </si>
  <si>
    <t xml:space="preserve">Hindustan Aluminium Corporation Limited</t>
  </si>
  <si>
    <t xml:space="preserve">Tata Motors Limited</t>
  </si>
  <si>
    <t xml:space="preserve">IN30033FI</t>
  </si>
  <si>
    <t xml:space="preserve">TATA MOTORS LIMITED</t>
  </si>
  <si>
    <t xml:space="preserve">Tata Engineering And Locomotive Co. Ltd.</t>
  </si>
  <si>
    <t xml:space="preserve">Jamshedpu (Jharkhand); Pune (Maharashtra); Lucknow (Uttar Pradesh); Pantnagar (Uttarakhand)</t>
  </si>
  <si>
    <t xml:space="preserve">Tata Steel Limited</t>
  </si>
  <si>
    <t xml:space="preserve">IN30043FI</t>
  </si>
  <si>
    <t xml:space="preserve">TATA STEEL LIMITED</t>
  </si>
  <si>
    <t xml:space="preserve">Tata Iron And Steel Company Limited (The)</t>
  </si>
  <si>
    <t xml:space="preserve">Mumbai, India</t>
  </si>
  <si>
    <t xml:space="preserve">USA; United Kingdom; South Africa; Saudi Arabia; Nepal; Bangladesh; Thailand; Vietnam; Hong Kong; Ma</t>
  </si>
  <si>
    <t xml:space="preserve">Larsen &amp; Toubro Limited</t>
  </si>
  <si>
    <t xml:space="preserve">IN30054FI</t>
  </si>
  <si>
    <t xml:space="preserve">LARSEN &amp; TOUBRO LIMITED</t>
  </si>
  <si>
    <t xml:space="preserve">Tata Chemicals Limited</t>
  </si>
  <si>
    <t xml:space="preserve">IN30069FI</t>
  </si>
  <si>
    <t xml:space="preserve">TATA CHEMICALS LIMITED</t>
  </si>
  <si>
    <t xml:space="preserve">South Asia, Southeast Asia, the Middle East, and Africa</t>
  </si>
  <si>
    <t xml:space="preserve">Mahindra &amp; Mahindra Limited</t>
  </si>
  <si>
    <t xml:space="preserve">IN30073FI</t>
  </si>
  <si>
    <t xml:space="preserve">MAHINDRA &amp; MAHINDRA LIMITED</t>
  </si>
  <si>
    <t xml:space="preserve">Mahindra Van Wijk &amp; Visser Ltd</t>
  </si>
  <si>
    <t xml:space="preserve">China; United States; Brisbane, Australia</t>
  </si>
  <si>
    <t xml:space="preserve">China; United States; Australia; United Kingdom; Germany; Italy; South Africa</t>
  </si>
  <si>
    <t xml:space="preserve">Reliance Industries Limited</t>
  </si>
  <si>
    <t xml:space="preserve">IN30074FI</t>
  </si>
  <si>
    <t xml:space="preserve">RELIANCE INDUSTRIES LIMITED</t>
  </si>
  <si>
    <t xml:space="preserve">Apollo Tyres Limited</t>
  </si>
  <si>
    <t xml:space="preserve">IN30081FI</t>
  </si>
  <si>
    <t xml:space="preserve">APOLLO TYRES LIMITED</t>
  </si>
  <si>
    <t xml:space="preserve">Kochi</t>
  </si>
  <si>
    <t xml:space="preserve">DR Reddy's Laboratories Limited</t>
  </si>
  <si>
    <t xml:space="preserve">IN30131FI</t>
  </si>
  <si>
    <t xml:space="preserve">DR REDDY'S LABORATORIES LIMITED</t>
  </si>
  <si>
    <t xml:space="preserve">India, Russia, Brazil, South Africa, the United States, the United Kingdom and Mexico</t>
  </si>
  <si>
    <t xml:space="preserve">Middle East, Europe, South America, North America and Asia; Russia, Brazil, South Africa, the United</t>
  </si>
  <si>
    <t xml:space="preserve">Lupin Limited</t>
  </si>
  <si>
    <t xml:space="preserve">IN30138FI</t>
  </si>
  <si>
    <t xml:space="preserve">LUPIN LIMITED</t>
  </si>
  <si>
    <t xml:space="preserve">Lupin Chemicals Limited</t>
  </si>
  <si>
    <t xml:space="preserve">United States, Europe, Canada, Southeast Asia, Japan, Latin America, and China</t>
  </si>
  <si>
    <t xml:space="preserve">Infosys Limited</t>
  </si>
  <si>
    <t xml:space="preserve">IN30143FI</t>
  </si>
  <si>
    <t xml:space="preserve">INFOSYS LIMITED</t>
  </si>
  <si>
    <t xml:space="preserve">Wipro Limited</t>
  </si>
  <si>
    <t xml:space="preserve">IN30183FI</t>
  </si>
  <si>
    <t xml:space="preserve">WIPRO LIMITED</t>
  </si>
  <si>
    <t xml:space="preserve">Wipro Products Ltd</t>
  </si>
  <si>
    <t xml:space="preserve">Bharat Heavy Electricals Limited</t>
  </si>
  <si>
    <t xml:space="preserve">IN30216FI</t>
  </si>
  <si>
    <t xml:space="preserve">IN0010954065</t>
  </si>
  <si>
    <t xml:space="preserve">GOVERNMENT OF INDIA</t>
  </si>
  <si>
    <t xml:space="preserve">New Delhi</t>
  </si>
  <si>
    <t xml:space="preserve">Bhopal; Hardwar; Hyderabad; Tiruchirapalli</t>
  </si>
  <si>
    <t xml:space="preserve">Cipla Ltd</t>
  </si>
  <si>
    <t xml:space="preserve">IN30327FI</t>
  </si>
  <si>
    <t xml:space="preserve">CIPLA LTD</t>
  </si>
  <si>
    <t xml:space="preserve">Africa, Middle East, Europe, America, Asia and Australia</t>
  </si>
  <si>
    <t xml:space="preserve">MAX Financial Services Ltd.</t>
  </si>
  <si>
    <t xml:space="preserve">IN30356FI</t>
  </si>
  <si>
    <t xml:space="preserve">MAX FINANCIAL SERVICES LTD.</t>
  </si>
  <si>
    <t xml:space="preserve">Max India Limited (Old)</t>
  </si>
  <si>
    <t xml:space="preserve">Binani Industries Limited</t>
  </si>
  <si>
    <t xml:space="preserve">IN30399FI</t>
  </si>
  <si>
    <t xml:space="preserve">BINANI INDUSTRIES LIMITED</t>
  </si>
  <si>
    <t xml:space="preserve">Cominco Binani Zinc Ltd</t>
  </si>
  <si>
    <t xml:space="preserve">Piramal Enterprises Limited</t>
  </si>
  <si>
    <t xml:space="preserve">IN30401FI</t>
  </si>
  <si>
    <t xml:space="preserve">PIRAMAL ENTERPRISES LIMITED</t>
  </si>
  <si>
    <t xml:space="preserve">Piramal Healthcare Limited</t>
  </si>
  <si>
    <t xml:space="preserve">Indian Oil Corporation Limited</t>
  </si>
  <si>
    <t xml:space="preserve">IN30417FI</t>
  </si>
  <si>
    <t xml:space="preserve">Indian Oil Company Ltd</t>
  </si>
  <si>
    <t xml:space="preserve">58.28</t>
  </si>
  <si>
    <t xml:space="preserve">India (New Delhi, Bihar, Gujarat, Assam, West Bengal, Uttar Pradesh, and Haryana)</t>
  </si>
  <si>
    <t xml:space="preserve">India and internationally</t>
  </si>
  <si>
    <t xml:space="preserve">Indonesia; Turkey; Vietnam; Thailand; Norway; Oman; Sri Lanka; Kuwait; Bahrain; Iraq; Abu Dhabi; Tan</t>
  </si>
  <si>
    <t xml:space="preserve">Essel Propack Ltd</t>
  </si>
  <si>
    <t xml:space="preserve">IN30427FI</t>
  </si>
  <si>
    <t xml:space="preserve">ESSEL PACKAGING%</t>
  </si>
  <si>
    <t xml:space="preserve">ESSEL PROPACK%</t>
  </si>
  <si>
    <t xml:space="preserve">YY*969064642</t>
  </si>
  <si>
    <t xml:space="preserve">ASHOK KUMAR GOEL (TRUSTEE - ASHOK GOEL TRUST)</t>
  </si>
  <si>
    <t xml:space="preserve">Essel Packaging Ltd</t>
  </si>
  <si>
    <t xml:space="preserve">56.72</t>
  </si>
  <si>
    <t xml:space="preserve">Aurobindo Pharma Limited</t>
  </si>
  <si>
    <t xml:space="preserve">IN30436FI</t>
  </si>
  <si>
    <t xml:space="preserve">AUROBINDO PHARMA LIMITED</t>
  </si>
  <si>
    <t xml:space="preserve">China, Brazil and other Latin American countries</t>
  </si>
  <si>
    <t xml:space="preserve">Sun Pharmaceutical Industries Limited</t>
  </si>
  <si>
    <t xml:space="preserve">IN30462FI</t>
  </si>
  <si>
    <t xml:space="preserve">SUN PHARMACEUTICAL INDUSTRIES LIMITED</t>
  </si>
  <si>
    <t xml:space="preserve">India; United States; Hungary; Bangladesh</t>
  </si>
  <si>
    <t xml:space="preserve">Hungary; Bangladesh; Europe; the United States; Asia; Australia; Netherlands</t>
  </si>
  <si>
    <t xml:space="preserve">Glenmark Pharmaceuticals Ltd</t>
  </si>
  <si>
    <t xml:space="preserve">IN30481FI</t>
  </si>
  <si>
    <t xml:space="preserve">GLENMARK PHARMACEUTICALS LTD</t>
  </si>
  <si>
    <t xml:space="preserve">Argentina; Europe; India; United States</t>
  </si>
  <si>
    <t xml:space="preserve">Cadila Healthcare Limited</t>
  </si>
  <si>
    <t xml:space="preserve">IN30527FI</t>
  </si>
  <si>
    <t xml:space="preserve">YY*929021785</t>
  </si>
  <si>
    <t xml:space="preserve">ZYDUS FAMILY TRUST</t>
  </si>
  <si>
    <t xml:space="preserve">74.78</t>
  </si>
  <si>
    <t xml:space="preserve">Ahmedabad</t>
  </si>
  <si>
    <t xml:space="preserve">Bharat Electronics Limited</t>
  </si>
  <si>
    <t xml:space="preserve">IN30531FI</t>
  </si>
  <si>
    <t xml:space="preserve">75.02</t>
  </si>
  <si>
    <t xml:space="preserve">Botswana, Indonesia, Suriname, Malaysia, Egypt, Switzerland, Russia, Brazil, Sri Lanka, Nepal, Israe</t>
  </si>
  <si>
    <t xml:space="preserve">Eicher Motors Ltd.</t>
  </si>
  <si>
    <t xml:space="preserve">IN30595FI</t>
  </si>
  <si>
    <t xml:space="preserve">EICHER MOTORS LTD.</t>
  </si>
  <si>
    <t xml:space="preserve">New Dehli</t>
  </si>
  <si>
    <t xml:space="preserve">Motherson Sumi Systems Limited</t>
  </si>
  <si>
    <t xml:space="preserve">IN30608FI</t>
  </si>
  <si>
    <t xml:space="preserve">MOTHERSON SUMI SYSTEMS LIMITED</t>
  </si>
  <si>
    <t xml:space="preserve">Noida</t>
  </si>
  <si>
    <t xml:space="preserve">Asia, Europe, North America, Africa and Australia</t>
  </si>
  <si>
    <t xml:space="preserve">United Arab Emirates, Sri Lanka, Singapore, China, South Korea, Japan, Germany, the United Kingdom, </t>
  </si>
  <si>
    <t xml:space="preserve">ITI Limited</t>
  </si>
  <si>
    <t xml:space="preserve">IN30641FI</t>
  </si>
  <si>
    <t xml:space="preserve">93.93</t>
  </si>
  <si>
    <t xml:space="preserve">Orchid Pharma Limited</t>
  </si>
  <si>
    <t xml:space="preserve">IN30649FI</t>
  </si>
  <si>
    <t xml:space="preserve">ORCHID PHARMA LIMITED</t>
  </si>
  <si>
    <t xml:space="preserve">Orchid Chemicals &amp; Pharmaceuticals Limited</t>
  </si>
  <si>
    <t xml:space="preserve">Chennai</t>
  </si>
  <si>
    <t xml:space="preserve">Alathur and Aurangabad</t>
  </si>
  <si>
    <t xml:space="preserve">China, Japan, Europe, the Middle East, the United States, Canada, and Russia</t>
  </si>
  <si>
    <t xml:space="preserve">Polaris Consulting &amp; Services Limited</t>
  </si>
  <si>
    <t xml:space="preserve">IN30655FI</t>
  </si>
  <si>
    <t xml:space="preserve">POLARIS CONSULTING &amp; SERVICES LIMITED</t>
  </si>
  <si>
    <t xml:space="preserve">Polaris Financial Technology Limited</t>
  </si>
  <si>
    <t xml:space="preserve">Tokyo, Sydney, Hong Kong, Singapore, Dubai, Bahrain, Riyadh, London, Belfast, Zurich, Frankfurt, Tor</t>
  </si>
  <si>
    <t xml:space="preserve">Panacea Biotech Ltd</t>
  </si>
  <si>
    <t xml:space="preserve">IN30661FI</t>
  </si>
  <si>
    <t xml:space="preserve">PANACEA BIOTECH LTD</t>
  </si>
  <si>
    <t xml:space="preserve">United States; United Kingdom; France; Germany; Italy; Sweden; Denmark; Spain; Finland; Switzerland;</t>
  </si>
  <si>
    <t xml:space="preserve">HCL Technologies Limited</t>
  </si>
  <si>
    <t xml:space="preserve">IN30691FI</t>
  </si>
  <si>
    <t xml:space="preserve">HCL TECHNOLOGIES LIMITED</t>
  </si>
  <si>
    <t xml:space="preserve">Hcl Overseas Limited</t>
  </si>
  <si>
    <t xml:space="preserve">Oil &amp; Natural GAS Corporation Limited</t>
  </si>
  <si>
    <t xml:space="preserve">IN30764FI</t>
  </si>
  <si>
    <t xml:space="preserve">Kpit Technologies Limited</t>
  </si>
  <si>
    <t xml:space="preserve">IN30821FI</t>
  </si>
  <si>
    <t xml:space="preserve">KPIT TECHNOLOGIES LIMITED</t>
  </si>
  <si>
    <t xml:space="preserve">Kpit Cummins Infosystems Limited</t>
  </si>
  <si>
    <t xml:space="preserve">Pune</t>
  </si>
  <si>
    <t xml:space="preserve">Nucleus Software Exports Ltd</t>
  </si>
  <si>
    <t xml:space="preserve">IN30833FI</t>
  </si>
  <si>
    <t xml:space="preserve">NUCLEUS SOFTWARE EXPORTS LTD</t>
  </si>
  <si>
    <t xml:space="preserve">Sundaram-Clayton Limited</t>
  </si>
  <si>
    <t xml:space="preserve">IN30861FI</t>
  </si>
  <si>
    <t xml:space="preserve">%TVS Motor%</t>
  </si>
  <si>
    <t xml:space="preserve">SUNDARAM-CLAYTON LIMITED</t>
  </si>
  <si>
    <t xml:space="preserve">Wockhardt Limited</t>
  </si>
  <si>
    <t xml:space="preserve">IN30875FI</t>
  </si>
  <si>
    <t xml:space="preserve">IN0014164164</t>
  </si>
  <si>
    <t xml:space="preserve">THEMISTO TRUSTEE COMPANY PRIVATE LIMITED</t>
  </si>
  <si>
    <t xml:space="preserve">59.69</t>
  </si>
  <si>
    <t xml:space="preserve">United Kingdom, Ireland, France, United States, Africa, Russia, Central and South East Asia</t>
  </si>
  <si>
    <t xml:space="preserve">Pricol Limited</t>
  </si>
  <si>
    <t xml:space="preserve">IN30880FI</t>
  </si>
  <si>
    <t xml:space="preserve">PRICOL LIMITED</t>
  </si>
  <si>
    <t xml:space="preserve">Premier Instruments And Controls Limited</t>
  </si>
  <si>
    <t xml:space="preserve">Coimbatore</t>
  </si>
  <si>
    <t xml:space="preserve">Daman, India</t>
  </si>
  <si>
    <t xml:space="preserve">Biocon Limited</t>
  </si>
  <si>
    <t xml:space="preserve">IN30909FI</t>
  </si>
  <si>
    <t xml:space="preserve">BIOCON LIMITED</t>
  </si>
  <si>
    <t xml:space="preserve">Amtek Auto Limited</t>
  </si>
  <si>
    <t xml:space="preserve">IN30916FI</t>
  </si>
  <si>
    <t xml:space="preserve">AMTEK AUTO LIMITED</t>
  </si>
  <si>
    <t xml:space="preserve">New Delhi, India</t>
  </si>
  <si>
    <t xml:space="preserve">Natco Pharma Limited</t>
  </si>
  <si>
    <t xml:space="preserve">IN30930FI</t>
  </si>
  <si>
    <t xml:space="preserve">NATCO PHARMA LIMITED</t>
  </si>
  <si>
    <t xml:space="preserve">Natco Fine Pharmaceuticals P. Ltd.</t>
  </si>
  <si>
    <t xml:space="preserve">Tata Consultancy Services Limited</t>
  </si>
  <si>
    <t xml:space="preserve">IN30966FI</t>
  </si>
  <si>
    <t xml:space="preserve">IN*912164355</t>
  </si>
  <si>
    <t xml:space="preserve">TATA FAMILY TRUST</t>
  </si>
  <si>
    <t xml:space="preserve">Core Education &amp; Technologies Limited</t>
  </si>
  <si>
    <t xml:space="preserve">IN31120FI</t>
  </si>
  <si>
    <t xml:space="preserve">CORE EDUCATION &amp; TECHNOLOGIES LIMITED</t>
  </si>
  <si>
    <t xml:space="preserve">Core Projects &amp; Technologies Limited</t>
  </si>
  <si>
    <t xml:space="preserve">Navi Mumbai</t>
  </si>
  <si>
    <t xml:space="preserve">Reliance Communications Limited</t>
  </si>
  <si>
    <t xml:space="preserve">IN31345FI</t>
  </si>
  <si>
    <t xml:space="preserve">RELIANCE industries</t>
  </si>
  <si>
    <t xml:space="preserve">RELIANCE COMMUNICATIONS LIMITED</t>
  </si>
  <si>
    <t xml:space="preserve">Reliance Communication Ventures Limited</t>
  </si>
  <si>
    <t xml:space="preserve">Suzlon Energy Ltd</t>
  </si>
  <si>
    <t xml:space="preserve">IN31476FI</t>
  </si>
  <si>
    <t xml:space="preserve">SUZLON ENERGY LTD</t>
  </si>
  <si>
    <t xml:space="preserve">India (Chakhan, Chhadvel, Chandrapura, Paddhar, Daman and Pondicherry); United States (Minnesota); C</t>
  </si>
  <si>
    <t xml:space="preserve">United States; China; Belgium; Denmark; Netherlands; Australia; New Zealand; Spain; Portugal; Brazil</t>
  </si>
  <si>
    <t xml:space="preserve">Prithvi Information Solutions Limited</t>
  </si>
  <si>
    <t xml:space="preserve">IN31484FI</t>
  </si>
  <si>
    <t xml:space="preserve">PRITHVI INFORMATION SOLUTIONS LIMITED</t>
  </si>
  <si>
    <t xml:space="preserve">United States, Qatar, the Netherlands, the Middle East, and Singapore</t>
  </si>
  <si>
    <t xml:space="preserve">Mindtree Limited</t>
  </si>
  <si>
    <t xml:space="preserve">IN31512FI</t>
  </si>
  <si>
    <t xml:space="preserve">MINDTREE LIMITED</t>
  </si>
  <si>
    <t xml:space="preserve">Mindtree Consulting Limited</t>
  </si>
  <si>
    <t xml:space="preserve">United Kingdom; Germany; Singapore; Japan; Middle East; Australia; Switzerland; Sweden; United State</t>
  </si>
  <si>
    <t xml:space="preserve">Shilpa Medicare Ltd</t>
  </si>
  <si>
    <t xml:space="preserve">IN31594FI</t>
  </si>
  <si>
    <t xml:space="preserve">SHILPA MEDICARE LTD</t>
  </si>
  <si>
    <t xml:space="preserve">Raichur</t>
  </si>
  <si>
    <t xml:space="preserve">Mexico; Brazil; Columbia; Kenya; Nigeria; West Indies; Singapore; Taiwan; China; Malaysia; Thailand;</t>
  </si>
  <si>
    <t xml:space="preserve">FCS Software Solutions Ltd.</t>
  </si>
  <si>
    <t xml:space="preserve">IN31681FI</t>
  </si>
  <si>
    <t xml:space="preserve">FCS SOFTWARE SOLUTIONS LTD.</t>
  </si>
  <si>
    <t xml:space="preserve">Delhi</t>
  </si>
  <si>
    <t xml:space="preserve">Zylog Systems Ltd</t>
  </si>
  <si>
    <t xml:space="preserve">IN33368FI</t>
  </si>
  <si>
    <t xml:space="preserve">ZYLOG SYSTEMS LTD</t>
  </si>
  <si>
    <t xml:space="preserve">Onmobile Global Ltd.</t>
  </si>
  <si>
    <t xml:space="preserve">IN33590FI</t>
  </si>
  <si>
    <t xml:space="preserve">Onscan Technologies India</t>
  </si>
  <si>
    <t xml:space="preserve">ONMOBILE GLOBAL LTD.</t>
  </si>
  <si>
    <t xml:space="preserve">Alembic Pharmaceuticals Limited</t>
  </si>
  <si>
    <t xml:space="preserve">IN40003FI</t>
  </si>
  <si>
    <t xml:space="preserve">Vadodara</t>
  </si>
  <si>
    <t xml:space="preserve">Ossur HF</t>
  </si>
  <si>
    <t xml:space="preserve">IS</t>
  </si>
  <si>
    <t xml:space="preserve">IS5602710189</t>
  </si>
  <si>
    <t xml:space="preserve">OSSUR HF</t>
  </si>
  <si>
    <t xml:space="preserve">Reykjavik</t>
  </si>
  <si>
    <t xml:space="preserve">Iceland</t>
  </si>
  <si>
    <t xml:space="preserve">North America, Europe, Asia, United States, Canada, Netherlands, United Kingdom, Sweden, France, Chi</t>
  </si>
  <si>
    <t xml:space="preserve">Marel HF.</t>
  </si>
  <si>
    <t xml:space="preserve">IS6204830369</t>
  </si>
  <si>
    <t xml:space="preserve">%Marel %</t>
  </si>
  <si>
    <t xml:space="preserve">MAREL HF.</t>
  </si>
  <si>
    <t xml:space="preserve">Marel Food Systems Hf.</t>
  </si>
  <si>
    <t xml:space="preserve">Gardabaer</t>
  </si>
  <si>
    <t xml:space="preserve">Nasdaq OMX - Iceland</t>
  </si>
  <si>
    <t xml:space="preserve">United Kingdom, Denmark, Austria, Germany, Australia, Poland, Thailand, Chile, the United States of </t>
  </si>
  <si>
    <t xml:space="preserve">Elica S.P.A.</t>
  </si>
  <si>
    <t xml:space="preserve">IT</t>
  </si>
  <si>
    <t xml:space="preserve">IT00096570429</t>
  </si>
  <si>
    <t xml:space="preserve">ITPPCSLFNC61H05I608M</t>
  </si>
  <si>
    <t xml:space="preserve">MR FRANCESCO CASOLI</t>
  </si>
  <si>
    <t xml:space="preserve">Fabriano</t>
  </si>
  <si>
    <t xml:space="preserve">Borsa Italiana - MTA (Mercato Telematico Azionario)</t>
  </si>
  <si>
    <t xml:space="preserve">Europe; Middle and Far East; North, Central, and South America</t>
  </si>
  <si>
    <t xml:space="preserve">Emak S.P.A.</t>
  </si>
  <si>
    <t xml:space="preserve">IT00130010358</t>
  </si>
  <si>
    <t xml:space="preserve">IT00638290353</t>
  </si>
  <si>
    <t xml:space="preserve">YAMA S.P.A.</t>
  </si>
  <si>
    <t xml:space="preserve">65.18</t>
  </si>
  <si>
    <t xml:space="preserve">Bagnolo In Piano</t>
  </si>
  <si>
    <t xml:space="preserve">Manifattura Lane Gaetano Marzotto &amp; Figli S.P.A. O Piu' Brevemente Marzotto O GMF</t>
  </si>
  <si>
    <t xml:space="preserve">IT00166580241</t>
  </si>
  <si>
    <t xml:space="preserve">IT04698630151</t>
  </si>
  <si>
    <t xml:space="preserve">TRENORA S.R.L.</t>
  </si>
  <si>
    <t xml:space="preserve">Valdagno</t>
  </si>
  <si>
    <t xml:space="preserve">45Â° 39' 4.2" N	11Â° 18' 4.1" E	31/12/2015</t>
  </si>
  <si>
    <t xml:space="preserve">Germany; Czech Republic; Netherlands; Egypt</t>
  </si>
  <si>
    <t xml:space="preserve">Danieli &amp; C. Officine Meccaniche SPA</t>
  </si>
  <si>
    <t xml:space="preserve">IT00167460302</t>
  </si>
  <si>
    <t xml:space="preserve">IT11073430156</t>
  </si>
  <si>
    <t xml:space="preserve">SIND INTERNATIONAL SPA</t>
  </si>
  <si>
    <t xml:space="preserve">66.68</t>
  </si>
  <si>
    <t xml:space="preserve">Buttrio</t>
  </si>
  <si>
    <t xml:space="preserve">Libyan Arab Jamahiriya; Sweden; India; Luxembourg; Canada; China, Austria; Japan; Romania; Ukraine; </t>
  </si>
  <si>
    <t xml:space="preserve">Carraro SPA</t>
  </si>
  <si>
    <t xml:space="preserve">IT00202040283</t>
  </si>
  <si>
    <t xml:space="preserve">CARRARO SPA</t>
  </si>
  <si>
    <t xml:space="preserve">Campodarsego</t>
  </si>
  <si>
    <t xml:space="preserve">European countries; North America; Argentina; Poland; India</t>
  </si>
  <si>
    <t xml:space="preserve">Arturo Salice S.P.A.</t>
  </si>
  <si>
    <t xml:space="preserve">IT00211650130</t>
  </si>
  <si>
    <t xml:space="preserve">IT01933750133</t>
  </si>
  <si>
    <t xml:space="preserve">GIORGIO E LUCIANO SALICE &amp; C. - SOCIETA' IN ACCOMANDITA PER AZIONI DI SERGIO, MASSIMO E FRANCESCA SA</t>
  </si>
  <si>
    <t xml:space="preserve">Novedrate</t>
  </si>
  <si>
    <t xml:space="preserve">45Â° 41' 56.0" N	9Â° 7' 18.4" E	31/12/2015</t>
  </si>
  <si>
    <t xml:space="preserve">Noverdrate</t>
  </si>
  <si>
    <t xml:space="preserve">North-Central America; South America; Asia; Africa; Europe; Oceania</t>
  </si>
  <si>
    <t xml:space="preserve">SDF S.P.A.</t>
  </si>
  <si>
    <t xml:space="preserve">IT00215890161</t>
  </si>
  <si>
    <t xml:space="preserve">LU*110139970226</t>
  </si>
  <si>
    <t xml:space="preserve">BELFORT SA</t>
  </si>
  <si>
    <t xml:space="preserve">Treviglio</t>
  </si>
  <si>
    <t xml:space="preserve">45Â° 31' 29.2" N	9Â° 34' 42.7" E	31/12/2015</t>
  </si>
  <si>
    <t xml:space="preserve">France; Germany; Turkey; Poland; China; Netherlands; Spain; India; United States; Switzerland; Unite</t>
  </si>
  <si>
    <t xml:space="preserve">Brembo SPA</t>
  </si>
  <si>
    <t xml:space="preserve">IT00222620163</t>
  </si>
  <si>
    <t xml:space="preserve">ITPPBMBCST68B46A794S</t>
  </si>
  <si>
    <t xml:space="preserve">MRS CRISTINA BOMBASSEI</t>
  </si>
  <si>
    <t xml:space="preserve">Curno</t>
  </si>
  <si>
    <t xml:space="preserve">Italy; Asia; Sweden; United States</t>
  </si>
  <si>
    <t xml:space="preserve">Asia; Sweden; United States; China; Germany; Mexico; Brazil; Luxembourg; United Kingdom; Spain; Pola</t>
  </si>
  <si>
    <t xml:space="preserve">Sacmi Cooperativa Meccanici Imola Societa' Cooperativa In Breve Sacmi Imola S.C.</t>
  </si>
  <si>
    <t xml:space="preserve">IT00287010375</t>
  </si>
  <si>
    <t xml:space="preserve">SACMI COOPERATIVA MECCANICI IMOLA SOCIETA' COOPERATIVA IN BREVE SACMI IMOLA S.C.</t>
  </si>
  <si>
    <t xml:space="preserve">Imola</t>
  </si>
  <si>
    <t xml:space="preserve">44Â° 24' 9.0" N	11Â° 45' 18.8" E	31/12/2015</t>
  </si>
  <si>
    <t xml:space="preserve">Iowa, United States, Russia, Indonesia, Singapore, Germany, India, Portugal, Brazil , Mexico and Egy</t>
  </si>
  <si>
    <t xml:space="preserve">I.M.A. Industria Macchine Automatiche S.P.A.</t>
  </si>
  <si>
    <t xml:space="preserve">IT00307140376</t>
  </si>
  <si>
    <t xml:space="preserve">IT03986530370</t>
  </si>
  <si>
    <t xml:space="preserve">LOPAM-FIN S.P.A.</t>
  </si>
  <si>
    <t xml:space="preserve">66.22</t>
  </si>
  <si>
    <t xml:space="preserve">Ozzano Dell'Emilia</t>
  </si>
  <si>
    <t xml:space="preserve">Germany; France; Switzerland; Spain; United Kingdom; United States; India; Malaysia; China</t>
  </si>
  <si>
    <t xml:space="preserve">UniCredit SpA</t>
  </si>
  <si>
    <t xml:space="preserve">IT00348170101</t>
  </si>
  <si>
    <t xml:space="preserve">UNICREDIT SPA</t>
  </si>
  <si>
    <t xml:space="preserve">UniCredito Italiano SpA</t>
  </si>
  <si>
    <t xml:space="preserve">Milano</t>
  </si>
  <si>
    <t xml:space="preserve">Austria Azerbaijan; Bosnia and Herzegovina; Bulgaria; Croatia; Czech Republic; Estonia; Germany; Hun</t>
  </si>
  <si>
    <t xml:space="preserve">Gewiss - S.P.A.</t>
  </si>
  <si>
    <t xml:space="preserve">IT00385040167</t>
  </si>
  <si>
    <t xml:space="preserve">ITPPBSTDNC33T03A246I</t>
  </si>
  <si>
    <t xml:space="preserve">MR DOMENICO BOSATELLI</t>
  </si>
  <si>
    <t xml:space="preserve">Cenate Sotto</t>
  </si>
  <si>
    <t xml:space="preserve">45Â° 41' 26.9" N	9Â° 49' 6.0" E	31/12/2015</t>
  </si>
  <si>
    <t xml:space="preserve">Fincantieri S.P.A</t>
  </si>
  <si>
    <t xml:space="preserve">IT00397130584</t>
  </si>
  <si>
    <t xml:space="preserve">IT80415740580</t>
  </si>
  <si>
    <t xml:space="preserve">MINISTERO DELL'ECONOMIA E DELLE FINANZE</t>
  </si>
  <si>
    <t xml:space="preserve">Fincantieri Cantieri Navali Italiani S.P.A</t>
  </si>
  <si>
    <t xml:space="preserve">Trieste</t>
  </si>
  <si>
    <t xml:space="preserve">Brazil; Netherlands; United States; Belgium; Denmark; United Arab Emirates</t>
  </si>
  <si>
    <t xml:space="preserve">Leonardo S.P.A.</t>
  </si>
  <si>
    <t xml:space="preserve">IT00401990585</t>
  </si>
  <si>
    <t xml:space="preserve">LEONARDO S.P.A.</t>
  </si>
  <si>
    <t xml:space="preserve">Leonardo - Finmeccanica S.P.A.</t>
  </si>
  <si>
    <t xml:space="preserve">Roma</t>
  </si>
  <si>
    <t xml:space="preserve">Hydra - Societa' PER Azioni</t>
  </si>
  <si>
    <t xml:space="preserve">IT00445970379</t>
  </si>
  <si>
    <t xml:space="preserve">HYDRA - SOCIETA' PER AZIONI</t>
  </si>
  <si>
    <t xml:space="preserve">Bologna</t>
  </si>
  <si>
    <t xml:space="preserve">44Â° 29' 12.4" N	11Â° 20' 22.5" E	31/12/2015</t>
  </si>
  <si>
    <t xml:space="preserve">Finaf S.P.A.</t>
  </si>
  <si>
    <t xml:space="preserve">IT00459650586</t>
  </si>
  <si>
    <t xml:space="preserve">ACRAF</t>
  </si>
  <si>
    <t xml:space="preserve">Aziende Chimiche Riunite Angelini Francesco</t>
  </si>
  <si>
    <t xml:space="preserve">IT92017350585</t>
  </si>
  <si>
    <t xml:space="preserve">ANGELINI TRUST</t>
  </si>
  <si>
    <t xml:space="preserve">41Â° 53' 35.1" N	12Â° 29' 14.3" E	31/12/2015</t>
  </si>
  <si>
    <t xml:space="preserve">Luigi Lavazza - Societa' PER Azioni Abbreviabile Anche Nella Sigla: Lavazza S.P.A.</t>
  </si>
  <si>
    <t xml:space="preserve">IT00470550013</t>
  </si>
  <si>
    <t xml:space="preserve">IT03028560153</t>
  </si>
  <si>
    <t xml:space="preserve">FINLAV S.P.A.</t>
  </si>
  <si>
    <t xml:space="preserve">Torino</t>
  </si>
  <si>
    <t xml:space="preserve">45Â° 5' 5.7" N	7Â° 41' 46.6" E	31/12/2015</t>
  </si>
  <si>
    <t xml:space="preserve">Mauritius; Switzerland; Argentina; United Kingdom; Brazil; France; Austria; Morocco; Netherlands; Sw</t>
  </si>
  <si>
    <t xml:space="preserve">ENI S.P.A.</t>
  </si>
  <si>
    <t xml:space="preserve">IT00484960588</t>
  </si>
  <si>
    <t xml:space="preserve">Ente Nazionale Idrocarburi Spa</t>
  </si>
  <si>
    <t xml:space="preserve">Europe; Africa; Asia; Oceania; Americas</t>
  </si>
  <si>
    <t xml:space="preserve">Telecom Italia S.P.A.</t>
  </si>
  <si>
    <t xml:space="preserve">IT00488410010</t>
  </si>
  <si>
    <t xml:space="preserve">TELECOM ITALIA S.P.A.</t>
  </si>
  <si>
    <t xml:space="preserve">Olivetti S.P.A.</t>
  </si>
  <si>
    <t xml:space="preserve">France; Germany; Holland; Brazil</t>
  </si>
  <si>
    <t xml:space="preserve">CIR S.P.A. - Compagnie Industriali Riunite</t>
  </si>
  <si>
    <t xml:space="preserve">IT00519120018</t>
  </si>
  <si>
    <t xml:space="preserve">CIR S.P.A. - COMPAGNIE INDUSTRIALI RIUNITE</t>
  </si>
  <si>
    <t xml:space="preserve">Sogefi S.P.A.</t>
  </si>
  <si>
    <t xml:space="preserve">IT00607460201</t>
  </si>
  <si>
    <t xml:space="preserve">ITPPSGRMSM59S16L219U</t>
  </si>
  <si>
    <t xml:space="preserve">MR MASSIMO SEGRE</t>
  </si>
  <si>
    <t xml:space="preserve">Mantova</t>
  </si>
  <si>
    <t xml:space="preserve">Egypt; China; France; Germany; The Netherlands; Slovenia; Spain; Sweden; The United Kingdom; Argenti</t>
  </si>
  <si>
    <t xml:space="preserve">Techint Industrial Corporation S.P.A.</t>
  </si>
  <si>
    <t xml:space="preserve">IT00724560156</t>
  </si>
  <si>
    <t xml:space="preserve">NL51500434</t>
  </si>
  <si>
    <t xml:space="preserve">ROCCA &amp; PARTNERS STICHTING ADMINISTRATIEKANTOOR AANDELEN SAN FAUSTIN</t>
  </si>
  <si>
    <t xml:space="preserve">45Â° 28' 44.5" N	9Â° 8' 38.1" E	31/12/2015</t>
  </si>
  <si>
    <t xml:space="preserve">Cementir Holding S.P.A.</t>
  </si>
  <si>
    <t xml:space="preserve">IT00725950638</t>
  </si>
  <si>
    <t xml:space="preserve">ITPPCLTFNC43C02H501V</t>
  </si>
  <si>
    <t xml:space="preserve">MR FRANCESCO GAETANO CALTAGIRONE</t>
  </si>
  <si>
    <t xml:space="preserve">Cementir - Cementerie Del Tirreno S.P.A.</t>
  </si>
  <si>
    <t xml:space="preserve">0.83</t>
  </si>
  <si>
    <t xml:space="preserve">65.90</t>
  </si>
  <si>
    <t xml:space="preserve">Spain; China; United States; Denmark; United Kingdom; Australia; Egypt; Poland; Norway; Sweden; Turk</t>
  </si>
  <si>
    <t xml:space="preserve">Ansaldo Energia S.P.A.</t>
  </si>
  <si>
    <t xml:space="preserve">IT00734630155</t>
  </si>
  <si>
    <t xml:space="preserve">ANSALDO ENERGIA S.P.A.</t>
  </si>
  <si>
    <t xml:space="preserve">Genova</t>
  </si>
  <si>
    <t xml:space="preserve">44Â° 25' 38.6" N	8Â° 53' 6.5" E	31/12/2016</t>
  </si>
  <si>
    <t xml:space="preserve">United States; Switzerland; India; Netherlands; Libyan Arab Jamahiriya</t>
  </si>
  <si>
    <t xml:space="preserve">Recordati - Industria Chimica E Farmaceutica S.P.A.</t>
  </si>
  <si>
    <t xml:space="preserve">IT00748210150</t>
  </si>
  <si>
    <t xml:space="preserve">IT01001630159</t>
  </si>
  <si>
    <t xml:space="preserve">FIMEI SPA</t>
  </si>
  <si>
    <t xml:space="preserve">51.30</t>
  </si>
  <si>
    <t xml:space="preserve">Portugal; France; Turkey; Luxembourg; Poland; Russian Federation; Spain; United Arab Emirates; Swede</t>
  </si>
  <si>
    <t xml:space="preserve">Saes Getters SPA</t>
  </si>
  <si>
    <t xml:space="preserve">IT00774910152</t>
  </si>
  <si>
    <t xml:space="preserve">SAES GETTERS SPA</t>
  </si>
  <si>
    <t xml:space="preserve">Lainate</t>
  </si>
  <si>
    <t xml:space="preserve">Italy; United States; Asia (China and Korea); Europe</t>
  </si>
  <si>
    <t xml:space="preserve">United States; Asia (China and Korea); Europe</t>
  </si>
  <si>
    <t xml:space="preserve">IL Sole 24 ORE S.P.A.</t>
  </si>
  <si>
    <t xml:space="preserve">IT00777910159</t>
  </si>
  <si>
    <t xml:space="preserve">IT*B000045213</t>
  </si>
  <si>
    <t xml:space="preserve">CONFEDERAZIONE GENERALE DELL' INDUSTRIA</t>
  </si>
  <si>
    <t xml:space="preserve">67.50</t>
  </si>
  <si>
    <t xml:space="preserve">Intesa Sanpaolo</t>
  </si>
  <si>
    <t xml:space="preserve">IT00799960158</t>
  </si>
  <si>
    <t xml:space="preserve">INTESA SANPAOLO</t>
  </si>
  <si>
    <t xml:space="preserve">Banca Intesa SpA</t>
  </si>
  <si>
    <t xml:space="preserve">Central-Eastern Europe and the Mediterranean basin; Europe, Asia, Latin America, North America and A</t>
  </si>
  <si>
    <t xml:space="preserve">Enel SPA</t>
  </si>
  <si>
    <t xml:space="preserve">IT00811720580</t>
  </si>
  <si>
    <t xml:space="preserve">ENEL SPA</t>
  </si>
  <si>
    <t xml:space="preserve">Bracco SPA</t>
  </si>
  <si>
    <t xml:space="preserve">IT00825120157</t>
  </si>
  <si>
    <t xml:space="preserve">BRACCO SPA</t>
  </si>
  <si>
    <t xml:space="preserve">45Â° 29' 8.9" N	9Â° 14' 51.3" E	31/12/2015</t>
  </si>
  <si>
    <t xml:space="preserve">Saipem SPA</t>
  </si>
  <si>
    <t xml:space="preserve">IT00825790157</t>
  </si>
  <si>
    <t xml:space="preserve">SAIPEM SPA</t>
  </si>
  <si>
    <t xml:space="preserve">San Donato Milanese</t>
  </si>
  <si>
    <t xml:space="preserve">Africa; Central Asia; Middle East; South East Asia</t>
  </si>
  <si>
    <t xml:space="preserve">Pirelli &amp; C. S.P.A.</t>
  </si>
  <si>
    <t xml:space="preserve">IT00860340157</t>
  </si>
  <si>
    <t xml:space="preserve">Pirelli &amp; C. A.P.A</t>
  </si>
  <si>
    <t xml:space="preserve">Italy and internationally</t>
  </si>
  <si>
    <t xml:space="preserve">Spain; United Kingdom; Argentina; Peru; Australia</t>
  </si>
  <si>
    <t xml:space="preserve">Buzzi Unicem S.P.A.</t>
  </si>
  <si>
    <t xml:space="preserve">IT00930290044</t>
  </si>
  <si>
    <t xml:space="preserve">IT01123470013</t>
  </si>
  <si>
    <t xml:space="preserve">FIMEDI - S.P.A.</t>
  </si>
  <si>
    <t xml:space="preserve">Unicem S.P.A</t>
  </si>
  <si>
    <t xml:space="preserve">10.34</t>
  </si>
  <si>
    <t xml:space="preserve">Casale Monferrato</t>
  </si>
  <si>
    <t xml:space="preserve">United States, Mexico, Russia, Germany, Luxembourg, Poland, Czech Republic and the Ukraine</t>
  </si>
  <si>
    <t xml:space="preserve">Engineering Ingegneria Informatica S.P.A.</t>
  </si>
  <si>
    <t xml:space="preserve">IT00967720285</t>
  </si>
  <si>
    <t xml:space="preserve">ENGINEERING INGEGNERIA INFORMATICA S.P.A.</t>
  </si>
  <si>
    <t xml:space="preserve">Cerved Engineering S.P.A.</t>
  </si>
  <si>
    <t xml:space="preserve">Mossi &amp; Ghisolfi S.P.A.</t>
  </si>
  <si>
    <t xml:space="preserve">IT01383770060</t>
  </si>
  <si>
    <t xml:space="preserve">MOSSI &amp; GHISOLFI S.P.A.</t>
  </si>
  <si>
    <t xml:space="preserve">Tortona</t>
  </si>
  <si>
    <t xml:space="preserve">44Â° 53' 50.5" N	8Â° 51' 55.9" E	31/12/2015</t>
  </si>
  <si>
    <t xml:space="preserve">Lonati S.P.A.</t>
  </si>
  <si>
    <t xml:space="preserve">IT01469680175</t>
  </si>
  <si>
    <t xml:space="preserve">IT03801910989</t>
  </si>
  <si>
    <t xml:space="preserve">LONATI HOLDING SRL</t>
  </si>
  <si>
    <t xml:space="preserve">Brescia</t>
  </si>
  <si>
    <t xml:space="preserve">45Â° 31' 44.6" N	10Â° 13' 38.8" E	31/12/2015</t>
  </si>
  <si>
    <t xml:space="preserve">China, Turkey, North and South America, Europe, Africa</t>
  </si>
  <si>
    <t xml:space="preserve">Trevi-Finanziaria Industriale S.P.A.</t>
  </si>
  <si>
    <t xml:space="preserve">IT01547370401</t>
  </si>
  <si>
    <t xml:space="preserve">TREVI-FINANZIARIA INDUSTRIALE S.P.A.</t>
  </si>
  <si>
    <t xml:space="preserve">Cesena</t>
  </si>
  <si>
    <t xml:space="preserve">Canada, the United States, Venezuela, Colombia, Argentina, Sweden, the United Kingdom, Russia, Germa</t>
  </si>
  <si>
    <t xml:space="preserve">Essetifin S.P.A.</t>
  </si>
  <si>
    <t xml:space="preserve">IT01644390583</t>
  </si>
  <si>
    <t xml:space="preserve">ESSETIFIN S.P.A.</t>
  </si>
  <si>
    <t xml:space="preserve">41Â° 49' 13.4" N	12Â° 28' 9.7" E	31/12/2015</t>
  </si>
  <si>
    <t xml:space="preserve">Barilla G. E R. Fratelli - Societa' PER Azioni</t>
  </si>
  <si>
    <t xml:space="preserve">IT01654010345</t>
  </si>
  <si>
    <t xml:space="preserve">IT00724870159</t>
  </si>
  <si>
    <t xml:space="preserve">COMPAGNIA FIDUCIARIA NAZIONALE S.P.A.</t>
  </si>
  <si>
    <t xml:space="preserve">Parma</t>
  </si>
  <si>
    <t xml:space="preserve">44Â° 49' 22.6" N	10Â° 22' 52.3" E	31/12/2015</t>
  </si>
  <si>
    <t xml:space="preserve">Kedrion S.P.A.</t>
  </si>
  <si>
    <t xml:space="preserve">IT01779530466</t>
  </si>
  <si>
    <t xml:space="preserve">IT00533770483</t>
  </si>
  <si>
    <t xml:space="preserve">FIDUCIARIA TOSCANA - S.P.A.</t>
  </si>
  <si>
    <t xml:space="preserve">Barga</t>
  </si>
  <si>
    <t xml:space="preserve">44Â° 4' 30.8" N	10Â° 28' 53.4" E	31/12/2015</t>
  </si>
  <si>
    <t xml:space="preserve">Eurotech S.P.A.</t>
  </si>
  <si>
    <t xml:space="preserve">IT01791330309</t>
  </si>
  <si>
    <t xml:space="preserve">EUROTECH S.P.A.</t>
  </si>
  <si>
    <t xml:space="preserve">Amaro</t>
  </si>
  <si>
    <t xml:space="preserve">United States of America, Finland, Portugal and in United Kingdom</t>
  </si>
  <si>
    <t xml:space="preserve">Aeffe S.P.A.</t>
  </si>
  <si>
    <t xml:space="preserve">IT01928480407</t>
  </si>
  <si>
    <t xml:space="preserve">IT03662030406</t>
  </si>
  <si>
    <t xml:space="preserve">FRATELLI FERRETTI HOLDING S.R.L.</t>
  </si>
  <si>
    <t xml:space="preserve">37.39</t>
  </si>
  <si>
    <t xml:space="preserve">San Giovanni In Marignano</t>
  </si>
  <si>
    <t xml:space="preserve">San Giovanni</t>
  </si>
  <si>
    <t xml:space="preserve">Coesia S.P.A.</t>
  </si>
  <si>
    <t xml:space="preserve">IT02221441203</t>
  </si>
  <si>
    <t xml:space="preserve">ITPPSRGSLL45T63A944W</t>
  </si>
  <si>
    <t xml:space="preserve">MRS ISABELLA SERAGNOLI</t>
  </si>
  <si>
    <t xml:space="preserve">44Â° 30' 7.7" N	11Â° 17' 51.5" E	31/12/2015</t>
  </si>
  <si>
    <t xml:space="preserve">France; Germany; Spain; Sweden; Switzerland; China; USA; Brazil; Turkey; India; Indonesia</t>
  </si>
  <si>
    <t xml:space="preserve">Nice Group S.P.A.</t>
  </si>
  <si>
    <t xml:space="preserve">IT02277110264</t>
  </si>
  <si>
    <t xml:space="preserve">ITPPBRULRA63A10Z133E</t>
  </si>
  <si>
    <t xml:space="preserve">MR BUORO LAURO</t>
  </si>
  <si>
    <t xml:space="preserve">68.42</t>
  </si>
  <si>
    <t xml:space="preserve">Oderzo</t>
  </si>
  <si>
    <t xml:space="preserve">45Â° 45' 3.2" N	12Â° 28' 56.4" E	31/12/2015</t>
  </si>
  <si>
    <t xml:space="preserve">France, Spain, Poland, Belgium, Germany, China, Romania, United Kingdom, United States</t>
  </si>
  <si>
    <t xml:space="preserve">Newron Pharmaceuticals S.P.A.</t>
  </si>
  <si>
    <t xml:space="preserve">IT02479490126</t>
  </si>
  <si>
    <t xml:space="preserve">NEWRON PHARMACEUTICALS S.P.A.</t>
  </si>
  <si>
    <t xml:space="preserve">Bresso</t>
  </si>
  <si>
    <t xml:space="preserve">Bresco</t>
  </si>
  <si>
    <t xml:space="preserve">Seetech Global Industries SPA</t>
  </si>
  <si>
    <t xml:space="preserve">IT02703600219</t>
  </si>
  <si>
    <t xml:space="preserve">ITPPSBRMHL48E19M067P</t>
  </si>
  <si>
    <t xml:space="preserve">MR MICHAEL SEEBER</t>
  </si>
  <si>
    <t xml:space="preserve">+AC0-</t>
  </si>
  <si>
    <t xml:space="preserve">64.99</t>
  </si>
  <si>
    <t xml:space="preserve">Bolzano</t>
  </si>
  <si>
    <t xml:space="preserve">+ACI-46+//0Awv/9ALA- 29' 5.6+ACIAIg- N+ACI-</t>
  </si>
  <si>
    <t xml:space="preserve">+ACI-11+//0Awv/9ALA- 19' 57.5+ACIAIg- E+ACI-</t>
  </si>
  <si>
    <t xml:space="preserve">Btsr International S.P.A.</t>
  </si>
  <si>
    <t xml:space="preserve">IT02792930121</t>
  </si>
  <si>
    <t xml:space="preserve">ITPPBRATZN60L17B300P</t>
  </si>
  <si>
    <t xml:space="preserve">MR TIZIANO BAREA</t>
  </si>
  <si>
    <t xml:space="preserve">Olgiate Olona</t>
  </si>
  <si>
    <t xml:space="preserve">+ACI-45+//0Awv/9ALA- 38' 9.7+ACIAIg- N+ACI-</t>
  </si>
  <si>
    <t xml:space="preserve">+ACI-8+//0Awv/9ALA- 51' 40.8+ACIAIg- E+ACI-</t>
  </si>
  <si>
    <t xml:space="preserve">Argentina+ADs- China</t>
  </si>
  <si>
    <t xml:space="preserve">Gefran S.P.A.</t>
  </si>
  <si>
    <t xml:space="preserve">IT03032420170</t>
  </si>
  <si>
    <t xml:space="preserve">IT01513210151</t>
  </si>
  <si>
    <t xml:space="preserve">UNIONE FIDUCIARIA S.P.A. SOCIETA' FIDUCIARIA E DI SERVIZI DELLE BANCHE POPOLARI ITALIANE - IN BREVE </t>
  </si>
  <si>
    <t xml:space="preserve">Provaglio d'iseo</t>
  </si>
  <si>
    <t xml:space="preserve">Provaglio D'iseo, Italy</t>
  </si>
  <si>
    <t xml:space="preserve">El.En. S.P.A.</t>
  </si>
  <si>
    <t xml:space="preserve">IT03137680488</t>
  </si>
  <si>
    <t xml:space="preserve">EL.EN. S.P.A.</t>
  </si>
  <si>
    <t xml:space="preserve">Calenzano</t>
  </si>
  <si>
    <t xml:space="preserve">Geox S.P.A.</t>
  </si>
  <si>
    <t xml:space="preserve">IT03348440268</t>
  </si>
  <si>
    <t xml:space="preserve">ITPPPLGNRC81L06A471D</t>
  </si>
  <si>
    <t xml:space="preserve">MR ENRICO POLEGATO MORETTI</t>
  </si>
  <si>
    <t xml:space="preserve">Nottington Italia S.P.A.</t>
  </si>
  <si>
    <t xml:space="preserve">Biadene Di Montebellun</t>
  </si>
  <si>
    <t xml:space="preserve">Australia; Japan; Germany; France; Greece; Netherlands; Portugal; Spain; Russia; Switzerland; Turkey</t>
  </si>
  <si>
    <t xml:space="preserve">Benetton Group S.R.L.</t>
  </si>
  <si>
    <t xml:space="preserve">IT03490770264</t>
  </si>
  <si>
    <t xml:space="preserve">IT00778570267</t>
  </si>
  <si>
    <t xml:space="preserve">EDIZIONE S.R.L.</t>
  </si>
  <si>
    <t xml:space="preserve">Ponzano Veneto</t>
  </si>
  <si>
    <t xml:space="preserve">45Â° 42' 30.7" N	12Â° 13' 7.2" E	31/12/2015</t>
  </si>
  <si>
    <t xml:space="preserve">Natuzzi S.P.A.</t>
  </si>
  <si>
    <t xml:space="preserve">IT03513760722</t>
  </si>
  <si>
    <t xml:space="preserve">ITPPNTZPQL40C24F052F</t>
  </si>
  <si>
    <t xml:space="preserve">MR PASQUALE NATUZZI</t>
  </si>
  <si>
    <t xml:space="preserve">Industrie Natuzzi S.P.A.</t>
  </si>
  <si>
    <t xml:space="preserve">Santeramo</t>
  </si>
  <si>
    <t xml:space="preserve">Italy; Brazil; China; Romania</t>
  </si>
  <si>
    <t xml:space="preserve">Europe; USA; Middle East; Far East</t>
  </si>
  <si>
    <t xml:space="preserve">Atlantia S.P.A.</t>
  </si>
  <si>
    <t xml:space="preserve">IT03731380261</t>
  </si>
  <si>
    <t xml:space="preserve">ATLANTIA S.P.A.</t>
  </si>
  <si>
    <t xml:space="preserve">Autostrade S.P.A.</t>
  </si>
  <si>
    <t xml:space="preserve">Prima Industrie SPA</t>
  </si>
  <si>
    <t xml:space="preserve">IT03736080015</t>
  </si>
  <si>
    <t xml:space="preserve">PRIMA INDUSTRIE SPA</t>
  </si>
  <si>
    <t xml:space="preserve">Collegno</t>
  </si>
  <si>
    <t xml:space="preserve">Industrie De Nora S.P.A.</t>
  </si>
  <si>
    <t xml:space="preserve">IT03998870962</t>
  </si>
  <si>
    <t xml:space="preserve">ITPPDNRFRC68C23F205Z</t>
  </si>
  <si>
    <t xml:space="preserve">MR FEDERICO DE NORA</t>
  </si>
  <si>
    <t xml:space="preserve">45Â° 28' 32.2" N	9Â° 14' 38.5" E	31/12/2015</t>
  </si>
  <si>
    <t xml:space="preserve">Nerviano Medical Sciences S.R.L.</t>
  </si>
  <si>
    <t xml:space="preserve">IT04379750963</t>
  </si>
  <si>
    <t xml:space="preserve">IT97608860157</t>
  </si>
  <si>
    <t xml:space="preserve">FONDAZIONE REGIONALE PER LA RICERCA BIOMEDICA</t>
  </si>
  <si>
    <t xml:space="preserve">Nerviano</t>
  </si>
  <si>
    <t xml:space="preserve">45Â° 32' 51.2" N	8Â° 59' 19.1" E	31/12/2014</t>
  </si>
  <si>
    <t xml:space="preserve">Nerviano in Milano, Italy</t>
  </si>
  <si>
    <t xml:space="preserve">Lamberti S.P.A.</t>
  </si>
  <si>
    <t xml:space="preserve">IT04453840151</t>
  </si>
  <si>
    <t xml:space="preserve">99.72</t>
  </si>
  <si>
    <t xml:space="preserve">Albizzate</t>
  </si>
  <si>
    <t xml:space="preserve">45Â° 43' 50.7" N	8Â° 48' 26.6" E	31/12/2015</t>
  </si>
  <si>
    <t xml:space="preserve">Luxembourg; Brazil; France; Turkey; United States; Indonesia; Mexico; Russian Federation</t>
  </si>
  <si>
    <t xml:space="preserve">Dada SPA</t>
  </si>
  <si>
    <t xml:space="preserve">IT04628270482</t>
  </si>
  <si>
    <t xml:space="preserve">GBJE97550</t>
  </si>
  <si>
    <t xml:space="preserve">FEBRUARY PRIVATE TRUST COMPANY (JERSEY) LIMITED</t>
  </si>
  <si>
    <t xml:space="preserve">Firenze</t>
  </si>
  <si>
    <t xml:space="preserve">Prysmian S.P.A.</t>
  </si>
  <si>
    <t xml:space="preserve">IT04866320965</t>
  </si>
  <si>
    <t xml:space="preserve">PRYSMIAN S.P.A.</t>
  </si>
  <si>
    <t xml:space="preserve">Polynt S.P.A.</t>
  </si>
  <si>
    <t xml:space="preserve">IT04902660960</t>
  </si>
  <si>
    <t xml:space="preserve">US149092467L</t>
  </si>
  <si>
    <t xml:space="preserve">REICHHOLD INC</t>
  </si>
  <si>
    <t xml:space="preserve">Scanzorosciate</t>
  </si>
  <si>
    <t xml:space="preserve">45Â° 42' 22.0" N	9Â° 44' 20.6" E	31/12/2015</t>
  </si>
  <si>
    <t xml:space="preserve">Germany, Poland, the United Kingdom, China, and Hong Kong</t>
  </si>
  <si>
    <t xml:space="preserve">N&amp;W Global Vending Societa' PER Azioni In Breve N&amp;W Global Vending S.P.A.</t>
  </si>
  <si>
    <t xml:space="preserve">IT05035600963</t>
  </si>
  <si>
    <t xml:space="preserve">N&amp;W GLOBAL VENDING SOCIETA' PER AZIONI IN BREVE N&amp;W GLOBAL VENDING S.P.A.</t>
  </si>
  <si>
    <t xml:space="preserve">Mozzo</t>
  </si>
  <si>
    <t xml:space="preserve">45Â° 42' 23.7" N	9Â° 36' 12.1" E	31/12/2015</t>
  </si>
  <si>
    <t xml:space="preserve">Valentino S.P.A.</t>
  </si>
  <si>
    <t xml:space="preserve">IT05412951005</t>
  </si>
  <si>
    <t xml:space="preserve">QA*915304593</t>
  </si>
  <si>
    <t xml:space="preserve">AL THANI FAMILY</t>
  </si>
  <si>
    <t xml:space="preserve">45Â° 28' 30.5" N	9Â° 11' 41.0" E	31/12/2015</t>
  </si>
  <si>
    <t xml:space="preserve">United States, France, Hong Kong, Spain, Luxembourg, Japan and Singapore</t>
  </si>
  <si>
    <t xml:space="preserve">Terna S.P.A. - Rete Elettrica Nazionale</t>
  </si>
  <si>
    <t xml:space="preserve">IT05779661007</t>
  </si>
  <si>
    <t xml:space="preserve">TERNA S.P.A. - RETE ELETTRICA NAZIONALE</t>
  </si>
  <si>
    <t xml:space="preserve">ELV S.P.A.</t>
  </si>
  <si>
    <t xml:space="preserve">IT06395751008</t>
  </si>
  <si>
    <t xml:space="preserve">IT09105940960</t>
  </si>
  <si>
    <t xml:space="preserve">AVIO S.P.A.</t>
  </si>
  <si>
    <t xml:space="preserve">41Â° 54' 21.4" N	12Â° 29' 41.9" E	31/12/2015</t>
  </si>
  <si>
    <t xml:space="preserve">Rome</t>
  </si>
  <si>
    <t xml:space="preserve">Bitron Industrie S.P.A.</t>
  </si>
  <si>
    <t xml:space="preserve">IT06531680012</t>
  </si>
  <si>
    <t xml:space="preserve">BITRON INDUSTRIE S.P.A.</t>
  </si>
  <si>
    <t xml:space="preserve">Grugliasco</t>
  </si>
  <si>
    <t xml:space="preserve">45Â° 2' 41.0" N	7Â° 35' 13.4" E	31/12/2015</t>
  </si>
  <si>
    <t xml:space="preserve">Italy, Spain, Poland, Brazil and China</t>
  </si>
  <si>
    <t xml:space="preserve">Italy, France, Spain, United States of America, Brazil, and Germany</t>
  </si>
  <si>
    <t xml:space="preserve">Spain; Poland; Brazil; China; France; United States; Brazil; Germany</t>
  </si>
  <si>
    <t xml:space="preserve">De Agostini S.P.A.</t>
  </si>
  <si>
    <t xml:space="preserve">IT07178180589</t>
  </si>
  <si>
    <t xml:space="preserve">IT02324900030</t>
  </si>
  <si>
    <t xml:space="preserve">B&amp;D HOLDING DI MARCO DRAGO E C. SAPA</t>
  </si>
  <si>
    <t xml:space="preserve">66.83</t>
  </si>
  <si>
    <t xml:space="preserve">Novara</t>
  </si>
  <si>
    <t xml:space="preserve">45Â° 28' 22.9" N	8Â° 36' 24.0" E	31/12/2015</t>
  </si>
  <si>
    <t xml:space="preserve">Maire Tecnimont S.P.A.</t>
  </si>
  <si>
    <t xml:space="preserve">IT07673571001</t>
  </si>
  <si>
    <t xml:space="preserve">ITPPDMTFRZ63R19H501J</t>
  </si>
  <si>
    <t xml:space="preserve">MR AMATO FABRIZIO DI</t>
  </si>
  <si>
    <t xml:space="preserve">Maire Holding S.P.A.</t>
  </si>
  <si>
    <t xml:space="preserve">Dibifin S.R.L.</t>
  </si>
  <si>
    <t xml:space="preserve">IT07834980158</t>
  </si>
  <si>
    <t xml:space="preserve">DIBIFIN S.R.L.</t>
  </si>
  <si>
    <t xml:space="preserve">+ACI-45+//0Awv/9ALA- 27' 42.1+ACIAIg- N+ACI-</t>
  </si>
  <si>
    <t xml:space="preserve">+ACI-9+//0Awv/9ALA- 10' 6.5+ACIAIg- E+ACI-</t>
  </si>
  <si>
    <t xml:space="preserve">Immsi SPA</t>
  </si>
  <si>
    <t xml:space="preserve">IT07918540019</t>
  </si>
  <si>
    <t xml:space="preserve">IT01864510209</t>
  </si>
  <si>
    <t xml:space="preserve">OMNIAHOLDING S.P.A.</t>
  </si>
  <si>
    <t xml:space="preserve">15.00</t>
  </si>
  <si>
    <t xml:space="preserve">59.14</t>
  </si>
  <si>
    <t xml:space="preserve">FCA Italy S.P.A., In Forma Estesa Fiat Chrysler Automobiles Italy S.P.A., E In Forma Abbreviata Fiat</t>
  </si>
  <si>
    <t xml:space="preserve">IT07973780013</t>
  </si>
  <si>
    <t xml:space="preserve">NL60372958</t>
  </si>
  <si>
    <t xml:space="preserve">FIAT CHRYSLER AUTOMOBILES N.V.</t>
  </si>
  <si>
    <t xml:space="preserve">45Â° 1' 37.2" N	7Â° 38' 14.0" E	31/12/2015</t>
  </si>
  <si>
    <t xml:space="preserve">Italy; Poland; Brazil; Argentina</t>
  </si>
  <si>
    <t xml:space="preserve">Poland; Brazil; Argentina; France; Turkey; Egypt; South Africa; India; China; Vietnam</t>
  </si>
  <si>
    <t xml:space="preserve">Valline S.R.L.</t>
  </si>
  <si>
    <t xml:space="preserve">IT08995890152</t>
  </si>
  <si>
    <t xml:space="preserve">VALLINE S.R.L.</t>
  </si>
  <si>
    <t xml:space="preserve">44Â° 47' 42.5" N	10Â° 19' 39.0" E	31/12/2015</t>
  </si>
  <si>
    <t xml:space="preserve">Dam S.R.L.</t>
  </si>
  <si>
    <t xml:space="preserve">IT09011890010</t>
  </si>
  <si>
    <t xml:space="preserve">DAM S.R.L.</t>
  </si>
  <si>
    <t xml:space="preserve">45Â° 3' 34.2" N	7Â° 39' 49.0" E	31/12/2015</t>
  </si>
  <si>
    <t xml:space="preserve">Banco BPM SPA</t>
  </si>
  <si>
    <t xml:space="preserve">IT09722490969</t>
  </si>
  <si>
    <t xml:space="preserve">BANCO BPM SPA</t>
  </si>
  <si>
    <t xml:space="preserve">TXT E-Solutions SPA</t>
  </si>
  <si>
    <t xml:space="preserve">IT09768170152</t>
  </si>
  <si>
    <t xml:space="preserve">TXT E-SOLUTIONS SPA</t>
  </si>
  <si>
    <t xml:space="preserve">Spain; France; United States; Germany; United Kingdom</t>
  </si>
  <si>
    <t xml:space="preserve">Sisvel Technology SRL</t>
  </si>
  <si>
    <t xml:space="preserve">IT09772000015</t>
  </si>
  <si>
    <t xml:space="preserve">LU+ACo-B000082417</t>
  </si>
  <si>
    <t xml:space="preserve">FINEUR INTERNATIONAL SA</t>
  </si>
  <si>
    <t xml:space="preserve">None</t>
  </si>
  <si>
    <t xml:space="preserve">+ACI-44+//0Awv/9ALA- 55' 55.4+ACIAIg- N+ACI-</t>
  </si>
  <si>
    <t xml:space="preserve">+ACI-7+//0Awv/9ALA- 31' 48.9+ACIAIg- E+ACI-</t>
  </si>
  <si>
    <t xml:space="preserve">Prada SPA</t>
  </si>
  <si>
    <t xml:space="preserve">IT10115350158</t>
  </si>
  <si>
    <t xml:space="preserve">ITPPPRDMCC48E50F205X</t>
  </si>
  <si>
    <t xml:space="preserve">MRS BIANCHI MIUCCIA PRADA</t>
  </si>
  <si>
    <t xml:space="preserve">Milan</t>
  </si>
  <si>
    <t xml:space="preserve">United States; Japan; Netherlands, Luxembourg, and the United States</t>
  </si>
  <si>
    <t xml:space="preserve">De Longhi SPA</t>
  </si>
  <si>
    <t xml:space="preserve">IT11570840154</t>
  </si>
  <si>
    <t xml:space="preserve">GB*918033765</t>
  </si>
  <si>
    <t xml:space="preserve">THE LONG E TRUST</t>
  </si>
  <si>
    <t xml:space="preserve">Treviso</t>
  </si>
  <si>
    <t xml:space="preserve">Czech Republic; Luxembourg; Portugal; Germany; Greece; Spain; France; United States; Brazil; New Zea</t>
  </si>
  <si>
    <t xml:space="preserve">Interpump Group SPA</t>
  </si>
  <si>
    <t xml:space="preserve">IT11666900151</t>
  </si>
  <si>
    <t xml:space="preserve">INTERPUMP GROUP SPA</t>
  </si>
  <si>
    <t xml:space="preserve">Sant'Ilario d'enza</t>
  </si>
  <si>
    <t xml:space="preserve">United States; Germany; Italy</t>
  </si>
  <si>
    <t xml:space="preserve">United States; Germany</t>
  </si>
  <si>
    <t xml:space="preserve">Molecular Medicine S.P.A.</t>
  </si>
  <si>
    <t xml:space="preserve">IT11887610159</t>
  </si>
  <si>
    <t xml:space="preserve">Rizzoli Corriere Della Sera Mediagroup S.P.A.</t>
  </si>
  <si>
    <t xml:space="preserve">IT12086540155</t>
  </si>
  <si>
    <t xml:space="preserve">ITPPCRARNR57E21F205B</t>
  </si>
  <si>
    <t xml:space="preserve">MR ROBERTO CAIRO URBANO</t>
  </si>
  <si>
    <t xml:space="preserve">Holding Di Partecipazioni Industriali S.P.A</t>
  </si>
  <si>
    <t xml:space="preserve">France; Portugal; Spain; United Kingdom; United States; Mexico; China</t>
  </si>
  <si>
    <t xml:space="preserve">Piemme S.R.L.</t>
  </si>
  <si>
    <t xml:space="preserve">IT12177730152</t>
  </si>
  <si>
    <t xml:space="preserve">ITMI1300947</t>
  </si>
  <si>
    <t xml:space="preserve">PIEMME S.R.L.</t>
  </si>
  <si>
    <t xml:space="preserve">45Â° 28' 38.4" N	9Â° 6' 0.2" E	31/12/2015</t>
  </si>
  <si>
    <t xml:space="preserve">Diasorin S.P.A.</t>
  </si>
  <si>
    <t xml:space="preserve">IT13144290155</t>
  </si>
  <si>
    <t xml:space="preserve">DIASORIN S.P.A.</t>
  </si>
  <si>
    <t xml:space="preserve">Saluggia</t>
  </si>
  <si>
    <t xml:space="preserve">Italy; United States; Germany</t>
  </si>
  <si>
    <t xml:space="preserve">United States, Mexico, Brazil, the United Kingdom, France, Spain, Belgium, Sweden, Germany, Israel, </t>
  </si>
  <si>
    <t xml:space="preserve">Italtel Group S.P.A.</t>
  </si>
  <si>
    <t xml:space="preserve">IT13210450154</t>
  </si>
  <si>
    <t xml:space="preserve">ITALTEL GROUP S.P.A.</t>
  </si>
  <si>
    <t xml:space="preserve">Settimo Milanese</t>
  </si>
  <si>
    <t xml:space="preserve">+ACI-45+//0Awv/9ALA- 28' 33.0+ACIAIg- N+ACI-</t>
  </si>
  <si>
    <t xml:space="preserve">+ACI-9+//0Awv/9ALA- 2' 54.6+ACIAIg- E+ACI-</t>
  </si>
  <si>
    <t xml:space="preserve">United Kingdom, France, Germany, Belgium, Spain, Greece, Poland, Russia and Latin America, specifica</t>
  </si>
  <si>
    <t xml:space="preserve">Snam S.P.A.</t>
  </si>
  <si>
    <t xml:space="preserve">IT13271390158</t>
  </si>
  <si>
    <t xml:space="preserve">SNAM S.P.A.</t>
  </si>
  <si>
    <t xml:space="preserve">Snam Rete Gas S.P.A. (Old)</t>
  </si>
  <si>
    <t xml:space="preserve">ERG S.P.A.</t>
  </si>
  <si>
    <t xml:space="preserve">IT94040720107</t>
  </si>
  <si>
    <t xml:space="preserve">IT04469810966</t>
  </si>
  <si>
    <t xml:space="preserve">SAN QUIRICO S.P.A.</t>
  </si>
  <si>
    <t xml:space="preserve">55.94</t>
  </si>
  <si>
    <t xml:space="preserve">62.85</t>
  </si>
  <si>
    <t xml:space="preserve">Poste Italiane SpA</t>
  </si>
  <si>
    <t xml:space="preserve">IT97103880585</t>
  </si>
  <si>
    <t xml:space="preserve">29.70</t>
  </si>
  <si>
    <t xml:space="preserve">Jordanian Pharmaceutical Manufacturing P.L.C. (The)</t>
  </si>
  <si>
    <t xml:space="preserve">JO</t>
  </si>
  <si>
    <t xml:space="preserve">JO30133GJ</t>
  </si>
  <si>
    <t xml:space="preserve">JORDANIAN PHARMACEUTICAL MANUFACTURING P.L.C. (THE)</t>
  </si>
  <si>
    <t xml:space="preserve">Amman</t>
  </si>
  <si>
    <t xml:space="preserve">Amman Stock Exchange</t>
  </si>
  <si>
    <t xml:space="preserve">Jordan</t>
  </si>
  <si>
    <t xml:space="preserve">Ushio INC</t>
  </si>
  <si>
    <t xml:space="preserve">JP</t>
  </si>
  <si>
    <t xml:space="preserve">JP1010001008651</t>
  </si>
  <si>
    <t xml:space="preserve">JP000090958JPN</t>
  </si>
  <si>
    <t xml:space="preserve">USHIO INC</t>
  </si>
  <si>
    <t xml:space="preserve">Chiyoda, Tokyo</t>
  </si>
  <si>
    <t xml:space="preserve">Tokyo Stock Exchange</t>
  </si>
  <si>
    <t xml:space="preserve">United States, Germany, Hong Kong, Taiwan, Korea and China</t>
  </si>
  <si>
    <t xml:space="preserve">Sumitomo Corporation</t>
  </si>
  <si>
    <t xml:space="preserve">JP1010001008692</t>
  </si>
  <si>
    <t xml:space="preserve">JP000091014JPN</t>
  </si>
  <si>
    <t xml:space="preserve">SUMITOMO CORPORATION</t>
  </si>
  <si>
    <t xml:space="preserve">Sumitomo Shoji Kaisha Ltd</t>
  </si>
  <si>
    <t xml:space="preserve">Tokyo</t>
  </si>
  <si>
    <t xml:space="preserve">Asia, Europe, North America, Central and South America, Africa and Oceania</t>
  </si>
  <si>
    <t xml:space="preserve">Nissan Chemical Industries Ltd</t>
  </si>
  <si>
    <t xml:space="preserve">JP1010001008734</t>
  </si>
  <si>
    <t xml:space="preserve">JP000090577JPN</t>
  </si>
  <si>
    <t xml:space="preserve">NISSAN CHEMICAL INDUSTRIES LTD</t>
  </si>
  <si>
    <t xml:space="preserve">Dowa Holdings Co., Ltd.</t>
  </si>
  <si>
    <t xml:space="preserve">JP1010001008750</t>
  </si>
  <si>
    <t xml:space="preserve">JP000000712JPN</t>
  </si>
  <si>
    <t xml:space="preserve">DOWA HOLDINGS CO., LTD.</t>
  </si>
  <si>
    <t xml:space="preserve">Dowa Mining Co., Ltd.</t>
  </si>
  <si>
    <t xml:space="preserve">North America, Asia, and Europe</t>
  </si>
  <si>
    <t xml:space="preserve">Mitsui +ACY- CO Ltd</t>
  </si>
  <si>
    <t xml:space="preserve">JP1010001008767</t>
  </si>
  <si>
    <t xml:space="preserve">JP000000871JPN</t>
  </si>
  <si>
    <t xml:space="preserve">MITSUI +ACY- CO LTD</t>
  </si>
  <si>
    <t xml:space="preserve">North America+ADs- Central America+ADs- South America+ADs- Europe+ADs- Russia+ADs- CIS+ADs- Africa+A</t>
  </si>
  <si>
    <t xml:space="preserve">Mikuni Corporation</t>
  </si>
  <si>
    <t xml:space="preserve">JP1010001008791</t>
  </si>
  <si>
    <t xml:space="preserve">JP000031217JPN</t>
  </si>
  <si>
    <t xml:space="preserve">MIKUNI CORPORATION</t>
  </si>
  <si>
    <t xml:space="preserve">Mikuni Kogyo Co Ltd</t>
  </si>
  <si>
    <t xml:space="preserve">China+ADs- India+ADs- Korea+ADs- Thailand+ADs- Indonesia+ADs- Mexico+ADs- Japan</t>
  </si>
  <si>
    <t xml:space="preserve">China+ADs- India+ADs- Korea+ADs- Thailand+ADs- Indonesia+ADs- Mexico+ADs- Germany+ADs- Taiwan+ADs- U</t>
  </si>
  <si>
    <t xml:space="preserve">Tokyo Electric Power Company Holdings Incorporated</t>
  </si>
  <si>
    <t xml:space="preserve">JP1010001008825</t>
  </si>
  <si>
    <t xml:space="preserve">JP000090869JPN</t>
  </si>
  <si>
    <t xml:space="preserve">JP3010405009863</t>
  </si>
  <si>
    <t xml:space="preserve">NUCLEAR DAMAGE COMPENSATION AND DECOMMISSIONING FACILITATION CORPORATION</t>
  </si>
  <si>
    <t xml:space="preserve">The Tokyo Electric Power Company Incorporated</t>
  </si>
  <si>
    <t xml:space="preserve">54.69</t>
  </si>
  <si>
    <t xml:space="preserve">Chiyoda+AC0-ku</t>
  </si>
  <si>
    <t xml:space="preserve">United States+ADs- United Kingdom</t>
  </si>
  <si>
    <t xml:space="preserve">Nippon Soda Company Limited</t>
  </si>
  <si>
    <t xml:space="preserve">JP1010001008833</t>
  </si>
  <si>
    <t xml:space="preserve">JP000000930JPN</t>
  </si>
  <si>
    <t xml:space="preserve">NIPPON SODA COMPANY LIMITED</t>
  </si>
  <si>
    <t xml:space="preserve">United States+ADs- Germany+ADs- Brazil+ADs- China</t>
  </si>
  <si>
    <t xml:space="preserve">Nippon Suisan Kaisha Ltd</t>
  </si>
  <si>
    <t xml:space="preserve">JP1010001016860</t>
  </si>
  <si>
    <t xml:space="preserve">JP000000933JPN</t>
  </si>
  <si>
    <t xml:space="preserve">Nippon Suisan %</t>
  </si>
  <si>
    <t xml:space="preserve">NIPPON SUISAN KAISHA LTD</t>
  </si>
  <si>
    <t xml:space="preserve">Minato, Tokyo</t>
  </si>
  <si>
    <t xml:space="preserve">Minato+AC0-Ku</t>
  </si>
  <si>
    <t xml:space="preserve">Netherlands+ADs- Chile+ADs- Argentina+ADs- United States</t>
  </si>
  <si>
    <t xml:space="preserve">Uchida Yoko Co.,Ltd.</t>
  </si>
  <si>
    <t xml:space="preserve">JP1010001034730</t>
  </si>
  <si>
    <t xml:space="preserve">JP000090947JPN</t>
  </si>
  <si>
    <t xml:space="preserve">UCHIDA YOKO CO.,LTD.</t>
  </si>
  <si>
    <t xml:space="preserve">Chuo+AC0-Ku</t>
  </si>
  <si>
    <t xml:space="preserve">Shiseido Company Limited</t>
  </si>
  <si>
    <t xml:space="preserve">JP1010001034813</t>
  </si>
  <si>
    <t xml:space="preserve">JP000000999JPN</t>
  </si>
  <si>
    <t xml:space="preserve">SHISEIDO COMPANY LIMITED</t>
  </si>
  <si>
    <t xml:space="preserve">Nisshin Oillio Group Ltd.</t>
  </si>
  <si>
    <t xml:space="preserve">JP1010001034887</t>
  </si>
  <si>
    <t xml:space="preserve">JP000000946JPN</t>
  </si>
  <si>
    <t xml:space="preserve">NISSHIN OILLIO GROUP LTD.</t>
  </si>
  <si>
    <t xml:space="preserve">Nisshin Oil Mills Ltd (The)</t>
  </si>
  <si>
    <t xml:space="preserve">Nihon Parkerizing CO Ltd</t>
  </si>
  <si>
    <t xml:space="preserve">JP1010001034994</t>
  </si>
  <si>
    <t xml:space="preserve">JP000090514JPN</t>
  </si>
  <si>
    <t xml:space="preserve">NIHON PARKERIZING CO LTD</t>
  </si>
  <si>
    <t xml:space="preserve">Thine Electronics INC</t>
  </si>
  <si>
    <t xml:space="preserve">JP1010001044837</t>
  </si>
  <si>
    <t xml:space="preserve">JP000031900JPN</t>
  </si>
  <si>
    <t xml:space="preserve">THINE ELECTRONICS%</t>
  </si>
  <si>
    <t xml:space="preserve">THINE ELECTRONICS INC</t>
  </si>
  <si>
    <t xml:space="preserve">Chiyoda-Ku</t>
  </si>
  <si>
    <t xml:space="preserve">Taiwan</t>
  </si>
  <si>
    <t xml:space="preserve">Daiichi Sankyo Co., Ltd.</t>
  </si>
  <si>
    <t xml:space="preserve">JP1010001095640</t>
  </si>
  <si>
    <t xml:space="preserve">JP000032326JPN</t>
  </si>
  <si>
    <t xml:space="preserve">DAIICHI SANKYO CO., LTD.</t>
  </si>
  <si>
    <t xml:space="preserve">Chuo, Tokyo</t>
  </si>
  <si>
    <t xml:space="preserve">Europe (Germany, United Kingdom, Spain, and Italy), United States, South Korea, Taiwan, Thailand, Br</t>
  </si>
  <si>
    <t xml:space="preserve">Iwasaki Electric CO Ltd</t>
  </si>
  <si>
    <t xml:space="preserve">JP1010001134761</t>
  </si>
  <si>
    <t xml:space="preserve">JP000090275JPN</t>
  </si>
  <si>
    <t xml:space="preserve">IWASAKI ELECTRIC CO LTD</t>
  </si>
  <si>
    <t xml:space="preserve">Tokyo+ADs- USA+ADs- Netherlands+ADs- China+ADs- Australia</t>
  </si>
  <si>
    <t xml:space="preserve">USA+ADs- Netherlands+ADs- China+ADs- Australia</t>
  </si>
  <si>
    <t xml:space="preserve">NOK Corporation</t>
  </si>
  <si>
    <t xml:space="preserve">JP1010401004837</t>
  </si>
  <si>
    <t xml:space="preserve">JP000000952JPN</t>
  </si>
  <si>
    <t xml:space="preserve">Nippon Oil Seal Industry</t>
  </si>
  <si>
    <t xml:space="preserve">NOK NOK LABS INC</t>
  </si>
  <si>
    <t xml:space="preserve">NOK CORPORATION</t>
  </si>
  <si>
    <t xml:space="preserve">Oiles Corporation</t>
  </si>
  <si>
    <t xml:space="preserve">JP1010401006049</t>
  </si>
  <si>
    <t xml:space="preserve">JP000030322JPN</t>
  </si>
  <si>
    <t xml:space="preserve">OILES CORPORATION</t>
  </si>
  <si>
    <t xml:space="preserve">Nippon Oilless Bearing Research And Development Co Ltd</t>
  </si>
  <si>
    <t xml:space="preserve">Fujisawa, Kanagawa</t>
  </si>
  <si>
    <t xml:space="preserve">United States+ADs- Czech Republic+ADs- China+ADs- Thailand+ADs- Canada+ADs- Germany+ADs- France+ADs-</t>
  </si>
  <si>
    <t xml:space="preserve">Koito Manufacturing CO Ltd</t>
  </si>
  <si>
    <t xml:space="preserve">JP1010401009745</t>
  </si>
  <si>
    <t xml:space="preserve">JP000000811JPN</t>
  </si>
  <si>
    <t xml:space="preserve">KOITO MANUFACTURING CO LTD</t>
  </si>
  <si>
    <t xml:space="preserve">Koito Genrokuro Shoten</t>
  </si>
  <si>
    <t xml:space="preserve">Minato+AC0-ku+ADs- Fujikawa+ADs- Sagar+ADs- Haibara+ADs- Shizuoka</t>
  </si>
  <si>
    <t xml:space="preserve">North America+ADs- Europe+ADs- Asia</t>
  </si>
  <si>
    <t xml:space="preserve">Komatsu Ltd</t>
  </si>
  <si>
    <t xml:space="preserve">JP1010401010455</t>
  </si>
  <si>
    <t xml:space="preserve">JP000000814JPN</t>
  </si>
  <si>
    <t xml:space="preserve">KOMATSU LTD</t>
  </si>
  <si>
    <t xml:space="preserve">Takeuchi Mining Industry</t>
  </si>
  <si>
    <t xml:space="preserve">United States, Canada, Mexico, Brazil, United Kingdom, Germany, Italy, Indonesia, China, Thailand, I</t>
  </si>
  <si>
    <t xml:space="preserve">Shimizu Corporation</t>
  </si>
  <si>
    <t xml:space="preserve">JP1010401013565</t>
  </si>
  <si>
    <t xml:space="preserve">JP000000996JPN</t>
  </si>
  <si>
    <t xml:space="preserve">SHIMIZU CORPORATION</t>
  </si>
  <si>
    <t xml:space="preserve">U+AC0-Shin Limited</t>
  </si>
  <si>
    <t xml:space="preserve">JP1010401030214</t>
  </si>
  <si>
    <t xml:space="preserve">JP000030441JPN</t>
  </si>
  <si>
    <t xml:space="preserve">"YUSHIN SEIKI KOGYO KK"</t>
  </si>
  <si>
    <t xml:space="preserve">U SHIN LTD</t>
  </si>
  <si>
    <t xml:space="preserve">U+AC0-SHIN LIMITED</t>
  </si>
  <si>
    <t xml:space="preserve">Yuhshin Seiki Kogyo Company Limited</t>
  </si>
  <si>
    <t xml:space="preserve">Hungary+ADs- Thailand+ADs- India+ADs- Malaysia+ADs- China+ADs- Taiwan+ADs- United States+ADs- Japan</t>
  </si>
  <si>
    <t xml:space="preserve">Hungary+ADs- Thailand+ADs- India+ADs- Malaysia+ADs- China+ADs- Taiwan+ADs- United States</t>
  </si>
  <si>
    <t xml:space="preserve">Toshiba Mitsubishi+AC0-Electric Industrial Systems Corporation</t>
  </si>
  <si>
    <t xml:space="preserve">JP1010401041839</t>
  </si>
  <si>
    <t xml:space="preserve">JP981102841</t>
  </si>
  <si>
    <t xml:space="preserve">TOSHIBA MITSUBISHI+AC0-ELECTRIC INDUSTRIAL SYSTEMS CORPORATION</t>
  </si>
  <si>
    <t xml:space="preserve">Fronteo, Inc.</t>
  </si>
  <si>
    <t xml:space="preserve">JP1010401051219</t>
  </si>
  <si>
    <t xml:space="preserve">JP000032817JPN</t>
  </si>
  <si>
    <t xml:space="preserve">ubic inc</t>
  </si>
  <si>
    <t xml:space="preserve">FRONTEO, INC.</t>
  </si>
  <si>
    <t xml:space="preserve">Ubic, Inc.</t>
  </si>
  <si>
    <t xml:space="preserve">Softbank Group Corp</t>
  </si>
  <si>
    <t xml:space="preserve">JP1010401056795</t>
  </si>
  <si>
    <t xml:space="preserve">JP000030462JPN</t>
  </si>
  <si>
    <t xml:space="preserve">Advanced RISC Machines</t>
  </si>
  <si>
    <t xml:space="preserve">SOFTBANK GROUP CORP</t>
  </si>
  <si>
    <t xml:space="preserve">Softbank Corp</t>
  </si>
  <si>
    <t xml:space="preserve">Tsumura +ACY- CO</t>
  </si>
  <si>
    <t xml:space="preserve">JP1010401069161</t>
  </si>
  <si>
    <t xml:space="preserve">JP000090944JPN</t>
  </si>
  <si>
    <t xml:space="preserve">TSUMURA +ACY- CO</t>
  </si>
  <si>
    <t xml:space="preserve">Cosmo Energy Holdings Co., Ltd.</t>
  </si>
  <si>
    <t xml:space="preserve">JP1010401120741</t>
  </si>
  <si>
    <t xml:space="preserve">JP000000694JPN</t>
  </si>
  <si>
    <t xml:space="preserve">COSMO ENERGY HOLDINGS CO., LTD.</t>
  </si>
  <si>
    <t xml:space="preserve">Kumiai Chemical Industry CO Ltd</t>
  </si>
  <si>
    <t xml:space="preserve">JP1010501016022</t>
  </si>
  <si>
    <t xml:space="preserve">JP000090379JPN</t>
  </si>
  <si>
    <t xml:space="preserve">KUMIAI CHEMICAL INDUSTRY</t>
  </si>
  <si>
    <t xml:space="preserve">KUMIAI CHEMICAL INDUSTRY CO LTD</t>
  </si>
  <si>
    <t xml:space="preserve">Ihara Agrochemical Co Ltd</t>
  </si>
  <si>
    <t xml:space="preserve">Yoshino Kogyosho Co.,Ltd.</t>
  </si>
  <si>
    <t xml:space="preserve">JP1010601006939</t>
  </si>
  <si>
    <t xml:space="preserve">JP985853505</t>
  </si>
  <si>
    <t xml:space="preserve">YOSHINO KOGYOSHO CO.,LTD.</t>
  </si>
  <si>
    <t xml:space="preserve">Koto-Ku</t>
  </si>
  <si>
    <t xml:space="preserve">Japan and internationally</t>
  </si>
  <si>
    <t xml:space="preserve">Lion Corporation</t>
  </si>
  <si>
    <t xml:space="preserve">JP1010601016863</t>
  </si>
  <si>
    <t xml:space="preserve">JP000000833JPN</t>
  </si>
  <si>
    <t xml:space="preserve">Tokyo, Japan </t>
  </si>
  <si>
    <t xml:space="preserve">"LION CORP"</t>
  </si>
  <si>
    <t xml:space="preserve">LION CORPORATION</t>
  </si>
  <si>
    <t xml:space="preserve">The Lion Dentifrice Co Ltd</t>
  </si>
  <si>
    <t xml:space="preserve">Sumida, Tokyo</t>
  </si>
  <si>
    <t xml:space="preserve">Taiwan, Hong Kong, Thailand, Malaysia, Singapore, Indonesia, China, and South Korea</t>
  </si>
  <si>
    <t xml:space="preserve">Neturen CO Ltd</t>
  </si>
  <si>
    <t xml:space="preserve">JP1010701003241</t>
  </si>
  <si>
    <t xml:space="preserve">JP000090494JPN</t>
  </si>
  <si>
    <t xml:space="preserve">NETUREN CO LTD</t>
  </si>
  <si>
    <t xml:space="preserve">Koshuha Netsuren</t>
  </si>
  <si>
    <t xml:space="preserve">Ebara Corporation</t>
  </si>
  <si>
    <t xml:space="preserve">JP1010801001748</t>
  </si>
  <si>
    <t xml:space="preserve">JP000000713JPN</t>
  </si>
  <si>
    <t xml:space="preserve">EBARA CORPORATION</t>
  </si>
  <si>
    <t xml:space="preserve">China+ADs- Asia+ADs- Europe+ADs- South America+ADs- North America</t>
  </si>
  <si>
    <t xml:space="preserve">Nihon Dempa Kogyo CO Ltd</t>
  </si>
  <si>
    <t xml:space="preserve">JP1011001017865</t>
  </si>
  <si>
    <t xml:space="preserve">JP000030134JPN</t>
  </si>
  <si>
    <t xml:space="preserve">SHANDONG NDK CO LTD ds NDK ?</t>
  </si>
  <si>
    <t xml:space="preserve">NIHON DEMPA KOGYO CO LTD</t>
  </si>
  <si>
    <t xml:space="preserve">Shibuya, Tokyo</t>
  </si>
  <si>
    <t xml:space="preserve">Shibuya+AC0-Ku</t>
  </si>
  <si>
    <t xml:space="preserve">NOF Corporation</t>
  </si>
  <si>
    <t xml:space="preserve">JP1011001025967</t>
  </si>
  <si>
    <t xml:space="preserve">JP000090558JPN</t>
  </si>
  <si>
    <t xml:space="preserve">NOF CORPORATION</t>
  </si>
  <si>
    <t xml:space="preserve">Europe, Indonesia and the United States</t>
  </si>
  <si>
    <t xml:space="preserve">Miraca Holdings Inc.</t>
  </si>
  <si>
    <t xml:space="preserve">JP1011101039628</t>
  </si>
  <si>
    <t xml:space="preserve">JP000020747JPN</t>
  </si>
  <si>
    <t xml:space="preserve">Fujirebio</t>
  </si>
  <si>
    <t xml:space="preserve">MIRACA HOLDINGS INC.</t>
  </si>
  <si>
    <t xml:space="preserve">Fujirebio Inc.</t>
  </si>
  <si>
    <t xml:space="preserve">Lotte Co.,Ltd.</t>
  </si>
  <si>
    <t xml:space="preserve">JP1011101044248</t>
  </si>
  <si>
    <t xml:space="preserve">JP989506884</t>
  </si>
  <si>
    <t xml:space="preserve">LOTTE CO.,LTD.</t>
  </si>
  <si>
    <t xml:space="preserve">Shinjuku-Ku</t>
  </si>
  <si>
    <t xml:space="preserve">Tokyo; Hokkaido; Sendai; Takasaki; Nagoya; Osaka; Hiroshima; and Fukuoka, Japan; South Korea; the Un</t>
  </si>
  <si>
    <t xml:space="preserve">Fujikura Kasei Company Limited</t>
  </si>
  <si>
    <t xml:space="preserve">JP1011401007292</t>
  </si>
  <si>
    <t xml:space="preserve">JP000030542JPN</t>
  </si>
  <si>
    <t xml:space="preserve">FUJIKURA KASEI COMPANY LIMITED</t>
  </si>
  <si>
    <t xml:space="preserve">Fujikura Kagaku Mfg. Co Ltd</t>
  </si>
  <si>
    <t xml:space="preserve">Minato+AC0-ku</t>
  </si>
  <si>
    <t xml:space="preserve">Adeka Corp.</t>
  </si>
  <si>
    <t xml:space="preserve">JP1011501009437</t>
  </si>
  <si>
    <t xml:space="preserve">JP000090035JPN</t>
  </si>
  <si>
    <t xml:space="preserve">ADEKA CORP.</t>
  </si>
  <si>
    <t xml:space="preserve">Asahi Denka Co., Ltd.</t>
  </si>
  <si>
    <t xml:space="preserve">Arakawa, Tokyo</t>
  </si>
  <si>
    <t xml:space="preserve">Yamabiko Corporation</t>
  </si>
  <si>
    <t xml:space="preserve">JP1013101005329</t>
  </si>
  <si>
    <t xml:space="preserve">JP000033509JPN</t>
  </si>
  <si>
    <t xml:space="preserve">Kioritz</t>
  </si>
  <si>
    <t xml:space="preserve">Shindaiwa</t>
  </si>
  <si>
    <t xml:space="preserve">YAMABIKO CORPORATION</t>
  </si>
  <si>
    <t xml:space="preserve">Sanyo Denki CO Ltd</t>
  </si>
  <si>
    <t xml:space="preserve">JP1013301004808</t>
  </si>
  <si>
    <t xml:space="preserve">JP000030399JPN</t>
  </si>
  <si>
    <t xml:space="preserve">Sanyo Electric Co., Ltd</t>
  </si>
  <si>
    <t xml:space="preserve">attention avec Sanyo plusieurs firmes</t>
  </si>
  <si>
    <t xml:space="preserve">SANYO DENKI CO LTD</t>
  </si>
  <si>
    <t xml:space="preserve">Sanyo Shokai Co Ltd</t>
  </si>
  <si>
    <t xml:space="preserve">Toshima, Tokyo</t>
  </si>
  <si>
    <t xml:space="preserve">Toshima+AC0-ku</t>
  </si>
  <si>
    <t xml:space="preserve">Fujitsu Limited</t>
  </si>
  <si>
    <t xml:space="preserve">JP1020001071491</t>
  </si>
  <si>
    <t xml:space="preserve">JP000000728JPN</t>
  </si>
  <si>
    <t xml:space="preserve">FUJITSU LIMITED</t>
  </si>
  <si>
    <t xml:space="preserve">Fuji Tsushinki Manufacturing Corporation</t>
  </si>
  <si>
    <t xml:space="preserve">Oncotherapy Science INC</t>
  </si>
  <si>
    <t xml:space="preserve">JP1020001077150</t>
  </si>
  <si>
    <t xml:space="preserve">JP000031460JPN</t>
  </si>
  <si>
    <t xml:space="preserve">OncoTherapy Science</t>
  </si>
  <si>
    <t xml:space="preserve">ONCOTHERAPY SCIENCE INC</t>
  </si>
  <si>
    <t xml:space="preserve">Pioneer Corporation</t>
  </si>
  <si>
    <t xml:space="preserve">JP1020001086473</t>
  </si>
  <si>
    <t xml:space="preserve">JP000000971JPN</t>
  </si>
  <si>
    <t xml:space="preserve">PIONEER CORPORATION</t>
  </si>
  <si>
    <t xml:space="preserve">Kanagawa</t>
  </si>
  <si>
    <t xml:space="preserve">Optoelectronics CO Ltd</t>
  </si>
  <si>
    <t xml:space="preserve">JP1030001020927</t>
  </si>
  <si>
    <t xml:space="preserve">JP000031811JPN</t>
  </si>
  <si>
    <t xml:space="preserve">OPTOELECTRONICS CO LTD</t>
  </si>
  <si>
    <t xml:space="preserve">Warabi</t>
  </si>
  <si>
    <t xml:space="preserve">Mitsuba Corporation</t>
  </si>
  <si>
    <t xml:space="preserve">JP1070001016632</t>
  </si>
  <si>
    <t xml:space="preserve">JP000020477JPN</t>
  </si>
  <si>
    <t xml:space="preserve">MITSUBA CORPORATION</t>
  </si>
  <si>
    <t xml:space="preserve">Mitsuba Electric Mfg Co Ltd</t>
  </si>
  <si>
    <t xml:space="preserve">Kiryu</t>
  </si>
  <si>
    <t xml:space="preserve">America, Europe, Asia and China</t>
  </si>
  <si>
    <t xml:space="preserve">Kissei Pharmaceutical Company Limited</t>
  </si>
  <si>
    <t xml:space="preserve">JP1100001012982</t>
  </si>
  <si>
    <t xml:space="preserve">JP000020195JPN</t>
  </si>
  <si>
    <t xml:space="preserve">KISSEI PHARMACEUTICAL COMPANY LIMITED</t>
  </si>
  <si>
    <t xml:space="preserve">Tachibana Seikagaku Institute Co Ltd</t>
  </si>
  <si>
    <t xml:space="preserve">Nagano</t>
  </si>
  <si>
    <t xml:space="preserve">Matsumoto</t>
  </si>
  <si>
    <t xml:space="preserve">Fuji Seal International, Inc.</t>
  </si>
  <si>
    <t xml:space="preserve">JP1120001002503</t>
  </si>
  <si>
    <t xml:space="preserve">JP000030540JPN</t>
  </si>
  <si>
    <t xml:space="preserve">FUJI SEAL INTERNATIONAL, INC.</t>
  </si>
  <si>
    <t xml:space="preserve">Fuji Seal Inc.</t>
  </si>
  <si>
    <t xml:space="preserve">Osaka</t>
  </si>
  <si>
    <t xml:space="preserve">Japan+ADs- Poland</t>
  </si>
  <si>
    <t xml:space="preserve">United States of America+ADs- United Kingdom+ADs- France+ADs- Netherlands+ADs- Spain+ADs- Poland+ADs</t>
  </si>
  <si>
    <t xml:space="preserve">Icom Incorporated</t>
  </si>
  <si>
    <t xml:space="preserve">JP1120001019349</t>
  </si>
  <si>
    <t xml:space="preserve">JP000030754JPN</t>
  </si>
  <si>
    <t xml:space="preserve">ICOM INCORPORATED</t>
  </si>
  <si>
    <t xml:space="preserve">Inoue Communication Equipments Corp.</t>
  </si>
  <si>
    <t xml:space="preserve">Osaka, Japan</t>
  </si>
  <si>
    <t xml:space="preserve">United States+ADs- Canada+ADs- Australia+ADs- New Zealand+ADs- United Kingdom+ADs- France+ADs- Spain</t>
  </si>
  <si>
    <t xml:space="preserve">Kubota Corporation</t>
  </si>
  <si>
    <t xml:space="preserve">JP1120001037978</t>
  </si>
  <si>
    <t xml:space="preserve">JP000000818JPN</t>
  </si>
  <si>
    <t xml:space="preserve">KUBOTA CORPORATION</t>
  </si>
  <si>
    <t xml:space="preserve">Toyo Tanso CO Ltd</t>
  </si>
  <si>
    <t xml:space="preserve">JP1120001050238</t>
  </si>
  <si>
    <t xml:space="preserve">JP000032366JPN</t>
  </si>
  <si>
    <t xml:space="preserve">TOYO TANSO%</t>
  </si>
  <si>
    <t xml:space="preserve">TOYO TANSO CO LTD</t>
  </si>
  <si>
    <t xml:space="preserve">United States+ADs- Italy+ADs- France+ADs- Germany+ADs- Taiwan+ADs- China+ADs- Korea</t>
  </si>
  <si>
    <t xml:space="preserve">Sekisui Chemical CO Ltd</t>
  </si>
  <si>
    <t xml:space="preserve">JP1120001059650</t>
  </si>
  <si>
    <t xml:space="preserve">JP000000990JPN</t>
  </si>
  <si>
    <t xml:space="preserve">SEKISUI CHEMICAL CO LTD</t>
  </si>
  <si>
    <t xml:space="preserve">Sekisui Sangyo Co Ltd</t>
  </si>
  <si>
    <t xml:space="preserve">Higashiosaka, Osaka</t>
  </si>
  <si>
    <t xml:space="preserve">North America+ADs- Central and South America+ADs- Europe</t>
  </si>
  <si>
    <t xml:space="preserve">West Japan Railway Company</t>
  </si>
  <si>
    <t xml:space="preserve">JP1120001059675</t>
  </si>
  <si>
    <t xml:space="preserve">JP000030015JPN</t>
  </si>
  <si>
    <t xml:space="preserve">WEST JAPAN RAILWAY COMPANY</t>
  </si>
  <si>
    <t xml:space="preserve">Mandom Corporation</t>
  </si>
  <si>
    <t xml:space="preserve">JP1120001090234</t>
  </si>
  <si>
    <t xml:space="preserve">JP000030722JPN</t>
  </si>
  <si>
    <t xml:space="preserve">MANDOM CORPORATION</t>
  </si>
  <si>
    <t xml:space="preserve">Tancho Corporation</t>
  </si>
  <si>
    <t xml:space="preserve">Osaka, Osaka</t>
  </si>
  <si>
    <t xml:space="preserve">Exedy Corporation</t>
  </si>
  <si>
    <t xml:space="preserve">JP1120001147463</t>
  </si>
  <si>
    <t xml:space="preserve">JP000030148JPN</t>
  </si>
  <si>
    <t xml:space="preserve">EXEDY CORPORATION</t>
  </si>
  <si>
    <t xml:space="preserve">United States, China, Thailand, Malaysia, Indonesia, Vietnam, India, United Arab Emirates/Jordan, Au</t>
  </si>
  <si>
    <t xml:space="preserve">NSC Co.,Ltd.</t>
  </si>
  <si>
    <t xml:space="preserve">JP1120901025082</t>
  </si>
  <si>
    <t xml:space="preserve">JP580583658</t>
  </si>
  <si>
    <t xml:space="preserve">Toyonaka-Shi</t>
  </si>
  <si>
    <t xml:space="preserve">Nintendo CO Ltd</t>
  </si>
  <si>
    <t xml:space="preserve">JP1130001011420</t>
  </si>
  <si>
    <t xml:space="preserve">JP000090524JPN</t>
  </si>
  <si>
    <t xml:space="preserve">NINTENDO CO LTD</t>
  </si>
  <si>
    <t xml:space="preserve">Kyoto</t>
  </si>
  <si>
    <t xml:space="preserve">Horiba Ltd</t>
  </si>
  <si>
    <t xml:space="preserve">JP1130001011676</t>
  </si>
  <si>
    <t xml:space="preserve">JP000090242JPN</t>
  </si>
  <si>
    <t xml:space="preserve">HORIBA LTD</t>
  </si>
  <si>
    <t xml:space="preserve">Americas+ADs- Asia+ADs- Europe</t>
  </si>
  <si>
    <t xml:space="preserve">Omron Corporation</t>
  </si>
  <si>
    <t xml:space="preserve">JP1130001016824</t>
  </si>
  <si>
    <t xml:space="preserve">JP000000963JPN</t>
  </si>
  <si>
    <t xml:space="preserve">OMRON CORPORATION</t>
  </si>
  <si>
    <t xml:space="preserve">Kyoto, Kyoto</t>
  </si>
  <si>
    <t xml:space="preserve">Ida, Japan</t>
  </si>
  <si>
    <t xml:space="preserve">Kawasaki Heavy Industries Ltd</t>
  </si>
  <si>
    <t xml:space="preserve">JP1140001005719</t>
  </si>
  <si>
    <t xml:space="preserve">JP000000803JPN</t>
  </si>
  <si>
    <t xml:space="preserve">KAWASAKI HEAVY INDUSTRIES LTD</t>
  </si>
  <si>
    <t xml:space="preserve">Kobe</t>
  </si>
  <si>
    <t xml:space="preserve">United States+ADs- Canada+ADs- Netherlands+ADs- United Kingdom+ADs- Germany+ADs- Thailand+ADs- Indon</t>
  </si>
  <si>
    <t xml:space="preserve">Nihon Yamamura Glass CO Ltd</t>
  </si>
  <si>
    <t xml:space="preserve">JP1140001054947</t>
  </si>
  <si>
    <t xml:space="preserve">JP000001089JPN</t>
  </si>
  <si>
    <t xml:space="preserve">%YAMAMURA GLASS %</t>
  </si>
  <si>
    <t xml:space="preserve">NIHON YAMAMURA GLASS CO LTD</t>
  </si>
  <si>
    <t xml:space="preserve">Yamamura Glass Co Ltd</t>
  </si>
  <si>
    <t xml:space="preserve">Amagasaki</t>
  </si>
  <si>
    <t xml:space="preserve">Hi+AC0-Lex Corporation</t>
  </si>
  <si>
    <t xml:space="preserve">JP1140001081875</t>
  </si>
  <si>
    <t xml:space="preserve">JP000030149JPN</t>
  </si>
  <si>
    <t xml:space="preserve">HI+AC0-LEX CORPORATION</t>
  </si>
  <si>
    <t xml:space="preserve">Nippon Cable System Inc.</t>
  </si>
  <si>
    <t xml:space="preserve">Takarazuka, Hyogo</t>
  </si>
  <si>
    <t xml:space="preserve">United States+ADs- Mexico+ADs- India+ADs- Vietnam+ADs- Indonesia+ADs- The United Kingdom+ADs- China+</t>
  </si>
  <si>
    <t xml:space="preserve">DMG Mori Co., Ltd.</t>
  </si>
  <si>
    <t xml:space="preserve">JP1150001006212</t>
  </si>
  <si>
    <t xml:space="preserve">JP000000885JPN</t>
  </si>
  <si>
    <t xml:space="preserve">MORI SEIKI </t>
  </si>
  <si>
    <t xml:space="preserve">DMG MORI SEIKI</t>
  </si>
  <si>
    <t xml:space="preserve">DMG MORI</t>
  </si>
  <si>
    <t xml:space="preserve">DMG MORI CO., LTD.</t>
  </si>
  <si>
    <t xml:space="preserve">Dmg Mori Seiki Co., Ltd.</t>
  </si>
  <si>
    <t xml:space="preserve">Nagoya City</t>
  </si>
  <si>
    <t xml:space="preserve">Suzuken CO Ltd</t>
  </si>
  <si>
    <t xml:space="preserve">JP1180001017009</t>
  </si>
  <si>
    <t xml:space="preserve">JP000030373JPN</t>
  </si>
  <si>
    <t xml:space="preserve">SUZUKEN CO LTD</t>
  </si>
  <si>
    <t xml:space="preserve">Nagoya, Aichi</t>
  </si>
  <si>
    <t xml:space="preserve">Sapporo+ADs- Toda+ADs- Konan+ADs- Kobe</t>
  </si>
  <si>
    <t xml:space="preserve">Kowa Company, Ltd.</t>
  </si>
  <si>
    <t xml:space="preserve">JP1180001035811</t>
  </si>
  <si>
    <t xml:space="preserve">JP400046477</t>
  </si>
  <si>
    <t xml:space="preserve">KOWA COMPANY, LTD.</t>
  </si>
  <si>
    <t xml:space="preserve">A+AC0-</t>
  </si>
  <si>
    <t xml:space="preserve">Naka+AC0-Ku Nagoya+AC0-Shi</t>
  </si>
  <si>
    <t xml:space="preserve">Japan+ADs- United States+ADs- Germany+ADs- France+ADs- Italy+ADs- United Kingdom+ADs- Chile+ADs- Chi</t>
  </si>
  <si>
    <t xml:space="preserve">United States+ADs- Germany+ADs- France+ADs- Italy+ADs- United Kingdom+ADs- Chile+ADs- China+ADs- Hon</t>
  </si>
  <si>
    <t xml:space="preserve">Maspro Denkoh Corp.</t>
  </si>
  <si>
    <t xml:space="preserve">JP1180001067276</t>
  </si>
  <si>
    <t xml:space="preserve">JP000030133JPN</t>
  </si>
  <si>
    <t xml:space="preserve">"MASPRO DENKO KK"</t>
  </si>
  <si>
    <t xml:space="preserve">Nisshin-Shi</t>
  </si>
  <si>
    <t xml:space="preserve">Aichi</t>
  </si>
  <si>
    <t xml:space="preserve">Hong Kong; Southeast Asia; Middle East; Australia; United States; Europe</t>
  </si>
  <si>
    <t xml:space="preserve">Okuma Corporation</t>
  </si>
  <si>
    <t xml:space="preserve">JP1180001081319</t>
  </si>
  <si>
    <t xml:space="preserve">JP000000960JPN</t>
  </si>
  <si>
    <t xml:space="preserve">OKUMA MACHINERY WORKS LTD</t>
  </si>
  <si>
    <t xml:space="preserve">OKUMA CORPORATION</t>
  </si>
  <si>
    <t xml:space="preserve">Okuma Holdings, Inc.</t>
  </si>
  <si>
    <t xml:space="preserve">United States+ADs- Germany+ADs- Australia+ADs- Singapore+ADs- China+ADs- Taiwan+ADs- Thailand+ADs- M</t>
  </si>
  <si>
    <t xml:space="preserve">Aisan Industry Co., Ltd.</t>
  </si>
  <si>
    <t xml:space="preserve">JP1180001092357</t>
  </si>
  <si>
    <t xml:space="preserve">JP000030727JPN</t>
  </si>
  <si>
    <t xml:space="preserve">AISAN</t>
  </si>
  <si>
    <t xml:space="preserve">AISAN INDUSTRY CO., LTD.</t>
  </si>
  <si>
    <t xml:space="preserve">OSG Corporation</t>
  </si>
  <si>
    <t xml:space="preserve">JP1180301010019</t>
  </si>
  <si>
    <t xml:space="preserve">JP000090639JPN</t>
  </si>
  <si>
    <t xml:space="preserve">OSG Tap and Die</t>
  </si>
  <si>
    <t xml:space="preserve">OSG %</t>
  </si>
  <si>
    <t xml:space="preserve">bien révifier le matching OSG</t>
  </si>
  <si>
    <t xml:space="preserve">OSG CORPORATION</t>
  </si>
  <si>
    <t xml:space="preserve">Osawa Screw Grinding Co., Ltd</t>
  </si>
  <si>
    <t xml:space="preserve">Toyokawa, Aichi</t>
  </si>
  <si>
    <t xml:space="preserve">Denmark+ADs- United States of America+ADs- United Kingdom+ADs- Taiwan+ADs- India+ADs- China+ADs- Tha</t>
  </si>
  <si>
    <t xml:space="preserve">Toyota Motor Corporation</t>
  </si>
  <si>
    <t xml:space="preserve">JP1180301018771</t>
  </si>
  <si>
    <t xml:space="preserve">JP000001080JPN</t>
  </si>
  <si>
    <t xml:space="preserve">TOYOTA MOTOR CORPORATION</t>
  </si>
  <si>
    <t xml:space="preserve">Toyota City</t>
  </si>
  <si>
    <t xml:space="preserve">Japan+ADs- Canada+ADs- United States of America+ADs- Argentina+ADs- Brazil+ADs- Colombia+ADs- Mexico</t>
  </si>
  <si>
    <t xml:space="preserve">Canada+ADs- United States of America+ADs- Argentina+ADs- Brazil+ADs- Colombia+ADs- Mexico+ADs- Venez</t>
  </si>
  <si>
    <t xml:space="preserve">Nichi+AC0-Iko Pharmaceutical Company Limited</t>
  </si>
  <si>
    <t xml:space="preserve">JP1230001002236</t>
  </si>
  <si>
    <t xml:space="preserve">JP000033030JPN</t>
  </si>
  <si>
    <t xml:space="preserve">NichiIko %</t>
  </si>
  <si>
    <t xml:space="preserve">Nichi Iko %</t>
  </si>
  <si>
    <t xml:space="preserve">NICHI+AC0-IKO PHARMACEUTICAL COMPANY LIMITED</t>
  </si>
  <si>
    <t xml:space="preserve">Toyama, Toyama</t>
  </si>
  <si>
    <t xml:space="preserve">Toyama</t>
  </si>
  <si>
    <t xml:space="preserve">Tokuyama Corporation</t>
  </si>
  <si>
    <t xml:space="preserve">JP1250001009080</t>
  </si>
  <si>
    <t xml:space="preserve">JP000001051JPN</t>
  </si>
  <si>
    <t xml:space="preserve">TOKUYAMA CORPORATION</t>
  </si>
  <si>
    <t xml:space="preserve">Kuraray CO Ltd</t>
  </si>
  <si>
    <t xml:space="preserve">JP1260001013156</t>
  </si>
  <si>
    <t xml:space="preserve">JP000000822JPN</t>
  </si>
  <si>
    <t xml:space="preserve">KURARAY CO LTD</t>
  </si>
  <si>
    <t xml:space="preserve">Kurashiki+ADs- Saijo+ADs- Okayama+ADs- Niigata+ADs- Kashima</t>
  </si>
  <si>
    <t xml:space="preserve">Toto Ltd</t>
  </si>
  <si>
    <t xml:space="preserve">JP1290801002603</t>
  </si>
  <si>
    <t xml:space="preserve">JP000001071JPN</t>
  </si>
  <si>
    <t xml:space="preserve">TOTO LTD</t>
  </si>
  <si>
    <t xml:space="preserve">Fukuoka</t>
  </si>
  <si>
    <t xml:space="preserve">Fukuoka, Japan</t>
  </si>
  <si>
    <t xml:space="preserve">Japan (Tokyo, Osaka, Nagoya, Kyushu, Sapporo, Chugoku, Shikoku, Tohoku, Hokuriku, Yokohama, Higashi+</t>
  </si>
  <si>
    <t xml:space="preserve">United States+ADs- Mexico+ADs- China+ADs- Korea+ADs- Taiwan+ADs- Singapore+ADs- Vietnam+ADs- Thailan</t>
  </si>
  <si>
    <t xml:space="preserve">Air Water INC</t>
  </si>
  <si>
    <t xml:space="preserve">JP1430001009475</t>
  </si>
  <si>
    <t xml:space="preserve">JP000090248JPN</t>
  </si>
  <si>
    <t xml:space="preserve">AIR WATER INC</t>
  </si>
  <si>
    <t xml:space="preserve">Daido Hoxan Inc</t>
  </si>
  <si>
    <t xml:space="preserve">Asahi Glass Company,Limited</t>
  </si>
  <si>
    <t xml:space="preserve">JP2010001008650</t>
  </si>
  <si>
    <t xml:space="preserve">JP000000672JPN</t>
  </si>
  <si>
    <t xml:space="preserve">ASAHI GLASS COMPANY,LIMITED</t>
  </si>
  <si>
    <t xml:space="preserve">Chiyoda+AC0-Ku</t>
  </si>
  <si>
    <t xml:space="preserve">Asia+ADs- North and South America+ADs- and Europe</t>
  </si>
  <si>
    <t xml:space="preserve">Pacific Metals CO Ltd</t>
  </si>
  <si>
    <t xml:space="preserve">JP2010001008717</t>
  </si>
  <si>
    <t xml:space="preserve">JP000090647JPN</t>
  </si>
  <si>
    <t xml:space="preserve">PACIFIC METALS CO LTD</t>
  </si>
  <si>
    <t xml:space="preserve">Pacific Metal Company in US</t>
  </si>
  <si>
    <t xml:space="preserve">Pacific Metal Company aux US filiale de Reliance Steel &amp; Aluminum Co.</t>
  </si>
  <si>
    <t xml:space="preserve">PACIFIC METALS CO LTD</t>
  </si>
  <si>
    <t xml:space="preserve">Nihon Nohyaku CO Ltd</t>
  </si>
  <si>
    <t xml:space="preserve">JP2010001034985</t>
  </si>
  <si>
    <t xml:space="preserve">JP000090573JPN</t>
  </si>
  <si>
    <t xml:space="preserve">NIHON NOHYAKU CO LTD</t>
  </si>
  <si>
    <t xml:space="preserve">T Hasegawa CO Ltd</t>
  </si>
  <si>
    <t xml:space="preserve">JP2010001063068</t>
  </si>
  <si>
    <t xml:space="preserve">JP000030383JPN</t>
  </si>
  <si>
    <t xml:space="preserve">HASEGAWA T%</t>
  </si>
  <si>
    <t xml:space="preserve">T HASEGAWA CO LTD</t>
  </si>
  <si>
    <t xml:space="preserve">United States+ADs- Thailand+ADs- China</t>
  </si>
  <si>
    <t xml:space="preserve">Sumitomo Chemical Company Limited</t>
  </si>
  <si>
    <t xml:space="preserve">JP2010001071327</t>
  </si>
  <si>
    <t xml:space="preserve">JP000001014JPN</t>
  </si>
  <si>
    <t xml:space="preserve">SUMITOMO CHEMICAL COMPANY LIMITED</t>
  </si>
  <si>
    <t xml:space="preserve">Sumitomo Fertilizer Manufacturing Co Ltd</t>
  </si>
  <si>
    <t xml:space="preserve">Central America+ADs- South America+ADs- The Middle East+ADs- Africa+ADs- Oceania+ADs- Europe+ADs- No</t>
  </si>
  <si>
    <t xml:space="preserve">Eagle Industry CO Ltd</t>
  </si>
  <si>
    <t xml:space="preserve">JP2010401002451</t>
  </si>
  <si>
    <t xml:space="preserve">JP000020384JPN</t>
  </si>
  <si>
    <t xml:space="preserve">EAGLE INDUSTRY CO LTD</t>
  </si>
  <si>
    <t xml:space="preserve">Japan+ADs- Singapore+ADs- Taiwan+ADs- Indonesia+ADs- Thailand+ADs- Europe+ADs- Korea+ADs- China+ADs-</t>
  </si>
  <si>
    <t xml:space="preserve">Singapore+ADs- Taiwan+ADs- Indonesia+ADs- Thailand+ADs- Europe+ADs- Korea+ADs- China+ADs- New Zealan</t>
  </si>
  <si>
    <t xml:space="preserve">Toshiba Corporation</t>
  </si>
  <si>
    <t xml:space="preserve">JP2010401044997</t>
  </si>
  <si>
    <t xml:space="preserve">JP000001066JPN</t>
  </si>
  <si>
    <t xml:space="preserve">TOSHIBA CORPORATION</t>
  </si>
  <si>
    <t xml:space="preserve">Tokyo Shibaura Electric Co Ltd</t>
  </si>
  <si>
    <t xml:space="preserve">Asia+ADs- Europe+ADs- Middle East+ADs- Africa+ADs- Russia+ADs- CIS Regions</t>
  </si>
  <si>
    <t xml:space="preserve">United States+ADs- Asia+ADs- Europe+ADs- Middle East+ADs- Africa+ADs- Russia+ADs- CIS Regions</t>
  </si>
  <si>
    <t xml:space="preserve">Sinfonia Technology Co., Ltd.</t>
  </si>
  <si>
    <t xml:space="preserve">JP2010401054443</t>
  </si>
  <si>
    <t xml:space="preserve">JP000090750JPN</t>
  </si>
  <si>
    <t xml:space="preserve">SINFONIA TECHNOLOGY CO LTD</t>
  </si>
  <si>
    <t xml:space="preserve">SINFONIA TECHNOLOGY CO., LTD.</t>
  </si>
  <si>
    <t xml:space="preserve">Shinko Electric Co., Ltd.</t>
  </si>
  <si>
    <t xml:space="preserve">Saxa Holdings, Inc.</t>
  </si>
  <si>
    <t xml:space="preserve">JP2010401060020</t>
  </si>
  <si>
    <t xml:space="preserve">JP000031486JPN</t>
  </si>
  <si>
    <t xml:space="preserve">SAXA HOLDINGS, INC.</t>
  </si>
  <si>
    <t xml:space="preserve">Tamura Taiko Holdings, Inc.</t>
  </si>
  <si>
    <t xml:space="preserve">Hodogaya Chemical CO Ltd</t>
  </si>
  <si>
    <t xml:space="preserve">JP2010401070762</t>
  </si>
  <si>
    <t xml:space="preserve">JP000090223JPN</t>
  </si>
  <si>
    <t xml:space="preserve">HODOGAYA CHEMICAL CO LTD</t>
  </si>
  <si>
    <t xml:space="preserve">United States+ADs- Europe+ADs- Asia</t>
  </si>
  <si>
    <t xml:space="preserve">Fujikura Ltd</t>
  </si>
  <si>
    <t xml:space="preserve">JP2010601007861</t>
  </si>
  <si>
    <t xml:space="preserve">JP000090171JPN</t>
  </si>
  <si>
    <t xml:space="preserve">FUJIKURA LTD</t>
  </si>
  <si>
    <t xml:space="preserve">Fujikura Electric Wire Corporation</t>
  </si>
  <si>
    <t xml:space="preserve">United States, the United Kingdom, Singapore, Malaysia, Thailand, China, Vietnam, India, and Russia</t>
  </si>
  <si>
    <t xml:space="preserve">Nihon Unisys Ltd</t>
  </si>
  <si>
    <t xml:space="preserve">JP2010601029542</t>
  </si>
  <si>
    <t xml:space="preserve">JP000090572JPN</t>
  </si>
  <si>
    <t xml:space="preserve">NIHON UNISYS LTD</t>
  </si>
  <si>
    <t xml:space="preserve">Japan Lifeline CO Ltd</t>
  </si>
  <si>
    <t xml:space="preserve">JP2010701020987</t>
  </si>
  <si>
    <t xml:space="preserve">JP000031823JPN</t>
  </si>
  <si>
    <t xml:space="preserve">JAPAN LIFELINE CO LTD</t>
  </si>
  <si>
    <t xml:space="preserve">Shinagawa, Tokyo</t>
  </si>
  <si>
    <t xml:space="preserve">Takasago International Corporation</t>
  </si>
  <si>
    <t xml:space="preserve">JP2010801006894</t>
  </si>
  <si>
    <t xml:space="preserve">JP000090808JPN</t>
  </si>
  <si>
    <t xml:space="preserve">Takasago Perfumery%</t>
  </si>
  <si>
    <t xml:space="preserve">TAKASAGO INTERNATIONAL CORPORATION</t>
  </si>
  <si>
    <t xml:space="preserve">Ricoh CO Ltd</t>
  </si>
  <si>
    <t xml:space="preserve">JP2010801012579</t>
  </si>
  <si>
    <t xml:space="preserve">JP000000975JPN</t>
  </si>
  <si>
    <t xml:space="preserve">RICOH CO LTD</t>
  </si>
  <si>
    <t xml:space="preserve">Japan Aviation Electronics Industry Limited</t>
  </si>
  <si>
    <t xml:space="preserve">JP2011001017526</t>
  </si>
  <si>
    <t xml:space="preserve">JP000090014JPN</t>
  </si>
  <si>
    <t xml:space="preserve">JAPAN AVIATION ELECTRONICS INDUSTRY LIMITED</t>
  </si>
  <si>
    <t xml:space="preserve">Alpha Group Inc.</t>
  </si>
  <si>
    <t xml:space="preserve">JP2011001029637</t>
  </si>
  <si>
    <t xml:space="preserve">JP000032645JPN</t>
  </si>
  <si>
    <t xml:space="preserve">attention dans les firmes commencant par alpha, possibilité de confusion</t>
  </si>
  <si>
    <t xml:space="preserve">ALPHA GROUP INC.</t>
  </si>
  <si>
    <t xml:space="preserve">Nihon Kohden Corporation</t>
  </si>
  <si>
    <t xml:space="preserve">JP2011101016254</t>
  </si>
  <si>
    <t xml:space="preserve">JP000090511JPN</t>
  </si>
  <si>
    <t xml:space="preserve">NIHON KOHDEN CORPORATION</t>
  </si>
  <si>
    <t xml:space="preserve">Stanley Electric CO Ltd</t>
  </si>
  <si>
    <t xml:space="preserve">JP2013201003041</t>
  </si>
  <si>
    <t xml:space="preserve">JP000001010JPN</t>
  </si>
  <si>
    <t xml:space="preserve">STANLEY ELECTRIC%</t>
  </si>
  <si>
    <t xml:space="preserve">STANLEY ELECTRIC CO LTD</t>
  </si>
  <si>
    <t xml:space="preserve">Hatano+ADs- Okazaki</t>
  </si>
  <si>
    <t xml:space="preserve">Asia+ADs- Europe+ADs- United States</t>
  </si>
  <si>
    <t xml:space="preserve">Taisho Pharmaceutical Holdings Co., Ltd.</t>
  </si>
  <si>
    <t xml:space="preserve">JP2013301031198</t>
  </si>
  <si>
    <t xml:space="preserve">JP000040010JPN</t>
  </si>
  <si>
    <t xml:space="preserve">TAISHO PHARMA CO LTD</t>
  </si>
  <si>
    <t xml:space="preserve">TAISHO PHARMACEUTICAL%</t>
  </si>
  <si>
    <t xml:space="preserve">TAISHO PHARMACEUTICAL HOLDINGS CO., LTD.</t>
  </si>
  <si>
    <t xml:space="preserve">Zuken INC</t>
  </si>
  <si>
    <t xml:space="preserve">JP2020001008807</t>
  </si>
  <si>
    <t xml:space="preserve">JP000030042JPN</t>
  </si>
  <si>
    <t xml:space="preserve">ZUKEN INC</t>
  </si>
  <si>
    <t xml:space="preserve">Yokohama, Kanagawa</t>
  </si>
  <si>
    <t xml:space="preserve">Yokohama, Japan</t>
  </si>
  <si>
    <t xml:space="preserve">United States; Germany; United Kingdom; France; Italy; China; Taiwan</t>
  </si>
  <si>
    <t xml:space="preserve">Kyodo Yushi Co.,Ltd.</t>
  </si>
  <si>
    <t xml:space="preserve">JP2021001005380</t>
  </si>
  <si>
    <t xml:space="preserve">JP985162300</t>
  </si>
  <si>
    <t xml:space="preserve">Fujisawa-Shi</t>
  </si>
  <si>
    <t xml:space="preserve">Taiwan; Korea; Philippines; India; Indonesia; United States; China; Singapore; Thailand; Netherlands</t>
  </si>
  <si>
    <t xml:space="preserve">Anritsu Corporation</t>
  </si>
  <si>
    <t xml:space="preserve">JP2021001021865</t>
  </si>
  <si>
    <t xml:space="preserve">JP000000667JPN</t>
  </si>
  <si>
    <t xml:space="preserve">ANRITSU CORPORATION</t>
  </si>
  <si>
    <t xml:space="preserve">Anritsu Electric Corporation</t>
  </si>
  <si>
    <t xml:space="preserve">Yamashita Rubber Co.,Ltd.</t>
  </si>
  <si>
    <t xml:space="preserve">JP2030001056243</t>
  </si>
  <si>
    <t xml:space="preserve">JP270050587</t>
  </si>
  <si>
    <t xml:space="preserve">YAMASHITA RUBBER CO.,LTD.</t>
  </si>
  <si>
    <t xml:space="preserve">Fujimino+AC0-Shi</t>
  </si>
  <si>
    <t xml:space="preserve">Spain+ADs- United States</t>
  </si>
  <si>
    <t xml:space="preserve">Mabuchi Motor CO Ltd</t>
  </si>
  <si>
    <t xml:space="preserve">JP2040001036954</t>
  </si>
  <si>
    <t xml:space="preserve">JP000090402JPN</t>
  </si>
  <si>
    <t xml:space="preserve">MABUCHI MOTOR CO LTD</t>
  </si>
  <si>
    <t xml:space="preserve">Tokyo Science Industrial Co Ltd</t>
  </si>
  <si>
    <t xml:space="preserve">Matsudo, Chiba</t>
  </si>
  <si>
    <t xml:space="preserve">Hong Kong+ADs- Vietnam+ADs- China+ADs- Taiwan+ADs- Korea+ADs- Singapore+ADs- Europe+ADs- America</t>
  </si>
  <si>
    <t xml:space="preserve">Kikkoman Corporation</t>
  </si>
  <si>
    <t xml:space="preserve">JP2040001071167</t>
  </si>
  <si>
    <t xml:space="preserve">JP000000807JPN</t>
  </si>
  <si>
    <t xml:space="preserve">KIKKOMAN CORPORATION</t>
  </si>
  <si>
    <t xml:space="preserve">Chiba</t>
  </si>
  <si>
    <t xml:space="preserve">Chiba+ADs- Folsom</t>
  </si>
  <si>
    <t xml:space="preserve">Outsourcing INC</t>
  </si>
  <si>
    <t xml:space="preserve">JP2080001012662</t>
  </si>
  <si>
    <t xml:space="preserve">OUTSOURCING INC</t>
  </si>
  <si>
    <t xml:space="preserve">Hamamatsu Photonics KK</t>
  </si>
  <si>
    <t xml:space="preserve">JP2080401004193</t>
  </si>
  <si>
    <t xml:space="preserve">JP000090200JPN</t>
  </si>
  <si>
    <t xml:space="preserve">HAMAMATSU PHOTONICS KK</t>
  </si>
  <si>
    <t xml:space="preserve">Hamamatsu Tv Co., Ltd.</t>
  </si>
  <si>
    <t xml:space="preserve">Hamamatsu+AC0-Shi</t>
  </si>
  <si>
    <t xml:space="preserve">United States+ADs- Germany+ADs- France+ADs- United Kingdom+ADs- Sweden+ADs- Switzerland+ADs- Italy+A</t>
  </si>
  <si>
    <t xml:space="preserve">Yamaha Motor CO Ltd</t>
  </si>
  <si>
    <t xml:space="preserve">JP2080401016040</t>
  </si>
  <si>
    <t xml:space="preserve">JP000090975JPN</t>
  </si>
  <si>
    <t xml:space="preserve">YAMAHA MOTOR CO LTD</t>
  </si>
  <si>
    <t xml:space="preserve">Iwata, Shizuoka</t>
  </si>
  <si>
    <t xml:space="preserve">Indonesia+ADs- Malaysia+ADs- Singapore+ADs- Vietnam+ADs- Thailand+ADs- Taiwan+ADs- India+ADs- Pakist</t>
  </si>
  <si>
    <t xml:space="preserve">Nissin Kogyo CO Ltd</t>
  </si>
  <si>
    <t xml:space="preserve">JP2100001010135</t>
  </si>
  <si>
    <t xml:space="preserve">JP000030984JPN</t>
  </si>
  <si>
    <t xml:space="preserve">NISSIN KOGYO CO LTD</t>
  </si>
  <si>
    <t xml:space="preserve">Tomi, Nagano</t>
  </si>
  <si>
    <t xml:space="preserve">Asia, Europe, and the United States</t>
  </si>
  <si>
    <t xml:space="preserve">Tsubakimoto Chain CO Ltd</t>
  </si>
  <si>
    <t xml:space="preserve">JP2120001002188</t>
  </si>
  <si>
    <t xml:space="preserve">JP000090939JPN</t>
  </si>
  <si>
    <t xml:space="preserve">TSUBAKIMOTO%</t>
  </si>
  <si>
    <t xml:space="preserve">TSUBAKIMOTO CHAIN CO LTD</t>
  </si>
  <si>
    <t xml:space="preserve">Japan+ADs- Brazil+ADs- Canada+ADs- Netherlands+ADs- United Kingdom+ADs- Germany+ADs- Taiwan+ADs- Sin</t>
  </si>
  <si>
    <t xml:space="preserve">Brazil+ADs- Canada+ADs- Netherlands+ADs- United Kingdom+ADs- Germany+ADs- Taiwan+ADs- Singapore+ADs-</t>
  </si>
  <si>
    <t xml:space="preserve">Sakata INX Corporation</t>
  </si>
  <si>
    <t xml:space="preserve">JP2120001043471</t>
  </si>
  <si>
    <t xml:space="preserve">JP000090683JPN</t>
  </si>
  <si>
    <t xml:space="preserve">%SAKATA INX%</t>
  </si>
  <si>
    <t xml:space="preserve">SAKATA INX CORPORATION</t>
  </si>
  <si>
    <t xml:space="preserve">Asia+ADs- North America+ADs- Europe</t>
  </si>
  <si>
    <t xml:space="preserve">Toyobo CO Ltd</t>
  </si>
  <si>
    <t xml:space="preserve">JP2120001059666</t>
  </si>
  <si>
    <t xml:space="preserve">JP000090930JPN</t>
  </si>
  <si>
    <t xml:space="preserve">TOYOBO CO LTD</t>
  </si>
  <si>
    <t xml:space="preserve">Takeda Pharmaceutical Co., Ltd.</t>
  </si>
  <si>
    <t xml:space="preserve">JP2120001077461</t>
  </si>
  <si>
    <t xml:space="preserve">JP000001032JPN</t>
  </si>
  <si>
    <t xml:space="preserve">TAKEDA PHARMACEUTICAL CO., LTD.</t>
  </si>
  <si>
    <t xml:space="preserve">Takeda Chemical Industries Ltd.</t>
  </si>
  <si>
    <t xml:space="preserve">Nitto Denko Corporation</t>
  </si>
  <si>
    <t xml:space="preserve">JP2120901001628</t>
  </si>
  <si>
    <t xml:space="preserve">JP000000951JPN</t>
  </si>
  <si>
    <t xml:space="preserve">NITTO DENKO CORPORATION</t>
  </si>
  <si>
    <t xml:space="preserve">Czech Republic+ADs- United Kingdom+ADs- Republic of Korea+ADs- Belgium+ADs- United States+ADs- China</t>
  </si>
  <si>
    <t xml:space="preserve">House Foods Group, Inc.</t>
  </si>
  <si>
    <t xml:space="preserve">JP2122001005872</t>
  </si>
  <si>
    <t xml:space="preserve">JP000000758JPN</t>
  </si>
  <si>
    <t xml:space="preserve">HOUSE FOODS GROUP, INC.</t>
  </si>
  <si>
    <t xml:space="preserve">House Foods Corporation</t>
  </si>
  <si>
    <t xml:space="preserve">Funai Electric CO Ltd</t>
  </si>
  <si>
    <t xml:space="preserve">JP2122001015871</t>
  </si>
  <si>
    <t xml:space="preserve">JP000030823JPN</t>
  </si>
  <si>
    <t xml:space="preserve">FUNAI ELECTRIC CO LTD</t>
  </si>
  <si>
    <t xml:space="preserve">Daito City</t>
  </si>
  <si>
    <t xml:space="preserve">Hong Kong, Malaysia, the United States, Germany, Poland, Thailand and Indonesia</t>
  </si>
  <si>
    <t xml:space="preserve">Kyoraku Co.,Ltd.</t>
  </si>
  <si>
    <t xml:space="preserve">JP2130001002856</t>
  </si>
  <si>
    <t xml:space="preserve">JP580127666</t>
  </si>
  <si>
    <t xml:space="preserve">Chuo+AC0-Ku Osaka+AC0-Shi</t>
  </si>
  <si>
    <t xml:space="preserve">Japan (Ritto, Nagoya, Tosu, Sengawa, Goka, Kurihashi, Kusatsu, Inuyama, Toyohashi, Yamato, and Tsuch</t>
  </si>
  <si>
    <t xml:space="preserve">Thailand+ADs- Indonesia+ADs- China</t>
  </si>
  <si>
    <t xml:space="preserve">Nippon Shinyaku CO Ltd</t>
  </si>
  <si>
    <t xml:space="preserve">JP2130001012236</t>
  </si>
  <si>
    <t xml:space="preserve">JP000000928JPN</t>
  </si>
  <si>
    <t xml:space="preserve">NIPPON SHINYAKU CO LTD</t>
  </si>
  <si>
    <t xml:space="preserve">Kyoto Shinyakudo</t>
  </si>
  <si>
    <t xml:space="preserve">Nichicon Corporation</t>
  </si>
  <si>
    <t xml:space="preserve">JP2130001022029</t>
  </si>
  <si>
    <t xml:space="preserve">JP000090501JPN</t>
  </si>
  <si>
    <t xml:space="preserve">Kansai Nii Works</t>
  </si>
  <si>
    <t xml:space="preserve">NICHICON CORPORATION</t>
  </si>
  <si>
    <t xml:space="preserve">Nichicon Capacitor Ltd</t>
  </si>
  <si>
    <t xml:space="preserve">Singapore+ADs- Malaysia+ADs- China+ADs- Hong Kong+ADs- Korea+ADs- Taiwan+ADs- United States+ADs- Aus</t>
  </si>
  <si>
    <t xml:space="preserve">Shima Seiki Mfg., Ltd</t>
  </si>
  <si>
    <t xml:space="preserve">JP2170001001508</t>
  </si>
  <si>
    <t xml:space="preserve">JP000030357JPN</t>
  </si>
  <si>
    <t xml:space="preserve">SHIMA SEIKI MFG</t>
  </si>
  <si>
    <t xml:space="preserve">SHIMA SEIKI MFG., LTD</t>
  </si>
  <si>
    <t xml:space="preserve">Wakayama</t>
  </si>
  <si>
    <t xml:space="preserve">Asia+ADs- Americas+ADs- Europe</t>
  </si>
  <si>
    <t xml:space="preserve">Rinnai Corporation</t>
  </si>
  <si>
    <t xml:space="preserve">JP2180001021323</t>
  </si>
  <si>
    <t xml:space="preserve">JP000090667JPN</t>
  </si>
  <si>
    <t xml:space="preserve">RINNAI CORPORATION</t>
  </si>
  <si>
    <t xml:space="preserve">Rinnai +ACY- Co</t>
  </si>
  <si>
    <t xml:space="preserve">Nagoya</t>
  </si>
  <si>
    <t xml:space="preserve">Japan+ADs- Australia+ADs- Brazil+ADs- Hong Kong+ADs- Indonesia+ADs- Malaysia+ADs- New Zealand+ADs- P</t>
  </si>
  <si>
    <t xml:space="preserve">Australia+ADs- Brazil+ADs- Hong Kong+ADs- Indonesia+ADs- Malaysia+ADs- New Zealand+ADs- People's Rep</t>
  </si>
  <si>
    <t xml:space="preserve">Kagome CO Ltd</t>
  </si>
  <si>
    <t xml:space="preserve">JP2180001035109</t>
  </si>
  <si>
    <t xml:space="preserve">JP000000791JPN</t>
  </si>
  <si>
    <t xml:space="preserve">KAGOME CO LTD</t>
  </si>
  <si>
    <t xml:space="preserve">United States, Taiwan and China</t>
  </si>
  <si>
    <t xml:space="preserve">Kitagawa Industries CO Ltd</t>
  </si>
  <si>
    <t xml:space="preserve">JP2180001035389</t>
  </si>
  <si>
    <t xml:space="preserve">JP000030137JPN</t>
  </si>
  <si>
    <t xml:space="preserve">KGS in KR</t>
  </si>
  <si>
    <t xml:space="preserve">KITAGAWA INDUSTRIES CO LTD</t>
  </si>
  <si>
    <t xml:space="preserve">Inazawa</t>
  </si>
  <si>
    <t xml:space="preserve">Nagoya Stock Exchange</t>
  </si>
  <si>
    <t xml:space="preserve">Japan; China; Taiwan; Singapore; Indonesia; Thailand; United States; Germany</t>
  </si>
  <si>
    <t xml:space="preserve">China; Taiwan; Singapore; Indonesia; Thailand; United States; Germany</t>
  </si>
  <si>
    <t xml:space="preserve">Makita Corporation</t>
  </si>
  <si>
    <t xml:space="preserve">JP2180301013342</t>
  </si>
  <si>
    <t xml:space="preserve">JP000000837JPN</t>
  </si>
  <si>
    <t xml:space="preserve">MAKITA CORPORATION</t>
  </si>
  <si>
    <t xml:space="preserve">Makita Electric Works Ltd</t>
  </si>
  <si>
    <t xml:space="preserve">Anjo</t>
  </si>
  <si>
    <t xml:space="preserve">America+ADs- Europe+ADs- Africa+ADs- Asia</t>
  </si>
  <si>
    <t xml:space="preserve">Toyota Boshoku Corporation</t>
  </si>
  <si>
    <t xml:space="preserve">JP2180301014324</t>
  </si>
  <si>
    <t xml:space="preserve">JP000030830JPN</t>
  </si>
  <si>
    <t xml:space="preserve">TOYOTA BOSHOKU CORPORATION</t>
  </si>
  <si>
    <t xml:space="preserve">Toyoda Boshoku Corporation</t>
  </si>
  <si>
    <t xml:space="preserve">Kariya, Aichi</t>
  </si>
  <si>
    <t xml:space="preserve">Fuji Machine MFG CO Ltd</t>
  </si>
  <si>
    <t xml:space="preserve">JP2180301014885</t>
  </si>
  <si>
    <t xml:space="preserve">JP000030115JPN</t>
  </si>
  <si>
    <t xml:space="preserve">FUJI MACHINE MFG CO LTD</t>
  </si>
  <si>
    <t xml:space="preserve">Chiryu</t>
  </si>
  <si>
    <t xml:space="preserve">Chiryu City</t>
  </si>
  <si>
    <t xml:space="preserve">Taiwan+ADs- Malaysia+ADs- China</t>
  </si>
  <si>
    <t xml:space="preserve">UBE Industries Limited</t>
  </si>
  <si>
    <t xml:space="preserve">JP2250001002992</t>
  </si>
  <si>
    <t xml:space="preserve">JP000001084JPN</t>
  </si>
  <si>
    <t xml:space="preserve">UBE INDUSTRIES LIMITED</t>
  </si>
  <si>
    <t xml:space="preserve">China+ADs- Thailand+ADs- Spain+ADs- United States+ADs- Hong Kong+ADs- Canada+ADs- Germany+ADs- Repub</t>
  </si>
  <si>
    <t xml:space="preserve">Iseki +ACY- CO Ltd</t>
  </si>
  <si>
    <t xml:space="preserve">JP2500001000533</t>
  </si>
  <si>
    <t xml:space="preserve">JP000000765JPN</t>
  </si>
  <si>
    <t xml:space="preserve">ISEKI +ACY- CO LTD</t>
  </si>
  <si>
    <t xml:space="preserve">Ehime+AC0-Ken</t>
  </si>
  <si>
    <t xml:space="preserve">Arakawa+AC0-ku</t>
  </si>
  <si>
    <t xml:space="preserve">China+ADs- Europe+ADs- Asia+ADs- Australia+ADs- North America+ADs- Japan</t>
  </si>
  <si>
    <t xml:space="preserve">China+ADs- Europe+ADs- Asia+ADs- Australia+ADs- North America</t>
  </si>
  <si>
    <t xml:space="preserve">Livedo Corporation</t>
  </si>
  <si>
    <t xml:space="preserve">JP2500001014723</t>
  </si>
  <si>
    <t xml:space="preserve">JP710117472</t>
  </si>
  <si>
    <t xml:space="preserve">LIVEDO CORPORATION</t>
  </si>
  <si>
    <t xml:space="preserve">Shikokuchuo+AC0-Shi</t>
  </si>
  <si>
    <t xml:space="preserve">Nemoto Kyorindo Co., Ltd.</t>
  </si>
  <si>
    <t xml:space="preserve">JP3010001006257</t>
  </si>
  <si>
    <t xml:space="preserve">JP982637919</t>
  </si>
  <si>
    <t xml:space="preserve">Bunkyo-Ku</t>
  </si>
  <si>
    <t xml:space="preserve">Bunkyo-ku, Japan</t>
  </si>
  <si>
    <t xml:space="preserve">JGC Corporation</t>
  </si>
  <si>
    <t xml:space="preserve">JP3010001008732</t>
  </si>
  <si>
    <t xml:space="preserve">JP000000788JPN</t>
  </si>
  <si>
    <t xml:space="preserve">Japan Gasoline</t>
  </si>
  <si>
    <t xml:space="preserve">JGC CORPORATION</t>
  </si>
  <si>
    <t xml:space="preserve">Japan Gasoline Co Ltd</t>
  </si>
  <si>
    <t xml:space="preserve">People's Republic of China, Indonesia, Malaysia, the Philippines, Thailand, Singapore, Oman, Qatar, </t>
  </si>
  <si>
    <t xml:space="preserve">Denka Company Limited</t>
  </si>
  <si>
    <t xml:space="preserve">JP3010001008757</t>
  </si>
  <si>
    <t xml:space="preserve">JP000090143JPN</t>
  </si>
  <si>
    <t xml:space="preserve">DENKA COMPANY LIMITED</t>
  </si>
  <si>
    <t xml:space="preserve">Denki Kagaku Kogyo Kabushiki Kaisha</t>
  </si>
  <si>
    <t xml:space="preserve">Riken Vitamin CO Ltd</t>
  </si>
  <si>
    <t xml:space="preserve">JP3010001008815</t>
  </si>
  <si>
    <t xml:space="preserve">JP000030336JPN</t>
  </si>
  <si>
    <t xml:space="preserve">%RIKEN VITAMIN%</t>
  </si>
  <si>
    <t xml:space="preserve">RIKEN VITAMIN CO LTD</t>
  </si>
  <si>
    <t xml:space="preserve">Riken Vitamin Oil Co Ltd</t>
  </si>
  <si>
    <t xml:space="preserve">Japan (Soka, Chiba, Tokyo, Kyoto and Osaka)</t>
  </si>
  <si>
    <t xml:space="preserve">Japan+ADs- Germany+ADs- United States+ADs- Malaysia+ADs- Singapore+ADs- China</t>
  </si>
  <si>
    <t xml:space="preserve">Germany+ADs- United States+ADs- Malaysia+ADs- Singapore+ADs- China</t>
  </si>
  <si>
    <t xml:space="preserve">Nippon Steel +ACY- Sumitomo Metal Corporation</t>
  </si>
  <si>
    <t xml:space="preserve">JP3010001008848</t>
  </si>
  <si>
    <t xml:space="preserve">JP000000932JPN</t>
  </si>
  <si>
    <t xml:space="preserve">NIPPON STEEL +ACY- SUMITOMO METAL CORPORATION</t>
  </si>
  <si>
    <t xml:space="preserve">Nippon Steel Corporation</t>
  </si>
  <si>
    <t xml:space="preserve">Tokyo+ADs- Thailand, China, India, the United States of America, Mexico, Brazil, Germany and Austral</t>
  </si>
  <si>
    <t xml:space="preserve">Nippon Kayaku CO Ltd</t>
  </si>
  <si>
    <t xml:space="preserve">JP3010001016850</t>
  </si>
  <si>
    <t xml:space="preserve">JP000000913JPN</t>
  </si>
  <si>
    <t xml:space="preserve">NIPPON KAYAKU CO LTD</t>
  </si>
  <si>
    <t xml:space="preserve">Chiyoda+AC0-ku+ADs- Fukuyama+ADs- Asa+ADs- Tokyo+ADs- Takasaki+ADs- Himeji+ADs- Kashima</t>
  </si>
  <si>
    <t xml:space="preserve">Germany+ADs- United States+ADs- Taiwan</t>
  </si>
  <si>
    <t xml:space="preserve">Satake Corporation</t>
  </si>
  <si>
    <t xml:space="preserve">JP3010001017304</t>
  </si>
  <si>
    <t xml:space="preserve">JP985213006</t>
  </si>
  <si>
    <t xml:space="preserve">SATAKE CORPORATION</t>
  </si>
  <si>
    <t xml:space="preserve">Higashihiroshima+AC0-Shi</t>
  </si>
  <si>
    <t xml:space="preserve">Higashihiroshima+AC0-shi</t>
  </si>
  <si>
    <t xml:space="preserve">Toyo INK SC Holdings Co., Ltd.</t>
  </si>
  <si>
    <t xml:space="preserve">JP3010001034844</t>
  </si>
  <si>
    <t xml:space="preserve">JP000001073JPN</t>
  </si>
  <si>
    <t xml:space="preserve">Toyocolor%</t>
  </si>
  <si>
    <t xml:space="preserve">Toyo ink%"</t>
  </si>
  <si>
    <t xml:space="preserve">TOYO INK SC HOLDINGS CO., LTD.</t>
  </si>
  <si>
    <t xml:space="preserve">Toyo Ink Mfg Co., Ltd.</t>
  </si>
  <si>
    <t xml:space="preserve">China+ADs- North America+ADs- Europe+ADs- Asia+ADs- Oceania</t>
  </si>
  <si>
    <t xml:space="preserve">TPR Co., Ltd.</t>
  </si>
  <si>
    <t xml:space="preserve">JP3010001034852</t>
  </si>
  <si>
    <t xml:space="preserve">JP000030642JPN</t>
  </si>
  <si>
    <t xml:space="preserve">TPR CO LTD</t>
  </si>
  <si>
    <t xml:space="preserve">Teipi%</t>
  </si>
  <si>
    <t xml:space="preserve">TPR CO., LTD.</t>
  </si>
  <si>
    <t xml:space="preserve">Teikoku Piston Ring Co., Ltd.</t>
  </si>
  <si>
    <t xml:space="preserve">Germany+ADs- Turkey+ADs- India+ADs- China+ADs- Korea+ADs- Thailand+ADs- Vietnam+ADs- Indonesia+ADs- </t>
  </si>
  <si>
    <t xml:space="preserve">Bridgestone Corporation</t>
  </si>
  <si>
    <t xml:space="preserve">JP3010001034943</t>
  </si>
  <si>
    <t xml:space="preserve">JP000000678JPN</t>
  </si>
  <si>
    <t xml:space="preserve">BRIDGESTONE CORPORATION</t>
  </si>
  <si>
    <t xml:space="preserve">Nippon Tire Co Ltd</t>
  </si>
  <si>
    <t xml:space="preserve">SMC Corporation</t>
  </si>
  <si>
    <t xml:space="preserve">JP3010001097635</t>
  </si>
  <si>
    <t xml:space="preserve">JP000020343JPN</t>
  </si>
  <si>
    <t xml:space="preserve">SMC CORPORATION</t>
  </si>
  <si>
    <t xml:space="preserve">Kinzoku Kogyo Co Ltd</t>
  </si>
  <si>
    <t xml:space="preserve">United States of America+ADs- Germany+ADs- United Kingdom+ADs- Italy+ADs- Spain+ADs- Singapore+ADs- </t>
  </si>
  <si>
    <t xml:space="preserve">Nabtesco Corporation</t>
  </si>
  <si>
    <t xml:space="preserve">JP3010001142283</t>
  </si>
  <si>
    <t xml:space="preserve">JP000031107JPN</t>
  </si>
  <si>
    <t xml:space="preserve">NABTESCO CORPORATION</t>
  </si>
  <si>
    <t xml:space="preserve">Sumco Corporation</t>
  </si>
  <si>
    <t xml:space="preserve">JP3010401046159</t>
  </si>
  <si>
    <t xml:space="preserve">JP000032273JPN</t>
  </si>
  <si>
    <t xml:space="preserve">SUMCO CORPORATION</t>
  </si>
  <si>
    <t xml:space="preserve">Sumitomo Mitsubishi Silicon Corp</t>
  </si>
  <si>
    <t xml:space="preserve">United States of America, France, the United Kingdom, Belgium, Taiwan, Indonesia, Singapore and Kore</t>
  </si>
  <si>
    <t xml:space="preserve">JCU Corporation</t>
  </si>
  <si>
    <t xml:space="preserve">JP3010501001864</t>
  </si>
  <si>
    <t xml:space="preserve">JP000032303JPN</t>
  </si>
  <si>
    <t xml:space="preserve">Ebara Udylite</t>
  </si>
  <si>
    <t xml:space="preserve">JCU CORPORATION</t>
  </si>
  <si>
    <t xml:space="preserve">Ebara-Udylite Co., Ltd.</t>
  </si>
  <si>
    <t xml:space="preserve">Taiyo Yuden Company Limited</t>
  </si>
  <si>
    <t xml:space="preserve">JP3010501016202</t>
  </si>
  <si>
    <t xml:space="preserve">JP000090804JPN</t>
  </si>
  <si>
    <t xml:space="preserve">%TAIYO YUDEN%</t>
  </si>
  <si>
    <t xml:space="preserve">TAIYO YUDEN COMPANY LIMITED</t>
  </si>
  <si>
    <t xml:space="preserve">Suginami+AC0-ku</t>
  </si>
  <si>
    <t xml:space="preserve">The United States+ADs- France+ADs- United Kingdom+ADs- Sweden</t>
  </si>
  <si>
    <t xml:space="preserve">Nippon Chemical Industrial CO Ltd</t>
  </si>
  <si>
    <t xml:space="preserve">JP3010601005559</t>
  </si>
  <si>
    <t xml:space="preserve">JP000090532JPN</t>
  </si>
  <si>
    <t xml:space="preserve">NIPPON CHEMICAL INDUSTRIAL CO LTD</t>
  </si>
  <si>
    <t xml:space="preserve">Nippon Seiren Co Ltd</t>
  </si>
  <si>
    <t xml:space="preserve">Koto, Tokyo</t>
  </si>
  <si>
    <t xml:space="preserve">Mayekawa MFG Co.,Ltd.</t>
  </si>
  <si>
    <t xml:space="preserve">JP3010601034203</t>
  </si>
  <si>
    <t xml:space="preserve">JP989627271</t>
  </si>
  <si>
    <t xml:space="preserve">MAYEKAWA MFG CO.,LTD.</t>
  </si>
  <si>
    <t xml:space="preserve">Koto+AC0-Ku</t>
  </si>
  <si>
    <t xml:space="preserve">Aruja, Brazil+ADs- Cuernavaca, Mexico+ADs- Belgium+ADs- India+ADs- Nashville, Tennessee+ADs- Los Ang</t>
  </si>
  <si>
    <t xml:space="preserve">Brazil+ADs- Mexico+ADs- Belgium+ADs- India+ADs- United States+ADs- South Korea</t>
  </si>
  <si>
    <t xml:space="preserve">THK CO Ltd</t>
  </si>
  <si>
    <t xml:space="preserve">JP3010701006176</t>
  </si>
  <si>
    <t xml:space="preserve">JP000030731JPN</t>
  </si>
  <si>
    <t xml:space="preserve">THK %</t>
  </si>
  <si>
    <t xml:space="preserve">THK CO LTD</t>
  </si>
  <si>
    <t xml:space="preserve">Toho Seiko Co Ltd</t>
  </si>
  <si>
    <t xml:space="preserve">Japan+ADs- China+ADs- Taiwan+ADs- France+ADs- Germany+ADs- Netherlands+ADs- Ireland+ADs- Korea+ADs- </t>
  </si>
  <si>
    <t xml:space="preserve">China+ADs- Taiwan+ADs- France+ADs- Germany+ADs- Netherlands+ADs- Ireland+ADs- Korea+ADs- Singapore+A</t>
  </si>
  <si>
    <t xml:space="preserve">Harmonic Drive Systems INC</t>
  </si>
  <si>
    <t xml:space="preserve">JP3010701008189</t>
  </si>
  <si>
    <t xml:space="preserve">JP000030643JPN</t>
  </si>
  <si>
    <t xml:space="preserve">HARMONIC DRIVE SYSTEMS INC</t>
  </si>
  <si>
    <t xml:space="preserve">United States of America+ADs- Germany</t>
  </si>
  <si>
    <t xml:space="preserve">Hochiki Corporation</t>
  </si>
  <si>
    <t xml:space="preserve">JP3010701008973</t>
  </si>
  <si>
    <t xml:space="preserve">JP000090222JPN</t>
  </si>
  <si>
    <t xml:space="preserve">HOCHIKI CORPORATION</t>
  </si>
  <si>
    <t xml:space="preserve">Tokyo Hochiki Co Ltd</t>
  </si>
  <si>
    <t xml:space="preserve">Tama, Tokyo</t>
  </si>
  <si>
    <t xml:space="preserve">North America+ADs- South America+ADs- Europe+ADs- Asia+ADs- Australia</t>
  </si>
  <si>
    <t xml:space="preserve">Fuji Oil Co., Ltd.</t>
  </si>
  <si>
    <t xml:space="preserve">JP3010701015631</t>
  </si>
  <si>
    <t xml:space="preserve">JP000030948JPN</t>
  </si>
  <si>
    <t xml:space="preserve">FUJI OIL CO., LTD.</t>
  </si>
  <si>
    <t xml:space="preserve">Aoc Holdings, Inc.</t>
  </si>
  <si>
    <t xml:space="preserve">Alps Electric CO Ltd</t>
  </si>
  <si>
    <t xml:space="preserve">JP3010801000723</t>
  </si>
  <si>
    <t xml:space="preserve">JP000000663JPN</t>
  </si>
  <si>
    <t xml:space="preserve">ALPS ELECTRIC CO LTD</t>
  </si>
  <si>
    <t xml:space="preserve">Operates 85 development, production and distribution facilities in Japan, the Americas, Europe and A</t>
  </si>
  <si>
    <t xml:space="preserve">Nitto Kohki CO Ltd</t>
  </si>
  <si>
    <t xml:space="preserve">JP3010801009129</t>
  </si>
  <si>
    <t xml:space="preserve">JP000030769JPN</t>
  </si>
  <si>
    <t xml:space="preserve">NITTO KOHKI CO LTD</t>
  </si>
  <si>
    <t xml:space="preserve">Ota, Tokyo</t>
  </si>
  <si>
    <t xml:space="preserve">Southeast Asia+ADs- United States+ADs- Europe</t>
  </si>
  <si>
    <t xml:space="preserve">Terumo Corporation</t>
  </si>
  <si>
    <t xml:space="preserve">JP3011001015116</t>
  </si>
  <si>
    <t xml:space="preserve">JP000090833JPN</t>
  </si>
  <si>
    <t xml:space="preserve">TERUMO CORPORATION</t>
  </si>
  <si>
    <t xml:space="preserve">T. RAD Co., Ltd.</t>
  </si>
  <si>
    <t xml:space="preserve">JP3011001015719</t>
  </si>
  <si>
    <t xml:space="preserve">JP000090919JPN</t>
  </si>
  <si>
    <t xml:space="preserve">T RAD CO LTD</t>
  </si>
  <si>
    <t xml:space="preserve">T. RAD CO., LTD.</t>
  </si>
  <si>
    <t xml:space="preserve">Toyo Radiator Co., Ltd.</t>
  </si>
  <si>
    <t xml:space="preserve">China+ADs- Thailand+ADs- India+ADs- Italy+ADs- Indonesia+ADs- Germany+ADs- Pakistan+ADs- United Stat</t>
  </si>
  <si>
    <t xml:space="preserve">Sankyo CO Ltd</t>
  </si>
  <si>
    <t xml:space="preserve">JP3011001057538</t>
  </si>
  <si>
    <t xml:space="preserve">JP000030974JPN</t>
  </si>
  <si>
    <t xml:space="preserve">"SANKYO CO"</t>
  </si>
  <si>
    <t xml:space="preserve">Daiichi Sankyo Co., Limited (en pharma) Le bon Sanyo est dans le ICP A63F à utiliser pour filter</t>
  </si>
  <si>
    <t xml:space="preserve">SANKYO CO LTD</t>
  </si>
  <si>
    <t xml:space="preserve">Sanwa Holdings Corp.</t>
  </si>
  <si>
    <t xml:space="preserve">JP3011101010289</t>
  </si>
  <si>
    <t xml:space="preserve">JP000000983JPN</t>
  </si>
  <si>
    <t xml:space="preserve">Sanwa Denshi Corporation ?</t>
  </si>
  <si>
    <t xml:space="preserve">SANWA HOLDINGS CORP.</t>
  </si>
  <si>
    <t xml:space="preserve">Sanwa Shutter Corporation</t>
  </si>
  <si>
    <t xml:space="preserve">Shinjuku, Tokyo</t>
  </si>
  <si>
    <t xml:space="preserve">TOA Corporation</t>
  </si>
  <si>
    <t xml:space="preserve">JP3011101055078</t>
  </si>
  <si>
    <t xml:space="preserve">JP000001039JPN</t>
  </si>
  <si>
    <t xml:space="preserve">TOA CORPORATION</t>
  </si>
  <si>
    <t xml:space="preserve">Taiyo Holdings Co., Ltd.</t>
  </si>
  <si>
    <t xml:space="preserve">JP3011601003833</t>
  </si>
  <si>
    <t xml:space="preserve">JP000030873JPN</t>
  </si>
  <si>
    <t xml:space="preserve">TAIYO HOLDINGS%</t>
  </si>
  <si>
    <t xml:space="preserve">TAIYO INK%</t>
  </si>
  <si>
    <t xml:space="preserve">TAIYO HOLDINGS CO., LTD.</t>
  </si>
  <si>
    <t xml:space="preserve">Taiyo Ink Mfg Co., Ltd.</t>
  </si>
  <si>
    <t xml:space="preserve">Tamura Corporation</t>
  </si>
  <si>
    <t xml:space="preserve">JP3011601004237</t>
  </si>
  <si>
    <t xml:space="preserve">JP000090821JPN</t>
  </si>
  <si>
    <t xml:space="preserve">TAMURA CORPORATION</t>
  </si>
  <si>
    <t xml:space="preserve">Nerima, Tokyo</t>
  </si>
  <si>
    <t xml:space="preserve">Shinkawa Ltd</t>
  </si>
  <si>
    <t xml:space="preserve">JP3012801002889</t>
  </si>
  <si>
    <t xml:space="preserve">JP000030358JPN</t>
  </si>
  <si>
    <t xml:space="preserve">SHINKAWA LTD</t>
  </si>
  <si>
    <t xml:space="preserve">Shinkawa Seisakusho Co Ltd</t>
  </si>
  <si>
    <t xml:space="preserve">Korea; Taiwan; China; Philippines; Singapore; Malaysia Thailand; Vietnam; United States</t>
  </si>
  <si>
    <t xml:space="preserve">Origin Electric CO Ltd</t>
  </si>
  <si>
    <t xml:space="preserve">JP3013301003097</t>
  </si>
  <si>
    <t xml:space="preserve">JP000090625JPN</t>
  </si>
  <si>
    <t xml:space="preserve">ORIGIN ELECTRIC CO LTD</t>
  </si>
  <si>
    <t xml:space="preserve">Taiwan+ADs- Hong Kong</t>
  </si>
  <si>
    <t xml:space="preserve">Fancl Corporation</t>
  </si>
  <si>
    <t xml:space="preserve">JP3020001000366</t>
  </si>
  <si>
    <t xml:space="preserve">JP000031000JPN</t>
  </si>
  <si>
    <t xml:space="preserve">"FANCL CORP"</t>
  </si>
  <si>
    <t xml:space="preserve">FANCL CORPORATION</t>
  </si>
  <si>
    <t xml:space="preserve">Yokohama+AC0-Shi</t>
  </si>
  <si>
    <t xml:space="preserve">Singapore+ADs- Taiwan+ADs- Thailand+ADs- United States of America</t>
  </si>
  <si>
    <t xml:space="preserve">Chiyoda Corporation</t>
  </si>
  <si>
    <t xml:space="preserve">JP3020001018029</t>
  </si>
  <si>
    <t xml:space="preserve">JP000000687JPN</t>
  </si>
  <si>
    <t xml:space="preserve">%chiyoda %</t>
  </si>
  <si>
    <t xml:space="preserve">CHIYODA CORPORATION</t>
  </si>
  <si>
    <t xml:space="preserve">Chiyoda Kako Kensetsu</t>
  </si>
  <si>
    <t xml:space="preserve">Yokohama</t>
  </si>
  <si>
    <t xml:space="preserve">United Arab Emirates+ADs- China+ADs- Indonesia+ADs- Korea+ADs- Qatar+ADs- Italy+ADs- Singapore+ADs- </t>
  </si>
  <si>
    <t xml:space="preserve">Okamura Corporation</t>
  </si>
  <si>
    <t xml:space="preserve">JP3020001030157</t>
  </si>
  <si>
    <t xml:space="preserve">JP000090610JPN</t>
  </si>
  <si>
    <t xml:space="preserve">OKAMURA CORPORATION</t>
  </si>
  <si>
    <t xml:space="preserve">V Technology CO Ltd</t>
  </si>
  <si>
    <t xml:space="preserve">JP3020001043968</t>
  </si>
  <si>
    <t xml:space="preserve">JP000030734JPN</t>
  </si>
  <si>
    <t xml:space="preserve">V TECHNOLOGY CO LTD</t>
  </si>
  <si>
    <t xml:space="preserve">Taiwan and Korea</t>
  </si>
  <si>
    <t xml:space="preserve">Tokyo Ohka Kogyo CO Ltd</t>
  </si>
  <si>
    <t xml:space="preserve">JP3020001069823</t>
  </si>
  <si>
    <t xml:space="preserve">JP000020173JPN</t>
  </si>
  <si>
    <t xml:space="preserve">TOKYO OHKA KOGYO CO LTD</t>
  </si>
  <si>
    <t xml:space="preserve">Tokyo Ohka Research Laboratory</t>
  </si>
  <si>
    <t xml:space="preserve">Kawasaki, Kanagawa</t>
  </si>
  <si>
    <t xml:space="preserve">Meiko Electronics Co., Ltd.</t>
  </si>
  <si>
    <t xml:space="preserve">JP3021001027639</t>
  </si>
  <si>
    <t xml:space="preserve">JP000032905JPN</t>
  </si>
  <si>
    <t xml:space="preserve">MEIKO ELECTRONICS CO., LTD.</t>
  </si>
  <si>
    <t xml:space="preserve">Ayase, Kanagawa</t>
  </si>
  <si>
    <t xml:space="preserve">China+ADs- United States+ADs- Hong Kong, Malaysia, England and Germany</t>
  </si>
  <si>
    <t xml:space="preserve">Nissan Shatai CO Ltd</t>
  </si>
  <si>
    <t xml:space="preserve">JP3021001037076</t>
  </si>
  <si>
    <t xml:space="preserve">JP000090580JPN</t>
  </si>
  <si>
    <t xml:space="preserve">NISSAN SHATAI CO LTD</t>
  </si>
  <si>
    <t xml:space="preserve">Nissan Shatai Koki Co Ltd</t>
  </si>
  <si>
    <t xml:space="preserve">Hiratsuka, Kanagawa</t>
  </si>
  <si>
    <t xml:space="preserve">Hiratsuka</t>
  </si>
  <si>
    <t xml:space="preserve">Sanken Electric CO Ltd</t>
  </si>
  <si>
    <t xml:space="preserve">JP3030001045666</t>
  </si>
  <si>
    <t xml:space="preserve">JP000090685JPN</t>
  </si>
  <si>
    <t xml:space="preserve">SANKEN ELECTRIC CO LTD</t>
  </si>
  <si>
    <t xml:space="preserve">Niiza, Saitama</t>
  </si>
  <si>
    <t xml:space="preserve">Niiza</t>
  </si>
  <si>
    <t xml:space="preserve">Europe+ADs- Asia+ADs- Japan+ADs- North America</t>
  </si>
  <si>
    <t xml:space="preserve">Murakami Corporation</t>
  </si>
  <si>
    <t xml:space="preserve">JP3080001005194</t>
  </si>
  <si>
    <t xml:space="preserve">JP000031313JPN</t>
  </si>
  <si>
    <t xml:space="preserve">MURAKAMI CORPORATION</t>
  </si>
  <si>
    <t xml:space="preserve">Shizuoka, Shizuoka</t>
  </si>
  <si>
    <t xml:space="preserve">Shizuoka</t>
  </si>
  <si>
    <t xml:space="preserve">The United States+ADs- Thailand+ADs- China+ADs- Korea+ADs- Hong Kong</t>
  </si>
  <si>
    <t xml:space="preserve">Yamaha Corporation</t>
  </si>
  <si>
    <t xml:space="preserve">JP3080401005595</t>
  </si>
  <si>
    <t xml:space="preserve">JP000000911JPN</t>
  </si>
  <si>
    <t xml:space="preserve">YAMAHA CORPORATION</t>
  </si>
  <si>
    <t xml:space="preserve">Hamamatsu</t>
  </si>
  <si>
    <t xml:space="preserve">United States+ADs- Canada+ADs- Germany+ADs- France+ADs- United Kingdom+ADs- Australia+ADs- Republic </t>
  </si>
  <si>
    <t xml:space="preserve">Fanuc Corporation</t>
  </si>
  <si>
    <t xml:space="preserve">JP3090001010053</t>
  </si>
  <si>
    <t xml:space="preserve">JP000000716JPN</t>
  </si>
  <si>
    <t xml:space="preserve">FANUC CORPORATION</t>
  </si>
  <si>
    <t xml:space="preserve">Yamanashi</t>
  </si>
  <si>
    <t xml:space="preserve">Korea, Taiwan, China, India, Thailand, Malaysia, Indonesia, Singapore, Philippines, Vietnam, the Uni</t>
  </si>
  <si>
    <t xml:space="preserve">Nippon Seiki CO Ltd</t>
  </si>
  <si>
    <t xml:space="preserve">JP3110001023135</t>
  </si>
  <si>
    <t xml:space="preserve">JP000030150JPN</t>
  </si>
  <si>
    <t xml:space="preserve">NIPPON SEIKI CO LTD</t>
  </si>
  <si>
    <t xml:space="preserve">Nagaoka, Niigata</t>
  </si>
  <si>
    <t xml:space="preserve">In China, the United States, the United Kingdom, Thailand, Hong Kong, Indonesia, India, Brazil, Viet</t>
  </si>
  <si>
    <t xml:space="preserve">Hitachi Zosen Corporation</t>
  </si>
  <si>
    <t xml:space="preserve">JP3120001031541</t>
  </si>
  <si>
    <t xml:space="preserve">JP000000753JPN</t>
  </si>
  <si>
    <t xml:space="preserve">HITACHI ZOSEN CORPORATION</t>
  </si>
  <si>
    <t xml:space="preserve">Osaka Iron Works Incorporated</t>
  </si>
  <si>
    <t xml:space="preserve">Singapore+ADs- Malaysia+ADs- China+ADs- United Kingdom+ADs- United States</t>
  </si>
  <si>
    <t xml:space="preserve">Ashimori Industry CO Ltd</t>
  </si>
  <si>
    <t xml:space="preserve">JP3120001048973</t>
  </si>
  <si>
    <t xml:space="preserve">JP000090042JPN</t>
  </si>
  <si>
    <t xml:space="preserve">ASHIMORI INDUSTRY CO LTD</t>
  </si>
  <si>
    <t xml:space="preserve">NTN Corporation</t>
  </si>
  <si>
    <t xml:space="preserve">JP3120001048981</t>
  </si>
  <si>
    <t xml:space="preserve">JP000000955JPN</t>
  </si>
  <si>
    <t xml:space="preserve">NTN CORPORATION</t>
  </si>
  <si>
    <t xml:space="preserve">Ntn Bearing Co Ltd</t>
  </si>
  <si>
    <t xml:space="preserve">China+ADs- Thailand+ADs- Hong Kong+ADs- Republic of Korea+ADs- Germany+ADs- Czech Republic+ADs- Pana</t>
  </si>
  <si>
    <t xml:space="preserve">The Kansai Electric Power Company Incorporated</t>
  </si>
  <si>
    <t xml:space="preserve">JP3120001059632</t>
  </si>
  <si>
    <t xml:space="preserve">JP000000798JPN</t>
  </si>
  <si>
    <t xml:space="preserve">THE KANSAI ELECTRIC POWER COMPANY INCORPORATED</t>
  </si>
  <si>
    <t xml:space="preserve">Osaka GAS CO Ltd</t>
  </si>
  <si>
    <t xml:space="preserve">JP3120001077601</t>
  </si>
  <si>
    <t xml:space="preserve">JP000000968JPN</t>
  </si>
  <si>
    <t xml:space="preserve">OSAKA GAS CO LTD</t>
  </si>
  <si>
    <t xml:space="preserve">Shimano INC</t>
  </si>
  <si>
    <t xml:space="preserve">JP3120101003399</t>
  </si>
  <si>
    <t xml:space="preserve">JP000090741JPN</t>
  </si>
  <si>
    <t xml:space="preserve">SHIMANO INC</t>
  </si>
  <si>
    <t xml:space="preserve">Sakai</t>
  </si>
  <si>
    <t xml:space="preserve">Kunshan+ADs- Singapore+ADs- Osaka</t>
  </si>
  <si>
    <t xml:space="preserve">Malaysia+ADs- Singapore</t>
  </si>
  <si>
    <t xml:space="preserve">Mitsuboshi Diamond Industrial Co.,Ltd.</t>
  </si>
  <si>
    <t xml:space="preserve">JP3120901009447</t>
  </si>
  <si>
    <t xml:space="preserve">JP580065760</t>
  </si>
  <si>
    <t xml:space="preserve">MITSUBOSHI DIAMOND INDUSTRIAL CO.,LTD.</t>
  </si>
  <si>
    <t xml:space="preserve">Settsu-Shi</t>
  </si>
  <si>
    <t xml:space="preserve">Xacti Corporation</t>
  </si>
  <si>
    <t xml:space="preserve">JP3122001025531</t>
  </si>
  <si>
    <t xml:space="preserve">JP036006147</t>
  </si>
  <si>
    <t xml:space="preserve">JP*904599818</t>
  </si>
  <si>
    <t xml:space="preserve">KK XACTI HOLDINGS (FORMERLY AP26 KK)</t>
  </si>
  <si>
    <t xml:space="preserve">Kita-Ku Osaka-Shi</t>
  </si>
  <si>
    <t xml:space="preserve">Daito</t>
  </si>
  <si>
    <t xml:space="preserve">Sanyo Chemical Industries Ltd</t>
  </si>
  <si>
    <t xml:space="preserve">JP3130001009314</t>
  </si>
  <si>
    <t xml:space="preserve">JP000000984JPN</t>
  </si>
  <si>
    <t xml:space="preserve">SANYO CHEMICAL INDUSTRIES LTD</t>
  </si>
  <si>
    <t xml:space="preserve">Sanyo Chemical Industry Co</t>
  </si>
  <si>
    <t xml:space="preserve">China, Korea, India, Taiwan, Thailand, and North America</t>
  </si>
  <si>
    <t xml:space="preserve">Noevir Holdings CO. Ltd.</t>
  </si>
  <si>
    <t xml:space="preserve">JP3140001034179</t>
  </si>
  <si>
    <t xml:space="preserve">JP000040030JPN</t>
  </si>
  <si>
    <t xml:space="preserve">NOEVIR HOLDINGS CO. LTD.</t>
  </si>
  <si>
    <t xml:space="preserve">Heiwado Co.,Ltd.</t>
  </si>
  <si>
    <t xml:space="preserve">JP3160001008726</t>
  </si>
  <si>
    <t xml:space="preserve">JP000020886JPN</t>
  </si>
  <si>
    <t xml:space="preserve">HEIWADO CO.,LTD.</t>
  </si>
  <si>
    <t xml:space="preserve">Hikone+AC0-Shi</t>
  </si>
  <si>
    <t xml:space="preserve">NGK Insulators Ltd.</t>
  </si>
  <si>
    <t xml:space="preserve">JP3180001010829</t>
  </si>
  <si>
    <t xml:space="preserve">JP000010023JPN</t>
  </si>
  <si>
    <t xml:space="preserve">NGK INSULATORS LTD.</t>
  </si>
  <si>
    <t xml:space="preserve">The United States+ADs- Belgium+ADs- Poland+ADs- Australia+ADs- Indonesia+ADs- China+ADs- France+ADs-</t>
  </si>
  <si>
    <t xml:space="preserve">NGK Spark Plug CO Ltd</t>
  </si>
  <si>
    <t xml:space="preserve">JP3180001010845</t>
  </si>
  <si>
    <t xml:space="preserve">JP000000895JPN</t>
  </si>
  <si>
    <t xml:space="preserve">NGK SPARK PLUG CO LTD</t>
  </si>
  <si>
    <t xml:space="preserve">Chubu Electric Power Company Incorporated</t>
  </si>
  <si>
    <t xml:space="preserve">JP3180001017428</t>
  </si>
  <si>
    <t xml:space="preserve">JP000000689JPN</t>
  </si>
  <si>
    <t xml:space="preserve">CHUBU ELECTRIC POWER COMPANY INCORPORATED</t>
  </si>
  <si>
    <t xml:space="preserve">United States+ADs- Thailand+ADs- Qatar+ADs- United Kingdom</t>
  </si>
  <si>
    <t xml:space="preserve">Central Japan Railway Company</t>
  </si>
  <si>
    <t xml:space="preserve">JP3180001031569</t>
  </si>
  <si>
    <t xml:space="preserve">JP000030645JPN</t>
  </si>
  <si>
    <t xml:space="preserve">TOKAI RYOKAKU TETSUDO </t>
  </si>
  <si>
    <t xml:space="preserve">CENTRAL JAPAN RAILWAY COMPANY</t>
  </si>
  <si>
    <t xml:space="preserve">Futaba Industrial CO Ltd</t>
  </si>
  <si>
    <t xml:space="preserve">JP3180301001916</t>
  </si>
  <si>
    <t xml:space="preserve">JP000020009JPN</t>
  </si>
  <si>
    <t xml:space="preserve">FUTABA INDUSTRIAL CO LTD</t>
  </si>
  <si>
    <t xml:space="preserve">Futaba Sangyo</t>
  </si>
  <si>
    <t xml:space="preserve">Okazaki, Aichi</t>
  </si>
  <si>
    <t xml:space="preserve">United Kingdom, United States and Canada</t>
  </si>
  <si>
    <t xml:space="preserve">Toyota Industries Corporation</t>
  </si>
  <si>
    <t xml:space="preserve">JP3180301014273</t>
  </si>
  <si>
    <t xml:space="preserve">JP000001079JPN</t>
  </si>
  <si>
    <t xml:space="preserve">TOYOTA INDUSTRIES CORPORATION</t>
  </si>
  <si>
    <t xml:space="preserve">Toyoda Automat Loom Works Ltd</t>
  </si>
  <si>
    <t xml:space="preserve">Kariya</t>
  </si>
  <si>
    <t xml:space="preserve">Toda Kogyo Corp</t>
  </si>
  <si>
    <t xml:space="preserve">JP3240001028939</t>
  </si>
  <si>
    <t xml:space="preserve">JP000090842JPN</t>
  </si>
  <si>
    <t xml:space="preserve">TODA KOGYO CORP</t>
  </si>
  <si>
    <t xml:space="preserve">Hiroshima, Hiroshima</t>
  </si>
  <si>
    <t xml:space="preserve">Otake</t>
  </si>
  <si>
    <t xml:space="preserve">Europe+ADs- United States+ADs- Asia</t>
  </si>
  <si>
    <t xml:space="preserve">Mazda Motor Corporation</t>
  </si>
  <si>
    <t xml:space="preserve">JP3240001036223</t>
  </si>
  <si>
    <t xml:space="preserve">JP000000847JPN</t>
  </si>
  <si>
    <t xml:space="preserve">MAZDA MOTOR CORPORATION</t>
  </si>
  <si>
    <t xml:space="preserve">Toyo Kogyo Co Ltd</t>
  </si>
  <si>
    <t xml:space="preserve">Hiroshima</t>
  </si>
  <si>
    <t xml:space="preserve">Hiroshima and Hofu, Japan</t>
  </si>
  <si>
    <t xml:space="preserve">Europe+ADs- Australia+ADs- North America+ADs- Latin America+ADs- Asia</t>
  </si>
  <si>
    <t xml:space="preserve">Krosaki Harima Corporation</t>
  </si>
  <si>
    <t xml:space="preserve">JP3290801009910</t>
  </si>
  <si>
    <t xml:space="preserve">JP000000825JPN</t>
  </si>
  <si>
    <t xml:space="preserve">KROSAKI HARIMA</t>
  </si>
  <si>
    <t xml:space="preserve">KROSAKI HARIMA CORPORATION</t>
  </si>
  <si>
    <t xml:space="preserve">Kitakushu</t>
  </si>
  <si>
    <t xml:space="preserve">China, Spain, India and the United States</t>
  </si>
  <si>
    <t xml:space="preserve">Teikoku Seiyaku Co.,Ltd.</t>
  </si>
  <si>
    <t xml:space="preserve">JP3470001011426</t>
  </si>
  <si>
    <t xml:space="preserve">JP710044812</t>
  </si>
  <si>
    <t xml:space="preserve">Higashikagawa+AC0-Shi</t>
  </si>
  <si>
    <t xml:space="preserve">Kaken Pharmaceutical CO Ltd</t>
  </si>
  <si>
    <t xml:space="preserve">JP4010001000003</t>
  </si>
  <si>
    <t xml:space="preserve">JP000000793JPN</t>
  </si>
  <si>
    <t xml:space="preserve">KAKEN PHARMACEUTICAL CO LTD</t>
  </si>
  <si>
    <t xml:space="preserve">Kaken Chemicals</t>
  </si>
  <si>
    <t xml:space="preserve">Bunkyo, Tokyo</t>
  </si>
  <si>
    <t xml:space="preserve">Mitsubishi Electric Corporation</t>
  </si>
  <si>
    <t xml:space="preserve">JP4010001008772</t>
  </si>
  <si>
    <t xml:space="preserve">JP000000856JPN</t>
  </si>
  <si>
    <t xml:space="preserve">MITSUBISHI ELECTRIC CORPORATION</t>
  </si>
  <si>
    <t xml:space="preserve">Yamazaki Baking CO Ltd</t>
  </si>
  <si>
    <t xml:space="preserve">JP4010001008806</t>
  </si>
  <si>
    <t xml:space="preserve">JP000001095JPN</t>
  </si>
  <si>
    <t xml:space="preserve">YAMAZAKI BAKING%</t>
  </si>
  <si>
    <t xml:space="preserve">YAMAZAKI BAKING CO LTD</t>
  </si>
  <si>
    <t xml:space="preserve">KAO Corporation</t>
  </si>
  <si>
    <t xml:space="preserve">JP4010001034760</t>
  </si>
  <si>
    <t xml:space="preserve">JP000000801JPN</t>
  </si>
  <si>
    <t xml:space="preserve">KAO CORPORATION</t>
  </si>
  <si>
    <t xml:space="preserve">Kao Soap Company</t>
  </si>
  <si>
    <t xml:space="preserve">Asia, North America, Europe</t>
  </si>
  <si>
    <t xml:space="preserve">Dainichiseika Colour +ACY- Chemicals MFG CO Ltd</t>
  </si>
  <si>
    <t xml:space="preserve">JP4010001034868</t>
  </si>
  <si>
    <t xml:space="preserve">JP000090127JPN</t>
  </si>
  <si>
    <t xml:space="preserve">%DAINICHISEIKA COLOR %</t>
  </si>
  <si>
    <t xml:space="preserve">Attention les brevets sont avec "color" et non "colour"</t>
  </si>
  <si>
    <t xml:space="preserve">DAINICHISEIKA COLOUR +ACY- CHEMICALS MFG CO LTD</t>
  </si>
  <si>
    <t xml:space="preserve">Brazil+ADs- United States of America</t>
  </si>
  <si>
    <t xml:space="preserve">Nomura Research Institute, Ltd.</t>
  </si>
  <si>
    <t xml:space="preserve">JP4010001054032</t>
  </si>
  <si>
    <t xml:space="preserve">JP000030715JPN</t>
  </si>
  <si>
    <t xml:space="preserve">NOMURA RES INST LTD</t>
  </si>
  <si>
    <t xml:space="preserve">NOMURA RESEARCH INSTITUTE, LTD.</t>
  </si>
  <si>
    <t xml:space="preserve">Otsuka Holdings CO Ltd</t>
  </si>
  <si>
    <t xml:space="preserve">JP4010001118786</t>
  </si>
  <si>
    <t xml:space="preserve">JP000033568JPN</t>
  </si>
  <si>
    <t xml:space="preserve">OTSUKA HOLDINGS CO LTD</t>
  </si>
  <si>
    <t xml:space="preserve">United Kingdom+ADs- Germany+ADs- China+ADs- Korea+ADs- Taiwan+ADs- Egypt+ADs- United States of Ameri</t>
  </si>
  <si>
    <t xml:space="preserve">Dexerials Corporation</t>
  </si>
  <si>
    <t xml:space="preserve">JP4010001147620</t>
  </si>
  <si>
    <t xml:space="preserve">JP000040809JPN</t>
  </si>
  <si>
    <t xml:space="preserve">DEXERIALS CORPORATION</t>
  </si>
  <si>
    <t xml:space="preserve">Japan, Georgia, California, the Netherlands, China, Korea, Taiwan, Hong Kong, and Singapore</t>
  </si>
  <si>
    <t xml:space="preserve">Georgia, California, the Netherlands, China, Korea, Taiwan, Hong Kong, and Singapore</t>
  </si>
  <si>
    <t xml:space="preserve">Tokyo Electron Limited</t>
  </si>
  <si>
    <t xml:space="preserve">JP4010401020757</t>
  </si>
  <si>
    <t xml:space="preserve">JP000001054JPN</t>
  </si>
  <si>
    <t xml:space="preserve">TOKYO ELECTRON LIMITED</t>
  </si>
  <si>
    <t xml:space="preserve">Japan Tobacco INC</t>
  </si>
  <si>
    <t xml:space="preserve">JP4010401023000</t>
  </si>
  <si>
    <t xml:space="preserve">JP000030033JPN</t>
  </si>
  <si>
    <t xml:space="preserve">JAPAN TOBACCO INC</t>
  </si>
  <si>
    <t xml:space="preserve">Europe+ADs- United States</t>
  </si>
  <si>
    <t xml:space="preserve">Yazaki Corporation</t>
  </si>
  <si>
    <t xml:space="preserve">JP4010401029757</t>
  </si>
  <si>
    <t xml:space="preserve">JP985830304</t>
  </si>
  <si>
    <t xml:space="preserve">WW+ACo-110023108481</t>
  </si>
  <si>
    <t xml:space="preserve">YAZAKI FAMILY</t>
  </si>
  <si>
    <t xml:space="preserve">The Yokohama Rubber Company Limited</t>
  </si>
  <si>
    <t xml:space="preserve">JP4010401030574</t>
  </si>
  <si>
    <t xml:space="preserve">JP000001099JPN</t>
  </si>
  <si>
    <t xml:space="preserve">THE YOKOHAMA RUBBER COMPANY LIMITED</t>
  </si>
  <si>
    <t xml:space="preserve">Switzerland, Germany, the United Kingdom, Russian Federation, Australia, Japan, the United States, a</t>
  </si>
  <si>
    <t xml:space="preserve">Dentsu INC</t>
  </si>
  <si>
    <t xml:space="preserve">JP4010401048922</t>
  </si>
  <si>
    <t xml:space="preserve">JP000030675JPN</t>
  </si>
  <si>
    <t xml:space="preserve">DENTSU INC</t>
  </si>
  <si>
    <t xml:space="preserve">United States, the United Kingdom, Canada, Germany, Belgium, Austria, the Philippines, Malaysia, and</t>
  </si>
  <si>
    <t xml:space="preserve">Mitsui Chemicals INC</t>
  </si>
  <si>
    <t xml:space="preserve">JP4010401052081</t>
  </si>
  <si>
    <t xml:space="preserve">JP000000875JPN</t>
  </si>
  <si>
    <t xml:space="preserve">MITSUI CHEMICALS INC</t>
  </si>
  <si>
    <t xml:space="preserve">Mitsui Petrochemical Industries Ltd</t>
  </si>
  <si>
    <t xml:space="preserve">United States, Germany, the Netherlands, Mexico, Indonesia. Thailand, the United Kingdom, Korea, and</t>
  </si>
  <si>
    <t xml:space="preserve">Nippon Sheet Glass CO Ltd</t>
  </si>
  <si>
    <t xml:space="preserve">JP4010401054474</t>
  </si>
  <si>
    <t xml:space="preserve">JP000000926JPN</t>
  </si>
  <si>
    <t xml:space="preserve">NIPPON SHEET GLASS CO LTD</t>
  </si>
  <si>
    <t xml:space="preserve">America Japan Sheet Glass Co Ltd</t>
  </si>
  <si>
    <t xml:space="preserve">United Kingdom, Luxembourg, Japan, the United States, Malaysia, the Philippines, China, Canada, the </t>
  </si>
  <si>
    <t xml:space="preserve">Taiheiyo Cement Corporation</t>
  </si>
  <si>
    <t xml:space="preserve">JP4010401082995</t>
  </si>
  <si>
    <t xml:space="preserve">JP000000965JPN</t>
  </si>
  <si>
    <t xml:space="preserve">TAIHEIYO CEMENT CORPORATION</t>
  </si>
  <si>
    <t xml:space="preserve">Chichibu Onoda Cement Corporation</t>
  </si>
  <si>
    <t xml:space="preserve">United States+ADs- China+ADs- Vietnam</t>
  </si>
  <si>
    <t xml:space="preserve">IHI Corp.</t>
  </si>
  <si>
    <t xml:space="preserve">JP4010601031604</t>
  </si>
  <si>
    <t xml:space="preserve">JP000000768JPN</t>
  </si>
  <si>
    <t xml:space="preserve">IHI CORP.</t>
  </si>
  <si>
    <t xml:space="preserve">Ishikawajima+AC0-Harima Heavy Industries Co., Ltd.</t>
  </si>
  <si>
    <t xml:space="preserve">Hirata Corporation</t>
  </si>
  <si>
    <t xml:space="preserve">JP4010701008411</t>
  </si>
  <si>
    <t xml:space="preserve">JP000032850JPN</t>
  </si>
  <si>
    <t xml:space="preserve">HIRATA CORPORATION</t>
  </si>
  <si>
    <t xml:space="preserve">United States, the United Kingdom, Germany, Mexico, Singapore, Thailand, China and Taiwan</t>
  </si>
  <si>
    <t xml:space="preserve">Meidensha Corporation</t>
  </si>
  <si>
    <t xml:space="preserve">JP4010701009640</t>
  </si>
  <si>
    <t xml:space="preserve">JP000090431JPN</t>
  </si>
  <si>
    <t xml:space="preserve">MEIDENSHA CORPORATION</t>
  </si>
  <si>
    <t xml:space="preserve">China+ADs- Malaysia+ADs- Singapore+ADs- Thailand+ADs- Hong Kong+ADs- Indonesia+ADs- United Arab Emir</t>
  </si>
  <si>
    <t xml:space="preserve">Allied Telesis Holdings K.K.</t>
  </si>
  <si>
    <t xml:space="preserve">JP4010701012116</t>
  </si>
  <si>
    <t xml:space="preserve">JP000030831JPN</t>
  </si>
  <si>
    <t xml:space="preserve">ALLIED TELESIS HOLDINGS K.K.</t>
  </si>
  <si>
    <t xml:space="preserve">Allied Telesis K.K.</t>
  </si>
  <si>
    <t xml:space="preserve">New Zealand+ADs- Singapore+ADs- Italy+ADs- The United States</t>
  </si>
  <si>
    <t xml:space="preserve">P&amp;W Solutions Co.,Ltd.</t>
  </si>
  <si>
    <t xml:space="preserve">JP4010701013832</t>
  </si>
  <si>
    <t xml:space="preserve">JP987320810</t>
  </si>
  <si>
    <t xml:space="preserve">Shinagawa-Ku</t>
  </si>
  <si>
    <t xml:space="preserve">Pola Orbis Holdings INC</t>
  </si>
  <si>
    <t xml:space="preserve">JP4010701017916</t>
  </si>
  <si>
    <t xml:space="preserve">JP000033567JPN</t>
  </si>
  <si>
    <t xml:space="preserve">POLA%</t>
  </si>
  <si>
    <t xml:space="preserve">POLA ORBIS HOLDINGS INC</t>
  </si>
  <si>
    <t xml:space="preserve">Yamaichi Electronics CO Ltd</t>
  </si>
  <si>
    <t xml:space="preserve">JP4010801012065</t>
  </si>
  <si>
    <t xml:space="preserve">JP000030815JPN</t>
  </si>
  <si>
    <t xml:space="preserve">YAMAICHI ELECTRONICS CO LTD</t>
  </si>
  <si>
    <t xml:space="preserve">Japan+ADs- Philippines+ADs- Korea+ADs- China</t>
  </si>
  <si>
    <t xml:space="preserve">Europe+ADs- Asia+ADs- United States of America+ADs- Japan+ADs- Philippines+ADs- Korea+ADs- China</t>
  </si>
  <si>
    <t xml:space="preserve">Sapporo Holdings Limited</t>
  </si>
  <si>
    <t xml:space="preserve">JP4011001009265</t>
  </si>
  <si>
    <t xml:space="preserve">JP000090003JPN</t>
  </si>
  <si>
    <t xml:space="preserve">"sapporo holdings"</t>
  </si>
  <si>
    <t xml:space="preserve">SAPPORO HOLDINGS LIMITED</t>
  </si>
  <si>
    <t xml:space="preserve">Sapporo Breweries Limited</t>
  </si>
  <si>
    <t xml:space="preserve">Casio Computer CO Ltd</t>
  </si>
  <si>
    <t xml:space="preserve">JP4011001030015</t>
  </si>
  <si>
    <t xml:space="preserve">JP000000682JPN</t>
  </si>
  <si>
    <t xml:space="preserve">CASIO COMPUTER CO LTD</t>
  </si>
  <si>
    <t xml:space="preserve">Seiko Epson Corporation</t>
  </si>
  <si>
    <t xml:space="preserve">JP4011101010841</t>
  </si>
  <si>
    <t xml:space="preserve">JP000031067JPN</t>
  </si>
  <si>
    <t xml:space="preserve">SEIKO EPSON CORPORATION</t>
  </si>
  <si>
    <t xml:space="preserve">Epson Corporation</t>
  </si>
  <si>
    <t xml:space="preserve">Suwa, Nagano</t>
  </si>
  <si>
    <t xml:space="preserve">Denmark+ADs- Norway+ADs- Republic of Korea+ADs- Philippines+ADs- Singapore+ADs- Taiwan+ADs- Thailand</t>
  </si>
  <si>
    <t xml:space="preserve">Taisei Corporation</t>
  </si>
  <si>
    <t xml:space="preserve">JP4011101011880</t>
  </si>
  <si>
    <t xml:space="preserve">JP000001026JPN</t>
  </si>
  <si>
    <t xml:space="preserve">TAISEI CORPORATION</t>
  </si>
  <si>
    <t xml:space="preserve">Korea+ADs- Taiwan+ADs- Philippines+ADs- Vietnam+ADs- Myanmar+ADs- United States+ADs- Turkey+ADs- Nor</t>
  </si>
  <si>
    <t xml:space="preserve">Topcon Corporation</t>
  </si>
  <si>
    <t xml:space="preserve">JP4011401004725</t>
  </si>
  <si>
    <t xml:space="preserve">JP000020767JPN</t>
  </si>
  <si>
    <t xml:space="preserve">TOPCON CORPORATION</t>
  </si>
  <si>
    <t xml:space="preserve">Tokyo Kogaku Kikai Kabushikikaisha</t>
  </si>
  <si>
    <t xml:space="preserve">Itabashi, Tokyo</t>
  </si>
  <si>
    <t xml:space="preserve">China+ADs- United Arab Emirates+ADs- Lebanon</t>
  </si>
  <si>
    <t xml:space="preserve">Senju Metal Industry Co., Ltd.</t>
  </si>
  <si>
    <t xml:space="preserve">JP4011801009092</t>
  </si>
  <si>
    <t xml:space="preserve">JP985355502</t>
  </si>
  <si>
    <t xml:space="preserve">SENJU METAL INDUSTRY CO., LTD.</t>
  </si>
  <si>
    <t xml:space="preserve">Adachi+AC0-Ku</t>
  </si>
  <si>
    <t xml:space="preserve">Tochigi+ADs- Saitama+ADs- Tokyo+ADs- Hyogo+ADs- China+ADs- South Korea+ADs- Hong Kong+ADs- Malaysia+</t>
  </si>
  <si>
    <t xml:space="preserve">China+ADs- South Korea+ADs- Hong Kong+ADs- Malaysia+ADs- Philippines+ADs- United Kingdom+ADs- United</t>
  </si>
  <si>
    <t xml:space="preserve">Yokogawa Electric Corporation</t>
  </si>
  <si>
    <t xml:space="preserve">JP4012401012569</t>
  </si>
  <si>
    <t xml:space="preserve">JP000001098JPN</t>
  </si>
  <si>
    <t xml:space="preserve">YOKOGAWA ELECTRIC CORPORATION</t>
  </si>
  <si>
    <t xml:space="preserve">Musashino, Tokyo</t>
  </si>
  <si>
    <t xml:space="preserve">Musashi Engineering,Inc.</t>
  </si>
  <si>
    <t xml:space="preserve">JP4012401013204</t>
  </si>
  <si>
    <t xml:space="preserve">JP988286033</t>
  </si>
  <si>
    <t xml:space="preserve">MUSASHI ENGINEERING,INC.</t>
  </si>
  <si>
    <t xml:space="preserve">Mitaka-Shi</t>
  </si>
  <si>
    <t xml:space="preserve">Mitaka</t>
  </si>
  <si>
    <t xml:space="preserve">Miraial Co., Ltd.</t>
  </si>
  <si>
    <t xml:space="preserve">JP4013301002222</t>
  </si>
  <si>
    <t xml:space="preserve">JP000032516JPN</t>
  </si>
  <si>
    <t xml:space="preserve">Kakizaki</t>
  </si>
  <si>
    <t xml:space="preserve">MIRAIAL CO., LTD.</t>
  </si>
  <si>
    <t xml:space="preserve">Kumamoto; Sumiyoshi; Tominohara</t>
  </si>
  <si>
    <t xml:space="preserve">Mani INC</t>
  </si>
  <si>
    <t xml:space="preserve">JP4060001005922</t>
  </si>
  <si>
    <t xml:space="preserve">JP000031970JPN</t>
  </si>
  <si>
    <t xml:space="preserve">MANI INC</t>
  </si>
  <si>
    <t xml:space="preserve">Matsutani Seisakusho Co Ltd</t>
  </si>
  <si>
    <t xml:space="preserve">Utsunomiya</t>
  </si>
  <si>
    <t xml:space="preserve">Sawai Pharmaceutical CO Ltd</t>
  </si>
  <si>
    <t xml:space="preserve">JP4120001000479</t>
  </si>
  <si>
    <t xml:space="preserve">JP000030751JPN</t>
  </si>
  <si>
    <t xml:space="preserve">SAWAI SEIYAKU</t>
  </si>
  <si>
    <t xml:space="preserve">SAWAI PHARMACEUTICAL CO LTD</t>
  </si>
  <si>
    <t xml:space="preserve">Nitta Corporation</t>
  </si>
  <si>
    <t xml:space="preserve">JP4120001039435</t>
  </si>
  <si>
    <t xml:space="preserve">JP000030112JPN</t>
  </si>
  <si>
    <t xml:space="preserve">Nitta Haas</t>
  </si>
  <si>
    <t xml:space="preserve">NITTA CORPORATION</t>
  </si>
  <si>
    <t xml:space="preserve">Nagase +ACY- CO Ltd</t>
  </si>
  <si>
    <t xml:space="preserve">JP4120001049021</t>
  </si>
  <si>
    <t xml:space="preserve">JP000000890JPN</t>
  </si>
  <si>
    <t xml:space="preserve">NAGASE +ACY- CO LTD</t>
  </si>
  <si>
    <t xml:space="preserve">China, Taiwan, South Korea and Singapore</t>
  </si>
  <si>
    <t xml:space="preserve">Keyence Corporation</t>
  </si>
  <si>
    <t xml:space="preserve">JP4120001051530</t>
  </si>
  <si>
    <t xml:space="preserve">JP000020437JPN</t>
  </si>
  <si>
    <t xml:space="preserve">KEYENCE CORPORATION</t>
  </si>
  <si>
    <t xml:space="preserve">Higashiyodogawa+AC0-Ku Osaka+AC0-Shi</t>
  </si>
  <si>
    <t xml:space="preserve">United States, Germany, United Kingdom, Singapore, Malaysia, France, Thailand, Taiwan, Hong Kong, Ch</t>
  </si>
  <si>
    <t xml:space="preserve">Arakawa Chemical Industries Ltd</t>
  </si>
  <si>
    <t xml:space="preserve">JP4120001074060</t>
  </si>
  <si>
    <t xml:space="preserve">JP000030733JPN</t>
  </si>
  <si>
    <t xml:space="preserve">ARAKAWA CHEMICAL INDUSTRIES LTD</t>
  </si>
  <si>
    <t xml:space="preserve">Arakawa Forest Chemical Company</t>
  </si>
  <si>
    <t xml:space="preserve">Kobayashi Pharmaceutical CO Ltd</t>
  </si>
  <si>
    <t xml:space="preserve">JP4120001077402</t>
  </si>
  <si>
    <t xml:space="preserve">JP000030718JPN</t>
  </si>
  <si>
    <t xml:space="preserve">KOBAYASHI PHARMACEUTICAL CO LTD</t>
  </si>
  <si>
    <t xml:space="preserve">Kobayashi Daiyakubo Ltd</t>
  </si>
  <si>
    <t xml:space="preserve">Mizuno Corporation</t>
  </si>
  <si>
    <t xml:space="preserve">JP4120001077559</t>
  </si>
  <si>
    <t xml:space="preserve">JP000000883JPN</t>
  </si>
  <si>
    <t xml:space="preserve">MIZUNO CORPORATION</t>
  </si>
  <si>
    <t xml:space="preserve">Daicel Corporation</t>
  </si>
  <si>
    <t xml:space="preserve">JP4120001125937</t>
  </si>
  <si>
    <t xml:space="preserve">JP000000697JPN</t>
  </si>
  <si>
    <t xml:space="preserve">DAICEL CORPORATION</t>
  </si>
  <si>
    <t xml:space="preserve">Daicel Chemical Industries Ltd.</t>
  </si>
  <si>
    <t xml:space="preserve">United States+ADs- France+ADs- Germany+ADs- Singapore+ADs- Hong Kong+ADs- China+ADs- Poland+ADs- Tha</t>
  </si>
  <si>
    <t xml:space="preserve">Towa Pharmaceutical CO Ltd</t>
  </si>
  <si>
    <t xml:space="preserve">JP4120001157872</t>
  </si>
  <si>
    <t xml:space="preserve">JP000031473JPN</t>
  </si>
  <si>
    <t xml:space="preserve">"TOWA PHARMACEUTICAL CO LTD"</t>
  </si>
  <si>
    <t xml:space="preserve">Towa co</t>
  </si>
  <si>
    <t xml:space="preserve">TOWA PHARMACEUTICAL CO LTD</t>
  </si>
  <si>
    <t xml:space="preserve">Sakai Chemical Industry CO Ltd</t>
  </si>
  <si>
    <t xml:space="preserve">JP4120101002532</t>
  </si>
  <si>
    <t xml:space="preserve">JP000090680JPN</t>
  </si>
  <si>
    <t xml:space="preserve">SAKAI CHEMICAL%</t>
  </si>
  <si>
    <t xml:space="preserve">SAKAI CHEMICAL INDUSTRY CO LTD</t>
  </si>
  <si>
    <t xml:space="preserve">Vietnam</t>
  </si>
  <si>
    <t xml:space="preserve">Tatsuta Electric Wire +ACY- Cable CO Ltd</t>
  </si>
  <si>
    <t xml:space="preserve">JP4122001004781</t>
  </si>
  <si>
    <t xml:space="preserve">JP000090824JPN</t>
  </si>
  <si>
    <t xml:space="preserve">TATSUTA ELECTRIC WIRE +ACY- CABLE CO LTD</t>
  </si>
  <si>
    <t xml:space="preserve">Hosiden Corporation</t>
  </si>
  <si>
    <t xml:space="preserve">JP4122001020003</t>
  </si>
  <si>
    <t xml:space="preserve">JP000030040JPN</t>
  </si>
  <si>
    <t xml:space="preserve">HOSIDEN CORPORATION</t>
  </si>
  <si>
    <t xml:space="preserve">Kyocera Corporation</t>
  </si>
  <si>
    <t xml:space="preserve">JP4130001000049</t>
  </si>
  <si>
    <t xml:space="preserve">JP000000826JPN</t>
  </si>
  <si>
    <t xml:space="preserve">KYOCERA CORPORATION</t>
  </si>
  <si>
    <t xml:space="preserve">Kyoto Ceramic Co Ltd</t>
  </si>
  <si>
    <t xml:space="preserve">Japan+ADs- United States, Europe, and China</t>
  </si>
  <si>
    <t xml:space="preserve">China, Germany, Brazil, the United States, the Czech Republic, Israel, the United Kingdom, Singapore</t>
  </si>
  <si>
    <t xml:space="preserve">Takara Holdings INC</t>
  </si>
  <si>
    <t xml:space="preserve">JP4130001014981</t>
  </si>
  <si>
    <t xml:space="preserve">JP000001031JPN</t>
  </si>
  <si>
    <t xml:space="preserve">TAKARA TOMY ARTS</t>
  </si>
  <si>
    <t xml:space="preserve">TAKARA HOLDINGS INC</t>
  </si>
  <si>
    <t xml:space="preserve">Takara Shuzo Co., Ltd</t>
  </si>
  <si>
    <t xml:space="preserve">Murata Manufacturing CO. Limited</t>
  </si>
  <si>
    <t xml:space="preserve">JP4130001030475</t>
  </si>
  <si>
    <t xml:space="preserve">JP000000887JPN</t>
  </si>
  <si>
    <t xml:space="preserve">MURATA MANUFACTURING CO. LIMITED</t>
  </si>
  <si>
    <t xml:space="preserve">Japan (Yokaichi, Higashiomi+AC0-shi, Shiga Yasu, Yasu+AC0-shi, and Shiga Yokohama)</t>
  </si>
  <si>
    <t xml:space="preserve">Asia+ADs- Europe+ADs- North America</t>
  </si>
  <si>
    <t xml:space="preserve">United States+ADs- Mexico+ADs- Brazil+ADs- Finland+ADs- Singapore+ADs- India+ADs- Thailand+ADs- Hung</t>
  </si>
  <si>
    <t xml:space="preserve">Sumitomo Precision Products CO Ltd</t>
  </si>
  <si>
    <t xml:space="preserve">JP4140001049416</t>
  </si>
  <si>
    <t xml:space="preserve">JP000090781JPN</t>
  </si>
  <si>
    <t xml:space="preserve">SUMITOMO PRECISION PRODUCTS CO LTD</t>
  </si>
  <si>
    <t xml:space="preserve">Amagasaki, Hyogo</t>
  </si>
  <si>
    <t xml:space="preserve">Nippon Electric Glass Co., Ltd.</t>
  </si>
  <si>
    <t xml:space="preserve">JP4160001001498</t>
  </si>
  <si>
    <t xml:space="preserve">JP000000907JPN</t>
  </si>
  <si>
    <t xml:space="preserve">NIPPON ELECTRIC GLASS CO., LTD.</t>
  </si>
  <si>
    <t xml:space="preserve">Otsu</t>
  </si>
  <si>
    <t xml:space="preserve">Malaysia, Indonesia, United States, China, Korea, and Taiwan</t>
  </si>
  <si>
    <t xml:space="preserve">Noritake CO Ltd</t>
  </si>
  <si>
    <t xml:space="preserve">JP4180001026725</t>
  </si>
  <si>
    <t xml:space="preserve">JP000000954JPN</t>
  </si>
  <si>
    <t xml:space="preserve">Noritake: voir pour le matching pas evident avec ce nom qui est le nom d'une ville</t>
  </si>
  <si>
    <t xml:space="preserve">NORITAKE CO LTD</t>
  </si>
  <si>
    <t xml:space="preserve">United States+ADs- Canada+ADs- Thailand+ADs- Germany+ADs- Australia+ADs- China+ADs- United Kingdom+A</t>
  </si>
  <si>
    <t xml:space="preserve">Daikoku Denki CO Ltd</t>
  </si>
  <si>
    <t xml:space="preserve">JP4180001048892</t>
  </si>
  <si>
    <t xml:space="preserve">JP000031031JPN</t>
  </si>
  <si>
    <t xml:space="preserve">DAIKOKU DENKI CO LTD</t>
  </si>
  <si>
    <t xml:space="preserve">Hoshizaki Corporation</t>
  </si>
  <si>
    <t xml:space="preserve">JP4180001069484</t>
  </si>
  <si>
    <t xml:space="preserve">JP000033511JPN</t>
  </si>
  <si>
    <t xml:space="preserve">HOSHIZAKI CORPORATION</t>
  </si>
  <si>
    <t xml:space="preserve">Hoshizaki Electric Co., Ltd.</t>
  </si>
  <si>
    <t xml:space="preserve">Aiichi</t>
  </si>
  <si>
    <t xml:space="preserve">Nachi+AC0-Fujikoshi Corporation</t>
  </si>
  <si>
    <t xml:space="preserve">JP4230001002687</t>
  </si>
  <si>
    <t xml:space="preserve">JP000000888JPN</t>
  </si>
  <si>
    <t xml:space="preserve">sur espacenet c'est 'National aerospace lab' ? Bizarre</t>
  </si>
  <si>
    <t xml:space="preserve">probablement erreur ds docsdtname</t>
  </si>
  <si>
    <t xml:space="preserve">NACHI+AC0-FUJIKOSHI CORPORATION</t>
  </si>
  <si>
    <t xml:space="preserve">Japan, Europe, United States, Asia, Oceania</t>
  </si>
  <si>
    <t xml:space="preserve">Europe, the United States and some parts in Asia and Oceania</t>
  </si>
  <si>
    <t xml:space="preserve">Chugoku Electric Power CO INC</t>
  </si>
  <si>
    <t xml:space="preserve">JP4240001006753</t>
  </si>
  <si>
    <t xml:space="preserve">JP000000691JPN</t>
  </si>
  <si>
    <t xml:space="preserve">CHUGOKU ELECTRIC POWER CO INC</t>
  </si>
  <si>
    <t xml:space="preserve">Central Glass CO Ltd</t>
  </si>
  <si>
    <t xml:space="preserve">JP4250001003329</t>
  </si>
  <si>
    <t xml:space="preserve">JP000000684JPN</t>
  </si>
  <si>
    <t xml:space="preserve">CENTRAL GLASS CO LTD</t>
  </si>
  <si>
    <t xml:space="preserve">Ube Soda Industries Co Ltd</t>
  </si>
  <si>
    <t xml:space="preserve">North America, Asia, Europe, Argentine Republic, and Colombia</t>
  </si>
  <si>
    <t xml:space="preserve">Kurabo Industries Limited</t>
  </si>
  <si>
    <t xml:space="preserve">JP4260001013120</t>
  </si>
  <si>
    <t xml:space="preserve">JP000000821JPN</t>
  </si>
  <si>
    <t xml:space="preserve">KURASHIKI BOSEKI</t>
  </si>
  <si>
    <t xml:space="preserve">KURABO INDUSTRIES LIMITED</t>
  </si>
  <si>
    <t xml:space="preserve">Kyushu Electric Power Company Incorporated</t>
  </si>
  <si>
    <t xml:space="preserve">JP4290001007004</t>
  </si>
  <si>
    <t xml:space="preserve">JP000000832JPN</t>
  </si>
  <si>
    <t xml:space="preserve">KYUSHU ELECTRIC POWER COMPANY INCORPORATED</t>
  </si>
  <si>
    <t xml:space="preserve">Fukuoka, Fukuoka</t>
  </si>
  <si>
    <t xml:space="preserve">Tohoku Electric Power Company Incorporated</t>
  </si>
  <si>
    <t xml:space="preserve">JP4370001011311</t>
  </si>
  <si>
    <t xml:space="preserve">JP000001045JPN</t>
  </si>
  <si>
    <t xml:space="preserve">TOHOKU ELECTRIC POWER COMPANY INCORPORATED</t>
  </si>
  <si>
    <t xml:space="preserve">Sendai, Miyagi</t>
  </si>
  <si>
    <t xml:space="preserve">Sendai</t>
  </si>
  <si>
    <t xml:space="preserve">Korea+ADs- Australia</t>
  </si>
  <si>
    <t xml:space="preserve">Nitto Boseki CO Ltd</t>
  </si>
  <si>
    <t xml:space="preserve">JP4380001001146</t>
  </si>
  <si>
    <t xml:space="preserve">JP000000950JPN</t>
  </si>
  <si>
    <t xml:space="preserve">Nittobo %</t>
  </si>
  <si>
    <t xml:space="preserve">NITTO BOSEKI CO LTD</t>
  </si>
  <si>
    <t xml:space="preserve">Fukushima Boshoku K.K.</t>
  </si>
  <si>
    <t xml:space="preserve">Hokkaido Electric Power CO INC</t>
  </si>
  <si>
    <t xml:space="preserve">JP4430001022351</t>
  </si>
  <si>
    <t xml:space="preserve">JP000000754JPN</t>
  </si>
  <si>
    <t xml:space="preserve">Hokuden</t>
  </si>
  <si>
    <t xml:space="preserve">Hokkaido Denryoku</t>
  </si>
  <si>
    <t xml:space="preserve">HOKKAIDO ELECTRIC</t>
  </si>
  <si>
    <t xml:space="preserve">HOKKAIDO ELECTRIC POWER CO INC</t>
  </si>
  <si>
    <t xml:space="preserve">Hokkaido</t>
  </si>
  <si>
    <t xml:space="preserve">Shin+AC0-Etsu Chemical Co., Ltd.</t>
  </si>
  <si>
    <t xml:space="preserve">JP5010001008680</t>
  </si>
  <si>
    <t xml:space="preserve">JP000000997JPN</t>
  </si>
  <si>
    <t xml:space="preserve">SHIN+AC0-ETSU CHEMICAL CO., LTD.</t>
  </si>
  <si>
    <t xml:space="preserve">Malaysia+ADs- Germany+ADs- Netherlands+ADs- United States+ADs- Republic of Korea+ADs- Thailand+ADs- </t>
  </si>
  <si>
    <t xml:space="preserve">Shindengen Electric Manufacturing CO Ltd</t>
  </si>
  <si>
    <t xml:space="preserve">JP5010001008697</t>
  </si>
  <si>
    <t xml:space="preserve">JP000090749JPN</t>
  </si>
  <si>
    <t xml:space="preserve">SHINDENGEN ELECTRIC MANUFACTURING CO LTD</t>
  </si>
  <si>
    <t xml:space="preserve">Nikon Corporation</t>
  </si>
  <si>
    <t xml:space="preserve">JP5010001008763</t>
  </si>
  <si>
    <t xml:space="preserve">JP000091015JPN</t>
  </si>
  <si>
    <t xml:space="preserve">NIKON CORPORATION</t>
  </si>
  <si>
    <t xml:space="preserve">Nippon Kogaku K.K</t>
  </si>
  <si>
    <t xml:space="preserve">Belgium+ADs- Netherlands+ADs- United Kingdom+ADs- China+ADs- Russian Federation+ADs- Thailand+ADs- S</t>
  </si>
  <si>
    <t xml:space="preserve">Mitsubishi Corporation</t>
  </si>
  <si>
    <t xml:space="preserve">JP5010001008771</t>
  </si>
  <si>
    <t xml:space="preserve">JP000000855JPN</t>
  </si>
  <si>
    <t xml:space="preserve">MITSUBISHI CORPORATION</t>
  </si>
  <si>
    <t xml:space="preserve">Furukawa Electric CO Ltd</t>
  </si>
  <si>
    <t xml:space="preserve">JP5010001008796</t>
  </si>
  <si>
    <t xml:space="preserve">JP000000730JPN</t>
  </si>
  <si>
    <t xml:space="preserve">FURUKAWA ELECTRIC CO LTD</t>
  </si>
  <si>
    <t xml:space="preserve">Europe+ADs- Latin America+ADs- United States+ADs- China</t>
  </si>
  <si>
    <t xml:space="preserve">Sumitomo Osaka Cement CO Ltd</t>
  </si>
  <si>
    <t xml:space="preserve">JP5010001023779</t>
  </si>
  <si>
    <t xml:space="preserve">JP000001013JPN</t>
  </si>
  <si>
    <t xml:space="preserve">SUMITOMO OSAKA CEMENT%</t>
  </si>
  <si>
    <t xml:space="preserve">SUMITOMO OSAKA CEMENT CO LTD</t>
  </si>
  <si>
    <t xml:space="preserve">Sumitomo Cement Co Ltd</t>
  </si>
  <si>
    <t xml:space="preserve">OJI Holdings Corporation</t>
  </si>
  <si>
    <t xml:space="preserve">JP5010001034743</t>
  </si>
  <si>
    <t xml:space="preserve">JP000000958JPN</t>
  </si>
  <si>
    <t xml:space="preserve">OJI HOLDINGS CORPORATION</t>
  </si>
  <si>
    <t xml:space="preserve">Oji Paper Co., Ltd.</t>
  </si>
  <si>
    <t xml:space="preserve">Asia+ADs- Oceania+ADs- Americas+ADs- Europe</t>
  </si>
  <si>
    <t xml:space="preserve">Kirin Holdings Co., Ltd.</t>
  </si>
  <si>
    <t xml:space="preserve">JP5010001034768</t>
  </si>
  <si>
    <t xml:space="preserve">JP000000809JPN</t>
  </si>
  <si>
    <t xml:space="preserve">KIRIN HOLDINGS CO., LTD.</t>
  </si>
  <si>
    <t xml:space="preserve">Kirin Brewery Co., Ltd.</t>
  </si>
  <si>
    <t xml:space="preserve">Germany+ADs- Netherlands+ADs- China+ADs- Australia+ADs- Philippines+ADs- Denmark+ADs- United States</t>
  </si>
  <si>
    <t xml:space="preserve">Toray Industries INC</t>
  </si>
  <si>
    <t xml:space="preserve">JP5010001034867</t>
  </si>
  <si>
    <t xml:space="preserve">JP000090895JPN</t>
  </si>
  <si>
    <t xml:space="preserve">TORAY INDUSTRIES INC</t>
  </si>
  <si>
    <t xml:space="preserve">Astellas Pharma Inc.</t>
  </si>
  <si>
    <t xml:space="preserve">JP5010001034966</t>
  </si>
  <si>
    <t xml:space="preserve">JP000001090JPN</t>
  </si>
  <si>
    <t xml:space="preserve">ASTELLAS PHARMA INC.</t>
  </si>
  <si>
    <t xml:space="preserve">Yamanouchi Pharmaceutical Co., Ltd.</t>
  </si>
  <si>
    <t xml:space="preserve">Japan, China, Korea, Taiwan</t>
  </si>
  <si>
    <t xml:space="preserve">North America, Europe, Netherlands, Germany+ADs- Asia, China, Korea, Taiwan</t>
  </si>
  <si>
    <t xml:space="preserve">IPS Inc.</t>
  </si>
  <si>
    <t xml:space="preserve">JP5010001072421</t>
  </si>
  <si>
    <t xml:space="preserve">JP581436577</t>
  </si>
  <si>
    <t xml:space="preserve">Chuo-Ku</t>
  </si>
  <si>
    <t xml:space="preserve">Konica Minolta, Inc.</t>
  </si>
  <si>
    <t xml:space="preserve">JP5010001084367</t>
  </si>
  <si>
    <t xml:space="preserve">JP000091018JPN</t>
  </si>
  <si>
    <t xml:space="preserve">KONICA MINOLTA, INC.</t>
  </si>
  <si>
    <t xml:space="preserve">Konica Minolta Holdings, Inc.</t>
  </si>
  <si>
    <t xml:space="preserve">Asia+ADs- America+ADs- Europe</t>
  </si>
  <si>
    <t xml:space="preserve">Nireco Corporation</t>
  </si>
  <si>
    <t xml:space="preserve">JP5010101003020</t>
  </si>
  <si>
    <t xml:space="preserve">JP000031855JPN</t>
  </si>
  <si>
    <t xml:space="preserve">NIRECO CORPORATION</t>
  </si>
  <si>
    <t xml:space="preserve">Hachioji, Tokyo</t>
  </si>
  <si>
    <t xml:space="preserve">Hachioji</t>
  </si>
  <si>
    <t xml:space="preserve">France; United States; Spain; Thailand; Indonesia; China; Philippines; Singapore; India</t>
  </si>
  <si>
    <t xml:space="preserve">Tokyo Seimitsu Company Limited</t>
  </si>
  <si>
    <t xml:space="preserve">JP5010101009430</t>
  </si>
  <si>
    <t xml:space="preserve">JP000020017JPN</t>
  </si>
  <si>
    <t xml:space="preserve">TOKYO SEIMITSU COMPANY LIMITED</t>
  </si>
  <si>
    <t xml:space="preserve">Japan+ADs- United States+ADs- Germany+ADs- France+ADs- Italy+ADs- China+ADs- Korea+ADs- Taiwan+ADs- </t>
  </si>
  <si>
    <t xml:space="preserve">United States+ADs- Germany+ADs- France+ADs- Italy+ADs- China+ADs- Korea+ADs- Taiwan+ADs- Malaysia+AD</t>
  </si>
  <si>
    <t xml:space="preserve">Showa Shell Sekiyu K K</t>
  </si>
  <si>
    <t xml:space="preserve">JP5010401014535</t>
  </si>
  <si>
    <t xml:space="preserve">JP000001006JPN</t>
  </si>
  <si>
    <t xml:space="preserve">Pble : attention statut manquant des filiales de ce groupe dans Orbis</t>
  </si>
  <si>
    <t xml:space="preserve">SHOWA SHELL SEKIYU K K</t>
  </si>
  <si>
    <t xml:space="preserve">Toagosei CO Ltd</t>
  </si>
  <si>
    <t xml:space="preserve">JP5010401020186</t>
  </si>
  <si>
    <t xml:space="preserve">JP000090839JPN</t>
  </si>
  <si>
    <t xml:space="preserve">TOAGOSEI CO LTD</t>
  </si>
  <si>
    <t xml:space="preserve">Toagosei Chemical Industry Co Ltd</t>
  </si>
  <si>
    <t xml:space="preserve">Singapore+ADs- China+ADs- Taiwan+ADs- United States</t>
  </si>
  <si>
    <t xml:space="preserve">Takata Corporation</t>
  </si>
  <si>
    <t xml:space="preserve">JP5010401052766</t>
  </si>
  <si>
    <t xml:space="preserve">DE8010108154</t>
  </si>
  <si>
    <t xml:space="preserve">JP9140002020651</t>
  </si>
  <si>
    <t xml:space="preserve">TKJ CORPORATION</t>
  </si>
  <si>
    <t xml:space="preserve">52.10</t>
  </si>
  <si>
    <t xml:space="preserve">Americas; Europe; Asia</t>
  </si>
  <si>
    <t xml:space="preserve">Sony Corporation</t>
  </si>
  <si>
    <t xml:space="preserve">JP5010401067252</t>
  </si>
  <si>
    <t xml:space="preserve">JP000001009JPN</t>
  </si>
  <si>
    <t xml:space="preserve">SONY CORPORATION</t>
  </si>
  <si>
    <t xml:space="preserve">Tokyo Tsushin Kogyo K K</t>
  </si>
  <si>
    <t xml:space="preserve">Lixil Group Corporation</t>
  </si>
  <si>
    <t xml:space="preserve">JP5010601004914</t>
  </si>
  <si>
    <t xml:space="preserve">JP000020756JPN</t>
  </si>
  <si>
    <t xml:space="preserve">LIXIL GROUP CORPORATION</t>
  </si>
  <si>
    <t xml:space="preserve">Js Group Corporation</t>
  </si>
  <si>
    <t xml:space="preserve">Thailand+ADs- China+ADs- Taiwan+ADs- Vietnam</t>
  </si>
  <si>
    <t xml:space="preserve">Takaoka Toko Co., Ltd.</t>
  </si>
  <si>
    <t xml:space="preserve">JP5010601043417</t>
  </si>
  <si>
    <t xml:space="preserve">JP000040059JPN</t>
  </si>
  <si>
    <t xml:space="preserve">Takaoka toko%</t>
  </si>
  <si>
    <t xml:space="preserve">TAKAOKA TOKO CO., LTD.</t>
  </si>
  <si>
    <t xml:space="preserve">Takaoka Toko Holdings Co., Ltd.</t>
  </si>
  <si>
    <t xml:space="preserve">Alpine Electronics INC</t>
  </si>
  <si>
    <t xml:space="preserve">JP5010701000739</t>
  </si>
  <si>
    <t xml:space="preserve">JP000020119JPN</t>
  </si>
  <si>
    <t xml:space="preserve">ALPINE ELECTRONICS INC</t>
  </si>
  <si>
    <t xml:space="preserve">North America, Latin America, Europe and Asia</t>
  </si>
  <si>
    <t xml:space="preserve">Isuzu Motors Limited</t>
  </si>
  <si>
    <t xml:space="preserve">JP5010701000904</t>
  </si>
  <si>
    <t xml:space="preserve">JP000000769JPN</t>
  </si>
  <si>
    <t xml:space="preserve">ISUZU MOTORS LIMITED</t>
  </si>
  <si>
    <t xml:space="preserve">Tokyo Automobile Industries Co Ltd</t>
  </si>
  <si>
    <t xml:space="preserve">North America+ADs- Europe+ADs- Central/South America+ADs- Middle East+ADs- Africa+ADs- Oceania+ADs- </t>
  </si>
  <si>
    <t xml:space="preserve">SMK Corporation</t>
  </si>
  <si>
    <t xml:space="preserve">JP5010701001431</t>
  </si>
  <si>
    <t xml:space="preserve">JP000090768JPN</t>
  </si>
  <si>
    <t xml:space="preserve">attention matching</t>
  </si>
  <si>
    <t xml:space="preserve">SMK CORPORATION</t>
  </si>
  <si>
    <t xml:space="preserve">Showa Musen Kogyo Kabushikigaisha</t>
  </si>
  <si>
    <t xml:space="preserve">Japan+ADs- Hong Kong+ADs- China+ADs- Malaysia+ADs- Philippines+ADs- England+ADs- Hungary+ADs- United</t>
  </si>
  <si>
    <t xml:space="preserve">Hong Kong+ADs- Taiwan+ADs- Singapore+ADs- Korea+ADs- Belgium+ADs- France+ADs- Germany+ADs- China+ADs</t>
  </si>
  <si>
    <t xml:space="preserve">The Japan Steel Works Ltd</t>
  </si>
  <si>
    <t xml:space="preserve">JP5010701019531</t>
  </si>
  <si>
    <t xml:space="preserve">JP000000783JPN</t>
  </si>
  <si>
    <t xml:space="preserve">Japan Steel Works%</t>
  </si>
  <si>
    <t xml:space="preserve">THE JAPAN STEEL WORKS LTD</t>
  </si>
  <si>
    <t xml:space="preserve">Hokkaido Colliery Steamship Company</t>
  </si>
  <si>
    <t xml:space="preserve">Asia+ADs- North America</t>
  </si>
  <si>
    <t xml:space="preserve">Nippon Valqua Industries Ltd</t>
  </si>
  <si>
    <t xml:space="preserve">JP5010701020092</t>
  </si>
  <si>
    <t xml:space="preserve">JP000090513JPN</t>
  </si>
  <si>
    <t xml:space="preserve">NIHON VALQUA KOGYO KK </t>
  </si>
  <si>
    <t xml:space="preserve">NIPPON VALQUA INDUSTRIES LTD</t>
  </si>
  <si>
    <t xml:space="preserve">Shinagawa+AC0-ku</t>
  </si>
  <si>
    <t xml:space="preserve">Taiwan+ADs- Thailand+ADs- China+ADs- United States+ADs- South Korea</t>
  </si>
  <si>
    <t xml:space="preserve">Bandai Namco Holdings Inc.</t>
  </si>
  <si>
    <t xml:space="preserve">JP5010701022329</t>
  </si>
  <si>
    <t xml:space="preserve">JP000032532JPN</t>
  </si>
  <si>
    <t xml:space="preserve">BANDAI NAMCO HOLDINGS INC.</t>
  </si>
  <si>
    <t xml:space="preserve">Namco Bandai Holdings Inc</t>
  </si>
  <si>
    <t xml:space="preserve">Olympus Corp.</t>
  </si>
  <si>
    <t xml:space="preserve">JP5011001005222</t>
  </si>
  <si>
    <t xml:space="preserve">JP000000962JPN</t>
  </si>
  <si>
    <t xml:space="preserve">OLYMPUS CORP.</t>
  </si>
  <si>
    <t xml:space="preserve">Olympus Optical Co., Ltd.</t>
  </si>
  <si>
    <t xml:space="preserve">United States, Europe, Africa, Asia and Oceania+ADs- Germany</t>
  </si>
  <si>
    <t xml:space="preserve">Square Enix Holdings Co., Ltd.</t>
  </si>
  <si>
    <t xml:space="preserve">JP5011001027704</t>
  </si>
  <si>
    <t xml:space="preserve">JP000030970JPN</t>
  </si>
  <si>
    <t xml:space="preserve">SQUARE ENIX%</t>
  </si>
  <si>
    <t xml:space="preserve">"Square co"</t>
  </si>
  <si>
    <t xml:space="preserve">enix%</t>
  </si>
  <si>
    <t xml:space="preserve">square inc </t>
  </si>
  <si>
    <t xml:space="preserve">SQUARE ENIX HOLDINGS CO., LTD.</t>
  </si>
  <si>
    <t xml:space="preserve">Square Enix Co., Ltd.</t>
  </si>
  <si>
    <t xml:space="preserve">The Untied States+ADs- China+ADs- The United Kingdom</t>
  </si>
  <si>
    <t xml:space="preserve">DAI Nippon Printing CO Ltd</t>
  </si>
  <si>
    <t xml:space="preserve">JP5011101012069</t>
  </si>
  <si>
    <t xml:space="preserve">JP000000695JPN</t>
  </si>
  <si>
    <t xml:space="preserve">DAI NIPPON PRINTING CO LTD</t>
  </si>
  <si>
    <t xml:space="preserve">Shueisha</t>
  </si>
  <si>
    <t xml:space="preserve">Subaru Corporation</t>
  </si>
  <si>
    <t xml:space="preserve">JP5011101019196</t>
  </si>
  <si>
    <t xml:space="preserve">JP000000721JPN</t>
  </si>
  <si>
    <t xml:space="preserve">SUBARU CORPORATION</t>
  </si>
  <si>
    <t xml:space="preserve">Fuji Heavy Industries Limited</t>
  </si>
  <si>
    <t xml:space="preserve">Canada, Germany, China, Singapore, and the United States</t>
  </si>
  <si>
    <t xml:space="preserve">Mitaka Kohki.Co., Ltd.</t>
  </si>
  <si>
    <t xml:space="preserve">JP5012401013038</t>
  </si>
  <si>
    <t xml:space="preserve">JP980963649</t>
  </si>
  <si>
    <t xml:space="preserve">Koganei Corporation</t>
  </si>
  <si>
    <t xml:space="preserve">JP5012401019365</t>
  </si>
  <si>
    <t xml:space="preserve">JP985186203</t>
  </si>
  <si>
    <t xml:space="preserve">Koganei-Shi</t>
  </si>
  <si>
    <t xml:space="preserve">Komagane, Japan</t>
  </si>
  <si>
    <t xml:space="preserve">Citizen Watch Co., Ltd.</t>
  </si>
  <si>
    <t xml:space="preserve">JP5012701004744</t>
  </si>
  <si>
    <t xml:space="preserve">JP000000692JPN</t>
  </si>
  <si>
    <t xml:space="preserve">CITIZEN WATCH CO., LTD.</t>
  </si>
  <si>
    <t xml:space="preserve">Citizen Holdings Co., Ltd.</t>
  </si>
  <si>
    <t xml:space="preserve">Rigaku Corporation</t>
  </si>
  <si>
    <t xml:space="preserve">JP5012801002680</t>
  </si>
  <si>
    <t xml:space="preserve">JP985860303</t>
  </si>
  <si>
    <t xml:space="preserve">RIGAKU CORPORATION</t>
  </si>
  <si>
    <t xml:space="preserve">Akishima+AC0-Shi</t>
  </si>
  <si>
    <t xml:space="preserve">A+ACY-D Company Limited</t>
  </si>
  <si>
    <t xml:space="preserve">JP5013301001710</t>
  </si>
  <si>
    <t xml:space="preserve">JP000031928JPN</t>
  </si>
  <si>
    <t xml:space="preserve">A+ACY-D COMPANY LIMITED</t>
  </si>
  <si>
    <t xml:space="preserve">Tokyo+ADs- China+ADs- Korea+ADs- Australia</t>
  </si>
  <si>
    <t xml:space="preserve">China+ADs- Korea+ADs- Australia</t>
  </si>
  <si>
    <t xml:space="preserve">Nifco INC</t>
  </si>
  <si>
    <t xml:space="preserve">JP5020001007855</t>
  </si>
  <si>
    <t xml:space="preserve">JP000090508JPN</t>
  </si>
  <si>
    <t xml:space="preserve">NIFCO INC</t>
  </si>
  <si>
    <t xml:space="preserve">D&amp;M Holdings Inc.</t>
  </si>
  <si>
    <t xml:space="preserve">JP5020001082080</t>
  </si>
  <si>
    <t xml:space="preserve">GB07140498</t>
  </si>
  <si>
    <t xml:space="preserve">US253960397L</t>
  </si>
  <si>
    <t xml:space="preserve">SOUND UNITED</t>
  </si>
  <si>
    <t xml:space="preserve">Kawasaki-Ku Kawasaki-Shi</t>
  </si>
  <si>
    <t xml:space="preserve">Kawasaki; Kawasaki</t>
  </si>
  <si>
    <t xml:space="preserve">The United States; the Netherlands; Japan; Belgium, Hungary, the United Kingdom and the United State</t>
  </si>
  <si>
    <t xml:space="preserve">Ulvac INC</t>
  </si>
  <si>
    <t xml:space="preserve">JP5021001007242</t>
  </si>
  <si>
    <t xml:space="preserve">JP000031556JPN</t>
  </si>
  <si>
    <t xml:space="preserve">ULVAC INC</t>
  </si>
  <si>
    <t xml:space="preserve">Ulvac Japan Ltd</t>
  </si>
  <si>
    <t xml:space="preserve">Chigasaki</t>
  </si>
  <si>
    <t xml:space="preserve">United States+ADs- Germany+ADs- China+ADs- Hong Kong+ADs- Taiwan+ADs- Korea+ADs- Singapore+ADs- Thai</t>
  </si>
  <si>
    <t xml:space="preserve">Tamron CO Ltd</t>
  </si>
  <si>
    <t xml:space="preserve">JP5030001011204</t>
  </si>
  <si>
    <t xml:space="preserve">JP000030624JPN</t>
  </si>
  <si>
    <t xml:space="preserve">TAMRON CO LTD</t>
  </si>
  <si>
    <t xml:space="preserve">Taisei Optical Equipment Manufacturing</t>
  </si>
  <si>
    <t xml:space="preserve">Saitama</t>
  </si>
  <si>
    <t xml:space="preserve">China+ADs- Japan</t>
  </si>
  <si>
    <t xml:space="preserve">United States, Germany, France, Hong Kong and China</t>
  </si>
  <si>
    <t xml:space="preserve">Enplas Corporation</t>
  </si>
  <si>
    <t xml:space="preserve">JP5030001074060</t>
  </si>
  <si>
    <t xml:space="preserve">JP000030142JPN</t>
  </si>
  <si>
    <t xml:space="preserve">ENPLAS CORPORATION</t>
  </si>
  <si>
    <t xml:space="preserve">North America+ADs- Asia</t>
  </si>
  <si>
    <t xml:space="preserve">Sanden Holdings Corporation</t>
  </si>
  <si>
    <t xml:space="preserve">JP5070001013386</t>
  </si>
  <si>
    <t xml:space="preserve">JP000000977JPN</t>
  </si>
  <si>
    <t xml:space="preserve">SANDEN HOLDINGS CORPORATION</t>
  </si>
  <si>
    <t xml:space="preserve">Sanden Corporation</t>
  </si>
  <si>
    <t xml:space="preserve">Gunma</t>
  </si>
  <si>
    <t xml:space="preserve">Tokyo+ADs- Gunma</t>
  </si>
  <si>
    <t xml:space="preserve">Nuflare Technology, Inc.</t>
  </si>
  <si>
    <t xml:space="preserve">JP5080101002461</t>
  </si>
  <si>
    <t xml:space="preserve">JP000032870JPN</t>
  </si>
  <si>
    <t xml:space="preserve">NUFLARE TECHNOLOGY, INC.</t>
  </si>
  <si>
    <t xml:space="preserve">United Sates+ADs- Germany+ADs- Korea+ADs- Taiwan</t>
  </si>
  <si>
    <t xml:space="preserve">F.C.C. CO Ltd</t>
  </si>
  <si>
    <t xml:space="preserve">JP5080401010065</t>
  </si>
  <si>
    <t xml:space="preserve">JP000030553JPN</t>
  </si>
  <si>
    <t xml:space="preserve">"FCC KK"</t>
  </si>
  <si>
    <t xml:space="preserve">"FCC TAIWAN CO LTD"</t>
  </si>
  <si>
    <t xml:space="preserve">les autres FCC ?</t>
  </si>
  <si>
    <t xml:space="preserve">F.C.C. CO LTD</t>
  </si>
  <si>
    <t xml:space="preserve">Shizuoka+ADs- Suzuka</t>
  </si>
  <si>
    <t xml:space="preserve">United Kingdom+ADs- India+ADs- China+ADs- Taiwan+ADs- Vietnam+ADs- Philippines+ADs- Thailand+ADs- In</t>
  </si>
  <si>
    <t xml:space="preserve">Mimaki Engineering Co., Ltd.</t>
  </si>
  <si>
    <t xml:space="preserve">JP5100001010883</t>
  </si>
  <si>
    <t xml:space="preserve">JP000032861JPN</t>
  </si>
  <si>
    <t xml:space="preserve">MIMAKI ENG KK</t>
  </si>
  <si>
    <t xml:space="preserve">MIMAKI ENGINEERING CO., LTD.</t>
  </si>
  <si>
    <t xml:space="preserve">United States+ADs- Netherlands+ADs- Taiwan</t>
  </si>
  <si>
    <t xml:space="preserve">Fujikin Incorporated</t>
  </si>
  <si>
    <t xml:space="preserve">JP5120001046991</t>
  </si>
  <si>
    <t xml:space="preserve">JP580238155</t>
  </si>
  <si>
    <t xml:space="preserve">US124129905L</t>
  </si>
  <si>
    <t xml:space="preserve">FUJIKIN OF AMERICA INC</t>
  </si>
  <si>
    <t xml:space="preserve">Kita-ku Osaka-shi</t>
  </si>
  <si>
    <t xml:space="preserve">Ezaki Glico CO Ltd</t>
  </si>
  <si>
    <t xml:space="preserve">JP5120001049268</t>
  </si>
  <si>
    <t xml:space="preserve">JP000000715JPN</t>
  </si>
  <si>
    <t xml:space="preserve">EZAKI GLICO CO LTD</t>
  </si>
  <si>
    <t xml:space="preserve">Asia, Europe, United States</t>
  </si>
  <si>
    <t xml:space="preserve">Daifuku CO. Ltd.</t>
  </si>
  <si>
    <t xml:space="preserve">JP5120001050011</t>
  </si>
  <si>
    <t xml:space="preserve">JP000000700JPN</t>
  </si>
  <si>
    <t xml:space="preserve">DAIFUKU CO. LTD.</t>
  </si>
  <si>
    <t xml:space="preserve">China, Taiwan, Korea, United States, Canada, United Kingdom, Ireland, Germany, Thailand, India, Sing</t>
  </si>
  <si>
    <t xml:space="preserve">Santen Pharmaceutical CO Ltd</t>
  </si>
  <si>
    <t xml:space="preserve">JP5120001051819</t>
  </si>
  <si>
    <t xml:space="preserve">JP000090698JPN</t>
  </si>
  <si>
    <t xml:space="preserve">SANTEN PHARMACEUTICAL CO LTD</t>
  </si>
  <si>
    <t xml:space="preserve">Santendo Pharmaceutical Co Ltd</t>
  </si>
  <si>
    <t xml:space="preserve">Asahi Kasei Corporation</t>
  </si>
  <si>
    <t xml:space="preserve">JP5120001059606</t>
  </si>
  <si>
    <t xml:space="preserve">JP000000671JPN</t>
  </si>
  <si>
    <t xml:space="preserve">ASAHI KASEI CORPORATION</t>
  </si>
  <si>
    <t xml:space="preserve">Asahi Chemical Industry Co Ltd</t>
  </si>
  <si>
    <t xml:space="preserve">United States+ADs- China</t>
  </si>
  <si>
    <t xml:space="preserve">Chisso Corporation</t>
  </si>
  <si>
    <t xml:space="preserve">JP5120001067055</t>
  </si>
  <si>
    <t xml:space="preserve">JP985420601</t>
  </si>
  <si>
    <t xml:space="preserve">CHISSO CORPORATION</t>
  </si>
  <si>
    <t xml:space="preserve">Sumitomo Electric Industries, Ltd.</t>
  </si>
  <si>
    <t xml:space="preserve">JP5120001077450</t>
  </si>
  <si>
    <t xml:space="preserve">JP000001016JPN</t>
  </si>
  <si>
    <t xml:space="preserve">SUMITOMO ELECTRIC INDUSTRIES, LTD.</t>
  </si>
  <si>
    <t xml:space="preserve">United States+ADs- Canada+ADs- China+ADs- Thailand+ADs- Indonesia+ADs- Malaysia+ADs- Germany+ADs- Un</t>
  </si>
  <si>
    <t xml:space="preserve">Panasonic Corporation</t>
  </si>
  <si>
    <t xml:space="preserve">JP5120001158218</t>
  </si>
  <si>
    <t xml:space="preserve">JP000000843JPN</t>
  </si>
  <si>
    <t xml:space="preserve">PANASONIC CORPORATION</t>
  </si>
  <si>
    <t xml:space="preserve">Matsushita Electric Industrial Co., Ltd.</t>
  </si>
  <si>
    <t xml:space="preserve">Kadoma</t>
  </si>
  <si>
    <t xml:space="preserve">Germany+ADs- Netherlands+ADs- United Kingdom+ADs- Peru+ADs- Philippines+ADs- China+ADs- Tanzania+ADs</t>
  </si>
  <si>
    <t xml:space="preserve">Wacoal Holdings Corporation</t>
  </si>
  <si>
    <t xml:space="preserve">JP5130001012084</t>
  </si>
  <si>
    <t xml:space="preserve">JP000001087JPN</t>
  </si>
  <si>
    <t xml:space="preserve">WACOAL HOLDINGS CORPORATION</t>
  </si>
  <si>
    <t xml:space="preserve">Wacoal Corporation</t>
  </si>
  <si>
    <t xml:space="preserve">Sato, KK</t>
  </si>
  <si>
    <t xml:space="preserve">JP5130001041059</t>
  </si>
  <si>
    <t xml:space="preserve">JP560008514</t>
  </si>
  <si>
    <t xml:space="preserve">Fukuchiyama-Shi</t>
  </si>
  <si>
    <t xml:space="preserve">Bando Chemical Industries Ltd</t>
  </si>
  <si>
    <t xml:space="preserve">JP5140001013916</t>
  </si>
  <si>
    <t xml:space="preserve">JP000090005JPN</t>
  </si>
  <si>
    <t xml:space="preserve">BANDO CHEMICAL INDUSTRIES LTD</t>
  </si>
  <si>
    <t xml:space="preserve">Kobe, Japan</t>
  </si>
  <si>
    <t xml:space="preserve">Toyo Machinery +ACY- Metal CO Ltd</t>
  </si>
  <si>
    <t xml:space="preserve">JP5140001035200</t>
  </si>
  <si>
    <t xml:space="preserve">JP000031545JPN</t>
  </si>
  <si>
    <t xml:space="preserve">TOYO MACHINERY +ACY- METAL CO LTD</t>
  </si>
  <si>
    <t xml:space="preserve">Hyogo</t>
  </si>
  <si>
    <t xml:space="preserve">Akashi</t>
  </si>
  <si>
    <t xml:space="preserve">Taiwan, Malaysia, Thailand, China, Hong Kong, Singapore, and the United States</t>
  </si>
  <si>
    <t xml:space="preserve">Kansai Paint CO Ltd</t>
  </si>
  <si>
    <t xml:space="preserve">JP5140001048243</t>
  </si>
  <si>
    <t xml:space="preserve">JP000000799JPN</t>
  </si>
  <si>
    <t xml:space="preserve">KANSAI PAINT CO LTD</t>
  </si>
  <si>
    <t xml:space="preserve">Glory Ltd</t>
  </si>
  <si>
    <t xml:space="preserve">JP5140001058614</t>
  </si>
  <si>
    <t xml:space="preserve">JP000030027JPN</t>
  </si>
  <si>
    <t xml:space="preserve">GLORY LTD</t>
  </si>
  <si>
    <t xml:space="preserve">Kokuei Machinery Manufacturing Co Ltd</t>
  </si>
  <si>
    <t xml:space="preserve">United States, China, Philippines, Germany, Hong Kong, and Singapore</t>
  </si>
  <si>
    <t xml:space="preserve">Furuno Electric CO Ltd</t>
  </si>
  <si>
    <t xml:space="preserve">JP5140001070263</t>
  </si>
  <si>
    <t xml:space="preserve">JP000090011JPN</t>
  </si>
  <si>
    <t xml:space="preserve">FURUNO ELECTRIC CO LTD</t>
  </si>
  <si>
    <t xml:space="preserve">Nishinomiya</t>
  </si>
  <si>
    <t xml:space="preserve">Japan+ADs- China</t>
  </si>
  <si>
    <t xml:space="preserve">China+ADs- North America+ADs- Europe</t>
  </si>
  <si>
    <t xml:space="preserve">Arkray Factory.,Inc.</t>
  </si>
  <si>
    <t xml:space="preserve">JP5160001005408</t>
  </si>
  <si>
    <t xml:space="preserve">JP550077376</t>
  </si>
  <si>
    <t xml:space="preserve">Koka-Shi</t>
  </si>
  <si>
    <t xml:space="preserve">Koka</t>
  </si>
  <si>
    <t xml:space="preserve">Hoyu Co.,Ltd.</t>
  </si>
  <si>
    <t xml:space="preserve">JP5180001018218</t>
  </si>
  <si>
    <t xml:space="preserve">JP400125534</t>
  </si>
  <si>
    <t xml:space="preserve">HOYU CO.,LTD.</t>
  </si>
  <si>
    <t xml:space="preserve">Higashi+AC0-Ku Nagoya+AC0-Shi</t>
  </si>
  <si>
    <t xml:space="preserve">Seto+ADs- Sakuragaoka</t>
  </si>
  <si>
    <t xml:space="preserve">Sintokogio Ltd</t>
  </si>
  <si>
    <t xml:space="preserve">JP5180001030627</t>
  </si>
  <si>
    <t xml:space="preserve">JP000090767JPN</t>
  </si>
  <si>
    <t xml:space="preserve">%sinto%</t>
  </si>
  <si>
    <t xml:space="preserve">SINTOKOGIO LTD</t>
  </si>
  <si>
    <t xml:space="preserve">Nagoya in Aichi, Japan</t>
  </si>
  <si>
    <t xml:space="preserve">Japan+ADs- United States+ADs- Germany+ADs- China+ADs- Taiwan+ADs- Korea</t>
  </si>
  <si>
    <t xml:space="preserve">Tokai Rika Co., Ltd.</t>
  </si>
  <si>
    <t xml:space="preserve">JP5180001081083</t>
  </si>
  <si>
    <t xml:space="preserve">JP000090855JPN</t>
  </si>
  <si>
    <t xml:space="preserve">%TOKAI RIKA% </t>
  </si>
  <si>
    <t xml:space="preserve">TOKAI RIKA CO., LTD.</t>
  </si>
  <si>
    <t xml:space="preserve">Niwa+AC0-Gun</t>
  </si>
  <si>
    <t xml:space="preserve">North America+ADs- Asia+ADs- Europe</t>
  </si>
  <si>
    <t xml:space="preserve">Fuji Seiko Limited.</t>
  </si>
  <si>
    <t xml:space="preserve">JP5180301019188</t>
  </si>
  <si>
    <t xml:space="preserve">JP000033129JPN</t>
  </si>
  <si>
    <t xml:space="preserve">FUJI SEIKO LIMITED.</t>
  </si>
  <si>
    <t xml:space="preserve">Toyota, Aichi</t>
  </si>
  <si>
    <t xml:space="preserve">Japan (Aichi, Kumamoto and Kagoshima)</t>
  </si>
  <si>
    <t xml:space="preserve">Korea; China; Thailand; Indonesia; United States; United Kingdom; Poland; Australia</t>
  </si>
  <si>
    <t xml:space="preserve">JMS Co., Ltd.</t>
  </si>
  <si>
    <t xml:space="preserve">JP5240001004384</t>
  </si>
  <si>
    <t xml:space="preserve">JP000020766JPN</t>
  </si>
  <si>
    <t xml:space="preserve">JMS CO., LTD.</t>
  </si>
  <si>
    <t xml:space="preserve">Tosoh Corporation</t>
  </si>
  <si>
    <t xml:space="preserve">JP5250001010002</t>
  </si>
  <si>
    <t xml:space="preserve">JP000001078JPN</t>
  </si>
  <si>
    <t xml:space="preserve">TOSOH CORPORATION</t>
  </si>
  <si>
    <t xml:space="preserve">Toyo Soda Manufacturing Co Ltd</t>
  </si>
  <si>
    <t xml:space="preserve">Netherlands+ADs- Belgium+ADs- United States+ADs- China+ADs- Malaysia+ADs- Philippines+ADs- Singapore</t>
  </si>
  <si>
    <t xml:space="preserve">Zenrin CO Ltd</t>
  </si>
  <si>
    <t xml:space="preserve">JP5290801002046</t>
  </si>
  <si>
    <t xml:space="preserve">JP000030287JPN</t>
  </si>
  <si>
    <t xml:space="preserve">ZENRIN CO LTD</t>
  </si>
  <si>
    <t xml:space="preserve">Zenrin Publishing</t>
  </si>
  <si>
    <t xml:space="preserve">Japan, the United States, Europe, China, and Taiwan</t>
  </si>
  <si>
    <t xml:space="preserve">Yaskawa Electric Corporation</t>
  </si>
  <si>
    <t xml:space="preserve">JP5290801010767</t>
  </si>
  <si>
    <t xml:space="preserve">JP000001096JPN</t>
  </si>
  <si>
    <t xml:space="preserve">YASKAWA ELECTRIC CORPORATION</t>
  </si>
  <si>
    <t xml:space="preserve">Yahatanishi+AC0-Ku Kitakyushu+AC0-Shi</t>
  </si>
  <si>
    <t xml:space="preserve">Americas+ADs- Europe+ADs- Asia</t>
  </si>
  <si>
    <t xml:space="preserve">CHK Spring Industry Co.,Ltd.</t>
  </si>
  <si>
    <t xml:space="preserve">JP5320001010069</t>
  </si>
  <si>
    <t xml:space="preserve">JP830032197</t>
  </si>
  <si>
    <t xml:space="preserve">Hita-Shi</t>
  </si>
  <si>
    <t xml:space="preserve">Hita</t>
  </si>
  <si>
    <t xml:space="preserve">Tungaloy Corporation</t>
  </si>
  <si>
    <t xml:space="preserve">JP5380001019501</t>
  </si>
  <si>
    <t xml:space="preserve">JP000090898JPN</t>
  </si>
  <si>
    <t xml:space="preserve">US470813844</t>
  </si>
  <si>
    <t xml:space="preserve">BERKSHIRE HATHAWAY INC.</t>
  </si>
  <si>
    <t xml:space="preserve">Iwaki+AC0-Shi</t>
  </si>
  <si>
    <t xml:space="preserve">Iwaki</t>
  </si>
  <si>
    <t xml:space="preserve">Nichia Corporation</t>
  </si>
  <si>
    <t xml:space="preserve">JP5480001006794</t>
  </si>
  <si>
    <t xml:space="preserve">JP720002871</t>
  </si>
  <si>
    <t xml:space="preserve">NICHIA CORPORATION</t>
  </si>
  <si>
    <t xml:space="preserve">Anan+AC0-Shi</t>
  </si>
  <si>
    <t xml:space="preserve">Tokushima+ADs- Kagoshima</t>
  </si>
  <si>
    <t xml:space="preserve">Taiwan+ADs- United States+ADs- Malaysia+ADs- The Netherlands+ADs- Germany+ADs- China+ADs- Hong Kong+</t>
  </si>
  <si>
    <t xml:space="preserve">Eisai CO Ltd</t>
  </si>
  <si>
    <t xml:space="preserve">JP6010001000001</t>
  </si>
  <si>
    <t xml:space="preserve">JP000000714JPN</t>
  </si>
  <si>
    <t xml:space="preserve">EISAI CO LTD</t>
  </si>
  <si>
    <t xml:space="preserve">Nihon Eisai Co Ltd</t>
  </si>
  <si>
    <t xml:space="preserve">United States of America, the United Kingdom, Germany, France, Netherlands, Indonesia, Thailand, Tai</t>
  </si>
  <si>
    <t xml:space="preserve">Toyo Kohan CO Ltd</t>
  </si>
  <si>
    <t xml:space="preserve">JP6010001008754</t>
  </si>
  <si>
    <t xml:space="preserve">JP000090915JPN</t>
  </si>
  <si>
    <t xml:space="preserve">TOYO KOHAN%</t>
  </si>
  <si>
    <t xml:space="preserve">TOYO KOHAN CO LTD</t>
  </si>
  <si>
    <t xml:space="preserve">Nishitokyo, Tokyo</t>
  </si>
  <si>
    <t xml:space="preserve">Mitsubishi Materials Corporation</t>
  </si>
  <si>
    <t xml:space="preserve">JP6010001023786</t>
  </si>
  <si>
    <t xml:space="preserve">JP000000860JPN</t>
  </si>
  <si>
    <t xml:space="preserve">MITSUBISHI MATERIALS CORPORATION</t>
  </si>
  <si>
    <t xml:space="preserve">Canada, Mexico, United States, Brazil, Chile, France, Germany, Italy, Russia, United Kingdom, India,</t>
  </si>
  <si>
    <t xml:space="preserve">YKK Corporation</t>
  </si>
  <si>
    <t xml:space="preserve">JP6010001032696</t>
  </si>
  <si>
    <t xml:space="preserve">JP985852704</t>
  </si>
  <si>
    <t xml:space="preserve">YKK CORPORATION</t>
  </si>
  <si>
    <t xml:space="preserve">Nisshinbo Holdings Inc.</t>
  </si>
  <si>
    <t xml:space="preserve">JP6010001034882</t>
  </si>
  <si>
    <t xml:space="preserve">JP000000947JPN</t>
  </si>
  <si>
    <t xml:space="preserve">Nisshinbo Horudingusu</t>
  </si>
  <si>
    <t xml:space="preserve">Nisshin Spinning</t>
  </si>
  <si>
    <t xml:space="preserve">NISSHINBO HOLDINGS INC.</t>
  </si>
  <si>
    <t xml:space="preserve">Nisshinbo Industries Inc.</t>
  </si>
  <si>
    <t xml:space="preserve">Electric Power Development Company Limited</t>
  </si>
  <si>
    <t xml:space="preserve">JP6010001050764</t>
  </si>
  <si>
    <t xml:space="preserve">JP000031590JPN</t>
  </si>
  <si>
    <t xml:space="preserve">ELECTRIC POWER DEVELOPMENT COMPANY LIMITED</t>
  </si>
  <si>
    <t xml:space="preserve">Chuo+AC0-ku</t>
  </si>
  <si>
    <t xml:space="preserve">J+AC0-Oil Mills INC</t>
  </si>
  <si>
    <t xml:space="preserve">JP6010001078021</t>
  </si>
  <si>
    <t xml:space="preserve">JP000030890JPN</t>
  </si>
  <si>
    <t xml:space="preserve">J+AC0-OIL MILLS INC</t>
  </si>
  <si>
    <t xml:space="preserve">JFE Holdings INC</t>
  </si>
  <si>
    <t xml:space="preserve">JP6010001080308</t>
  </si>
  <si>
    <t xml:space="preserve">JP000030961JPN</t>
  </si>
  <si>
    <t xml:space="preserve">JFE HOLDINGS INC</t>
  </si>
  <si>
    <t xml:space="preserve">China+ADs- Brazil</t>
  </si>
  <si>
    <t xml:space="preserve">Tanaka Kikinzoku Kogyo K.K.</t>
  </si>
  <si>
    <t xml:space="preserve">JP6010001127950</t>
  </si>
  <si>
    <t xml:space="preserve">JP960389037</t>
  </si>
  <si>
    <t xml:space="preserve">TANAKA KIKINZOKU KOGYO K.K.</t>
  </si>
  <si>
    <t xml:space="preserve">JNC Corporation</t>
  </si>
  <si>
    <t xml:space="preserve">JP6010001137545</t>
  </si>
  <si>
    <t xml:space="preserve">JP723001993</t>
  </si>
  <si>
    <t xml:space="preserve">Chiyoda-ku</t>
  </si>
  <si>
    <t xml:space="preserve">G.C. Corp.</t>
  </si>
  <si>
    <t xml:space="preserve">JP6010001137834</t>
  </si>
  <si>
    <t xml:space="preserve">JP985303506</t>
  </si>
  <si>
    <t xml:space="preserve">G.C. CORP.</t>
  </si>
  <si>
    <t xml:space="preserve">Bunkyo+AC0-Ku</t>
  </si>
  <si>
    <t xml:space="preserve">Bosnia and Herzegovina+ADs- Bulgaria+ADs- Croatia+ADs- Czech Republic+ADs- Denmark+ADs- Finland+ADs-</t>
  </si>
  <si>
    <t xml:space="preserve">Tokyo GAS CO Ltd</t>
  </si>
  <si>
    <t xml:space="preserve">JP6010401020516</t>
  </si>
  <si>
    <t xml:space="preserve">JP000001055JPN</t>
  </si>
  <si>
    <t xml:space="preserve">TOKYO GAS CO LTD</t>
  </si>
  <si>
    <t xml:space="preserve">France+ADs- Malaysia+ADs- Australia+ADs- East Timor</t>
  </si>
  <si>
    <t xml:space="preserve">Honda Motor CO Ltd</t>
  </si>
  <si>
    <t xml:space="preserve">JP6010401027577</t>
  </si>
  <si>
    <t xml:space="preserve">JP000000756JPN</t>
  </si>
  <si>
    <t xml:space="preserve">HONDA MOTOR CO LTD</t>
  </si>
  <si>
    <t xml:space="preserve">North America+ADs- Pakistan+ADs- Philippines+ADs- India+ADs- South America+ADs- Europe</t>
  </si>
  <si>
    <t xml:space="preserve">Nippon Carbide Industries CO INC</t>
  </si>
  <si>
    <t xml:space="preserve">JP6010401038624</t>
  </si>
  <si>
    <t xml:space="preserve">JP000090529JPN</t>
  </si>
  <si>
    <t xml:space="preserve">Nihon Carbide%</t>
  </si>
  <si>
    <t xml:space="preserve">NIPPON CARBIDE INDUSTRIES CO INC</t>
  </si>
  <si>
    <t xml:space="preserve">SBI Holdings INC</t>
  </si>
  <si>
    <t xml:space="preserve">JP6010401045208</t>
  </si>
  <si>
    <t xml:space="preserve">JP54752</t>
  </si>
  <si>
    <t xml:space="preserve">SBI HOLDINGS INC</t>
  </si>
  <si>
    <t xml:space="preserve">Softbank Investment Corporation</t>
  </si>
  <si>
    <t xml:space="preserve">Germany+ADs- Hong Kong+ADs- Singapore+ADs- Republic of Korea+ADs- Cambodia+ADs- United States+ADs- I</t>
  </si>
  <si>
    <t xml:space="preserve">Fujifilm Holdings Corp.</t>
  </si>
  <si>
    <t xml:space="preserve">JP6010401065370</t>
  </si>
  <si>
    <t xml:space="preserve">JP000000722JPN</t>
  </si>
  <si>
    <t xml:space="preserve">FUJIFILM HOLDINGS CORP.</t>
  </si>
  <si>
    <t xml:space="preserve">Fuji Photo Film Co., Ltd.</t>
  </si>
  <si>
    <t xml:space="preserve">Asia, Europe and North America</t>
  </si>
  <si>
    <t xml:space="preserve">JSR Corporation</t>
  </si>
  <si>
    <t xml:space="preserve">JP6010401082746</t>
  </si>
  <si>
    <t xml:space="preserve">JP000000785JPN</t>
  </si>
  <si>
    <t xml:space="preserve">JSR CORPORATION</t>
  </si>
  <si>
    <t xml:space="preserve">Japan Synthetic Rubber Co Ltd</t>
  </si>
  <si>
    <t xml:space="preserve">United States, China, Thailand, Hong Kong, Belgium, and Korea</t>
  </si>
  <si>
    <t xml:space="preserve">Universal Entertainment Corporation</t>
  </si>
  <si>
    <t xml:space="preserve">JP6010601025422</t>
  </si>
  <si>
    <t xml:space="preserve">JP000030686JPN</t>
  </si>
  <si>
    <t xml:space="preserve">HK0013627435</t>
  </si>
  <si>
    <t xml:space="preserve">OKADA HOLDINGS LIMITED</t>
  </si>
  <si>
    <t xml:space="preserve">Aruze Corporation</t>
  </si>
  <si>
    <t xml:space="preserve">74.21</t>
  </si>
  <si>
    <t xml:space="preserve">Asahi Group Holdings Ltd.</t>
  </si>
  <si>
    <t xml:space="preserve">JP6010601036386</t>
  </si>
  <si>
    <t xml:space="preserve">JP000020732JPN</t>
  </si>
  <si>
    <t xml:space="preserve">ASAHI GROUP HOLDINGS LTD.</t>
  </si>
  <si>
    <t xml:space="preserve">Asahi Breweries Ltd.</t>
  </si>
  <si>
    <t xml:space="preserve">Osaki Electric CO Ltd</t>
  </si>
  <si>
    <t xml:space="preserve">JP6010701001918</t>
  </si>
  <si>
    <t xml:space="preserve">JP000090636JPN</t>
  </si>
  <si>
    <t xml:space="preserve">OSAKI ELECTRIC CO LTD</t>
  </si>
  <si>
    <t xml:space="preserve">Osaki Denki Kogyo</t>
  </si>
  <si>
    <t xml:space="preserve">United States+ADs- Japan</t>
  </si>
  <si>
    <t xml:space="preserve">Hirose Electric Company Limited</t>
  </si>
  <si>
    <t xml:space="preserve">JP6010701008418</t>
  </si>
  <si>
    <t xml:space="preserve">JP000000744JPN</t>
  </si>
  <si>
    <t xml:space="preserve">%HIROSE %</t>
  </si>
  <si>
    <t xml:space="preserve">HIROSE ELECTRIC COMPANY LIMITED</t>
  </si>
  <si>
    <t xml:space="preserve">Mitsubishi Pencil CO Ltd</t>
  </si>
  <si>
    <t xml:space="preserve">JP6010701009457</t>
  </si>
  <si>
    <t xml:space="preserve">JP000090451JPN</t>
  </si>
  <si>
    <t xml:space="preserve">MITSUBISHI PENCIL CO LTD</t>
  </si>
  <si>
    <t xml:space="preserve">Shinagawa+AC0-Ku</t>
  </si>
  <si>
    <t xml:space="preserve">The Unites States+ADs- United Kingdom+ADs- Australia+ADs- Taiwan+ADs- Vietnam+ADs- Hong Kong</t>
  </si>
  <si>
    <t xml:space="preserve">Canon INC</t>
  </si>
  <si>
    <t xml:space="preserve">JP6010801003186</t>
  </si>
  <si>
    <t xml:space="preserve">JP000000680JPN</t>
  </si>
  <si>
    <t xml:space="preserve">CANON INC</t>
  </si>
  <si>
    <t xml:space="preserve">Japan+ADs- Europe+ADs- United States+ADs- Asia+ADs- Australia+ADs- Americas</t>
  </si>
  <si>
    <t xml:space="preserve">Europe+ADs- United States+ADs- Asia+ADs- Australia+ADs- Americas</t>
  </si>
  <si>
    <t xml:space="preserve">Disco Corporation</t>
  </si>
  <si>
    <t xml:space="preserve">JP6010801007501</t>
  </si>
  <si>
    <t xml:space="preserve">JP000030469JPN</t>
  </si>
  <si>
    <t xml:space="preserve">DISCO CORPORATION</t>
  </si>
  <si>
    <t xml:space="preserve">Japan (Hiroshima)</t>
  </si>
  <si>
    <t xml:space="preserve">Kewpie Corporation</t>
  </si>
  <si>
    <t xml:space="preserve">JP6011001006277</t>
  </si>
  <si>
    <t xml:space="preserve">JP000090657JPN</t>
  </si>
  <si>
    <t xml:space="preserve">Kewpie %</t>
  </si>
  <si>
    <t xml:space="preserve">KEWPIE CORPORATION</t>
  </si>
  <si>
    <t xml:space="preserve">Q.P. Corporation</t>
  </si>
  <si>
    <t xml:space="preserve">The United States of America+ADs- The Netherlands+ADs- China+ADs- Thailand</t>
  </si>
  <si>
    <t xml:space="preserve">Secom CO Ltd</t>
  </si>
  <si>
    <t xml:space="preserve">JP6011001035920</t>
  </si>
  <si>
    <t xml:space="preserve">JP000000987JPN</t>
  </si>
  <si>
    <t xml:space="preserve">SECOM CO LTD</t>
  </si>
  <si>
    <t xml:space="preserve">China+ADs- Australia+ADs- United Kingdom+ADs- Netherlands+ADs- United States+ADs- Finland+ADs- Thail</t>
  </si>
  <si>
    <t xml:space="preserve">Sanoh Industrial CO Ltd</t>
  </si>
  <si>
    <t xml:space="preserve">JP6011001045853</t>
  </si>
  <si>
    <t xml:space="preserve">JP000030400JPN</t>
  </si>
  <si>
    <t xml:space="preserve">sanoh%</t>
  </si>
  <si>
    <t xml:space="preserve">SANOH INDUSTRIAL CO LTD</t>
  </si>
  <si>
    <t xml:space="preserve">Omiya Kohku Kogyo Co Ltd</t>
  </si>
  <si>
    <t xml:space="preserve">Japan+ADs- United Kingdom+ADs- France+ADs- Spain+ADs- Hungary+ADs- Turkey+ADs- United States+ADs- Me</t>
  </si>
  <si>
    <t xml:space="preserve">Japan, the United Kingdom, France, Spain, Hungary, Turkey, the United States, Mexico, Canada, Brazil</t>
  </si>
  <si>
    <t xml:space="preserve">Saginomiya Seisakusho,Inc.</t>
  </si>
  <si>
    <t xml:space="preserve">JP6011201002019</t>
  </si>
  <si>
    <t xml:space="preserve">JP985222005</t>
  </si>
  <si>
    <t xml:space="preserve">SAGINOMIYA SEISAKUSHO,INC.</t>
  </si>
  <si>
    <t xml:space="preserve">Shinjuku+AC0-Ku</t>
  </si>
  <si>
    <t xml:space="preserve">United States+ADs- China+ADs- Mexico+ADs- Poland+ADs- Thailand</t>
  </si>
  <si>
    <t xml:space="preserve">Tachi+AC0-S CO Ltd</t>
  </si>
  <si>
    <t xml:space="preserve">JP6012801002309</t>
  </si>
  <si>
    <t xml:space="preserve">JP000030556JPN</t>
  </si>
  <si>
    <t xml:space="preserve">TACHI S%</t>
  </si>
  <si>
    <t xml:space="preserve">TACHI+AC0-S CO LTD</t>
  </si>
  <si>
    <t xml:space="preserve">Tachikawa Spring Co Ltd</t>
  </si>
  <si>
    <t xml:space="preserve">Akishima, Tokyo</t>
  </si>
  <si>
    <t xml:space="preserve">Ome+ADs- Tochigi+ADs- Hiratsuka+ADs- Suzuka</t>
  </si>
  <si>
    <t xml:space="preserve">United States+ADs- Canada+ADs- Mexico+ADs- France+ADs- China</t>
  </si>
  <si>
    <t xml:space="preserve">Sakata Seed Corporation</t>
  </si>
  <si>
    <t xml:space="preserve">JP6020001008662</t>
  </si>
  <si>
    <t xml:space="preserve">JP000020024JPN</t>
  </si>
  <si>
    <t xml:space="preserve">SAKATA seed%</t>
  </si>
  <si>
    <t xml:space="preserve">SAKATA SEED CORPORATION</t>
  </si>
  <si>
    <t xml:space="preserve">T. Sakata +ACY- Company</t>
  </si>
  <si>
    <t xml:space="preserve">America+ADs- Guatemala+ADs- Mexico+ADs- Chile+ADs- Brazil+ADs- Europe+ADs- Australia</t>
  </si>
  <si>
    <t xml:space="preserve">Fujitsu General Limited</t>
  </si>
  <si>
    <t xml:space="preserve">JP6020001066941</t>
  </si>
  <si>
    <t xml:space="preserve">JP000090174JPN</t>
  </si>
  <si>
    <t xml:space="preserve">FUJITSU GENERAL LIMITED</t>
  </si>
  <si>
    <t xml:space="preserve">F+AC0-Tech INC</t>
  </si>
  <si>
    <t xml:space="preserve">JP6030001031085</t>
  </si>
  <si>
    <t xml:space="preserve">JP000030874JPN</t>
  </si>
  <si>
    <t xml:space="preserve">"F tech inc"</t>
  </si>
  <si>
    <t xml:space="preserve">"TOSOH F TECH INC"</t>
  </si>
  <si>
    <t xml:space="preserve">F+AC0-TECH INC</t>
  </si>
  <si>
    <t xml:space="preserve">Fukuda Press Kogyo Inc</t>
  </si>
  <si>
    <t xml:space="preserve">Kuki, Saitama</t>
  </si>
  <si>
    <t xml:space="preserve">United States, Canada, the Philippines, China, Mexico and Thailand</t>
  </si>
  <si>
    <t xml:space="preserve">Aeon CO Ltd</t>
  </si>
  <si>
    <t xml:space="preserve">JP6040001003380</t>
  </si>
  <si>
    <t xml:space="preserve">JP000000790JPN</t>
  </si>
  <si>
    <t xml:space="preserve">JUSCO </t>
  </si>
  <si>
    <t xml:space="preserve">AEON CO LTD</t>
  </si>
  <si>
    <t xml:space="preserve">Jusco Company Limited</t>
  </si>
  <si>
    <t xml:space="preserve">Roland Corporation</t>
  </si>
  <si>
    <t xml:space="preserve">JP6080401010213</t>
  </si>
  <si>
    <t xml:space="preserve">JP000030411JPN</t>
  </si>
  <si>
    <t xml:space="preserve">KYLEI475484</t>
  </si>
  <si>
    <t xml:space="preserve">TAIYO JUPITER HOLDINGS GP LTD.</t>
  </si>
  <si>
    <t xml:space="preserve">+AD4-50.00</t>
  </si>
  <si>
    <t xml:space="preserve">Hamamatsu, Shizuoka</t>
  </si>
  <si>
    <t xml:space="preserve">Japan+ADs- United States of America+ADs- Italy+ADs- Taiwan</t>
  </si>
  <si>
    <t xml:space="preserve">United States of America+ADs- Italy+ADs- Taiwan</t>
  </si>
  <si>
    <t xml:space="preserve">Sharp Corporation</t>
  </si>
  <si>
    <t xml:space="preserve">JP6120001005484</t>
  </si>
  <si>
    <t xml:space="preserve">JP000000994JPN</t>
  </si>
  <si>
    <t xml:space="preserve">SHARP CORPORATION</t>
  </si>
  <si>
    <t xml:space="preserve">Kameyama</t>
  </si>
  <si>
    <t xml:space="preserve">United States+ADs- North America+ADs- Europe+ADs- Middle East+ADs- Africa+ADs- Oceania+ADs- Asia</t>
  </si>
  <si>
    <t xml:space="preserve">Kokuyo CO Ltd</t>
  </si>
  <si>
    <t xml:space="preserve">JP6120001012282</t>
  </si>
  <si>
    <t xml:space="preserve">JP000000813JPN</t>
  </si>
  <si>
    <t xml:space="preserve">KOKUYO CO LTD</t>
  </si>
  <si>
    <t xml:space="preserve">United States, Germany, China, Thailand, and Malaysia</t>
  </si>
  <si>
    <t xml:space="preserve">Rohto Pharmaceutical CO Ltd</t>
  </si>
  <si>
    <t xml:space="preserve">JP6120001019253</t>
  </si>
  <si>
    <t xml:space="preserve">JP000090670JPN</t>
  </si>
  <si>
    <t xml:space="preserve">Rohto%</t>
  </si>
  <si>
    <t xml:space="preserve">ROHTO PHARMACEUTICAL CO LTD</t>
  </si>
  <si>
    <t xml:space="preserve">Shintendo Yamada Anmin Pharmacy</t>
  </si>
  <si>
    <t xml:space="preserve">United Kingdom+ADs- China+ADs- Vietnam+ADs- United States of America</t>
  </si>
  <si>
    <t xml:space="preserve">Daihen Corporation</t>
  </si>
  <si>
    <t xml:space="preserve">JP6120001056461</t>
  </si>
  <si>
    <t xml:space="preserve">JP000090120JPN</t>
  </si>
  <si>
    <t xml:space="preserve">%daihen %</t>
  </si>
  <si>
    <t xml:space="preserve">DAIHEN CORPORATION</t>
  </si>
  <si>
    <t xml:space="preserve">Osaka Transformer</t>
  </si>
  <si>
    <t xml:space="preserve">Daiwa House Industry Company Limited</t>
  </si>
  <si>
    <t xml:space="preserve">JP6120001059662</t>
  </si>
  <si>
    <t xml:space="preserve">JP000000706JPN</t>
  </si>
  <si>
    <t xml:space="preserve">DAIWA HOUSE INDUSTRY COMPANY LIMITED</t>
  </si>
  <si>
    <t xml:space="preserve">NH Foods Ltd.</t>
  </si>
  <si>
    <t xml:space="preserve">JP6120001077615</t>
  </si>
  <si>
    <t xml:space="preserve">JP000090556JPN</t>
  </si>
  <si>
    <t xml:space="preserve">Nipponham</t>
  </si>
  <si>
    <t xml:space="preserve">NH FOODS LTD.</t>
  </si>
  <si>
    <t xml:space="preserve">Nippon Meat Packers Inc</t>
  </si>
  <si>
    <t xml:space="preserve">Fujishoji Co., Ltd.</t>
  </si>
  <si>
    <t xml:space="preserve">JP6120001099576</t>
  </si>
  <si>
    <t xml:space="preserve">JP000032844JPN</t>
  </si>
  <si>
    <t xml:space="preserve">FUJISHOJI CO., LTD.</t>
  </si>
  <si>
    <t xml:space="preserve">Takazono Technology Incorporated</t>
  </si>
  <si>
    <t xml:space="preserve">JP6120001149026</t>
  </si>
  <si>
    <t xml:space="preserve">JP581776407</t>
  </si>
  <si>
    <t xml:space="preserve">Hirakata-Shi</t>
  </si>
  <si>
    <t xml:space="preserve">Screen Holdings Co., Ltd.</t>
  </si>
  <si>
    <t xml:space="preserve">JP6130001003272</t>
  </si>
  <si>
    <t xml:space="preserve">JP000090128JPN</t>
  </si>
  <si>
    <t xml:space="preserve">SCREEN HOLDINGS CO., LTD.</t>
  </si>
  <si>
    <t xml:space="preserve">Dainippon Screen Mfg Co Ltd</t>
  </si>
  <si>
    <t xml:space="preserve">Asia</t>
  </si>
  <si>
    <t xml:space="preserve">Shimadzu Corporation</t>
  </si>
  <si>
    <t xml:space="preserve">JP6130001021068</t>
  </si>
  <si>
    <t xml:space="preserve">JP000090740JPN</t>
  </si>
  <si>
    <t xml:space="preserve">SHIMADZU CORPORATION</t>
  </si>
  <si>
    <t xml:space="preserve">North and South America+ADs- Europe+ADs- Middle East+ADs- Africa+ADs- Asia+ADs- Oceania</t>
  </si>
  <si>
    <t xml:space="preserve">GS Yuasa Corporation</t>
  </si>
  <si>
    <t xml:space="preserve">JP6130001025374</t>
  </si>
  <si>
    <t xml:space="preserve">JP000031885JPN</t>
  </si>
  <si>
    <t xml:space="preserve">GS YUASA CORPORATION</t>
  </si>
  <si>
    <t xml:space="preserve">United States+ADs- Europe+ADs- China+ADs- Korea+ADs- Thailand+ADs- Malaysia+ADs- Indonesia+ADs- Paki</t>
  </si>
  <si>
    <t xml:space="preserve">Kobe Steel Limited</t>
  </si>
  <si>
    <t xml:space="preserve">JP6140001005714</t>
  </si>
  <si>
    <t xml:space="preserve">JP000000810JPN</t>
  </si>
  <si>
    <t xml:space="preserve">KOBE STEEL LIMITED</t>
  </si>
  <si>
    <t xml:space="preserve">Kobe Steel Works Ltd</t>
  </si>
  <si>
    <t xml:space="preserve">Sumitomo Rubber Industries Ltd</t>
  </si>
  <si>
    <t xml:space="preserve">JP6140001008691</t>
  </si>
  <si>
    <t xml:space="preserve">JP000020749JPN</t>
  </si>
  <si>
    <t xml:space="preserve">SUMITOMO RUBBER INDUSTRIES LTD</t>
  </si>
  <si>
    <t xml:space="preserve">Dunlop U.K.</t>
  </si>
  <si>
    <t xml:space="preserve">Germany+ADs- China+ADs- United Kingdom+ADs- Russian Federation+ADs- Thailand+ADs- United States+ADs-</t>
  </si>
  <si>
    <t xml:space="preserve">Noritz Corporation</t>
  </si>
  <si>
    <t xml:space="preserve">JP6140001010383</t>
  </si>
  <si>
    <t xml:space="preserve">JP000020757JPN</t>
  </si>
  <si>
    <t xml:space="preserve">NORITZ CORPORATION</t>
  </si>
  <si>
    <t xml:space="preserve">Noritsu Bath Ind.</t>
  </si>
  <si>
    <t xml:space="preserve">Mitsuboshi Belting Ltd</t>
  </si>
  <si>
    <t xml:space="preserve">JP6140001016934</t>
  </si>
  <si>
    <t xml:space="preserve">JP000090453JPN</t>
  </si>
  <si>
    <t xml:space="preserve">MITSUBOSHI BELTING LTD</t>
  </si>
  <si>
    <t xml:space="preserve">Kobe, Hyogo</t>
  </si>
  <si>
    <t xml:space="preserve">Sumitomo Seika Chemicals Company Limited</t>
  </si>
  <si>
    <t xml:space="preserve">JP6140001044373</t>
  </si>
  <si>
    <t xml:space="preserve">JP000020740JPN</t>
  </si>
  <si>
    <t xml:space="preserve">SUMITOMO SEIKA CHEMICALS COMPANY LIMITED</t>
  </si>
  <si>
    <t xml:space="preserve">Seitetsu Kagaku Co Ltd</t>
  </si>
  <si>
    <t xml:space="preserve">Singapore+ADs- United States+ADs- Belgium</t>
  </si>
  <si>
    <t xml:space="preserve">Sanyo Special Steel CO Ltd</t>
  </si>
  <si>
    <t xml:space="preserve">JP6140001058935</t>
  </si>
  <si>
    <t xml:space="preserve">JP000090704JPN</t>
  </si>
  <si>
    <t xml:space="preserve">SANYO DENKI</t>
  </si>
  <si>
    <t xml:space="preserve">SANYO SPECIAL STEEL CO LTD</t>
  </si>
  <si>
    <t xml:space="preserve">Himeji</t>
  </si>
  <si>
    <t xml:space="preserve">Pascal Corporation</t>
  </si>
  <si>
    <t xml:space="preserve">JP6140001077910</t>
  </si>
  <si>
    <t xml:space="preserve">JP580406671</t>
  </si>
  <si>
    <t xml:space="preserve">PASCAL CORPORATION</t>
  </si>
  <si>
    <t xml:space="preserve">Itami-Shi</t>
  </si>
  <si>
    <t xml:space="preserve">United States; France; Germany; China; Taiwan; Thailand; Korea; Japan</t>
  </si>
  <si>
    <t xml:space="preserve">United States; France; Germany; China; Taiwan; Thailand; Korea</t>
  </si>
  <si>
    <t xml:space="preserve">Daido Steel CO Ltd</t>
  </si>
  <si>
    <t xml:space="preserve">JP6180001037514</t>
  </si>
  <si>
    <t xml:space="preserve">JP000000698JPN</t>
  </si>
  <si>
    <t xml:space="preserve">DAIDO STEEL CO LTD</t>
  </si>
  <si>
    <t xml:space="preserve">Electric Steel Manufacturing Co Ltd</t>
  </si>
  <si>
    <t xml:space="preserve">North America, China, Taiwan, Singapore, Vietnam, Hong Kong, Thailand, Indonesia, Korea, Malaysia, G</t>
  </si>
  <si>
    <t xml:space="preserve">Melco Holdings INC</t>
  </si>
  <si>
    <t xml:space="preserve">JP6180001048602</t>
  </si>
  <si>
    <t xml:space="preserve">JP000031456JPN</t>
  </si>
  <si>
    <t xml:space="preserve">MELCO HOLDINGS INC</t>
  </si>
  <si>
    <t xml:space="preserve">MTG Co.,Ltd.</t>
  </si>
  <si>
    <t xml:space="preserve">JP6180001051390</t>
  </si>
  <si>
    <t xml:space="preserve">JP440165365</t>
  </si>
  <si>
    <t xml:space="preserve">Nakamura-Ku Nagoya-Shi</t>
  </si>
  <si>
    <t xml:space="preserve">CKD Corporation</t>
  </si>
  <si>
    <t xml:space="preserve">JP6180001075968</t>
  </si>
  <si>
    <t xml:space="preserve">JP000090088JPN</t>
  </si>
  <si>
    <t xml:space="preserve">CKD CORPORATION</t>
  </si>
  <si>
    <t xml:space="preserve">Komaki</t>
  </si>
  <si>
    <t xml:space="preserve">Aisin Seiki CO Ltd</t>
  </si>
  <si>
    <t xml:space="preserve">JP6180301013611</t>
  </si>
  <si>
    <t xml:space="preserve">JP000000659JPN</t>
  </si>
  <si>
    <t xml:space="preserve">AISIN SEIKI CO LTD</t>
  </si>
  <si>
    <t xml:space="preserve">Aichi Kogyo Company Limited</t>
  </si>
  <si>
    <t xml:space="preserve">North America, South America, Europe, and some parts of Asia</t>
  </si>
  <si>
    <t xml:space="preserve">Ibiden CO Ltd</t>
  </si>
  <si>
    <t xml:space="preserve">JP6200001013231</t>
  </si>
  <si>
    <t xml:space="preserve">JP000090252JPN</t>
  </si>
  <si>
    <t xml:space="preserve">IBIDEN CO LTD</t>
  </si>
  <si>
    <t xml:space="preserve">Gifu</t>
  </si>
  <si>
    <t xml:space="preserve">North America, Europe, and Asia</t>
  </si>
  <si>
    <t xml:space="preserve">Benesse Holdings Inc.</t>
  </si>
  <si>
    <t xml:space="preserve">JP6260001006015</t>
  </si>
  <si>
    <t xml:space="preserve">JP000030301JPN</t>
  </si>
  <si>
    <t xml:space="preserve">BENESSE HOLDINGS INC.</t>
  </si>
  <si>
    <t xml:space="preserve">Benesse Corporation</t>
  </si>
  <si>
    <t xml:space="preserve">Okayama</t>
  </si>
  <si>
    <t xml:space="preserve">Tazmo Company Limited</t>
  </si>
  <si>
    <t xml:space="preserve">JP6260001018266</t>
  </si>
  <si>
    <t xml:space="preserve">JP000032006JPN</t>
  </si>
  <si>
    <t xml:space="preserve">TAZMO COMPANY LIMITED</t>
  </si>
  <si>
    <t xml:space="preserve">Ibara, Okayama</t>
  </si>
  <si>
    <t xml:space="preserve">United States of America; China</t>
  </si>
  <si>
    <t xml:space="preserve">Fukuda Denshi CO Ltd</t>
  </si>
  <si>
    <t xml:space="preserve">JP7010001006880</t>
  </si>
  <si>
    <t xml:space="preserve">JP000032221JPN</t>
  </si>
  <si>
    <t xml:space="preserve">FUKUDA DENSHI CO LTD</t>
  </si>
  <si>
    <t xml:space="preserve">Fukuda Denki Seisakujo</t>
  </si>
  <si>
    <t xml:space="preserve">Hitachi Ltd</t>
  </si>
  <si>
    <t xml:space="preserve">JP7010001008844</t>
  </si>
  <si>
    <t xml:space="preserve">JP000000746JPN</t>
  </si>
  <si>
    <t xml:space="preserve">HITACHI LTD</t>
  </si>
  <si>
    <t xml:space="preserve">Namihei Odaira</t>
  </si>
  <si>
    <t xml:space="preserve">Sugatsune Kogyo Co., Ltd.</t>
  </si>
  <si>
    <t xml:space="preserve">JP7010001020287</t>
  </si>
  <si>
    <t xml:space="preserve">JP985340260</t>
  </si>
  <si>
    <t xml:space="preserve">SUGATSUNE KOGYO CO., LTD.</t>
  </si>
  <si>
    <t xml:space="preserve">Hosokawa Yoko Co.,Ltd.</t>
  </si>
  <si>
    <t xml:space="preserve">JP7010001029023</t>
  </si>
  <si>
    <t xml:space="preserve">JP985755442</t>
  </si>
  <si>
    <t xml:space="preserve">Kureha Corp.</t>
  </si>
  <si>
    <t xml:space="preserve">JP7010001034766</t>
  </si>
  <si>
    <t xml:space="preserve">JP000000823JPN</t>
  </si>
  <si>
    <t xml:space="preserve">KUREHA CORP.</t>
  </si>
  <si>
    <t xml:space="preserve">Kureha Chemical Industry Co., Ltd.</t>
  </si>
  <si>
    <t xml:space="preserve">Zeria Pharmaceutical CO Ltd</t>
  </si>
  <si>
    <t xml:space="preserve">JP7010001034790</t>
  </si>
  <si>
    <t xml:space="preserve">JP000030514JPN</t>
  </si>
  <si>
    <t xml:space="preserve">Zeria Shinyaku Kogyo%</t>
  </si>
  <si>
    <t xml:space="preserve">"ZERIA PHARM CO LTD"</t>
  </si>
  <si>
    <t xml:space="preserve">ZERIA PHARMACEUTICAL CO LTD</t>
  </si>
  <si>
    <t xml:space="preserve">The United States+ADs- United Kingdom</t>
  </si>
  <si>
    <t xml:space="preserve">TDK Corporation</t>
  </si>
  <si>
    <t xml:space="preserve">JP7010001034849</t>
  </si>
  <si>
    <t xml:space="preserve">JP000001035JPN</t>
  </si>
  <si>
    <t xml:space="preserve">TDK CORPORATION</t>
  </si>
  <si>
    <t xml:space="preserve">Tokyo Denki Kagaku Kogyo Kk</t>
  </si>
  <si>
    <t xml:space="preserve">Hong Kong+ADs- Thailand+ADs- Germany+ADs- France+ADs- Philippines+ADs- United States+ADs- China+ADs-</t>
  </si>
  <si>
    <t xml:space="preserve">Kose Corporation</t>
  </si>
  <si>
    <t xml:space="preserve">JP7010001043552</t>
  </si>
  <si>
    <t xml:space="preserve">JP000030635JPN</t>
  </si>
  <si>
    <t xml:space="preserve">KOSE CORPORATION</t>
  </si>
  <si>
    <t xml:space="preserve">Nippon Telegraph And Telephone Corporation</t>
  </si>
  <si>
    <t xml:space="preserve">JP7010001065142</t>
  </si>
  <si>
    <t xml:space="preserve">JP000090002JPN</t>
  </si>
  <si>
    <t xml:space="preserve">NIPPON TELEGRAPH AND TELEPHONE CORPORATION</t>
  </si>
  <si>
    <t xml:space="preserve">Nippon Telegraph And Telephone Public Corporation</t>
  </si>
  <si>
    <t xml:space="preserve">Tokio Marine Holdings Inc.</t>
  </si>
  <si>
    <t xml:space="preserve">JP7010001078061</t>
  </si>
  <si>
    <t xml:space="preserve">JPFEI1008244</t>
  </si>
  <si>
    <t xml:space="preserve">TOKIO MARINE HOLDINGS INC.</t>
  </si>
  <si>
    <t xml:space="preserve">Thailand; Taiwan; Singapore; Cayman Islands; the United States of America; Bermuda; China; Republic </t>
  </si>
  <si>
    <t xml:space="preserve">TGK Co.,Ltd.</t>
  </si>
  <si>
    <t xml:space="preserve">JP7010101002490</t>
  </si>
  <si>
    <t xml:space="preserve">JP985525381</t>
  </si>
  <si>
    <t xml:space="preserve">TGK CO.,LTD.</t>
  </si>
  <si>
    <t xml:space="preserve">Hachioji-Shi</t>
  </si>
  <si>
    <t xml:space="preserve">Tokyo; Kanagawa</t>
  </si>
  <si>
    <t xml:space="preserve">Italy; China; Korea</t>
  </si>
  <si>
    <t xml:space="preserve">OKI Electric Industry CO Ltd</t>
  </si>
  <si>
    <t xml:space="preserve">JP7010401006126</t>
  </si>
  <si>
    <t xml:space="preserve">JP000000959JPN</t>
  </si>
  <si>
    <t xml:space="preserve">OKI ELECTRIC INDUSTRY CO LTD</t>
  </si>
  <si>
    <t xml:space="preserve">China+ADs- Korea+ADs- Singapore+ADs- Thailand+ADs- India+ADs- Brazil+ADs- Canada+ADs- Mexico+ADs- Un</t>
  </si>
  <si>
    <t xml:space="preserve">NEC Corporation</t>
  </si>
  <si>
    <t xml:space="preserve">JP7010401022916</t>
  </si>
  <si>
    <t xml:space="preserve">JP000000894JPN</t>
  </si>
  <si>
    <t xml:space="preserve">NEC CORPORATION</t>
  </si>
  <si>
    <t xml:space="preserve">Nippon Electric Company Limited</t>
  </si>
  <si>
    <t xml:space="preserve">Japan (Tamagawa, Fuchu, Sagamihara, and Abiko)</t>
  </si>
  <si>
    <t xml:space="preserve">North and Latin America+ADs- Europe+ADs- Middle East+ADs- Africa+ADs- Oceania</t>
  </si>
  <si>
    <t xml:space="preserve">Mitsubishi Motors Corporation</t>
  </si>
  <si>
    <t xml:space="preserve">JP7010401029044</t>
  </si>
  <si>
    <t xml:space="preserve">JP000020763JPN</t>
  </si>
  <si>
    <t xml:space="preserve">MITSUBISHI MOTORS CORPORATION</t>
  </si>
  <si>
    <t xml:space="preserve">Mitsubishi Goshi Kaisha</t>
  </si>
  <si>
    <t xml:space="preserve">Japan+ADs- Netherlands, Germany, United States, Thailand, Philippines and Australia</t>
  </si>
  <si>
    <t xml:space="preserve">Netherlands, Germany, United States, Thailand, Philippines and Australia</t>
  </si>
  <si>
    <t xml:space="preserve">Yakult Honsha CO Ltd</t>
  </si>
  <si>
    <t xml:space="preserve">JP7010401029746</t>
  </si>
  <si>
    <t xml:space="preserve">JP000090971JPN</t>
  </si>
  <si>
    <t xml:space="preserve">YAKULT HONSHA CO LTD</t>
  </si>
  <si>
    <t xml:space="preserve">Navitime Japan Co.,Ltd.</t>
  </si>
  <si>
    <t xml:space="preserve">JP7010401078314</t>
  </si>
  <si>
    <t xml:space="preserve">JP986181856</t>
  </si>
  <si>
    <t xml:space="preserve">Minato-Ku</t>
  </si>
  <si>
    <t xml:space="preserve">Obayashi Corporation</t>
  </si>
  <si>
    <t xml:space="preserve">JP7010401088742</t>
  </si>
  <si>
    <t xml:space="preserve">JP000000957JPN</t>
  </si>
  <si>
    <t xml:space="preserve">OBAYASHI CORPORATION</t>
  </si>
  <si>
    <t xml:space="preserve">Toppan Printing CO Ltd</t>
  </si>
  <si>
    <t xml:space="preserve">JP7010501016231</t>
  </si>
  <si>
    <t xml:space="preserve">JP000001064JPN</t>
  </si>
  <si>
    <t xml:space="preserve">TOPPAN PRINTING CO LTD</t>
  </si>
  <si>
    <t xml:space="preserve">Mitsui Mining +ACY- Smelting CO Ltd</t>
  </si>
  <si>
    <t xml:space="preserve">JP7010701011370</t>
  </si>
  <si>
    <t xml:space="preserve">JP000020755JPN</t>
  </si>
  <si>
    <t xml:space="preserve">MITSUI MINING +ACY- SMELTING CO LTD</t>
  </si>
  <si>
    <t xml:space="preserve">Fukuoka+ADs- Yamagachi+ADs- Hiroshima+ADs- Okayama+ADs- Osaka+ADs- Gifu+ADs- Fukushima+ADs- Aomori</t>
  </si>
  <si>
    <t xml:space="preserve">China+ADs- Taiwan+ADs- Malaysia+ADs- India+ADs- Korea+ADs- North America+ADs- Europe+ADs- South Amer</t>
  </si>
  <si>
    <t xml:space="preserve">Nippon Chemi+AC0-Con Corporation</t>
  </si>
  <si>
    <t xml:space="preserve">JP7010701015586</t>
  </si>
  <si>
    <t xml:space="preserve">JP000090531JPN</t>
  </si>
  <si>
    <t xml:space="preserve">Nippon Kemikon %</t>
  </si>
  <si>
    <t xml:space="preserve">NIPPON CHEMI+AC0-CON CORPORATION</t>
  </si>
  <si>
    <t xml:space="preserve">Nippon Chemical Capacitor Inc</t>
  </si>
  <si>
    <t xml:space="preserve">United States of America+ADs- Germany+ADs- Korea+ADs- China+ADs- Taiwan+ADs- Hong Kong+ADs- Thailand</t>
  </si>
  <si>
    <t xml:space="preserve">Toyo Seikan Group Holdings Ltd.</t>
  </si>
  <si>
    <t xml:space="preserve">JP7010701026096</t>
  </si>
  <si>
    <t xml:space="preserve">JP000001077JPN</t>
  </si>
  <si>
    <t xml:space="preserve">TOYO SEIKAN%</t>
  </si>
  <si>
    <t xml:space="preserve">TOYO SEIKAN GROUP HOLDINGS LTD.</t>
  </si>
  <si>
    <t xml:space="preserve">Toyo Seikan Kaisha Ltd.</t>
  </si>
  <si>
    <t xml:space="preserve">Nikkiso CO Ltd</t>
  </si>
  <si>
    <t xml:space="preserve">JP7011001017109</t>
  </si>
  <si>
    <t xml:space="preserve">JP000090521JPN</t>
  </si>
  <si>
    <t xml:space="preserve">NIKKISO CO LTD</t>
  </si>
  <si>
    <t xml:space="preserve">Special Pump Co., Ltd</t>
  </si>
  <si>
    <t xml:space="preserve">Shibuya+AC0-ku</t>
  </si>
  <si>
    <t xml:space="preserve">Hoya Corporation</t>
  </si>
  <si>
    <t xml:space="preserve">JP7011101019599</t>
  </si>
  <si>
    <t xml:space="preserve">JP000000759JPN</t>
  </si>
  <si>
    <t xml:space="preserve">HOYA CORPORATION</t>
  </si>
  <si>
    <t xml:space="preserve">DIC Corp.</t>
  </si>
  <si>
    <t xml:space="preserve">JP7011401003807</t>
  </si>
  <si>
    <t xml:space="preserve">JP000000703JPN</t>
  </si>
  <si>
    <t xml:space="preserve">DIC CORP.</t>
  </si>
  <si>
    <t xml:space="preserve">Dainippon Ink And Chemicals Inc.</t>
  </si>
  <si>
    <t xml:space="preserve">Europe, Asia, Africa, Japan, Oceania, North America, and Central and South America</t>
  </si>
  <si>
    <t xml:space="preserve">Lintec Corporation</t>
  </si>
  <si>
    <t xml:space="preserve">JP7011401006867</t>
  </si>
  <si>
    <t xml:space="preserve">JP000020768JPN</t>
  </si>
  <si>
    <t xml:space="preserve">FSK CORPORATION</t>
  </si>
  <si>
    <t xml:space="preserve">LINTEC CORPORATION</t>
  </si>
  <si>
    <t xml:space="preserve">United States, the Netherlands, Germany, China, Taiwan, Korea, Indonesia, Singapore, Thailand, Malay</t>
  </si>
  <si>
    <t xml:space="preserve">Namiki Precision Jewel Co.,Ltd.</t>
  </si>
  <si>
    <t xml:space="preserve">JP7011801010758</t>
  </si>
  <si>
    <t xml:space="preserve">JP985575103</t>
  </si>
  <si>
    <t xml:space="preserve">Adachi-Ku</t>
  </si>
  <si>
    <t xml:space="preserve">Japan (Akita and Aomori); Chiang Mai, Thailand; Shanghai, China</t>
  </si>
  <si>
    <t xml:space="preserve">Thailand; China; United States; United Kingdom; Singapore</t>
  </si>
  <si>
    <t xml:space="preserve">ORC Manufacturing Co.,Ltd.</t>
  </si>
  <si>
    <t xml:space="preserve">JP7012301005769</t>
  </si>
  <si>
    <t xml:space="preserve">JP985080017</t>
  </si>
  <si>
    <t xml:space="preserve">ORC MANUFACTURING CO.,LTD.</t>
  </si>
  <si>
    <t xml:space="preserve">Machida-Shi</t>
  </si>
  <si>
    <t xml:space="preserve">Makino Milling Machine Company Limited</t>
  </si>
  <si>
    <t xml:space="preserve">JP7013201005504</t>
  </si>
  <si>
    <t xml:space="preserve">JP000000836JPN</t>
  </si>
  <si>
    <t xml:space="preserve">MAKINO MILLING MACHINE COMPANY LIMITED</t>
  </si>
  <si>
    <t xml:space="preserve">United States+ADs- Germany+ADs- Singapore+ADs- Italy+ADs- France+ADs- Korea+ADs- Taiwan+ADs- Turkey+</t>
  </si>
  <si>
    <t xml:space="preserve">Sato Holdings Corporation</t>
  </si>
  <si>
    <t xml:space="preserve">JP7013201017276</t>
  </si>
  <si>
    <t xml:space="preserve">JP225078096S</t>
  </si>
  <si>
    <t xml:space="preserve">SATO HOLDINGS </t>
  </si>
  <si>
    <t xml:space="preserve">SATO HOLDINGS CORPORATION</t>
  </si>
  <si>
    <t xml:space="preserve">Sato Corporation</t>
  </si>
  <si>
    <t xml:space="preserve">Meguro, Tokyo</t>
  </si>
  <si>
    <t xml:space="preserve">United Kingdom, the Netherlands, Germany, China, Korea, Poland, Thailand, Belgium, India, the USA, V</t>
  </si>
  <si>
    <t xml:space="preserve">NHK Spring CO Ltd</t>
  </si>
  <si>
    <t xml:space="preserve">JP7020001006616</t>
  </si>
  <si>
    <t xml:space="preserve">JP000000896JPN</t>
  </si>
  <si>
    <t xml:space="preserve">NHK SPRING CO LTD</t>
  </si>
  <si>
    <t xml:space="preserve">Piolax INC</t>
  </si>
  <si>
    <t xml:space="preserve">JP7020001030260</t>
  </si>
  <si>
    <t xml:space="preserve">JP000031350JPN</t>
  </si>
  <si>
    <t xml:space="preserve">Kato Hatsujo Inc</t>
  </si>
  <si>
    <t xml:space="preserve">Kato Hatsujo Seisakusho</t>
  </si>
  <si>
    <t xml:space="preserve">PIOLAX INC</t>
  </si>
  <si>
    <t xml:space="preserve">Yorozu Corporation</t>
  </si>
  <si>
    <t xml:space="preserve">JP7020001030517</t>
  </si>
  <si>
    <t xml:space="preserve">JP000030059JPN</t>
  </si>
  <si>
    <t xml:space="preserve">YOROZU CORPORATION</t>
  </si>
  <si>
    <t xml:space="preserve">Yorozu Automobile Works</t>
  </si>
  <si>
    <t xml:space="preserve">Unipres Corporation</t>
  </si>
  <si>
    <t xml:space="preserve">JP7020001045218</t>
  </si>
  <si>
    <t xml:space="preserve">JP000031482JPN</t>
  </si>
  <si>
    <t xml:space="preserve">UNIPRES CORPORATION</t>
  </si>
  <si>
    <t xml:space="preserve">Shincron Co.,Ltd.</t>
  </si>
  <si>
    <t xml:space="preserve">JP7020001059523</t>
  </si>
  <si>
    <t xml:space="preserve">JP980548005</t>
  </si>
  <si>
    <t xml:space="preserve">Nishi-Ku Yokohama-Shi</t>
  </si>
  <si>
    <t xml:space="preserve">Tsuruoka</t>
  </si>
  <si>
    <t xml:space="preserve">China; Taiwan; Thailand; Malaysia</t>
  </si>
  <si>
    <t xml:space="preserve">Amada Holdings Co., Ltd.</t>
  </si>
  <si>
    <t xml:space="preserve">JP7021001020895</t>
  </si>
  <si>
    <t xml:space="preserve">JP000000664JPN</t>
  </si>
  <si>
    <t xml:space="preserve">AMADA HOLDINGS CO., LTD.</t>
  </si>
  <si>
    <t xml:space="preserve">Amada Co Ltd</t>
  </si>
  <si>
    <t xml:space="preserve">North America+ADs- Europe</t>
  </si>
  <si>
    <t xml:space="preserve">Nissei ASB Machine CO Ltd</t>
  </si>
  <si>
    <t xml:space="preserve">JP7100001008315</t>
  </si>
  <si>
    <t xml:space="preserve">JP000032482JPN</t>
  </si>
  <si>
    <t xml:space="preserve">NISSEI ASB MACHINE CO LTD</t>
  </si>
  <si>
    <t xml:space="preserve">Komoro</t>
  </si>
  <si>
    <t xml:space="preserve">United States, the United Kingdom, Brazil, Mexico, Singapore, Germany, India, China, Spain, Denmark </t>
  </si>
  <si>
    <t xml:space="preserve">Japan Cash Machine CO Ltd</t>
  </si>
  <si>
    <t xml:space="preserve">JP7120001022181</t>
  </si>
  <si>
    <t xml:space="preserve">JP000030279JPN</t>
  </si>
  <si>
    <t xml:space="preserve">JCM SYSTEMS</t>
  </si>
  <si>
    <t xml:space="preserve">Japan Cash Machine</t>
  </si>
  <si>
    <t xml:space="preserve">JCM attention homonymie</t>
  </si>
  <si>
    <t xml:space="preserve">JAPAN CASH MACHINE CO LTD</t>
  </si>
  <si>
    <t xml:space="preserve">Japan (Osaka)</t>
  </si>
  <si>
    <t xml:space="preserve">Toyo Tire +ACY- Rubber CO Ltd</t>
  </si>
  <si>
    <t xml:space="preserve">JP7120001049019</t>
  </si>
  <si>
    <t xml:space="preserve">JP000090925JPN</t>
  </si>
  <si>
    <t xml:space="preserve">TOYO TIRE +ACY- RUBBER CO LTD</t>
  </si>
  <si>
    <t xml:space="preserve">The United States+ADs- Canada+ADs- Australia+ADs- China+ADs- Taiwan+ADs- Malaysia+ADs- Germany+ADs- </t>
  </si>
  <si>
    <t xml:space="preserve">Nissin Food Holdings Co., Ltd.</t>
  </si>
  <si>
    <t xml:space="preserve">JP7120001057574</t>
  </si>
  <si>
    <t xml:space="preserve">JP000090585JPN</t>
  </si>
  <si>
    <t xml:space="preserve">NISSIN FOOD HOLDINGS CO., LTD.</t>
  </si>
  <si>
    <t xml:space="preserve">Nissin Food Products Co., Ltd.</t>
  </si>
  <si>
    <t xml:space="preserve">Yodogawa+AC0-ku+ADs- Kanto+ADs- Shizuoka+ADs- Shiga+ADs- Shimonoseki</t>
  </si>
  <si>
    <t xml:space="preserve">Asia+ADs- United States+ADs- Brazil+ADs- Europe+ADs- Australia</t>
  </si>
  <si>
    <t xml:space="preserve">Yanmar Co.,Ltd.</t>
  </si>
  <si>
    <t xml:space="preserve">JP7120001071567</t>
  </si>
  <si>
    <t xml:space="preserve">JP580012621</t>
  </si>
  <si>
    <t xml:space="preserve">JP7120001176440</t>
  </si>
  <si>
    <t xml:space="preserve">YAMMAHORUDINGUSU KK</t>
  </si>
  <si>
    <t xml:space="preserve">Kita+AC0-Ku Osaka+AC0-Shi</t>
  </si>
  <si>
    <t xml:space="preserve">United Kingdom, United States, and Brazil</t>
  </si>
  <si>
    <t xml:space="preserve">Nippon Paint Holdings Co., Ltd.</t>
  </si>
  <si>
    <t xml:space="preserve">JP7120001072994</t>
  </si>
  <si>
    <t xml:space="preserve">JP000000920JPN</t>
  </si>
  <si>
    <t xml:space="preserve">NIPPON PAINT HOLDINGS CO., LTD.</t>
  </si>
  <si>
    <t xml:space="preserve">Nippon Paint Co Ltd</t>
  </si>
  <si>
    <t xml:space="preserve">Korea+ADs- China+ADs- Hong Kong+ADs- Thailand+ADs- Malaysia+ADs- Singapore+ADs- United States</t>
  </si>
  <si>
    <t xml:space="preserve">Itochu Corporation</t>
  </si>
  <si>
    <t xml:space="preserve">JP7120001077358</t>
  </si>
  <si>
    <t xml:space="preserve">JP000000771JPN</t>
  </si>
  <si>
    <t xml:space="preserve">C Itoh  Co</t>
  </si>
  <si>
    <t xml:space="preserve">ITOCHU CORPORATION</t>
  </si>
  <si>
    <t xml:space="preserve">C Itoh +ACY- Co Ltd</t>
  </si>
  <si>
    <t xml:space="preserve">Bulgaria+ADs- France+ADs- Germany+ADs- Saudi Arabia+ADs- Egypt+ADs- Morocco+ADs- South Africa+ADs- B</t>
  </si>
  <si>
    <t xml:space="preserve">ONO Pharmaceutical CO Ltd</t>
  </si>
  <si>
    <t xml:space="preserve">JP7120001077374</t>
  </si>
  <si>
    <t xml:space="preserve">JP000000964JPN</t>
  </si>
  <si>
    <t xml:space="preserve">ONO PHARMACEUTICAL CO LTD</t>
  </si>
  <si>
    <t xml:space="preserve">United Kingdom+ADs- United States of America</t>
  </si>
  <si>
    <t xml:space="preserve">Zuiko Corporation</t>
  </si>
  <si>
    <t xml:space="preserve">JP7120901009526</t>
  </si>
  <si>
    <t xml:space="preserve">JP000032941JPN</t>
  </si>
  <si>
    <t xml:space="preserve">ZUIKO CORPORATION</t>
  </si>
  <si>
    <t xml:space="preserve">Settsu+AC0-Shi</t>
  </si>
  <si>
    <t xml:space="preserve">Matsumoto Yushi Seiyaku Co., Ltd.</t>
  </si>
  <si>
    <t xml:space="preserve">JP7122001020132</t>
  </si>
  <si>
    <t xml:space="preserve">JP000032904JPN</t>
  </si>
  <si>
    <t xml:space="preserve">"MATSUMOTO YUSHISEIYAKU KK"</t>
  </si>
  <si>
    <t xml:space="preserve">MATSUMOTO YUSHI SEIYAKU CO., LTD.</t>
  </si>
  <si>
    <t xml:space="preserve">Yao+AC0-Shi</t>
  </si>
  <si>
    <t xml:space="preserve">Yao+AC0-shi, Osaka+ADs- Fukuroi+AC0-shi, Shizuoka+ADs- Takaishi+AC0-shi, Osaka</t>
  </si>
  <si>
    <t xml:space="preserve">Taiwan+ADs- Indonesia</t>
  </si>
  <si>
    <t xml:space="preserve">Murata Machinery,Ltd.</t>
  </si>
  <si>
    <t xml:space="preserve">JP7130001000054</t>
  </si>
  <si>
    <t xml:space="preserve">JP500013021</t>
  </si>
  <si>
    <t xml:space="preserve">MURATA MACHINERY,LTD.</t>
  </si>
  <si>
    <t xml:space="preserve">Fushimi+AC0-Ku Kyoto+AC0-Shi</t>
  </si>
  <si>
    <t xml:space="preserve">Towa Corporation</t>
  </si>
  <si>
    <t xml:space="preserve">JP7130001011258</t>
  </si>
  <si>
    <t xml:space="preserve">JP000030360JPN</t>
  </si>
  <si>
    <t xml:space="preserve">"Towa corp"</t>
  </si>
  <si>
    <t xml:space="preserve">Towa Pharmaceutical</t>
  </si>
  <si>
    <t xml:space="preserve">TOWA CORPORATION</t>
  </si>
  <si>
    <t xml:space="preserve">Towa Precision Industries Limited</t>
  </si>
  <si>
    <t xml:space="preserve">DKS Co., Ltd.</t>
  </si>
  <si>
    <t xml:space="preserve">JP7130001017809</t>
  </si>
  <si>
    <t xml:space="preserve">JP000090104JPN</t>
  </si>
  <si>
    <t xml:space="preserve">DAI ICHI KOGYO SEIYAKU</t>
  </si>
  <si>
    <t xml:space="preserve">DKS Co Ltd in Korea shipping </t>
  </si>
  <si>
    <t xml:space="preserve">DKS CO., LTD.</t>
  </si>
  <si>
    <t xml:space="preserve">Dai+AC0-Ichi Kogyo Seiyaku Co., Ltd.</t>
  </si>
  <si>
    <t xml:space="preserve">Gunze Limited</t>
  </si>
  <si>
    <t xml:space="preserve">JP7130001041734</t>
  </si>
  <si>
    <t xml:space="preserve">JP000000735JPN</t>
  </si>
  <si>
    <t xml:space="preserve">GUNZE LIMITED</t>
  </si>
  <si>
    <t xml:space="preserve">Gunze Silk Manufacturing Co Ltd</t>
  </si>
  <si>
    <t xml:space="preserve">Canada+ADs- United States</t>
  </si>
  <si>
    <t xml:space="preserve">Imagineering, Inc.</t>
  </si>
  <si>
    <t xml:space="preserve">JP7140001022601</t>
  </si>
  <si>
    <t xml:space="preserve">JP530480071</t>
  </si>
  <si>
    <t xml:space="preserve">Chuo-Ku Kobe-Shi</t>
  </si>
  <si>
    <t xml:space="preserve">Yamato Scale Co.,Ltd.</t>
  </si>
  <si>
    <t xml:space="preserve">JP7140001035636</t>
  </si>
  <si>
    <t xml:space="preserve">JP530021346</t>
  </si>
  <si>
    <t xml:space="preserve">YAMATO SCALE CO.,LTD.</t>
  </si>
  <si>
    <t xml:space="preserve">Akashi-Shi</t>
  </si>
  <si>
    <t xml:space="preserve">Daishinku Corporation</t>
  </si>
  <si>
    <t xml:space="preserve">JP7140001043110</t>
  </si>
  <si>
    <t xml:space="preserve">JP000030143JPN</t>
  </si>
  <si>
    <t xml:space="preserve">KDS </t>
  </si>
  <si>
    <t xml:space="preserve">Attention avec KDS pour matching</t>
  </si>
  <si>
    <t xml:space="preserve">DAISHINKU CORPORATION</t>
  </si>
  <si>
    <t xml:space="preserve">Daiwa Shinku Kogyosho</t>
  </si>
  <si>
    <t xml:space="preserve">Shinmaywa Industries Ltd</t>
  </si>
  <si>
    <t xml:space="preserve">JP7140001082323</t>
  </si>
  <si>
    <t xml:space="preserve">JP000090744JPN</t>
  </si>
  <si>
    <t xml:space="preserve">SHINMAYWA IND</t>
  </si>
  <si>
    <t xml:space="preserve">SHINMAYWA INDUSTRIES LTD</t>
  </si>
  <si>
    <t xml:space="preserve">Shin Meiwa Industry Company Limited</t>
  </si>
  <si>
    <t xml:space="preserve">United States+ADs- Thailand+ADs- Malaysia+ADs- Singapore+ADs- China</t>
  </si>
  <si>
    <t xml:space="preserve">Duplo Seiko Corporation</t>
  </si>
  <si>
    <t xml:space="preserve">JP7170001008077</t>
  </si>
  <si>
    <t xml:space="preserve">JP520072234</t>
  </si>
  <si>
    <t xml:space="preserve">Kinokawa-Shi</t>
  </si>
  <si>
    <t xml:space="preserve">Menicon Co., Ltd.</t>
  </si>
  <si>
    <t xml:space="preserve">JP7180001017589</t>
  </si>
  <si>
    <t xml:space="preserve">JP000040599JPN</t>
  </si>
  <si>
    <t xml:space="preserve">MENICON CO., LTD.</t>
  </si>
  <si>
    <t xml:space="preserve">Toyoda Gosei CO Ltd</t>
  </si>
  <si>
    <t xml:space="preserve">JP7180001045235</t>
  </si>
  <si>
    <t xml:space="preserve">JP000030406JPN</t>
  </si>
  <si>
    <t xml:space="preserve">TOYODA GOSEI CO LTD</t>
  </si>
  <si>
    <t xml:space="preserve">United States+ADs- Mexico+ADs- Canada+ADs- United Kingdom+ADs- Belgium+ADs- South Africa+ADs- Austri</t>
  </si>
  <si>
    <t xml:space="preserve">Fujimi Incorporated</t>
  </si>
  <si>
    <t xml:space="preserve">JP7180001045697</t>
  </si>
  <si>
    <t xml:space="preserve">JP000030980JPN</t>
  </si>
  <si>
    <t xml:space="preserve">FUJIMI INCORPORATED</t>
  </si>
  <si>
    <t xml:space="preserve">Kiyosu City, Ach</t>
  </si>
  <si>
    <t xml:space="preserve">Japan (Aichi Prefecture+ADs- Gifu Prefecture)</t>
  </si>
  <si>
    <t xml:space="preserve">United States+ADs- Malaysia</t>
  </si>
  <si>
    <t xml:space="preserve">Taiho Kogyo CO Ltd</t>
  </si>
  <si>
    <t xml:space="preserve">JP7180301018584</t>
  </si>
  <si>
    <t xml:space="preserve">JP000030841JPN</t>
  </si>
  <si>
    <t xml:space="preserve">TAIHO KOGYO%</t>
  </si>
  <si>
    <t xml:space="preserve">TAIHO KOGYO CO LTD</t>
  </si>
  <si>
    <t xml:space="preserve">Toyota</t>
  </si>
  <si>
    <t xml:space="preserve">Germany+ADs- United States+ADs- China+ADs- Thailand+ADs- Indonesia+ADs- Korea+ADs- Hungary</t>
  </si>
  <si>
    <t xml:space="preserve">Hisamitsu Pharmaceutical CO, Inc.</t>
  </si>
  <si>
    <t xml:space="preserve">JP7300001006281</t>
  </si>
  <si>
    <t xml:space="preserve">JP000090218JPN</t>
  </si>
  <si>
    <t xml:space="preserve">HISAMITSU PHARMACEUTICAL CO, INC.</t>
  </si>
  <si>
    <t xml:space="preserve">Asahi Yukizai Corporation</t>
  </si>
  <si>
    <t xml:space="preserve">JP7350001006608</t>
  </si>
  <si>
    <t xml:space="preserve">JP000090038JPN</t>
  </si>
  <si>
    <t xml:space="preserve">ASAHI YUKIZAI CORPORATION</t>
  </si>
  <si>
    <t xml:space="preserve">Asahi Organic Chemicals Industry Co Ltd</t>
  </si>
  <si>
    <t xml:space="preserve">Justsystems Corporation</t>
  </si>
  <si>
    <t xml:space="preserve">JP7480001000861</t>
  </si>
  <si>
    <t xml:space="preserve">JP000030627JPN</t>
  </si>
  <si>
    <t xml:space="preserve">JUSTSYSTEMS CORPORATION</t>
  </si>
  <si>
    <t xml:space="preserve">United States, the United Kingdom, Canada and China</t>
  </si>
  <si>
    <t xml:space="preserve">Miura CO Ltd</t>
  </si>
  <si>
    <t xml:space="preserve">JP7500001003977</t>
  </si>
  <si>
    <t xml:space="preserve">JP000020315JPN</t>
  </si>
  <si>
    <t xml:space="preserve">MIURA CO LTD</t>
  </si>
  <si>
    <t xml:space="preserve">Matsuyama</t>
  </si>
  <si>
    <t xml:space="preserve">Nisshin Seifun Group INC</t>
  </si>
  <si>
    <t xml:space="preserve">JP8010001008736</t>
  </si>
  <si>
    <t xml:space="preserve">JP000000944JPN</t>
  </si>
  <si>
    <t xml:space="preserve">NISSHIN SEIFUN GROUP INC</t>
  </si>
  <si>
    <t xml:space="preserve">China+ADs- Thailand+ADs- Indonesia+ADs- Singapore+ADs- United States+ADs- Canada</t>
  </si>
  <si>
    <t xml:space="preserve">Mitsubishi Paper Mills Ltd</t>
  </si>
  <si>
    <t xml:space="preserve">JP8010001008769</t>
  </si>
  <si>
    <t xml:space="preserve">JP000000863JPN</t>
  </si>
  <si>
    <t xml:space="preserve">MITSUBISHI PAPER MILLS LTD</t>
  </si>
  <si>
    <t xml:space="preserve">Akebono Brake Industry CO Ltd</t>
  </si>
  <si>
    <t xml:space="preserve">JP8010001034724</t>
  </si>
  <si>
    <t xml:space="preserve">JP000000661JPN</t>
  </si>
  <si>
    <t xml:space="preserve">AKEBONO BRAKE INDUSTRY CO LTD</t>
  </si>
  <si>
    <t xml:space="preserve">Japan, United States, France, Germany, the United Kingdom, Indonesia, Thailand, Indonesia, People's </t>
  </si>
  <si>
    <t xml:space="preserve">United States, France, Germany, the United Kingdom, Indonesia, Thailand, Indonesia, People's Republi</t>
  </si>
  <si>
    <t xml:space="preserve">Ajinomoto Company INC</t>
  </si>
  <si>
    <t xml:space="preserve">JP8010001034740</t>
  </si>
  <si>
    <t xml:space="preserve">JP000000660JPN</t>
  </si>
  <si>
    <t xml:space="preserve">AJINOMOTO COMPANY INC</t>
  </si>
  <si>
    <t xml:space="preserve">Malaysia, the United States and the Philippines</t>
  </si>
  <si>
    <t xml:space="preserve">Tsukishima Kikai CO Ltd</t>
  </si>
  <si>
    <t xml:space="preserve">JP8010001034856</t>
  </si>
  <si>
    <t xml:space="preserve">JP000090943JPN</t>
  </si>
  <si>
    <t xml:space="preserve">Tsukishima%</t>
  </si>
  <si>
    <t xml:space="preserve">TSUKISHIMA KIKAI CO LTD</t>
  </si>
  <si>
    <t xml:space="preserve">Ichikawa</t>
  </si>
  <si>
    <t xml:space="preserve">Malaysia+ADs- Thailand+ADs- Taiwan+ADs- Vietnam+ADs- India+ADs- China</t>
  </si>
  <si>
    <t xml:space="preserve">Mitsubishi Steel Manufacturing CO Ltd</t>
  </si>
  <si>
    <t xml:space="preserve">JP8010001058095</t>
  </si>
  <si>
    <t xml:space="preserve">JP000000867JPN</t>
  </si>
  <si>
    <t xml:space="preserve">MITSUBISHI STEEL MANUFACTURING CO LTD</t>
  </si>
  <si>
    <t xml:space="preserve">China+ADs- Thailand+ADs- Philippines+ADs- United States</t>
  </si>
  <si>
    <t xml:space="preserve">Kyorin Holdings, Inc.</t>
  </si>
  <si>
    <t xml:space="preserve">JP8010001096491</t>
  </si>
  <si>
    <t xml:space="preserve">JP000032531JPN</t>
  </si>
  <si>
    <t xml:space="preserve">KYORIN HOLDINGS, INC.</t>
  </si>
  <si>
    <t xml:space="preserve">Kyorin Co., Ltd.</t>
  </si>
  <si>
    <t xml:space="preserve">Kajima Corporation</t>
  </si>
  <si>
    <t xml:space="preserve">JP8010401006744</t>
  </si>
  <si>
    <t xml:space="preserve">JP000000792JPN</t>
  </si>
  <si>
    <t xml:space="preserve">KAJIMA CORPORATION</t>
  </si>
  <si>
    <t xml:space="preserve">Kajima Gumi</t>
  </si>
  <si>
    <t xml:space="preserve">KYB Corporation</t>
  </si>
  <si>
    <t xml:space="preserve">JP8010401007296</t>
  </si>
  <si>
    <t xml:space="preserve">JP000090320JPN</t>
  </si>
  <si>
    <t xml:space="preserve">KAYABA IND CO LTD</t>
  </si>
  <si>
    <t xml:space="preserve">KYB CORPORATION</t>
  </si>
  <si>
    <t xml:space="preserve">Kayaba Industry Co Ltd</t>
  </si>
  <si>
    <t xml:space="preserve">Europe, North America, and Southeast Asia</t>
  </si>
  <si>
    <t xml:space="preserve">Morinaga Milk Industry CO Ltd</t>
  </si>
  <si>
    <t xml:space="preserve">JP8010401029662</t>
  </si>
  <si>
    <t xml:space="preserve">JP000000886JPN</t>
  </si>
  <si>
    <t xml:space="preserve">MORINAGA MILK INDUSTRY CO LTD</t>
  </si>
  <si>
    <t xml:space="preserve">United States, Japan, Germany, France, and China</t>
  </si>
  <si>
    <t xml:space="preserve">Mitsubishi Heavy Industries Ltd</t>
  </si>
  <si>
    <t xml:space="preserve">JP8010401050387</t>
  </si>
  <si>
    <t xml:space="preserve">JP000000859JPN</t>
  </si>
  <si>
    <t xml:space="preserve">MITSUBISHI HEAVY INDUSTRIES LTD</t>
  </si>
  <si>
    <t xml:space="preserve">Dupont-Mitsui Polychemicals Co.,Ltd.</t>
  </si>
  <si>
    <t xml:space="preserve">JP8010401052086</t>
  </si>
  <si>
    <t xml:space="preserve">JP985790101</t>
  </si>
  <si>
    <t xml:space="preserve">Gree INC</t>
  </si>
  <si>
    <t xml:space="preserve">JP8010401055923</t>
  </si>
  <si>
    <t xml:space="preserve">JP000033490JPN</t>
  </si>
  <si>
    <t xml:space="preserve">GREE INC</t>
  </si>
  <si>
    <t xml:space="preserve">Mitsubishi Chemical Holdings Corporation</t>
  </si>
  <si>
    <t xml:space="preserve">JP8010401059206</t>
  </si>
  <si>
    <t xml:space="preserve">JP000032510JPN</t>
  </si>
  <si>
    <t xml:space="preserve">MITSUBISHI CHEMICAL HOLDINGS CORPORATION</t>
  </si>
  <si>
    <t xml:space="preserve">Metawater Co., Ltd.</t>
  </si>
  <si>
    <t xml:space="preserve">JP8010401075293</t>
  </si>
  <si>
    <t xml:space="preserve">JP000040231JPN</t>
  </si>
  <si>
    <t xml:space="preserve">Germany+ADs- China+ADs- Korea</t>
  </si>
  <si>
    <t xml:space="preserve">Suntory Beverage +ACY- Food Limited</t>
  </si>
  <si>
    <t xml:space="preserve">JP8010401080079</t>
  </si>
  <si>
    <t xml:space="preserve">JP000040111JPN</t>
  </si>
  <si>
    <t xml:space="preserve">JP1120001059642</t>
  </si>
  <si>
    <t xml:space="preserve">KOTOBUKI REALTY CO.,LTD</t>
  </si>
  <si>
    <t xml:space="preserve">Europe+ADs- Oceania+ADs- Asia+ADs- Americas</t>
  </si>
  <si>
    <t xml:space="preserve">NSK Ltd</t>
  </si>
  <si>
    <t xml:space="preserve">JP8010701007715</t>
  </si>
  <si>
    <t xml:space="preserve">JP000000924JPN</t>
  </si>
  <si>
    <t xml:space="preserve">NSK LTD</t>
  </si>
  <si>
    <t xml:space="preserve">France+ADs- Republic of Korea+ADs- India+ADs- Brazil+ADs- Canada+ADs- Mexico+ADs- United States+ADs-</t>
  </si>
  <si>
    <t xml:space="preserve">Nippon Hoso Kyokai(Japan Broadcasting Corporation)</t>
  </si>
  <si>
    <t xml:space="preserve">JP8011005000968</t>
  </si>
  <si>
    <t xml:space="preserve">JP985677121</t>
  </si>
  <si>
    <t xml:space="preserve">NIPPON HOSO KYOKAI(JAPAN BROADCASTING CORPORATION)</t>
  </si>
  <si>
    <t xml:space="preserve">Shibuya-Ku</t>
  </si>
  <si>
    <t xml:space="preserve">Kurita Water Industries Ltd</t>
  </si>
  <si>
    <t xml:space="preserve">JP8011101023170</t>
  </si>
  <si>
    <t xml:space="preserve">JP000000824JPN</t>
  </si>
  <si>
    <t xml:space="preserve">KURITA WATER INDUSTRIES LTD</t>
  </si>
  <si>
    <t xml:space="preserve">South Korea, China, Taiwan, Singapore, Indonesia, Thailand, United States, Germany, and Brazil</t>
  </si>
  <si>
    <t xml:space="preserve">Keihin Corporation</t>
  </si>
  <si>
    <t xml:space="preserve">JP8011101023179</t>
  </si>
  <si>
    <t xml:space="preserve">JP000030043JPN</t>
  </si>
  <si>
    <t xml:space="preserve">KEIHIN CORPORATION</t>
  </si>
  <si>
    <t xml:space="preserve">Keihin Seiki Mfg</t>
  </si>
  <si>
    <t xml:space="preserve">Germany+ADs- United Kingdom+ADs- Brazil+ADs- United States</t>
  </si>
  <si>
    <t xml:space="preserve">Nippon Paper Industries Co., Ltd.</t>
  </si>
  <si>
    <t xml:space="preserve">JP8011501009422</t>
  </si>
  <si>
    <t xml:space="preserve">JP000000789JPN</t>
  </si>
  <si>
    <t xml:space="preserve">Nihon Seishi Gurupu</t>
  </si>
  <si>
    <t xml:space="preserve">NIPPON PAPER INDUSTRIES CO., LTD.</t>
  </si>
  <si>
    <t xml:space="preserve">Asia+ADs- Oceania+ADs- North and South America+ADs- Europe</t>
  </si>
  <si>
    <t xml:space="preserve">Tomy Company Ltd</t>
  </si>
  <si>
    <t xml:space="preserve">JP8011801003488</t>
  </si>
  <si>
    <t xml:space="preserve">JP000030527JPN</t>
  </si>
  <si>
    <t xml:space="preserve">TAKARA TOMY ARTS% </t>
  </si>
  <si>
    <t xml:space="preserve">Tomy%</t>
  </si>
  <si>
    <t xml:space="preserve">TOMY COMPANY LTD</t>
  </si>
  <si>
    <t xml:space="preserve">France, the United States, Hong Kong, and Thailand</t>
  </si>
  <si>
    <t xml:space="preserve">Foster Electric Company Limited</t>
  </si>
  <si>
    <t xml:space="preserve">JP8012801002521</t>
  </si>
  <si>
    <t xml:space="preserve">JP000030551JPN</t>
  </si>
  <si>
    <t xml:space="preserve">FOSTER ELECTRIC COMPANY LIMITED</t>
  </si>
  <si>
    <t xml:space="preserve">Akishima+ADs- China+ADs- Singapore+ADs- Vietnam+ADs- United States</t>
  </si>
  <si>
    <t xml:space="preserve">China+ADs- Singapore+ADs- Vietnam+ADs- United States</t>
  </si>
  <si>
    <t xml:space="preserve">Soken Chemical +ACY- Engineering CO Ltd</t>
  </si>
  <si>
    <t xml:space="preserve">JP8013301006500</t>
  </si>
  <si>
    <t xml:space="preserve">JP000032344JPN</t>
  </si>
  <si>
    <t xml:space="preserve">SOKEN KAGAKU KK ; NIPPON SOKEN</t>
  </si>
  <si>
    <t xml:space="preserve">SOKEN CHEMICAL +ACY- ENGINEERING CO LTD</t>
  </si>
  <si>
    <t xml:space="preserve">Saitama, Japan</t>
  </si>
  <si>
    <t xml:space="preserve">Juki Corporation</t>
  </si>
  <si>
    <t xml:space="preserve">JP8013401006169</t>
  </si>
  <si>
    <t xml:space="preserve">JP000090870JPN</t>
  </si>
  <si>
    <t xml:space="preserve">JUKI CORPORATION</t>
  </si>
  <si>
    <t xml:space="preserve">Tokyo Juki Industrial Co.,Ltd</t>
  </si>
  <si>
    <t xml:space="preserve">Germany+ADs- Poland+ADs- Italy+ADs- Romania+ADs- Russia+ADs- Belarus+ADs- Turkey+ADs- United States+</t>
  </si>
  <si>
    <t xml:space="preserve">Shibaura Mechatronics Corporation</t>
  </si>
  <si>
    <t xml:space="preserve">JP8020001032660</t>
  </si>
  <si>
    <t xml:space="preserve">JP000090731JPN</t>
  </si>
  <si>
    <t xml:space="preserve">%shibaura%</t>
  </si>
  <si>
    <t xml:space="preserve">SHIBAURA MECHATRONICS CORPORATION</t>
  </si>
  <si>
    <t xml:space="preserve">Shibaura Engineering Works Co Ltd</t>
  </si>
  <si>
    <t xml:space="preserve">Kanagawa, Japan</t>
  </si>
  <si>
    <t xml:space="preserve">JVC Kenwood Corporation</t>
  </si>
  <si>
    <t xml:space="preserve">JP8020001059159</t>
  </si>
  <si>
    <t xml:space="preserve">JP000033504JPN</t>
  </si>
  <si>
    <t xml:space="preserve">JVC KENWOOD CORPORATION</t>
  </si>
  <si>
    <t xml:space="preserve">Jvc Kenwood Holdings, Inc</t>
  </si>
  <si>
    <t xml:space="preserve">Renesas Electronics Corporation</t>
  </si>
  <si>
    <t xml:space="preserve">JP8020001075701</t>
  </si>
  <si>
    <t xml:space="preserve">JP000031088JPN</t>
  </si>
  <si>
    <t xml:space="preserve">Renesas</t>
  </si>
  <si>
    <t xml:space="preserve">JP7010001126472</t>
  </si>
  <si>
    <t xml:space="preserve">INNOVATION NETWORK CORPORATION OF JAPAN</t>
  </si>
  <si>
    <t xml:space="preserve">Nec Electronics Corporation</t>
  </si>
  <si>
    <t xml:space="preserve">69.15</t>
  </si>
  <si>
    <t xml:space="preserve">Chiyoda+AC0-ku in Tokyo, Japan</t>
  </si>
  <si>
    <t xml:space="preserve">Ichikawaya Co.,Ltd</t>
  </si>
  <si>
    <t xml:space="preserve">JP8021001019391</t>
  </si>
  <si>
    <t xml:space="preserve">JP200543403</t>
  </si>
  <si>
    <t xml:space="preserve">Atsugi-Shi</t>
  </si>
  <si>
    <t xml:space="preserve">Calsonic Kansei Corporation</t>
  </si>
  <si>
    <t xml:space="preserve">JP8030001014831</t>
  </si>
  <si>
    <t xml:space="preserve">JP000020764JPN</t>
  </si>
  <si>
    <t xml:space="preserve">KY+ACo-Z00244809</t>
  </si>
  <si>
    <t xml:space="preserve">KKR CK INVESTMENT LP</t>
  </si>
  <si>
    <t xml:space="preserve">Calsonic Corporation</t>
  </si>
  <si>
    <t xml:space="preserve">Saitama, Saitama</t>
  </si>
  <si>
    <t xml:space="preserve">United Kingdom+ADs- Republic of Korea+ADs- Thailand+ADs- United States+ADs- Japan</t>
  </si>
  <si>
    <t xml:space="preserve">United Kingdom+ADs- Republic of Korea+ADs- Thailand+ADs- United States</t>
  </si>
  <si>
    <t xml:space="preserve">Wacom CO Ltd</t>
  </si>
  <si>
    <t xml:space="preserve">JP8030001033121</t>
  </si>
  <si>
    <t xml:space="preserve">JP000032254JPN</t>
  </si>
  <si>
    <t xml:space="preserve">WACOM CO LTD</t>
  </si>
  <si>
    <t xml:space="preserve">United States+ADs- Germany+ADs- China+ADs- Korea+ADs- Australia+ADs- Singapore</t>
  </si>
  <si>
    <t xml:space="preserve">TS Tech Co., Ltd.</t>
  </si>
  <si>
    <t xml:space="preserve">JP8030001044928</t>
  </si>
  <si>
    <t xml:space="preserve">JP000032663JPN</t>
  </si>
  <si>
    <t xml:space="preserve">TS TECH CO., LTD.</t>
  </si>
  <si>
    <t xml:space="preserve">United States+ADs- Canada+ADs- Mexico+ADs- Brazil+ADs- China+ADs- Hong Kong+ADs- Philippines+ADs- In</t>
  </si>
  <si>
    <t xml:space="preserve">Showa Corporation</t>
  </si>
  <si>
    <t xml:space="preserve">JP8030001086904</t>
  </si>
  <si>
    <t xml:space="preserve">JP000090763JPN</t>
  </si>
  <si>
    <t xml:space="preserve">SHOWA CORPORATION</t>
  </si>
  <si>
    <t xml:space="preserve">Showa Manufacturing Co Ltd</t>
  </si>
  <si>
    <t xml:space="preserve">Gyoda</t>
  </si>
  <si>
    <t xml:space="preserve">Nihon Maikuronikusu, KK</t>
  </si>
  <si>
    <t xml:space="preserve">JP8060001005638</t>
  </si>
  <si>
    <t xml:space="preserve">JP270299373</t>
  </si>
  <si>
    <t xml:space="preserve">Utsunomiya-Shi</t>
  </si>
  <si>
    <t xml:space="preserve">Suzuki Motor Corporation</t>
  </si>
  <si>
    <t xml:space="preserve">JP8080401002431</t>
  </si>
  <si>
    <t xml:space="preserve">JP000001025JPN</t>
  </si>
  <si>
    <t xml:space="preserve">SUZUKI MOTOR CORPORATION</t>
  </si>
  <si>
    <t xml:space="preserve">Korea+ADs- China+ADs- Cambodia+ADs- Philippines+ADs- Thailand+ADs- Taiwan+ADs- Indonesia+ADs- Malays</t>
  </si>
  <si>
    <t xml:space="preserve">Minebea Mitsumi Inc.</t>
  </si>
  <si>
    <t xml:space="preserve">JP8100001007753</t>
  </si>
  <si>
    <t xml:space="preserve">JP000000850JPN</t>
  </si>
  <si>
    <t xml:space="preserve">MINEBEA MITSUMI INC.</t>
  </si>
  <si>
    <t xml:space="preserve">Minebea Co Ltd</t>
  </si>
  <si>
    <t xml:space="preserve">Thailand+ADs- People's Republic of China+ADs- Singapore+ADs- Malaysia+ADs- North America</t>
  </si>
  <si>
    <t xml:space="preserve">Namics Corporation</t>
  </si>
  <si>
    <t xml:space="preserve">JP8110001004394</t>
  </si>
  <si>
    <t xml:space="preserve">JP340017181</t>
  </si>
  <si>
    <t xml:space="preserve">NAMICS CORPORATION</t>
  </si>
  <si>
    <t xml:space="preserve">Kita-Ku Niigata-Shi</t>
  </si>
  <si>
    <t xml:space="preserve">Niigata, Japan</t>
  </si>
  <si>
    <t xml:space="preserve">Stella Chemifa Corporation</t>
  </si>
  <si>
    <t xml:space="preserve">JP8120001044472</t>
  </si>
  <si>
    <t xml:space="preserve">JP000030857JPN</t>
  </si>
  <si>
    <t xml:space="preserve">STELLA CHEMIFA%</t>
  </si>
  <si>
    <t xml:space="preserve">STELLA CHEMIFA CORPORATION</t>
  </si>
  <si>
    <t xml:space="preserve">Hashimoto Kasei Corporation</t>
  </si>
  <si>
    <t xml:space="preserve">Singapore+ADs- China</t>
  </si>
  <si>
    <t xml:space="preserve">Kaneka Corporation</t>
  </si>
  <si>
    <t xml:space="preserve">JP8120001059628</t>
  </si>
  <si>
    <t xml:space="preserve">JP000000796JPN</t>
  </si>
  <si>
    <t xml:space="preserve">KANEKA CORPORATION</t>
  </si>
  <si>
    <t xml:space="preserve">Takasago+ADs- Osaka+ADs- Shiga+ADs- Kashima</t>
  </si>
  <si>
    <t xml:space="preserve">Belgium+ADs- Germany+ADs- France+ADs- China+ADs- Singapore+ADs- Malaysia+ADs- Vietnam+ADs- Australia</t>
  </si>
  <si>
    <t xml:space="preserve">Sekisui House Limited</t>
  </si>
  <si>
    <t xml:space="preserve">JP8120001059652</t>
  </si>
  <si>
    <t xml:space="preserve">JP000000991JPN</t>
  </si>
  <si>
    <t xml:space="preserve">SEKISUI HOUSE LIMITED</t>
  </si>
  <si>
    <t xml:space="preserve">Osaka+AC0-Shi</t>
  </si>
  <si>
    <t xml:space="preserve">Tohoku (Miyagi)+ADs- Kanto (Ibaraki)+ADs- Shizuoka+ADs- Shiga+ADs- Hyogo+ADs- Yamaguchi+ADs- Azai (S</t>
  </si>
  <si>
    <t xml:space="preserve">Daikin Industries Limited</t>
  </si>
  <si>
    <t xml:space="preserve">JP8120001059660</t>
  </si>
  <si>
    <t xml:space="preserve">JP000000701JPN</t>
  </si>
  <si>
    <t xml:space="preserve">DAIKIN INDUSTRIES LIMITED</t>
  </si>
  <si>
    <t xml:space="preserve">Daikin Kogyo Co Ltd</t>
  </si>
  <si>
    <t xml:space="preserve">Japan+ADs- Saudi Arabia, Czech Republic, Belgium, France, the Netherlands, China, Taiwan, Singapore,</t>
  </si>
  <si>
    <t xml:space="preserve">Europe and Africa, Asia and Oceania, North and Latin America+ADs- Saudi Arabia, Czech Republic, Belg</t>
  </si>
  <si>
    <t xml:space="preserve">Nipro Corporation</t>
  </si>
  <si>
    <t xml:space="preserve">JP8120001068678</t>
  </si>
  <si>
    <t xml:space="preserve">JP000030167JPN</t>
  </si>
  <si>
    <t xml:space="preserve">NIPRO CORPORATION</t>
  </si>
  <si>
    <t xml:space="preserve">Nissho Corporation</t>
  </si>
  <si>
    <t xml:space="preserve">Kita+AC0-Ku</t>
  </si>
  <si>
    <t xml:space="preserve">Kita+AC0-ku</t>
  </si>
  <si>
    <t xml:space="preserve">United States of America+ADs- Brazil+ADs- Belgium+ADs- China+ADs- Thailand+ADs- Singapore</t>
  </si>
  <si>
    <t xml:space="preserve">Teijin Limited</t>
  </si>
  <si>
    <t xml:space="preserve">JP8120001077489</t>
  </si>
  <si>
    <t xml:space="preserve">JP000001036JPN</t>
  </si>
  <si>
    <t xml:space="preserve">TEIJIN LIMITED</t>
  </si>
  <si>
    <t xml:space="preserve">Sakai Display Products Corporation</t>
  </si>
  <si>
    <t xml:space="preserve">JP8120101028152</t>
  </si>
  <si>
    <t xml:space="preserve">JP570384113</t>
  </si>
  <si>
    <t xml:space="preserve">WW*904546244</t>
  </si>
  <si>
    <t xml:space="preserve">MR TERRY GOU</t>
  </si>
  <si>
    <t xml:space="preserve">Sakai-Ku Sakai-Shi</t>
  </si>
  <si>
    <t xml:space="preserve">Yuyama Co.,Ltd.</t>
  </si>
  <si>
    <t xml:space="preserve">JP8120901026082</t>
  </si>
  <si>
    <t xml:space="preserve">JP580855417</t>
  </si>
  <si>
    <t xml:space="preserve">Toyonaka+AC0-Shi</t>
  </si>
  <si>
    <t xml:space="preserve">Toyonaka</t>
  </si>
  <si>
    <t xml:space="preserve">Asics Corporation</t>
  </si>
  <si>
    <t xml:space="preserve">JP8140001005877</t>
  </si>
  <si>
    <t xml:space="preserve">JP000000674JPN</t>
  </si>
  <si>
    <t xml:space="preserve">ASICS CORPORATION</t>
  </si>
  <si>
    <t xml:space="preserve">Kobe City, Japan</t>
  </si>
  <si>
    <t xml:space="preserve">United States+ADs- Europe+ADs- Australia+ADs- China</t>
  </si>
  <si>
    <t xml:space="preserve">Unitika Ltd</t>
  </si>
  <si>
    <t xml:space="preserve">JP8140001051822</t>
  </si>
  <si>
    <t xml:space="preserve">JP000090956JPN</t>
  </si>
  <si>
    <t xml:space="preserve">UNITIKA LTD</t>
  </si>
  <si>
    <t xml:space="preserve">Nichibo Co Ltd</t>
  </si>
  <si>
    <t xml:space="preserve">SSD Company Limited</t>
  </si>
  <si>
    <t xml:space="preserve">JP8160001012896</t>
  </si>
  <si>
    <t xml:space="preserve">JP500426755</t>
  </si>
  <si>
    <t xml:space="preserve">Kusatsu-Shi</t>
  </si>
  <si>
    <t xml:space="preserve">Brother Industries Ltd</t>
  </si>
  <si>
    <t xml:space="preserve">JP8180001010997</t>
  </si>
  <si>
    <t xml:space="preserve">JP000000679JPN</t>
  </si>
  <si>
    <t xml:space="preserve">BROTHER INDUSTRIES LTD</t>
  </si>
  <si>
    <t xml:space="preserve">Nippon Sewing Machine Manufacturing Co Ltd</t>
  </si>
  <si>
    <t xml:space="preserve">Japan+ADs- United States+ADs- United Kingdom+ADs- Slovakia+ADs- Taiwan+ADs- Malaysia+ADs- China+ADs-</t>
  </si>
  <si>
    <t xml:space="preserve">United States, Canada, Mexico, Brazil, Chile, Argentina, United Kingdom, Germany, France, Netherland</t>
  </si>
  <si>
    <t xml:space="preserve">Taisei Plas Co.,Ltd.</t>
  </si>
  <si>
    <t xml:space="preserve">JP8180001045481</t>
  </si>
  <si>
    <t xml:space="preserve">JP400213136</t>
  </si>
  <si>
    <t xml:space="preserve">Kiyosu-Shi</t>
  </si>
  <si>
    <t xml:space="preserve">K.K. M I Z K A N</t>
  </si>
  <si>
    <t xml:space="preserve">JP8180001092086</t>
  </si>
  <si>
    <t xml:space="preserve">JP401005281</t>
  </si>
  <si>
    <t xml:space="preserve">Handa</t>
  </si>
  <si>
    <t xml:space="preserve">Handa, Aichi</t>
  </si>
  <si>
    <t xml:space="preserve">Avanstrate Inc.</t>
  </si>
  <si>
    <t xml:space="preserve">JP8190001018602</t>
  </si>
  <si>
    <t xml:space="preserve">JP989881894</t>
  </si>
  <si>
    <t xml:space="preserve">AVANSTRATE INC.</t>
  </si>
  <si>
    <t xml:space="preserve">Yokkaichi-Shi</t>
  </si>
  <si>
    <t xml:space="preserve">Yokkaichi</t>
  </si>
  <si>
    <t xml:space="preserve">Eizo Corporation</t>
  </si>
  <si>
    <t xml:space="preserve">JP8220001009300</t>
  </si>
  <si>
    <t xml:space="preserve">JP000030945JPN</t>
  </si>
  <si>
    <t xml:space="preserve">EIZO CORPORATION</t>
  </si>
  <si>
    <t xml:space="preserve">Eizo Nanao Corporation</t>
  </si>
  <si>
    <t xml:space="preserve">Hakusan, Ishikawa</t>
  </si>
  <si>
    <t xml:space="preserve">Ishikawa</t>
  </si>
  <si>
    <t xml:space="preserve">Megmilk Snow Brand CO Ltd</t>
  </si>
  <si>
    <t xml:space="preserve">JP8430001041570</t>
  </si>
  <si>
    <t xml:space="preserve">JP000033538JPN</t>
  </si>
  <si>
    <t xml:space="preserve">MEGMILK SNOW BRAND CO LTD</t>
  </si>
  <si>
    <t xml:space="preserve">Unicharm Corporation</t>
  </si>
  <si>
    <t xml:space="preserve">JP8500001014833</t>
  </si>
  <si>
    <t xml:space="preserve">JP000090952JPN</t>
  </si>
  <si>
    <t xml:space="preserve">UNICHARM CORPORATION</t>
  </si>
  <si>
    <t xml:space="preserve">Mitsubishi GAS Chemical Company INC</t>
  </si>
  <si>
    <t xml:space="preserve">JP9010001008768</t>
  </si>
  <si>
    <t xml:space="preserve">JP000000858JPN</t>
  </si>
  <si>
    <t xml:space="preserve">MITSUBISHI GAS CHEMICAL COMPANY INC</t>
  </si>
  <si>
    <t xml:space="preserve">Thailand+ADs- Malaysia+ADs- India+ADs- Indonesia+ADs- Korea+ADs- China+ADs- Taiwan+ADs- Singapore+AD</t>
  </si>
  <si>
    <t xml:space="preserve">Marubeni Corporation</t>
  </si>
  <si>
    <t xml:space="preserve">JP9010001008776</t>
  </si>
  <si>
    <t xml:space="preserve">JP000000838JPN</t>
  </si>
  <si>
    <t xml:space="preserve">MARUBENI CORPORATION</t>
  </si>
  <si>
    <t xml:space="preserve">Zeon Corporation</t>
  </si>
  <si>
    <t xml:space="preserve">JP9010001008834</t>
  </si>
  <si>
    <t xml:space="preserve">JP000000937JPN</t>
  </si>
  <si>
    <t xml:space="preserve">ZEON CORPORATION</t>
  </si>
  <si>
    <t xml:space="preserve">Nippon Zeon Co., Ltd</t>
  </si>
  <si>
    <t xml:space="preserve">Idemitsu Kosan Co., Ltd.</t>
  </si>
  <si>
    <t xml:space="preserve">JP9010001011318</t>
  </si>
  <si>
    <t xml:space="preserve">JP000032593JPN</t>
  </si>
  <si>
    <t xml:space="preserve">Idemitsu %</t>
  </si>
  <si>
    <t xml:space="preserve">IDEMITSU KOSAN CO., LTD.</t>
  </si>
  <si>
    <t xml:space="preserve">Katakura Industries CO Ltd</t>
  </si>
  <si>
    <t xml:space="preserve">JP9010001034764</t>
  </si>
  <si>
    <t xml:space="preserve">JP000090310JPN</t>
  </si>
  <si>
    <t xml:space="preserve">KATAKURA INDUSTRIES CO LTD</t>
  </si>
  <si>
    <t xml:space="preserve">Seiko Holdings Corporation</t>
  </si>
  <si>
    <t xml:space="preserve">JP9010001034797</t>
  </si>
  <si>
    <t xml:space="preserve">JP000000740JPN</t>
  </si>
  <si>
    <t xml:space="preserve">SEIKO HOLDINGS CORPORATION</t>
  </si>
  <si>
    <t xml:space="preserve">Seiko Corporation</t>
  </si>
  <si>
    <t xml:space="preserve">Mitsui Engineering +ACY- Shipbuilding CO Ltd</t>
  </si>
  <si>
    <t xml:space="preserve">JP9010001034946</t>
  </si>
  <si>
    <t xml:space="preserve">JP000000872JPN</t>
  </si>
  <si>
    <t xml:space="preserve">MITSUI ENGINEERING +ACY- SHIPBUILDING CO LTD</t>
  </si>
  <si>
    <t xml:space="preserve">Tama Shipyard Co., Ltd.</t>
  </si>
  <si>
    <t xml:space="preserve">Tamano+ADs- Chiba+ADs- Oita+ADs- Yura</t>
  </si>
  <si>
    <t xml:space="preserve">Beijing+ADs- Hanoi+ADs- Kuala Lumpur+ADs- Singapore+ADs- Jakarta+ADs- California+ADs- London+ADs- Sh</t>
  </si>
  <si>
    <t xml:space="preserve">Seikagaku Corporation</t>
  </si>
  <si>
    <t xml:space="preserve">JP9010001048285</t>
  </si>
  <si>
    <t xml:space="preserve">JP000030989JPN</t>
  </si>
  <si>
    <t xml:space="preserve">SEIKAGAKU CORPORATION</t>
  </si>
  <si>
    <t xml:space="preserve">K.K.Seikagaku Kenkyusho</t>
  </si>
  <si>
    <t xml:space="preserve">Nippon GAS CO Ltd</t>
  </si>
  <si>
    <t xml:space="preserve">JP9010001061924</t>
  </si>
  <si>
    <t xml:space="preserve">JP000090545JPN</t>
  </si>
  <si>
    <t xml:space="preserve">NIPPON GAS CO LTD</t>
  </si>
  <si>
    <t xml:space="preserve">Azbil Corporation</t>
  </si>
  <si>
    <t xml:space="preserve">JP9010001096367</t>
  </si>
  <si>
    <t xml:space="preserve">JP000001092JPN</t>
  </si>
  <si>
    <t xml:space="preserve">AZBIL CORPORATION</t>
  </si>
  <si>
    <t xml:space="preserve">Yamatake Corporation</t>
  </si>
  <si>
    <t xml:space="preserve">Uacj Corporation</t>
  </si>
  <si>
    <t xml:space="preserve">JP9010001098116</t>
  </si>
  <si>
    <t xml:space="preserve">JP000032285JPN</t>
  </si>
  <si>
    <t xml:space="preserve">UACJ CORP</t>
  </si>
  <si>
    <t xml:space="preserve">UACJ CORPORATION</t>
  </si>
  <si>
    <t xml:space="preserve">Furukawa+AC0-Sky Aluminum Corp.</t>
  </si>
  <si>
    <t xml:space="preserve">Torkyo</t>
  </si>
  <si>
    <t xml:space="preserve">Nippon Signal CO Ltd</t>
  </si>
  <si>
    <t xml:space="preserve">JP9010001110631</t>
  </si>
  <si>
    <t xml:space="preserve">JP000000929JPN</t>
  </si>
  <si>
    <t xml:space="preserve">NIPPON SIGNAL CO LTD</t>
  </si>
  <si>
    <t xml:space="preserve">Meiji Holdings Co., Ltd</t>
  </si>
  <si>
    <t xml:space="preserve">JP9010001123947</t>
  </si>
  <si>
    <t xml:space="preserve">JP000033559JPN</t>
  </si>
  <si>
    <t xml:space="preserve">MEIJI HOLDINGS CO., LTD</t>
  </si>
  <si>
    <t xml:space="preserve">Jxtg Holdings, Inc.</t>
  </si>
  <si>
    <t xml:space="preserve">JP9010001131743</t>
  </si>
  <si>
    <t xml:space="preserve">JP000033563JPN</t>
  </si>
  <si>
    <t xml:space="preserve">Nippon Oil Corporation</t>
  </si>
  <si>
    <t xml:space="preserve">Nippon Mining Holdings</t>
  </si>
  <si>
    <t xml:space="preserve">"JX %"</t>
  </si>
  <si>
    <t xml:space="preserve">"% JX %"</t>
  </si>
  <si>
    <t xml:space="preserve">JXTG HOLDINGS, INC.</t>
  </si>
  <si>
    <t xml:space="preserve">Jx Holdings, Inc.</t>
  </si>
  <si>
    <t xml:space="preserve">Showa Denko K K</t>
  </si>
  <si>
    <t xml:space="preserve">JP9010401014548</t>
  </si>
  <si>
    <t xml:space="preserve">JP000001003JPN</t>
  </si>
  <si>
    <t xml:space="preserve">SHOWA DENKO K K</t>
  </si>
  <si>
    <t xml:space="preserve">Nihon Electrical Industries K K</t>
  </si>
  <si>
    <t xml:space="preserve">Czech Republic+ADs- Portugal+ADs- United States+ADs- Germany+ADs- Malaysia+ADs- Singapore+ADs- Taiwa</t>
  </si>
  <si>
    <t xml:space="preserve">Sumitomo Metal Mining CO Ltd</t>
  </si>
  <si>
    <t xml:space="preserve">JP9010401015273</t>
  </si>
  <si>
    <t xml:space="preserve">JP000001021JPN</t>
  </si>
  <si>
    <t xml:space="preserve">SUMITOMO METAL MINING CO LTD</t>
  </si>
  <si>
    <t xml:space="preserve">Saijyo+ADs- Niihama+ADs- Kako+AC0-gun</t>
  </si>
  <si>
    <t xml:space="preserve">Malaysia+ADs- Taiwan+ADs- Indonesia+ADs- Netherlands+ADs- Korea+ADs- Singapore+ADs- Australia+ADs- P</t>
  </si>
  <si>
    <t xml:space="preserve">Aska Pharmaceutical Co., Ltd.</t>
  </si>
  <si>
    <t xml:space="preserve">JP9010401018375</t>
  </si>
  <si>
    <t xml:space="preserve">JP000030038JPN</t>
  </si>
  <si>
    <t xml:space="preserve">ASKA PHARMACEUTICAL CO., LTD.</t>
  </si>
  <si>
    <t xml:space="preserve">Teikoku Hormone Manufacturing Co., Ltd.</t>
  </si>
  <si>
    <t xml:space="preserve">Nichias Corporation</t>
  </si>
  <si>
    <t xml:space="preserve">JP9010401021486</t>
  </si>
  <si>
    <t xml:space="preserve">JP000090498JPN</t>
  </si>
  <si>
    <t xml:space="preserve">NICHIAS CORPORATION</t>
  </si>
  <si>
    <t xml:space="preserve">Tsurumi+ADs- Ohji+ADs- Hashima+ADs- Fukuroi+ADs- Yuki</t>
  </si>
  <si>
    <t xml:space="preserve">Indonesia+ADs- Malaysia+ADs- Singapore+ADs- Thailand+ADs- Vietnam+ADs- China+ADs- India+ADs- Germany</t>
  </si>
  <si>
    <t xml:space="preserve">Riso Kagaku Corporation</t>
  </si>
  <si>
    <t xml:space="preserve">JP9010401031452</t>
  </si>
  <si>
    <t xml:space="preserve">JP000030623JPN</t>
  </si>
  <si>
    <t xml:space="preserve">RISO KAGAKU CORPORATION</t>
  </si>
  <si>
    <t xml:space="preserve">Japan (Tsukuba, Kasumigaura, and Chugoku (Ube))</t>
  </si>
  <si>
    <t xml:space="preserve">Japan+ADs- United States+ADs- Canada+ADs- Mexico+ADs- United Kingdom+ADs- Germany+ADs- Poland+ADs- F</t>
  </si>
  <si>
    <t xml:space="preserve">United States+ADs- Canada+ADs- Mexico+ADs- United Kingdom+ADs- Germany+ADs- Poland+ADs- France+ADs- </t>
  </si>
  <si>
    <t xml:space="preserve">Sega Sammy Holdings INC</t>
  </si>
  <si>
    <t xml:space="preserve">JP9010401055278</t>
  </si>
  <si>
    <t xml:space="preserve">JP000031913JPN</t>
  </si>
  <si>
    <t xml:space="preserve">SEGA SAMMY HOLDINGS INC</t>
  </si>
  <si>
    <t xml:space="preserve">Konami Holdings Corporation</t>
  </si>
  <si>
    <t xml:space="preserve">JP9010401070789</t>
  </si>
  <si>
    <t xml:space="preserve">JP000020812JPN</t>
  </si>
  <si>
    <t xml:space="preserve">KONAMI HOLDINGS CORPORATION</t>
  </si>
  <si>
    <t xml:space="preserve">Konami Corporation</t>
  </si>
  <si>
    <t xml:space="preserve">Komori Corporation</t>
  </si>
  <si>
    <t xml:space="preserve">JP9010601010719</t>
  </si>
  <si>
    <t xml:space="preserve">JP000090370JPN</t>
  </si>
  <si>
    <t xml:space="preserve">KOMORI CORPORATION</t>
  </si>
  <si>
    <t xml:space="preserve">Komori Printing Machinery Co Ltd</t>
  </si>
  <si>
    <t xml:space="preserve">France+ADs- United Kingdom+ADs- Netherlands+ADs- Hong Kong+ADs- Taiwan+ADs- Australia+ADs- Italy</t>
  </si>
  <si>
    <t xml:space="preserve">Sumitomo Heavy Industries Ltd</t>
  </si>
  <si>
    <t xml:space="preserve">JP9010701005032</t>
  </si>
  <si>
    <t xml:space="preserve">JP000001017JPN</t>
  </si>
  <si>
    <t xml:space="preserve">SUMITOMO HEAVY INDUSTRIES LTD</t>
  </si>
  <si>
    <t xml:space="preserve">Belgium+ADs- Germany+ADs- United Kingdom+ADs- United States+ADs- Canada+ADs- Singapore</t>
  </si>
  <si>
    <t xml:space="preserve">Sumitomo Bakelite Company Limited</t>
  </si>
  <si>
    <t xml:space="preserve">JP9010701005073</t>
  </si>
  <si>
    <t xml:space="preserve">JP000001011JPN</t>
  </si>
  <si>
    <t xml:space="preserve">SUMITOMO BAKELITE COMPANY LIMITED</t>
  </si>
  <si>
    <t xml:space="preserve">Rakuten,Inc.</t>
  </si>
  <si>
    <t xml:space="preserve">JP9010701020592</t>
  </si>
  <si>
    <t xml:space="preserve">JP000031001JPN</t>
  </si>
  <si>
    <t xml:space="preserve">%rakuten%</t>
  </si>
  <si>
    <t xml:space="preserve">RAKUTEN,INC.</t>
  </si>
  <si>
    <t xml:space="preserve">Setagaya+AC0-Ku</t>
  </si>
  <si>
    <t xml:space="preserve">Nippon Light Metal Holdings Company, Ltd.</t>
  </si>
  <si>
    <t xml:space="preserve">JP9010701027118</t>
  </si>
  <si>
    <t xml:space="preserve">JP000000917JPN</t>
  </si>
  <si>
    <t xml:space="preserve">NIPPON LIGHT METAL HOLDINGS COMPANY, LTD.</t>
  </si>
  <si>
    <t xml:space="preserve">East Japan Railway Company</t>
  </si>
  <si>
    <t xml:space="preserve">JP9011001029597</t>
  </si>
  <si>
    <t xml:space="preserve">JP000030026JPN</t>
  </si>
  <si>
    <t xml:space="preserve">EAST JAPAN RAILWAY COMPANY</t>
  </si>
  <si>
    <t xml:space="preserve">Trend Micro Incorporated</t>
  </si>
  <si>
    <t xml:space="preserve">JP9011001030704</t>
  </si>
  <si>
    <t xml:space="preserve">JP000030598JPN</t>
  </si>
  <si>
    <t xml:space="preserve">TREND MICRO INCORPORATED</t>
  </si>
  <si>
    <t xml:space="preserve">United States+ADs- Canada</t>
  </si>
  <si>
    <t xml:space="preserve">Kimoto CO Ltd</t>
  </si>
  <si>
    <t xml:space="preserve">JP9011101005242</t>
  </si>
  <si>
    <t xml:space="preserve">JP000030648JPN</t>
  </si>
  <si>
    <t xml:space="preserve">KIMOTO CO LTD</t>
  </si>
  <si>
    <t xml:space="preserve">Mie; Ibaragi</t>
  </si>
  <si>
    <t xml:space="preserve">United States; Switzerland; China; Taiwan</t>
  </si>
  <si>
    <t xml:space="preserve">Mochida Pharmaceutical CO Ltd</t>
  </si>
  <si>
    <t xml:space="preserve">JP9011101021173</t>
  </si>
  <si>
    <t xml:space="preserve">JP000000884JPN</t>
  </si>
  <si>
    <t xml:space="preserve">MOCHIDA PHARMACEUTICAL CO LTD</t>
  </si>
  <si>
    <t xml:space="preserve">Kddi Corporation</t>
  </si>
  <si>
    <t xml:space="preserve">JP9011101031552</t>
  </si>
  <si>
    <t xml:space="preserve">JP000030286JPN</t>
  </si>
  <si>
    <t xml:space="preserve">KDDI CORPORATION</t>
  </si>
  <si>
    <t xml:space="preserve">Ddi Corporation</t>
  </si>
  <si>
    <t xml:space="preserve">Oceania+ADs- Europe+ADs- United States+ADs- South America</t>
  </si>
  <si>
    <t xml:space="preserve">Advantest Corporation</t>
  </si>
  <si>
    <t xml:space="preserve">JP9011601000379</t>
  </si>
  <si>
    <t xml:space="preserve">JP000090004JPN</t>
  </si>
  <si>
    <t xml:space="preserve">ADVANTEST CORPORATION</t>
  </si>
  <si>
    <t xml:space="preserve">Malaysia+ADs- Singapore+ADs- Philippines+ADs- Korea+ADs- Taiwan+ADs- China+ADs- Thailand+ADs- France</t>
  </si>
  <si>
    <t xml:space="preserve">Jeol Limited</t>
  </si>
  <si>
    <t xml:space="preserve">JP9012801002438</t>
  </si>
  <si>
    <t xml:space="preserve">JP000000787JPN</t>
  </si>
  <si>
    <t xml:space="preserve">JEOL LIMITED</t>
  </si>
  <si>
    <t xml:space="preserve">Japan Electron Optics Laboratory Company Limited</t>
  </si>
  <si>
    <t xml:space="preserve">Akishima</t>
  </si>
  <si>
    <t xml:space="preserve">Nissan Motor CO Ltd</t>
  </si>
  <si>
    <t xml:space="preserve">JP9020001031109</t>
  </si>
  <si>
    <t xml:space="preserve">JP000000941JPN</t>
  </si>
  <si>
    <t xml:space="preserve">NISSAN MOTOR CO LTD</t>
  </si>
  <si>
    <t xml:space="preserve">Nissan Heavy Industries Ltd</t>
  </si>
  <si>
    <t xml:space="preserve">China+ADs- France+ADs- United States+ADs- Netherlands+ADs- Italy+ADs- Mexico+ADs- Hong Kong+ADs- Aus</t>
  </si>
  <si>
    <t xml:space="preserve">Fuji Electric Co., Ltd.</t>
  </si>
  <si>
    <t xml:space="preserve">JP9020001071492</t>
  </si>
  <si>
    <t xml:space="preserve">JP000000719JPN</t>
  </si>
  <si>
    <t xml:space="preserve">FUJI ELECTRIC CO., LTD.</t>
  </si>
  <si>
    <t xml:space="preserve">Fuji Electric Holdings Co., Ltd.</t>
  </si>
  <si>
    <t xml:space="preserve">Europe+ADs- East Asia+ADs- South Asia+ADs- Southeast Asia+ADs- North America</t>
  </si>
  <si>
    <t xml:space="preserve">Ishihara Sangyo Kaisha, Ltd.</t>
  </si>
  <si>
    <t xml:space="preserve">JP9120001048976</t>
  </si>
  <si>
    <t xml:space="preserve">JP000000767JPN</t>
  </si>
  <si>
    <t xml:space="preserve">ISHIHARA SANGYO KAISHA, LTD.</t>
  </si>
  <si>
    <t xml:space="preserve">Argentina+ADs- Australia+ADs- China</t>
  </si>
  <si>
    <t xml:space="preserve">Megachips Corporation</t>
  </si>
  <si>
    <t xml:space="preserve">JP9120001058777</t>
  </si>
  <si>
    <t xml:space="preserve">JP000030716JPN</t>
  </si>
  <si>
    <t xml:space="preserve">MEGACHIPS CORPORATION</t>
  </si>
  <si>
    <t xml:space="preserve">China+ADs- Hong Kong</t>
  </si>
  <si>
    <t xml:space="preserve">Shionogi +ACY- Company Limited</t>
  </si>
  <si>
    <t xml:space="preserve">JP9120001077430</t>
  </si>
  <si>
    <t xml:space="preserve">JP000000998JPN</t>
  </si>
  <si>
    <t xml:space="preserve">SHIONOGI +ACY- COMPANY LIMITED</t>
  </si>
  <si>
    <t xml:space="preserve">Nippon Shokubai CO Ltd</t>
  </si>
  <si>
    <t xml:space="preserve">JP9120001077620</t>
  </si>
  <si>
    <t xml:space="preserve">JP000090566JPN</t>
  </si>
  <si>
    <t xml:space="preserve">NIPPON SHOKUBAI CO LTD</t>
  </si>
  <si>
    <t xml:space="preserve">The United States+ADs- Korea</t>
  </si>
  <si>
    <t xml:space="preserve">Jtekt Corp.</t>
  </si>
  <si>
    <t xml:space="preserve">JP9120001079055</t>
  </si>
  <si>
    <t xml:space="preserve">JP000000817JPN</t>
  </si>
  <si>
    <t xml:space="preserve">JTEKT CORP</t>
  </si>
  <si>
    <t xml:space="preserve">JTEKT EUROPE SAS</t>
  </si>
  <si>
    <t xml:space="preserve">JTEKT CORP.</t>
  </si>
  <si>
    <t xml:space="preserve">Koyo Seiko Co., Ltd.</t>
  </si>
  <si>
    <t xml:space="preserve">Europe+ADs- North America+ADs- South America+ADs- Asia</t>
  </si>
  <si>
    <t xml:space="preserve">BLD Oriental Co., Ltd.</t>
  </si>
  <si>
    <t xml:space="preserve">JP9120101040643</t>
  </si>
  <si>
    <t xml:space="preserve">JP570270963</t>
  </si>
  <si>
    <t xml:space="preserve">Izumisano-Shi</t>
  </si>
  <si>
    <t xml:space="preserve">M Technique Co., Ltd.</t>
  </si>
  <si>
    <t xml:space="preserve">JP9120101043398</t>
  </si>
  <si>
    <t xml:space="preserve">JP581362428</t>
  </si>
  <si>
    <t xml:space="preserve">Izumi-Shi</t>
  </si>
  <si>
    <t xml:space="preserve">Izumi</t>
  </si>
  <si>
    <t xml:space="preserve">Hitachi Maxell Limited</t>
  </si>
  <si>
    <t xml:space="preserve">JP9120901001761</t>
  </si>
  <si>
    <t xml:space="preserve">JP000000750JPN</t>
  </si>
  <si>
    <t xml:space="preserve">Maxell</t>
  </si>
  <si>
    <t xml:space="preserve">HITACHI MAXELL LIMITED</t>
  </si>
  <si>
    <t xml:space="preserve">Maxell Electric Lndustrial Co Ltd</t>
  </si>
  <si>
    <t xml:space="preserve">Ibaraki</t>
  </si>
  <si>
    <t xml:space="preserve">United States of America, Mexico, United Kingdom, Malaysia, China, Germany, France, Sweden, Netherla</t>
  </si>
  <si>
    <t xml:space="preserve">Rohm Company Limited</t>
  </si>
  <si>
    <t xml:space="preserve">JP9130001000052</t>
  </si>
  <si>
    <t xml:space="preserve">JP000090669JPN</t>
  </si>
  <si>
    <t xml:space="preserve">ROHM COMPANY LIMITED</t>
  </si>
  <si>
    <t xml:space="preserve">Hamamatsu+ADs- Okayama+ADs- Fukuoka+ADs- Ibaragi+ADs- Okayama+ADs- Kyoto+ADs- Seoul+ADs- Manila+ADs-</t>
  </si>
  <si>
    <t xml:space="preserve">Korea+ADs- Philippines+ADs- Thailand+ADs- China+ADs- Malaysia+ADs- Hong Kong+ADs- Taiwan+ADs- Singap</t>
  </si>
  <si>
    <t xml:space="preserve">Nidec Corporation</t>
  </si>
  <si>
    <t xml:space="preserve">JP9130001002387</t>
  </si>
  <si>
    <t xml:space="preserve">JP000030493JPN</t>
  </si>
  <si>
    <t xml:space="preserve">NIDEC CORPORATION</t>
  </si>
  <si>
    <t xml:space="preserve">United States, Singapore, Germany, Thailand, the Philippines, and China</t>
  </si>
  <si>
    <t xml:space="preserve">Ishida Co.,Ltd.</t>
  </si>
  <si>
    <t xml:space="preserve">JP9130001005893</t>
  </si>
  <si>
    <t xml:space="preserve">JP500040931</t>
  </si>
  <si>
    <t xml:space="preserve">ISHIDA CO.,LTD.</t>
  </si>
  <si>
    <t xml:space="preserve">Sakyo+AC0-Ku Kyoto+AC0-Shi</t>
  </si>
  <si>
    <t xml:space="preserve">Shiga/Japan+ADs- United Kingdom+ADs- Korea+ADs- China+ADs- Brazil</t>
  </si>
  <si>
    <t xml:space="preserve">United Kingdom+ADs- Korea+ADs- China+ADs- Brazil</t>
  </si>
  <si>
    <t xml:space="preserve">Nissha Printing CO Ltd</t>
  </si>
  <si>
    <t xml:space="preserve">JP9130001023441</t>
  </si>
  <si>
    <t xml:space="preserve">JP000090581JPN</t>
  </si>
  <si>
    <t xml:space="preserve">NISSHA PRINTING CO LTD</t>
  </si>
  <si>
    <t xml:space="preserve">United States of America+ADs- Denmark+ADs- Finland+ADs- Germany+ADs- United Kingdom+ADs- South Korea</t>
  </si>
  <si>
    <t xml:space="preserve">Sysmex Corporation</t>
  </si>
  <si>
    <t xml:space="preserve">JP9140001009530</t>
  </si>
  <si>
    <t xml:space="preserve">JP000030404JPN</t>
  </si>
  <si>
    <t xml:space="preserve">SYSMEX CORPORATION</t>
  </si>
  <si>
    <t xml:space="preserve">Toa Medical Electronics</t>
  </si>
  <si>
    <t xml:space="preserve">Kakogawa</t>
  </si>
  <si>
    <t xml:space="preserve">Europe+ADs- Middle East+ADs- Africa+ADs- America+ADs- Asia Pacific+ADs- South Asia+ADs- China+ADs- H</t>
  </si>
  <si>
    <t xml:space="preserve">Cosmo Life K.K.</t>
  </si>
  <si>
    <t xml:space="preserve">JP9140001042779</t>
  </si>
  <si>
    <t xml:space="preserve">JP540218050</t>
  </si>
  <si>
    <t xml:space="preserve">JP8010401006942</t>
  </si>
  <si>
    <t xml:space="preserve">ORIX CORPORATION</t>
  </si>
  <si>
    <t xml:space="preserve">Harima Chemicals Group Inc.</t>
  </si>
  <si>
    <t xml:space="preserve">JP9140001043348</t>
  </si>
  <si>
    <t xml:space="preserve">JP000090207JPN</t>
  </si>
  <si>
    <t xml:space="preserve">HARIMA CHEMICALS GROUP INC.</t>
  </si>
  <si>
    <t xml:space="preserve">Harima Chemicals Inc.</t>
  </si>
  <si>
    <t xml:space="preserve">Czech Republic+ADs- China+ADs- Malaysia+ADs- Brazil+ADs- the United States of America</t>
  </si>
  <si>
    <t xml:space="preserve">Aiphone Co., Ltd.</t>
  </si>
  <si>
    <t xml:space="preserve">JP9180001021408</t>
  </si>
  <si>
    <t xml:space="preserve">JP000030131JPN</t>
  </si>
  <si>
    <t xml:space="preserve">AIPHONE CO., LTD.</t>
  </si>
  <si>
    <t xml:space="preserve">United States+ADs- China+ADs- France+ADs- Thailand</t>
  </si>
  <si>
    <t xml:space="preserve">Aichi Steel Corporation</t>
  </si>
  <si>
    <t xml:space="preserve">JP9180001094156</t>
  </si>
  <si>
    <t xml:space="preserve">JP000090019JPN</t>
  </si>
  <si>
    <t xml:space="preserve">AICHI STEEL CORPORATION</t>
  </si>
  <si>
    <t xml:space="preserve">Aichi Steel Works Ltd.</t>
  </si>
  <si>
    <t xml:space="preserve">Tokai, Aichi</t>
  </si>
  <si>
    <t xml:space="preserve">Denso Corporation</t>
  </si>
  <si>
    <t xml:space="preserve">JP9180301014251</t>
  </si>
  <si>
    <t xml:space="preserve">JP000000906JPN</t>
  </si>
  <si>
    <t xml:space="preserve">DENSO CORPORATION</t>
  </si>
  <si>
    <t xml:space="preserve">Nippondenso Company Limited</t>
  </si>
  <si>
    <t xml:space="preserve">United States+ADs- Canada+ADs- Mexico+ADs- Brazil+ADs- Argentina+ADs- Europe+ADs- Australia+ADs- Asi</t>
  </si>
  <si>
    <t xml:space="preserve">Seiren CO Ltd</t>
  </si>
  <si>
    <t xml:space="preserve">JP9210001001785</t>
  </si>
  <si>
    <t xml:space="preserve">JP000090722JPN</t>
  </si>
  <si>
    <t xml:space="preserve">%seiren%</t>
  </si>
  <si>
    <t xml:space="preserve">SEIREN CO LTD</t>
  </si>
  <si>
    <t xml:space="preserve">Fukui</t>
  </si>
  <si>
    <t xml:space="preserve">United States+ADs- Brazil+ADs- Italy+ADs- Belgium+ADs- Saudi Arabia+ADs- China+ADs- Thailand+ADs- Ko</t>
  </si>
  <si>
    <t xml:space="preserve">Yamasa Co.,Ltd.</t>
  </si>
  <si>
    <t xml:space="preserve">JP9260001019261</t>
  </si>
  <si>
    <t xml:space="preserve">JP610109422</t>
  </si>
  <si>
    <t xml:space="preserve">YAMASA CO.,LTD.</t>
  </si>
  <si>
    <t xml:space="preserve">Minami-Ku Okayama-Shi</t>
  </si>
  <si>
    <t xml:space="preserve">Homerun Systems.Co.Ltd</t>
  </si>
  <si>
    <t xml:space="preserve">JP9290001002248</t>
  </si>
  <si>
    <t xml:space="preserve">JP800555527</t>
  </si>
  <si>
    <t xml:space="preserve">Hakata-Ku Fukuoka-Shi</t>
  </si>
  <si>
    <t xml:space="preserve">Uenoseikiseisakusho KK</t>
  </si>
  <si>
    <t xml:space="preserve">JP9290801018030</t>
  </si>
  <si>
    <t xml:space="preserve">Onga-Gun</t>
  </si>
  <si>
    <t xml:space="preserve">UMN Pharma Inc.</t>
  </si>
  <si>
    <t xml:space="preserve">JP9410001003282</t>
  </si>
  <si>
    <t xml:space="preserve">JP000040073JPN</t>
  </si>
  <si>
    <t xml:space="preserve">UMN Pharma inc</t>
  </si>
  <si>
    <t xml:space="preserve">Yokohama-Shi</t>
  </si>
  <si>
    <t xml:space="preserve">Akita</t>
  </si>
  <si>
    <t xml:space="preserve">Shikoku Electric Power CO INC</t>
  </si>
  <si>
    <t xml:space="preserve">JP9470001001933</t>
  </si>
  <si>
    <t xml:space="preserve">JP000000995JPN</t>
  </si>
  <si>
    <t xml:space="preserve">SHIKOKU ELECTRIC POWER CO INC</t>
  </si>
  <si>
    <t xml:space="preserve">Takamatsu, Kagawa</t>
  </si>
  <si>
    <t xml:space="preserve">Takamatsu</t>
  </si>
  <si>
    <t xml:space="preserve">Tadano Ltd</t>
  </si>
  <si>
    <t xml:space="preserve">JP9470001002700</t>
  </si>
  <si>
    <t xml:space="preserve">JP000090792JPN</t>
  </si>
  <si>
    <t xml:space="preserve">TADANO LTD</t>
  </si>
  <si>
    <t xml:space="preserve">Daio Paper Corporation</t>
  </si>
  <si>
    <t xml:space="preserve">JP9500001014345</t>
  </si>
  <si>
    <t xml:space="preserve">JP000020739JPN</t>
  </si>
  <si>
    <t xml:space="preserve">Daio Seishi </t>
  </si>
  <si>
    <t xml:space="preserve">DAIO PAPER CORPORATION</t>
  </si>
  <si>
    <t xml:space="preserve">MagnaChip Semiconductor, Ltd.</t>
  </si>
  <si>
    <t xml:space="preserve">KR</t>
  </si>
  <si>
    <t xml:space="preserve">KR*110009952408</t>
  </si>
  <si>
    <t xml:space="preserve">le guo est dans le Delaware (US) mais toute l'activité est en KR dc on le met en Korea avec bvdid de filiale coreenne</t>
  </si>
  <si>
    <t xml:space="preserve">US830406195</t>
  </si>
  <si>
    <t xml:space="preserve">MAGNACHIP SEMICONDUCTOR CORPORATION</t>
  </si>
  <si>
    <t xml:space="preserve">Neoview Kolon CO Ltd</t>
  </si>
  <si>
    <t xml:space="preserve">KR*929148347</t>
  </si>
  <si>
    <t xml:space="preserve">Neoview</t>
  </si>
  <si>
    <t xml:space="preserve">Kolon</t>
  </si>
  <si>
    <t xml:space="preserve">NeoViewKolon</t>
  </si>
  <si>
    <t xml:space="preserve">GS Engineering &amp; Construction Corp.</t>
  </si>
  <si>
    <t xml:space="preserve">KR1101110002694</t>
  </si>
  <si>
    <t xml:space="preserve">GS ENGINEERING &amp; CONSTRUCTION CORP.</t>
  </si>
  <si>
    <t xml:space="preserve">LG Engineering &amp; Construction Corp.</t>
  </si>
  <si>
    <t xml:space="preserve">Seoul</t>
  </si>
  <si>
    <t xml:space="preserve">Korea Stock Exchange</t>
  </si>
  <si>
    <t xml:space="preserve">Republic of Korea</t>
  </si>
  <si>
    <t xml:space="preserve">Middle East, Southeast Asia, and Russia; Italy, Iran, China, the United Arab Emirates, India, China,</t>
  </si>
  <si>
    <t xml:space="preserve">Hanwha Corp.</t>
  </si>
  <si>
    <t xml:space="preserve">KR1101110002959</t>
  </si>
  <si>
    <t xml:space="preserve">HANWHA CORP.</t>
  </si>
  <si>
    <t xml:space="preserve">Hankook Explosives Co.,Ltd.</t>
  </si>
  <si>
    <t xml:space="preserve">LG Corp.</t>
  </si>
  <si>
    <t xml:space="preserve">KR1101110003543</t>
  </si>
  <si>
    <t xml:space="preserve">LG CORP.</t>
  </si>
  <si>
    <t xml:space="preserve">Lg Chem Investment, Ltd.</t>
  </si>
  <si>
    <t xml:space="preserve">LS Corp.</t>
  </si>
  <si>
    <t xml:space="preserve">KR1101110003965</t>
  </si>
  <si>
    <t xml:space="preserve">LS CORP.</t>
  </si>
  <si>
    <t xml:space="preserve">LS Cable Ltd.</t>
  </si>
  <si>
    <t xml:space="preserve">LG International Corp.</t>
  </si>
  <si>
    <t xml:space="preserve">KR1101110004632</t>
  </si>
  <si>
    <t xml:space="preserve">LG international</t>
  </si>
  <si>
    <t xml:space="preserve">LG INTERNATIONAL CORP.</t>
  </si>
  <si>
    <t xml:space="preserve">Lucky-Goldstar International Corp.</t>
  </si>
  <si>
    <t xml:space="preserve">Dongbu Corporation</t>
  </si>
  <si>
    <t xml:space="preserve">KR1101110005002</t>
  </si>
  <si>
    <t xml:space="preserve">Miryung Construction</t>
  </si>
  <si>
    <t xml:space="preserve">%donbu%</t>
  </si>
  <si>
    <t xml:space="preserve">%dong bu %</t>
  </si>
  <si>
    <t xml:space="preserve">est ce donbu corp ou dongbu group? Je suis partisante de prendre le hoding indus comme iguo car sinon difficile d'attribuer les brevets aux filiales et autres filiales indus non inclues sinon</t>
  </si>
  <si>
    <t xml:space="preserve">YY*110159214652</t>
  </si>
  <si>
    <t xml:space="preserve">KEYSTONE ECHOPRIME CO.,LTD.</t>
  </si>
  <si>
    <t xml:space="preserve">Hyundai Engineering &amp; Construction Co.,Ltd.</t>
  </si>
  <si>
    <t xml:space="preserve">KR1101110007909</t>
  </si>
  <si>
    <t xml:space="preserve">HYUNDAI ENGINEERING &amp; CONSTRUCTION CO.,LTD.</t>
  </si>
  <si>
    <t xml:space="preserve">Europe; Africa; Middle East; North America; Southeast Asia</t>
  </si>
  <si>
    <t xml:space="preserve">Boryung Pharm Co.,Ltd.</t>
  </si>
  <si>
    <t xml:space="preserve">KR1101110012560</t>
  </si>
  <si>
    <t xml:space="preserve">BORYUNG PHARM</t>
  </si>
  <si>
    <t xml:space="preserve">BORYUNG MEDIENCE</t>
  </si>
  <si>
    <t xml:space="preserve">BORYUNG REMODELING &amp; AMP CONSTRUCTION ; BORYUNG MACHINE</t>
  </si>
  <si>
    <t xml:space="preserve">Ildong Holdings Co.,Ltd.</t>
  </si>
  <si>
    <t xml:space="preserve">KR1101110012776</t>
  </si>
  <si>
    <t xml:space="preserve">Ildong Pharmaceutical Co.,Ltd.</t>
  </si>
  <si>
    <t xml:space="preserve">Doosan Corp.</t>
  </si>
  <si>
    <t xml:space="preserve">KR1101110013774</t>
  </si>
  <si>
    <t xml:space="preserve">DOOSAN CORP.</t>
  </si>
  <si>
    <t xml:space="preserve">OB Brewery Co.,Ltd.</t>
  </si>
  <si>
    <t xml:space="preserve">Korea</t>
  </si>
  <si>
    <t xml:space="preserve">Nexen Tire Corp.</t>
  </si>
  <si>
    <t xml:space="preserve">KR1101110014219</t>
  </si>
  <si>
    <t xml:space="preserve">Woosung Tire</t>
  </si>
  <si>
    <t xml:space="preserve">NEXEN TIRE CORP.</t>
  </si>
  <si>
    <t xml:space="preserve">Woosung Tire Corporation</t>
  </si>
  <si>
    <t xml:space="preserve">Yangsan-si</t>
  </si>
  <si>
    <t xml:space="preserve">Busan; Seoul</t>
  </si>
  <si>
    <t xml:space="preserve">Gwangju, Ulsan, Incheon, Daejeon, Daegu and Gyeonggi-do</t>
  </si>
  <si>
    <t xml:space="preserve">The United States; The Middle East; Australia; The United Kingdom; Africa; Europe; Asia; Oceania</t>
  </si>
  <si>
    <t xml:space="preserve">Yuhan Corporation</t>
  </si>
  <si>
    <t xml:space="preserve">KR1101110014409</t>
  </si>
  <si>
    <t xml:space="preserve">YUHAN CORPORATION</t>
  </si>
  <si>
    <t xml:space="preserve">CJ Corp.</t>
  </si>
  <si>
    <t xml:space="preserve">KR1101110015639</t>
  </si>
  <si>
    <t xml:space="preserve">CJ CORP.</t>
  </si>
  <si>
    <t xml:space="preserve">CJ Corporation</t>
  </si>
  <si>
    <t xml:space="preserve">Republic of Korea and internationally</t>
  </si>
  <si>
    <t xml:space="preserve">Asia; Europe; New Zealand; United States</t>
  </si>
  <si>
    <t xml:space="preserve">Samsung C&amp;T Corporation</t>
  </si>
  <si>
    <t xml:space="preserve">KR1101110015762</t>
  </si>
  <si>
    <t xml:space="preserve">SAMSUNG C&amp;T CORPORATION</t>
  </si>
  <si>
    <t xml:space="preserve">Cheil Industries Inc.</t>
  </si>
  <si>
    <t xml:space="preserve">Dong-A Socio Holdings Co.,Ltd.</t>
  </si>
  <si>
    <t xml:space="preserve">KR1101110017990</t>
  </si>
  <si>
    <t xml:space="preserve">Dong-A Socio</t>
  </si>
  <si>
    <t xml:space="preserve"> Dong-A Pharmaceutical</t>
  </si>
  <si>
    <t xml:space="preserve">Dong-A ST</t>
  </si>
  <si>
    <t xml:space="preserve">DONG-A SOCIO HOLDINGS CO.,LTD.</t>
  </si>
  <si>
    <t xml:space="preserve">Dong-a Pharmaceutical Co.,Ltd.</t>
  </si>
  <si>
    <t xml:space="preserve">Samyang Holdings Corporation</t>
  </si>
  <si>
    <t xml:space="preserve">KR1101110026181</t>
  </si>
  <si>
    <t xml:space="preserve">SAMYANG HOLDINGS CORPORATION</t>
  </si>
  <si>
    <t xml:space="preserve">Samyang Corporation</t>
  </si>
  <si>
    <t xml:space="preserve">Dongbu Hitek Co.,Ltd.</t>
  </si>
  <si>
    <t xml:space="preserve">KR1101110026206</t>
  </si>
  <si>
    <t xml:space="preserve">DongbuAnam Semiconductor</t>
  </si>
  <si>
    <t xml:space="preserve">Dongbu Electronics</t>
  </si>
  <si>
    <t xml:space="preserve">DONGBU HITEK CO.,LTD.</t>
  </si>
  <si>
    <t xml:space="preserve">Dongbu Hannong Chemicals Co.,Ltd.</t>
  </si>
  <si>
    <t xml:space="preserve">Seoul, Republic of Korea</t>
  </si>
  <si>
    <t xml:space="preserve">Amore Pacific Group</t>
  </si>
  <si>
    <t xml:space="preserve">KR1101110026644</t>
  </si>
  <si>
    <t xml:space="preserve">KR*863192338</t>
  </si>
  <si>
    <t xml:space="preserve">GYEONG BAE SEO</t>
  </si>
  <si>
    <t xml:space="preserve">Pacific Corporation</t>
  </si>
  <si>
    <t xml:space="preserve">53.90</t>
  </si>
  <si>
    <t xml:space="preserve">China; Japan; France; United States</t>
  </si>
  <si>
    <t xml:space="preserve">Kumho Electric Inc.</t>
  </si>
  <si>
    <t xml:space="preserve">KR1101110028541</t>
  </si>
  <si>
    <t xml:space="preserve">KUMHO ELECTRIC %</t>
  </si>
  <si>
    <t xml:space="preserve">Mapo Industrial Co.</t>
  </si>
  <si>
    <t xml:space="preserve">Republic of Korea (Suwon, Osan, Youngin, and Gwangju)</t>
  </si>
  <si>
    <t xml:space="preserve">Chongkundang Holdings Corp.</t>
  </si>
  <si>
    <t xml:space="preserve">KR1101110028955</t>
  </si>
  <si>
    <t xml:space="preserve">%CHONG KUN DANG %</t>
  </si>
  <si>
    <t xml:space="preserve">CHONGKUNDANG HOLDINGS CORP.</t>
  </si>
  <si>
    <t xml:space="preserve">Chong Kun Dang Pharm. Corp.</t>
  </si>
  <si>
    <t xml:space="preserve">Europe, Africa, America, Asia and the Middle East</t>
  </si>
  <si>
    <t xml:space="preserve">Hyosung Corporation</t>
  </si>
  <si>
    <t xml:space="preserve">KR1101110030497</t>
  </si>
  <si>
    <t xml:space="preserve">HYOSUNG CORPORATION</t>
  </si>
  <si>
    <t xml:space="preserve">Hyosung T &amp; C Co.,Ltd.</t>
  </si>
  <si>
    <t xml:space="preserve">North America; South America; Europe; Middle East; Asia</t>
  </si>
  <si>
    <t xml:space="preserve">Hankook Tire World Wide Co., Ltd</t>
  </si>
  <si>
    <t xml:space="preserve">KR1101110034233</t>
  </si>
  <si>
    <t xml:space="preserve">HANKOOK TIRE WORLD WIDE CO., LTD</t>
  </si>
  <si>
    <t xml:space="preserve">Hankook Tire Co., Ltd.</t>
  </si>
  <si>
    <t xml:space="preserve">North America, South and Central America, Asia, and Europe</t>
  </si>
  <si>
    <t xml:space="preserve">Handok Inc.</t>
  </si>
  <si>
    <t xml:space="preserve">KR1101110037005</t>
  </si>
  <si>
    <t xml:space="preserve">Handok Pharmaceuticals Co.,Ltd.</t>
  </si>
  <si>
    <t xml:space="preserve">KIA Motors Corporation</t>
  </si>
  <si>
    <t xml:space="preserve">KR1101110037998</t>
  </si>
  <si>
    <t xml:space="preserve">KIA MOTORS CORPORATION</t>
  </si>
  <si>
    <t xml:space="preserve">Kia Indurstrial Co.</t>
  </si>
  <si>
    <t xml:space="preserve">Hyundai Motor Co.,Ltd.</t>
  </si>
  <si>
    <t xml:space="preserve">KR1101110085450</t>
  </si>
  <si>
    <t xml:space="preserve">HYUNDAI MOTOR CO.,LTD.</t>
  </si>
  <si>
    <t xml:space="preserve">Youlchon Chemical Co.,Ltd.</t>
  </si>
  <si>
    <t xml:space="preserve">KR1101110145147</t>
  </si>
  <si>
    <t xml:space="preserve">Youl Chon%</t>
  </si>
  <si>
    <t xml:space="preserve">YoulChon%</t>
  </si>
  <si>
    <t xml:space="preserve">Youlchon Printing Co.,Ltd.</t>
  </si>
  <si>
    <t xml:space="preserve">Samsung Heavy Industries Co.,Ltd.</t>
  </si>
  <si>
    <t xml:space="preserve">KR1101110168595</t>
  </si>
  <si>
    <t xml:space="preserve">SAMSUNG HEAVY INDUSTRIES CO.,LTD.</t>
  </si>
  <si>
    <t xml:space="preserve">Seongnam-si</t>
  </si>
  <si>
    <t xml:space="preserve">Lotte Chemical Corporation.</t>
  </si>
  <si>
    <t xml:space="preserve">KR1101110193196</t>
  </si>
  <si>
    <t xml:space="preserve">LOTTE CHEMICAL</t>
  </si>
  <si>
    <t xml:space="preserve">LOTTE CHEMICAL CORPORATION.</t>
  </si>
  <si>
    <t xml:space="preserve">Honam Petrochemical Corp.</t>
  </si>
  <si>
    <t xml:space="preserve">Republic of Korea; China</t>
  </si>
  <si>
    <t xml:space="preserve">Yuyang D &amp; U Co.,Ltd.</t>
  </si>
  <si>
    <t xml:space="preserve">KR1101110204498</t>
  </si>
  <si>
    <t xml:space="preserve">Yuyang D U</t>
  </si>
  <si>
    <t xml:space="preserve">Yuyang Telecom Co.,Ltd.</t>
  </si>
  <si>
    <t xml:space="preserve">Hwaseong-si</t>
  </si>
  <si>
    <t xml:space="preserve">Kumho Petro Chemical Co.,Ltd.</t>
  </si>
  <si>
    <t xml:space="preserve">KR1101110205975</t>
  </si>
  <si>
    <t xml:space="preserve">KUMHO PETRO CHEMICAL CO LTD</t>
  </si>
  <si>
    <t xml:space="preserve">KOREA KUMHOPETROCHEMICAL CO</t>
  </si>
  <si>
    <t xml:space="preserve">KUMHO PETRO CHEMICAL CO.,LTD.</t>
  </si>
  <si>
    <t xml:space="preserve">Hyundai Mobis Co.,Ltd.</t>
  </si>
  <si>
    <t xml:space="preserve">KR1101110215536</t>
  </si>
  <si>
    <t xml:space="preserve">HYUNDAI MOBIS CO.,LTD.</t>
  </si>
  <si>
    <t xml:space="preserve">Hyundai Precision Co.,Ltd.</t>
  </si>
  <si>
    <t xml:space="preserve">North America; Australia; Southeast Asia; Middle East; Europe</t>
  </si>
  <si>
    <t xml:space="preserve">KCC Corporation</t>
  </si>
  <si>
    <t xml:space="preserve">KR1101110221814</t>
  </si>
  <si>
    <t xml:space="preserve">Kumkang Korea Chemicals</t>
  </si>
  <si>
    <t xml:space="preserve">KCC CORPORATION</t>
  </si>
  <si>
    <t xml:space="preserve">Kumgang Korea Chemical Co.,Ltd.</t>
  </si>
  <si>
    <t xml:space="preserve">Seoul, South Korea</t>
  </si>
  <si>
    <t xml:space="preserve">S1 Corporation</t>
  </si>
  <si>
    <t xml:space="preserve">KR1101110221939</t>
  </si>
  <si>
    <t xml:space="preserve">S1 Corporation in US  in georgia</t>
  </si>
  <si>
    <t xml:space="preserve">S1 CORPORATION</t>
  </si>
  <si>
    <t xml:space="preserve">Korea Secom Co.,Ltd.</t>
  </si>
  <si>
    <t xml:space="preserve">Hanwha Chemical Corporation</t>
  </si>
  <si>
    <t xml:space="preserve">KR1101110360935</t>
  </si>
  <si>
    <t xml:space="preserve">HANWHA CHEMICAL CORPORATION</t>
  </si>
  <si>
    <t xml:space="preserve">Han Wha Chemical Corp.</t>
  </si>
  <si>
    <t xml:space="preserve">Seoul, Korea</t>
  </si>
  <si>
    <t xml:space="preserve">SK Telecom Co.,Ltd.</t>
  </si>
  <si>
    <t xml:space="preserve">KR1101110371346</t>
  </si>
  <si>
    <t xml:space="preserve">SK TELECOM CO.,LTD.</t>
  </si>
  <si>
    <t xml:space="preserve">Korea Mobile Telecommunications Corporation</t>
  </si>
  <si>
    <t xml:space="preserve">LG Display Co.,Ltd.</t>
  </si>
  <si>
    <t xml:space="preserve">KR1101110393134</t>
  </si>
  <si>
    <t xml:space="preserve">LG DISPLAY CO.,LTD.</t>
  </si>
  <si>
    <t xml:space="preserve">LG.Philips LCD Co.,Ltd.</t>
  </si>
  <si>
    <t xml:space="preserve">Asia; Europe; United States of America</t>
  </si>
  <si>
    <t xml:space="preserve">Samsung SDI Co.,Ltd.</t>
  </si>
  <si>
    <t xml:space="preserve">KR1101110394174</t>
  </si>
  <si>
    <t xml:space="preserve">SAMSUNG SDI CO.,LTD.</t>
  </si>
  <si>
    <t xml:space="preserve">Samsung Display Devices Co.,Ltd</t>
  </si>
  <si>
    <t xml:space="preserve">Yongin-si</t>
  </si>
  <si>
    <t xml:space="preserve">Samsung SDS Co.,Ltd.</t>
  </si>
  <si>
    <t xml:space="preserve">KR1101110398556</t>
  </si>
  <si>
    <t xml:space="preserve">SAMSUNG SDS CO.,LTD.</t>
  </si>
  <si>
    <t xml:space="preserve">Samsung Data System Co.,Ltd.</t>
  </si>
  <si>
    <t xml:space="preserve">Seoul Semiconductor Co.,Ltd.</t>
  </si>
  <si>
    <t xml:space="preserve">KR1101110522436</t>
  </si>
  <si>
    <t xml:space="preserve">SEOUL SEMICONDUCTOR%</t>
  </si>
  <si>
    <t xml:space="preserve">SEOUL SEMICONDUCTOR CO.,LTD.</t>
  </si>
  <si>
    <t xml:space="preserve">Ansan-si</t>
  </si>
  <si>
    <t xml:space="preserve">KOSDAQ</t>
  </si>
  <si>
    <t xml:space="preserve">Japan; United States; Europe; China; Taiwan; Germany</t>
  </si>
  <si>
    <t xml:space="preserve">Dongbu Daewoo Electronics Corp.</t>
  </si>
  <si>
    <t xml:space="preserve">KR1101110546452</t>
  </si>
  <si>
    <t xml:space="preserve">DONGBU DAEWOO ELECTRONICS CORP.</t>
  </si>
  <si>
    <t xml:space="preserve">Daewoo Electronics Corp.</t>
  </si>
  <si>
    <t xml:space="preserve">Coway Co.,Ltd.</t>
  </si>
  <si>
    <t xml:space="preserve">KR1101110626501</t>
  </si>
  <si>
    <t xml:space="preserve">%COWAY%</t>
  </si>
  <si>
    <t xml:space="preserve">COWAY CO.,LTD.</t>
  </si>
  <si>
    <t xml:space="preserve">Woongjin Coway Co.,Ltd.</t>
  </si>
  <si>
    <t xml:space="preserve">Gongju-si</t>
  </si>
  <si>
    <t xml:space="preserve">Chungcheongnam-Do, Republic of Korea</t>
  </si>
  <si>
    <t xml:space="preserve">Japan; Thailand; Malaysia; China; United States</t>
  </si>
  <si>
    <t xml:space="preserve">NXC Corporation</t>
  </si>
  <si>
    <t xml:space="preserve">KR1101110666838</t>
  </si>
  <si>
    <t xml:space="preserve">NXC CORPORATION</t>
  </si>
  <si>
    <t xml:space="preserve">Nexon Holdings Coporation</t>
  </si>
  <si>
    <t xml:space="preserve">Jeju-Si</t>
  </si>
  <si>
    <t xml:space="preserve">Korea Republic Of</t>
  </si>
  <si>
    <t xml:space="preserve">Pantech Property Management Inc.</t>
  </si>
  <si>
    <t xml:space="preserve">KR1101110766018</t>
  </si>
  <si>
    <t xml:space="preserve">PANTECH PROPERTY MANAGEMENT INC.</t>
  </si>
  <si>
    <t xml:space="preserve">Pantech Co.,Ltd.</t>
  </si>
  <si>
    <t xml:space="preserve">South America; Southeast Asia; Middle East; China; Russia</t>
  </si>
  <si>
    <t xml:space="preserve">South America; Middle East; China; Russia</t>
  </si>
  <si>
    <t xml:space="preserve">SK Holdings Co., Ltd.</t>
  </si>
  <si>
    <t xml:space="preserve">KR1101110769583</t>
  </si>
  <si>
    <t xml:space="preserve">SK HOLDINGS CO., LTD.</t>
  </si>
  <si>
    <t xml:space="preserve">Sk C &amp; C Company Limited</t>
  </si>
  <si>
    <t xml:space="preserve">Dasan Networks, Inc.</t>
  </si>
  <si>
    <t xml:space="preserve">KR1101110924765</t>
  </si>
  <si>
    <t xml:space="preserve">DASAN NETWORKS, INC.</t>
  </si>
  <si>
    <t xml:space="preserve">Dasan Co.,Ltd.</t>
  </si>
  <si>
    <t xml:space="preserve">Japan; China; Europe</t>
  </si>
  <si>
    <t xml:space="preserve">Coasia Holdings Co.,Ltd.</t>
  </si>
  <si>
    <t xml:space="preserve">KR1101110944622</t>
  </si>
  <si>
    <t xml:space="preserve">BSE</t>
  </si>
  <si>
    <t xml:space="preserve">ITSWELL </t>
  </si>
  <si>
    <t xml:space="preserve">CoAsia</t>
  </si>
  <si>
    <t xml:space="preserve"> "SUZHOU BSE AIR CONDITIONER CO LTD"</t>
  </si>
  <si>
    <t xml:space="preserve">COASIA HOLDINGS CO.,LTD.</t>
  </si>
  <si>
    <t xml:space="preserve">BSE Holdings Co.,Ltd.</t>
  </si>
  <si>
    <t xml:space="preserve">Incheon</t>
  </si>
  <si>
    <t xml:space="preserve">Diabell Co.,Ltd.</t>
  </si>
  <si>
    <t xml:space="preserve">KR1101111113573</t>
  </si>
  <si>
    <t xml:space="preserve">Anyang-Si</t>
  </si>
  <si>
    <t xml:space="preserve">United States, Japan, China</t>
  </si>
  <si>
    <t xml:space="preserve">Ahnlab, Inc.</t>
  </si>
  <si>
    <t xml:space="preserve">KR1101111138985</t>
  </si>
  <si>
    <t xml:space="preserve">Dr.Ahn's Anti-Virus Laborhories Inc.</t>
  </si>
  <si>
    <t xml:space="preserve">Japan; China</t>
  </si>
  <si>
    <t xml:space="preserve">Intek Plus Co.,Ltd.</t>
  </si>
  <si>
    <t xml:space="preserve">KR1101111204637</t>
  </si>
  <si>
    <t xml:space="preserve">Intek Engineering Co.,Ltd.</t>
  </si>
  <si>
    <t xml:space="preserve">Daejeon</t>
  </si>
  <si>
    <t xml:space="preserve">East Asia; China</t>
  </si>
  <si>
    <t xml:space="preserve">Taewoong Medical Co.,Ltd.</t>
  </si>
  <si>
    <t xml:space="preserve">KR1101111206914</t>
  </si>
  <si>
    <t xml:space="preserve">WW*110006538056</t>
  </si>
  <si>
    <t xml:space="preserve">SIN,GYEONG MIN,ETC.</t>
  </si>
  <si>
    <t xml:space="preserve">86.00</t>
  </si>
  <si>
    <t xml:space="preserve">Gimpo-Si</t>
  </si>
  <si>
    <t xml:space="preserve">LG Uplus Corp.</t>
  </si>
  <si>
    <t xml:space="preserve">KR1101111296676</t>
  </si>
  <si>
    <t xml:space="preserve">LG UPLUS CORP.</t>
  </si>
  <si>
    <t xml:space="preserve">Lg Telecom Co., Ltd.</t>
  </si>
  <si>
    <t xml:space="preserve">Osstem Implant Co., Ltd.</t>
  </si>
  <si>
    <t xml:space="preserve">KR1101111361669</t>
  </si>
  <si>
    <t xml:space="preserve">OSSTEM IMPLANT CO., LTD.</t>
  </si>
  <si>
    <t xml:space="preserve">Osstem Co.,Ltd.</t>
  </si>
  <si>
    <t xml:space="preserve">United Kingdom; Germany; Russia; India; China; Japan; Taiwan; Hong Kong; Thailand; Malaysia; Singapo</t>
  </si>
  <si>
    <t xml:space="preserve">Ncsoft Corporation</t>
  </si>
  <si>
    <t xml:space="preserve">KR1101111387748</t>
  </si>
  <si>
    <t xml:space="preserve">NCSOFT CORPORATION</t>
  </si>
  <si>
    <t xml:space="preserve">Japan; China; Taiwan; United Kingdom; Thailand; United States</t>
  </si>
  <si>
    <t xml:space="preserve">Thinkware Systems Corp.</t>
  </si>
  <si>
    <t xml:space="preserve">KR1101111394420</t>
  </si>
  <si>
    <t xml:space="preserve">Thinkware%</t>
  </si>
  <si>
    <t xml:space="preserve">THINKWARE SYSTEMS CORP.</t>
  </si>
  <si>
    <t xml:space="preserve">Thinkware Systems Co.</t>
  </si>
  <si>
    <t xml:space="preserve">Lutronic Corporation</t>
  </si>
  <si>
    <t xml:space="preserve">KR1101111437379</t>
  </si>
  <si>
    <t xml:space="preserve">Max Engineering Ltd.</t>
  </si>
  <si>
    <t xml:space="preserve">Goyang-si</t>
  </si>
  <si>
    <t xml:space="preserve">Africa; Middle East; Iberian Region; Scandinavia; Russia; China</t>
  </si>
  <si>
    <t xml:space="preserve">Sunstar Co.,Ltd.</t>
  </si>
  <si>
    <t xml:space="preserve">KR1101111466443</t>
  </si>
  <si>
    <t xml:space="preserve">SUNSTAR CO LTD</t>
  </si>
  <si>
    <t xml:space="preserve">KT Corporation</t>
  </si>
  <si>
    <t xml:space="preserve">KR1101111468754</t>
  </si>
  <si>
    <t xml:space="preserve">KT CORPORATION</t>
  </si>
  <si>
    <t xml:space="preserve">Korea Telecom Corp.</t>
  </si>
  <si>
    <t xml:space="preserve">SNU Precision Co.,Ltd.</t>
  </si>
  <si>
    <t xml:space="preserve">KR1101111515191</t>
  </si>
  <si>
    <t xml:space="preserve">SNU PREC%</t>
  </si>
  <si>
    <t xml:space="preserve">SNU PRECISION%</t>
  </si>
  <si>
    <t xml:space="preserve">SNU R&amp;DB FOUNDATION </t>
  </si>
  <si>
    <t xml:space="preserve">Asan-si</t>
  </si>
  <si>
    <t xml:space="preserve">Germany, the People's Republic of China, Japan, Taiwan, Singapore, Malaysia, and the United States</t>
  </si>
  <si>
    <t xml:space="preserve">EMW Co.,Ltd.</t>
  </si>
  <si>
    <t xml:space="preserve">KR1101111551608</t>
  </si>
  <si>
    <t xml:space="preserve">EMW CO.,LTD.</t>
  </si>
  <si>
    <t xml:space="preserve">E.M.W Antenna Co.,Ltd.</t>
  </si>
  <si>
    <t xml:space="preserve">Incheon, Korea</t>
  </si>
  <si>
    <t xml:space="preserve">Spmc Inc.</t>
  </si>
  <si>
    <t xml:space="preserve">KR1101111640930</t>
  </si>
  <si>
    <t xml:space="preserve">KR2841110055793</t>
  </si>
  <si>
    <t xml:space="preserve">SMILEGATE HOLDINGS INC.</t>
  </si>
  <si>
    <t xml:space="preserve">Mtek Vision Asset Inc.</t>
  </si>
  <si>
    <t xml:space="preserve">&gt;90.00</t>
  </si>
  <si>
    <t xml:space="preserve">Seongnam-Si</t>
  </si>
  <si>
    <t xml:space="preserve">Siheung-si</t>
  </si>
  <si>
    <t xml:space="preserve">People's Republic of China, Japan, the United States, and the United Kingdom</t>
  </si>
  <si>
    <t xml:space="preserve">LMS Co.,Ltd.</t>
  </si>
  <si>
    <t xml:space="preserve">KR1101111651242</t>
  </si>
  <si>
    <t xml:space="preserve">LMS CO LTD</t>
  </si>
  <si>
    <t xml:space="preserve">LGS Co.,Ltd.</t>
  </si>
  <si>
    <t xml:space="preserve">Pyeongtaek-si</t>
  </si>
  <si>
    <t xml:space="preserve">Gyeonggi, South Korea</t>
  </si>
  <si>
    <t xml:space="preserve">CJ CGV Co.,Ltd.</t>
  </si>
  <si>
    <t xml:space="preserve">KR1101111673220</t>
  </si>
  <si>
    <t xml:space="preserve">CJ CGV CO.,LTD.</t>
  </si>
  <si>
    <t xml:space="preserve">CGV Co.,Ltd.</t>
  </si>
  <si>
    <t xml:space="preserve">Naver Corporation</t>
  </si>
  <si>
    <t xml:space="preserve">KR1101111707178</t>
  </si>
  <si>
    <t xml:space="preserve">Naver</t>
  </si>
  <si>
    <t xml:space="preserve">NAVER CORPORATION</t>
  </si>
  <si>
    <t xml:space="preserve">NHN Corporation</t>
  </si>
  <si>
    <t xml:space="preserve">Japan; China; The United States</t>
  </si>
  <si>
    <t xml:space="preserve">Inca Internet Co.,Ltd.</t>
  </si>
  <si>
    <t xml:space="preserve">KR1101111867922</t>
  </si>
  <si>
    <t xml:space="preserve">nProtect</t>
  </si>
  <si>
    <t xml:space="preserve">Wemade Entertainment Co.,Ltd.</t>
  </si>
  <si>
    <t xml:space="preserve">KR1101111873755</t>
  </si>
  <si>
    <t xml:space="preserve">WEMADE%</t>
  </si>
  <si>
    <t xml:space="preserve">WEMADE ENTERTAINMENT CO.,LTD.</t>
  </si>
  <si>
    <t xml:space="preserve">I-Sens Inc.</t>
  </si>
  <si>
    <t xml:space="preserve">KR1101111960924</t>
  </si>
  <si>
    <t xml:space="preserve">I SENS INC</t>
  </si>
  <si>
    <t xml:space="preserve">Japan; Europe; United States of America</t>
  </si>
  <si>
    <t xml:space="preserve">Daewoo Shipbuilding &amp; Marine Engineering Co., Ltd.</t>
  </si>
  <si>
    <t xml:space="preserve">KR1101112095837</t>
  </si>
  <si>
    <t xml:space="preserve">KR*J00S4300</t>
  </si>
  <si>
    <t xml:space="preserve">KOREA REP. OF</t>
  </si>
  <si>
    <t xml:space="preserve">Geoje-si</t>
  </si>
  <si>
    <t xml:space="preserve">LG Chem Co.,Ltd.</t>
  </si>
  <si>
    <t xml:space="preserve">KR1101112207995</t>
  </si>
  <si>
    <t xml:space="preserve">LG CHEM CO.,LTD.</t>
  </si>
  <si>
    <t xml:space="preserve">Europe; Asia; North America; South America</t>
  </si>
  <si>
    <t xml:space="preserve">Seah Holdings Corporation</t>
  </si>
  <si>
    <t xml:space="preserve">KR1101112276809</t>
  </si>
  <si>
    <t xml:space="preserve">Pusan Steel Pipe</t>
  </si>
  <si>
    <t xml:space="preserve">SEAH%</t>
  </si>
  <si>
    <t xml:space="preserve">SEAH HOLDINGS CORPORATION</t>
  </si>
  <si>
    <t xml:space="preserve">LG Electronics Inc.</t>
  </si>
  <si>
    <t xml:space="preserve">KR1101112487050</t>
  </si>
  <si>
    <t xml:space="preserve">LG ELECTRONICS INC.</t>
  </si>
  <si>
    <t xml:space="preserve">Europe; Middle East; Africa; Asia; North America; Central and South America</t>
  </si>
  <si>
    <t xml:space="preserve">Kohyoung Technology Inc.</t>
  </si>
  <si>
    <t xml:space="preserve">KR1101112508088</t>
  </si>
  <si>
    <t xml:space="preserve">KR253179926L</t>
  </si>
  <si>
    <t xml:space="preserve">KOHYOUNG TECHNOLOGY INC.</t>
  </si>
  <si>
    <t xml:space="preserve">China; Japan; Singapore; Malaysia; The Philippines; Thailand; Taiwan; Germany; Austria; Switzerland;</t>
  </si>
  <si>
    <t xml:space="preserve">NHN Bugs Corporation</t>
  </si>
  <si>
    <t xml:space="preserve">KR1101112539322</t>
  </si>
  <si>
    <t xml:space="preserve">bugs</t>
  </si>
  <si>
    <t xml:space="preserve">BUGS Corporation</t>
  </si>
  <si>
    <t xml:space="preserve">LG Life Sciences, Ltd.</t>
  </si>
  <si>
    <t xml:space="preserve">KR1101112581183</t>
  </si>
  <si>
    <t xml:space="preserve">India, Poland, China, Brazil</t>
  </si>
  <si>
    <t xml:space="preserve">Silicon Mitus Inc.</t>
  </si>
  <si>
    <t xml:space="preserve">KR1101113614727</t>
  </si>
  <si>
    <t xml:space="preserve">Silicon Mitus%</t>
  </si>
  <si>
    <t xml:space="preserve">SK Innovation Co., Ltd.</t>
  </si>
  <si>
    <t xml:space="preserve">KR1101113710385</t>
  </si>
  <si>
    <t xml:space="preserve">SK INNOVATION CO., LTD.</t>
  </si>
  <si>
    <t xml:space="preserve">SK Energy Co.,Ltd.</t>
  </si>
  <si>
    <t xml:space="preserve">Madagascar; United Kingdom; Kazakhstan</t>
  </si>
  <si>
    <t xml:space="preserve">CJ Cheiljedang Corporation</t>
  </si>
  <si>
    <t xml:space="preserve">KR1101113748253</t>
  </si>
  <si>
    <t xml:space="preserve">CJ CHEILJEDANG CORPORATION</t>
  </si>
  <si>
    <t xml:space="preserve">Africa; Asia; Australia; Europe; North America; South America</t>
  </si>
  <si>
    <t xml:space="preserve">KB Financial Group, Inc</t>
  </si>
  <si>
    <t xml:space="preserve">KR1101113975517</t>
  </si>
  <si>
    <t xml:space="preserve">KB FINANCIAL GROUP, INC</t>
  </si>
  <si>
    <t xml:space="preserve">United States of America; United Kingdom; Hong Kong; Japan; New Zealand</t>
  </si>
  <si>
    <t xml:space="preserve">Intellectual Discovery Co.,Ltd.</t>
  </si>
  <si>
    <t xml:space="preserve">KR1101114400266</t>
  </si>
  <si>
    <t xml:space="preserve">IProntier Co., Ltd.</t>
  </si>
  <si>
    <t xml:space="preserve">Hankook Tire Co.,Ltd.</t>
  </si>
  <si>
    <t xml:space="preserve">KR1101114952093</t>
  </si>
  <si>
    <t xml:space="preserve">HANKOOK TIRE CO.,LTD.</t>
  </si>
  <si>
    <t xml:space="preserve">Chong KUN Dang Pharmaceutical Corp.</t>
  </si>
  <si>
    <t xml:space="preserve">KR1101115260669</t>
  </si>
  <si>
    <t xml:space="preserve">Korea Electric Power Corporation</t>
  </si>
  <si>
    <t xml:space="preserve">KR1146710001456</t>
  </si>
  <si>
    <t xml:space="preserve">KOREA ELECTRIC POWER CORPORATION</t>
  </si>
  <si>
    <t xml:space="preserve">Naju-si</t>
  </si>
  <si>
    <t xml:space="preserve">North Korea; China; France; Vietnam; China; United States of America</t>
  </si>
  <si>
    <t xml:space="preserve">Korea GAS Corp.</t>
  </si>
  <si>
    <t xml:space="preserve">KR1146710006125</t>
  </si>
  <si>
    <t xml:space="preserve">KOREA GAS CORP.</t>
  </si>
  <si>
    <t xml:space="preserve">Daegu</t>
  </si>
  <si>
    <t xml:space="preserve">Indonesia; Malaysia; Qatar; Oman</t>
  </si>
  <si>
    <t xml:space="preserve">Korea Transportation Safety Authority</t>
  </si>
  <si>
    <t xml:space="preserve">KR1151710001380</t>
  </si>
  <si>
    <t xml:space="preserve">KOREA TRANSP SAFETYAUTHORITY</t>
  </si>
  <si>
    <t xml:space="preserve">Gimcheon-Si</t>
  </si>
  <si>
    <t xml:space="preserve">Hyundai Steel Company</t>
  </si>
  <si>
    <t xml:space="preserve">KR1201110001743</t>
  </si>
  <si>
    <t xml:space="preserve">Hyundai INI Steel,</t>
  </si>
  <si>
    <t xml:space="preserve">Incheon Iron &amp; Steel Co</t>
  </si>
  <si>
    <t xml:space="preserve">HYUNDAI STEEL COMPANY</t>
  </si>
  <si>
    <t xml:space="preserve">INI Steel Company</t>
  </si>
  <si>
    <t xml:space="preserve">United States; China; Singapore; United Arab Emirates; Japan</t>
  </si>
  <si>
    <t xml:space="preserve">Dongjin Semichem Co.,Ltd.</t>
  </si>
  <si>
    <t xml:space="preserve">KR1201110003848</t>
  </si>
  <si>
    <t xml:space="preserve">DONGJIN SEMICHEM</t>
  </si>
  <si>
    <t xml:space="preserve">DONG JIN SEMICHEM</t>
  </si>
  <si>
    <t xml:space="preserve">DONGJIN SEMICHEM CO.,LTD.</t>
  </si>
  <si>
    <t xml:space="preserve">Dongjin Chemical Industrial Co.,Ltd.</t>
  </si>
  <si>
    <t xml:space="preserve">Iljin Holdings Co.,Ltd.</t>
  </si>
  <si>
    <t xml:space="preserve">KR1201110011990</t>
  </si>
  <si>
    <t xml:space="preserve">ILJIN HOLDINGS CO.,LTD.</t>
  </si>
  <si>
    <t xml:space="preserve">Iljin Electric Co.,Ltd.</t>
  </si>
  <si>
    <t xml:space="preserve">Yonwoo Co., Ltd.</t>
  </si>
  <si>
    <t xml:space="preserve">KR1201110101890</t>
  </si>
  <si>
    <t xml:space="preserve">KR*863034433</t>
  </si>
  <si>
    <t xml:space="preserve">MR JUNG HYEON GI</t>
  </si>
  <si>
    <t xml:space="preserve">60.30</t>
  </si>
  <si>
    <t xml:space="preserve">Ceragem Co.,Ltd.</t>
  </si>
  <si>
    <t xml:space="preserve">KR1201110173617</t>
  </si>
  <si>
    <t xml:space="preserve">KR*863011133</t>
  </si>
  <si>
    <t xml:space="preserve">MR HWAN SEONG LEE</t>
  </si>
  <si>
    <t xml:space="preserve">Cerazem Master Co.,Ltd.</t>
  </si>
  <si>
    <t xml:space="preserve">61.00</t>
  </si>
  <si>
    <t xml:space="preserve">Cheonan-Si</t>
  </si>
  <si>
    <t xml:space="preserve">Doosan Infracore Co.,Ltd.</t>
  </si>
  <si>
    <t xml:space="preserve">KR1201110234469</t>
  </si>
  <si>
    <t xml:space="preserve">DOOSAN INFRACORE CO.,LTD.</t>
  </si>
  <si>
    <t xml:space="preserve">Daewoo Heavy Industry &amp; Machinery Co.,Ltd.</t>
  </si>
  <si>
    <t xml:space="preserve">Africa; Australia; Europe; Asia; United States</t>
  </si>
  <si>
    <t xml:space="preserve">Ace Technologies Corp.</t>
  </si>
  <si>
    <t xml:space="preserve">KR1201110397241</t>
  </si>
  <si>
    <t xml:space="preserve">ACE techno et Antenna idem</t>
  </si>
  <si>
    <t xml:space="preserve">ACE TECHNOLOGIES CORP.</t>
  </si>
  <si>
    <t xml:space="preserve">Ace Antenna Corp.</t>
  </si>
  <si>
    <t xml:space="preserve">Incheon, Republic of Korea</t>
  </si>
  <si>
    <t xml:space="preserve">United States; People's Republic of China; Hong Kong; Sweden</t>
  </si>
  <si>
    <t xml:space="preserve">Wonik Holdings CO Ltd</t>
  </si>
  <si>
    <t xml:space="preserve">KR1243110033235</t>
  </si>
  <si>
    <t xml:space="preserve">WONIK HOLDINGS CO LTD</t>
  </si>
  <si>
    <t xml:space="preserve">Wonik Ips Co., Ltd</t>
  </si>
  <si>
    <t xml:space="preserve">Pyeongtaek</t>
  </si>
  <si>
    <t xml:space="preserve">Amotech Co.,Ltd.</t>
  </si>
  <si>
    <t xml:space="preserve">KR1244110019308</t>
  </si>
  <si>
    <t xml:space="preserve">amos</t>
  </si>
  <si>
    <t xml:space="preserve">amotron</t>
  </si>
  <si>
    <t xml:space="preserve">amecs</t>
  </si>
  <si>
    <t xml:space="preserve">son protefeuille brevets donné http://www.amotech.co.kr/Eng/KST/Content.asp?ContentsIdx=19&amp;CategoryIdx=1&amp;SubIdx=</t>
  </si>
  <si>
    <t xml:space="preserve">Amos Co.,Ltd.</t>
  </si>
  <si>
    <t xml:space="preserve">London; China; Taiwan; United States</t>
  </si>
  <si>
    <t xml:space="preserve">SKC Co., Ltd.</t>
  </si>
  <si>
    <t xml:space="preserve">KR1301110001585</t>
  </si>
  <si>
    <t xml:space="preserve">SKC CO%</t>
  </si>
  <si>
    <t xml:space="preserve">SKC CO., LTD.</t>
  </si>
  <si>
    <t xml:space="preserve">Sunkyung Chemical Co., Ltd.</t>
  </si>
  <si>
    <t xml:space="preserve">Suwon-si</t>
  </si>
  <si>
    <t xml:space="preserve">Samsung Electro-Mechanics Co.,Ltd.</t>
  </si>
  <si>
    <t xml:space="preserve">KR1301110001626</t>
  </si>
  <si>
    <t xml:space="preserve">SAMSUNG ELECTRO-MECHANICS CO.,LTD.</t>
  </si>
  <si>
    <t xml:space="preserve">Samsung Electro-Components Co.</t>
  </si>
  <si>
    <t xml:space="preserve">Suwon City; Yeongi-gun; Gangseo-gu</t>
  </si>
  <si>
    <t xml:space="preserve">Europe; The Americas; Asia</t>
  </si>
  <si>
    <t xml:space="preserve">SK Chemicals Co.,Ltd.</t>
  </si>
  <si>
    <t xml:space="preserve">KR1301110005727</t>
  </si>
  <si>
    <t xml:space="preserve">SK CHEMICALS CO.,LTD.</t>
  </si>
  <si>
    <t xml:space="preserve">Sunkyung Industries Co.,Ltd.</t>
  </si>
  <si>
    <t xml:space="preserve">Suwon-si, South Korea</t>
  </si>
  <si>
    <t xml:space="preserve">Germany; Poland; China; Indonesia; Japan; United States</t>
  </si>
  <si>
    <t xml:space="preserve">Samsung Electronics Co.,Ltd.</t>
  </si>
  <si>
    <t xml:space="preserve">KR1301110006246</t>
  </si>
  <si>
    <t xml:space="preserve">SAMSUNG ELECTRONICS CO.,LTD.</t>
  </si>
  <si>
    <t xml:space="preserve">Samsung Electronics Industry Co.,Ltd.</t>
  </si>
  <si>
    <t xml:space="preserve">Jusung Engineering Co., Ltd.</t>
  </si>
  <si>
    <t xml:space="preserve">KR1301110033281</t>
  </si>
  <si>
    <t xml:space="preserve">JUSUNG ENG CO LTD</t>
  </si>
  <si>
    <t xml:space="preserve">JUSUNG ENGINEERING CO., LTD.</t>
  </si>
  <si>
    <t xml:space="preserve">Gwangju-si</t>
  </si>
  <si>
    <t xml:space="preserve">Daewoong Co.,Ltd.</t>
  </si>
  <si>
    <t xml:space="preserve">KR1311110000271</t>
  </si>
  <si>
    <t xml:space="preserve">Daewoong</t>
  </si>
  <si>
    <t xml:space="preserve">KR*Z00057382</t>
  </si>
  <si>
    <t xml:space="preserve">MR JAE SEUNG YOON</t>
  </si>
  <si>
    <t xml:space="preserve">Daewoong Pharmaceutical Co.,Ltd.</t>
  </si>
  <si>
    <t xml:space="preserve">50.94</t>
  </si>
  <si>
    <t xml:space="preserve">Semicon Light Co.,Ltd.</t>
  </si>
  <si>
    <t xml:space="preserve">KR1311110191004</t>
  </si>
  <si>
    <t xml:space="preserve">SEMICON LIGHT CO LTD</t>
  </si>
  <si>
    <t xml:space="preserve">Semiconductor Energy Co.,Ltd.</t>
  </si>
  <si>
    <t xml:space="preserve">CS Co.,Ltd.</t>
  </si>
  <si>
    <t xml:space="preserve">KR1313110138507</t>
  </si>
  <si>
    <t xml:space="preserve">lsis Korea Co.,Ltd.</t>
  </si>
  <si>
    <t xml:space="preserve">Suwon-Si</t>
  </si>
  <si>
    <t xml:space="preserve">Mando Corporation</t>
  </si>
  <si>
    <t xml:space="preserve">KR1313110140776</t>
  </si>
  <si>
    <t xml:space="preserve">MANDO CORPORATION</t>
  </si>
  <si>
    <t xml:space="preserve">Mando Machinery Corporation</t>
  </si>
  <si>
    <t xml:space="preserve">Pyeongtaek-Si</t>
  </si>
  <si>
    <t xml:space="preserve">Sensor Technology Electronic CO.</t>
  </si>
  <si>
    <t xml:space="preserve">KR1341110407234</t>
  </si>
  <si>
    <t xml:space="preserve">SK Hynix Inc.</t>
  </si>
  <si>
    <t xml:space="preserve">KR1344110001387</t>
  </si>
  <si>
    <t xml:space="preserve">SK HYNIX INC.</t>
  </si>
  <si>
    <t xml:space="preserve">Hynix Semiconductor Inc.</t>
  </si>
  <si>
    <t xml:space="preserve">Icheon-si</t>
  </si>
  <si>
    <t xml:space="preserve">Green Cross Holdings Corporation</t>
  </si>
  <si>
    <t xml:space="preserve">KR1345110000014</t>
  </si>
  <si>
    <t xml:space="preserve">GREEN CROSS HOLDINGS CORPORATION</t>
  </si>
  <si>
    <t xml:space="preserve">Korea Green Cross Corporation</t>
  </si>
  <si>
    <t xml:space="preserve">Humax Co.,Ltd.</t>
  </si>
  <si>
    <t xml:space="preserve">KR1345110144268</t>
  </si>
  <si>
    <t xml:space="preserve">HUMAX CO.,LTD.</t>
  </si>
  <si>
    <t xml:space="preserve">South Korea; UK; Germany; Italy; France; Poland; Dubai; India; Thailand; Australia; Hong Kong; Japan</t>
  </si>
  <si>
    <t xml:space="preserve">UK; Germany; Italy; France; Poland; Dubai; India; Thailand; Australia; Hong Kong; Japan; US; Mexico;</t>
  </si>
  <si>
    <t xml:space="preserve">Hanmi Science Co., Ltd.</t>
  </si>
  <si>
    <t xml:space="preserve">KR1348110003187</t>
  </si>
  <si>
    <t xml:space="preserve">HANMI SCIENCE CO., LTD.</t>
  </si>
  <si>
    <t xml:space="preserve">Hanmi Holdings Co., Ltd.</t>
  </si>
  <si>
    <t xml:space="preserve">KMW Inc.</t>
  </si>
  <si>
    <t xml:space="preserve">KR1348110020579</t>
  </si>
  <si>
    <t xml:space="preserve">KMW INC</t>
  </si>
  <si>
    <t xml:space="preserve">KMW INC.</t>
  </si>
  <si>
    <t xml:space="preserve">Korea Micro Wave Co.,Ltd.</t>
  </si>
  <si>
    <t xml:space="preserve">Japan; China; United States</t>
  </si>
  <si>
    <t xml:space="preserve">Hanmi Pharm. Co.,Ltd.</t>
  </si>
  <si>
    <t xml:space="preserve">KR1348110197550</t>
  </si>
  <si>
    <t xml:space="preserve">HANMI PHARM. CO.,LTD.</t>
  </si>
  <si>
    <t xml:space="preserve">Hwaseong-Si</t>
  </si>
  <si>
    <t xml:space="preserve">Rayence Co.,Ltd.</t>
  </si>
  <si>
    <t xml:space="preserve">KR1348110216516</t>
  </si>
  <si>
    <t xml:space="preserve">Humanray Co</t>
  </si>
  <si>
    <t xml:space="preserve">New Jersey (U.S.A.)</t>
  </si>
  <si>
    <t xml:space="preserve">Yura Co.,Ltd.</t>
  </si>
  <si>
    <t xml:space="preserve">KR1348110266959</t>
  </si>
  <si>
    <t xml:space="preserve">Yura%</t>
  </si>
  <si>
    <t xml:space="preserve">WW*110158158610</t>
  </si>
  <si>
    <t xml:space="preserve">MR DAE YEOL OHM</t>
  </si>
  <si>
    <t xml:space="preserve">Celltrion Inc.</t>
  </si>
  <si>
    <t xml:space="preserve">KR1350110034038</t>
  </si>
  <si>
    <t xml:space="preserve">CELLTRION INC.</t>
  </si>
  <si>
    <t xml:space="preserve">OR Chem Co.,Ltd.</t>
  </si>
  <si>
    <t xml:space="preserve">Gyeonggi-do, Republic of Korea</t>
  </si>
  <si>
    <t xml:space="preserve">RBK EMD Co., Ltd.</t>
  </si>
  <si>
    <t xml:space="preserve">KR1350110111703</t>
  </si>
  <si>
    <t xml:space="preserve">RBK EMD CO., LTD.</t>
  </si>
  <si>
    <t xml:space="preserve">Hysonic Co.,Ltd.</t>
  </si>
  <si>
    <t xml:space="preserve">Seoul Viosys Co.,Ltd.</t>
  </si>
  <si>
    <t xml:space="preserve">KR1350110122156</t>
  </si>
  <si>
    <t xml:space="preserve">Seoul Opto Device Co.,Ltd.</t>
  </si>
  <si>
    <t xml:space="preserve">Ansan-Si</t>
  </si>
  <si>
    <t xml:space="preserve">Eugene Technology Co.,Ltd.</t>
  </si>
  <si>
    <t xml:space="preserve">KR1351110051329</t>
  </si>
  <si>
    <t xml:space="preserve">Kolon Industries Inc.</t>
  </si>
  <si>
    <t xml:space="preserve">KR1353110013606</t>
  </si>
  <si>
    <t xml:space="preserve">Korean Nylon</t>
  </si>
  <si>
    <t xml:space="preserve">KOLON INDUSTRIES INC.</t>
  </si>
  <si>
    <t xml:space="preserve">Gwacheon-si</t>
  </si>
  <si>
    <t xml:space="preserve">Jahwa Electronics Co.,Ltd.</t>
  </si>
  <si>
    <t xml:space="preserve">KR1501110005955</t>
  </si>
  <si>
    <t xml:space="preserve">JAHWA ELECTRONICS CO.,LTD.</t>
  </si>
  <si>
    <t xml:space="preserve">Cheongju-si</t>
  </si>
  <si>
    <t xml:space="preserve">Nanobiosys Inc.</t>
  </si>
  <si>
    <t xml:space="preserve">KR1501110123252</t>
  </si>
  <si>
    <t xml:space="preserve">Korea New Exchange (KONEX)</t>
  </si>
  <si>
    <t xml:space="preserve">Bioneer Corporation</t>
  </si>
  <si>
    <t xml:space="preserve">KR1601110032542</t>
  </si>
  <si>
    <t xml:space="preserve">Republic of Korea; United States of America</t>
  </si>
  <si>
    <t xml:space="preserve">Kt&amp;G Corporation</t>
  </si>
  <si>
    <t xml:space="preserve">KR1601110067804</t>
  </si>
  <si>
    <t xml:space="preserve">Korea Tobacco &amp; Ginseng</t>
  </si>
  <si>
    <t xml:space="preserve">Korea Tomorrow &amp; Global Corporation</t>
  </si>
  <si>
    <t xml:space="preserve">Hanguk Dambae Insam Gongsa</t>
  </si>
  <si>
    <t xml:space="preserve">KT&amp;G CORPORATION</t>
  </si>
  <si>
    <t xml:space="preserve">Korea Tobacco &amp; Ginseng Corporation</t>
  </si>
  <si>
    <t xml:space="preserve">Shintanjin; Wonju; Kwangju; Chongju; Youngju</t>
  </si>
  <si>
    <t xml:space="preserve">The United States; China; Central and Southeast Asia; Russia; Mongolia; Uzbekistan; Lebanon; The Uni</t>
  </si>
  <si>
    <t xml:space="preserve">Silicon Works Co.,Ltd.</t>
  </si>
  <si>
    <t xml:space="preserve">KR1601110089395</t>
  </si>
  <si>
    <t xml:space="preserve">SILICON WORKS%</t>
  </si>
  <si>
    <t xml:space="preserve">SILICON WORKS CO.,LTD.</t>
  </si>
  <si>
    <t xml:space="preserve">Golfzonnewdin Co., Ltd.</t>
  </si>
  <si>
    <t xml:space="preserve">KR1601110097976</t>
  </si>
  <si>
    <t xml:space="preserve">GOLFZONNEWDIN CO., LTD.</t>
  </si>
  <si>
    <t xml:space="preserve">GOLFZONYUWONHOLDINGS Co., Ltd.</t>
  </si>
  <si>
    <t xml:space="preserve">Hanall BIO Pharma Co.,Ltd.</t>
  </si>
  <si>
    <t xml:space="preserve">KR1641110000397</t>
  </si>
  <si>
    <t xml:space="preserve">HANALL BIOPHARMA CO LTD</t>
  </si>
  <si>
    <t xml:space="preserve">Hanall Pharmaceutical Co.,Ltd.</t>
  </si>
  <si>
    <t xml:space="preserve">Daejeon, Republic of Korea</t>
  </si>
  <si>
    <t xml:space="preserve">Crucialtec Co., Ltd.</t>
  </si>
  <si>
    <t xml:space="preserve">KR1648110019948</t>
  </si>
  <si>
    <t xml:space="preserve">Korea Powertrain Co.,Ltd.</t>
  </si>
  <si>
    <t xml:space="preserve">KR1701110069676</t>
  </si>
  <si>
    <t xml:space="preserve">Kapec</t>
  </si>
  <si>
    <t xml:space="preserve">YY*110158161342</t>
  </si>
  <si>
    <t xml:space="preserve">PYEONGHWA CLUTCH CO.,LTD.</t>
  </si>
  <si>
    <t xml:space="preserve">Daegu, Gyeongsangbuk-do, Korea</t>
  </si>
  <si>
    <t xml:space="preserve">Kyung Dong One. Co.,Ltd.</t>
  </si>
  <si>
    <t xml:space="preserve">KR1712110000908</t>
  </si>
  <si>
    <t xml:space="preserve">KyungDong Ceratech</t>
  </si>
  <si>
    <t xml:space="preserve">KyungDong Network</t>
  </si>
  <si>
    <t xml:space="preserve">KYUNG DONG ONE. CO.,LTD.</t>
  </si>
  <si>
    <t xml:space="preserve">Kyungdong Network Co.,Ltd.</t>
  </si>
  <si>
    <t xml:space="preserve">Daedong Industrial Co.,Ltd.</t>
  </si>
  <si>
    <t xml:space="preserve">KR1712110013472</t>
  </si>
  <si>
    <t xml:space="preserve">WW*110019396664</t>
  </si>
  <si>
    <t xml:space="preserve">MR CHAE JIN KIM</t>
  </si>
  <si>
    <t xml:space="preserve">Daedong Precision Co.</t>
  </si>
  <si>
    <t xml:space="preserve">Gyeongju-Si</t>
  </si>
  <si>
    <t xml:space="preserve">Posco Co., Ltd.</t>
  </si>
  <si>
    <t xml:space="preserve">KR1746110000741</t>
  </si>
  <si>
    <t xml:space="preserve">POSCO CO., LTD.</t>
  </si>
  <si>
    <t xml:space="preserve">Pohang Iron &amp; Steel Co., Ltd.</t>
  </si>
  <si>
    <t xml:space="preserve">Pohang-si</t>
  </si>
  <si>
    <t xml:space="preserve">Asia, Japan, North America and Europe</t>
  </si>
  <si>
    <t xml:space="preserve">OCI Company Limited</t>
  </si>
  <si>
    <t xml:space="preserve">KR1746110000981</t>
  </si>
  <si>
    <t xml:space="preserve">%OCI %</t>
  </si>
  <si>
    <t xml:space="preserve">OCI CO LTD</t>
  </si>
  <si>
    <t xml:space="preserve">OCI COMPANY LIMITED</t>
  </si>
  <si>
    <t xml:space="preserve">Korea Steel Chemical</t>
  </si>
  <si>
    <t xml:space="preserve">Changshin Inc.</t>
  </si>
  <si>
    <t xml:space="preserve">KR1801110042456</t>
  </si>
  <si>
    <t xml:space="preserve">revoir pour les brevets</t>
  </si>
  <si>
    <t xml:space="preserve">CHANGSHIN INC.</t>
  </si>
  <si>
    <t xml:space="preserve">Dai-Shin Trading Co.,Ltd.</t>
  </si>
  <si>
    <t xml:space="preserve">Busan</t>
  </si>
  <si>
    <t xml:space="preserve">Panasia Co.,Ltd.</t>
  </si>
  <si>
    <t xml:space="preserve">KR1801110211051</t>
  </si>
  <si>
    <t xml:space="preserve">Bum-ah Engineering</t>
  </si>
  <si>
    <t xml:space="preserve">Pan-Asia Precision &amp; Eng. Co.,Ltd.</t>
  </si>
  <si>
    <t xml:space="preserve">Busan, Republic of Korea</t>
  </si>
  <si>
    <t xml:space="preserve">Hanjin Heavy Industries &amp; Construction Co.,Ltd.</t>
  </si>
  <si>
    <t xml:space="preserve">KR1801110602507</t>
  </si>
  <si>
    <t xml:space="preserve">HANJIN HEAVY IND &amp; CONSTRUCTIO</t>
  </si>
  <si>
    <t xml:space="preserve">HANJIN HEAVY INDUSTRIES &amp; CONSTRUCTION CO.,LTD.</t>
  </si>
  <si>
    <t xml:space="preserve">Lotte Fine Chemicals Co.,Ltd.</t>
  </si>
  <si>
    <t xml:space="preserve">KR1812110000013</t>
  </si>
  <si>
    <t xml:space="preserve">LOTTE FINE CHEMICALS CO.,LTD.</t>
  </si>
  <si>
    <t xml:space="preserve">Samsung Fine Chemicals Co.,Ltd.</t>
  </si>
  <si>
    <t xml:space="preserve">Hyundai Heavy Industries Co.,Ltd.</t>
  </si>
  <si>
    <t xml:space="preserve">KR1812110000386</t>
  </si>
  <si>
    <t xml:space="preserve">HYUNDAI HEAVY INDUSTRIES CO.,LTD.</t>
  </si>
  <si>
    <t xml:space="preserve">Mipo Bay; India; China</t>
  </si>
  <si>
    <t xml:space="preserve">Chile; Columbia; Panama; Turkey; United Arab Emirates; India; China</t>
  </si>
  <si>
    <t xml:space="preserve">Toptec Co.,Ltd.</t>
  </si>
  <si>
    <t xml:space="preserve">KR1845110014990</t>
  </si>
  <si>
    <t xml:space="preserve">bcp de firme toptec</t>
  </si>
  <si>
    <t xml:space="preserve">TOPTEC CO.,LTD.</t>
  </si>
  <si>
    <t xml:space="preserve">Toptec ENG Co.</t>
  </si>
  <si>
    <t xml:space="preserve">Gumi-si</t>
  </si>
  <si>
    <t xml:space="preserve">Hanwha Techwin Co.,Ltd.</t>
  </si>
  <si>
    <t xml:space="preserve">KR1942110000480</t>
  </si>
  <si>
    <t xml:space="preserve">HANWHA TECHWIN CO.,LTD.</t>
  </si>
  <si>
    <t xml:space="preserve">Samsung Techwin Co.,Ltd.</t>
  </si>
  <si>
    <t xml:space="preserve">Changwon</t>
  </si>
  <si>
    <t xml:space="preserve">Gyeongsan, Korea</t>
  </si>
  <si>
    <t xml:space="preserve">Doosan Heavy Industries &amp; Construction Co.,Ltd.</t>
  </si>
  <si>
    <t xml:space="preserve">KR1942110000943</t>
  </si>
  <si>
    <t xml:space="preserve">DOOSAN HEAVY INDUSTRIES &amp; CONSTRUCTION CO.,LTD.</t>
  </si>
  <si>
    <t xml:space="preserve">Korea Heavy Industries &amp; Construction Co.,Ltd.</t>
  </si>
  <si>
    <t xml:space="preserve">Changwon-si</t>
  </si>
  <si>
    <t xml:space="preserve">SFA Engineering Corporation</t>
  </si>
  <si>
    <t xml:space="preserve">KR1942110032714</t>
  </si>
  <si>
    <t xml:space="preserve">SFA ENGINEERING%</t>
  </si>
  <si>
    <t xml:space="preserve">SFA ENGINEERING CORPORATION</t>
  </si>
  <si>
    <t xml:space="preserve">Republic of Korea (Changwon, Hawsung and Asan)</t>
  </si>
  <si>
    <t xml:space="preserve">STX Engine Co.,Ltd.</t>
  </si>
  <si>
    <t xml:space="preserve">KR1942110066763</t>
  </si>
  <si>
    <t xml:space="preserve">STX%</t>
  </si>
  <si>
    <t xml:space="preserve">STX ENGINE CO.,LTD.</t>
  </si>
  <si>
    <t xml:space="preserve">New Motech Co.,Ltd.</t>
  </si>
  <si>
    <t xml:space="preserve">KR2001110139795</t>
  </si>
  <si>
    <t xml:space="preserve">Gwangju</t>
  </si>
  <si>
    <t xml:space="preserve">Gwangju, Republic of Korea</t>
  </si>
  <si>
    <t xml:space="preserve">National Federation of Fisheries Cooperatives FC Flow Co.,Ltd.</t>
  </si>
  <si>
    <t xml:space="preserve">KR2049110000730</t>
  </si>
  <si>
    <t xml:space="preserve">KR1101380000014</t>
  </si>
  <si>
    <t xml:space="preserve">NATIONAL FEDERATION OF FISHERIES COOPERATIVES</t>
  </si>
  <si>
    <t xml:space="preserve">Duksan HI Metal Co.,Ltd.</t>
  </si>
  <si>
    <t xml:space="preserve">KR2301110056969</t>
  </si>
  <si>
    <t xml:space="preserve">CK Hutchison Holdings Limited</t>
  </si>
  <si>
    <t xml:space="preserve">KY</t>
  </si>
  <si>
    <t xml:space="preserve">KY00502FH</t>
  </si>
  <si>
    <t xml:space="preserve">CK HUTCHISON HOLDINGS LIMITED</t>
  </si>
  <si>
    <t xml:space="preserve">Ckh Holdings</t>
  </si>
  <si>
    <t xml:space="preserve">Cayman Islands</t>
  </si>
  <si>
    <t xml:space="preserve">O2micro International Ltd</t>
  </si>
  <si>
    <t xml:space="preserve">KY30031WB</t>
  </si>
  <si>
    <t xml:space="preserve">O2MICRO INTERNATIONAL LTD</t>
  </si>
  <si>
    <t xml:space="preserve">George Town</t>
  </si>
  <si>
    <t xml:space="preserve">Gcl-Poly Energy Holdings Ltd.</t>
  </si>
  <si>
    <t xml:space="preserve">KY30062WB</t>
  </si>
  <si>
    <t xml:space="preserve">"GCL POLY ENERGY %"</t>
  </si>
  <si>
    <t xml:space="preserve">GCL-POLY ENERGY HOLDINGS LTD.</t>
  </si>
  <si>
    <t xml:space="preserve">LDK Solar Co., Ltd.</t>
  </si>
  <si>
    <t xml:space="preserve">KY30070WB</t>
  </si>
  <si>
    <t xml:space="preserve">%LDK Solar %</t>
  </si>
  <si>
    <t xml:space="preserve">LDK SOLAR CO., LTD.</t>
  </si>
  <si>
    <t xml:space="preserve">Grand Cayman</t>
  </si>
  <si>
    <t xml:space="preserve">OTC Bulletin Board</t>
  </si>
  <si>
    <t xml:space="preserve">Netdragon Websoft Holdings Limited</t>
  </si>
  <si>
    <t xml:space="preserve">KY30158WB</t>
  </si>
  <si>
    <t xml:space="preserve">NETDRAGON WEBSOFT HOLDINGS LIMITED</t>
  </si>
  <si>
    <t xml:space="preserve">Netdragon Websoft Inc.</t>
  </si>
  <si>
    <t xml:space="preserve">Shenguan Holdings (Group) Ltd.</t>
  </si>
  <si>
    <t xml:space="preserve">KY30183WB</t>
  </si>
  <si>
    <t xml:space="preserve">%Shenguan%</t>
  </si>
  <si>
    <t xml:space="preserve">VG*930171429</t>
  </si>
  <si>
    <t xml:space="preserve">RICH TOP FUTURE LIMITED</t>
  </si>
  <si>
    <t xml:space="preserve">58.82</t>
  </si>
  <si>
    <t xml:space="preserve">Causeway Bay, Hong Kong</t>
  </si>
  <si>
    <t xml:space="preserve">Truly International Holdings Limited</t>
  </si>
  <si>
    <t xml:space="preserve">KY30193FH</t>
  </si>
  <si>
    <t xml:space="preserve">%truly%</t>
  </si>
  <si>
    <t xml:space="preserve">TRULY INTERNATIONAL HOLDINGS LIMITED</t>
  </si>
  <si>
    <t xml:space="preserve">NVC Lighting Holding Limited</t>
  </si>
  <si>
    <t xml:space="preserve">KY30219WB</t>
  </si>
  <si>
    <t xml:space="preserve">NVC LIGHTING TECHNOLOGY CORP</t>
  </si>
  <si>
    <t xml:space="preserve">NVC LIGHTING HOLDING LIMITED</t>
  </si>
  <si>
    <t xml:space="preserve">Chaowei Power Holdings Limited</t>
  </si>
  <si>
    <t xml:space="preserve">KY30222WB</t>
  </si>
  <si>
    <t xml:space="preserve">CHAOWEI POWER HOLDINGS LIMITED</t>
  </si>
  <si>
    <t xml:space="preserve">Microport Scientific Corporation</t>
  </si>
  <si>
    <t xml:space="preserve">KY30236WB</t>
  </si>
  <si>
    <t xml:space="preserve">MICROPORT SCIENTIFIC CORPORATION</t>
  </si>
  <si>
    <t xml:space="preserve">Asia Pacific; South America; Europe</t>
  </si>
  <si>
    <t xml:space="preserve">China Huarong Energy CO. Ltd.</t>
  </si>
  <si>
    <t xml:space="preserve">KY30259WB</t>
  </si>
  <si>
    <t xml:space="preserve">%HUARONG ENERGY%</t>
  </si>
  <si>
    <t xml:space="preserve">CHINA HUARONG ENERGY CO. LTD.</t>
  </si>
  <si>
    <t xml:space="preserve">China Rongsheng Heavy Industries Group Holdings Limited</t>
  </si>
  <si>
    <t xml:space="preserve">China Goldjoy Group Limited</t>
  </si>
  <si>
    <t xml:space="preserve">KY30269WB</t>
  </si>
  <si>
    <t xml:space="preserve">pas de trace du lien de parenté</t>
  </si>
  <si>
    <t xml:space="preserve">WW*957047521</t>
  </si>
  <si>
    <t xml:space="preserve">MR JIANHUI YAO</t>
  </si>
  <si>
    <t xml:space="preserve">World Wide Touch Technology (Holdings) Limited</t>
  </si>
  <si>
    <t xml:space="preserve">0.07</t>
  </si>
  <si>
    <t xml:space="preserve">World Houseware (Holdings) Limited</t>
  </si>
  <si>
    <t xml:space="preserve">KY30385FH</t>
  </si>
  <si>
    <t xml:space="preserve">WORLD HOUSEWARE (HOLDINGS) LIMITED</t>
  </si>
  <si>
    <t xml:space="preserve">Sino Biopharmaceutical Limited</t>
  </si>
  <si>
    <t xml:space="preserve">KY30567FH</t>
  </si>
  <si>
    <t xml:space="preserve">SINO BIOPHARMACEUTICAL LIMITED</t>
  </si>
  <si>
    <t xml:space="preserve">Kingdee International Software Group Company Limited</t>
  </si>
  <si>
    <t xml:space="preserve">KY30568FH</t>
  </si>
  <si>
    <t xml:space="preserve">KINGDEE INTERNATIONAL SOFTWARE GROUP COMPANY LIMITED</t>
  </si>
  <si>
    <t xml:space="preserve">Kingdee Software Company Limited</t>
  </si>
  <si>
    <t xml:space="preserve">Hong Kong; China; Asia-Pacific</t>
  </si>
  <si>
    <t xml:space="preserve">ENN Energy Holdings Limited</t>
  </si>
  <si>
    <t xml:space="preserve">KY30581FH</t>
  </si>
  <si>
    <t xml:space="preserve">ENN ENERGY HOLDINGS LIMITED</t>
  </si>
  <si>
    <t xml:space="preserve">Xinao Gas Holdings Limited</t>
  </si>
  <si>
    <t xml:space="preserve">People's Republic of China</t>
  </si>
  <si>
    <t xml:space="preserve">Netease, Inc.</t>
  </si>
  <si>
    <t xml:space="preserve">KY30881PC</t>
  </si>
  <si>
    <t xml:space="preserve">NETEASE, INC.</t>
  </si>
  <si>
    <t xml:space="preserve">Netease.Com, Inc.</t>
  </si>
  <si>
    <t xml:space="preserve">Fullshare Holdings Limited</t>
  </si>
  <si>
    <t xml:space="preserve">KY30882FH</t>
  </si>
  <si>
    <t xml:space="preserve">WW*906158444</t>
  </si>
  <si>
    <t xml:space="preserve">CHANGQUN JI</t>
  </si>
  <si>
    <t xml:space="preserve">Warderly International Holdings Limited</t>
  </si>
  <si>
    <t xml:space="preserve">4.77</t>
  </si>
  <si>
    <t xml:space="preserve">Comba Telecom Systems Holdings Limited</t>
  </si>
  <si>
    <t xml:space="preserve">KY30887FH</t>
  </si>
  <si>
    <t xml:space="preserve">COMBA TELECOM SYSTEMS HOLDINGS LIMITED</t>
  </si>
  <si>
    <t xml:space="preserve">Hong Kong; China; Singapore; Thailand; India; Sweden; United States</t>
  </si>
  <si>
    <t xml:space="preserve">Ctrip.Com International, Ltd.</t>
  </si>
  <si>
    <t xml:space="preserve">KY30916PC</t>
  </si>
  <si>
    <t xml:space="preserve">CTRIP.COM INTERNATIONAL, LTD.</t>
  </si>
  <si>
    <t xml:space="preserve">Sina Corporation</t>
  </si>
  <si>
    <t xml:space="preserve">KY30923PC</t>
  </si>
  <si>
    <t xml:space="preserve">SINA CORPORATION</t>
  </si>
  <si>
    <t xml:space="preserve">Sina.Com</t>
  </si>
  <si>
    <t xml:space="preserve">Semiconductor Manufacturing International Corporation</t>
  </si>
  <si>
    <t xml:space="preserve">KY30927PC</t>
  </si>
  <si>
    <t xml:space="preserve">%SEMICONDUCTOR MFG INT%</t>
  </si>
  <si>
    <t xml:space="preserve">SMIC INTERNAT%</t>
  </si>
  <si>
    <t xml:space="preserve">SEMICONDUCTOR MANUFACTURING INTERNATIONAL CORPORATION</t>
  </si>
  <si>
    <t xml:space="preserve">Shanghai; Beijing; Tianjin</t>
  </si>
  <si>
    <t xml:space="preserve">United States; Europe; Japan</t>
  </si>
  <si>
    <t xml:space="preserve">Tencent Holdings Limited</t>
  </si>
  <si>
    <t xml:space="preserve">KY30932FH</t>
  </si>
  <si>
    <t xml:space="preserve">TENCENT HOLDINGS LIMITED</t>
  </si>
  <si>
    <t xml:space="preserve">LI Ning Company Limited</t>
  </si>
  <si>
    <t xml:space="preserve">KY30934FH</t>
  </si>
  <si>
    <t xml:space="preserve">LI NING COMPANY LIMITED</t>
  </si>
  <si>
    <t xml:space="preserve">Coolpad Group Ltd.</t>
  </si>
  <si>
    <t xml:space="preserve">KY30953FH</t>
  </si>
  <si>
    <t xml:space="preserve">COOLPAD GROUP LTD.</t>
  </si>
  <si>
    <t xml:space="preserve">China Wireless Technologies Limited</t>
  </si>
  <si>
    <t xml:space="preserve">China Flavors And Fragrances Company Limited</t>
  </si>
  <si>
    <t xml:space="preserve">KY30998FH</t>
  </si>
  <si>
    <t xml:space="preserve">CHINA FLAVORS AND FRAGRANCES COMPANY LIMITED</t>
  </si>
  <si>
    <t xml:space="preserve">The9 Limited</t>
  </si>
  <si>
    <t xml:space="preserve">KY31002PC</t>
  </si>
  <si>
    <t xml:space="preserve">THE9 LIMITED</t>
  </si>
  <si>
    <t xml:space="preserve">Gamenow.Net Limited</t>
  </si>
  <si>
    <t xml:space="preserve">Wasion Group Holdings Limited</t>
  </si>
  <si>
    <t xml:space="preserve">KY31004FH</t>
  </si>
  <si>
    <t xml:space="preserve">%wasion%</t>
  </si>
  <si>
    <t xml:space="preserve">WW*921101299</t>
  </si>
  <si>
    <t xml:space="preserve">WEI JI</t>
  </si>
  <si>
    <t xml:space="preserve">Wasion Group Limited</t>
  </si>
  <si>
    <t xml:space="preserve">Europe; Southeast Asia; Central and Northern Africa</t>
  </si>
  <si>
    <t xml:space="preserve">China Resources Microelectronics Ltd</t>
  </si>
  <si>
    <t xml:space="preserve">KY31079PC</t>
  </si>
  <si>
    <t xml:space="preserve">CR Microelectronics</t>
  </si>
  <si>
    <t xml:space="preserve">WUXI CHINA RESOURCES HUAJING MICROELECTRONICS%</t>
  </si>
  <si>
    <t xml:space="preserve">WUXI CHINA RESOURCES MICROELECTRONICS%</t>
  </si>
  <si>
    <t xml:space="preserve">voir https://de.wikipedia.org/wiki/China_Resources pour toutes les firmes China Resources %</t>
  </si>
  <si>
    <t xml:space="preserve">Csmc Technologies Corporation</t>
  </si>
  <si>
    <t xml:space="preserve">Tianneng Power International Limited</t>
  </si>
  <si>
    <t xml:space="preserve">KY31087FH</t>
  </si>
  <si>
    <t xml:space="preserve">%TIANNENG ELECTRIC POWER%</t>
  </si>
  <si>
    <t xml:space="preserve">%TIANNENG POWER%</t>
  </si>
  <si>
    <t xml:space="preserve">TIANNENG POWER INTERNATIONAL LIMITED</t>
  </si>
  <si>
    <t xml:space="preserve">Changxing County, Zhejiang Province; Wuhu City, Anhui Province; Shuyang County, Jiangsu Province</t>
  </si>
  <si>
    <t xml:space="preserve">Sunny Optical Technology (Group) Company Limited</t>
  </si>
  <si>
    <t xml:space="preserve">KY31089FH</t>
  </si>
  <si>
    <t xml:space="preserve">NINGBO SUNNY OPTICAL TECH CO</t>
  </si>
  <si>
    <t xml:space="preserve">NINGBO SUNNY AUTOMOTIVE OPTICAL TECHNOLOGY CO LTD</t>
  </si>
  <si>
    <t xml:space="preserve">NINGBO SUNNY CAR OPTICAL TECHNOLOGY CO LTD</t>
  </si>
  <si>
    <t xml:space="preserve">SUNNY OPTICAL TECHNOLOGY (GROUP) COMPANY LIMITED</t>
  </si>
  <si>
    <t xml:space="preserve">Stella International Holdings Limited</t>
  </si>
  <si>
    <t xml:space="preserve">KY31092FH</t>
  </si>
  <si>
    <t xml:space="preserve">STELLA INTERNATIONAL HOLDINGS LIMITED</t>
  </si>
  <si>
    <t xml:space="preserve">China and Vietnam; Hong Kong</t>
  </si>
  <si>
    <t xml:space="preserve">Kingsoft Corporation Limited</t>
  </si>
  <si>
    <t xml:space="preserve">KY31117FH</t>
  </si>
  <si>
    <t xml:space="preserve">KINGSOFT CORPORATION LIMITED</t>
  </si>
  <si>
    <t xml:space="preserve">Vietnam; Taiwan; Malaysia; Singapore; Japan; Hong Kong; Macau</t>
  </si>
  <si>
    <t xml:space="preserve">AAC Technologies Holdings Inc.</t>
  </si>
  <si>
    <t xml:space="preserve">KY31123PC</t>
  </si>
  <si>
    <t xml:space="preserve">AAC TECHNOLOGIES HOLDINGS INC.</t>
  </si>
  <si>
    <t xml:space="preserve">Aac Acoustic Technologies Holdings Inc.</t>
  </si>
  <si>
    <t xml:space="preserve">Himax Technologies, Inc.</t>
  </si>
  <si>
    <t xml:space="preserve">KY31129FC</t>
  </si>
  <si>
    <t xml:space="preserve">HIMAX TECHNOLOGIES, INC.</t>
  </si>
  <si>
    <t xml:space="preserve">Georgetown</t>
  </si>
  <si>
    <t xml:space="preserve">Silicon Motion Technology Corporation</t>
  </si>
  <si>
    <t xml:space="preserve">KY31177FC</t>
  </si>
  <si>
    <t xml:space="preserve">SILICON MOTION%</t>
  </si>
  <si>
    <t xml:space="preserve">SILICON MOTION TECHNOLOGY CORPORATION</t>
  </si>
  <si>
    <t xml:space="preserve">Lonking Holdings Limited</t>
  </si>
  <si>
    <t xml:space="preserve">KY31266PC</t>
  </si>
  <si>
    <t xml:space="preserve">China Infrastructure Machinery</t>
  </si>
  <si>
    <t xml:space="preserve">LONKING HOLDINGS LIMITED</t>
  </si>
  <si>
    <t xml:space="preserve">China Infrastructure Machinery Holdings Ltd</t>
  </si>
  <si>
    <t xml:space="preserve">Russia, Middle East, Australia, Africa, China</t>
  </si>
  <si>
    <t xml:space="preserve">Minth Group Limited</t>
  </si>
  <si>
    <t xml:space="preserve">KY31287PC</t>
  </si>
  <si>
    <t xml:space="preserve">%MINTH %</t>
  </si>
  <si>
    <t xml:space="preserve">MINTH GROUP LIMITED</t>
  </si>
  <si>
    <t xml:space="preserve">Elong, Inc.</t>
  </si>
  <si>
    <t xml:space="preserve">KY31296PC</t>
  </si>
  <si>
    <t xml:space="preserve">KY*Z00225452</t>
  </si>
  <si>
    <t xml:space="preserve">CHINA E-DRAGON HOLDINGS LTD</t>
  </si>
  <si>
    <t xml:space="preserve">Kongzhong Corporation</t>
  </si>
  <si>
    <t xml:space="preserve">KY31300PC</t>
  </si>
  <si>
    <t xml:space="preserve">KONGZHONG CORPORATION</t>
  </si>
  <si>
    <t xml:space="preserve">Actions Semiconductor Co., Ltd.</t>
  </si>
  <si>
    <t xml:space="preserve">KY31400PC</t>
  </si>
  <si>
    <t xml:space="preserve">WW*937056306</t>
  </si>
  <si>
    <t xml:space="preserve">HSUAN-WEN CHEN</t>
  </si>
  <si>
    <t xml:space="preserve">Utstarcom Holdings Corp.</t>
  </si>
  <si>
    <t xml:space="preserve">KY33849NU</t>
  </si>
  <si>
    <t xml:space="preserve">Unitech Telecom</t>
  </si>
  <si>
    <t xml:space="preserve">Starcom Networks</t>
  </si>
  <si>
    <t xml:space="preserve">Spreadtrum Communications, Inc.</t>
  </si>
  <si>
    <t xml:space="preserve">KY40001WB</t>
  </si>
  <si>
    <t xml:space="preserve">CN9360643767</t>
  </si>
  <si>
    <t xml:space="preserve">TSINGHUA UNIGROUP CO., LTD.</t>
  </si>
  <si>
    <t xml:space="preserve">China; Hong Kong; Macau</t>
  </si>
  <si>
    <t xml:space="preserve">Mindray Medical International Limited</t>
  </si>
  <si>
    <t xml:space="preserve">KY40002WB</t>
  </si>
  <si>
    <t xml:space="preserve">KY*Z00206738</t>
  </si>
  <si>
    <t xml:space="preserve">EXCELSIOR UNION LTD</t>
  </si>
  <si>
    <t xml:space="preserve">Trina Solar Limited</t>
  </si>
  <si>
    <t xml:space="preserve">KY40004WB</t>
  </si>
  <si>
    <t xml:space="preserve">%Trina Solar%</t>
  </si>
  <si>
    <t xml:space="preserve">TRINA SOLAR LIMITED</t>
  </si>
  <si>
    <t xml:space="preserve">Changzhou, China</t>
  </si>
  <si>
    <t xml:space="preserve">Asia; Europe; North America</t>
  </si>
  <si>
    <t xml:space="preserve">China Zhongwang Holdings Limited</t>
  </si>
  <si>
    <t xml:space="preserve">KY40023WB</t>
  </si>
  <si>
    <t xml:space="preserve">%ZHONGWANG%</t>
  </si>
  <si>
    <t xml:space="preserve">HK0018702052</t>
  </si>
  <si>
    <t xml:space="preserve">ZHONGWANG INTERNATIONAL GROUP LIMITED</t>
  </si>
  <si>
    <t xml:space="preserve">74.16</t>
  </si>
  <si>
    <t xml:space="preserve">Yingli Green Energy Holding Company Limited</t>
  </si>
  <si>
    <t xml:space="preserve">KY40032WB</t>
  </si>
  <si>
    <t xml:space="preserve">%yingli%</t>
  </si>
  <si>
    <t xml:space="preserve">YINGLI GREEN ENERGY HOLDING COMPANY LIMITED</t>
  </si>
  <si>
    <t xml:space="preserve">Perfect World Company Limited</t>
  </si>
  <si>
    <t xml:space="preserve">KY40041WB</t>
  </si>
  <si>
    <t xml:space="preserve">WW*908452808</t>
  </si>
  <si>
    <t xml:space="preserve">MS HOI WAN CHAN</t>
  </si>
  <si>
    <t xml:space="preserve">Shanda Games Limited</t>
  </si>
  <si>
    <t xml:space="preserve">KY40051WB</t>
  </si>
  <si>
    <t xml:space="preserve">SHANDA GAMES LIMITED</t>
  </si>
  <si>
    <t xml:space="preserve">Youku Tudou Inc.</t>
  </si>
  <si>
    <t xml:space="preserve">KY40060WB</t>
  </si>
  <si>
    <t xml:space="preserve">%tudou%</t>
  </si>
  <si>
    <t xml:space="preserve">KY*943029877</t>
  </si>
  <si>
    <t xml:space="preserve">ALI YK INVESTMENT HOLDING LIMITED</t>
  </si>
  <si>
    <t xml:space="preserve">Youku Inc.</t>
  </si>
  <si>
    <t xml:space="preserve">NQ Mobile Inc.</t>
  </si>
  <si>
    <t xml:space="preserve">KY40073WB</t>
  </si>
  <si>
    <t xml:space="preserve">NQ Mobile%</t>
  </si>
  <si>
    <t xml:space="preserve">%NETQIN%</t>
  </si>
  <si>
    <t xml:space="preserve">VG*957057568</t>
  </si>
  <si>
    <t xml:space="preserve">THE RPL TRUST</t>
  </si>
  <si>
    <t xml:space="preserve">Netqin Mobile Inc.</t>
  </si>
  <si>
    <t xml:space="preserve">China; United Kingdom</t>
  </si>
  <si>
    <t xml:space="preserve">RDA Microelectronics, Inc.</t>
  </si>
  <si>
    <t xml:space="preserve">KY40081WB</t>
  </si>
  <si>
    <t xml:space="preserve">China, Southeast Asia, India, the Middle East, Africa, Russia, Latin America</t>
  </si>
  <si>
    <t xml:space="preserve">Renren Inc.</t>
  </si>
  <si>
    <t xml:space="preserve">KY40082WB</t>
  </si>
  <si>
    <t xml:space="preserve">%renren%</t>
  </si>
  <si>
    <t xml:space="preserve">RENREN INC.</t>
  </si>
  <si>
    <t xml:space="preserve">Giant Interactive Group INC</t>
  </si>
  <si>
    <t xml:space="preserve">KY40101WB</t>
  </si>
  <si>
    <t xml:space="preserve">Shanghai Zhengtu Network Technology</t>
  </si>
  <si>
    <t xml:space="preserve">CN40274PC</t>
  </si>
  <si>
    <t xml:space="preserve">GIANT NETWORK GROUP COMPANY LIMITED</t>
  </si>
  <si>
    <t xml:space="preserve">Yuanda China Holdings Limited</t>
  </si>
  <si>
    <t xml:space="preserve">KY40134WB</t>
  </si>
  <si>
    <t xml:space="preserve">attention matching avec yanda</t>
  </si>
  <si>
    <t xml:space="preserve">WW*928316418</t>
  </si>
  <si>
    <t xml:space="preserve">MR BAOHUA KANG</t>
  </si>
  <si>
    <t xml:space="preserve">3.09</t>
  </si>
  <si>
    <t xml:space="preserve">Middle East; Europe; Australia; United States; Asia</t>
  </si>
  <si>
    <t xml:space="preserve">Shunfeng International Clean Energy Limited</t>
  </si>
  <si>
    <t xml:space="preserve">KY40148WB</t>
  </si>
  <si>
    <t xml:space="preserve">Shunfeng Photovoltaic International Limited</t>
  </si>
  <si>
    <t xml:space="preserve">74.75</t>
  </si>
  <si>
    <t xml:space="preserve">Baidu Inc.</t>
  </si>
  <si>
    <t xml:space="preserve">KY40160WB</t>
  </si>
  <si>
    <t xml:space="preserve">WW*901111598</t>
  </si>
  <si>
    <t xml:space="preserve">MR YANHONG ROBIN LI</t>
  </si>
  <si>
    <t xml:space="preserve">Baidu.Com Inc.</t>
  </si>
  <si>
    <t xml:space="preserve">TPK Holding Company Limited</t>
  </si>
  <si>
    <t xml:space="preserve">KY40244FC</t>
  </si>
  <si>
    <t xml:space="preserve">TPK HOLDING COMPANY LIMITED</t>
  </si>
  <si>
    <t xml:space="preserve">Taiwan Stock Exchange</t>
  </si>
  <si>
    <t xml:space="preserve">YY Inc.</t>
  </si>
  <si>
    <t xml:space="preserve">KY40244WB</t>
  </si>
  <si>
    <t xml:space="preserve">YY INC.</t>
  </si>
  <si>
    <t xml:space="preserve">Frontier Smart Technologies Group Limited</t>
  </si>
  <si>
    <t xml:space="preserve">KY40287WB</t>
  </si>
  <si>
    <t xml:space="preserve">FRONTIER SMART TECHNOLOGIES GROUP LIMITED</t>
  </si>
  <si>
    <t xml:space="preserve">Toumaz Limited</t>
  </si>
  <si>
    <t xml:space="preserve">Forgame Holdings Limited</t>
  </si>
  <si>
    <t xml:space="preserve">KY40307WB</t>
  </si>
  <si>
    <t xml:space="preserve">FORGAME HOLDINGS LIMITED</t>
  </si>
  <si>
    <t xml:space="preserve">Parade Technologies Limited</t>
  </si>
  <si>
    <t xml:space="preserve">KY40310FC</t>
  </si>
  <si>
    <t xml:space="preserve">PARADE TECHNOLOGIES LIMITED</t>
  </si>
  <si>
    <t xml:space="preserve">OTC Taiwan</t>
  </si>
  <si>
    <t xml:space="preserve">Zhen Ding Technology Holding Limited</t>
  </si>
  <si>
    <t xml:space="preserve">KY40338FC</t>
  </si>
  <si>
    <t xml:space="preserve">Zhen Ding Technology%</t>
  </si>
  <si>
    <t xml:space="preserve">ZHEN DING TECHNOLOGY HOLDING LIMITED</t>
  </si>
  <si>
    <t xml:space="preserve">WH Group Limited</t>
  </si>
  <si>
    <t xml:space="preserve">KY40367WB</t>
  </si>
  <si>
    <t xml:space="preserve">SMITHFIELD FOODS INC</t>
  </si>
  <si>
    <t xml:space="preserve">Shineway Group</t>
  </si>
  <si>
    <t xml:space="preserve">Shuanghui Group</t>
  </si>
  <si>
    <t xml:space="preserve">WH GROUP LIMITED</t>
  </si>
  <si>
    <t xml:space="preserve">Alibaba Group Holding Limited</t>
  </si>
  <si>
    <t xml:space="preserve">KY40368WB</t>
  </si>
  <si>
    <t xml:space="preserve">ALIBABA GROUP HOLDING LIMITED</t>
  </si>
  <si>
    <t xml:space="preserve">Hong Kong; Taiwan; India; United Kingdom; United States</t>
  </si>
  <si>
    <t xml:space="preserve">Cheetah Mobile Incorporated</t>
  </si>
  <si>
    <t xml:space="preserve">KY40370WB</t>
  </si>
  <si>
    <t xml:space="preserve">"cheetah mobile"</t>
  </si>
  <si>
    <t xml:space="preserve">cheetah %</t>
  </si>
  <si>
    <t xml:space="preserve">CHEETAH MOBILE INCORPORATED</t>
  </si>
  <si>
    <t xml:space="preserve">Kingsoft Internet Software Holdings Limited</t>
  </si>
  <si>
    <t xml:space="preserve">Peopleâ€™s Republic of China</t>
  </si>
  <si>
    <t xml:space="preserve">Lombard Medical, Inc.</t>
  </si>
  <si>
    <t xml:space="preserve">KY40581WB</t>
  </si>
  <si>
    <t xml:space="preserve">LOMBARD MEDICAL, INC.</t>
  </si>
  <si>
    <t xml:space="preserve">Plover Bay Technologies Ltd.</t>
  </si>
  <si>
    <t xml:space="preserve">KY40657WB</t>
  </si>
  <si>
    <t xml:space="preserve">KY*L000000335161</t>
  </si>
  <si>
    <t xml:space="preserve">PLOVER BAY TECHNOLOGIES LTD.</t>
  </si>
  <si>
    <t xml:space="preserve">Qihoo 360 Technology CO Ltd</t>
  </si>
  <si>
    <t xml:space="preserve">KY50655NU</t>
  </si>
  <si>
    <t xml:space="preserve">%QIHOO%</t>
  </si>
  <si>
    <t xml:space="preserve">KY*Z00230333</t>
  </si>
  <si>
    <t xml:space="preserve">TRUE THRIVE LTD</t>
  </si>
  <si>
    <t xml:space="preserve">Geely Automobile Holdings Limited</t>
  </si>
  <si>
    <t xml:space="preserve">KY90269FH</t>
  </si>
  <si>
    <t xml:space="preserve"> Zhejiang Geely</t>
  </si>
  <si>
    <t xml:space="preserve">GEELY AUTOMOBILE HOLDINGS LIMITED</t>
  </si>
  <si>
    <t xml:space="preserve">Guorun Holdings Limited</t>
  </si>
  <si>
    <t xml:space="preserve">People's Republic of China and internationally</t>
  </si>
  <si>
    <t xml:space="preserve">Australia; Europe; South Korea</t>
  </si>
  <si>
    <t xml:space="preserve">Ivoclar Vivadent Aktiengesellschaft</t>
  </si>
  <si>
    <t xml:space="preserve">LI</t>
  </si>
  <si>
    <t xml:space="preserve">LIFL00010015957</t>
  </si>
  <si>
    <t xml:space="preserve">IVOCLAR VIVADENT AKTIENGESELLSCHAFT</t>
  </si>
  <si>
    <t xml:space="preserve">Schaan</t>
  </si>
  <si>
    <t xml:space="preserve">Liechtenstein</t>
  </si>
  <si>
    <t xml:space="preserve">Brazil, Sweden, Germany, New Zealand, Australia, Spain, Poland, Turkey, China, Colombia,, Mexico and</t>
  </si>
  <si>
    <t xml:space="preserve">Hilti Aktiengesellschaft</t>
  </si>
  <si>
    <t xml:space="preserve">LIFL00010115570</t>
  </si>
  <si>
    <t xml:space="preserve">LI2-42570</t>
  </si>
  <si>
    <t xml:space="preserve">MARTIN HILTI FAMILY TRUST</t>
  </si>
  <si>
    <t xml:space="preserve">Switzerland, Australia, Poland, Argentina, Hong Kong, Belgium, Bulgaria, Denmark, Germany, Austria, </t>
  </si>
  <si>
    <t xml:space="preserve">OLogN Technologies AG</t>
  </si>
  <si>
    <t xml:space="preserve">LIFL00024189128</t>
  </si>
  <si>
    <t xml:space="preserve">OLOGN TECHNOLOGIES AG</t>
  </si>
  <si>
    <t xml:space="preserve">Triesen</t>
  </si>
  <si>
    <t xml:space="preserve">Saf-Holland S.A</t>
  </si>
  <si>
    <t xml:space="preserve">LU</t>
  </si>
  <si>
    <t xml:space="preserve">LULB113090</t>
  </si>
  <si>
    <t xml:space="preserve">SAF-HOLLAND S.A</t>
  </si>
  <si>
    <t xml:space="preserve">Luxembourg</t>
  </si>
  <si>
    <t xml:space="preserve">IEE International Electronics &amp; Eng ineering SA</t>
  </si>
  <si>
    <t xml:space="preserve">LULB134858</t>
  </si>
  <si>
    <t xml:space="preserve">LU0B134858</t>
  </si>
  <si>
    <t xml:space="preserve">CN31267PC</t>
  </si>
  <si>
    <t xml:space="preserve">AEROSPACE HI-TECH HOLDING GROUP CO., LTD.</t>
  </si>
  <si>
    <t xml:space="preserve">98.09</t>
  </si>
  <si>
    <t xml:space="preserve">Echternach</t>
  </si>
  <si>
    <t xml:space="preserve">Luxembourg; China</t>
  </si>
  <si>
    <t xml:space="preserve">Europe; United States; Asia; Luxembourg; China</t>
  </si>
  <si>
    <t xml:space="preserve">Cintinori Sarl</t>
  </si>
  <si>
    <t xml:space="preserve">LULB139247</t>
  </si>
  <si>
    <t xml:space="preserve">Exceet Group SE</t>
  </si>
  <si>
    <t xml:space="preserve">LULB148525</t>
  </si>
  <si>
    <t xml:space="preserve">EXCEET GROUP SE</t>
  </si>
  <si>
    <t xml:space="preserve">Helikos Se</t>
  </si>
  <si>
    <t xml:space="preserve">Stabilus S.A.</t>
  </si>
  <si>
    <t xml:space="preserve">LULB151589</t>
  </si>
  <si>
    <t xml:space="preserve">STABILUS%</t>
  </si>
  <si>
    <t xml:space="preserve">STABILUS S.A.</t>
  </si>
  <si>
    <t xml:space="preserve">3W Power S.A.</t>
  </si>
  <si>
    <t xml:space="preserve">LULB153423</t>
  </si>
  <si>
    <t xml:space="preserve">3W POWER S.A.</t>
  </si>
  <si>
    <t xml:space="preserve">3w Power Holdings S.A.</t>
  </si>
  <si>
    <t xml:space="preserve">Trinseo S.A.</t>
  </si>
  <si>
    <t xml:space="preserve">LULB153549</t>
  </si>
  <si>
    <t xml:space="preserve">TRINSEO S.A.</t>
  </si>
  <si>
    <t xml:space="preserve">Luxembourg City</t>
  </si>
  <si>
    <t xml:space="preserve">Luxembourg City, Luxembourg</t>
  </si>
  <si>
    <t xml:space="preserve">Aperam SA</t>
  </si>
  <si>
    <t xml:space="preserve">LULB155908</t>
  </si>
  <si>
    <t xml:space="preserve">APERAM SA</t>
  </si>
  <si>
    <t xml:space="preserve">Luxembourg Stock Exchange</t>
  </si>
  <si>
    <t xml:space="preserve">Luxembourg, Luxembourg; Brazil, Belgium and France</t>
  </si>
  <si>
    <t xml:space="preserve">Samsonite International SA</t>
  </si>
  <si>
    <t xml:space="preserve">LULB159469</t>
  </si>
  <si>
    <t xml:space="preserve">SAMSONITE INTERNATIONAL SA</t>
  </si>
  <si>
    <t xml:space="preserve">Orion Engineered Carbons S.A.</t>
  </si>
  <si>
    <t xml:space="preserve">LULB160558</t>
  </si>
  <si>
    <t xml:space="preserve">Algorax</t>
  </si>
  <si>
    <t xml:space="preserve">Degussa Engineered Carbons</t>
  </si>
  <si>
    <t xml:space="preserve">%Engineered Carbons %</t>
  </si>
  <si>
    <t xml:space="preserve">LULB160655</t>
  </si>
  <si>
    <t xml:space="preserve">KINOVE LUXEMBOURG HOLDINGS 1 SARL</t>
  </si>
  <si>
    <t xml:space="preserve">Orion Engineered Carbons S.A R.L.</t>
  </si>
  <si>
    <t xml:space="preserve">57.27</t>
  </si>
  <si>
    <t xml:space="preserve">Senningerberg</t>
  </si>
  <si>
    <t xml:space="preserve">Germany; USA; China; Brazil; France; Sweden; Poland; Italy; South Africa; South Korea</t>
  </si>
  <si>
    <t xml:space="preserve">Eurofins Scientific SE</t>
  </si>
  <si>
    <t xml:space="preserve">LULB167775</t>
  </si>
  <si>
    <t xml:space="preserve">cerep</t>
  </si>
  <si>
    <t xml:space="preserve">eurofins</t>
  </si>
  <si>
    <t xml:space="preserve">BE*110014085298</t>
  </si>
  <si>
    <t xml:space="preserve">MR GILLES GERARD JEAN HENRI MARTIN</t>
  </si>
  <si>
    <t xml:space="preserve">Eurofins Scientific</t>
  </si>
  <si>
    <t xml:space="preserve">Sword Group SE</t>
  </si>
  <si>
    <t xml:space="preserve">LULB168244</t>
  </si>
  <si>
    <t xml:space="preserve">SWORD GROUP SE</t>
  </si>
  <si>
    <t xml:space="preserve">Sword Group</t>
  </si>
  <si>
    <t xml:space="preserve">Strassen</t>
  </si>
  <si>
    <t xml:space="preserve">Oriflame Cosmetics Global SA</t>
  </si>
  <si>
    <t xml:space="preserve">LULB176162</t>
  </si>
  <si>
    <t xml:space="preserve">LULB8835</t>
  </si>
  <si>
    <t xml:space="preserve">CHCHE134446883</t>
  </si>
  <si>
    <t xml:space="preserve">ORIFLAME HOLDING AG</t>
  </si>
  <si>
    <t xml:space="preserve">49Â° 36' 44.9" N	6Â° 7' 21.7" E	31/12/2015</t>
  </si>
  <si>
    <t xml:space="preserve">Subsea 7 S.A.</t>
  </si>
  <si>
    <t xml:space="preserve">LULB43172</t>
  </si>
  <si>
    <t xml:space="preserve">SUBSEA 7%</t>
  </si>
  <si>
    <t xml:space="preserve">SUBSEA7%</t>
  </si>
  <si>
    <t xml:space="preserve">SUBSEA 7 S.A.</t>
  </si>
  <si>
    <t xml:space="preserve">Acergy S.A.</t>
  </si>
  <si>
    <t xml:space="preserve">Oslo Bors</t>
  </si>
  <si>
    <t xml:space="preserve">Rembrandt SA</t>
  </si>
  <si>
    <t xml:space="preserve">LULB61330</t>
  </si>
  <si>
    <t xml:space="preserve">LU0B108466</t>
  </si>
  <si>
    <t xml:space="preserve">REMBRANDT SA</t>
  </si>
  <si>
    <t xml:space="preserve">49Â° 28' 34.7" N	6Â° 5' 18.4" E	</t>
  </si>
  <si>
    <t xml:space="preserve">l'occitane International S.A.</t>
  </si>
  <si>
    <t xml:space="preserve">LULB80359</t>
  </si>
  <si>
    <t xml:space="preserve">WW*926671212</t>
  </si>
  <si>
    <t xml:space="preserve">MR GEIGER REINOLD</t>
  </si>
  <si>
    <t xml:space="preserve">Arcelormittal S.A.</t>
  </si>
  <si>
    <t xml:space="preserve">LULB82454</t>
  </si>
  <si>
    <t xml:space="preserve">ARCELORMITTAL S.A.</t>
  </si>
  <si>
    <t xml:space="preserve">Arcelor S.A.</t>
  </si>
  <si>
    <t xml:space="preserve">Tenaris S.A.</t>
  </si>
  <si>
    <t xml:space="preserve">LULB85203</t>
  </si>
  <si>
    <t xml:space="preserve">Ternium S.A.</t>
  </si>
  <si>
    <t xml:space="preserve">LULB98668</t>
  </si>
  <si>
    <t xml:space="preserve">Asia; Europe; Latin America</t>
  </si>
  <si>
    <t xml:space="preserve">Sanochemia Limited</t>
  </si>
  <si>
    <t xml:space="preserve">MT</t>
  </si>
  <si>
    <t xml:space="preserve">MTC29937</t>
  </si>
  <si>
    <t xml:space="preserve">LI*962050226</t>
  </si>
  <si>
    <t xml:space="preserve">AMZ FAMILIENSTIFTUNG</t>
  </si>
  <si>
    <t xml:space="preserve">Msida</t>
  </si>
  <si>
    <t xml:space="preserve">Malta</t>
  </si>
  <si>
    <t xml:space="preserve">Kindred Group PLC</t>
  </si>
  <si>
    <t xml:space="preserve">MTC39017</t>
  </si>
  <si>
    <t xml:space="preserve">KINDRED GROUP PLC</t>
  </si>
  <si>
    <t xml:space="preserve">Unibet Group Plc</t>
  </si>
  <si>
    <t xml:space="preserve">Valletta</t>
  </si>
  <si>
    <t xml:space="preserve">Nasdaq OMX - Stockholm</t>
  </si>
  <si>
    <t xml:space="preserve">Europe, Nordic countries, Germany, the Netherlands, Belgium, France, Spain, Italy, Poland, Russia, E</t>
  </si>
  <si>
    <t xml:space="preserve">Carebay Europe Limited</t>
  </si>
  <si>
    <t xml:space="preserve">MTC54030</t>
  </si>
  <si>
    <t xml:space="preserve">YY*110158714319</t>
  </si>
  <si>
    <t xml:space="preserve">CAREBAY HOLDINGS LIMITED</t>
  </si>
  <si>
    <t xml:space="preserve">Sliema</t>
  </si>
  <si>
    <t xml:space="preserve">Spawnt Private Limited</t>
  </si>
  <si>
    <t xml:space="preserve">MU</t>
  </si>
  <si>
    <t xml:space="preserve">MU0000384788</t>
  </si>
  <si>
    <t xml:space="preserve">LULB152282</t>
  </si>
  <si>
    <t xml:space="preserve">Port Louis</t>
  </si>
  <si>
    <t xml:space="preserve">America Movil S.A.B. De C.V.</t>
  </si>
  <si>
    <t xml:space="preserve">MX</t>
  </si>
  <si>
    <t xml:space="preserve">MXAMO000925Q31</t>
  </si>
  <si>
    <t xml:space="preserve">WW*913418648</t>
  </si>
  <si>
    <t xml:space="preserve">CARLOS SLIM HELU Y FAMILIA</t>
  </si>
  <si>
    <t xml:space="preserve">Mexico City</t>
  </si>
  <si>
    <t xml:space="preserve">Bolsa Mexicana de Valores</t>
  </si>
  <si>
    <t xml:space="preserve">Mexico</t>
  </si>
  <si>
    <t xml:space="preserve">Cemex, S.A.B. De C.V.</t>
  </si>
  <si>
    <t xml:space="preserve">MXCEM880726UZA</t>
  </si>
  <si>
    <t xml:space="preserve">CEMEX, S.A.B. DE C.V.</t>
  </si>
  <si>
    <t xml:space="preserve">Cemex, S.A. De C.V.</t>
  </si>
  <si>
    <t xml:space="preserve">San Pedro Garza Garcia</t>
  </si>
  <si>
    <t xml:space="preserve">United States; Spain; Caribbean; Central America; Venezuela; Colombia; Egypt; Philippines; Indonesia</t>
  </si>
  <si>
    <t xml:space="preserve">Mexichem</t>
  </si>
  <si>
    <t xml:space="preserve">MXMEX9805274T5</t>
  </si>
  <si>
    <t xml:space="preserve">Tlalnepantla De Baz</t>
  </si>
  <si>
    <t xml:space="preserve">Petroliam Nasional Berhad</t>
  </si>
  <si>
    <t xml:space="preserve">MY</t>
  </si>
  <si>
    <t xml:space="preserve">MY20076-K</t>
  </si>
  <si>
    <t xml:space="preserve">%PETRONAS%</t>
  </si>
  <si>
    <t xml:space="preserve">PETROLIAM NASIONAL BERHAD%</t>
  </si>
  <si>
    <t xml:space="preserve">MY*J00S4360</t>
  </si>
  <si>
    <t xml:space="preserve">MALAYSIA</t>
  </si>
  <si>
    <t xml:space="preserve">Kuala Lumpur</t>
  </si>
  <si>
    <t xml:space="preserve">Malaysia</t>
  </si>
  <si>
    <t xml:space="preserve">Drb-Hicom Berhad</t>
  </si>
  <si>
    <t xml:space="preserve">MY203430-W</t>
  </si>
  <si>
    <t xml:space="preserve">MY*110000589223</t>
  </si>
  <si>
    <t xml:space="preserve">SYED NOR SYED MOKHTAR SHAH</t>
  </si>
  <si>
    <t xml:space="preserve">Diversified Resources Bhd</t>
  </si>
  <si>
    <t xml:space="preserve">Shah Alam</t>
  </si>
  <si>
    <t xml:space="preserve">Bursa Malaysia</t>
  </si>
  <si>
    <t xml:space="preserve">Emery Oleochemicals (M) SDN BHD</t>
  </si>
  <si>
    <t xml:space="preserve">MY63112-D</t>
  </si>
  <si>
    <t xml:space="preserve">COGNIS OLEOCHEMICALS</t>
  </si>
  <si>
    <t xml:space="preserve">emery OLEOCHEMICALS</t>
  </si>
  <si>
    <t xml:space="preserve">EMERY OLEOCHEMICALS (M) SDN BHD</t>
  </si>
  <si>
    <t xml:space="preserve">Cognis Oleochemicals (M) Sdn Bhd</t>
  </si>
  <si>
    <t xml:space="preserve">Shah Alam, Selangor</t>
  </si>
  <si>
    <t xml:space="preserve">Pelikan International Corporation Berhad</t>
  </si>
  <si>
    <t xml:space="preserve">MY63611-U</t>
  </si>
  <si>
    <t xml:space="preserve">Diperdana Holdings Berhad</t>
  </si>
  <si>
    <t xml:space="preserve">PELIKAN INTERNATIONAL CORPORATION BERHAD</t>
  </si>
  <si>
    <t xml:space="preserve">Puchong</t>
  </si>
  <si>
    <t xml:space="preserve">Koninklijke KPN NV</t>
  </si>
  <si>
    <t xml:space="preserve">NL</t>
  </si>
  <si>
    <t xml:space="preserve">NL02045200</t>
  </si>
  <si>
    <t xml:space="preserve">KONINKLIJKE KPN NV</t>
  </si>
  <si>
    <t xml:space="preserve">Koninklijke Ptt Nederland Nv</t>
  </si>
  <si>
    <t xml:space="preserve">The Hague</t>
  </si>
  <si>
    <t xml:space="preserve">Germany; Belgium; Spain; France; Switzerland</t>
  </si>
  <si>
    <t xml:space="preserve">Koninklijke Ten Cate B.V.</t>
  </si>
  <si>
    <t xml:space="preserve">NL06016321</t>
  </si>
  <si>
    <t xml:space="preserve">NL30204915</t>
  </si>
  <si>
    <t xml:space="preserve">GILDE BUY-OUT MANAGEMENT HOLDING B.V.</t>
  </si>
  <si>
    <t xml:space="preserve">Koninklijke Ten Cate N.V.</t>
  </si>
  <si>
    <t xml:space="preserve">Almelo</t>
  </si>
  <si>
    <t xml:space="preserve">United States of America, Brazil, Belgium, the United Kingdom, France, India, the People's Republic </t>
  </si>
  <si>
    <t xml:space="preserve">TKH Group N.V.</t>
  </si>
  <si>
    <t xml:space="preserve">NL06045666</t>
  </si>
  <si>
    <t xml:space="preserve">TKH GROUP N.V.</t>
  </si>
  <si>
    <t xml:space="preserve">N.V. Twentsche Kabel Holding</t>
  </si>
  <si>
    <t xml:space="preserve">Haaksbergen</t>
  </si>
  <si>
    <t xml:space="preserve">Poland; Germany; Singapore; Malaysia; United States of America; Indonesia; China; Sweden; France; Be</t>
  </si>
  <si>
    <t xml:space="preserve">Remeha Group B.V.</t>
  </si>
  <si>
    <t xml:space="preserve">NL08011462</t>
  </si>
  <si>
    <t xml:space="preserve">NL41039422</t>
  </si>
  <si>
    <t xml:space="preserve">STICHTING AANDELEN REMEHA</t>
  </si>
  <si>
    <t xml:space="preserve">Remeha B.V.</t>
  </si>
  <si>
    <t xml:space="preserve">Apeldoorn</t>
  </si>
  <si>
    <t xml:space="preserve">United Kingdom; Germany</t>
  </si>
  <si>
    <t xml:space="preserve">Nederlandsche Apparatenfabriek 'Nedap' N.V.</t>
  </si>
  <si>
    <t xml:space="preserve">NL08013836</t>
  </si>
  <si>
    <t xml:space="preserve">NEDERLANDSCHE APPARATENFABRIEK 'NEDAP' N.V.</t>
  </si>
  <si>
    <t xml:space="preserve">Groenlo</t>
  </si>
  <si>
    <t xml:space="preserve">Germany; United Kingdom; Spain; Hong Kong; China; United Arab Emirates</t>
  </si>
  <si>
    <t xml:space="preserve">Sakura International Holdings B.V.</t>
  </si>
  <si>
    <t xml:space="preserve">NL08052118</t>
  </si>
  <si>
    <t xml:space="preserve">SAKURA COLOR%</t>
  </si>
  <si>
    <t xml:space="preserve">JP2120001012352</t>
  </si>
  <si>
    <t xml:space="preserve">SAKURA COLOR K.K.</t>
  </si>
  <si>
    <t xml:space="preserve">Spain; Germany; Belgium</t>
  </si>
  <si>
    <t xml:space="preserve">Spyker N.V.</t>
  </si>
  <si>
    <t xml:space="preserve">NL08065771</t>
  </si>
  <si>
    <t xml:space="preserve">SPYKER N.V.</t>
  </si>
  <si>
    <t xml:space="preserve">Blaricum</t>
  </si>
  <si>
    <t xml:space="preserve">United States; United Kingdom; China; India</t>
  </si>
  <si>
    <t xml:space="preserve">Akzo Nobel NV</t>
  </si>
  <si>
    <t xml:space="preserve">NL09007809</t>
  </si>
  <si>
    <t xml:space="preserve">AKZO NOBEL NV</t>
  </si>
  <si>
    <t xml:space="preserve">Akzo Nv</t>
  </si>
  <si>
    <t xml:space="preserve">Amsterdam</t>
  </si>
  <si>
    <t xml:space="preserve">Germany; United Kingdom; Poland; Austria; Sweden; Spain; France; Italy; Russia; Ukraine; Turkey; Uni</t>
  </si>
  <si>
    <t xml:space="preserve">BE Semiconductor Industries NV</t>
  </si>
  <si>
    <t xml:space="preserve">NL09092395</t>
  </si>
  <si>
    <t xml:space="preserve">BE SEMICONDUCTOR INDUSTRIES NV</t>
  </si>
  <si>
    <t xml:space="preserve">Duiven</t>
  </si>
  <si>
    <t xml:space="preserve">USA, Hungary, Austria, Malaysia, Thailand, Singapore, China, Taiwan, Philippines, Hong Kong, Japan, </t>
  </si>
  <si>
    <t xml:space="preserve">Synthon Holding B.V.</t>
  </si>
  <si>
    <t xml:space="preserve">NL10144473</t>
  </si>
  <si>
    <t xml:space="preserve">SYNTHON HOLDING B.V.</t>
  </si>
  <si>
    <t xml:space="preserve">Quint Essence B.V.</t>
  </si>
  <si>
    <t xml:space="preserve">Nijmegen</t>
  </si>
  <si>
    <t xml:space="preserve">Czech Republic; Belgium; Germany; Australia; Spain; Luxembourg; United States; Ireland; Argentina</t>
  </si>
  <si>
    <t xml:space="preserve">Zuivelcooperatie FrieslandCampina U.A.</t>
  </si>
  <si>
    <t xml:space="preserve">NL11024221</t>
  </si>
  <si>
    <t xml:space="preserve">FrieslandCampina%</t>
  </si>
  <si>
    <t xml:space="preserve">CAMPINA NEDERLAND HOLDING BV</t>
  </si>
  <si>
    <t xml:space="preserve">FRIESLAND BRANDS%</t>
  </si>
  <si>
    <t xml:space="preserve">ZUIVELCOÃ–PERATIE FRIESLANDCAMPINA U.A.</t>
  </si>
  <si>
    <t xml:space="preserve">Amersfoort</t>
  </si>
  <si>
    <t xml:space="preserve">United Kingdom, Spain, Poland, and Russia</t>
  </si>
  <si>
    <t xml:space="preserve">Qiagen NV</t>
  </si>
  <si>
    <t xml:space="preserve">NL12036979</t>
  </si>
  <si>
    <t xml:space="preserve">QIAGEN NV</t>
  </si>
  <si>
    <t xml:space="preserve">Venlo</t>
  </si>
  <si>
    <t xml:space="preserve">Germany; United States of America; Switzerland</t>
  </si>
  <si>
    <t xml:space="preserve">United States of America; Switzerland; Japan; United Kingdom; Canada; France; Australia; Italy</t>
  </si>
  <si>
    <t xml:space="preserve">Luxembourg; Norway; Germany; United States of America; Switzerland; Japan; United Kingdom; Canada; F</t>
  </si>
  <si>
    <t xml:space="preserve">IMC International Metalworking Companies B.V.</t>
  </si>
  <si>
    <t xml:space="preserve">NL13010867</t>
  </si>
  <si>
    <t xml:space="preserve">TAEGU TEC LTD</t>
  </si>
  <si>
    <t xml:space="preserve">Iscar International B.V.</t>
  </si>
  <si>
    <t xml:space="preserve">Gouda</t>
  </si>
  <si>
    <t xml:space="preserve">Israel; Brazil; China; Germany; India; Italy; Japan; Korea; United States</t>
  </si>
  <si>
    <t xml:space="preserve">Koninklijke DSM N.V.</t>
  </si>
  <si>
    <t xml:space="preserve">NL14022069</t>
  </si>
  <si>
    <t xml:space="preserve">KONINKLIJKE DSM N.V.</t>
  </si>
  <si>
    <t xml:space="preserve">Dsm N.V.</t>
  </si>
  <si>
    <t xml:space="preserve">Heerlen</t>
  </si>
  <si>
    <t xml:space="preserve">Cimpress N.V.</t>
  </si>
  <si>
    <t xml:space="preserve">NL14117527</t>
  </si>
  <si>
    <t xml:space="preserve">CIMPRESS N.V.</t>
  </si>
  <si>
    <t xml:space="preserve">Vistaprint N.V.</t>
  </si>
  <si>
    <t xml:space="preserve">Canada; Netherlands; Switzerland</t>
  </si>
  <si>
    <t xml:space="preserve">Canada; France; Germany; Jamaica; Netherlands; Spain; Switzerland; Australia; Hong Kong; United Stat</t>
  </si>
  <si>
    <t xml:space="preserve">SRH NV</t>
  </si>
  <si>
    <t xml:space="preserve">NL16062627</t>
  </si>
  <si>
    <t xml:space="preserve">NL99114295</t>
  </si>
  <si>
    <t xml:space="preserve">STAAT DER NEDERLANDEN</t>
  </si>
  <si>
    <t xml:space="preserve">SNS Reaal NV</t>
  </si>
  <si>
    <t xml:space="preserve">'S-Hertogenbosch</t>
  </si>
  <si>
    <t xml:space="preserve">Nutreco N.V.</t>
  </si>
  <si>
    <t xml:space="preserve">NL16074305</t>
  </si>
  <si>
    <t xml:space="preserve">NL*908425566</t>
  </si>
  <si>
    <t xml:space="preserve">FENTENER VAN VLISSINGEN FAMILY</t>
  </si>
  <si>
    <t xml:space="preserve">Nutreco Holding N.V.</t>
  </si>
  <si>
    <t xml:space="preserve">Koninklijke Philips N.V.</t>
  </si>
  <si>
    <t xml:space="preserve">NL17001910</t>
  </si>
  <si>
    <t xml:space="preserve">KONINKLIJKE PHILIPS N.V.</t>
  </si>
  <si>
    <t xml:space="preserve">Koninklijke Philips Electronics N.V.</t>
  </si>
  <si>
    <t xml:space="preserve">Europe, Africa, North America, and the Asia Pacific</t>
  </si>
  <si>
    <t xml:space="preserve">Gamma Holding B.V.</t>
  </si>
  <si>
    <t xml:space="preserve">NL17026110</t>
  </si>
  <si>
    <t xml:space="preserve">NL50903462</t>
  </si>
  <si>
    <t xml:space="preserve">GO ACQUISITION B.V.</t>
  </si>
  <si>
    <t xml:space="preserve">Gamma Holding N.V.</t>
  </si>
  <si>
    <t xml:space="preserve">Waalre</t>
  </si>
  <si>
    <t xml:space="preserve">Asml Holding N.V.</t>
  </si>
  <si>
    <t xml:space="preserve">NL17085815</t>
  </si>
  <si>
    <t xml:space="preserve">ASML HOLDING N.V.</t>
  </si>
  <si>
    <t xml:space="preserve">Asm Lithography Holding Nv</t>
  </si>
  <si>
    <t xml:space="preserve">Veldhoven</t>
  </si>
  <si>
    <t xml:space="preserve">Cooperatie Koninklijke Cosun U.A.</t>
  </si>
  <si>
    <t xml:space="preserve">NL20028699</t>
  </si>
  <si>
    <t xml:space="preserve">COÃ–PERATIE KONINKLIJKE COSUN U.A.</t>
  </si>
  <si>
    <t xml:space="preserve">Koninklijke Cooperatie Cosun UA</t>
  </si>
  <si>
    <t xml:space="preserve">Breda</t>
  </si>
  <si>
    <t xml:space="preserve">Netherlands; United States; Canada; Slovenia</t>
  </si>
  <si>
    <t xml:space="preserve">Unilever NV</t>
  </si>
  <si>
    <t xml:space="preserve">NL24051830</t>
  </si>
  <si>
    <t xml:space="preserve">NL34235781</t>
  </si>
  <si>
    <t xml:space="preserve">STICHTING ADMINISTRATIEKANTOOR UNILEVER N.V.</t>
  </si>
  <si>
    <t xml:space="preserve">63.00</t>
  </si>
  <si>
    <t xml:space="preserve">Rotterdam</t>
  </si>
  <si>
    <t xml:space="preserve">United States of America; United Kingdom; Ghana; Peru; Norway; Philippines; France; Bermuda; Japan; </t>
  </si>
  <si>
    <t xml:space="preserve">VolkerWessels Nederland B.V.</t>
  </si>
  <si>
    <t xml:space="preserve">NL24134006</t>
  </si>
  <si>
    <t xml:space="preserve">VOLKERWESSELS</t>
  </si>
  <si>
    <t xml:space="preserve">NL*908405293</t>
  </si>
  <si>
    <t xml:space="preserve">WESSEL FAMILY</t>
  </si>
  <si>
    <t xml:space="preserve">Koninklijke Volker Stevin N.V.</t>
  </si>
  <si>
    <t xml:space="preserve">United Kingdom; Canada; United States</t>
  </si>
  <si>
    <t xml:space="preserve">Bio Seeds B.V.</t>
  </si>
  <si>
    <t xml:space="preserve">NL24143292</t>
  </si>
  <si>
    <t xml:space="preserve">BIO SEEDS B.V.</t>
  </si>
  <si>
    <t xml:space="preserve">Wageningen</t>
  </si>
  <si>
    <t xml:space="preserve">Sensata Technologies Holding N.V.</t>
  </si>
  <si>
    <t xml:space="preserve">NL24192692</t>
  </si>
  <si>
    <t xml:space="preserve">SENSATA TECHNOLOGIES HOLDING N.V.</t>
  </si>
  <si>
    <t xml:space="preserve">Amelmo</t>
  </si>
  <si>
    <t xml:space="preserve">SBM Offshore N.V.</t>
  </si>
  <si>
    <t xml:space="preserve">NL24233482</t>
  </si>
  <si>
    <t xml:space="preserve">SBM OFFSHORE N.V.</t>
  </si>
  <si>
    <t xml:space="preserve">Ihc Caland N.V.</t>
  </si>
  <si>
    <t xml:space="preserve">Schiedam</t>
  </si>
  <si>
    <t xml:space="preserve">Africa; America; Middle East; Asia; Australia; Europe</t>
  </si>
  <si>
    <t xml:space="preserve">Airbus SE</t>
  </si>
  <si>
    <t xml:space="preserve">NL24288945</t>
  </si>
  <si>
    <t xml:space="preserve">AIRBUS SE</t>
  </si>
  <si>
    <t xml:space="preserve">Airbus Group Se</t>
  </si>
  <si>
    <t xml:space="preserve">Leiden</t>
  </si>
  <si>
    <t xml:space="preserve">Havenbedrijf Rotterdam N.V.</t>
  </si>
  <si>
    <t xml:space="preserve">NL24354561</t>
  </si>
  <si>
    <t xml:space="preserve">NL24483298</t>
  </si>
  <si>
    <t xml:space="preserve">GEMEENTE ROTTERDAM</t>
  </si>
  <si>
    <t xml:space="preserve">Huisman Equipment Holding B.V.</t>
  </si>
  <si>
    <t xml:space="preserve">NL24364300</t>
  </si>
  <si>
    <t xml:space="preserve">HUISMAN EQUIPMENT HOLDING B.V.</t>
  </si>
  <si>
    <t xml:space="preserve">IHC Merwede Holding B.V.</t>
  </si>
  <si>
    <t xml:space="preserve">NL24368280</t>
  </si>
  <si>
    <t xml:space="preserve">IHC Merwede</t>
  </si>
  <si>
    <t xml:space="preserve">FR*1590564691</t>
  </si>
  <si>
    <t xml:space="preserve">MR PIETER VAN DONGEN</t>
  </si>
  <si>
    <t xml:space="preserve">IHC Merwede B.V.</t>
  </si>
  <si>
    <t xml:space="preserve">Kinderdijk</t>
  </si>
  <si>
    <t xml:space="preserve">Lyondellbasell Industries N.V.</t>
  </si>
  <si>
    <t xml:space="preserve">NL24473890</t>
  </si>
  <si>
    <t xml:space="preserve">LYONDELLBASELL INDUSTRIES N.V.</t>
  </si>
  <si>
    <t xml:space="preserve">Rotterdam Botlek</t>
  </si>
  <si>
    <t xml:space="preserve">China; Thailand; France; Hong Kong; Germany; Canada; Spain; United Arab Emirates; Italy; Mexico; Uni</t>
  </si>
  <si>
    <t xml:space="preserve">Transmissions and Engineering Services Netherlands B.V.</t>
  </si>
  <si>
    <t xml:space="preserve">NL27088447</t>
  </si>
  <si>
    <t xml:space="preserve">CW*B000082286</t>
  </si>
  <si>
    <t xml:space="preserve">GLOBAL ENGINEERING SERVICES NV</t>
  </si>
  <si>
    <t xml:space="preserve">Liberia; Belgium; Germany; India; Spain; Singapore; Brazil; Italy; Canada; France; United Kingdom; U</t>
  </si>
  <si>
    <t xml:space="preserve">Fugro NV</t>
  </si>
  <si>
    <t xml:space="preserve">NL27120091</t>
  </si>
  <si>
    <t xml:space="preserve">NL41157316</t>
  </si>
  <si>
    <t xml:space="preserve">STICHTING ADMINISTRATIEKANTOOR FUGRO</t>
  </si>
  <si>
    <t xml:space="preserve">98.60</t>
  </si>
  <si>
    <t xml:space="preserve">Leidschendam</t>
  </si>
  <si>
    <t xml:space="preserve">Europe; Africa; Middle East; Asia; Australia; United States of America</t>
  </si>
  <si>
    <t xml:space="preserve">Postnl N.V.</t>
  </si>
  <si>
    <t xml:space="preserve">NL27168968</t>
  </si>
  <si>
    <t xml:space="preserve">POSTNL N.V.</t>
  </si>
  <si>
    <t xml:space="preserve">Tnt N.V.</t>
  </si>
  <si>
    <t xml:space="preserve">S-Gravenhage</t>
  </si>
  <si>
    <t xml:space="preserve">Africa; Middle East; Asia; Australia; North America; South America; Europe; Russian Federation</t>
  </si>
  <si>
    <t xml:space="preserve">Mapper Lithography Holding B.V.</t>
  </si>
  <si>
    <t xml:space="preserve">NL27189486</t>
  </si>
  <si>
    <t xml:space="preserve">MAPPER LITHOGRAPHY HOLDING B.V.</t>
  </si>
  <si>
    <t xml:space="preserve">Delft</t>
  </si>
  <si>
    <t xml:space="preserve">Exact Holding NV</t>
  </si>
  <si>
    <t xml:space="preserve">NL27234422</t>
  </si>
  <si>
    <t xml:space="preserve">GBGG53021</t>
  </si>
  <si>
    <t xml:space="preserve">APAX VIII GP CO. LIMITED</t>
  </si>
  <si>
    <t xml:space="preserve">Gemalto N.V.</t>
  </si>
  <si>
    <t xml:space="preserve">NL27255026</t>
  </si>
  <si>
    <t xml:space="preserve">GEMALTO N.V.</t>
  </si>
  <si>
    <t xml:space="preserve">Axalto Holding N.V.</t>
  </si>
  <si>
    <t xml:space="preserve">Rijk Zwaan Top Holding B.V.</t>
  </si>
  <si>
    <t xml:space="preserve">NL27260024</t>
  </si>
  <si>
    <t xml:space="preserve">%RIJK ZWAAN%</t>
  </si>
  <si>
    <t xml:space="preserve">NL41146437</t>
  </si>
  <si>
    <t xml:space="preserve">STICHTING ADMINISTRATIEKANTOOR DIRECTIE RIJK ZWAAN</t>
  </si>
  <si>
    <t xml:space="preserve">De Lier</t>
  </si>
  <si>
    <t xml:space="preserve">Yandex N.V.</t>
  </si>
  <si>
    <t xml:space="preserve">NL27265167</t>
  </si>
  <si>
    <t xml:space="preserve">YANDEX N.V.</t>
  </si>
  <si>
    <t xml:space="preserve">Schiphol</t>
  </si>
  <si>
    <t xml:space="preserve">Pharming Group NV</t>
  </si>
  <si>
    <t xml:space="preserve">NL28048592</t>
  </si>
  <si>
    <t xml:space="preserve">GENFARM</t>
  </si>
  <si>
    <t xml:space="preserve">%Pharming%</t>
  </si>
  <si>
    <t xml:space="preserve">PHARMING GROUP NV</t>
  </si>
  <si>
    <t xml:space="preserve">Chanel International B.V.</t>
  </si>
  <si>
    <t xml:space="preserve">NL28057114</t>
  </si>
  <si>
    <t xml:space="preserve">KY*B000094766</t>
  </si>
  <si>
    <t xml:space="preserve">CHANEL LTD</t>
  </si>
  <si>
    <t xml:space="preserve">Netherlands and internationally</t>
  </si>
  <si>
    <t xml:space="preserve">Austria; Canada; France; Switzerland</t>
  </si>
  <si>
    <t xml:space="preserve">ASM International NV</t>
  </si>
  <si>
    <t xml:space="preserve">NL30037466</t>
  </si>
  <si>
    <t xml:space="preserve">ASM INTERNATIONAL NV</t>
  </si>
  <si>
    <t xml:space="preserve">Almere</t>
  </si>
  <si>
    <t xml:space="preserve">Cooperatieve Rabobank U.A.</t>
  </si>
  <si>
    <t xml:space="preserve">NL30046259</t>
  </si>
  <si>
    <t xml:space="preserve">COOPERATIEVE RABOBANK U.A.</t>
  </si>
  <si>
    <t xml:space="preserve">Cooperatieve Centrale Raiffeisen-Boerenleenbank B.A- Raboban</t>
  </si>
  <si>
    <t xml:space="preserve">Utrecht</t>
  </si>
  <si>
    <t xml:space="preserve">Ordina NV</t>
  </si>
  <si>
    <t xml:space="preserve">NL30077528</t>
  </si>
  <si>
    <t xml:space="preserve">ORDINA NV</t>
  </si>
  <si>
    <t xml:space="preserve">Nieuwegein</t>
  </si>
  <si>
    <t xml:space="preserve">Vereniging Achmea</t>
  </si>
  <si>
    <t xml:space="preserve">NL30099780</t>
  </si>
  <si>
    <t xml:space="preserve">VERENIGING ACHMEA</t>
  </si>
  <si>
    <t xml:space="preserve">Cooperatie Achmea U.A.</t>
  </si>
  <si>
    <t xml:space="preserve">Zeist</t>
  </si>
  <si>
    <t xml:space="preserve">Kendrion N.V.</t>
  </si>
  <si>
    <t xml:space="preserve">NL30113646</t>
  </si>
  <si>
    <t xml:space="preserve">KENDRION N.V.</t>
  </si>
  <si>
    <t xml:space="preserve">Schuttersveld N.V.</t>
  </si>
  <si>
    <t xml:space="preserve">Germany; North America; Asia; South America;</t>
  </si>
  <si>
    <t xml:space="preserve">Norgine Europe B.V.</t>
  </si>
  <si>
    <t xml:space="preserve">NL30138817</t>
  </si>
  <si>
    <t xml:space="preserve">NORGINE EUROPE B.V.</t>
  </si>
  <si>
    <t xml:space="preserve">Belgium; Spain; Germany; Italy; Turkey; United Kingdom</t>
  </si>
  <si>
    <t xml:space="preserve">Jubii Europe N.V.</t>
  </si>
  <si>
    <t xml:space="preserve">NL30162242</t>
  </si>
  <si>
    <t xml:space="preserve">JUBII EUROPE N.V.</t>
  </si>
  <si>
    <t xml:space="preserve">Lycos Europe N.V.</t>
  </si>
  <si>
    <t xml:space="preserve">Haarlem</t>
  </si>
  <si>
    <t xml:space="preserve">Germany; Sweden</t>
  </si>
  <si>
    <t xml:space="preserve">Corbion N.V.</t>
  </si>
  <si>
    <t xml:space="preserve">NL33006580</t>
  </si>
  <si>
    <t xml:space="preserve">CORBION N.V.</t>
  </si>
  <si>
    <t xml:space="preserve">Csm N.V.</t>
  </si>
  <si>
    <t xml:space="preserve">Europe, Africa, North America, Latin America and Asia</t>
  </si>
  <si>
    <t xml:space="preserve">Heineken NV</t>
  </si>
  <si>
    <t xml:space="preserve">NL33011433</t>
  </si>
  <si>
    <t xml:space="preserve">WW*904367578</t>
  </si>
  <si>
    <t xml:space="preserve">HEINEKEN FAMILY</t>
  </si>
  <si>
    <t xml:space="preserve">Europe; America; Africa; Middle East; Asia Pacific</t>
  </si>
  <si>
    <t xml:space="preserve">Telegraaf Media Groep N.V.</t>
  </si>
  <si>
    <t xml:space="preserve">NL33121350</t>
  </si>
  <si>
    <t xml:space="preserve">TELEGRAAF MEDIA GROEP N.V.</t>
  </si>
  <si>
    <t xml:space="preserve">N.V. Holdingmaatschappij De Telegraaf</t>
  </si>
  <si>
    <t xml:space="preserve">Stmicroelectronics N.V.</t>
  </si>
  <si>
    <t xml:space="preserve">NL33194537</t>
  </si>
  <si>
    <t xml:space="preserve">STMICROELECTRONICS N.V.</t>
  </si>
  <si>
    <t xml:space="preserve">Sgs-Thomson Microelectronics N.V.</t>
  </si>
  <si>
    <t xml:space="preserve">Ballast Nedam N.V.</t>
  </si>
  <si>
    <t xml:space="preserve">NL33201106</t>
  </si>
  <si>
    <t xml:space="preserve">WW*110158385188</t>
  </si>
  <si>
    <t xml:space="preserve">MR ERMAN ILICAK</t>
  </si>
  <si>
    <t xml:space="preserve">Ballast Nedam B.V.</t>
  </si>
  <si>
    <t xml:space="preserve">Europe; Africa; Asia; South America</t>
  </si>
  <si>
    <t xml:space="preserve">Randstad Holding NV</t>
  </si>
  <si>
    <t xml:space="preserve">NL33216172</t>
  </si>
  <si>
    <t xml:space="preserve">RANDSTAD HOLDING NV</t>
  </si>
  <si>
    <t xml:space="preserve">Diemen</t>
  </si>
  <si>
    <t xml:space="preserve">ING Groep NV</t>
  </si>
  <si>
    <t xml:space="preserve">NL33231073</t>
  </si>
  <si>
    <t xml:space="preserve">ING GROEP NV</t>
  </si>
  <si>
    <t xml:space="preserve">United Kingdom, the United States, Bulgaria, South Africa, Japan, Australia, Switzerland, Hong Kong,</t>
  </si>
  <si>
    <t xml:space="preserve">Tetra Laval Holdings B.V.</t>
  </si>
  <si>
    <t xml:space="preserve">NL33266496</t>
  </si>
  <si>
    <t xml:space="preserve">SE*110023107600</t>
  </si>
  <si>
    <t xml:space="preserve">RAUSING FAMILY</t>
  </si>
  <si>
    <t xml:space="preserve">Traslado B.V.</t>
  </si>
  <si>
    <t xml:space="preserve">Russia; Spain; Italy; Ukraine; Bulgaria; United Kingdom; Serbia; Romania; Latvia; Slovenia; Denmark;</t>
  </si>
  <si>
    <t xml:space="preserve">TNT Express N.V.</t>
  </si>
  <si>
    <t xml:space="preserve">NL33267240</t>
  </si>
  <si>
    <t xml:space="preserve">US621721435</t>
  </si>
  <si>
    <t xml:space="preserve">FEDEX CORP</t>
  </si>
  <si>
    <t xml:space="preserve">Hoofddorp</t>
  </si>
  <si>
    <t xml:space="preserve">Europe; Middle East; Africa; Asia-Pacific; Americas</t>
  </si>
  <si>
    <t xml:space="preserve">Intrum Justitia B.V.</t>
  </si>
  <si>
    <t xml:space="preserve">NL33273472</t>
  </si>
  <si>
    <t xml:space="preserve">SE5566077581</t>
  </si>
  <si>
    <t xml:space="preserve">INTRUM JUSTITIA AB</t>
  </si>
  <si>
    <t xml:space="preserve">I.C.S. International Collections Services B.V.</t>
  </si>
  <si>
    <t xml:space="preserve">Schiphol-Rijk</t>
  </si>
  <si>
    <t xml:space="preserve">Chicago Bridge &amp; Iron Company N.V.</t>
  </si>
  <si>
    <t xml:space="preserve">NL33286441</t>
  </si>
  <si>
    <t xml:space="preserve">CHICAGO BRIDGE &amp; IRON COMPANY N.V.</t>
  </si>
  <si>
    <t xml:space="preserve">Den Haag</t>
  </si>
  <si>
    <t xml:space="preserve">Avantium N.V.</t>
  </si>
  <si>
    <t xml:space="preserve">NL34138918</t>
  </si>
  <si>
    <t xml:space="preserve">AVANSTRATE</t>
  </si>
  <si>
    <t xml:space="preserve">AVANTIUM N.V.</t>
  </si>
  <si>
    <t xml:space="preserve">Avantium Holding B.V.</t>
  </si>
  <si>
    <t xml:space="preserve">Tomtom NV</t>
  </si>
  <si>
    <t xml:space="preserve">NL34224566</t>
  </si>
  <si>
    <t xml:space="preserve">TOMTOM NV</t>
  </si>
  <si>
    <t xml:space="preserve">Smartrac N.V.</t>
  </si>
  <si>
    <t xml:space="preserve">NL34241345</t>
  </si>
  <si>
    <t xml:space="preserve">US132624428</t>
  </si>
  <si>
    <t xml:space="preserve">JPMORGAN CHASE &amp; CO</t>
  </si>
  <si>
    <t xml:space="preserve">Bangkok, Thailand; Kulim, Malaysia</t>
  </si>
  <si>
    <t xml:space="preserve">Singapore; Germany</t>
  </si>
  <si>
    <t xml:space="preserve">Germany; Thailand; Singapore; Malaysia</t>
  </si>
  <si>
    <t xml:space="preserve">Frank's International N.V.</t>
  </si>
  <si>
    <t xml:space="preserve">NL34241787</t>
  </si>
  <si>
    <t xml:space="preserve">FRANK S INT LLC</t>
  </si>
  <si>
    <t xml:space="preserve">WW*904614116</t>
  </si>
  <si>
    <t xml:space="preserve">MOSING FAMILY</t>
  </si>
  <si>
    <t xml:space="preserve">Den Helder</t>
  </si>
  <si>
    <t xml:space="preserve">Wright Medical Group N.V.</t>
  </si>
  <si>
    <t xml:space="preserve">NL34250781</t>
  </si>
  <si>
    <t xml:space="preserve">WRIGHT MEDICAL GROUP N.V.</t>
  </si>
  <si>
    <t xml:space="preserve">Tornier N.V.</t>
  </si>
  <si>
    <t xml:space="preserve">NXP Semiconductors N.V.</t>
  </si>
  <si>
    <t xml:space="preserve">NL34253298</t>
  </si>
  <si>
    <t xml:space="preserve">NXP SEMICONDUCTORS N.V.</t>
  </si>
  <si>
    <t xml:space="preserve">Kaslion Acquisition B.V.</t>
  </si>
  <si>
    <t xml:space="preserve">Eindhoven</t>
  </si>
  <si>
    <t xml:space="preserve">Bangkok; Cabuyao; Guangdong; Hong Kong; Kaohsiung; Seremban; Hamburg; Manchester; Jilin; Nijmegen; S</t>
  </si>
  <si>
    <t xml:space="preserve">Advanced Metallurgical Group N.V.</t>
  </si>
  <si>
    <t xml:space="preserve">NL34261128</t>
  </si>
  <si>
    <t xml:space="preserve">AT&amp;M</t>
  </si>
  <si>
    <t xml:space="preserve">ADVANCED METALLURGICAL GROUP N.V.</t>
  </si>
  <si>
    <t xml:space="preserve">ABN AMRO Group N.V.</t>
  </si>
  <si>
    <t xml:space="preserve">NL34370515</t>
  </si>
  <si>
    <t xml:space="preserve">Constellium N.V.</t>
  </si>
  <si>
    <t xml:space="preserve">NL34393663</t>
  </si>
  <si>
    <t xml:space="preserve">CONSTELLIUM N.V.</t>
  </si>
  <si>
    <t xml:space="preserve">Koninklijke Ahold Delhaize N.V.</t>
  </si>
  <si>
    <t xml:space="preserve">NL35000363</t>
  </si>
  <si>
    <t xml:space="preserve">KONINKLIJKE AHOLD DELHAIZE N.V.</t>
  </si>
  <si>
    <t xml:space="preserve">Koninklijke Ahold Nv</t>
  </si>
  <si>
    <t xml:space="preserve">Zaandam</t>
  </si>
  <si>
    <t xml:space="preserve">Snowworld N.V.</t>
  </si>
  <si>
    <t xml:space="preserve">NL39039138</t>
  </si>
  <si>
    <t xml:space="preserve">SNOWWORLD N.V.</t>
  </si>
  <si>
    <t xml:space="preserve">Fornix Biosciences Nv</t>
  </si>
  <si>
    <t xml:space="preserve">Zoetermeer</t>
  </si>
  <si>
    <t xml:space="preserve">Uniqure N.V.</t>
  </si>
  <si>
    <t xml:space="preserve">NL54385229</t>
  </si>
  <si>
    <t xml:space="preserve">UNIQURE N.V.</t>
  </si>
  <si>
    <t xml:space="preserve">D.E Master Blenders 1753 N.V.</t>
  </si>
  <si>
    <t xml:space="preserve">NL54760968</t>
  </si>
  <si>
    <t xml:space="preserve">AT9110480786</t>
  </si>
  <si>
    <t xml:space="preserve">AGNATEN SE</t>
  </si>
  <si>
    <t xml:space="preserve">CNH Industrial N.V.</t>
  </si>
  <si>
    <t xml:space="preserve">NL56532474</t>
  </si>
  <si>
    <t xml:space="preserve">CNH INDUSTRIAL N.V.</t>
  </si>
  <si>
    <t xml:space="preserve">BIOeCON International Holding N.V.</t>
  </si>
  <si>
    <t xml:space="preserve">NL57500762</t>
  </si>
  <si>
    <t xml:space="preserve">CW*926684315</t>
  </si>
  <si>
    <t xml:space="preserve">BIOECON INTERNATIONAL HOLDING N.V.</t>
  </si>
  <si>
    <t xml:space="preserve">FC</t>
  </si>
  <si>
    <t xml:space="preserve">Hoevelaken</t>
  </si>
  <si>
    <t xml:space="preserve">Patheon N.V.</t>
  </si>
  <si>
    <t xml:space="preserve">NL59564903</t>
  </si>
  <si>
    <t xml:space="preserve">PATHEON N.V.</t>
  </si>
  <si>
    <t xml:space="preserve">Patheon Cooperatief U.A</t>
  </si>
  <si>
    <t xml:space="preserve">Mylan N.V.</t>
  </si>
  <si>
    <t xml:space="preserve">NL61036137</t>
  </si>
  <si>
    <t xml:space="preserve">MYLAN N.V.</t>
  </si>
  <si>
    <t xml:space="preserve">Bunschoten</t>
  </si>
  <si>
    <t xml:space="preserve">United States; Canada; Europe; Middle East; Africa; India; Australia; Japan; New Zealand; India; Asi</t>
  </si>
  <si>
    <t xml:space="preserve">Schoeller Allibert Group B.V.</t>
  </si>
  <si>
    <t xml:space="preserve">NL63586894</t>
  </si>
  <si>
    <t xml:space="preserve">Schoeller-Bleckmann Oilfield Equipment AG</t>
  </si>
  <si>
    <t xml:space="preserve">Cosmo Pharmaceuticals N.V.</t>
  </si>
  <si>
    <t xml:space="preserve">NL65617738</t>
  </si>
  <si>
    <t xml:space="preserve">LULB194800</t>
  </si>
  <si>
    <t xml:space="preserve">attention matching bcp de firmes Cosmo XXX</t>
  </si>
  <si>
    <t xml:space="preserve">COSMO PHARMACEUTICALS N.V.</t>
  </si>
  <si>
    <t xml:space="preserve">AGR Group (Holdings) Ltd</t>
  </si>
  <si>
    <t xml:space="preserve">NO</t>
  </si>
  <si>
    <t xml:space="preserve">NO*110024068707</t>
  </si>
  <si>
    <t xml:space="preserve">GBLP014738</t>
  </si>
  <si>
    <t xml:space="preserve">SILVERFLEET CAPITAL 2011-2012 LP</t>
  </si>
  <si>
    <t xml:space="preserve">Orkla ASA</t>
  </si>
  <si>
    <t xml:space="preserve">NO910747711</t>
  </si>
  <si>
    <t xml:space="preserve">ORKLA ASA</t>
  </si>
  <si>
    <t xml:space="preserve">Orkla As</t>
  </si>
  <si>
    <t xml:space="preserve">Oslo</t>
  </si>
  <si>
    <t xml:space="preserve">Norway</t>
  </si>
  <si>
    <t xml:space="preserve">Scandinavia; Poland; The Baltic States; Ukraine; America; Asia; Middle East; Africa</t>
  </si>
  <si>
    <t xml:space="preserve">Aker Solutions ASA</t>
  </si>
  <si>
    <t xml:space="preserve">NO913748174</t>
  </si>
  <si>
    <t xml:space="preserve">Aker Kværner ASA</t>
  </si>
  <si>
    <t xml:space="preserve">AKER ASA Holding iguo ?</t>
  </si>
  <si>
    <t xml:space="preserve">AKER SOLUTIONS ASA</t>
  </si>
  <si>
    <t xml:space="preserve">Aker Solutions Holding Asa</t>
  </si>
  <si>
    <t xml:space="preserve">Fornebu</t>
  </si>
  <si>
    <t xml:space="preserve">Norsk Hydro ASA</t>
  </si>
  <si>
    <t xml:space="preserve">NO914778271</t>
  </si>
  <si>
    <t xml:space="preserve">NORSK HYDRO ASA</t>
  </si>
  <si>
    <t xml:space="preserve">Norsk Hydro As</t>
  </si>
  <si>
    <t xml:space="preserve">Petroleum Geo-Services ASA</t>
  </si>
  <si>
    <t xml:space="preserve">NO916235291</t>
  </si>
  <si>
    <t xml:space="preserve">PETROLEUM GEO-SERVICES ASA</t>
  </si>
  <si>
    <t xml:space="preserve">Lilleaker</t>
  </si>
  <si>
    <t xml:space="preserve">United Kingdom; United States of America; Australia</t>
  </si>
  <si>
    <t xml:space="preserve">Statoil ASA</t>
  </si>
  <si>
    <t xml:space="preserve">NO923609016</t>
  </si>
  <si>
    <t xml:space="preserve">NO*J00S1220</t>
  </si>
  <si>
    <t xml:space="preserve">NORWAY</t>
  </si>
  <si>
    <t xml:space="preserve">Statoilhydro Asa</t>
  </si>
  <si>
    <t xml:space="preserve">67.00</t>
  </si>
  <si>
    <t xml:space="preserve">Stavanger</t>
  </si>
  <si>
    <t xml:space="preserve">France; Netherlands; Belgium; Germany; Czech Republic; Austria; Spain</t>
  </si>
  <si>
    <t xml:space="preserve">Tomra Systems ASA</t>
  </si>
  <si>
    <t xml:space="preserve">NO927124238</t>
  </si>
  <si>
    <t xml:space="preserve">%Tomra%</t>
  </si>
  <si>
    <t xml:space="preserve">TOMRA SYSTEMS ASA</t>
  </si>
  <si>
    <t xml:space="preserve">Tomra Systems A/S</t>
  </si>
  <si>
    <t xml:space="preserve">Asker</t>
  </si>
  <si>
    <t xml:space="preserve">Brazil; Japan; United Kingdom</t>
  </si>
  <si>
    <t xml:space="preserve">Ferd AS</t>
  </si>
  <si>
    <t xml:space="preserve">NO930185930</t>
  </si>
  <si>
    <t xml:space="preserve">Elopack %</t>
  </si>
  <si>
    <t xml:space="preserve">NO*418466678</t>
  </si>
  <si>
    <t xml:space="preserve">MR JOHAN H ANDRESEN</t>
  </si>
  <si>
    <t xml:space="preserve">Lysaker</t>
  </si>
  <si>
    <t xml:space="preserve">National Oilwell Varco Norway AS</t>
  </si>
  <si>
    <t xml:space="preserve">NO936738540</t>
  </si>
  <si>
    <t xml:space="preserve">Varco</t>
  </si>
  <si>
    <t xml:space="preserve">National oilwell</t>
  </si>
  <si>
    <t xml:space="preserve">CA30030NC</t>
  </si>
  <si>
    <t xml:space="preserve">DRECO ENERGY SERVICES LTD</t>
  </si>
  <si>
    <t xml:space="preserve">Kristiansand S</t>
  </si>
  <si>
    <t xml:space="preserve">Kongsberg Automotive ASA</t>
  </si>
  <si>
    <t xml:space="preserve">NO942593821</t>
  </si>
  <si>
    <t xml:space="preserve">KONGSBERG AUTOMOTIVE ASA</t>
  </si>
  <si>
    <t xml:space="preserve">Kongsberg Automotive Holding Asa</t>
  </si>
  <si>
    <t xml:space="preserve">Kongsberg</t>
  </si>
  <si>
    <t xml:space="preserve">Kongsberg Gruppen ASA</t>
  </si>
  <si>
    <t xml:space="preserve">NO943753709</t>
  </si>
  <si>
    <t xml:space="preserve">KONGSBERG GRUPPEN ASA</t>
  </si>
  <si>
    <t xml:space="preserve">United States of America; Canada; Germany; Hong Kong; Netherlands; China; Italy; United Kingdom; Sin</t>
  </si>
  <si>
    <t xml:space="preserve">Nordic Semiconductor ASA</t>
  </si>
  <si>
    <t xml:space="preserve">NO966011726</t>
  </si>
  <si>
    <t xml:space="preserve">Nordic VLSI</t>
  </si>
  <si>
    <t xml:space="preserve">NORDIC SEMICONDUCTOR ASA</t>
  </si>
  <si>
    <t xml:space="preserve">Nordic Vlsi Asa</t>
  </si>
  <si>
    <t xml:space="preserve">Trondheim</t>
  </si>
  <si>
    <t xml:space="preserve">REC Silicon ASA</t>
  </si>
  <si>
    <t xml:space="preserve">NO977258561</t>
  </si>
  <si>
    <t xml:space="preserve">REC SILICON ASA</t>
  </si>
  <si>
    <t xml:space="preserve">Renewable Energy Corporation Asa</t>
  </si>
  <si>
    <t xml:space="preserve">DnB ASA</t>
  </si>
  <si>
    <t xml:space="preserve">NO981276957</t>
  </si>
  <si>
    <t xml:space="preserve">DNB ASA</t>
  </si>
  <si>
    <t xml:space="preserve">DnB Nor ASA</t>
  </si>
  <si>
    <t xml:space="preserve">Sweden; Russia; Hong Kong; India; China; the United Kingdom; the United States; Denmark; Poland; Bra</t>
  </si>
  <si>
    <t xml:space="preserve">Telenor ASA</t>
  </si>
  <si>
    <t xml:space="preserve">NO982463718</t>
  </si>
  <si>
    <t xml:space="preserve">Telenor As</t>
  </si>
  <si>
    <t xml:space="preserve">Nordics, Central and Eastern Europe; Asia</t>
  </si>
  <si>
    <t xml:space="preserve">Yara International ASA</t>
  </si>
  <si>
    <t xml:space="preserve">NO986228608</t>
  </si>
  <si>
    <t xml:space="preserve">"YARA INT ASA"</t>
  </si>
  <si>
    <t xml:space="preserve">YARA INTERNATIONAL ASA</t>
  </si>
  <si>
    <t xml:space="preserve">Europe; North and Latin America; Asia/Oceania; Africa</t>
  </si>
  <si>
    <t xml:space="preserve">Vitux Group AS</t>
  </si>
  <si>
    <t xml:space="preserve">NO990357242</t>
  </si>
  <si>
    <t xml:space="preserve">ProBio ASA</t>
  </si>
  <si>
    <t xml:space="preserve">VITUX GROUP AS</t>
  </si>
  <si>
    <t xml:space="preserve">Visma Group Holding AS</t>
  </si>
  <si>
    <t xml:space="preserve">NO995955296</t>
  </si>
  <si>
    <t xml:space="preserve">VISMA GROUP HOLDING AS</t>
  </si>
  <si>
    <t xml:space="preserve">Reynolds Group Holdings Limited</t>
  </si>
  <si>
    <t xml:space="preserve">NZ9429034133231</t>
  </si>
  <si>
    <t xml:space="preserve">NZ0000040018</t>
  </si>
  <si>
    <t xml:space="preserve">NZ*110162979144</t>
  </si>
  <si>
    <t xml:space="preserve">MR GRAEME RICHARD HART</t>
  </si>
  <si>
    <t xml:space="preserve">Onehunga</t>
  </si>
  <si>
    <t xml:space="preserve">Lanzatech New Zealand Limited</t>
  </si>
  <si>
    <t xml:space="preserve">NZ9429034983959</t>
  </si>
  <si>
    <t xml:space="preserve">NZ*B000090670</t>
  </si>
  <si>
    <t xml:space="preserve">Lanzatech %</t>
  </si>
  <si>
    <t xml:space="preserve">LANZATECH NEW ZEALAND LIMITED</t>
  </si>
  <si>
    <t xml:space="preserve">Auckland</t>
  </si>
  <si>
    <t xml:space="preserve">Fonterra Co-Operative Group Limited</t>
  </si>
  <si>
    <t xml:space="preserve">NZ9429036748471</t>
  </si>
  <si>
    <t xml:space="preserve">NZ30060AN</t>
  </si>
  <si>
    <t xml:space="preserve">FONTERRA CO-OPERATIVE GROUP LIMITED</t>
  </si>
  <si>
    <t xml:space="preserve">New Zealand Stock Exchange</t>
  </si>
  <si>
    <t xml:space="preserve">Auckland Central, New Zealand</t>
  </si>
  <si>
    <t xml:space="preserve">Fisher &amp; Paykel Healthcare Corporation Limited</t>
  </si>
  <si>
    <t xml:space="preserve">NZ9429040719887</t>
  </si>
  <si>
    <t xml:space="preserve">NZ01226AN</t>
  </si>
  <si>
    <t xml:space="preserve">FISHER &amp; PAYKEL HEALTHCARE CORPORATION LIMITED</t>
  </si>
  <si>
    <t xml:space="preserve">Fisher &amp; Paykel Industries Limited</t>
  </si>
  <si>
    <t xml:space="preserve">Oman Oil Company Saoc</t>
  </si>
  <si>
    <t xml:space="preserve">OM</t>
  </si>
  <si>
    <t xml:space="preserve">OM0000193398</t>
  </si>
  <si>
    <t xml:space="preserve">OM*110154846622</t>
  </si>
  <si>
    <t xml:space="preserve">THE GOVERNMENT OF OMAN</t>
  </si>
  <si>
    <t xml:space="preserve">Muscat</t>
  </si>
  <si>
    <t xml:space="preserve">McDERMOTT INTERNATIONAL, INC.</t>
  </si>
  <si>
    <t xml:space="preserve">PA</t>
  </si>
  <si>
    <t xml:space="preserve">PA52833RPP</t>
  </si>
  <si>
    <t xml:space="preserve">MCDERMOTT INTERNATIONAL, INC.</t>
  </si>
  <si>
    <t xml:space="preserve">Panama City</t>
  </si>
  <si>
    <t xml:space="preserve">Panama</t>
  </si>
  <si>
    <t xml:space="preserve">Mexico; Middle East; India; Asia Pacific</t>
  </si>
  <si>
    <t xml:space="preserve">Bioton S.A.</t>
  </si>
  <si>
    <t xml:space="preserve">PL</t>
  </si>
  <si>
    <t xml:space="preserve">PL001384592</t>
  </si>
  <si>
    <t xml:space="preserve">BIOTON S.A.</t>
  </si>
  <si>
    <t xml:space="preserve">Warsaw</t>
  </si>
  <si>
    <t xml:space="preserve">Warsaw Stock Exchange</t>
  </si>
  <si>
    <t xml:space="preserve">Poland</t>
  </si>
  <si>
    <t xml:space="preserve">Asseco Poland S.A.</t>
  </si>
  <si>
    <t xml:space="preserve">PL010334578</t>
  </si>
  <si>
    <t xml:space="preserve">ASSECO POLAND S.A.</t>
  </si>
  <si>
    <t xml:space="preserve">Softbank S.A.</t>
  </si>
  <si>
    <t xml:space="preserve">Rzeszow</t>
  </si>
  <si>
    <t xml:space="preserve">Netia S.A.</t>
  </si>
  <si>
    <t xml:space="preserve">PL011566374</t>
  </si>
  <si>
    <t xml:space="preserve">NETIA S.A.</t>
  </si>
  <si>
    <t xml:space="preserve">Netia Holdings S.A.</t>
  </si>
  <si>
    <t xml:space="preserve">Warszawa</t>
  </si>
  <si>
    <t xml:space="preserve">Centrum Badawczo-Rozwojowe Epar Sp. z o.o.</t>
  </si>
  <si>
    <t xml:space="preserve">PL021224803</t>
  </si>
  <si>
    <t xml:space="preserve">CENTRUM BADAWCZO-ROZWOJOWE EPAR SP. Z O.O.</t>
  </si>
  <si>
    <t xml:space="preserve">Kowary</t>
  </si>
  <si>
    <t xml:space="preserve">Comarch SA</t>
  </si>
  <si>
    <t xml:space="preserve">PL350527377</t>
  </si>
  <si>
    <t xml:space="preserve">COMARCH SA</t>
  </si>
  <si>
    <t xml:space="preserve">Krakow</t>
  </si>
  <si>
    <t xml:space="preserve">United States; Panama; Germany; Russia; Ukraine; Slovakia; Belgium; France; Lithuania; United Arab E</t>
  </si>
  <si>
    <t xml:space="preserve">Polski Koncern Naftowy Orlen SA.</t>
  </si>
  <si>
    <t xml:space="preserve">PL610188201</t>
  </si>
  <si>
    <t xml:space="preserve">POLSKI KONCERN NAFTOWY ORLEN SA.</t>
  </si>
  <si>
    <t xml:space="preserve">Polski Koncern Naftowy</t>
  </si>
  <si>
    <t xml:space="preserve">Plock</t>
  </si>
  <si>
    <t xml:space="preserve">Czech Republic; Lithuania</t>
  </si>
  <si>
    <t xml:space="preserve">Czech Republic; Germany; Lithuania; Poland</t>
  </si>
  <si>
    <t xml:space="preserve">Czech Republic; Germany; Lithuania</t>
  </si>
  <si>
    <t xml:space="preserve">International Tobacco Machinery Poland Sp. z o.o.</t>
  </si>
  <si>
    <t xml:space="preserve">PL670042991</t>
  </si>
  <si>
    <t xml:space="preserve">NL05043147</t>
  </si>
  <si>
    <t xml:space="preserve">MACHINERY PRODUCTS AND DEVELOPMENT HOLDING B.V.</t>
  </si>
  <si>
    <t xml:space="preserve">Radom</t>
  </si>
  <si>
    <t xml:space="preserve">EDP - Energias De Portugal, S.A.</t>
  </si>
  <si>
    <t xml:space="preserve">PT</t>
  </si>
  <si>
    <t xml:space="preserve">PT500697256</t>
  </si>
  <si>
    <t xml:space="preserve">EDP - ENERGIAS DE PORTUGAL, S.A.</t>
  </si>
  <si>
    <t xml:space="preserve">Edp - Electricidade De Portugal, S.A.</t>
  </si>
  <si>
    <t xml:space="preserve">Lisboa</t>
  </si>
  <si>
    <t xml:space="preserve">Euronext Lisbon</t>
  </si>
  <si>
    <t xml:space="preserve">Portugal</t>
  </si>
  <si>
    <t xml:space="preserve">Caixa Geral de Depositos</t>
  </si>
  <si>
    <t xml:space="preserve">PT500960046</t>
  </si>
  <si>
    <t xml:space="preserve">PT501481036</t>
  </si>
  <si>
    <t xml:space="preserve">ESTADO PORTUGUES</t>
  </si>
  <si>
    <t xml:space="preserve">Lisbon Codex</t>
  </si>
  <si>
    <t xml:space="preserve">Brazil; Cape Verde; Mozambique; India; East Timor; China; United States of America; Spain; France; L</t>
  </si>
  <si>
    <t xml:space="preserve">Credito Agricola Financial Group</t>
  </si>
  <si>
    <t xml:space="preserve">PT501464301</t>
  </si>
  <si>
    <t xml:space="preserve">CREDITO AGRICOLA FINANCIAL GROUP</t>
  </si>
  <si>
    <t xml:space="preserve">Lisbon</t>
  </si>
  <si>
    <t xml:space="preserve">Novabase - Sociedade Gestora De Participacoes Sociais, SA</t>
  </si>
  <si>
    <t xml:space="preserve">PT502280182</t>
  </si>
  <si>
    <t xml:space="preserve">NOVABASE - SOCIEDADE GESTORA DE PARTICIPACOES SOCIAIS, SA</t>
  </si>
  <si>
    <t xml:space="preserve">Novabase - Sistemas De Informacao E Base De Dados, Lda.</t>
  </si>
  <si>
    <t xml:space="preserve">Sociedade De Investimento E Gestao, Sgps, SA Semapa</t>
  </si>
  <si>
    <t xml:space="preserve">PT502593130</t>
  </si>
  <si>
    <t xml:space="preserve">PT500259674</t>
  </si>
  <si>
    <t xml:space="preserve">SODIM, S.G.P.S., S.A.</t>
  </si>
  <si>
    <t xml:space="preserve">18.76</t>
  </si>
  <si>
    <t xml:space="preserve">Brisa Concessao Rodoviaria S.A.</t>
  </si>
  <si>
    <t xml:space="preserve">PT502790024</t>
  </si>
  <si>
    <t xml:space="preserve">BRISA AUTO ESTRADAS DE PORTUGA</t>
  </si>
  <si>
    <t xml:space="preserve">PT505765640</t>
  </si>
  <si>
    <t xml:space="preserve">SOGEFI - SOCIEDADE DE GESTÃƒO E FINANCIAMENTOS, SGPS, S.A. (ZONA FRANCA DA MADEIRA)</t>
  </si>
  <si>
    <t xml:space="preserve">Sao Domingos de Rana</t>
  </si>
  <si>
    <t xml:space="preserve">MEO - Servicos De Comunicacoes E Multimedia, S.A.</t>
  </si>
  <si>
    <t xml:space="preserve">PT504615947</t>
  </si>
  <si>
    <t xml:space="preserve">CH*926631391</t>
  </si>
  <si>
    <t xml:space="preserve">MR PATRICK DRAHI</t>
  </si>
  <si>
    <t xml:space="preserve">Pt Comunicacoes, S.A.</t>
  </si>
  <si>
    <t xml:space="preserve">38Â° 43' 36.7" N	9Â° 8' 56.8" W	31/12/2015</t>
  </si>
  <si>
    <t xml:space="preserve">Bial - Sgps, S.A.</t>
  </si>
  <si>
    <t xml:space="preserve">PT504660063</t>
  </si>
  <si>
    <t xml:space="preserve">BIAL PORTELA</t>
  </si>
  <si>
    <t xml:space="preserve">BIAL - SGPS, S.A.</t>
  </si>
  <si>
    <t xml:space="preserve">Joana Patricia &amp; Barbosa, S.A.</t>
  </si>
  <si>
    <t xml:space="preserve">Sao Mamede Coronado</t>
  </si>
  <si>
    <t xml:space="preserve">Martifer Sgps SA</t>
  </si>
  <si>
    <t xml:space="preserve">PT505127261</t>
  </si>
  <si>
    <t xml:space="preserve">MARTIFER SGPS SA</t>
  </si>
  <si>
    <t xml:space="preserve">Oliveira De Frades</t>
  </si>
  <si>
    <t xml:space="preserve">Public Joint Stock Company Gazprom</t>
  </si>
  <si>
    <t xml:space="preserve">RU</t>
  </si>
  <si>
    <t xml:space="preserve">RU00040778</t>
  </si>
  <si>
    <t xml:space="preserve">RU00031093</t>
  </si>
  <si>
    <t xml:space="preserve">GOVERNMENT OF THE RUSSIAN FEDERATION</t>
  </si>
  <si>
    <t xml:space="preserve">Open Joint Stock Company Gazprom</t>
  </si>
  <si>
    <t xml:space="preserve">Moscow</t>
  </si>
  <si>
    <t xml:space="preserve">Moscow Exchange MICEX - RTS</t>
  </si>
  <si>
    <t xml:space="preserve">Russian Federation</t>
  </si>
  <si>
    <t xml:space="preserve">Publichnoe Aktsionernoe Obschestvo Neftyanaya Kompaniya Rosneft</t>
  </si>
  <si>
    <t xml:space="preserve">RU00044428</t>
  </si>
  <si>
    <t xml:space="preserve">Otkrytoe Aktsionernoe Obschestvo Neftyanaya Kompaniya Rosneft</t>
  </si>
  <si>
    <t xml:space="preserve">Russian Federation; Venezuela; Ecuador; Cuba; Canada; United States of America; Brazil; Norway; Germ</t>
  </si>
  <si>
    <t xml:space="preserve">Venezuela; Ecuador; Cuba; Canada; United States of America; Brazil; Norway; Germany; Italy; Algeria;</t>
  </si>
  <si>
    <t xml:space="preserve">Public Joint Stock Company Oil Company Lukoil</t>
  </si>
  <si>
    <t xml:space="preserve">RU00044434</t>
  </si>
  <si>
    <t xml:space="preserve">PUBLIC JOINT STOCK COMPANY OIL COMPANY LUKOIL</t>
  </si>
  <si>
    <t xml:space="preserve">Open Joint Stock Company Oil Company Lukoil</t>
  </si>
  <si>
    <t xml:space="preserve">Kazakhstan, Egypt, Azerbaijan, Uzbekistan, Saudi Arabia, Iran, Columbia, Venezuela and Iraq</t>
  </si>
  <si>
    <t xml:space="preserve">Russia, the CIS countries (Azerbaijan, Belarus, Georgia, Moldova, and Ukraine), Europe (Bulgaria, Hu</t>
  </si>
  <si>
    <t xml:space="preserve">Irkutsk Public Joint Stock Company of Energetics And Electrification</t>
  </si>
  <si>
    <t xml:space="preserve">RU00105348</t>
  </si>
  <si>
    <t xml:space="preserve">RU88303955</t>
  </si>
  <si>
    <t xml:space="preserve">JOINT STOCK COMPANY EUROSIBPOWER COMPANY (JSC EUROSIBPOWER COMPANY )</t>
  </si>
  <si>
    <t xml:space="preserve">Open Joint Stock Company Irkutskenergo</t>
  </si>
  <si>
    <t xml:space="preserve">50.19</t>
  </si>
  <si>
    <t xml:space="preserve">Irkutsk</t>
  </si>
  <si>
    <t xml:space="preserve">Federal Grid Company of Unified Energy System Public Joint-Stock Company</t>
  </si>
  <si>
    <t xml:space="preserve">RU56947007</t>
  </si>
  <si>
    <t xml:space="preserve">Saudi Aramco Company</t>
  </si>
  <si>
    <t xml:space="preserve">SA</t>
  </si>
  <si>
    <t xml:space="preserve">SA0000026859</t>
  </si>
  <si>
    <t xml:space="preserve">SA0000114597</t>
  </si>
  <si>
    <t xml:space="preserve">GOVERNMENT OF SAUDI ARABIA</t>
  </si>
  <si>
    <t xml:space="preserve">Dhahran (Al)</t>
  </si>
  <si>
    <t xml:space="preserve">Saudi Arabia</t>
  </si>
  <si>
    <t xml:space="preserve">North America; Europe; The Far East</t>
  </si>
  <si>
    <t xml:space="preserve">Saudi Basic Industries Corporation (Saudi Joint Stock Company)</t>
  </si>
  <si>
    <t xml:space="preserve">SA30020GS</t>
  </si>
  <si>
    <t xml:space="preserve">Riyadh</t>
  </si>
  <si>
    <t xml:space="preserve">Saudi Stock Exchange</t>
  </si>
  <si>
    <t xml:space="preserve">Riyadh, Saudi Arabia</t>
  </si>
  <si>
    <t xml:space="preserve">Middle East/Africa; Americas; Europe; Asia</t>
  </si>
  <si>
    <t xml:space="preserve">National Industrialization Company</t>
  </si>
  <si>
    <t xml:space="preserve">SA30022GS</t>
  </si>
  <si>
    <t xml:space="preserve">Tasnee</t>
  </si>
  <si>
    <t xml:space="preserve">NATIONAL INDUSTRIALIZATION COMPANY</t>
  </si>
  <si>
    <t xml:space="preserve">Svenska Handelsbanken</t>
  </si>
  <si>
    <t xml:space="preserve">SE</t>
  </si>
  <si>
    <t xml:space="preserve">SE5020077862</t>
  </si>
  <si>
    <t xml:space="preserve">SVENSKA HANDELSBANKEN</t>
  </si>
  <si>
    <t xml:space="preserve">Stockholm</t>
  </si>
  <si>
    <t xml:space="preserve">Denmark; Finland; Norway; The United Kingdom</t>
  </si>
  <si>
    <t xml:space="preserve">Swedbank AB</t>
  </si>
  <si>
    <t xml:space="preserve">SE5020177753</t>
  </si>
  <si>
    <t xml:space="preserve">SWEDBANK AB</t>
  </si>
  <si>
    <t xml:space="preserve">FoereningsSparbanken AB</t>
  </si>
  <si>
    <t xml:space="preserve">Sundbyberg</t>
  </si>
  <si>
    <t xml:space="preserve">Estonia; Latvia; Lithuania; Denmark; Finland; Norway; Russia; Luxembourg; Ukraine; USA; China</t>
  </si>
  <si>
    <t xml:space="preserve">Nordea Bank AB (publ)</t>
  </si>
  <si>
    <t xml:space="preserve">SE5164060120</t>
  </si>
  <si>
    <t xml:space="preserve">NORDEA BANK AB (PUBL)</t>
  </si>
  <si>
    <t xml:space="preserve">Nordea AB</t>
  </si>
  <si>
    <t xml:space="preserve">Denmark; Finland; Norway; Sweden</t>
  </si>
  <si>
    <t xml:space="preserve">Sandvik AB</t>
  </si>
  <si>
    <t xml:space="preserve">SE5560003468</t>
  </si>
  <si>
    <t xml:space="preserve">SANDVIK AB</t>
  </si>
  <si>
    <t xml:space="preserve">Europe; South America; Asia; Australia</t>
  </si>
  <si>
    <t xml:space="preserve">Skanska AB</t>
  </si>
  <si>
    <t xml:space="preserve">SE5560004615</t>
  </si>
  <si>
    <t xml:space="preserve">SKANSKA AB</t>
  </si>
  <si>
    <t xml:space="preserve">Solna</t>
  </si>
  <si>
    <t xml:space="preserve">United States; United Kingdom; Denmark; Finland; Norway; Poland; Czech Republic; Argentina</t>
  </si>
  <si>
    <t xml:space="preserve">Husqvarna AB</t>
  </si>
  <si>
    <t xml:space="preserve">SE5560005331</t>
  </si>
  <si>
    <t xml:space="preserve">HUSQVARNA AB</t>
  </si>
  <si>
    <t xml:space="preserve">Jonkoping</t>
  </si>
  <si>
    <t xml:space="preserve">Stena Aktiebolag</t>
  </si>
  <si>
    <t xml:space="preserve">SE5560010802</t>
  </si>
  <si>
    <t xml:space="preserve">stena%</t>
  </si>
  <si>
    <t xml:space="preserve">COFLEXIP STENA OFFSHORE LTD</t>
  </si>
  <si>
    <t xml:space="preserve">WW*952046658</t>
  </si>
  <si>
    <t xml:space="preserve">MR DAN STEN OLSSON</t>
  </si>
  <si>
    <t xml:space="preserve">Goteborg</t>
  </si>
  <si>
    <t xml:space="preserve">Luossavaara-Kiirunavaara AB</t>
  </si>
  <si>
    <t xml:space="preserve">SE5560015835</t>
  </si>
  <si>
    <t xml:space="preserve">SE2021003831</t>
  </si>
  <si>
    <t xml:space="preserve">REGERINGSKANSLIET</t>
  </si>
  <si>
    <t xml:space="preserve">Lulea</t>
  </si>
  <si>
    <t xml:space="preserve">North Africa, the Middle East, Southeast Asia</t>
  </si>
  <si>
    <t xml:space="preserve">Hoganas Aktiebolag</t>
  </si>
  <si>
    <t xml:space="preserve">SE5560050121</t>
  </si>
  <si>
    <t xml:space="preserve">SE5569156655</t>
  </si>
  <si>
    <t xml:space="preserve">HÃ–GANÃ„S HOLDING AB</t>
  </si>
  <si>
    <t xml:space="preserve">Hoganas</t>
  </si>
  <si>
    <t xml:space="preserve">Trelleborg AB</t>
  </si>
  <si>
    <t xml:space="preserve">SE5560063421</t>
  </si>
  <si>
    <t xml:space="preserve">SE*48022</t>
  </si>
  <si>
    <t xml:space="preserve">DUNKER FUNDS AND FOUNDATION</t>
  </si>
  <si>
    <t xml:space="preserve">54.02</t>
  </si>
  <si>
    <t xml:space="preserve">Trelleborg</t>
  </si>
  <si>
    <t xml:space="preserve">SKF AB</t>
  </si>
  <si>
    <t xml:space="preserve">SE5560073495</t>
  </si>
  <si>
    <t xml:space="preserve">Asia; Africa; North America; South America; Europe; Australia</t>
  </si>
  <si>
    <t xml:space="preserve">AB Electrolux</t>
  </si>
  <si>
    <t xml:space="preserve">SE5560094178</t>
  </si>
  <si>
    <t xml:space="preserve">AB ELECTROLUX</t>
  </si>
  <si>
    <t xml:space="preserve">Haldex AB</t>
  </si>
  <si>
    <t xml:space="preserve">SE5560101155</t>
  </si>
  <si>
    <t xml:space="preserve">HALDEX AB</t>
  </si>
  <si>
    <t xml:space="preserve">Garphyttan Industrier Ab</t>
  </si>
  <si>
    <t xml:space="preserve">Europe; North America; South America; Asia; Brazil; China; Germany; Great Britain; Hungary; India; M</t>
  </si>
  <si>
    <t xml:space="preserve">AB Volvo</t>
  </si>
  <si>
    <t xml:space="preserve">SE5560125790</t>
  </si>
  <si>
    <t xml:space="preserve">AB VOLVO</t>
  </si>
  <si>
    <t xml:space="preserve">North America, South America, Europe, Asia, South Africa, Australia</t>
  </si>
  <si>
    <t xml:space="preserve">Svenska Cellulosa AB SCA</t>
  </si>
  <si>
    <t xml:space="preserve">SE5560126293</t>
  </si>
  <si>
    <t xml:space="preserve">SVENSKA CELLULOSA AB SCA</t>
  </si>
  <si>
    <t xml:space="preserve">Europe; North America; Latin America; Africa; Australia; South-East Asia</t>
  </si>
  <si>
    <t xml:space="preserve">Atlas Copco AB</t>
  </si>
  <si>
    <t xml:space="preserve">SE5560142720</t>
  </si>
  <si>
    <t xml:space="preserve">ATLAS COPCO AB</t>
  </si>
  <si>
    <t xml:space="preserve">Nacka</t>
  </si>
  <si>
    <t xml:space="preserve">Stockholm, Sweden</t>
  </si>
  <si>
    <t xml:space="preserve">Belgium; United States; Germany; France; China</t>
  </si>
  <si>
    <t xml:space="preserve">Swedish Match AB</t>
  </si>
  <si>
    <t xml:space="preserve">SE5560150756</t>
  </si>
  <si>
    <t xml:space="preserve">SWEDISH MATCH AB</t>
  </si>
  <si>
    <t xml:space="preserve">Brazil; Bulgaria; the Dominican Republic; the Netherlands; the Philippines; Sweden; US</t>
  </si>
  <si>
    <t xml:space="preserve">Brazil; Bulgaria; the Dominican Republic; the Netherlands; the Philippines; US</t>
  </si>
  <si>
    <t xml:space="preserve">Telefonaktiebolaget LM Ericsson</t>
  </si>
  <si>
    <t xml:space="preserve">SE5560160680</t>
  </si>
  <si>
    <t xml:space="preserve">TELEFONAKTIEBOLAGET LM ERICSSON</t>
  </si>
  <si>
    <t xml:space="preserve">Karlskrona, Sweden</t>
  </si>
  <si>
    <t xml:space="preserve">Europe; The Middle East; Africa; Asia Pacific; North America; Latin America</t>
  </si>
  <si>
    <t xml:space="preserve">Ssab AB</t>
  </si>
  <si>
    <t xml:space="preserve">SE5560163429</t>
  </si>
  <si>
    <t xml:space="preserve">SSAB AB</t>
  </si>
  <si>
    <t xml:space="preserve">Ssab Svenskt Stal Ab</t>
  </si>
  <si>
    <t xml:space="preserve">Indutrade AB</t>
  </si>
  <si>
    <t xml:space="preserve">SE5560179367</t>
  </si>
  <si>
    <t xml:space="preserve">AB Nils Dacke</t>
  </si>
  <si>
    <t xml:space="preserve">INDUTRADE AB</t>
  </si>
  <si>
    <t xml:space="preserve">Kista</t>
  </si>
  <si>
    <t xml:space="preserve">Beijer Electronics AB</t>
  </si>
  <si>
    <t xml:space="preserve">SE5560251851</t>
  </si>
  <si>
    <t xml:space="preserve">BEIJER ELECTRONICS AB</t>
  </si>
  <si>
    <t xml:space="preserve">Malmo</t>
  </si>
  <si>
    <t xml:space="preserve">MalmÃ¶, Sweden</t>
  </si>
  <si>
    <t xml:space="preserve">Billerudkorsnas AB</t>
  </si>
  <si>
    <t xml:space="preserve">SE5560255001</t>
  </si>
  <si>
    <t xml:space="preserve">KORSNAES</t>
  </si>
  <si>
    <t xml:space="preserve">billerudkorsnas</t>
  </si>
  <si>
    <t xml:space="preserve">billerudkorsnaes</t>
  </si>
  <si>
    <t xml:space="preserve">billerud</t>
  </si>
  <si>
    <t xml:space="preserve">BILLERUDKORSNÃ„S AB</t>
  </si>
  <si>
    <t xml:space="preserve">Billerud Ab</t>
  </si>
  <si>
    <t xml:space="preserve">Sweden - GruvÃ¶n, Karlsborg and SkÃ¤rblacka; United Kingdom - Beetham</t>
  </si>
  <si>
    <t xml:space="preserve">Germany; Netherlands; Great Britain; France; Spain; Italy; Cyprus; Dubai; Indonesia; China</t>
  </si>
  <si>
    <t xml:space="preserve">Investment AB Latour</t>
  </si>
  <si>
    <t xml:space="preserve">SE5560263237</t>
  </si>
  <si>
    <t xml:space="preserve">INVESTMENT AB LATOUR</t>
  </si>
  <si>
    <t xml:space="preserve">B&amp;B Tools AB</t>
  </si>
  <si>
    <t xml:space="preserve">SE5560348590</t>
  </si>
  <si>
    <t xml:space="preserve">B&amp;B TOOLS AB</t>
  </si>
  <si>
    <t xml:space="preserve">Bergman &amp; Beving Ab</t>
  </si>
  <si>
    <t xml:space="preserve">Saab AB</t>
  </si>
  <si>
    <t xml:space="preserve">SE5560360793</t>
  </si>
  <si>
    <t xml:space="preserve">SAAB AB</t>
  </si>
  <si>
    <t xml:space="preserve">Linkoping</t>
  </si>
  <si>
    <t xml:space="preserve">LinkÃ¶ping, Sweden</t>
  </si>
  <si>
    <t xml:space="preserve">Vattenfall AB</t>
  </si>
  <si>
    <t xml:space="preserve">SE5560362138</t>
  </si>
  <si>
    <t xml:space="preserve">Germany; Poland; The Nordic Countries (Denmark, Finland, Norway, Sweden)</t>
  </si>
  <si>
    <t xml:space="preserve">Swedish Orphan Biovitrum AB</t>
  </si>
  <si>
    <t xml:space="preserve">SE5560389321</t>
  </si>
  <si>
    <t xml:space="preserve">SWEDISH ORPHAN BIOVITRUM AB</t>
  </si>
  <si>
    <t xml:space="preserve">Biovitrum Ab</t>
  </si>
  <si>
    <t xml:space="preserve">Norway; Denmark; Finland; Sweden</t>
  </si>
  <si>
    <t xml:space="preserve">Norway; Denmark; Finland</t>
  </si>
  <si>
    <t xml:space="preserve">Kinnevik AB</t>
  </si>
  <si>
    <t xml:space="preserve">SE5560479742</t>
  </si>
  <si>
    <t xml:space="preserve">KINNEVIK AB</t>
  </si>
  <si>
    <t xml:space="preserve">Investment Ab Kinnevik</t>
  </si>
  <si>
    <t xml:space="preserve">Telelogic AB</t>
  </si>
  <si>
    <t xml:space="preserve">SE5560499690</t>
  </si>
  <si>
    <t xml:space="preserve">Boliden AB</t>
  </si>
  <si>
    <t xml:space="preserve">SE5560514142</t>
  </si>
  <si>
    <t xml:space="preserve">BOLIDEN AB</t>
  </si>
  <si>
    <t xml:space="preserve">Ireland; Norway; Finland; Netherlands</t>
  </si>
  <si>
    <t xml:space="preserve">L E Lundbergforetagen AB</t>
  </si>
  <si>
    <t xml:space="preserve">SE5560568817</t>
  </si>
  <si>
    <t xml:space="preserve">L E LUNDBERGFÃ–RETAGEN AB</t>
  </si>
  <si>
    <t xml:space="preserve">Assa Abloy AB</t>
  </si>
  <si>
    <t xml:space="preserve">SE5560593575</t>
  </si>
  <si>
    <t xml:space="preserve">ASSA ABLOY AB</t>
  </si>
  <si>
    <t xml:space="preserve">Sectra AB</t>
  </si>
  <si>
    <t xml:space="preserve">SE5560648304</t>
  </si>
  <si>
    <t xml:space="preserve">SECTRA AB</t>
  </si>
  <si>
    <t xml:space="preserve">Nolato AB</t>
  </si>
  <si>
    <t xml:space="preserve">SE5560804592</t>
  </si>
  <si>
    <t xml:space="preserve">NOLATO AB</t>
  </si>
  <si>
    <t xml:space="preserve">Torekov</t>
  </si>
  <si>
    <t xml:space="preserve">Unicarriers Europe AB</t>
  </si>
  <si>
    <t xml:space="preserve">SE5560836461</t>
  </si>
  <si>
    <t xml:space="preserve">NL33274459</t>
  </si>
  <si>
    <t xml:space="preserve">UCE HOLDINGS B.V.</t>
  </si>
  <si>
    <t xml:space="preserve">Molnlycke</t>
  </si>
  <si>
    <t xml:space="preserve">MÃ¶lnlycke, Sweden</t>
  </si>
  <si>
    <t xml:space="preserve">Algeria; Australia; Austria; Bahrain; Cyprus; Czech Republic; Egypt; Finland; Greece; Hong Kong; Ice</t>
  </si>
  <si>
    <t xml:space="preserve">France; Germany; Great Britain; Norway; Denmark; USA; Algeria; Australia; Austria; Bahrain; Cyprus; </t>
  </si>
  <si>
    <t xml:space="preserve">Scania Cv Aktiebolag</t>
  </si>
  <si>
    <t xml:space="preserve">SE5560840976</t>
  </si>
  <si>
    <t xml:space="preserve">Sodertalje</t>
  </si>
  <si>
    <t xml:space="preserve">Sodertalje, Sweden</t>
  </si>
  <si>
    <t xml:space="preserve">Europe, Latin America, Asia, Africa and Australia</t>
  </si>
  <si>
    <t xml:space="preserve">Betsson AB</t>
  </si>
  <si>
    <t xml:space="preserve">SE5560904251</t>
  </si>
  <si>
    <t xml:space="preserve">Cherryforetagen</t>
  </si>
  <si>
    <t xml:space="preserve">BETSSON AB</t>
  </si>
  <si>
    <t xml:space="preserve">Cherryforetagen Ab</t>
  </si>
  <si>
    <t xml:space="preserve">Telia Company AB</t>
  </si>
  <si>
    <t xml:space="preserve">SE5561034249</t>
  </si>
  <si>
    <t xml:space="preserve">TELIA COMPANY AB</t>
  </si>
  <si>
    <t xml:space="preserve">Teliasonera Ab</t>
  </si>
  <si>
    <t xml:space="preserve">Finland; Norway; Denmark; The Baltic countries; Eurasia; Russia; Latvia; Lithuania; Turkey</t>
  </si>
  <si>
    <t xml:space="preserve">Hexpol AB</t>
  </si>
  <si>
    <t xml:space="preserve">SE5561089631</t>
  </si>
  <si>
    <t xml:space="preserve">HEXPOL AB</t>
  </si>
  <si>
    <t xml:space="preserve">Asia; Latin America; Eastern Europe</t>
  </si>
  <si>
    <t xml:space="preserve">AB Fagerhult</t>
  </si>
  <si>
    <t xml:space="preserve">SE5561106203</t>
  </si>
  <si>
    <t xml:space="preserve">AB FAGERHULT</t>
  </si>
  <si>
    <t xml:space="preserve">Habo</t>
  </si>
  <si>
    <t xml:space="preserve">Habo, Ã–rnskÃ¶ldsvik, Varberg, Falkenberg, BorÃ¥s and Ã…hus in Sweden; Manchester in England; Suzhou, Ch</t>
  </si>
  <si>
    <t xml:space="preserve">Norway; Denmark; Finland; United Kingdom; the Netherlands; Germany; Estonia; Russia; China</t>
  </si>
  <si>
    <t xml:space="preserve">AF AB</t>
  </si>
  <si>
    <t xml:space="preserve">SE5561206474</t>
  </si>
  <si>
    <t xml:space="preserve">Aktiebolaget Ångpanneföreningen</t>
  </si>
  <si>
    <t xml:space="preserve">Ã…F AB</t>
  </si>
  <si>
    <t xml:space="preserve">Ab Angpanneforeningen</t>
  </si>
  <si>
    <t xml:space="preserve">Industrial &amp; Financial Systems AB</t>
  </si>
  <si>
    <t xml:space="preserve">SE5561220996</t>
  </si>
  <si>
    <t xml:space="preserve">NL54404371</t>
  </si>
  <si>
    <t xml:space="preserve">EQT HOLDINGS COÃ–PERATIEF W.A.</t>
  </si>
  <si>
    <t xml:space="preserve">Systemair AB</t>
  </si>
  <si>
    <t xml:space="preserve">SE5561604108</t>
  </si>
  <si>
    <t xml:space="preserve">SYSTEMAIR AB</t>
  </si>
  <si>
    <t xml:space="preserve">Skinnskatteberg</t>
  </si>
  <si>
    <t xml:space="preserve">Skinnskatteberg, Sweden</t>
  </si>
  <si>
    <t xml:space="preserve">Portugal; Bulgaria; Denmark; Norway; Germany; Canada; Lithuania; Latvia; Austria; Belgium; China; th</t>
  </si>
  <si>
    <t xml:space="preserve">Elekta AB (Publ)</t>
  </si>
  <si>
    <t xml:space="preserve">SE5561704015</t>
  </si>
  <si>
    <t xml:space="preserve">ELEKTA AB (PUBL)</t>
  </si>
  <si>
    <t xml:space="preserve">North America; Europe; Asia; Aims to address the needs of the patients by reducing hospitalization c</t>
  </si>
  <si>
    <t xml:space="preserve">Vaderstad Holding AB</t>
  </si>
  <si>
    <t xml:space="preserve">SE5561722884</t>
  </si>
  <si>
    <t xml:space="preserve">VAEDERSTAD%</t>
  </si>
  <si>
    <t xml:space="preserve">VADERSTAD%</t>
  </si>
  <si>
    <t xml:space="preserve">VÃ„DERSTAD HOLDING AB</t>
  </si>
  <si>
    <t xml:space="preserve">Vaderstad</t>
  </si>
  <si>
    <t xml:space="preserve">United Kingdom; Germany; France; Poland; Hungary; Estonia; Lithuania; Latvia; Ukraine</t>
  </si>
  <si>
    <t xml:space="preserve">Hexagon AB</t>
  </si>
  <si>
    <t xml:space="preserve">SE5561904771</t>
  </si>
  <si>
    <t xml:space="preserve">HEXAGON AB</t>
  </si>
  <si>
    <t xml:space="preserve">Nacka Strand</t>
  </si>
  <si>
    <t xml:space="preserve">Iptor Supply Chain Systems AB</t>
  </si>
  <si>
    <t xml:space="preserve">SE5561987289</t>
  </si>
  <si>
    <t xml:space="preserve">pb matching IBS</t>
  </si>
  <si>
    <t xml:space="preserve">IPTOR SUPPLY CHAIN SYSTEMS AB</t>
  </si>
  <si>
    <t xml:space="preserve">Lindengruppen Aktiebolag</t>
  </si>
  <si>
    <t xml:space="preserve">SE5562054956</t>
  </si>
  <si>
    <t xml:space="preserve">LINDÃ‰NGRUPPEN AKTIEBOLAG</t>
  </si>
  <si>
    <t xml:space="preserve">Enea AB</t>
  </si>
  <si>
    <t xml:space="preserve">SE5562097146</t>
  </si>
  <si>
    <t xml:space="preserve">ENEA AB</t>
  </si>
  <si>
    <t xml:space="preserve">Enea Data Ab</t>
  </si>
  <si>
    <t xml:space="preserve">Romania; United States; China; Japan; France; Germany; United Kingdom; Israel</t>
  </si>
  <si>
    <t xml:space="preserve">Active Biotech AB</t>
  </si>
  <si>
    <t xml:space="preserve">SE5562239227</t>
  </si>
  <si>
    <t xml:space="preserve">ACTIVE BIOTECH AB</t>
  </si>
  <si>
    <t xml:space="preserve">Active I Malmo Ab</t>
  </si>
  <si>
    <t xml:space="preserve">Lund</t>
  </si>
  <si>
    <t xml:space="preserve">Medivir AB</t>
  </si>
  <si>
    <t xml:space="preserve">SE5562384361</t>
  </si>
  <si>
    <t xml:space="preserve">MEDIVIR AB</t>
  </si>
  <si>
    <t xml:space="preserve">Diamyd Medical Aktiebolag</t>
  </si>
  <si>
    <t xml:space="preserve">SE5562423797</t>
  </si>
  <si>
    <t xml:space="preserve">Perstorp Specialty Chemicals AB</t>
  </si>
  <si>
    <t xml:space="preserve">SE5562476290</t>
  </si>
  <si>
    <t xml:space="preserve">FR443837331</t>
  </si>
  <si>
    <t xml:space="preserve">PAI PARTNERS</t>
  </si>
  <si>
    <t xml:space="preserve">Perstorp</t>
  </si>
  <si>
    <t xml:space="preserve">Ortivus AB</t>
  </si>
  <si>
    <t xml:space="preserve">SE5562591205</t>
  </si>
  <si>
    <t xml:space="preserve">ORTIVUS AB</t>
  </si>
  <si>
    <t xml:space="preserve">Svenska Ab</t>
  </si>
  <si>
    <t xml:space="preserve">Danderyd</t>
  </si>
  <si>
    <t xml:space="preserve">Trention AB</t>
  </si>
  <si>
    <t xml:space="preserve">SE5562748623</t>
  </si>
  <si>
    <t xml:space="preserve">TRENTION AB</t>
  </si>
  <si>
    <t xml:space="preserve">Opcon Ab</t>
  </si>
  <si>
    <t xml:space="preserve">Sweden; China</t>
  </si>
  <si>
    <t xml:space="preserve">K Ohlin Holding AB</t>
  </si>
  <si>
    <t xml:space="preserve">SE5562760875</t>
  </si>
  <si>
    <t xml:space="preserve">HLINS RACING</t>
  </si>
  <si>
    <t xml:space="preserve">OEHLINS RACING</t>
  </si>
  <si>
    <t xml:space="preserve">K Ã–HLIN HOLDING AB</t>
  </si>
  <si>
    <t xml:space="preserve">Sollentuna</t>
  </si>
  <si>
    <t xml:space="preserve">Mellby Gard AB</t>
  </si>
  <si>
    <t xml:space="preserve">SE5562806330</t>
  </si>
  <si>
    <t xml:space="preserve">SE5565630323</t>
  </si>
  <si>
    <t xml:space="preserve">MELLBY GÃ…RD HOLDING AB</t>
  </si>
  <si>
    <t xml:space="preserve">Hl Display Aktiebolag</t>
  </si>
  <si>
    <t xml:space="preserve">SE5562869957</t>
  </si>
  <si>
    <t xml:space="preserve">SE5560083585</t>
  </si>
  <si>
    <t xml:space="preserve">RATOS AB</t>
  </si>
  <si>
    <t xml:space="preserve">Western and Eastern Europe; South America; Middle East; Asia</t>
  </si>
  <si>
    <t xml:space="preserve">Nordstjernan Investment AB</t>
  </si>
  <si>
    <t xml:space="preserve">SE5563089381</t>
  </si>
  <si>
    <t xml:space="preserve">SELEI258054</t>
  </si>
  <si>
    <t xml:space="preserve">AXEL OCH MARGARET AX:SON JOHNSONS STIFTELSE FOR ALLMANNYTTIGA ANDAMAL</t>
  </si>
  <si>
    <t xml:space="preserve">Karo Pharma AB</t>
  </si>
  <si>
    <t xml:space="preserve">SE5563093359</t>
  </si>
  <si>
    <t xml:space="preserve">KARO PHARMA AB</t>
  </si>
  <si>
    <t xml:space="preserve">Karo Bio Ab</t>
  </si>
  <si>
    <t xml:space="preserve">Huddinge</t>
  </si>
  <si>
    <t xml:space="preserve">Raysearch Laboratories AB</t>
  </si>
  <si>
    <t xml:space="preserve">SE5563226157</t>
  </si>
  <si>
    <t xml:space="preserve">WW*946022926</t>
  </si>
  <si>
    <t xml:space="preserve">MR JOHAN LOF</t>
  </si>
  <si>
    <t xml:space="preserve">Taurus Petroleum Ab</t>
  </si>
  <si>
    <t xml:space="preserve">North America, Asia, Europe</t>
  </si>
  <si>
    <t xml:space="preserve">Oasmia Pharmaceutical AB</t>
  </si>
  <si>
    <t xml:space="preserve">SE5563326676</t>
  </si>
  <si>
    <t xml:space="preserve">OASMIA PHARMACEUTICAL AB</t>
  </si>
  <si>
    <t xml:space="preserve">Uppsala</t>
  </si>
  <si>
    <t xml:space="preserve">Ecolean Aktiebolag</t>
  </si>
  <si>
    <t xml:space="preserve">SE5563510212</t>
  </si>
  <si>
    <t xml:space="preserve">LU*110020776400</t>
  </si>
  <si>
    <t xml:space="preserve">SVEA SARL</t>
  </si>
  <si>
    <t xml:space="preserve">Helsingborg</t>
  </si>
  <si>
    <t xml:space="preserve">Mycronic AB</t>
  </si>
  <si>
    <t xml:space="preserve">SE5563512374</t>
  </si>
  <si>
    <t xml:space="preserve">MYCRONIC AB</t>
  </si>
  <si>
    <t xml:space="preserve">Micronic Mydata Ab</t>
  </si>
  <si>
    <t xml:space="preserve">Taby</t>
  </si>
  <si>
    <t xml:space="preserve">Japan, Taiwan, United States, Republic of Korea, Sweden, Singapore, Netherlands, United Kingdom, Fra</t>
  </si>
  <si>
    <t xml:space="preserve">Vitrolife AB</t>
  </si>
  <si>
    <t xml:space="preserve">SE5563543452</t>
  </si>
  <si>
    <t xml:space="preserve">VITROLIFE AB</t>
  </si>
  <si>
    <t xml:space="preserve">United States of America; Australia</t>
  </si>
  <si>
    <t xml:space="preserve">Nibe Industrier AB</t>
  </si>
  <si>
    <t xml:space="preserve">SE5563748309</t>
  </si>
  <si>
    <t xml:space="preserve">NIBE INDUSTRIER AB</t>
  </si>
  <si>
    <t xml:space="preserve">Markaryd</t>
  </si>
  <si>
    <t xml:space="preserve">Carl Bennet AB</t>
  </si>
  <si>
    <t xml:space="preserve">SE5563790715</t>
  </si>
  <si>
    <t xml:space="preserve">WW*110137295977</t>
  </si>
  <si>
    <t xml:space="preserve">MR BENNET CARL</t>
  </si>
  <si>
    <t xml:space="preserve">Getinge AB</t>
  </si>
  <si>
    <t xml:space="preserve">SE5564085032</t>
  </si>
  <si>
    <t xml:space="preserve">GETINGE AB</t>
  </si>
  <si>
    <t xml:space="preserve">Getinge Industrier Ab</t>
  </si>
  <si>
    <t xml:space="preserve">Getinge</t>
  </si>
  <si>
    <t xml:space="preserve">Sweden; China; Germany; United Kingdom; United States</t>
  </si>
  <si>
    <t xml:space="preserve">China; Germany; United Kingdom; United States</t>
  </si>
  <si>
    <t xml:space="preserve">Gunnebo AB</t>
  </si>
  <si>
    <t xml:space="preserve">SE5564382629</t>
  </si>
  <si>
    <t xml:space="preserve">GUNNEBO AB</t>
  </si>
  <si>
    <t xml:space="preserve">Recipharm AB (Publ)</t>
  </si>
  <si>
    <t xml:space="preserve">SE5564988425</t>
  </si>
  <si>
    <t xml:space="preserve">Recip</t>
  </si>
  <si>
    <t xml:space="preserve">RECIPHARM AB (PUBL)</t>
  </si>
  <si>
    <t xml:space="preserve">Jordbro</t>
  </si>
  <si>
    <t xml:space="preserve">United States; Denmark</t>
  </si>
  <si>
    <t xml:space="preserve">Orexo AB</t>
  </si>
  <si>
    <t xml:space="preserve">SE5565000600</t>
  </si>
  <si>
    <t xml:space="preserve">OREXO AB</t>
  </si>
  <si>
    <t xml:space="preserve">Studsvik AB</t>
  </si>
  <si>
    <t xml:space="preserve">SE5565010997</t>
  </si>
  <si>
    <t xml:space="preserve">STUDSVIK AB</t>
  </si>
  <si>
    <t xml:space="preserve">apan; Norway; Switzerland; United Kingdom; Germany; United States of America</t>
  </si>
  <si>
    <t xml:space="preserve">Anoto Group AB</t>
  </si>
  <si>
    <t xml:space="preserve">SE5565323929</t>
  </si>
  <si>
    <t xml:space="preserve">ANOTO GROUP AB</t>
  </si>
  <si>
    <t xml:space="preserve">C Technologies Ab</t>
  </si>
  <si>
    <t xml:space="preserve">United States; Japan</t>
  </si>
  <si>
    <t xml:space="preserve">Net Insight AB</t>
  </si>
  <si>
    <t xml:space="preserve">SE5565334397</t>
  </si>
  <si>
    <t xml:space="preserve">NET INSIGHT AB</t>
  </si>
  <si>
    <t xml:space="preserve">Nilgir AB</t>
  </si>
  <si>
    <t xml:space="preserve">SE5565375812</t>
  </si>
  <si>
    <t xml:space="preserve">SE5562789718</t>
  </si>
  <si>
    <t xml:space="preserve">M.G.A. HOLDING AKTIEBOLAG</t>
  </si>
  <si>
    <t xml:space="preserve">Bioinvent International AB</t>
  </si>
  <si>
    <t xml:space="preserve">SE5565377263</t>
  </si>
  <si>
    <t xml:space="preserve">BIOINVENT INTERNATIONAL AB</t>
  </si>
  <si>
    <t xml:space="preserve">Lund, Sweden</t>
  </si>
  <si>
    <t xml:space="preserve">Vsm Group Aktiebolag</t>
  </si>
  <si>
    <t xml:space="preserve">SE5565388666</t>
  </si>
  <si>
    <t xml:space="preserve">Husqvarna Sewing Machines</t>
  </si>
  <si>
    <t xml:space="preserve">BM*926601558</t>
  </si>
  <si>
    <t xml:space="preserve">KSIN BERMUDA II LIMITED</t>
  </si>
  <si>
    <t xml:space="preserve">Huskvarna</t>
  </si>
  <si>
    <t xml:space="preserve">Huskvarna, Sweden; Brno, Czech Republic</t>
  </si>
  <si>
    <t xml:space="preserve">Sweden; United States; Germany</t>
  </si>
  <si>
    <t xml:space="preserve">Biotage AB</t>
  </si>
  <si>
    <t xml:space="preserve">SE5565393138</t>
  </si>
  <si>
    <t xml:space="preserve">BIOTAGE AB</t>
  </si>
  <si>
    <t xml:space="preserve">Pyrosequencing Ab</t>
  </si>
  <si>
    <t xml:space="preserve">Uppsala, Sweden</t>
  </si>
  <si>
    <t xml:space="preserve">Arbona AB</t>
  </si>
  <si>
    <t xml:space="preserve">SE5565418869</t>
  </si>
  <si>
    <t xml:space="preserve">ARBONA AB</t>
  </si>
  <si>
    <t xml:space="preserve">Switchcore Ab</t>
  </si>
  <si>
    <t xml:space="preserve">Djursholm</t>
  </si>
  <si>
    <t xml:space="preserve">Nordic Growth Market (NGM)</t>
  </si>
  <si>
    <t xml:space="preserve">United States; Singapore; China; Netherlands</t>
  </si>
  <si>
    <t xml:space="preserve">Direct Conversion AB</t>
  </si>
  <si>
    <t xml:space="preserve">SE5565428918</t>
  </si>
  <si>
    <t xml:space="preserve">DIRECT CONVERSION AB</t>
  </si>
  <si>
    <t xml:space="preserve">Danderyd, Sweden</t>
  </si>
  <si>
    <t xml:space="preserve">Molnlycke Health Care AB</t>
  </si>
  <si>
    <t xml:space="preserve">SE5565475489</t>
  </si>
  <si>
    <t xml:space="preserve">SE5565984894</t>
  </si>
  <si>
    <t xml:space="preserve">WALLENBERG FOUNDATIONS AB</t>
  </si>
  <si>
    <t xml:space="preserve">Belgium; Czech Republic; Finland; Malaysia; Thailand; The U.K</t>
  </si>
  <si>
    <t xml:space="preserve">Lansforsakringar AB</t>
  </si>
  <si>
    <t xml:space="preserve">SE5565497020</t>
  </si>
  <si>
    <t xml:space="preserve">LÃ„NSFÃ–RSÃ„KRINGAR AB</t>
  </si>
  <si>
    <t xml:space="preserve">Tradedoubler AB</t>
  </si>
  <si>
    <t xml:space="preserve">SE5565757423</t>
  </si>
  <si>
    <t xml:space="preserve">TRADEDOUBLER AB</t>
  </si>
  <si>
    <t xml:space="preserve">Alfa Laval AB</t>
  </si>
  <si>
    <t xml:space="preserve">SE5565878054</t>
  </si>
  <si>
    <t xml:space="preserve">ALFA LAVAL AB</t>
  </si>
  <si>
    <t xml:space="preserve">Canada; Switzerland; Poland; USA; France; Spain</t>
  </si>
  <si>
    <t xml:space="preserve">Eniro AB</t>
  </si>
  <si>
    <t xml:space="preserve">SE5565880936</t>
  </si>
  <si>
    <t xml:space="preserve">ENIRO AB</t>
  </si>
  <si>
    <t xml:space="preserve">Lindab International AB</t>
  </si>
  <si>
    <t xml:space="preserve">SE5566065446</t>
  </si>
  <si>
    <t xml:space="preserve">LINDAB INTERNATIONAL AB</t>
  </si>
  <si>
    <t xml:space="preserve">Bastad</t>
  </si>
  <si>
    <t xml:space="preserve">Fairford Holdings Europe AB</t>
  </si>
  <si>
    <t xml:space="preserve">SE5566067566</t>
  </si>
  <si>
    <t xml:space="preserve">BS*981018841</t>
  </si>
  <si>
    <t xml:space="preserve">SALAH OSSEIRAN TRUST</t>
  </si>
  <si>
    <t xml:space="preserve">Ostersund</t>
  </si>
  <si>
    <t xml:space="preserve">Tobii AB</t>
  </si>
  <si>
    <t xml:space="preserve">SE5566139654</t>
  </si>
  <si>
    <t xml:space="preserve">TOBII AB</t>
  </si>
  <si>
    <t xml:space="preserve">USA; Japan; Norway; Germany; Australia</t>
  </si>
  <si>
    <t xml:space="preserve">HMS Networks AB</t>
  </si>
  <si>
    <t xml:space="preserve">SE5566618954</t>
  </si>
  <si>
    <t xml:space="preserve">HMS NETWORKS AB</t>
  </si>
  <si>
    <t xml:space="preserve">Halmstad</t>
  </si>
  <si>
    <t xml:space="preserve">Halmstad, Sweden</t>
  </si>
  <si>
    <t xml:space="preserve">Sweden, Germany, United States, Japan, Denmark, China, Italy, France, United Kingdom, and India</t>
  </si>
  <si>
    <t xml:space="preserve">Atlas Antibodies AB</t>
  </si>
  <si>
    <t xml:space="preserve">SE5566828082</t>
  </si>
  <si>
    <t xml:space="preserve">Bromma</t>
  </si>
  <si>
    <t xml:space="preserve">Affibody Medical AB</t>
  </si>
  <si>
    <t xml:space="preserve">SE5567145601</t>
  </si>
  <si>
    <t xml:space="preserve">Affibody</t>
  </si>
  <si>
    <t xml:space="preserve">Flatfrog Laboratories AB</t>
  </si>
  <si>
    <t xml:space="preserve">SE5567335491</t>
  </si>
  <si>
    <t xml:space="preserve">LULB193189</t>
  </si>
  <si>
    <t xml:space="preserve">FINVUS INVEST SARL</t>
  </si>
  <si>
    <t xml:space="preserve">68.00</t>
  </si>
  <si>
    <t xml:space="preserve">Quintus Technologies Holding AB</t>
  </si>
  <si>
    <t xml:space="preserve">SE5567350078</t>
  </si>
  <si>
    <t xml:space="preserve">US*110020780554</t>
  </si>
  <si>
    <t xml:space="preserve">AVURE LLC</t>
  </si>
  <si>
    <t xml:space="preserve">Vasteras</t>
  </si>
  <si>
    <t xml:space="preserve">Qunano AB</t>
  </si>
  <si>
    <t xml:space="preserve">SE5567516124</t>
  </si>
  <si>
    <t xml:space="preserve">QUNANO AB</t>
  </si>
  <si>
    <t xml:space="preserve">Powercell Sweden AB (Publ)</t>
  </si>
  <si>
    <t xml:space="preserve">SE5567598353</t>
  </si>
  <si>
    <t xml:space="preserve">POWERCELL%</t>
  </si>
  <si>
    <t xml:space="preserve">KOREA POWERCELL INC</t>
  </si>
  <si>
    <t xml:space="preserve">POWERCELL SWEDEN AB (PUBL)</t>
  </si>
  <si>
    <t xml:space="preserve">Teligent Telecom AB</t>
  </si>
  <si>
    <t xml:space="preserve">SE5567634901</t>
  </si>
  <si>
    <t xml:space="preserve">SE5563987154</t>
  </si>
  <si>
    <t xml:space="preserve">IN0000734466</t>
  </si>
  <si>
    <t xml:space="preserve">ALTRUIST TECHNOLOGIES PRIVATE LIMITED</t>
  </si>
  <si>
    <t xml:space="preserve">Thule Group AB</t>
  </si>
  <si>
    <t xml:space="preserve">SE5567706311</t>
  </si>
  <si>
    <t xml:space="preserve">THULE GROUP AB</t>
  </si>
  <si>
    <t xml:space="preserve">Postnord AB</t>
  </si>
  <si>
    <t xml:space="preserve">SE5567712640</t>
  </si>
  <si>
    <t xml:space="preserve">Denmark; Finland; Norway</t>
  </si>
  <si>
    <t xml:space="preserve">Elways AB</t>
  </si>
  <si>
    <t xml:space="preserve">SE5567837561</t>
  </si>
  <si>
    <t xml:space="preserve">Munters Group AB</t>
  </si>
  <si>
    <t xml:space="preserve">SE5568192321</t>
  </si>
  <si>
    <t xml:space="preserve">GBJE99127</t>
  </si>
  <si>
    <t xml:space="preserve">NC VII LIMITED</t>
  </si>
  <si>
    <t xml:space="preserve">Frostbite Holding AB</t>
  </si>
  <si>
    <t xml:space="preserve">SE5568203292</t>
  </si>
  <si>
    <t xml:space="preserve">%WAECO %</t>
  </si>
  <si>
    <t xml:space="preserve">GBGG45197</t>
  </si>
  <si>
    <t xml:space="preserve">EQT V LIMITED</t>
  </si>
  <si>
    <t xml:space="preserve">Concentric AB</t>
  </si>
  <si>
    <t xml:space="preserve">SE5568284995</t>
  </si>
  <si>
    <t xml:space="preserve">HALDEX CONCENTRIC</t>
  </si>
  <si>
    <t xml:space="preserve">Haldex Hydraulics</t>
  </si>
  <si>
    <t xml:space="preserve">CONCENTRIC ROCKFORD</t>
  </si>
  <si>
    <t xml:space="preserve">CONCENTRICBIRMINGHAM LTD</t>
  </si>
  <si>
    <t xml:space="preserve">CONCENTRIC VFP</t>
  </si>
  <si>
    <t xml:space="preserve">concentric medical inc</t>
  </si>
  <si>
    <t xml:space="preserve">pas evident pour matching</t>
  </si>
  <si>
    <t xml:space="preserve">CONCENTRIC AB</t>
  </si>
  <si>
    <t xml:space="preserve">Itiviti AB</t>
  </si>
  <si>
    <t xml:space="preserve">SE5568718141</t>
  </si>
  <si>
    <t xml:space="preserve">ORC SOFTWARE</t>
  </si>
  <si>
    <t xml:space="preserve">D'autres ORC % qui n'ont rien à voir</t>
  </si>
  <si>
    <t xml:space="preserve">Itiviti Group Holding AB (Publ)</t>
  </si>
  <si>
    <t xml:space="preserve">SE5568735913</t>
  </si>
  <si>
    <t xml:space="preserve">Transcom Worldwide AB</t>
  </si>
  <si>
    <t xml:space="preserve">SE5568801277</t>
  </si>
  <si>
    <t xml:space="preserve">TRANSCOM WORLDWIDE AB</t>
  </si>
  <si>
    <t xml:space="preserve">Clavister Holding AB</t>
  </si>
  <si>
    <t xml:space="preserve">SE5569176612</t>
  </si>
  <si>
    <t xml:space="preserve">CLAVISTER HOLDING AB</t>
  </si>
  <si>
    <t xml:space="preserve">Ornskoldsvik</t>
  </si>
  <si>
    <t xml:space="preserve">Cricket Invest AB</t>
  </si>
  <si>
    <t xml:space="preserve">SE5569305567</t>
  </si>
  <si>
    <t xml:space="preserve">CY*110020782474</t>
  </si>
  <si>
    <t xml:space="preserve">PLANTAGEN HOLDING LTD</t>
  </si>
  <si>
    <t xml:space="preserve">Sodra Skogsagarna Ekonomisk Forening</t>
  </si>
  <si>
    <t xml:space="preserve">SE7295003789</t>
  </si>
  <si>
    <t xml:space="preserve">SÃ–DRA SKOGSÃ„GARNA EKONOMISK FÃ–RENING</t>
  </si>
  <si>
    <t xml:space="preserve">Vaxjo</t>
  </si>
  <si>
    <t xml:space="preserve">Latvia, Ireland, South Africa and Norway</t>
  </si>
  <si>
    <t xml:space="preserve">Lantmannen Ek For</t>
  </si>
  <si>
    <t xml:space="preserve">SE7696052856</t>
  </si>
  <si>
    <t xml:space="preserve">Lantmännen</t>
  </si>
  <si>
    <t xml:space="preserve">LANTMÃ„NNEN EK FÃ–R</t>
  </si>
  <si>
    <t xml:space="preserve">Hong Leong Asia Limited</t>
  </si>
  <si>
    <t xml:space="preserve">SG</t>
  </si>
  <si>
    <t xml:space="preserve">SG196300306G</t>
  </si>
  <si>
    <t xml:space="preserve">SG198202219W</t>
  </si>
  <si>
    <t xml:space="preserve">HONG LEONG ENTERPRISES PTE. LTD.</t>
  </si>
  <si>
    <t xml:space="preserve">64.10</t>
  </si>
  <si>
    <t xml:space="preserve">Keppel Corporation Ltd</t>
  </si>
  <si>
    <t xml:space="preserve">SG196800351N</t>
  </si>
  <si>
    <t xml:space="preserve">% Keppel %</t>
  </si>
  <si>
    <t xml:space="preserve">KEPPEL CORPORATION LTD</t>
  </si>
  <si>
    <t xml:space="preserve">Keppel Shipyard Ltd</t>
  </si>
  <si>
    <t xml:space="preserve">United States; Norway; Netherlands; Philippines; Brazil; Azerbaijan; Kazakhstan; United Arab Emirate</t>
  </si>
  <si>
    <t xml:space="preserve">Creative Technology Ltd</t>
  </si>
  <si>
    <t xml:space="preserve">SG198303359D</t>
  </si>
  <si>
    <t xml:space="preserve">CREATIVE TECHNOLOGY LTD</t>
  </si>
  <si>
    <t xml:space="preserve">Benelux, Denmark, France, Germany, Italy, Poland, Portugal, Russia, Spain, Sweden, the United Kingdo</t>
  </si>
  <si>
    <t xml:space="preserve">Venture Corporation Limited</t>
  </si>
  <si>
    <t xml:space="preserve">SG198402886H</t>
  </si>
  <si>
    <t xml:space="preserve">attention matching venture</t>
  </si>
  <si>
    <t xml:space="preserve">VENTURE CORPORATION LIMITED</t>
  </si>
  <si>
    <t xml:space="preserve">Venture Manufacturing (Singapore) Ltd</t>
  </si>
  <si>
    <t xml:space="preserve">South East Asia; North East Asia; Americas; Europe</t>
  </si>
  <si>
    <t xml:space="preserve">MOH Holdings PTE Ltd</t>
  </si>
  <si>
    <t xml:space="preserve">SG198702955E</t>
  </si>
  <si>
    <t xml:space="preserve">Health Corporation of Singapore</t>
  </si>
  <si>
    <t xml:space="preserve">SG*J00S4601</t>
  </si>
  <si>
    <t xml:space="preserve">SINGAPORE</t>
  </si>
  <si>
    <t xml:space="preserve">Globalfoundries Singapore Pte. Ltd.</t>
  </si>
  <si>
    <t xml:space="preserve">SG198703584K</t>
  </si>
  <si>
    <t xml:space="preserve">Firmenich Asia PTE Ltd</t>
  </si>
  <si>
    <t xml:space="preserve">SG199001836Z</t>
  </si>
  <si>
    <t xml:space="preserve">CH*110023107602</t>
  </si>
  <si>
    <t xml:space="preserve">FIRMENICH FAMILY</t>
  </si>
  <si>
    <t xml:space="preserve">Flex Ltd.</t>
  </si>
  <si>
    <t xml:space="preserve">SG199002645H</t>
  </si>
  <si>
    <t xml:space="preserve">FLEX LTD.</t>
  </si>
  <si>
    <t xml:space="preserve">Flextronics International Ltd.</t>
  </si>
  <si>
    <t xml:space="preserve">China; Hong Kong; India; Indonesia; Japan; Korea; Malaysia; Taiwan; Brazil; United States; Canada; M</t>
  </si>
  <si>
    <t xml:space="preserve">Accuron Technologies Limited</t>
  </si>
  <si>
    <t xml:space="preserve">SG199502993M</t>
  </si>
  <si>
    <t xml:space="preserve">ACCURON</t>
  </si>
  <si>
    <t xml:space="preserve">China; Germany; Japan; United States; Spain; Italy; France</t>
  </si>
  <si>
    <t xml:space="preserve">Singapore Technologies Engineering Ltd</t>
  </si>
  <si>
    <t xml:space="preserve">SG199706274H</t>
  </si>
  <si>
    <t xml:space="preserve">United States; Europe; Asia; Australia</t>
  </si>
  <si>
    <t xml:space="preserve">Borouge Pte. Ltd.</t>
  </si>
  <si>
    <t xml:space="preserve">SG199801755H</t>
  </si>
  <si>
    <t xml:space="preserve">ABU DHABI POLYMERS</t>
  </si>
  <si>
    <t xml:space="preserve">Borouge</t>
  </si>
  <si>
    <t xml:space="preserve">Ruwais; Abu Dhabi; United Arab Emirates</t>
  </si>
  <si>
    <t xml:space="preserve">Middle East; Asia Pacific</t>
  </si>
  <si>
    <t xml:space="preserve">Razer (Asia-Pacific) Pte. Ltd.</t>
  </si>
  <si>
    <t xml:space="preserve">SG200312968N</t>
  </si>
  <si>
    <t xml:space="preserve">RAZER ASIA PACIFIC PTE LTD</t>
  </si>
  <si>
    <t xml:space="preserve">KY*110143296731</t>
  </si>
  <si>
    <t xml:space="preserve">RAZER INC.</t>
  </si>
  <si>
    <t xml:space="preserve">Broadcom Limited</t>
  </si>
  <si>
    <t xml:space="preserve">SG201505572G</t>
  </si>
  <si>
    <t xml:space="preserve">Pavonia Limited</t>
  </si>
  <si>
    <t xml:space="preserve">ACH, druzba za gospodarjenje z nalozbami, d.d., Ljubljana</t>
  </si>
  <si>
    <t xml:space="preserve">SI</t>
  </si>
  <si>
    <t xml:space="preserve">SI5002753</t>
  </si>
  <si>
    <t xml:space="preserve">Autocommerce</t>
  </si>
  <si>
    <t xml:space="preserve">SI2065355</t>
  </si>
  <si>
    <t xml:space="preserve">PROTEJ, HOLDINSKA DRUZBA, D.O.O.</t>
  </si>
  <si>
    <t xml:space="preserve">98.15</t>
  </si>
  <si>
    <t xml:space="preserve">Ljubljana</t>
  </si>
  <si>
    <t xml:space="preserve">Krka DD Novo Mesto</t>
  </si>
  <si>
    <t xml:space="preserve">SI5043611</t>
  </si>
  <si>
    <t xml:space="preserve">KRKA DD NOVO MESTO</t>
  </si>
  <si>
    <t xml:space="preserve">Novo Mesto</t>
  </si>
  <si>
    <t xml:space="preserve">Ljubljana Stock Exchange</t>
  </si>
  <si>
    <t xml:space="preserve">Poland; Czech Republic; Bosnia and Herzegovina; Russian Federation; Portugal; Hungary; Ireland; Aust</t>
  </si>
  <si>
    <t xml:space="preserve">KAPITALSKA DRUZBA POKOJNINSKEGA IN INVALIDSKEGA ZAVAROVANJA, d.d.</t>
  </si>
  <si>
    <t xml:space="preserve">SI5986010</t>
  </si>
  <si>
    <t xml:space="preserve">%Cinkarna %</t>
  </si>
  <si>
    <t xml:space="preserve">SI5854814</t>
  </si>
  <si>
    <t xml:space="preserve">REPUBLIKA SLOVENIJA</t>
  </si>
  <si>
    <t xml:space="preserve">Deva Ozel Saglik Hizmetleri Sanayi VE Ticaret Anonim Sirketi</t>
  </si>
  <si>
    <t xml:space="preserve">TR</t>
  </si>
  <si>
    <t xml:space="preserve">TR104325F</t>
  </si>
  <si>
    <t xml:space="preserve">WW*110007226364</t>
  </si>
  <si>
    <t xml:space="preserve">MR AHMET SELVI</t>
  </si>
  <si>
    <t xml:space="preserve">Bagcilar</t>
  </si>
  <si>
    <t xml:space="preserve">Turkey</t>
  </si>
  <si>
    <t xml:space="preserve">Deger Ticaret Arcelik Bayii Hayrettin Deger VE Ortaklari</t>
  </si>
  <si>
    <t xml:space="preserve">TR151889F</t>
  </si>
  <si>
    <t xml:space="preserve">ARCELIK</t>
  </si>
  <si>
    <t xml:space="preserve">Pendik</t>
  </si>
  <si>
    <t xml:space="preserve">Temsa Global Sanayi Ve Ticaret A S</t>
  </si>
  <si>
    <t xml:space="preserve">TR1715807F</t>
  </si>
  <si>
    <t xml:space="preserve">temsa</t>
  </si>
  <si>
    <t xml:space="preserve">Rodi Giyim Sanayi VE Ticaret Anonim Sirketi</t>
  </si>
  <si>
    <t xml:space="preserve">TR249213F</t>
  </si>
  <si>
    <t xml:space="preserve">WW*971021125</t>
  </si>
  <si>
    <t xml:space="preserve">FETIN KAZANCI</t>
  </si>
  <si>
    <t xml:space="preserve">Esenyurt</t>
  </si>
  <si>
    <t xml:space="preserve">Abdi Ibrahim Ilac Sanayi VE Ticaret Anonim Sirketi</t>
  </si>
  <si>
    <t xml:space="preserve">TR272340F</t>
  </si>
  <si>
    <t xml:space="preserve">ABDI IBRAHIM ILAÃ‡ SANAYI VE TICARET ANONIM SIRKETI</t>
  </si>
  <si>
    <t xml:space="preserve">Sariyer</t>
  </si>
  <si>
    <t xml:space="preserve">Sanovel Ilac Sanayi VE Ticaret Anonim Sirketi</t>
  </si>
  <si>
    <t xml:space="preserve">TR272940F</t>
  </si>
  <si>
    <t xml:space="preserve">sanovel%</t>
  </si>
  <si>
    <t xml:space="preserve">TR*915319984</t>
  </si>
  <si>
    <t xml:space="preserve">TOKSOZ FAMILY</t>
  </si>
  <si>
    <t xml:space="preserve">Silivri</t>
  </si>
  <si>
    <t xml:space="preserve">Istanbul(Europe)</t>
  </si>
  <si>
    <t xml:space="preserve">KVK Yatirim Holding Anonim Sirketi</t>
  </si>
  <si>
    <t xml:space="preserve">TR298092F</t>
  </si>
  <si>
    <t xml:space="preserve">TR*110007542560</t>
  </si>
  <si>
    <t xml:space="preserve">MR MEHMET EMIN KARAMEHMET</t>
  </si>
  <si>
    <t xml:space="preserve">Kadikoy</t>
  </si>
  <si>
    <t xml:space="preserve">Arcelik A.S.</t>
  </si>
  <si>
    <t xml:space="preserve">TR30004ET</t>
  </si>
  <si>
    <t xml:space="preserve">ARÃ‡ELIK A.S.</t>
  </si>
  <si>
    <t xml:space="preserve">Sutluce</t>
  </si>
  <si>
    <t xml:space="preserve">Istanbul Stock Exchange</t>
  </si>
  <si>
    <t xml:space="preserve">Turkey (SÃ¼tlÃ¼ce, Istanbul, Eskisehir, Ankara and Bolu)</t>
  </si>
  <si>
    <t xml:space="preserve">Tofas Turk Otomobil Fabrikasi Anonim Sirketi</t>
  </si>
  <si>
    <t xml:space="preserve">TR30005ET</t>
  </si>
  <si>
    <t xml:space="preserve">TOFAS TÃœRK OTOMOBIL FABRIKASI ANONIM SIRKETI</t>
  </si>
  <si>
    <t xml:space="preserve">Sisli</t>
  </si>
  <si>
    <t xml:space="preserve">Kordsa Teknik Tekstil A.S.</t>
  </si>
  <si>
    <t xml:space="preserve">TR30048ET</t>
  </si>
  <si>
    <t xml:space="preserve">TRFEB40007</t>
  </si>
  <si>
    <t xml:space="preserve">HACI Ã–MER SABANCI HOLDING ANONIM SIRKETI</t>
  </si>
  <si>
    <t xml:space="preserve">Kordsa Global Endustriyel Iplik Ve Kord Bezi Sanayi Ve Ticaret A.S.</t>
  </si>
  <si>
    <t xml:space="preserve">71.11</t>
  </si>
  <si>
    <t xml:space="preserve">Izmit</t>
  </si>
  <si>
    <t xml:space="preserve">Turkey; China; Egypt; Iran; Indonesia; Argentina; Germany; United States of America; Brazil</t>
  </si>
  <si>
    <t xml:space="preserve">China; Egypt; Iran; Indonesia; Argentina; Germany; United States of America; Brazil</t>
  </si>
  <si>
    <t xml:space="preserve">Aselsan Elektronik Sanayi VE Ticaret A.S.</t>
  </si>
  <si>
    <t xml:space="preserve">TR30095ET</t>
  </si>
  <si>
    <t xml:space="preserve">ASELSAN ELEKTRONIK SANAYI VE TICARET ANONIM SIRKETI </t>
  </si>
  <si>
    <t xml:space="preserve">TR249002F</t>
  </si>
  <si>
    <t xml:space="preserve">TÃœRK SILAHLI KUVVETLERI GÃœÃ‡LENDIRME VAKFI</t>
  </si>
  <si>
    <t xml:space="preserve">84.58</t>
  </si>
  <si>
    <t xml:space="preserve">Yenimahalle</t>
  </si>
  <si>
    <t xml:space="preserve">Vestel Elektronik Sanayi VE Ticaret A.S.</t>
  </si>
  <si>
    <t xml:space="preserve">TR30238ET</t>
  </si>
  <si>
    <t xml:space="preserve">Vestel%</t>
  </si>
  <si>
    <t xml:space="preserve">TR274824F</t>
  </si>
  <si>
    <t xml:space="preserve">ZORLU HOLDING ANONIM SIRKETI</t>
  </si>
  <si>
    <t xml:space="preserve">77.54</t>
  </si>
  <si>
    <t xml:space="preserve">Europe; Asia; Middle East; Africa; America; Australia</t>
  </si>
  <si>
    <t xml:space="preserve">Ipekdogal Enerji Kaynaklari Arastirma VE Uretim Anonim Sirketi</t>
  </si>
  <si>
    <t xml:space="preserve">TR30379ET</t>
  </si>
  <si>
    <t xml:space="preserve">TR771455F</t>
  </si>
  <si>
    <t xml:space="preserve">KOZA-IPEK HOLDING ANONIM SIRKETI</t>
  </si>
  <si>
    <t xml:space="preserve">61.12</t>
  </si>
  <si>
    <t xml:space="preserve">Teknosa IC VE DIS Ticaret A.S.</t>
  </si>
  <si>
    <t xml:space="preserve">TR30454ET</t>
  </si>
  <si>
    <t xml:space="preserve">60.28</t>
  </si>
  <si>
    <t xml:space="preserve">Istanbul</t>
  </si>
  <si>
    <t xml:space="preserve">Ford Otomotiv Sanayi A.S.</t>
  </si>
  <si>
    <t xml:space="preserve">TR90050ET</t>
  </si>
  <si>
    <t xml:space="preserve">Ford Otosan</t>
  </si>
  <si>
    <t xml:space="preserve">Kocaeli, InÃ¶nÃ¼ and Istanbul in Turkey</t>
  </si>
  <si>
    <t xml:space="preserve">Europe; Commonwealth of Independent States</t>
  </si>
  <si>
    <t xml:space="preserve">Koc Holding A.S.</t>
  </si>
  <si>
    <t xml:space="preserve">TRFEB58521</t>
  </si>
  <si>
    <t xml:space="preserve">TR90040ET</t>
  </si>
  <si>
    <t xml:space="preserve">TR*Z00036748</t>
  </si>
  <si>
    <t xml:space="preserve">KOÃ‡ FAMILY</t>
  </si>
  <si>
    <t xml:space="preserve">Kuzguncuk</t>
  </si>
  <si>
    <t xml:space="preserve">Algeria; Australia; Austria; Azerbaijan; China; Czech Republic; Egypt; France; Germany; Italy; Kazak</t>
  </si>
  <si>
    <t xml:space="preserve">China Motor Corporation</t>
  </si>
  <si>
    <t xml:space="preserve">TW</t>
  </si>
  <si>
    <t xml:space="preserve">TW03098415</t>
  </si>
  <si>
    <t xml:space="preserve">CHINA MOTOR CORPORATION</t>
  </si>
  <si>
    <t xml:space="preserve">Taipei</t>
  </si>
  <si>
    <t xml:space="preserve">Middle East; America; Africa</t>
  </si>
  <si>
    <t xml:space="preserve">Far Eastern New Century Corporation</t>
  </si>
  <si>
    <t xml:space="preserve">TW03522600</t>
  </si>
  <si>
    <t xml:space="preserve">FAR EASTERN NEWCENTURY CORP</t>
  </si>
  <si>
    <t xml:space="preserve">FAR EASTERN NEW CENTURY CORPORATION</t>
  </si>
  <si>
    <t xml:space="preserve">Far Eastern Textile Limited</t>
  </si>
  <si>
    <t xml:space="preserve">China; United States; Europe</t>
  </si>
  <si>
    <t xml:space="preserve">CPC Corporation, Taiwan</t>
  </si>
  <si>
    <t xml:space="preserve">TW03707901</t>
  </si>
  <si>
    <t xml:space="preserve">CPC corp taiwan</t>
  </si>
  <si>
    <t xml:space="preserve">TW*190521475714</t>
  </si>
  <si>
    <t xml:space="preserve">MINISTRY OF ECONOMIC AFFAIRS</t>
  </si>
  <si>
    <t xml:space="preserve">Taiwan Power Company</t>
  </si>
  <si>
    <t xml:space="preserve">TW03795904</t>
  </si>
  <si>
    <t xml:space="preserve">94.04</t>
  </si>
  <si>
    <t xml:space="preserve">Republic of China</t>
  </si>
  <si>
    <t xml:space="preserve">Inventec Corporation</t>
  </si>
  <si>
    <t xml:space="preserve">TW04322046</t>
  </si>
  <si>
    <t xml:space="preserve">INVENTEC CORPORATION</t>
  </si>
  <si>
    <t xml:space="preserve">Taiwan; China; USA; Mexico; United Kingdom; Czech Republic; South Korea</t>
  </si>
  <si>
    <t xml:space="preserve">China; USA; Mexico; United Kingdom; Czech Republic; South Korea</t>
  </si>
  <si>
    <t xml:space="preserve">HON HAI Precision Industry Co., Ltd.</t>
  </si>
  <si>
    <t xml:space="preserve">TW04541302</t>
  </si>
  <si>
    <t xml:space="preserve">HON HAI PRECISION INDUSTRY CO., LTD.</t>
  </si>
  <si>
    <t xml:space="preserve">New Taipei</t>
  </si>
  <si>
    <t xml:space="preserve">Tu-Cheng City</t>
  </si>
  <si>
    <t xml:space="preserve">Asia Pacific, Europe and the United States of America</t>
  </si>
  <si>
    <t xml:space="preserve">Advantech Co., Ltd.</t>
  </si>
  <si>
    <t xml:space="preserve">TW05155853</t>
  </si>
  <si>
    <t xml:space="preserve">ADVANTECH CO., LTD.</t>
  </si>
  <si>
    <t xml:space="preserve">Shing-Tien City</t>
  </si>
  <si>
    <t xml:space="preserve">United States; Netherlands; Hungary; Japan; China; Korea; Singapore; India; Australia</t>
  </si>
  <si>
    <t xml:space="preserve">Chroma ATE Inc.</t>
  </si>
  <si>
    <t xml:space="preserve">TW09461025</t>
  </si>
  <si>
    <t xml:space="preserve">"CROMA ATE%"</t>
  </si>
  <si>
    <t xml:space="preserve">CHROMA ATE INC.</t>
  </si>
  <si>
    <t xml:space="preserve">Taoyuan</t>
  </si>
  <si>
    <t xml:space="preserve">Taoyuan Hsien, Taiwan</t>
  </si>
  <si>
    <t xml:space="preserve">Tatung Company Limited</t>
  </si>
  <si>
    <t xml:space="preserve">TW11026506</t>
  </si>
  <si>
    <t xml:space="preserve">TATUNG COMPANY LIMITED</t>
  </si>
  <si>
    <t xml:space="preserve">Asia; America; Europe</t>
  </si>
  <si>
    <t xml:space="preserve">Chunghwa Picture Tubes, Ltd.</t>
  </si>
  <si>
    <t xml:space="preserve">TW11085292</t>
  </si>
  <si>
    <t xml:space="preserve">CHUNGHWA PICTURE TUBES, LTD.</t>
  </si>
  <si>
    <t xml:space="preserve">Malaysia; China</t>
  </si>
  <si>
    <t xml:space="preserve">Teco Electric &amp; Machinery Co., Ltd.</t>
  </si>
  <si>
    <t xml:space="preserve">TW11332202</t>
  </si>
  <si>
    <t xml:space="preserve">"TECO ELEC &amp; MACHINERY CO LTD"</t>
  </si>
  <si>
    <t xml:space="preserve">TECO ELECTRIC &amp; MACHINERY CO., LTD.</t>
  </si>
  <si>
    <t xml:space="preserve">Ability Enterprise Company Limited</t>
  </si>
  <si>
    <t xml:space="preserve">TW11394902</t>
  </si>
  <si>
    <t xml:space="preserve">ABILITY ENTERPRISE COMPANY LIMITED</t>
  </si>
  <si>
    <t xml:space="preserve">Acbel Polytech Inc.</t>
  </si>
  <si>
    <t xml:space="preserve">TW12341051</t>
  </si>
  <si>
    <t xml:space="preserve">Leadtorn Industrial</t>
  </si>
  <si>
    <t xml:space="preserve">API Technology</t>
  </si>
  <si>
    <t xml:space="preserve">ACBEL POLYTECH INC.</t>
  </si>
  <si>
    <t xml:space="preserve">Api Technology Co.</t>
  </si>
  <si>
    <t xml:space="preserve">Asia; Europe; America; China; Thailand; Philippines</t>
  </si>
  <si>
    <t xml:space="preserve">Qisda Corporation</t>
  </si>
  <si>
    <t xml:space="preserve">TW12490306</t>
  </si>
  <si>
    <t xml:space="preserve">QISDA CORPORATION</t>
  </si>
  <si>
    <t xml:space="preserve">Benq Corporation</t>
  </si>
  <si>
    <t xml:space="preserve">China, North and South America, and Europe</t>
  </si>
  <si>
    <t xml:space="preserve">Phison Electronics Corp.</t>
  </si>
  <si>
    <t xml:space="preserve">TW12649951</t>
  </si>
  <si>
    <t xml:space="preserve">PHISON ELECTRONICS CORP</t>
  </si>
  <si>
    <t xml:space="preserve">PHISON ELECTRONICS CORP.</t>
  </si>
  <si>
    <t xml:space="preserve">Hsinchu</t>
  </si>
  <si>
    <t xml:space="preserve">Hsinchu, Taiwan</t>
  </si>
  <si>
    <t xml:space="preserve">Asia, Europe, the United States, Australia and Africa</t>
  </si>
  <si>
    <t xml:space="preserve">Innolux Corp.</t>
  </si>
  <si>
    <t xml:space="preserve">TW12800225</t>
  </si>
  <si>
    <t xml:space="preserve">INNOLUX CORP.</t>
  </si>
  <si>
    <t xml:space="preserve">Chimei Innolux Corp.</t>
  </si>
  <si>
    <t xml:space="preserve">Miaoli</t>
  </si>
  <si>
    <t xml:space="preserve">Jhunan; Tainan; Shenzhen; Ningbo; Nanjing; Nanhai; Shanghai</t>
  </si>
  <si>
    <t xml:space="preserve">Alpha Networks Incorporation</t>
  </si>
  <si>
    <t xml:space="preserve">TW12800392</t>
  </si>
  <si>
    <t xml:space="preserve">ALPHA NETWORKS INCORPORATION</t>
  </si>
  <si>
    <t xml:space="preserve">Wistron Corporation</t>
  </si>
  <si>
    <t xml:space="preserve">TW12868358</t>
  </si>
  <si>
    <t xml:space="preserve">WISTRON CORPORATION</t>
  </si>
  <si>
    <t xml:space="preserve">North America; Asia; Europe</t>
  </si>
  <si>
    <t xml:space="preserve">HTC Corporation</t>
  </si>
  <si>
    <t xml:space="preserve">TW16003518</t>
  </si>
  <si>
    <t xml:space="preserve">HTC CORPORATION</t>
  </si>
  <si>
    <t xml:space="preserve">High Tech Computer Corporation</t>
  </si>
  <si>
    <t xml:space="preserve">Darfon Electronics Corporation</t>
  </si>
  <si>
    <t xml:space="preserve">TW16081507</t>
  </si>
  <si>
    <t xml:space="preserve">%DARFON ELECTRONICS %</t>
  </si>
  <si>
    <t xml:space="preserve">DARFON ELECTRONICS CORPORATION</t>
  </si>
  <si>
    <t xml:space="preserve">Taiwan; China</t>
  </si>
  <si>
    <t xml:space="preserve">Korea; Czech Republic</t>
  </si>
  <si>
    <t xml:space="preserve">Powertech Technology Inc.</t>
  </si>
  <si>
    <t xml:space="preserve">TW16082267</t>
  </si>
  <si>
    <t xml:space="preserve">Powertech Technology Inc'</t>
  </si>
  <si>
    <t xml:space="preserve">POWERTECH TECHNOLOGY INC.</t>
  </si>
  <si>
    <t xml:space="preserve">Shuhou, ShenZhen, China</t>
  </si>
  <si>
    <t xml:space="preserve">TWI Pharmaceuticals, Inc.</t>
  </si>
  <si>
    <t xml:space="preserve">TW16284926</t>
  </si>
  <si>
    <t xml:space="preserve">TWI PHARMACEUTICALS, INC.</t>
  </si>
  <si>
    <t xml:space="preserve">Global Unichip Corp.</t>
  </si>
  <si>
    <t xml:space="preserve">TW16299879</t>
  </si>
  <si>
    <t xml:space="preserve">GLOBAL UNICHIP CORP.</t>
  </si>
  <si>
    <t xml:space="preserve">Hsin-chu, Taiwan</t>
  </si>
  <si>
    <t xml:space="preserve">China, Europe, Japan, Korea, and North America</t>
  </si>
  <si>
    <t xml:space="preserve">Hannstar Display Corporation</t>
  </si>
  <si>
    <t xml:space="preserve">TW16450500</t>
  </si>
  <si>
    <t xml:space="preserve">HANNSTAR DISPLAY CORPORATION</t>
  </si>
  <si>
    <t xml:space="preserve">Pixart Imaging Inc.</t>
  </si>
  <si>
    <t xml:space="preserve">TW16633261</t>
  </si>
  <si>
    <t xml:space="preserve">PIXART IMAGING INC.</t>
  </si>
  <si>
    <t xml:space="preserve">Richtek Technology Corporation</t>
  </si>
  <si>
    <t xml:space="preserve">TW16657967</t>
  </si>
  <si>
    <t xml:space="preserve">%RICHTEK%</t>
  </si>
  <si>
    <t xml:space="preserve">YY*110024166971</t>
  </si>
  <si>
    <t xml:space="preserve">XU SI INVESTMENT CO., LTD.</t>
  </si>
  <si>
    <t xml:space="preserve">China, North America, Korea, Japan, and Singapore</t>
  </si>
  <si>
    <t xml:space="preserve">Acer Inc.</t>
  </si>
  <si>
    <t xml:space="preserve">TW20828393</t>
  </si>
  <si>
    <t xml:space="preserve">ACER INC.</t>
  </si>
  <si>
    <t xml:space="preserve">Acer Sertek Inc.</t>
  </si>
  <si>
    <t xml:space="preserve">Chicony Electronics Co., Ltd.</t>
  </si>
  <si>
    <t xml:space="preserve">TW20954200</t>
  </si>
  <si>
    <t xml:space="preserve">CHICONY POWER TECH </t>
  </si>
  <si>
    <t xml:space="preserve">CHICONY ELECTRONICS CO., LTD.</t>
  </si>
  <si>
    <t xml:space="preserve">Taipei Hsien</t>
  </si>
  <si>
    <t xml:space="preserve">Asia; United States; Europe</t>
  </si>
  <si>
    <t xml:space="preserve">Compal Electronics INC</t>
  </si>
  <si>
    <t xml:space="preserve">TW21222725</t>
  </si>
  <si>
    <t xml:space="preserve">COMPAL ELECTRONICS INC</t>
  </si>
  <si>
    <t xml:space="preserve">China; Korea; United Kingdom; United States</t>
  </si>
  <si>
    <t xml:space="preserve">Gigabyte Technology Company Limited</t>
  </si>
  <si>
    <t xml:space="preserve">TW22044755</t>
  </si>
  <si>
    <t xml:space="preserve">GIGABYTE TECHNOLOGY COMPANY LIMITED</t>
  </si>
  <si>
    <t xml:space="preserve">Hsin-Tien</t>
  </si>
  <si>
    <t xml:space="preserve">Virgin Islands (British); Netherlands; Spain; United Kingdom; Japan</t>
  </si>
  <si>
    <t xml:space="preserve">Taiwan Semiconductor Manufacturing Company Limited</t>
  </si>
  <si>
    <t xml:space="preserve">TW22099131</t>
  </si>
  <si>
    <t xml:space="preserve">TAIWAN SEMICONDUCTOR MANUFACTURING COMPANY LIMITED</t>
  </si>
  <si>
    <t xml:space="preserve">Hsin-Chu</t>
  </si>
  <si>
    <t xml:space="preserve">Taiwan; United States</t>
  </si>
  <si>
    <t xml:space="preserve">China; India; Japan; Korea; Netherlands; Taiwan; United States</t>
  </si>
  <si>
    <t xml:space="preserve">D-Link Corporation</t>
  </si>
  <si>
    <t xml:space="preserve">TW22099189</t>
  </si>
  <si>
    <t xml:space="preserve">Datex Systems Inc</t>
  </si>
  <si>
    <t xml:space="preserve">D-LINK CORPORATION</t>
  </si>
  <si>
    <t xml:space="preserve">Taiwan; China; India</t>
  </si>
  <si>
    <t xml:space="preserve">United States; Canada; United Kingdom; Germany; France; Netherlands; Italy; Sweden; Denmark; Middle </t>
  </si>
  <si>
    <t xml:space="preserve">Silicon Integrated Systems Corp.</t>
  </si>
  <si>
    <t xml:space="preserve">TW22099202</t>
  </si>
  <si>
    <t xml:space="preserve">SILICON INTEGRATED SYSTEMS CORP.</t>
  </si>
  <si>
    <t xml:space="preserve">Hsin Chu</t>
  </si>
  <si>
    <t xml:space="preserve">Asia, the United States and Europe</t>
  </si>
  <si>
    <t xml:space="preserve">Winbond Electronics Corporation</t>
  </si>
  <si>
    <t xml:space="preserve">TW22099218</t>
  </si>
  <si>
    <t xml:space="preserve">WINBOND ELECTRONICS CORPORATION</t>
  </si>
  <si>
    <t xml:space="preserve">Taichung</t>
  </si>
  <si>
    <t xml:space="preserve">United States; Hong Kong; China; Japan</t>
  </si>
  <si>
    <t xml:space="preserve">Accton Technology Corporation</t>
  </si>
  <si>
    <t xml:space="preserve">TW22099287</t>
  </si>
  <si>
    <t xml:space="preserve">ACCTON TECHNOLOGY CORPORATION</t>
  </si>
  <si>
    <t xml:space="preserve">Macronix International Company Limited</t>
  </si>
  <si>
    <t xml:space="preserve">TW22099548</t>
  </si>
  <si>
    <t xml:space="preserve">MACRONIX INTERNATIONAL COMPANY LIMITED</t>
  </si>
  <si>
    <t xml:space="preserve">Japan; Singapore; Europe; United States; China; Asia Pacific</t>
  </si>
  <si>
    <t xml:space="preserve">E INK Holdings Inc.</t>
  </si>
  <si>
    <t xml:space="preserve">TW22099890</t>
  </si>
  <si>
    <t xml:space="preserve">E INK HOLDINGS INC.</t>
  </si>
  <si>
    <t xml:space="preserve">Prime View International Co., Ltd.</t>
  </si>
  <si>
    <t xml:space="preserve">Coretronic Corporation</t>
  </si>
  <si>
    <t xml:space="preserve">TW22099907</t>
  </si>
  <si>
    <t xml:space="preserve">CORETRONIC CORPORATION</t>
  </si>
  <si>
    <t xml:space="preserve">Ctx Opto-Electronic Corporation</t>
  </si>
  <si>
    <t xml:space="preserve">Wintek Corporation</t>
  </si>
  <si>
    <t xml:space="preserve">TW22100398</t>
  </si>
  <si>
    <t xml:space="preserve">%Wintek%</t>
  </si>
  <si>
    <t xml:space="preserve">WINTEK CORPORATION</t>
  </si>
  <si>
    <t xml:space="preserve">Taiwan; China; Korea; Germany; France; United States</t>
  </si>
  <si>
    <t xml:space="preserve">China; India; Korea; Germany; France; United States</t>
  </si>
  <si>
    <t xml:space="preserve">Radiant Opto-Electronics Corp.</t>
  </si>
  <si>
    <t xml:space="preserve">TW22101208</t>
  </si>
  <si>
    <t xml:space="preserve">RADIANT OPTOELECTRONICS</t>
  </si>
  <si>
    <t xml:space="preserve">RADIANT OPTO ELECTRONICS</t>
  </si>
  <si>
    <t xml:space="preserve">RADIANT OPTO-ELECTRONICS CORP.</t>
  </si>
  <si>
    <t xml:space="preserve">Kaohsiung</t>
  </si>
  <si>
    <t xml:space="preserve">Micro-Star International Co., Ltd.</t>
  </si>
  <si>
    <t xml:space="preserve">TW22178368</t>
  </si>
  <si>
    <t xml:space="preserve">MICRO-STAR INTERNATIONAL CO., LTD.</t>
  </si>
  <si>
    <t xml:space="preserve">Kunshan; Shenzhen</t>
  </si>
  <si>
    <t xml:space="preserve">China; United States; Germany; France; Netherlands; United Kingdom; Australia; Japan; Korea; Poland;</t>
  </si>
  <si>
    <t xml:space="preserve">Cheng UEI Precision Industry Co., Ltd.</t>
  </si>
  <si>
    <t xml:space="preserve">TW22223510</t>
  </si>
  <si>
    <t xml:space="preserve">CHENG UEI PRECISION INDUSTRY CO., LTD.</t>
  </si>
  <si>
    <t xml:space="preserve">Taipei Hsien, Taiwan</t>
  </si>
  <si>
    <t xml:space="preserve">Lotes Co., Ltd.</t>
  </si>
  <si>
    <t xml:space="preserve">TW22244141</t>
  </si>
  <si>
    <t xml:space="preserve">LOTES CO., LTD.</t>
  </si>
  <si>
    <t xml:space="preserve">Keelung</t>
  </si>
  <si>
    <t xml:space="preserve">Asia; United States; Germany</t>
  </si>
  <si>
    <t xml:space="preserve">Elitegroup Computer Systems Co., Ltd.</t>
  </si>
  <si>
    <t xml:space="preserve">TW22449566</t>
  </si>
  <si>
    <t xml:space="preserve">ELITEGROUP COMP SYSTEM</t>
  </si>
  <si>
    <t xml:space="preserve">ELITEGROUP COMPUTER</t>
  </si>
  <si>
    <t xml:space="preserve">ELITEGROUP COMPUTER SYSTEMS CO., LTD.</t>
  </si>
  <si>
    <t xml:space="preserve">Japan; Republic of Korea; Netherlands; United States; Russian Federation; Brazil</t>
  </si>
  <si>
    <t xml:space="preserve">Largan Precision Company Limited</t>
  </si>
  <si>
    <t xml:space="preserve">TW22480876</t>
  </si>
  <si>
    <t xml:space="preserve">LARGAN PRECISION CO LTD</t>
  </si>
  <si>
    <t xml:space="preserve">LARGAN PRECISION COMPANY LIMITED</t>
  </si>
  <si>
    <t xml:space="preserve">Realtek Semiconductor Corp.</t>
  </si>
  <si>
    <t xml:space="preserve">TW22671299</t>
  </si>
  <si>
    <t xml:space="preserve">REALTEK SEMICONDUCTOR CORP.</t>
  </si>
  <si>
    <t xml:space="preserve">Quanta Computer Inc.</t>
  </si>
  <si>
    <t xml:space="preserve">TW22822281</t>
  </si>
  <si>
    <t xml:space="preserve">QUANTA COMPUTER INC.</t>
  </si>
  <si>
    <t xml:space="preserve">Tao Yuan Shien</t>
  </si>
  <si>
    <t xml:space="preserve">Gemtek Technology Company Limited</t>
  </si>
  <si>
    <t xml:space="preserve">TW22960571</t>
  </si>
  <si>
    <t xml:space="preserve">GEMTEK TECHNOLOGY COMPANY LIMITED</t>
  </si>
  <si>
    <t xml:space="preserve">Hukou</t>
  </si>
  <si>
    <t xml:space="preserve">USA; Europe</t>
  </si>
  <si>
    <t xml:space="preserve">Lite-On Technology Corporation</t>
  </si>
  <si>
    <t xml:space="preserve">TW23357403</t>
  </si>
  <si>
    <t xml:space="preserve">LITE-ON TECHNOLOGY CORPORATION</t>
  </si>
  <si>
    <t xml:space="preserve">United States, United Kingdom, Malaysia, and Thailand; Netherlands</t>
  </si>
  <si>
    <t xml:space="preserve">Lite-On Semiconductor Corp.</t>
  </si>
  <si>
    <t xml:space="preserve">TW23528103</t>
  </si>
  <si>
    <t xml:space="preserve">"LITE ON SEMICONDUCTOR CORP"</t>
  </si>
  <si>
    <t xml:space="preserve">LITE-ON SEMICONDUCTOR CORP.</t>
  </si>
  <si>
    <t xml:space="preserve">Dyna Image Corp.</t>
  </si>
  <si>
    <t xml:space="preserve">Europe, the Americas, China and the Philippines</t>
  </si>
  <si>
    <t xml:space="preserve">Unimicron Technology Corporation</t>
  </si>
  <si>
    <t xml:space="preserve">TW23535435</t>
  </si>
  <si>
    <t xml:space="preserve">UNIMICRON%</t>
  </si>
  <si>
    <t xml:space="preserve">UNIMICRON TECHNOLOGY CORPORATION</t>
  </si>
  <si>
    <t xml:space="preserve">Taipei, Taiwan</t>
  </si>
  <si>
    <t xml:space="preserve">China, the United States, Europe, and Asia</t>
  </si>
  <si>
    <t xml:space="preserve">Genius Electronic Optical Co., Ltd.</t>
  </si>
  <si>
    <t xml:space="preserve">TW23572557</t>
  </si>
  <si>
    <t xml:space="preserve">GENIUS ELECTRONIC OPTICAL CO., LTD.</t>
  </si>
  <si>
    <t xml:space="preserve">Taiwan; People's Republic of China</t>
  </si>
  <si>
    <t xml:space="preserve">United States of America; People's Republic of China</t>
  </si>
  <si>
    <t xml:space="preserve">Asustek Computer Incorporation</t>
  </si>
  <si>
    <t xml:space="preserve">TW23638777</t>
  </si>
  <si>
    <t xml:space="preserve">ASUSTEK COMPUTER INCORPORATION</t>
  </si>
  <si>
    <t xml:space="preserve">Foxconn Technology Co., Ltd.</t>
  </si>
  <si>
    <t xml:space="preserve">TW23707801</t>
  </si>
  <si>
    <t xml:space="preserve">Foxconn Technology, officiellement Hon Hai Precision Industry Company Ltd. (présent ds CIB 1 sous nom de Hon Hai)</t>
  </si>
  <si>
    <t xml:space="preserve">FOXCONN TECHNOLOGY CO., LTD.</t>
  </si>
  <si>
    <t xml:space="preserve">Q-Run Technology Corp.</t>
  </si>
  <si>
    <t xml:space="preserve">Sunplus Technology Co., Ltd.</t>
  </si>
  <si>
    <t xml:space="preserve">TW23821182</t>
  </si>
  <si>
    <t xml:space="preserve">SUNPLUS TECHNOLOGY CO., LTD.</t>
  </si>
  <si>
    <t xml:space="preserve">Taiwan and Hong Kong</t>
  </si>
  <si>
    <t xml:space="preserve">Sanyang Motor Co., Ltd.</t>
  </si>
  <si>
    <t xml:space="preserve">TW24004006</t>
  </si>
  <si>
    <t xml:space="preserve">Sanyang Industry</t>
  </si>
  <si>
    <t xml:space="preserve">SANYANG MOTOR CO., LTD.</t>
  </si>
  <si>
    <t xml:space="preserve">Sanyang Industry Co., Ltd</t>
  </si>
  <si>
    <t xml:space="preserve">Primax Electronics Limited</t>
  </si>
  <si>
    <t xml:space="preserve">TW28006928</t>
  </si>
  <si>
    <t xml:space="preserve">PRIMAX ELECTRONICS%</t>
  </si>
  <si>
    <t xml:space="preserve">PRIMAX ELECTRONICS LIMITED</t>
  </si>
  <si>
    <t xml:space="preserve">China; Hong Kong; Japan; United States</t>
  </si>
  <si>
    <t xml:space="preserve">Focaltech Systems Co., Ltd.</t>
  </si>
  <si>
    <t xml:space="preserve">TW28069900</t>
  </si>
  <si>
    <t xml:space="preserve">FOCALTECH SYSTEMS CO., LTD.</t>
  </si>
  <si>
    <t xml:space="preserve">Orise Technology Co., Ltd.</t>
  </si>
  <si>
    <t xml:space="preserve">Pegatron Corporation</t>
  </si>
  <si>
    <t xml:space="preserve">TW28689155</t>
  </si>
  <si>
    <t xml:space="preserve">PEGATRON CORPORATION</t>
  </si>
  <si>
    <t xml:space="preserve">Beitou</t>
  </si>
  <si>
    <t xml:space="preserve">Juarez, Mexico; Ostrava, the Czech Republic; Suzhou, Wujian, and Shanghai, China; and Taoyuan and Ta</t>
  </si>
  <si>
    <t xml:space="preserve">Mexico; Czech Republic; China; Japan; USA</t>
  </si>
  <si>
    <t xml:space="preserve">Unizyx Holding Corporation</t>
  </si>
  <si>
    <t xml:space="preserve">TW28999503</t>
  </si>
  <si>
    <t xml:space="preserve">UNIZYX HOLDING CORPORATION</t>
  </si>
  <si>
    <t xml:space="preserve">China Steel Corporation</t>
  </si>
  <si>
    <t xml:space="preserve">TW30414175</t>
  </si>
  <si>
    <t xml:space="preserve">CHINA STEEL CORPORATION</t>
  </si>
  <si>
    <t xml:space="preserve">Kaohsiung, Taiwan</t>
  </si>
  <si>
    <t xml:space="preserve">Japan and Singapore</t>
  </si>
  <si>
    <t xml:space="preserve">Delta Electronics INC</t>
  </si>
  <si>
    <t xml:space="preserve">TW34051920</t>
  </si>
  <si>
    <t xml:space="preserve">DELTA ELECTRONICS INC</t>
  </si>
  <si>
    <t xml:space="preserve">Tainan, and Taoyuan</t>
  </si>
  <si>
    <t xml:space="preserve">Europe; Asia Pacific; United States</t>
  </si>
  <si>
    <t xml:space="preserve">Taiwan Semiconductor Co., Ltd.</t>
  </si>
  <si>
    <t xml:space="preserve">TW34286449</t>
  </si>
  <si>
    <t xml:space="preserve">TAIWAN SEMICONDUCTOR%</t>
  </si>
  <si>
    <t xml:space="preserve">TAIWAN SEMICONDUCTOR CO., LTD.</t>
  </si>
  <si>
    <t xml:space="preserve">New Taipei City</t>
  </si>
  <si>
    <t xml:space="preserve">Everlight Electronics Co., Ltd.</t>
  </si>
  <si>
    <t xml:space="preserve">TW34516147</t>
  </si>
  <si>
    <t xml:space="preserve">EVERLIGHT ELECTRONICS CO., LTD.</t>
  </si>
  <si>
    <t xml:space="preserve">China; Germany; Hong Kong; Japan; America; Canada; Malaysia; Singapore; America</t>
  </si>
  <si>
    <t xml:space="preserve">United Microelectronics Corporation</t>
  </si>
  <si>
    <t xml:space="preserve">TW47217677</t>
  </si>
  <si>
    <t xml:space="preserve">UNITED MICROELECTRONICS CORPORATION</t>
  </si>
  <si>
    <t xml:space="preserve">Hsinchu; Taiwan; Singapore</t>
  </si>
  <si>
    <t xml:space="preserve">Singapore; Japan; Europe; United States</t>
  </si>
  <si>
    <t xml:space="preserve">Sino-American Silicon Products Inc.</t>
  </si>
  <si>
    <t xml:space="preserve">TW47238650</t>
  </si>
  <si>
    <t xml:space="preserve">SINO AMERICAN SILICON PROD INC</t>
  </si>
  <si>
    <t xml:space="preserve">SINO-AMERICAN SILICON PRODUCTS INC.</t>
  </si>
  <si>
    <t xml:space="preserve">Microelectronics Technology INC</t>
  </si>
  <si>
    <t xml:space="preserve">TW47255762</t>
  </si>
  <si>
    <t xml:space="preserve">MICROELECTRONICS TECH INC</t>
  </si>
  <si>
    <t xml:space="preserve">Plusieurs filiales de ZTE en Chine (ex. Zhongxing Microelectronics Technology Company)</t>
  </si>
  <si>
    <t xml:space="preserve">MICROELECTRONICS TECHNOLOGY INC</t>
  </si>
  <si>
    <t xml:space="preserve">China; USA</t>
  </si>
  <si>
    <t xml:space="preserve">Gogoro Taiwan Limited</t>
  </si>
  <si>
    <t xml:space="preserve">TW53433060</t>
  </si>
  <si>
    <t xml:space="preserve">YY*110159322689</t>
  </si>
  <si>
    <t xml:space="preserve">GOGORO INC.</t>
  </si>
  <si>
    <t xml:space="preserve">Taoyuan City</t>
  </si>
  <si>
    <t xml:space="preserve">Mitac Holdings Corporation</t>
  </si>
  <si>
    <t xml:space="preserve">TW53677966</t>
  </si>
  <si>
    <t xml:space="preserve">MITAC HOLDINGS CORPORATION</t>
  </si>
  <si>
    <t xml:space="preserve">Asia Optical Company INC</t>
  </si>
  <si>
    <t xml:space="preserve">TW55921894</t>
  </si>
  <si>
    <t xml:space="preserve">ASIA OPTICAL COMPANY INC</t>
  </si>
  <si>
    <t xml:space="preserve">Philippines; China; Myanmar; United States; Japan; Hong Kong</t>
  </si>
  <si>
    <t xml:space="preserve">Siliconware Precision Industries Company Limited</t>
  </si>
  <si>
    <t xml:space="preserve">TW55991080</t>
  </si>
  <si>
    <t xml:space="preserve">SILICONWARE PRECISION INDUSTRIES COMPANY LIMITED</t>
  </si>
  <si>
    <t xml:space="preserve">Tantzu</t>
  </si>
  <si>
    <t xml:space="preserve">United States; Canada; Japan; Germany; Singapore; Hong Kong</t>
  </si>
  <si>
    <t xml:space="preserve">POU Chen Corporation</t>
  </si>
  <si>
    <t xml:space="preserve">TW58711014</t>
  </si>
  <si>
    <t xml:space="preserve">POU CHEN CORPORATION</t>
  </si>
  <si>
    <t xml:space="preserve">Taichung, Taiwan</t>
  </si>
  <si>
    <t xml:space="preserve">China, Indonesia, Vietnam, the United States, and Mexico</t>
  </si>
  <si>
    <t xml:space="preserve">Depo Auto Parts Industrial Company Limited</t>
  </si>
  <si>
    <t xml:space="preserve">TW59347422</t>
  </si>
  <si>
    <t xml:space="preserve">DEPO AUTO PARTS %</t>
  </si>
  <si>
    <t xml:space="preserve">DEPO AUTO PARTS INDUSTRIAL COMPANY LIMITED</t>
  </si>
  <si>
    <t xml:space="preserve">Ming Yang Corporation</t>
  </si>
  <si>
    <t xml:space="preserve">Lugang</t>
  </si>
  <si>
    <t xml:space="preserve">Asia; Europe; United States of America; South Africa; Middle East; Latin America; Oceania</t>
  </si>
  <si>
    <t xml:space="preserve">Cheng Shin Rubber Industry Co., Ltd</t>
  </si>
  <si>
    <t xml:space="preserve">TW59504506</t>
  </si>
  <si>
    <t xml:space="preserve">Maxxis</t>
  </si>
  <si>
    <t xml:space="preserve">Xiamen CHENG SHIN RUBBER</t>
  </si>
  <si>
    <t xml:space="preserve">CHENG SHIN RUBBER INDUSTRY CO., LTD</t>
  </si>
  <si>
    <t xml:space="preserve">Chang-Hwa</t>
  </si>
  <si>
    <t xml:space="preserve">Americas; Europe; Africa; Asia; New Zealand; Australia</t>
  </si>
  <si>
    <t xml:space="preserve">Feng TAY Enterprises Co., Ltd.</t>
  </si>
  <si>
    <t xml:space="preserve">TW63400932</t>
  </si>
  <si>
    <t xml:space="preserve">FENG TAY ENTPR CORP</t>
  </si>
  <si>
    <t xml:space="preserve">FENG TAY ENTERPRISES CO., LTD.</t>
  </si>
  <si>
    <t xml:space="preserve">Yun-Lin Hsien</t>
  </si>
  <si>
    <t xml:space="preserve">Asia; Australia; Europe; United States</t>
  </si>
  <si>
    <t xml:space="preserve">CHI MEI Corporation</t>
  </si>
  <si>
    <t xml:space="preserve">TW68387705</t>
  </si>
  <si>
    <t xml:space="preserve">Chimei Innolux</t>
  </si>
  <si>
    <t xml:space="preserve">CHI MEI CORPORATION</t>
  </si>
  <si>
    <t xml:space="preserve">Tainan</t>
  </si>
  <si>
    <t xml:space="preserve">Catcher Technology Company Limited</t>
  </si>
  <si>
    <t xml:space="preserve">TW69905810</t>
  </si>
  <si>
    <t xml:space="preserve">%Catcher Technology%</t>
  </si>
  <si>
    <t xml:space="preserve">CATCHER TECHNOLOGY COMPANY LIMITED</t>
  </si>
  <si>
    <t xml:space="preserve">China; Asia; United States; Europe</t>
  </si>
  <si>
    <t xml:space="preserve">Arima Communications Corporation</t>
  </si>
  <si>
    <t xml:space="preserve">TW70747852</t>
  </si>
  <si>
    <t xml:space="preserve">ARIMA COMMUNICATIONS CORPORATION</t>
  </si>
  <si>
    <t xml:space="preserve">Taiwan; China; Brazil; Mexico</t>
  </si>
  <si>
    <t xml:space="preserve">China; Brazil; Mexico</t>
  </si>
  <si>
    <t xml:space="preserve">Uni-President Enterprises Corp.</t>
  </si>
  <si>
    <t xml:space="preserve">TW73251209</t>
  </si>
  <si>
    <t xml:space="preserve">UNI PRESIDENT%</t>
  </si>
  <si>
    <t xml:space="preserve">UNI-PRESIDENT ENTERPRISES CORP.</t>
  </si>
  <si>
    <t xml:space="preserve">Tainan Hsien, Taiwan</t>
  </si>
  <si>
    <t xml:space="preserve">United States, Canada, China, and Southeast Asia</t>
  </si>
  <si>
    <t xml:space="preserve">Eternal Materials Co., Ltd.</t>
  </si>
  <si>
    <t xml:space="preserve">TW75339004</t>
  </si>
  <si>
    <t xml:space="preserve">ETERNAL MATERIALS CO., LTD.</t>
  </si>
  <si>
    <t xml:space="preserve">Eternal Chemical Co Ltd</t>
  </si>
  <si>
    <t xml:space="preserve">Netherlands; United States; Japan; Virgin Islands (British); Taiwan</t>
  </si>
  <si>
    <t xml:space="preserve">Netherlands; United States; Japan; Virgin Islands (British)</t>
  </si>
  <si>
    <t xml:space="preserve">Formosa Plastics Corporation</t>
  </si>
  <si>
    <t xml:space="preserve">TW75708007</t>
  </si>
  <si>
    <t xml:space="preserve">FORMOSA PLASTICS CORPORATION</t>
  </si>
  <si>
    <t xml:space="preserve">Kaohsiung; Jenwu; Linyuan; Tungshan; Sanshai; Hsinkang; Mailiao</t>
  </si>
  <si>
    <t xml:space="preserve">China; Hong Kong; Southeast Asia; Australia; United States; Middle East; Northeast Asia</t>
  </si>
  <si>
    <t xml:space="preserve">Advanced Semiconductor Engineering INC</t>
  </si>
  <si>
    <t xml:space="preserve">TW76027628</t>
  </si>
  <si>
    <t xml:space="preserve">ADVANCED SEMICONDUCTOR ENGINEERING INC</t>
  </si>
  <si>
    <t xml:space="preserve">Korea; Malaysia; Singapore; Japan; China; United States; Austria; Belgium; Germany</t>
  </si>
  <si>
    <t xml:space="preserve">Egalax-Emipia Technology Inc.</t>
  </si>
  <si>
    <t xml:space="preserve">TW80342958</t>
  </si>
  <si>
    <t xml:space="preserve">EGALAX EMPIA TECHNOLOGY</t>
  </si>
  <si>
    <t xml:space="preserve">EGALAX-EMIPIA TECHNOLOGY INC.</t>
  </si>
  <si>
    <t xml:space="preserve">Raydium Semiconductor Corp.</t>
  </si>
  <si>
    <t xml:space="preserve">TW80532726</t>
  </si>
  <si>
    <t xml:space="preserve">RAYDIUM% </t>
  </si>
  <si>
    <t xml:space="preserve">RAYDIUM SEMICONDUCTOR CORP.</t>
  </si>
  <si>
    <t xml:space="preserve">Soft-World International Corporation</t>
  </si>
  <si>
    <t xml:space="preserve">TW81231585</t>
  </si>
  <si>
    <t xml:space="preserve">"SOFT WORLD INTERNAT CORP"</t>
  </si>
  <si>
    <t xml:space="preserve">SOFT-WORLD INTERNATIONAL CORPORATION</t>
  </si>
  <si>
    <t xml:space="preserve">Asia and America</t>
  </si>
  <si>
    <t xml:space="preserve">ALI Corporation</t>
  </si>
  <si>
    <t xml:space="preserve">TW84149054</t>
  </si>
  <si>
    <t xml:space="preserve">ALI CORPORATION</t>
  </si>
  <si>
    <t xml:space="preserve">People's Republic of China; Republic of Korea; North America; Europe</t>
  </si>
  <si>
    <t xml:space="preserve">Faraday Technology Corporation</t>
  </si>
  <si>
    <t xml:space="preserve">TW84149060</t>
  </si>
  <si>
    <t xml:space="preserve">FARADAY TECHNOLOGY CORPORATION</t>
  </si>
  <si>
    <t xml:space="preserve">United States, the Netherlands, China and Japan</t>
  </si>
  <si>
    <t xml:space="preserve">Elan Microelectronics Corp.</t>
  </si>
  <si>
    <t xml:space="preserve">TW84149224</t>
  </si>
  <si>
    <t xml:space="preserve">ELAN MICROELECTRONICS CORP.</t>
  </si>
  <si>
    <t xml:space="preserve">America, Asia and Europe</t>
  </si>
  <si>
    <t xml:space="preserve">Vanguard International Semiconductor Corporation</t>
  </si>
  <si>
    <t xml:space="preserve">TW84149358</t>
  </si>
  <si>
    <t xml:space="preserve">Vanguard International Semiconductor%</t>
  </si>
  <si>
    <t xml:space="preserve">VANGUARD INTERNATIONAL SEMICONDUCTOR CORPORATION</t>
  </si>
  <si>
    <t xml:space="preserve">Powerchip Technology Corporation</t>
  </si>
  <si>
    <t xml:space="preserve">TW84149385</t>
  </si>
  <si>
    <t xml:space="preserve">Powerchip Semiconductor Corporation</t>
  </si>
  <si>
    <t xml:space="preserve">ITE Tech, Inc.</t>
  </si>
  <si>
    <t xml:space="preserve">TW84149717</t>
  </si>
  <si>
    <t xml:space="preserve">ITE TECH, INC.</t>
  </si>
  <si>
    <t xml:space="preserve">Integrated Technology Express, Inc.</t>
  </si>
  <si>
    <t xml:space="preserve">AU Optronics Corporation</t>
  </si>
  <si>
    <t xml:space="preserve">TW84149738</t>
  </si>
  <si>
    <t xml:space="preserve">AU OPTRONICS CORPORATION</t>
  </si>
  <si>
    <t xml:space="preserve">China; United States; Brazil; Japan; Taiwan</t>
  </si>
  <si>
    <t xml:space="preserve">China; United States; Brazil; Japan</t>
  </si>
  <si>
    <t xml:space="preserve">Epistar Corporation</t>
  </si>
  <si>
    <t xml:space="preserve">TW84149786</t>
  </si>
  <si>
    <t xml:space="preserve">EPISTAR CORPORATION</t>
  </si>
  <si>
    <t xml:space="preserve">Hsinchu.</t>
  </si>
  <si>
    <t xml:space="preserve">Promos Technologies Inc.</t>
  </si>
  <si>
    <t xml:space="preserve">TW84149809</t>
  </si>
  <si>
    <t xml:space="preserve">PROMOS TECHNOLOGIES INC.</t>
  </si>
  <si>
    <t xml:space="preserve">Novatek Microelectronics Corporation</t>
  </si>
  <si>
    <t xml:space="preserve">TW84149955</t>
  </si>
  <si>
    <t xml:space="preserve">NOVATEK MICROELECTRONICS CORPORATION</t>
  </si>
  <si>
    <t xml:space="preserve">Europe; Americas</t>
  </si>
  <si>
    <t xml:space="preserve">Mediatek Inc.</t>
  </si>
  <si>
    <t xml:space="preserve">TW84149961</t>
  </si>
  <si>
    <t xml:space="preserve">MEDIATEK INC.</t>
  </si>
  <si>
    <t xml:space="preserve">China, United States, United Kingdom, Ireland, Denmark, India, Japan, South Korea and Singapore</t>
  </si>
  <si>
    <t xml:space="preserve">Asia Vital Components Company Limited</t>
  </si>
  <si>
    <t xml:space="preserve">TW86427715</t>
  </si>
  <si>
    <t xml:space="preserve">ASIA VITAL COMPONENTS COMPANY LIMITED</t>
  </si>
  <si>
    <t xml:space="preserve">Asia; Europe; United States</t>
  </si>
  <si>
    <t xml:space="preserve">Simplo Tchnology Company Limited</t>
  </si>
  <si>
    <t xml:space="preserve">TW86620351</t>
  </si>
  <si>
    <t xml:space="preserve">SIMPLO TECHNOLOGY%</t>
  </si>
  <si>
    <t xml:space="preserve"> "simplo" ; "montblanc" associés</t>
  </si>
  <si>
    <t xml:space="preserve">SIMPLO TCHNOLOGY COMPANY LIMITED</t>
  </si>
  <si>
    <t xml:space="preserve">Simplo Company Limited</t>
  </si>
  <si>
    <t xml:space="preserve">Hu Kou</t>
  </si>
  <si>
    <t xml:space="preserve">Sercomm Corporation</t>
  </si>
  <si>
    <t xml:space="preserve">TW86690573</t>
  </si>
  <si>
    <t xml:space="preserve">SERCOMM CORPORATION</t>
  </si>
  <si>
    <t xml:space="preserve">North America, Europe and the Asia Pacific</t>
  </si>
  <si>
    <t xml:space="preserve">Sitronix Technology Corporation</t>
  </si>
  <si>
    <t xml:space="preserve">TW86735240</t>
  </si>
  <si>
    <t xml:space="preserve">SITRONIX TECHNOLOGY%</t>
  </si>
  <si>
    <t xml:space="preserve">SITRONIX TECHNOLOGY CORPORATION</t>
  </si>
  <si>
    <t xml:space="preserve">Chupei City</t>
  </si>
  <si>
    <t xml:space="preserve">Hong Kong, Mainland China, Japan, the United States of America and Europe</t>
  </si>
  <si>
    <t xml:space="preserve">Career Technology (Mfg.) Company Limited</t>
  </si>
  <si>
    <t xml:space="preserve">TW86980046</t>
  </si>
  <si>
    <t xml:space="preserve">Career technology</t>
  </si>
  <si>
    <t xml:space="preserve">CAREER TECHNOLOGY (MFG.) COMPANY LIMITED</t>
  </si>
  <si>
    <t xml:space="preserve">Taiwan; People's Republic of China; United States of America; Hong Kong; Japan; Singapore; Malaysia;</t>
  </si>
  <si>
    <t xml:space="preserve">People's Republic of China; United States of America; Hong Kong; Japan; Singapore; Malaysia; South K</t>
  </si>
  <si>
    <t xml:space="preserve">Nanya Technology Corporation</t>
  </si>
  <si>
    <t xml:space="preserve">TW89390656</t>
  </si>
  <si>
    <t xml:space="preserve">NANYA TECHNOLOGY CORPORATION</t>
  </si>
  <si>
    <t xml:space="preserve">North America; Japan; Hong Kong; Europe</t>
  </si>
  <si>
    <t xml:space="preserve">China; Germany; Japan; Unites States; Hong Kong; North America; Europe</t>
  </si>
  <si>
    <t xml:space="preserve">Adlink Technology Inc.</t>
  </si>
  <si>
    <t xml:space="preserve">TW89593343</t>
  </si>
  <si>
    <t xml:space="preserve">ADLINK TECHNOLOGY INC.</t>
  </si>
  <si>
    <t xml:space="preserve">Europe, the United States, China and Singapore</t>
  </si>
  <si>
    <t xml:space="preserve">Chunghwa Telecom Co., Ltd.</t>
  </si>
  <si>
    <t xml:space="preserve">TW96979933</t>
  </si>
  <si>
    <t xml:space="preserve">CHUNGHWA TELECOM CO., LTD.</t>
  </si>
  <si>
    <t xml:space="preserve">Sonix Technology Company Limited</t>
  </si>
  <si>
    <t xml:space="preserve">TW97063584</t>
  </si>
  <si>
    <t xml:space="preserve">SONIX TECHNOLOGY%</t>
  </si>
  <si>
    <t xml:space="preserve">SONIX JAPAN</t>
  </si>
  <si>
    <t xml:space="preserve">SONIX TECHNOLOGY COMPANY LIMITED</t>
  </si>
  <si>
    <t xml:space="preserve">Altek Corporation</t>
  </si>
  <si>
    <t xml:space="preserve">TW97307625</t>
  </si>
  <si>
    <t xml:space="preserve">ALTEK CORPORATION</t>
  </si>
  <si>
    <t xml:space="preserve">Asia, the United States, and Europe</t>
  </si>
  <si>
    <t xml:space="preserve">Wistron Neweb Corporation</t>
  </si>
  <si>
    <t xml:space="preserve">TW97331723</t>
  </si>
  <si>
    <t xml:space="preserve">WISTRON NEWEB CORPORATION</t>
  </si>
  <si>
    <t xml:space="preserve">United States; Europe; Asia</t>
  </si>
  <si>
    <t xml:space="preserve">Tyson Limited Partnership</t>
  </si>
  <si>
    <t xml:space="preserve">US*1533254</t>
  </si>
  <si>
    <t xml:space="preserve">tyson foods%</t>
  </si>
  <si>
    <t xml:space="preserve">TYSON LIMITED PARTNERSHIP</t>
  </si>
  <si>
    <t xml:space="preserve">Springdale</t>
  </si>
  <si>
    <t xml:space="preserve">Walker Digital, LLC</t>
  </si>
  <si>
    <t xml:space="preserve">US*190521485989</t>
  </si>
  <si>
    <t xml:space="preserve">WW*905252426</t>
  </si>
  <si>
    <t xml:space="preserve">MR JAY WALKER</t>
  </si>
  <si>
    <t xml:space="preserve">Stamford</t>
  </si>
  <si>
    <t xml:space="preserve">Butamax Advanced Biofuels, LLC</t>
  </si>
  <si>
    <t xml:space="preserve">US*190521492329</t>
  </si>
  <si>
    <t xml:space="preserve">BUTAMAX %</t>
  </si>
  <si>
    <t xml:space="preserve">Wilmington</t>
  </si>
  <si>
    <t xml:space="preserve">Hamlet Holdings, LLC</t>
  </si>
  <si>
    <t xml:space="preserve">US*190521545276</t>
  </si>
  <si>
    <t xml:space="preserve">ZZ*905294692</t>
  </si>
  <si>
    <t xml:space="preserve">TPG CAPITAL LP APOLLO GLOBAL MANAGEMENT LLC AND AFFILIATES</t>
  </si>
  <si>
    <t xml:space="preserve">Fort Worth</t>
  </si>
  <si>
    <t xml:space="preserve">ConvergeOne</t>
  </si>
  <si>
    <t xml:space="preserve">US*P0062114</t>
  </si>
  <si>
    <t xml:space="preserve">EMPIRE DEV TECHNOLOGY </t>
  </si>
  <si>
    <t xml:space="preserve">Eagan - Mn</t>
  </si>
  <si>
    <t xml:space="preserve">Idexx Laboratories INC</t>
  </si>
  <si>
    <t xml:space="preserve">US010393723</t>
  </si>
  <si>
    <t xml:space="preserve">IDEXX LABORATORIES INC</t>
  </si>
  <si>
    <t xml:space="preserve">Idexx Corp</t>
  </si>
  <si>
    <t xml:space="preserve">Westbrook</t>
  </si>
  <si>
    <t xml:space="preserve">Africa; Australia; Canada; China; France; Germany; Italy; Japan; New Zealand; Poland; Spain; Switzer</t>
  </si>
  <si>
    <t xml:space="preserve">Conocophillips</t>
  </si>
  <si>
    <t xml:space="preserve">US010562944</t>
  </si>
  <si>
    <t xml:space="preserve">CONOCOPHILLIPS</t>
  </si>
  <si>
    <t xml:space="preserve">Houston</t>
  </si>
  <si>
    <t xml:space="preserve">North Slope of Alaska, the Asia Pacific region, Caspian Sea, Middle East, Nigeria, the North Sea, Ru</t>
  </si>
  <si>
    <t xml:space="preserve">Infor INC</t>
  </si>
  <si>
    <t xml:space="preserve">US010924667</t>
  </si>
  <si>
    <t xml:space="preserve">WW*929266293</t>
  </si>
  <si>
    <t xml:space="preserve">MR DAVID C DOMINIK</t>
  </si>
  <si>
    <t xml:space="preserve">New York</t>
  </si>
  <si>
    <t xml:space="preserve">Belgium; Czech Republic; Mexico; South Africa; United Arab Emirates; Japan; Ireland; Canada; New Zea</t>
  </si>
  <si>
    <t xml:space="preserve">Bottomline Technologies INC</t>
  </si>
  <si>
    <t xml:space="preserve">US020433924</t>
  </si>
  <si>
    <t xml:space="preserve">BOTTOMLINE TECHNOLOGIES INC</t>
  </si>
  <si>
    <t xml:space="preserve">Exact Sciences Corp</t>
  </si>
  <si>
    <t xml:space="preserve">US020478229</t>
  </si>
  <si>
    <t xml:space="preserve">EXACT SCIENCES CORP</t>
  </si>
  <si>
    <t xml:space="preserve">Exact Corp</t>
  </si>
  <si>
    <t xml:space="preserve">Madison</t>
  </si>
  <si>
    <t xml:space="preserve">Massachusetts</t>
  </si>
  <si>
    <t xml:space="preserve">RPM International Inc.</t>
  </si>
  <si>
    <t xml:space="preserve">US020642224</t>
  </si>
  <si>
    <t xml:space="preserve">voir pour les brevets pas evident</t>
  </si>
  <si>
    <t xml:space="preserve">RPM INTERNATIONAL INC.</t>
  </si>
  <si>
    <t xml:space="preserve">Medina</t>
  </si>
  <si>
    <t xml:space="preserve">Second Sight Medical Products INC</t>
  </si>
  <si>
    <t xml:space="preserve">US020692322</t>
  </si>
  <si>
    <t xml:space="preserve">SECOND SIGHT%</t>
  </si>
  <si>
    <t xml:space="preserve">SECOND SIGHT MEDICAL PRODUCTS INC</t>
  </si>
  <si>
    <t xml:space="preserve">Sylmar</t>
  </si>
  <si>
    <t xml:space="preserve">34Â° 18' 3.6" N	118Â° 27' 39.6" W	2017</t>
  </si>
  <si>
    <t xml:space="preserve">Keurig Green Mountain, Inc.</t>
  </si>
  <si>
    <t xml:space="preserve">US030339228</t>
  </si>
  <si>
    <t xml:space="preserve">GREEN MOUNTAIN COFFEE ROASTERS</t>
  </si>
  <si>
    <t xml:space="preserve">Green Mountain Coffee Roasters, Inc.</t>
  </si>
  <si>
    <t xml:space="preserve">Waterbury</t>
  </si>
  <si>
    <t xml:space="preserve">Waterbury, Vermont</t>
  </si>
  <si>
    <t xml:space="preserve">Riverbed Technology, Inc.</t>
  </si>
  <si>
    <t xml:space="preserve">US030448754</t>
  </si>
  <si>
    <t xml:space="preserve">San Francisco</t>
  </si>
  <si>
    <t xml:space="preserve">Imperva, Inc.</t>
  </si>
  <si>
    <t xml:space="preserve">US030460133</t>
  </si>
  <si>
    <t xml:space="preserve">IMPERVA, INC.</t>
  </si>
  <si>
    <t xml:space="preserve">Redwood Shores</t>
  </si>
  <si>
    <t xml:space="preserve">Vanda Pharmaceuticals Inc.</t>
  </si>
  <si>
    <t xml:space="preserve">US030491827</t>
  </si>
  <si>
    <t xml:space="preserve">VANDA PHARMACEUTICALS INC.</t>
  </si>
  <si>
    <t xml:space="preserve">Washington</t>
  </si>
  <si>
    <t xml:space="preserve">GT Advanced Technologies INC</t>
  </si>
  <si>
    <t xml:space="preserve">US030606749</t>
  </si>
  <si>
    <t xml:space="preserve">GT ADVANCED TECHNOLOGIES INC</t>
  </si>
  <si>
    <t xml:space="preserve">Merrimack</t>
  </si>
  <si>
    <t xml:space="preserve">42Â° 49' 48.0" N	71Â° 29' 27.6" W	2016</t>
  </si>
  <si>
    <t xml:space="preserve">Merrimack, New Hampshire</t>
  </si>
  <si>
    <t xml:space="preserve">Germany; Italy; Middle East; Africa; Russian Federation; India; Korea; Taiwan; China</t>
  </si>
  <si>
    <t xml:space="preserve">Perkinelmer INC</t>
  </si>
  <si>
    <t xml:space="preserve">US042052042</t>
  </si>
  <si>
    <t xml:space="preserve">PERKINELMER INC</t>
  </si>
  <si>
    <t xml:space="preserve">Eg&amp;G Inc</t>
  </si>
  <si>
    <t xml:space="preserve">Waltham</t>
  </si>
  <si>
    <t xml:space="preserve">Waltham (Massachusetts); Fremont (California)</t>
  </si>
  <si>
    <t xml:space="preserve">Thermo Fisher Scientific Inc.</t>
  </si>
  <si>
    <t xml:space="preserve">US042209186</t>
  </si>
  <si>
    <t xml:space="preserve">THERMO FISHER SCIENTIFIC INC.</t>
  </si>
  <si>
    <t xml:space="preserve">Thermo Electron Corporation</t>
  </si>
  <si>
    <t xml:space="preserve">Cabot Corp</t>
  </si>
  <si>
    <t xml:space="preserve">US042271897</t>
  </si>
  <si>
    <t xml:space="preserve">CABOT CORP</t>
  </si>
  <si>
    <t xml:space="preserve">Cabot Godfrey L Inc</t>
  </si>
  <si>
    <t xml:space="preserve">Boston</t>
  </si>
  <si>
    <t xml:space="preserve">Unites States; Canada; Argentina; Colombia; Brazil; the United Kingdom; France; the Netherlands; Ger</t>
  </si>
  <si>
    <t xml:space="preserve">Canada; Argentina; Colombia; Brazil; the United Kingdom; France; the Netherlands; Germany; Italy; Be</t>
  </si>
  <si>
    <t xml:space="preserve">Teradyne INC</t>
  </si>
  <si>
    <t xml:space="preserve">US042272148</t>
  </si>
  <si>
    <t xml:space="preserve">TERADYNE INC</t>
  </si>
  <si>
    <t xml:space="preserve">North Reading</t>
  </si>
  <si>
    <t xml:space="preserve">North Reading, Massachusetts; Agoura Hills, California; Fridley, Minnesota; Deerfield, Illinois</t>
  </si>
  <si>
    <t xml:space="preserve">MKS Instruments INC</t>
  </si>
  <si>
    <t xml:space="preserve">US042277512</t>
  </si>
  <si>
    <t xml:space="preserve">MKS INSTRUMENTS INC</t>
  </si>
  <si>
    <t xml:space="preserve">Andover</t>
  </si>
  <si>
    <t xml:space="preserve">Andover, Methuen, and Wilmington in Massachusetts (U.S.A.); San Jose and Alameda in California (U.S.</t>
  </si>
  <si>
    <t xml:space="preserve">Europe; Asia; Africa</t>
  </si>
  <si>
    <t xml:space="preserve">Skyworks Solutions INC</t>
  </si>
  <si>
    <t xml:space="preserve">US042302115</t>
  </si>
  <si>
    <t xml:space="preserve">SKYWORKS SOLUTIONS INC</t>
  </si>
  <si>
    <t xml:space="preserve">Woburn</t>
  </si>
  <si>
    <t xml:space="preserve">42Â° 29' 52.8" N	71Â° 9' 50.4" W	2017</t>
  </si>
  <si>
    <t xml:space="preserve">Analog Devices INC</t>
  </si>
  <si>
    <t xml:space="preserve">US042348234</t>
  </si>
  <si>
    <t xml:space="preserve">ANALOG DEVICES INC</t>
  </si>
  <si>
    <t xml:space="preserve">Norwood</t>
  </si>
  <si>
    <t xml:space="preserve">China; India; Ireland; Japan; Russia; United Kingdom</t>
  </si>
  <si>
    <t xml:space="preserve">Analogic Corp</t>
  </si>
  <si>
    <t xml:space="preserve">US042454372</t>
  </si>
  <si>
    <t xml:space="preserve">ANALOGIC CORP</t>
  </si>
  <si>
    <t xml:space="preserve">Peabody</t>
  </si>
  <si>
    <t xml:space="preserve">KLA Tencor Corp</t>
  </si>
  <si>
    <t xml:space="preserve">US042564110</t>
  </si>
  <si>
    <t xml:space="preserve">KLA TENCOR CORP</t>
  </si>
  <si>
    <t xml:space="preserve">Kla Instruments Corp</t>
  </si>
  <si>
    <t xml:space="preserve">Milpitas</t>
  </si>
  <si>
    <t xml:space="preserve">Xcerra Corporation</t>
  </si>
  <si>
    <t xml:space="preserve">US042594045</t>
  </si>
  <si>
    <t xml:space="preserve">XCERRA CORPORATION</t>
  </si>
  <si>
    <t xml:space="preserve">Ltx-Credence Corp</t>
  </si>
  <si>
    <t xml:space="preserve">Belgium, France, Germany, Italy, the United Kingdom, Armenia, Israel, India, China, Japan, the Phili</t>
  </si>
  <si>
    <t xml:space="preserve">Boston Scientific Corp</t>
  </si>
  <si>
    <t xml:space="preserve">US042695240</t>
  </si>
  <si>
    <t xml:space="preserve">BOSTON SCIENTIFIC CORP</t>
  </si>
  <si>
    <t xml:space="preserve">Marlborough</t>
  </si>
  <si>
    <t xml:space="preserve">Africa; Asia Pacific; Europe; Japan</t>
  </si>
  <si>
    <t xml:space="preserve">Cognex Corp</t>
  </si>
  <si>
    <t xml:space="preserve">US042713778</t>
  </si>
  <si>
    <t xml:space="preserve">Cognition Experts</t>
  </si>
  <si>
    <t xml:space="preserve">COGNEX CORP</t>
  </si>
  <si>
    <t xml:space="preserve">Natick</t>
  </si>
  <si>
    <t xml:space="preserve">42Â° 17' 60.0" N	71Â° 21' 14.4" W	2017</t>
  </si>
  <si>
    <t xml:space="preserve">United States of America; Europe; Japan; Southeast Asia</t>
  </si>
  <si>
    <t xml:space="preserve">Europe; Japan; Southeast Asia</t>
  </si>
  <si>
    <t xml:space="preserve">Immunogen INC</t>
  </si>
  <si>
    <t xml:space="preserve">US042726691</t>
  </si>
  <si>
    <t xml:space="preserve">IMMUNOGEN INC</t>
  </si>
  <si>
    <t xml:space="preserve">Aspen Technology INC</t>
  </si>
  <si>
    <t xml:space="preserve">US042739697</t>
  </si>
  <si>
    <t xml:space="preserve">ASPEN TECHNOLOGY INC</t>
  </si>
  <si>
    <t xml:space="preserve">Bedford</t>
  </si>
  <si>
    <t xml:space="preserve">Mexico; Canada; Argentina; Brazil; Venezuela; Singapore; China; South Korea; Japan; Malaysia; India;</t>
  </si>
  <si>
    <t xml:space="preserve">Mercury Systems INC</t>
  </si>
  <si>
    <t xml:space="preserve">US042741391</t>
  </si>
  <si>
    <t xml:space="preserve">MERCURY SYSTEMS INC</t>
  </si>
  <si>
    <t xml:space="preserve">Mercury Computer Systems Inc</t>
  </si>
  <si>
    <t xml:space="preserve">Amag Pharmaceuticals, Inc.</t>
  </si>
  <si>
    <t xml:space="preserve">US042742593</t>
  </si>
  <si>
    <t xml:space="preserve">attention  amag pharma US et amag Autriche sont deux firmes differentes</t>
  </si>
  <si>
    <t xml:space="preserve">AMAG PHARMACEUTICALS, INC.</t>
  </si>
  <si>
    <t xml:space="preserve">Advanced Magnetics, Inc.</t>
  </si>
  <si>
    <t xml:space="preserve">Vicor Corp</t>
  </si>
  <si>
    <t xml:space="preserve">US042742817</t>
  </si>
  <si>
    <t xml:space="preserve">WWP008921161</t>
  </si>
  <si>
    <t xml:space="preserve">MR PATRIZIO VINCIARELLI</t>
  </si>
  <si>
    <t xml:space="preserve">83.02</t>
  </si>
  <si>
    <t xml:space="preserve">United States Of America</t>
  </si>
  <si>
    <t xml:space="preserve">Abiomed INC</t>
  </si>
  <si>
    <t xml:space="preserve">US042743260</t>
  </si>
  <si>
    <t xml:space="preserve">ABIOMED INC</t>
  </si>
  <si>
    <t xml:space="preserve">Danvers</t>
  </si>
  <si>
    <t xml:space="preserve">Europe; Germany; Middle East; Africa</t>
  </si>
  <si>
    <t xml:space="preserve">Progress Software Corp</t>
  </si>
  <si>
    <t xml:space="preserve">US042746201</t>
  </si>
  <si>
    <t xml:space="preserve">PROGRESS SOFTWARE CORP</t>
  </si>
  <si>
    <t xml:space="preserve">Parexel International Corp</t>
  </si>
  <si>
    <t xml:space="preserve">US042776269</t>
  </si>
  <si>
    <t xml:space="preserve">PAREXEL INTERNATIONAL CORP</t>
  </si>
  <si>
    <t xml:space="preserve">France; Germany</t>
  </si>
  <si>
    <t xml:space="preserve">Pegasystems INC</t>
  </si>
  <si>
    <t xml:space="preserve">US042787865</t>
  </si>
  <si>
    <t xml:space="preserve">WWP008921173</t>
  </si>
  <si>
    <t xml:space="preserve">MR ALAN TREFLER</t>
  </si>
  <si>
    <t xml:space="preserve">Europe; Canada; Australia; China</t>
  </si>
  <si>
    <t xml:space="preserve">Kopin Corp</t>
  </si>
  <si>
    <t xml:space="preserve">US042833935</t>
  </si>
  <si>
    <t xml:space="preserve">KOPIN CORP</t>
  </si>
  <si>
    <t xml:space="preserve">Westborough</t>
  </si>
  <si>
    <t xml:space="preserve">Taunton, Massachusetts</t>
  </si>
  <si>
    <t xml:space="preserve">Netscout Systems INC</t>
  </si>
  <si>
    <t xml:space="preserve">US042837575</t>
  </si>
  <si>
    <t xml:space="preserve">Network General</t>
  </si>
  <si>
    <t xml:space="preserve">Network Associates.</t>
  </si>
  <si>
    <t xml:space="preserve">NETSCOUT SYSTEMS INC</t>
  </si>
  <si>
    <t xml:space="preserve">Westford</t>
  </si>
  <si>
    <t xml:space="preserve">PTC Inc.</t>
  </si>
  <si>
    <t xml:space="preserve">US042866152</t>
  </si>
  <si>
    <t xml:space="preserve">PTC INC.</t>
  </si>
  <si>
    <t xml:space="preserve">Parametric Technology Corporation</t>
  </si>
  <si>
    <t xml:space="preserve">Needham</t>
  </si>
  <si>
    <t xml:space="preserve">North America, South America, Europe, and Asia. PTC has offices in United States of America, Canada,</t>
  </si>
  <si>
    <t xml:space="preserve">Haemonetics Corp</t>
  </si>
  <si>
    <t xml:space="preserve">US042882273</t>
  </si>
  <si>
    <t xml:space="preserve">HAEMONETICS CORP</t>
  </si>
  <si>
    <t xml:space="preserve">Braintree</t>
  </si>
  <si>
    <t xml:space="preserve">Staples INC</t>
  </si>
  <si>
    <t xml:space="preserve">US042896127</t>
  </si>
  <si>
    <t xml:space="preserve">CORPORATE EXPRESS</t>
  </si>
  <si>
    <t xml:space="preserve">STAPLES INC</t>
  </si>
  <si>
    <t xml:space="preserve">Framingham</t>
  </si>
  <si>
    <t xml:space="preserve">North and South America; Europe; Asia; Australia</t>
  </si>
  <si>
    <t xml:space="preserve">Hologic INC</t>
  </si>
  <si>
    <t xml:space="preserve">US042902449</t>
  </si>
  <si>
    <t xml:space="preserve">HOLOGIC INC</t>
  </si>
  <si>
    <t xml:space="preserve">Pacific Rim countries; Latin America</t>
  </si>
  <si>
    <t xml:space="preserve">Watts Water Technologies, Inc.</t>
  </si>
  <si>
    <t xml:space="preserve">US042916536</t>
  </si>
  <si>
    <t xml:space="preserve">Watts water%</t>
  </si>
  <si>
    <t xml:space="preserve">WW*905246938</t>
  </si>
  <si>
    <t xml:space="preserve">HORNE TIMOTHY P FAMILY</t>
  </si>
  <si>
    <t xml:space="preserve">Watts Industries, Inc.</t>
  </si>
  <si>
    <t xml:space="preserve">69.10</t>
  </si>
  <si>
    <t xml:space="preserve">North Andover</t>
  </si>
  <si>
    <t xml:space="preserve">CBS Corporation</t>
  </si>
  <si>
    <t xml:space="preserve">US042949533</t>
  </si>
  <si>
    <t xml:space="preserve">WW*1536895</t>
  </si>
  <si>
    <t xml:space="preserve">MR SUMNER M REDSTONE</t>
  </si>
  <si>
    <t xml:space="preserve">Viacom Inc. (Old)</t>
  </si>
  <si>
    <t xml:space="preserve">American Superconductor Corp</t>
  </si>
  <si>
    <t xml:space="preserve">US042959321</t>
  </si>
  <si>
    <t xml:space="preserve">AMERICAN SUPERCONDUCTOR CORP</t>
  </si>
  <si>
    <t xml:space="preserve">Devens</t>
  </si>
  <si>
    <t xml:space="preserve">Asia; Australia; Europe; North America</t>
  </si>
  <si>
    <t xml:space="preserve">Avid Technology INC</t>
  </si>
  <si>
    <t xml:space="preserve">US042977748</t>
  </si>
  <si>
    <t xml:space="preserve">AVID TECHNOLOGY INC</t>
  </si>
  <si>
    <t xml:space="preserve">Tewksbury</t>
  </si>
  <si>
    <t xml:space="preserve">Canada; Australia; Italy; Asia; and Europe</t>
  </si>
  <si>
    <t xml:space="preserve">Vertex Pharmaceuticals INC</t>
  </si>
  <si>
    <t xml:space="preserve">US043039129</t>
  </si>
  <si>
    <t xml:space="preserve">VERTEX PHARMACEUTICALS INC</t>
  </si>
  <si>
    <t xml:space="preserve">42Â° 21' 7.2" N	71Â° 2' 42.0" W	2017</t>
  </si>
  <si>
    <t xml:space="preserve">Brooks Automation, Inc.</t>
  </si>
  <si>
    <t xml:space="preserve">US043040660</t>
  </si>
  <si>
    <t xml:space="preserve">BROOKS AUTOMATION, INC.</t>
  </si>
  <si>
    <t xml:space="preserve">Brooks-Pri Automation, Inc.</t>
  </si>
  <si>
    <t xml:space="preserve">Chelmsford</t>
  </si>
  <si>
    <t xml:space="preserve">South Korea; France; Germany; China; Israel; Japan; South Korea; Singapore; Taiwan; and the United K</t>
  </si>
  <si>
    <t xml:space="preserve">Idera Pharmaceuticals, Inc.</t>
  </si>
  <si>
    <t xml:space="preserve">US043072298</t>
  </si>
  <si>
    <t xml:space="preserve">Hybridon, Inc.</t>
  </si>
  <si>
    <t xml:space="preserve">Bruker Corp</t>
  </si>
  <si>
    <t xml:space="preserve">US043110160</t>
  </si>
  <si>
    <t xml:space="preserve">BRUKER CORP</t>
  </si>
  <si>
    <t xml:space="preserve">Billerica</t>
  </si>
  <si>
    <t xml:space="preserve">42Â° 31' 37.2" N	71Â° 15' 50.4" W	2017</t>
  </si>
  <si>
    <t xml:space="preserve">Africa; Asia; Europe; Australia; South America; New Zealand</t>
  </si>
  <si>
    <t xml:space="preserve">Yield10 Bioscience, Inc.</t>
  </si>
  <si>
    <t xml:space="preserve">US043158289</t>
  </si>
  <si>
    <t xml:space="preserve">YIELD10 BIOSCIENCE, INC.</t>
  </si>
  <si>
    <t xml:space="preserve">Metabolix, Inc.</t>
  </si>
  <si>
    <t xml:space="preserve">Seachange International INC</t>
  </si>
  <si>
    <t xml:space="preserve">US043197974</t>
  </si>
  <si>
    <t xml:space="preserve">SEACHANGE INTERNATIONAL INC</t>
  </si>
  <si>
    <t xml:space="preserve">Acton</t>
  </si>
  <si>
    <t xml:space="preserve">Acton, Massachusetts</t>
  </si>
  <si>
    <t xml:space="preserve">Italy; China; Singapore; France; Japan</t>
  </si>
  <si>
    <t xml:space="preserve">Enanta Pharmaceuticals, Inc.</t>
  </si>
  <si>
    <t xml:space="preserve">US043205099</t>
  </si>
  <si>
    <t xml:space="preserve">ENANTA PHARMACEUTICALS, INC.</t>
  </si>
  <si>
    <t xml:space="preserve">Watertown</t>
  </si>
  <si>
    <t xml:space="preserve">Merrimack Pharmaceuticals, Inc.</t>
  </si>
  <si>
    <t xml:space="preserve">US043210530</t>
  </si>
  <si>
    <t xml:space="preserve">MERRIMACK PHARMACEUTICALS, INC.</t>
  </si>
  <si>
    <t xml:space="preserve">Ansys INC</t>
  </si>
  <si>
    <t xml:space="preserve">US043219960</t>
  </si>
  <si>
    <t xml:space="preserve">ANSYS INC</t>
  </si>
  <si>
    <t xml:space="preserve">Canonsburg</t>
  </si>
  <si>
    <t xml:space="preserve">Arqule INC</t>
  </si>
  <si>
    <t xml:space="preserve">US043221586</t>
  </si>
  <si>
    <t xml:space="preserve">Exelixis INC</t>
  </si>
  <si>
    <t xml:space="preserve">US043257395</t>
  </si>
  <si>
    <t xml:space="preserve">EXELIXIS INC</t>
  </si>
  <si>
    <t xml:space="preserve">Exelixis Pharmaceuticals Inc</t>
  </si>
  <si>
    <t xml:space="preserve">South San Francisco</t>
  </si>
  <si>
    <t xml:space="preserve">Medicines CO</t>
  </si>
  <si>
    <t xml:space="preserve">US043324394</t>
  </si>
  <si>
    <t xml:space="preserve">MEDICINES CO</t>
  </si>
  <si>
    <t xml:space="preserve">Parsippany</t>
  </si>
  <si>
    <t xml:space="preserve">Sonus Networks INC</t>
  </si>
  <si>
    <t xml:space="preserve">US043387074</t>
  </si>
  <si>
    <t xml:space="preserve">SONUS NETWORKS INC</t>
  </si>
  <si>
    <t xml:space="preserve">Athenahealth, Inc.</t>
  </si>
  <si>
    <t xml:space="preserve">US043387530</t>
  </si>
  <si>
    <t xml:space="preserve">ATHENAHEALTH, INC.</t>
  </si>
  <si>
    <t xml:space="preserve">42Â° 21' 46.8" N	71Â° 9' 57.6" W	2017</t>
  </si>
  <si>
    <t xml:space="preserve">Ironwood Pharmaceuticals, Inc.</t>
  </si>
  <si>
    <t xml:space="preserve">US043404176</t>
  </si>
  <si>
    <t xml:space="preserve">Microbia</t>
  </si>
  <si>
    <t xml:space="preserve">IRONWOOD PHARMACEUTICALS, INC.</t>
  </si>
  <si>
    <t xml:space="preserve">PTC Therapeutics, Inc.</t>
  </si>
  <si>
    <t xml:space="preserve">US043416587</t>
  </si>
  <si>
    <t xml:space="preserve">PTC THERAPEUTICS</t>
  </si>
  <si>
    <t xml:space="preserve">PTC Therapeutics</t>
  </si>
  <si>
    <t xml:space="preserve">PTC THERAPEUTICS, INC.</t>
  </si>
  <si>
    <t xml:space="preserve">South Plainfield</t>
  </si>
  <si>
    <t xml:space="preserve">Akamai Technologies INC</t>
  </si>
  <si>
    <t xml:space="preserve">US043432319</t>
  </si>
  <si>
    <t xml:space="preserve">AKAMAI TECHNOLOGIES INC</t>
  </si>
  <si>
    <t xml:space="preserve">IPG Photonics Corp</t>
  </si>
  <si>
    <t xml:space="preserve">US043444218</t>
  </si>
  <si>
    <t xml:space="preserve">IPG PHOTONICS CORP</t>
  </si>
  <si>
    <t xml:space="preserve">42Â° 5' 2.4" N	71Â° 52' 51.6" W	2017</t>
  </si>
  <si>
    <t xml:space="preserve">Oxford; Germany; Russia; Italy</t>
  </si>
  <si>
    <t xml:space="preserve">Germany; Russia; Italy: Japan; Korea; India; United Kingdom</t>
  </si>
  <si>
    <t xml:space="preserve">Curis INC</t>
  </si>
  <si>
    <t xml:space="preserve">US043505116</t>
  </si>
  <si>
    <t xml:space="preserve">CURIS INC</t>
  </si>
  <si>
    <t xml:space="preserve">Lexington</t>
  </si>
  <si>
    <t xml:space="preserve">Madrigal Pharmaceuticals, Inc.</t>
  </si>
  <si>
    <t xml:space="preserve">US043508648</t>
  </si>
  <si>
    <t xml:space="preserve">SYNTA PHARMACEUTICALS CORP</t>
  </si>
  <si>
    <t xml:space="preserve">SYNTA PHARMACEUTICAL%</t>
  </si>
  <si>
    <t xml:space="preserve">MADRIGAL PHARMACEUTICALS, INC.</t>
  </si>
  <si>
    <t xml:space="preserve">Synta Pharmaceuticals Corp.</t>
  </si>
  <si>
    <t xml:space="preserve">Fort Washington</t>
  </si>
  <si>
    <t xml:space="preserve">Insulet Corporation</t>
  </si>
  <si>
    <t xml:space="preserve">US043523891</t>
  </si>
  <si>
    <t xml:space="preserve">INSULET CORPORATION</t>
  </si>
  <si>
    <t xml:space="preserve">Momenta Pharmaceuticals, Inc.</t>
  </si>
  <si>
    <t xml:space="preserve">US043561634</t>
  </si>
  <si>
    <t xml:space="preserve">MOMENTA PHARMACEUTICALS, INC.</t>
  </si>
  <si>
    <t xml:space="preserve">Alere INC</t>
  </si>
  <si>
    <t xml:space="preserve">US043565120</t>
  </si>
  <si>
    <t xml:space="preserve">ALERE INC</t>
  </si>
  <si>
    <t xml:space="preserve">42Â° 21' 39.6" N	71Â° 15' 28.8" W	2017</t>
  </si>
  <si>
    <t xml:space="preserve">United States of America; United Kingdom; Israel; Japan; China; England</t>
  </si>
  <si>
    <t xml:space="preserve">United Kingdom; Israel; Japan; China; England</t>
  </si>
  <si>
    <t xml:space="preserve">Aveo Pharmaceuticals, Inc.</t>
  </si>
  <si>
    <t xml:space="preserve">US043581650</t>
  </si>
  <si>
    <t xml:space="preserve">AVEO PHARMACEUTICALS, INC.</t>
  </si>
  <si>
    <t xml:space="preserve">Verifone Systems, Inc.</t>
  </si>
  <si>
    <t xml:space="preserve">US043692546</t>
  </si>
  <si>
    <t xml:space="preserve">VERIFONE SYSTEMS, INC.</t>
  </si>
  <si>
    <t xml:space="preserve">Verifone Holdings, Inc.</t>
  </si>
  <si>
    <t xml:space="preserve">San Jose</t>
  </si>
  <si>
    <t xml:space="preserve">Globus Medical, Inc.</t>
  </si>
  <si>
    <t xml:space="preserve">US043744954</t>
  </si>
  <si>
    <t xml:space="preserve">WW*953010455</t>
  </si>
  <si>
    <t xml:space="preserve">PAUL DAVID C. FAMILY</t>
  </si>
  <si>
    <t xml:space="preserve">75.72</t>
  </si>
  <si>
    <t xml:space="preserve">Audubon</t>
  </si>
  <si>
    <t xml:space="preserve">United States and internationally</t>
  </si>
  <si>
    <t xml:space="preserve">Rosetta Stone INC</t>
  </si>
  <si>
    <t xml:space="preserve">US043837082</t>
  </si>
  <si>
    <t xml:space="preserve">ROSETTA STONE INC</t>
  </si>
  <si>
    <t xml:space="preserve">Arlington</t>
  </si>
  <si>
    <t xml:space="preserve">Hasbro INC</t>
  </si>
  <si>
    <t xml:space="preserve">US050155090</t>
  </si>
  <si>
    <t xml:space="preserve">HASBRO INC</t>
  </si>
  <si>
    <t xml:space="preserve">Hasbro Bradley Inc</t>
  </si>
  <si>
    <t xml:space="preserve">Pawtucket</t>
  </si>
  <si>
    <t xml:space="preserve">Pawtucket, Rhode Island</t>
  </si>
  <si>
    <t xml:space="preserve">Austria; Australia; Belgium; Canada; Denmark; Finland; France; Germany; Hong Kong; Latin America; th</t>
  </si>
  <si>
    <t xml:space="preserve">Nortek, Inc.</t>
  </si>
  <si>
    <t xml:space="preserve">US050314991</t>
  </si>
  <si>
    <t xml:space="preserve">Providence</t>
  </si>
  <si>
    <t xml:space="preserve">Textron INC</t>
  </si>
  <si>
    <t xml:space="preserve">US050315468</t>
  </si>
  <si>
    <t xml:space="preserve">TEXTRON INC</t>
  </si>
  <si>
    <t xml:space="preserve">American Textron Inc</t>
  </si>
  <si>
    <t xml:space="preserve">Australia, Belgium, Brazil, Canada, China, the Czech Republic, France, Germany, India, Italy, Japan,</t>
  </si>
  <si>
    <t xml:space="preserve">Barnes Group INC</t>
  </si>
  <si>
    <t xml:space="preserve">US060247840</t>
  </si>
  <si>
    <t xml:space="preserve">Associated Spring corporation</t>
  </si>
  <si>
    <t xml:space="preserve">"Barnes group"</t>
  </si>
  <si>
    <t xml:space="preserve">pb presence de Barnes and Noble et Barnes comme nom de famille</t>
  </si>
  <si>
    <t xml:space="preserve">BARNES GROUP INC</t>
  </si>
  <si>
    <t xml:space="preserve">Associated Spring Corp</t>
  </si>
  <si>
    <t xml:space="preserve">Hubbell INC</t>
  </si>
  <si>
    <t xml:space="preserve">US060397030</t>
  </si>
  <si>
    <t xml:space="preserve">HUBBELL INC</t>
  </si>
  <si>
    <t xml:space="preserve">Hubbell Harvey Inc</t>
  </si>
  <si>
    <t xml:space="preserve">Shelton</t>
  </si>
  <si>
    <t xml:space="preserve">Puerto Rico; Mexico; Italy; Switzerland; Canada; Brazil; United Kingdom</t>
  </si>
  <si>
    <t xml:space="preserve">Pitney Bowes INC</t>
  </si>
  <si>
    <t xml:space="preserve">US060495050</t>
  </si>
  <si>
    <t xml:space="preserve">PITNEY BOWES INC</t>
  </si>
  <si>
    <t xml:space="preserve">Connecticut</t>
  </si>
  <si>
    <t xml:space="preserve">Canada; Mexico; Ecuador; Brazil; Germany; United Kingdom; Ireland; Switzerland; Italy; France; Austr</t>
  </si>
  <si>
    <t xml:space="preserve">Stanley Black &amp; Decker, Inc.</t>
  </si>
  <si>
    <t xml:space="preserve">US060548860</t>
  </si>
  <si>
    <t xml:space="preserve">Stanley Black  Decker%</t>
  </si>
  <si>
    <t xml:space="preserve">STANLEY BLACK AND DECKER INC</t>
  </si>
  <si>
    <t xml:space="preserve">BLACK  DECKER INC</t>
  </si>
  <si>
    <t xml:space="preserve">STANLEY BLACK &amp; DECKER, INC.</t>
  </si>
  <si>
    <t xml:space="preserve">Stanley Works (The)</t>
  </si>
  <si>
    <t xml:space="preserve">New Britain</t>
  </si>
  <si>
    <t xml:space="preserve">United Technologies Corporation</t>
  </si>
  <si>
    <t xml:space="preserve">US060570975</t>
  </si>
  <si>
    <t xml:space="preserve">UNITED TECHNOLOGIES CORPORATION</t>
  </si>
  <si>
    <t xml:space="preserve">Farmington</t>
  </si>
  <si>
    <t xml:space="preserve">Barnes &amp; Noble, Inc.</t>
  </si>
  <si>
    <t xml:space="preserve">US061196501</t>
  </si>
  <si>
    <t xml:space="preserve">BARNES &amp; NOBLE, INC.</t>
  </si>
  <si>
    <t xml:space="preserve">Praxair INC</t>
  </si>
  <si>
    <t xml:space="preserve">US061249050</t>
  </si>
  <si>
    <t xml:space="preserve">PRAXAIR INC</t>
  </si>
  <si>
    <t xml:space="preserve">Union Carbide Industrial Gases Inc</t>
  </si>
  <si>
    <t xml:space="preserve">Danbury</t>
  </si>
  <si>
    <t xml:space="preserve">Asia, Europe, North and Central America and South America</t>
  </si>
  <si>
    <t xml:space="preserve">Lexmark International INC</t>
  </si>
  <si>
    <t xml:space="preserve">US061308215</t>
  </si>
  <si>
    <t xml:space="preserve">KY*Z00245799</t>
  </si>
  <si>
    <t xml:space="preserve">NINESTAR HOLDINGS COMPANY LTD</t>
  </si>
  <si>
    <t xml:space="preserve">38Â° 4' 22.8" N	84Â° 29' 24.0" W	2016</t>
  </si>
  <si>
    <t xml:space="preserve">Lexington, Kentucky</t>
  </si>
  <si>
    <t xml:space="preserve">Europe; Middle East; Africa; Asia; The Pacific Rim; The Caribbean</t>
  </si>
  <si>
    <t xml:space="preserve">Red Hat INC</t>
  </si>
  <si>
    <t xml:space="preserve">US061364380</t>
  </si>
  <si>
    <t xml:space="preserve">RED HAT INC</t>
  </si>
  <si>
    <t xml:space="preserve">Raleigh</t>
  </si>
  <si>
    <t xml:space="preserve">Europe; Middle East; Africa; Asia Pacific</t>
  </si>
  <si>
    <t xml:space="preserve">Acadia Pharmaceuticals Inc.</t>
  </si>
  <si>
    <t xml:space="preserve">US061376651</t>
  </si>
  <si>
    <t xml:space="preserve">ACADIA PHARMACEUTICALS INC.</t>
  </si>
  <si>
    <t xml:space="preserve">San Diego</t>
  </si>
  <si>
    <t xml:space="preserve">Graftech International Ltd.</t>
  </si>
  <si>
    <t xml:space="preserve">US061385548</t>
  </si>
  <si>
    <t xml:space="preserve">CA90013NC</t>
  </si>
  <si>
    <t xml:space="preserve">BROOKFIELD ASSET MANAGEMENT INC.</t>
  </si>
  <si>
    <t xml:space="preserve">Ucar International Inc.</t>
  </si>
  <si>
    <t xml:space="preserve">Independence</t>
  </si>
  <si>
    <t xml:space="preserve">United States of America; China; France; Switzerland; Italy; South Africa; Mexico; Russia; Spain; Br</t>
  </si>
  <si>
    <t xml:space="preserve">South America; Europe; Africa; Asia</t>
  </si>
  <si>
    <t xml:space="preserve">Clean Diesel Technologies, Inc.</t>
  </si>
  <si>
    <t xml:space="preserve">US061393453</t>
  </si>
  <si>
    <t xml:space="preserve">CDTI</t>
  </si>
  <si>
    <t xml:space="preserve">WW*925278620</t>
  </si>
  <si>
    <t xml:space="preserve">MR JOHN A KANIS</t>
  </si>
  <si>
    <t xml:space="preserve">Oxnard</t>
  </si>
  <si>
    <t xml:space="preserve">Charles River Laboratories International INC</t>
  </si>
  <si>
    <t xml:space="preserve">US061397316</t>
  </si>
  <si>
    <t xml:space="preserve">CHARLES RIVER LAB INC</t>
  </si>
  <si>
    <t xml:space="preserve">CHARLES RIVER LABORATORIES INTERNATIONAL INC</t>
  </si>
  <si>
    <t xml:space="preserve">Charles River Laboratories Holdings Inc</t>
  </si>
  <si>
    <t xml:space="preserve">Canada; Belgium; France; Germany; Hungary; Italy; Netherlands; Spain; United Kingdom; Japan</t>
  </si>
  <si>
    <t xml:space="preserve">Synchronoss Technologies, Inc.</t>
  </si>
  <si>
    <t xml:space="preserve">US061594540</t>
  </si>
  <si>
    <t xml:space="preserve">SYNCHRONOSS TECHNOLOGIES, INC.</t>
  </si>
  <si>
    <t xml:space="preserve">Bridgewater</t>
  </si>
  <si>
    <t xml:space="preserve">Griffon Corp</t>
  </si>
  <si>
    <t xml:space="preserve">US111893410</t>
  </si>
  <si>
    <t xml:space="preserve">galere pour brevet</t>
  </si>
  <si>
    <t xml:space="preserve">GRIFFON CORP</t>
  </si>
  <si>
    <t xml:space="preserve">Instrument Systems Corp</t>
  </si>
  <si>
    <t xml:space="preserve">Canada; Central and South America; Europe; Asia Pacific</t>
  </si>
  <si>
    <t xml:space="preserve">Mile Marker Industries LLC</t>
  </si>
  <si>
    <t xml:space="preserve">US112128469</t>
  </si>
  <si>
    <t xml:space="preserve">MILE MARKER INDUSTRIES LLC</t>
  </si>
  <si>
    <t xml:space="preserve">Pompano Beach</t>
  </si>
  <si>
    <t xml:space="preserve">26Â° 15' 21.6" N	80Â° 9' 46.8" W	2016</t>
  </si>
  <si>
    <t xml:space="preserve">Africa, Belgium, Canada, Denmark, Ecuador, France, Germany, Great Britain, Hungary, Iceland, Korea, </t>
  </si>
  <si>
    <t xml:space="preserve">Comtech Telecommunications Corp</t>
  </si>
  <si>
    <t xml:space="preserve">US112139466</t>
  </si>
  <si>
    <t xml:space="preserve">COMTECH TELECOMMUNICATIONS CORP</t>
  </si>
  <si>
    <t xml:space="preserve">Comtech Inc</t>
  </si>
  <si>
    <t xml:space="preserve">Melville</t>
  </si>
  <si>
    <t xml:space="preserve">Estee Lauder Companies Inc. (The)</t>
  </si>
  <si>
    <t xml:space="preserve">US112408943</t>
  </si>
  <si>
    <t xml:space="preserve">WW*925259643</t>
  </si>
  <si>
    <t xml:space="preserve">THE LAUDER FAMILY</t>
  </si>
  <si>
    <t xml:space="preserve">United States of America, Belgium, Switzerland, the United Kingdom, and Canada</t>
  </si>
  <si>
    <t xml:space="preserve">Belgium, Switzerland, the United Kingdom, Canada</t>
  </si>
  <si>
    <t xml:space="preserve">Iconix Brand Group, Inc.</t>
  </si>
  <si>
    <t xml:space="preserve">US112481903</t>
  </si>
  <si>
    <t xml:space="preserve">ICONIX BRAND GROUP, INC.</t>
  </si>
  <si>
    <t xml:space="preserve">Candie'S, Inc.</t>
  </si>
  <si>
    <t xml:space="preserve">Canada; Japan; Europe</t>
  </si>
  <si>
    <t xml:space="preserve">Blackbaud, Inc.</t>
  </si>
  <si>
    <t xml:space="preserve">US112617163</t>
  </si>
  <si>
    <t xml:space="preserve">BLACKBAUD, INC.</t>
  </si>
  <si>
    <t xml:space="preserve">Charleston</t>
  </si>
  <si>
    <t xml:space="preserve">Marina Biotech, Inc.</t>
  </si>
  <si>
    <t xml:space="preserve">US112658569</t>
  </si>
  <si>
    <t xml:space="preserve">MDRNA INC</t>
  </si>
  <si>
    <t xml:space="preserve">MARINA BIOTECH, INC.</t>
  </si>
  <si>
    <t xml:space="preserve">Mdrna, Inc.</t>
  </si>
  <si>
    <t xml:space="preserve">Bothell</t>
  </si>
  <si>
    <t xml:space="preserve">Hauppauge, New York, USA</t>
  </si>
  <si>
    <t xml:space="preserve">Numerex Corp</t>
  </si>
  <si>
    <t xml:space="preserve">US112948749</t>
  </si>
  <si>
    <t xml:space="preserve">NUMEREX CORP</t>
  </si>
  <si>
    <t xml:space="preserve">Atlanta</t>
  </si>
  <si>
    <t xml:space="preserve">Canada; Caribbean; Mexico</t>
  </si>
  <si>
    <t xml:space="preserve">Veeco Instruments INC</t>
  </si>
  <si>
    <t xml:space="preserve">US112989601</t>
  </si>
  <si>
    <t xml:space="preserve">VEECO INSTRUMENTS INC</t>
  </si>
  <si>
    <t xml:space="preserve">Plainview</t>
  </si>
  <si>
    <t xml:space="preserve">Angiodynamics, Inc.</t>
  </si>
  <si>
    <t xml:space="preserve">US113146460</t>
  </si>
  <si>
    <t xml:space="preserve">ANGIODYNAMICS, INC.</t>
  </si>
  <si>
    <t xml:space="preserve">Verint Systems, Inc.</t>
  </si>
  <si>
    <t xml:space="preserve">US113200514</t>
  </si>
  <si>
    <t xml:space="preserve">VERINT SYSTEMS, INC.</t>
  </si>
  <si>
    <t xml:space="preserve">Comverse Infosys, Inc.</t>
  </si>
  <si>
    <t xml:space="preserve">Vonage Holdings Corp.</t>
  </si>
  <si>
    <t xml:space="preserve">US113547680</t>
  </si>
  <si>
    <t xml:space="preserve">vonage%</t>
  </si>
  <si>
    <t xml:space="preserve">VONAGE HOLDINGS CORP.</t>
  </si>
  <si>
    <t xml:space="preserve">Holmdel</t>
  </si>
  <si>
    <t xml:space="preserve">Rogers Group INC</t>
  </si>
  <si>
    <t xml:space="preserve">US120135336L</t>
  </si>
  <si>
    <t xml:space="preserve">ROGERS GROUP INC'</t>
  </si>
  <si>
    <t xml:space="preserve">Tuscumbia</t>
  </si>
  <si>
    <t xml:space="preserve">34Â° 40' 4.8" N	87Â° 38' 2.4" W	2016</t>
  </si>
  <si>
    <t xml:space="preserve">Alabama; Arkansas; Indiana; Kentucky; North Carolina; Tennessee</t>
  </si>
  <si>
    <t xml:space="preserve">Karsten Manufacturing Corp</t>
  </si>
  <si>
    <t xml:space="preserve">US120244144L</t>
  </si>
  <si>
    <t xml:space="preserve">KARSTEN MANUFACTURING CORP</t>
  </si>
  <si>
    <t xml:space="preserve">Phoenix</t>
  </si>
  <si>
    <t xml:space="preserve">33Â° 35' 6.0" N	112Â° 6' 14.4" W	2016</t>
  </si>
  <si>
    <t xml:space="preserve">ABL International INC</t>
  </si>
  <si>
    <t xml:space="preserve">US120249195L</t>
  </si>
  <si>
    <t xml:space="preserve">Advanced BioScience Laboratories</t>
  </si>
  <si>
    <t xml:space="preserve">ABL INTERNATIONAL INC</t>
  </si>
  <si>
    <t xml:space="preserve">33Â° 26' 6.0" N	112Â° 8' 45.6" W	2016</t>
  </si>
  <si>
    <t xml:space="preserve">Milliken &amp; CO</t>
  </si>
  <si>
    <t xml:space="preserve">US120565447L</t>
  </si>
  <si>
    <t xml:space="preserve">MILLIKEN &amp; CO</t>
  </si>
  <si>
    <t xml:space="preserve">Spartanburg</t>
  </si>
  <si>
    <t xml:space="preserve">34Â° 59' 24.0" N	81Â° 57' 39.6" W	2017</t>
  </si>
  <si>
    <t xml:space="preserve">South Carolina; Belgium; Brazil; Denmark; France; Japan; Spain; The United Kingdom</t>
  </si>
  <si>
    <t xml:space="preserve">Belgium; Brazil; Denmark; France; Japan; Spain; The United Kingdom</t>
  </si>
  <si>
    <t xml:space="preserve">Ikonisys INC</t>
  </si>
  <si>
    <t xml:space="preserve">US123111280L</t>
  </si>
  <si>
    <t xml:space="preserve">Hamden</t>
  </si>
  <si>
    <t xml:space="preserve">41Â° 19' 30.0" N	72Â° 55' 37.2" W	2016</t>
  </si>
  <si>
    <t xml:space="preserve">Cedars Sinai Medical Center</t>
  </si>
  <si>
    <t xml:space="preserve">US123270944L</t>
  </si>
  <si>
    <t xml:space="preserve">Cedars Sinai%</t>
  </si>
  <si>
    <t xml:space="preserve">Cedar Sinai</t>
  </si>
  <si>
    <t xml:space="preserve">WW*933062302</t>
  </si>
  <si>
    <t xml:space="preserve">MR EDWARD M PRUNCHUNAS</t>
  </si>
  <si>
    <t xml:space="preserve">West Hollywood</t>
  </si>
  <si>
    <t xml:space="preserve">34Â° 4' 33.6" N	118Â° 22' 48.0" W	2016</t>
  </si>
  <si>
    <t xml:space="preserve">Johns Manville Corp</t>
  </si>
  <si>
    <t xml:space="preserve">US123426667L</t>
  </si>
  <si>
    <t xml:space="preserve">Denver</t>
  </si>
  <si>
    <t xml:space="preserve">39Â° 44' 45.6" N	104Â° 59' 27.6" W	2016</t>
  </si>
  <si>
    <t xml:space="preserve">Dayco Industries LLC</t>
  </si>
  <si>
    <t xml:space="preserve">US123446693L</t>
  </si>
  <si>
    <t xml:space="preserve">DAYCO INDUSTRIES LLC</t>
  </si>
  <si>
    <t xml:space="preserve">Mira Loma</t>
  </si>
  <si>
    <t xml:space="preserve">34Â° 0' 54.0" N	117Â° 30' 25.2" W	2016</t>
  </si>
  <si>
    <t xml:space="preserve">Ebm-Papst Industries INC</t>
  </si>
  <si>
    <t xml:space="preserve">US123524455L</t>
  </si>
  <si>
    <t xml:space="preserve">Elektrobau Mulfingen</t>
  </si>
  <si>
    <t xml:space="preserve">Papst Motoren</t>
  </si>
  <si>
    <t xml:space="preserve">"EBM PAPST %"</t>
  </si>
  <si>
    <t xml:space="preserve">EBM-PAPST INDUSTRIES INC</t>
  </si>
  <si>
    <t xml:space="preserve">41Â° 41' 52.8" N	72Â° 51' 43.2" W	2016</t>
  </si>
  <si>
    <t xml:space="preserve">Magnum Semiconductor INC</t>
  </si>
  <si>
    <t xml:space="preserve">US123527482L</t>
  </si>
  <si>
    <t xml:space="preserve">US262439072</t>
  </si>
  <si>
    <t xml:space="preserve">GIGPEAK, INC.</t>
  </si>
  <si>
    <t xml:space="preserve">37Â° 25' 15.6" N	121Â° 57' 18.0" W	2016</t>
  </si>
  <si>
    <t xml:space="preserve">Headwaters MB LLC</t>
  </si>
  <si>
    <t xml:space="preserve">US123540044L</t>
  </si>
  <si>
    <t xml:space="preserve">39Â° 44' 56.4" N	104Â° 59' 42.0" W	2016</t>
  </si>
  <si>
    <t xml:space="preserve">Boise; Boston; Burlington; Greenwich; New York; Newport Beach; San Francisco; Washington DC; West Pa</t>
  </si>
  <si>
    <t xml:space="preserve">Intematix Corp</t>
  </si>
  <si>
    <t xml:space="preserve">US123542830L</t>
  </si>
  <si>
    <t xml:space="preserve">INTEMATIX CORP</t>
  </si>
  <si>
    <t xml:space="preserve">Fremont</t>
  </si>
  <si>
    <t xml:space="preserve">37Â° 28' 58.8" N	121Â° 56' 42.0" W	2016</t>
  </si>
  <si>
    <t xml:space="preserve">Netherlands; Germany; Taiwan; China; South Korea; Japan</t>
  </si>
  <si>
    <t xml:space="preserve">Theranos INC</t>
  </si>
  <si>
    <t xml:space="preserve">US123621539L</t>
  </si>
  <si>
    <t xml:space="preserve">US259403384L</t>
  </si>
  <si>
    <t xml:space="preserve">THERANOS INC</t>
  </si>
  <si>
    <t xml:space="preserve">Menlo Park</t>
  </si>
  <si>
    <t xml:space="preserve">37Â° 28' 33.6" N	122Â° 8' 34.8" W	</t>
  </si>
  <si>
    <t xml:space="preserve">Nanosys INC</t>
  </si>
  <si>
    <t xml:space="preserve">US123720718L</t>
  </si>
  <si>
    <t xml:space="preserve">37Â° 25' 44.4" N	121Â° 53' 27.6" W	2016</t>
  </si>
  <si>
    <t xml:space="preserve">Symphony Technology Group LLC</t>
  </si>
  <si>
    <t xml:space="preserve">US123728016L</t>
  </si>
  <si>
    <t xml:space="preserve">US*967053543</t>
  </si>
  <si>
    <t xml:space="preserve">ROMESH AND KATHLEEN WADHWANI TRUST U/A/D JULY 11, 1997</t>
  </si>
  <si>
    <t xml:space="preserve">&gt;75.00</t>
  </si>
  <si>
    <t xml:space="preserve">Palo Alto</t>
  </si>
  <si>
    <t xml:space="preserve">37Â° 25' 4.8" N	122Â° 8' 60.0" W	2016</t>
  </si>
  <si>
    <t xml:space="preserve">Fortemedia INC</t>
  </si>
  <si>
    <t xml:space="preserve">US123776200L</t>
  </si>
  <si>
    <t xml:space="preserve">Sunnyvale</t>
  </si>
  <si>
    <t xml:space="preserve">37Â° 22' 48.0" N	122Â° 0' 39.6" W	2016</t>
  </si>
  <si>
    <t xml:space="preserve">Sunnyvale, California</t>
  </si>
  <si>
    <t xml:space="preserve">Achates Power LLC</t>
  </si>
  <si>
    <t xml:space="preserve">US123872558L</t>
  </si>
  <si>
    <t xml:space="preserve">32Â° 54' 10.8" N	117Â° 13' 4.8" W	2016</t>
  </si>
  <si>
    <t xml:space="preserve">Seven Networks INC</t>
  </si>
  <si>
    <t xml:space="preserve">US123917438L</t>
  </si>
  <si>
    <t xml:space="preserve">Leap Corporation</t>
  </si>
  <si>
    <t xml:space="preserve">Redwood City</t>
  </si>
  <si>
    <t xml:space="preserve">37Â° 29' 13.2" N	122Â° 13' 30.0" W	</t>
  </si>
  <si>
    <t xml:space="preserve">Macdermid Printing Solutions LLC</t>
  </si>
  <si>
    <t xml:space="preserve">US123933936L</t>
  </si>
  <si>
    <t xml:space="preserve">41Â° 33' 10.8" N	73Â° 3' 3.6" W	</t>
  </si>
  <si>
    <t xml:space="preserve">Sonos INC</t>
  </si>
  <si>
    <t xml:space="preserve">US123996548L</t>
  </si>
  <si>
    <t xml:space="preserve">"sonos inc"</t>
  </si>
  <si>
    <t xml:space="preserve">SONOS ENERGY SAVING TECHNOLOGY</t>
  </si>
  <si>
    <t xml:space="preserve">SONOS INC</t>
  </si>
  <si>
    <t xml:space="preserve">Santa Barbara</t>
  </si>
  <si>
    <t xml:space="preserve">34Â° 25' 15.6" N	119Â° 41' 45.6" W	2016</t>
  </si>
  <si>
    <t xml:space="preserve">Netherlands; China; Malaysia</t>
  </si>
  <si>
    <t xml:space="preserve">Roamware INC</t>
  </si>
  <si>
    <t xml:space="preserve">US124120868L</t>
  </si>
  <si>
    <t xml:space="preserve">mobileum</t>
  </si>
  <si>
    <t xml:space="preserve">ZZ*J00M*127608</t>
  </si>
  <si>
    <t xml:space="preserve">MANAGEMENT OF ROAMWARE INC</t>
  </si>
  <si>
    <t xml:space="preserve">Cupertino</t>
  </si>
  <si>
    <t xml:space="preserve">37Â° 19' 19.2" N	122Â° 2' 16.8" W	2016</t>
  </si>
  <si>
    <t xml:space="preserve">GCT Semiconductor INC</t>
  </si>
  <si>
    <t xml:space="preserve">US124130499L</t>
  </si>
  <si>
    <t xml:space="preserve">GCT SEMICONDUCTORINC </t>
  </si>
  <si>
    <t xml:space="preserve">GCT SEMICONDUCTOR INC</t>
  </si>
  <si>
    <t xml:space="preserve">37Â° 23' 42.0" N	121Â° 53' 49.2" W	2016</t>
  </si>
  <si>
    <t xml:space="preserve">NASDAQ/NMS (Global Market)</t>
  </si>
  <si>
    <t xml:space="preserve">Republic of Korea; China; Japan; and Taiwan</t>
  </si>
  <si>
    <t xml:space="preserve">Cornerstone Research INC</t>
  </si>
  <si>
    <t xml:space="preserve">US124132222L</t>
  </si>
  <si>
    <t xml:space="preserve">CORNERSTONE RES GROUP INC</t>
  </si>
  <si>
    <t xml:space="preserve">37Â° 27' 25.2" N	122Â° 11' 24.0" W	2016</t>
  </si>
  <si>
    <t xml:space="preserve">Purdue Pharma CO</t>
  </si>
  <si>
    <t xml:space="preserve">US124159919L</t>
  </si>
  <si>
    <t xml:space="preserve">Purdue Frederick</t>
  </si>
  <si>
    <t xml:space="preserve">US149130298L</t>
  </si>
  <si>
    <t xml:space="preserve">PURDUE PHARMA LP</t>
  </si>
  <si>
    <t xml:space="preserve">41Â° 2' 60.0" N	73Â° 32' 13.2" W	</t>
  </si>
  <si>
    <t xml:space="preserve">Adco Products</t>
  </si>
  <si>
    <t xml:space="preserve">US124167254L</t>
  </si>
  <si>
    <t xml:space="preserve">WW*921296218</t>
  </si>
  <si>
    <t xml:space="preserve">MR ALAN EIN</t>
  </si>
  <si>
    <t xml:space="preserve">Santa Clarita</t>
  </si>
  <si>
    <t xml:space="preserve">34Â° 27' 7.2" N	118Â° 38' 2.4" W	2016</t>
  </si>
  <si>
    <t xml:space="preserve">China, Taiwan, Mexico</t>
  </si>
  <si>
    <t xml:space="preserve">Applied Medical Resources Corp</t>
  </si>
  <si>
    <t xml:space="preserve">US124293236L</t>
  </si>
  <si>
    <t xml:space="preserve">APPLIED MEDICAL RESOURCES</t>
  </si>
  <si>
    <t xml:space="preserve">US124290196L</t>
  </si>
  <si>
    <t xml:space="preserve">APPLIED MEDICAL</t>
  </si>
  <si>
    <t xml:space="preserve">Rancho Santa Margarita</t>
  </si>
  <si>
    <t xml:space="preserve">33Â° 37' 48.0" N	117Â° 36' 18.0" W	2016</t>
  </si>
  <si>
    <t xml:space="preserve">Africa, the Americas, Asia, Australia and Europe</t>
  </si>
  <si>
    <t xml:space="preserve">Altair Engineering INC</t>
  </si>
  <si>
    <t xml:space="preserve">US125520074L</t>
  </si>
  <si>
    <t xml:space="preserve">attention BHA Altairdans(US)  espacenet  existe rien à voir avec Altair qui apparaît ds espacenet avec Altair eng</t>
  </si>
  <si>
    <t xml:space="preserve">ALTAIR ENGINEERING INC</t>
  </si>
  <si>
    <t xml:space="preserve">Troy</t>
  </si>
  <si>
    <t xml:space="preserve">42Â° 33' 46.8" N	83Â° 6' 39.6" W	2016</t>
  </si>
  <si>
    <t xml:space="preserve">Germany; Italy; Spain; China; United Kingdom; Brazil</t>
  </si>
  <si>
    <t xml:space="preserve">Watlow Electric Manufacturing CO</t>
  </si>
  <si>
    <t xml:space="preserve">US125526552L</t>
  </si>
  <si>
    <t xml:space="preserve">Watlow%</t>
  </si>
  <si>
    <t xml:space="preserve">WW*918570503</t>
  </si>
  <si>
    <t xml:space="preserve">DESLOGE FAMILY</t>
  </si>
  <si>
    <t xml:space="preserve">Saint Louis</t>
  </si>
  <si>
    <t xml:space="preserve">38Â° 41' 49.2" N	90Â° 26' 24.0" W	2017</t>
  </si>
  <si>
    <t xml:space="preserve">Hannibal, Missouri; Winona, Minnesota; Batavia, Illinois; Columbia, Missouri; Richmond, Illinois; Tr</t>
  </si>
  <si>
    <t xml:space="preserve">Germany; Great Britain; Singapore; Austria; China</t>
  </si>
  <si>
    <t xml:space="preserve">Euro PRO Operating LLC</t>
  </si>
  <si>
    <t xml:space="preserve">US125811176L</t>
  </si>
  <si>
    <t xml:space="preserve">EURO PRO OPERATING LLC</t>
  </si>
  <si>
    <t xml:space="preserve">Newton Center</t>
  </si>
  <si>
    <t xml:space="preserve">42Â° 17' 38.4" N	71Â° 11' 52.8" W	2016</t>
  </si>
  <si>
    <t xml:space="preserve">Intercytex Ltd</t>
  </si>
  <si>
    <t xml:space="preserve">US125923730L</t>
  </si>
  <si>
    <t xml:space="preserve">42Â° 30' 39.6" N	71Â° 8' 34.8" W	2016</t>
  </si>
  <si>
    <t xml:space="preserve">Cargill INC</t>
  </si>
  <si>
    <t xml:space="preserve">US126054559L</t>
  </si>
  <si>
    <t xml:space="preserve">CARGILL INC</t>
  </si>
  <si>
    <t xml:space="preserve">Wayzata</t>
  </si>
  <si>
    <t xml:space="preserve">44Â° 57' 18.0" N	93Â° 28' 26.4" W	2017</t>
  </si>
  <si>
    <t xml:space="preserve">Switzerland, Denmark, Germany, Russian Federation, Nicaragua, France, the United Kingdom, Ireland, A</t>
  </si>
  <si>
    <t xml:space="preserve">Shape Corp</t>
  </si>
  <si>
    <t xml:space="preserve">US126057125L</t>
  </si>
  <si>
    <t xml:space="preserve">"SHAPE CORP"</t>
  </si>
  <si>
    <t xml:space="preserve">SHAPE CORP</t>
  </si>
  <si>
    <t xml:space="preserve">Grand Haven</t>
  </si>
  <si>
    <t xml:space="preserve">43Â° 1' 48.0" N	86Â° 12' 0.0" W	2016</t>
  </si>
  <si>
    <t xml:space="preserve">Grand Haven, Michigan, USA</t>
  </si>
  <si>
    <t xml:space="preserve">Mexico; Japan</t>
  </si>
  <si>
    <t xml:space="preserve">Bose Corp</t>
  </si>
  <si>
    <t xml:space="preserve">US126254398L</t>
  </si>
  <si>
    <t xml:space="preserve">BOSE CORP</t>
  </si>
  <si>
    <t xml:space="preserve">WW*901342652</t>
  </si>
  <si>
    <t xml:space="preserve">MR AMAR BOSE</t>
  </si>
  <si>
    <t xml:space="preserve">42Â° 18' 10.8" N	71Â° 28' 40.8" W	2016</t>
  </si>
  <si>
    <t xml:space="preserve">HRD INC</t>
  </si>
  <si>
    <t xml:space="preserve">US126257785L</t>
  </si>
  <si>
    <t xml:space="preserve">HRD Corp</t>
  </si>
  <si>
    <t xml:space="preserve">H R D corp</t>
  </si>
  <si>
    <t xml:space="preserve">MARCUS OIL AND CHEMICAL CORP</t>
  </si>
  <si>
    <t xml:space="preserve">Glenn Dale</t>
  </si>
  <si>
    <t xml:space="preserve">38Â° 58' 8.4" N	76Â° 47' 52.8" W	2016</t>
  </si>
  <si>
    <t xml:space="preserve">Guardian Industries Corp</t>
  </si>
  <si>
    <t xml:space="preserve">US126370262L</t>
  </si>
  <si>
    <t xml:space="preserve">US*Z00254141</t>
  </si>
  <si>
    <t xml:space="preserve">KGIC MERGER CORPORATION</t>
  </si>
  <si>
    <t xml:space="preserve">Auburn Hills</t>
  </si>
  <si>
    <t xml:space="preserve">42Â° 42' 0.0" N	83Â° 14' 49.2" W	2016</t>
  </si>
  <si>
    <t xml:space="preserve">North America, Europe, South America, Asia, Africa, Middle East, Canada</t>
  </si>
  <si>
    <t xml:space="preserve">Scuderi Group LLC</t>
  </si>
  <si>
    <t xml:space="preserve">US126511206L</t>
  </si>
  <si>
    <t xml:space="preserve">SCUDERI GROUP</t>
  </si>
  <si>
    <t xml:space="preserve">West Springfield</t>
  </si>
  <si>
    <t xml:space="preserve">42Â° 7' 4.8" N	72Â° 37' 37.2" W	2016</t>
  </si>
  <si>
    <t xml:space="preserve">True Manufacturing CO INC</t>
  </si>
  <si>
    <t xml:space="preserve">US126541849L</t>
  </si>
  <si>
    <t xml:space="preserve">%true%</t>
  </si>
  <si>
    <t xml:space="preserve">TRUE MANUFACTURING CO INC</t>
  </si>
  <si>
    <t xml:space="preserve">O Fallon</t>
  </si>
  <si>
    <t xml:space="preserve">38Â° 48' 10.8" N	90Â° 40' 1.2" W	2016</t>
  </si>
  <si>
    <t xml:space="preserve">Brewer Science INC</t>
  </si>
  <si>
    <t xml:space="preserve">US126551816L</t>
  </si>
  <si>
    <t xml:space="preserve">BREWER SCIENCE INC</t>
  </si>
  <si>
    <t xml:space="preserve">Rolla</t>
  </si>
  <si>
    <t xml:space="preserve">37Â° 59' 9.6" N	91Â° 43' 15.6" W	2016</t>
  </si>
  <si>
    <t xml:space="preserve">Rolla, Missouri</t>
  </si>
  <si>
    <t xml:space="preserve">Delta Tooling CO INC</t>
  </si>
  <si>
    <t xml:space="preserve">US126553108L</t>
  </si>
  <si>
    <t xml:space="preserve">DELTA TOOLING CO INC</t>
  </si>
  <si>
    <t xml:space="preserve">42Â° 41' 56.4" N	83Â° 16' 19.2" W	2016</t>
  </si>
  <si>
    <t xml:space="preserve">Auburn Hills, Michigan</t>
  </si>
  <si>
    <t xml:space="preserve">FTI Consulting INC</t>
  </si>
  <si>
    <t xml:space="preserve">US126568602L</t>
  </si>
  <si>
    <t xml:space="preserve">FTI CONSULTING INC</t>
  </si>
  <si>
    <t xml:space="preserve">38Â° 54' 7.2" N	77Â° 1' 37.2" W	2016</t>
  </si>
  <si>
    <t xml:space="preserve">Hayward Industries INC</t>
  </si>
  <si>
    <t xml:space="preserve">US126612638L</t>
  </si>
  <si>
    <t xml:space="preserve">WW*901464577</t>
  </si>
  <si>
    <t xml:space="preserve">MR OSCAR DAVIS</t>
  </si>
  <si>
    <t xml:space="preserve">Elizabeth</t>
  </si>
  <si>
    <t xml:space="preserve">40Â° 40' 15.6" N	74Â° 11' 34.8" W	2016</t>
  </si>
  <si>
    <t xml:space="preserve">Multisorb Technologies INC</t>
  </si>
  <si>
    <t xml:space="preserve">US126651922L</t>
  </si>
  <si>
    <t xml:space="preserve">MULTISORB TECH </t>
  </si>
  <si>
    <t xml:space="preserve">US126663884L</t>
  </si>
  <si>
    <t xml:space="preserve">SUMMER STREET CAPITAL PARTNERS LLC</t>
  </si>
  <si>
    <t xml:space="preserve">Buffalo</t>
  </si>
  <si>
    <t xml:space="preserve">42Â° 50' 60.0" N	78Â° 47' 13.2" W	</t>
  </si>
  <si>
    <t xml:space="preserve">John Mezzalingua Associates INC</t>
  </si>
  <si>
    <t xml:space="preserve">US126730264L</t>
  </si>
  <si>
    <t xml:space="preserve">JOHN MEZZALINGUA ASSOCIATES</t>
  </si>
  <si>
    <t xml:space="preserve">MEZZALINGUA JOHN ASS </t>
  </si>
  <si>
    <t xml:space="preserve">JOHN MEZZALINGUA ASSOCIATES INC</t>
  </si>
  <si>
    <t xml:space="preserve">East Syracuse</t>
  </si>
  <si>
    <t xml:space="preserve">43Â° 5' 56.4" N	76Â° 5' 31.2" W	2016</t>
  </si>
  <si>
    <t xml:space="preserve">Evident Technologies</t>
  </si>
  <si>
    <t xml:space="preserve">US126764865L</t>
  </si>
  <si>
    <t xml:space="preserve">EVIDENT TECHNOLOGIES</t>
  </si>
  <si>
    <t xml:space="preserve">Evident Thermoelectrics</t>
  </si>
  <si>
    <t xml:space="preserve">42Â° 43' 51.6" N	73Â° 41' 34.8" W	2016</t>
  </si>
  <si>
    <t xml:space="preserve">Zydus Pharmaceuticals USA INC</t>
  </si>
  <si>
    <t xml:space="preserve">US126940697L</t>
  </si>
  <si>
    <t xml:space="preserve">Princeton</t>
  </si>
  <si>
    <t xml:space="preserve">40Â° 18' 50.4" N	74Â° 39' 25.2" W	</t>
  </si>
  <si>
    <t xml:space="preserve">Holtec International</t>
  </si>
  <si>
    <t xml:space="preserve">US126944234L</t>
  </si>
  <si>
    <t xml:space="preserve">HOLTEC INTERNATIONAL</t>
  </si>
  <si>
    <t xml:space="preserve">Marlton</t>
  </si>
  <si>
    <t xml:space="preserve">39Â° 54' 46.8" N	74Â° 56' 34.8" W	2016</t>
  </si>
  <si>
    <t xml:space="preserve">North America; South America; Europe; Asia; Australia</t>
  </si>
  <si>
    <t xml:space="preserve">Deka Products LP</t>
  </si>
  <si>
    <t xml:space="preserve">US127112836L</t>
  </si>
  <si>
    <t xml:space="preserve">42Â° 59' 27.6" N	71Â° 28' 1.2" W	2016</t>
  </si>
  <si>
    <t xml:space="preserve">Leviton Manufacturing CO INC</t>
  </si>
  <si>
    <t xml:space="preserve">US127286181L</t>
  </si>
  <si>
    <t xml:space="preserve">LEVITON MANUFACTURING CO INC</t>
  </si>
  <si>
    <t xml:space="preserve">40Â° 46' 55.2" N	73Â° 25' 19.2" W	2016</t>
  </si>
  <si>
    <t xml:space="preserve">Parata Systems</t>
  </si>
  <si>
    <t xml:space="preserve">US127846024L</t>
  </si>
  <si>
    <t xml:space="preserve">PARATA SYSTEMS %</t>
  </si>
  <si>
    <t xml:space="preserve">35Â° 54' 43.2" N	78Â° 54' 7.2" W	2016</t>
  </si>
  <si>
    <t xml:space="preserve">Evoqua Water Technologies LLC</t>
  </si>
  <si>
    <t xml:space="preserve">US128034397L</t>
  </si>
  <si>
    <t xml:space="preserve">US127691177L</t>
  </si>
  <si>
    <t xml:space="preserve">AEA INVESTORS LP</t>
  </si>
  <si>
    <t xml:space="preserve">Warrendale</t>
  </si>
  <si>
    <t xml:space="preserve">40Â° 40' 19.2" N	80Â° 6' 50.4" W	2016</t>
  </si>
  <si>
    <t xml:space="preserve">Asia, Australia, Europe/Middle East, North America, and South America</t>
  </si>
  <si>
    <t xml:space="preserve">TD Williamson INC</t>
  </si>
  <si>
    <t xml:space="preserve">US128292162L</t>
  </si>
  <si>
    <t xml:space="preserve">WW*919019466</t>
  </si>
  <si>
    <t xml:space="preserve">WILLIAMSON FAMILY</t>
  </si>
  <si>
    <t xml:space="preserve">Tulsa</t>
  </si>
  <si>
    <t xml:space="preserve">36Â° 4' 15.6" N	95Â° 55' 19.2" W	2016</t>
  </si>
  <si>
    <t xml:space="preserve">FCI Electronics</t>
  </si>
  <si>
    <t xml:space="preserve">US128408854L</t>
  </si>
  <si>
    <t xml:space="preserve">Etters</t>
  </si>
  <si>
    <t xml:space="preserve">40Â° 9' 36.0" N	76Â° 48' 57.6" W	2016</t>
  </si>
  <si>
    <t xml:space="preserve">Phoseon Technology</t>
  </si>
  <si>
    <t xml:space="preserve">US128416614L</t>
  </si>
  <si>
    <t xml:space="preserve">PHOSEON TECHNOLOGY</t>
  </si>
  <si>
    <t xml:space="preserve">Hillsboro</t>
  </si>
  <si>
    <t xml:space="preserve">45Â° 32' 45.6" N	122Â° 54' 3.6" W	2016</t>
  </si>
  <si>
    <t xml:space="preserve">Medical Components INC</t>
  </si>
  <si>
    <t xml:space="preserve">US128444509L</t>
  </si>
  <si>
    <t xml:space="preserve">MEDICAL COMPONENTS INC</t>
  </si>
  <si>
    <t xml:space="preserve">Harleysville</t>
  </si>
  <si>
    <t xml:space="preserve">40Â° 15' 28.8" N	75Â° 20' 45.6" W	2016</t>
  </si>
  <si>
    <t xml:space="preserve">Astute Medical Associates INC</t>
  </si>
  <si>
    <t xml:space="preserve">US128459140L</t>
  </si>
  <si>
    <t xml:space="preserve">Canton</t>
  </si>
  <si>
    <t xml:space="preserve">40Â° 48' 39.6" N	81Â° 24' 3.6" W	2016</t>
  </si>
  <si>
    <t xml:space="preserve">Swagelok CO</t>
  </si>
  <si>
    <t xml:space="preserve">US128554277L</t>
  </si>
  <si>
    <t xml:space="preserve">SWAGELOK CO</t>
  </si>
  <si>
    <t xml:space="preserve">Solon</t>
  </si>
  <si>
    <t xml:space="preserve">41Â° 23' 13.2" N	81Â° 28' 8.4" W	2016</t>
  </si>
  <si>
    <t xml:space="preserve">Lutron Electronics CO INC</t>
  </si>
  <si>
    <t xml:space="preserve">US128567278L</t>
  </si>
  <si>
    <t xml:space="preserve">LUTRON ELECTRONICS CO</t>
  </si>
  <si>
    <t xml:space="preserve">LUTRON ELECTRONICS CO INC</t>
  </si>
  <si>
    <t xml:space="preserve">Coopersburg</t>
  </si>
  <si>
    <t xml:space="preserve">40Â° 31' 15.6" N	75Â° 22' 30.0" W	2016</t>
  </si>
  <si>
    <t xml:space="preserve">United States; Germany; Japan; Hong Kong; Singapore; United Kingdom</t>
  </si>
  <si>
    <t xml:space="preserve">Novavax INC</t>
  </si>
  <si>
    <t xml:space="preserve">US128723474L</t>
  </si>
  <si>
    <t xml:space="preserve">NOVAVAX INC</t>
  </si>
  <si>
    <t xml:space="preserve">Malvern</t>
  </si>
  <si>
    <t xml:space="preserve">40Â° 3' 28.8" N	75Â° 32' 13.2" W	2016</t>
  </si>
  <si>
    <t xml:space="preserve">Clearedge Power INC</t>
  </si>
  <si>
    <t xml:space="preserve">US128734716L</t>
  </si>
  <si>
    <t xml:space="preserve">CLEAREDGE POWER INC</t>
  </si>
  <si>
    <t xml:space="preserve">45Â° 32' 52.8" N	122Â° 54' 25.2" W	2016</t>
  </si>
  <si>
    <t xml:space="preserve">General Transmissions INC</t>
  </si>
  <si>
    <t xml:space="preserve">US128900792L</t>
  </si>
  <si>
    <t xml:space="preserve">US273074906L</t>
  </si>
  <si>
    <t xml:space="preserve">GENERAL TRANSMISSIONS INC</t>
  </si>
  <si>
    <t xml:space="preserve">Brownsville</t>
  </si>
  <si>
    <t xml:space="preserve">25Â° 58' 15.6" N	97Â° 30' 50.4" W	</t>
  </si>
  <si>
    <t xml:space="preserve">United States of America; Mexico; China</t>
  </si>
  <si>
    <t xml:space="preserve">France; Mexico; China</t>
  </si>
  <si>
    <t xml:space="preserve">Iscar Metals INC</t>
  </si>
  <si>
    <t xml:space="preserve">US129108082L</t>
  </si>
  <si>
    <t xml:space="preserve">32Â° 40' 30.0" N	97Â° 6' 28.8" W	2016</t>
  </si>
  <si>
    <t xml:space="preserve">Arlington, Texas, USA</t>
  </si>
  <si>
    <t xml:space="preserve">Europe; Africa; Middle East; North and South America; Asia and the Pacific</t>
  </si>
  <si>
    <t xml:space="preserve">Mary Kay Holding Corp</t>
  </si>
  <si>
    <t xml:space="preserve">US129117929L</t>
  </si>
  <si>
    <t xml:space="preserve">MARY KAY HOLDING CORP</t>
  </si>
  <si>
    <t xml:space="preserve">Addison</t>
  </si>
  <si>
    <t xml:space="preserve">32Â° 58' 19.2" N	96Â° 49' 15.6" W	2016</t>
  </si>
  <si>
    <t xml:space="preserve">Texas</t>
  </si>
  <si>
    <t xml:space="preserve">Bulab Holdings INC</t>
  </si>
  <si>
    <t xml:space="preserve">US129218202L</t>
  </si>
  <si>
    <t xml:space="preserve">BUCKMAN %</t>
  </si>
  <si>
    <t xml:space="preserve">BUCKMAN LABOR</t>
  </si>
  <si>
    <t xml:space="preserve">BULAB HOLDINGS INC</t>
  </si>
  <si>
    <t xml:space="preserve">Memphis</t>
  </si>
  <si>
    <t xml:space="preserve">35Â° 10' 15.6" N	89Â° 59' 42.0" W	2016</t>
  </si>
  <si>
    <t xml:space="preserve">Tennessee</t>
  </si>
  <si>
    <t xml:space="preserve">Vida Care Corp</t>
  </si>
  <si>
    <t xml:space="preserve">US129281239L</t>
  </si>
  <si>
    <t xml:space="preserve">29Â° 34' 48.0" N	98Â° 34' 1.2" W	2016</t>
  </si>
  <si>
    <t xml:space="preserve">Bray International INC</t>
  </si>
  <si>
    <t xml:space="preserve">US129604375L</t>
  </si>
  <si>
    <t xml:space="preserve">Bray %</t>
  </si>
  <si>
    <t xml:space="preserve">BRAY INTERNATIONAL INC</t>
  </si>
  <si>
    <t xml:space="preserve">29Â° 54' 3.6" N	95Â° 36' 14.4" W	2016</t>
  </si>
  <si>
    <t xml:space="preserve">The United Kingdom, the Netherlands, Canada, Mexico, Germany, Australia, China, Brazil, Japan, and C</t>
  </si>
  <si>
    <t xml:space="preserve">Kids II INC</t>
  </si>
  <si>
    <t xml:space="preserve">US130239963L</t>
  </si>
  <si>
    <t xml:space="preserve">KIDS II INC</t>
  </si>
  <si>
    <t xml:space="preserve">KIDS II INC</t>
  </si>
  <si>
    <t xml:space="preserve">33Â° 50' 42.0" N	84Â° 22' 19.2" W	2016</t>
  </si>
  <si>
    <t xml:space="preserve">Canada, Mexico, the United Kingdom, Japan, the Far East, and Australia</t>
  </si>
  <si>
    <t xml:space="preserve">Rite-Hite Corp</t>
  </si>
  <si>
    <t xml:space="preserve">US130251224L</t>
  </si>
  <si>
    <t xml:space="preserve">%RITE HITE%</t>
  </si>
  <si>
    <t xml:space="preserve">Duluth</t>
  </si>
  <si>
    <t xml:space="preserve">33Â° 58' 15.6" N	84Â° 6' 50.4" W	</t>
  </si>
  <si>
    <t xml:space="preserve">Panduit Corp</t>
  </si>
  <si>
    <t xml:space="preserve">US130268343L</t>
  </si>
  <si>
    <t xml:space="preserve">PANDUIT CORP</t>
  </si>
  <si>
    <t xml:space="preserve">Tinley Park</t>
  </si>
  <si>
    <t xml:space="preserve">41Â° 34' 37.2" N	87Â° 46' 26.4" W	2016</t>
  </si>
  <si>
    <t xml:space="preserve">Unifrax I LLC</t>
  </si>
  <si>
    <t xml:space="preserve">US130419444L</t>
  </si>
  <si>
    <t xml:space="preserve">WW*920491667</t>
  </si>
  <si>
    <t xml:space="preserve">MR MICHAEL GERALD FISCH</t>
  </si>
  <si>
    <t xml:space="preserve">New Carlisle</t>
  </si>
  <si>
    <t xml:space="preserve">41Â° 42' 0.0" N	86Â° 26' 49.2" W	</t>
  </si>
  <si>
    <t xml:space="preserve">Life Spine</t>
  </si>
  <si>
    <t xml:space="preserve">US130540824L</t>
  </si>
  <si>
    <t xml:space="preserve">LIFE SPINE</t>
  </si>
  <si>
    <t xml:space="preserve">Hoffman Estates</t>
  </si>
  <si>
    <t xml:space="preserve">42Â° 3' 39.6" N	88Â° 8' 16.8" W	</t>
  </si>
  <si>
    <t xml:space="preserve">Avon Products INC</t>
  </si>
  <si>
    <t xml:space="preserve">US130544597</t>
  </si>
  <si>
    <t xml:space="preserve">AVON PRODUCTS INC</t>
  </si>
  <si>
    <t xml:space="preserve">Canada, Puerto Rico, Argentina, Brazil, Columbia, Mexico, Venezuela, Chile, Austria, France, Germany</t>
  </si>
  <si>
    <t xml:space="preserve">Curtiss Wright Corp</t>
  </si>
  <si>
    <t xml:space="preserve">US130612970</t>
  </si>
  <si>
    <t xml:space="preserve">CURTISS WRIGHT CORP</t>
  </si>
  <si>
    <t xml:space="preserve">Charlotte</t>
  </si>
  <si>
    <t xml:space="preserve">US; Switzerland</t>
  </si>
  <si>
    <t xml:space="preserve">Hollister INC</t>
  </si>
  <si>
    <t xml:space="preserve">US130658167L</t>
  </si>
  <si>
    <t xml:space="preserve">"HOLLISTER INC"</t>
  </si>
  <si>
    <t xml:space="preserve">attention aux homonymes</t>
  </si>
  <si>
    <t xml:space="preserve">ZZ*948011110</t>
  </si>
  <si>
    <t xml:space="preserve">EMPLOYEE OWNED TRUST</t>
  </si>
  <si>
    <t xml:space="preserve">Libertyville</t>
  </si>
  <si>
    <t xml:space="preserve">42Â° 14' 56.4" N	87Â° 56' 38.4" W	2016</t>
  </si>
  <si>
    <t xml:space="preserve">Austria, South Africa, the United Kingdom, Canada and Spain</t>
  </si>
  <si>
    <t xml:space="preserve">Vermeer Manufacturing CO</t>
  </si>
  <si>
    <t xml:space="preserve">US130810817L</t>
  </si>
  <si>
    <t xml:space="preserve">VERMEER CORP</t>
  </si>
  <si>
    <t xml:space="preserve">VERMEER MFG CO</t>
  </si>
  <si>
    <t xml:space="preserve">VERMEER MANUFACTURING CO</t>
  </si>
  <si>
    <t xml:space="preserve">Pella</t>
  </si>
  <si>
    <t xml:space="preserve">41Â° 24' 25.2" N	92Â° 53' 34.8" W	2016</t>
  </si>
  <si>
    <t xml:space="preserve">Sun Chemical CO</t>
  </si>
  <si>
    <t xml:space="preserve">US130833412L</t>
  </si>
  <si>
    <t xml:space="preserve">%SUN CHEMICAL%</t>
  </si>
  <si>
    <t xml:space="preserve">Frankfort</t>
  </si>
  <si>
    <t xml:space="preserve">40Â° 16' 44.4" N	86Â° 33' 18.0" W	2016</t>
  </si>
  <si>
    <t xml:space="preserve">International Business Machines Corp</t>
  </si>
  <si>
    <t xml:space="preserve">US130871985</t>
  </si>
  <si>
    <t xml:space="preserve">INTERNATIONAL BUSINESS MACHINES CORP</t>
  </si>
  <si>
    <t xml:space="preserve">Armonk</t>
  </si>
  <si>
    <t xml:space="preserve">Germany, United Kingdom, Australia, India, Bahamas, Trinidad and Tobago, Netherlands, France, Spain,</t>
  </si>
  <si>
    <t xml:space="preserve">International Paper CO</t>
  </si>
  <si>
    <t xml:space="preserve">US130872805</t>
  </si>
  <si>
    <t xml:space="preserve">INTERNATIONAL PAPER CO</t>
  </si>
  <si>
    <t xml:space="preserve">35Â° 6' 0.0" N	89Â° 50' 56.4" W	2017</t>
  </si>
  <si>
    <t xml:space="preserve">North America; Europe; Latin American; Russia; Asia; North Africa</t>
  </si>
  <si>
    <t xml:space="preserve">Adaptec</t>
  </si>
  <si>
    <t xml:space="preserve">US131014847L</t>
  </si>
  <si>
    <t xml:space="preserve">PMC Adaptec</t>
  </si>
  <si>
    <t xml:space="preserve">Orlando</t>
  </si>
  <si>
    <t xml:space="preserve">28Â° 34' 22.8" N	81Â° 12' 3.6" W	</t>
  </si>
  <si>
    <t xml:space="preserve">Dasi</t>
  </si>
  <si>
    <t xml:space="preserve">US131330778L</t>
  </si>
  <si>
    <t xml:space="preserve">Diversified Aero Services</t>
  </si>
  <si>
    <t xml:space="preserve">DASI</t>
  </si>
  <si>
    <t xml:space="preserve">Miami</t>
  </si>
  <si>
    <t xml:space="preserve">25Â° 38' 56.4" N	80Â° 23' 24.0" W	2016</t>
  </si>
  <si>
    <t xml:space="preserve">International Flavors &amp; Fragrances INC</t>
  </si>
  <si>
    <t xml:space="preserve">US131432060</t>
  </si>
  <si>
    <t xml:space="preserve">INTERNATIONAL FLAVORS &amp; FRAGRANCES INC</t>
  </si>
  <si>
    <t xml:space="preserve">Vanamerigen Haebler Inc</t>
  </si>
  <si>
    <t xml:space="preserve">United States; Great Britain; Ireland; the Netherlands; Spain; Argentina; Brazil; Mexico; India; Aus</t>
  </si>
  <si>
    <t xml:space="preserve">Great Britain; Ireland; the Netherlands; Spain; Argentina; Brazil; Mexico; India; Australia; China; </t>
  </si>
  <si>
    <t xml:space="preserve">Magic Technologies</t>
  </si>
  <si>
    <t xml:space="preserve">US131484725L</t>
  </si>
  <si>
    <t xml:space="preserve">Apopka</t>
  </si>
  <si>
    <t xml:space="preserve">28Â° 37' 48.0" N	81Â° 27' 57.6" W	2016</t>
  </si>
  <si>
    <t xml:space="preserve">Pepsico INC</t>
  </si>
  <si>
    <t xml:space="preserve">US131584302</t>
  </si>
  <si>
    <t xml:space="preserve">PEPSICO INC</t>
  </si>
  <si>
    <t xml:space="preserve">Pepsi Cola Co</t>
  </si>
  <si>
    <t xml:space="preserve">Purchase</t>
  </si>
  <si>
    <t xml:space="preserve">Bermuda; Netherlands; India; Chile; Mexico; Guatemala; Panama; Portugal; Cayman Islands; China; Aust</t>
  </si>
  <si>
    <t xml:space="preserve">General Dynamics Corp</t>
  </si>
  <si>
    <t xml:space="preserve">US131673581</t>
  </si>
  <si>
    <t xml:space="preserve">GENERAL DYNAMICS CORP</t>
  </si>
  <si>
    <t xml:space="preserve">Falls Church</t>
  </si>
  <si>
    <t xml:space="preserve">Colgate Palmolive CO</t>
  </si>
  <si>
    <t xml:space="preserve">US131815595</t>
  </si>
  <si>
    <t xml:space="preserve">COLGATE PALMOLIVE CO</t>
  </si>
  <si>
    <t xml:space="preserve">Nucor Corp</t>
  </si>
  <si>
    <t xml:space="preserve">US131860817</t>
  </si>
  <si>
    <t xml:space="preserve">NUCOR CORP</t>
  </si>
  <si>
    <t xml:space="preserve">35Â° 9' 28.8" N	80Â° 50' 2.4" W	2017</t>
  </si>
  <si>
    <t xml:space="preserve">United States (South Carolina, Nebraska, Alabama, Texas, Indiana, New York); Canada (Toronto)</t>
  </si>
  <si>
    <t xml:space="preserve">Ultradent Products</t>
  </si>
  <si>
    <t xml:space="preserve">US131874664L</t>
  </si>
  <si>
    <t xml:space="preserve">"ULTRADENT PRODUCTS INC"</t>
  </si>
  <si>
    <t xml:space="preserve">WW*907242761</t>
  </si>
  <si>
    <t xml:space="preserve">MR DANIEL FISHER</t>
  </si>
  <si>
    <t xml:space="preserve">92.00</t>
  </si>
  <si>
    <t xml:space="preserve">Riverton</t>
  </si>
  <si>
    <t xml:space="preserve">40Â° 33' 57.6" N	111Â° 54' 18.0" W	2016</t>
  </si>
  <si>
    <t xml:space="preserve">South Jordan</t>
  </si>
  <si>
    <t xml:space="preserve">Crane CO.</t>
  </si>
  <si>
    <t xml:space="preserve">US131952290</t>
  </si>
  <si>
    <t xml:space="preserve">CRANE CO.</t>
  </si>
  <si>
    <t xml:space="preserve">Channahon, Illinois; Jonesboro, Arkansas; Grand Junction and Bolivar, Tennessee; Houston, Texas; Flo</t>
  </si>
  <si>
    <t xml:space="preserve">Voxx International Corporation</t>
  </si>
  <si>
    <t xml:space="preserve">US131964841</t>
  </si>
  <si>
    <t xml:space="preserve">Audiovox</t>
  </si>
  <si>
    <t xml:space="preserve">VOXX INTERNATIONAL CORPORATION</t>
  </si>
  <si>
    <t xml:space="preserve">Audiovox Corp</t>
  </si>
  <si>
    <t xml:space="preserve">Hauppauge</t>
  </si>
  <si>
    <t xml:space="preserve">Ceramatec INC</t>
  </si>
  <si>
    <t xml:space="preserve">US131966531L</t>
  </si>
  <si>
    <t xml:space="preserve">South Salt Lake</t>
  </si>
  <si>
    <t xml:space="preserve">40Â° 43' 4.8" N	111Â° 55' 1.2" W	2017</t>
  </si>
  <si>
    <t xml:space="preserve">Nlight Photonics</t>
  </si>
  <si>
    <t xml:space="preserve">US132069038L</t>
  </si>
  <si>
    <t xml:space="preserve">NLIGHT %</t>
  </si>
  <si>
    <t xml:space="preserve">NLIGHT PHOTONICS</t>
  </si>
  <si>
    <t xml:space="preserve">45Â° 41' 9.6" N	122Â° 36' 54.0" W	2017</t>
  </si>
  <si>
    <t xml:space="preserve">Washington; Oregon; China</t>
  </si>
  <si>
    <t xml:space="preserve">China; Australia; France; Germany; India; Israel; Italy; Japan; The United Kingdom</t>
  </si>
  <si>
    <t xml:space="preserve">Mars INC</t>
  </si>
  <si>
    <t xml:space="preserve">US132070844L</t>
  </si>
  <si>
    <t xml:space="preserve">WW*901380787</t>
  </si>
  <si>
    <t xml:space="preserve">THE MARS FAMILY</t>
  </si>
  <si>
    <t xml:space="preserve">Mc Lean</t>
  </si>
  <si>
    <t xml:space="preserve">38Â° 56' 13.2" N	77Â° 10' 55.2" W	2016</t>
  </si>
  <si>
    <t xml:space="preserve">Asyst Technologies LLC</t>
  </si>
  <si>
    <t xml:space="preserve">US132089046L</t>
  </si>
  <si>
    <t xml:space="preserve">Kenosha</t>
  </si>
  <si>
    <t xml:space="preserve">42Â° 35' 2.4" N	87Â° 55' 37.2" W	2016</t>
  </si>
  <si>
    <t xml:space="preserve">Kohler CO</t>
  </si>
  <si>
    <t xml:space="preserve">US132090666L</t>
  </si>
  <si>
    <t xml:space="preserve">US*901528525</t>
  </si>
  <si>
    <t xml:space="preserve">THE KOHLER FAMILY</t>
  </si>
  <si>
    <t xml:space="preserve">Kohler</t>
  </si>
  <si>
    <t xml:space="preserve">43Â° 44' 31.2" N	87Â° 46' 44.4" W	2017</t>
  </si>
  <si>
    <t xml:space="preserve">Europe, Asia and the Pacific</t>
  </si>
  <si>
    <t xml:space="preserve">Promega Corp</t>
  </si>
  <si>
    <t xml:space="preserve">US132094687L</t>
  </si>
  <si>
    <t xml:space="preserve">PROMEGA CORP</t>
  </si>
  <si>
    <t xml:space="preserve">Fitchburg</t>
  </si>
  <si>
    <t xml:space="preserve">43Â° 0' 25.2" N	89Â° 25' 12.0" W	2016</t>
  </si>
  <si>
    <t xml:space="preserve">United States of America; Australia; Netherlands; Germany; United Kingdom; Italy; Switzerland; Franc</t>
  </si>
  <si>
    <t xml:space="preserve">Australia; Netherlands; Germany; United Kingdom; Italy; Switzerland; France; Spain; Japan; Singapore</t>
  </si>
  <si>
    <t xml:space="preserve">SC Johnson &amp; Son INC</t>
  </si>
  <si>
    <t xml:space="preserve">US132097588L</t>
  </si>
  <si>
    <t xml:space="preserve">JOHNSON &amp; SON%</t>
  </si>
  <si>
    <t xml:space="preserve">JOHNSON S C%</t>
  </si>
  <si>
    <t xml:space="preserve">SC JOHNSON%</t>
  </si>
  <si>
    <t xml:space="preserve">Johnson &amp; Johnson ; Johnson Controls.</t>
  </si>
  <si>
    <t xml:space="preserve">Ne doit pas être confondu avec Johnson &amp; Johnson ou Johnson Controls.</t>
  </si>
  <si>
    <t xml:space="preserve">US*901469241</t>
  </si>
  <si>
    <t xml:space="preserve">THE JOHNSON FAMILY</t>
  </si>
  <si>
    <t xml:space="preserve">Racine</t>
  </si>
  <si>
    <t xml:space="preserve">42Â° 42' 46.8" N	87Â° 47' 27.6" W	2017</t>
  </si>
  <si>
    <t xml:space="preserve">Switzerland, Japan, Turkey, Egypt, the United Kingdom, New Zealand, Nigeria, Romania, Portugal, Ecua</t>
  </si>
  <si>
    <t xml:space="preserve">Transaction Network Services INC</t>
  </si>
  <si>
    <t xml:space="preserve">US132161079L</t>
  </si>
  <si>
    <t xml:space="preserve">US*B000080599</t>
  </si>
  <si>
    <t xml:space="preserve">TRIDENT PRIVATE HOLDINGS I LLC</t>
  </si>
  <si>
    <t xml:space="preserve">Reston</t>
  </si>
  <si>
    <t xml:space="preserve">38Â° 56' 38.4" N	77Â° 18' 46.8" W	2016</t>
  </si>
  <si>
    <t xml:space="preserve">Objectvideo INC</t>
  </si>
  <si>
    <t xml:space="preserve">US132180974L</t>
  </si>
  <si>
    <t xml:space="preserve">US264247032</t>
  </si>
  <si>
    <t xml:space="preserve">ALARM.COM HOLDINGS, INC.</t>
  </si>
  <si>
    <t xml:space="preserve">38Â° 56' 49.2" N	77Â° 20' 56.4" W	2016</t>
  </si>
  <si>
    <t xml:space="preserve">Coinstar INC</t>
  </si>
  <si>
    <t xml:space="preserve">US132282716L</t>
  </si>
  <si>
    <t xml:space="preserve">Outerwall</t>
  </si>
  <si>
    <t xml:space="preserve">US*933058399</t>
  </si>
  <si>
    <t xml:space="preserve">BRH HOLDINGS GP LTD</t>
  </si>
  <si>
    <t xml:space="preserve">47Â° 35' 38.4" N	122Â° 11' 27.6" W	</t>
  </si>
  <si>
    <t xml:space="preserve">Lifetime Products INC</t>
  </si>
  <si>
    <t xml:space="preserve">US132321562L</t>
  </si>
  <si>
    <t xml:space="preserve">LIFETIME PRODUCTS INC</t>
  </si>
  <si>
    <t xml:space="preserve">Clearfield</t>
  </si>
  <si>
    <t xml:space="preserve">41Â° 5' 20.4" N	112Â° 1' 8.4" W	2016</t>
  </si>
  <si>
    <t xml:space="preserve">Schweitzer Engineering Laboratories INC</t>
  </si>
  <si>
    <t xml:space="preserve">US132510235L</t>
  </si>
  <si>
    <t xml:space="preserve">SCHWEITZER ENG LAB INC</t>
  </si>
  <si>
    <t xml:space="preserve">SCHWEITZER ENGINEERING LAB INC</t>
  </si>
  <si>
    <t xml:space="preserve">SCHWEITZER ENGINEERING LABORATORIES INC</t>
  </si>
  <si>
    <t xml:space="preserve">Pullman</t>
  </si>
  <si>
    <t xml:space="preserve">46Â° 45' 3.6" N	117Â° 9' 50.4" W	2016</t>
  </si>
  <si>
    <t xml:space="preserve">Pullman; Lewiston; Lake Zurich; San Luis Potosi</t>
  </si>
  <si>
    <t xml:space="preserve">Mexico; Australia; Argentina; Bahrain; Brazil; Canada; China; Colombia; United Arab Emirates; Ghana;</t>
  </si>
  <si>
    <t xml:space="preserve">Lincoln Industrial Corp INC</t>
  </si>
  <si>
    <t xml:space="preserve">US132524631L</t>
  </si>
  <si>
    <t xml:space="preserve">Port Angeles</t>
  </si>
  <si>
    <t xml:space="preserve">48Â° 6' 28.8" N	123Â° 27' 39.6" W	2016</t>
  </si>
  <si>
    <t xml:space="preserve">Insmed INC</t>
  </si>
  <si>
    <t xml:space="preserve">US132542553L</t>
  </si>
  <si>
    <t xml:space="preserve">40Â° 33' 32.4" N	74Â° 34' 48.0" W	2016</t>
  </si>
  <si>
    <t xml:space="preserve">American International Group INC</t>
  </si>
  <si>
    <t xml:space="preserve">US132592361</t>
  </si>
  <si>
    <t xml:space="preserve">American Int Group</t>
  </si>
  <si>
    <t xml:space="preserve">FCC</t>
  </si>
  <si>
    <t xml:space="preserve">AMERICAN INTERNATIONAL GROUP INC</t>
  </si>
  <si>
    <t xml:space="preserve">40Â° 42' 21.6" N	74Â° 0' 18.0" W	2016</t>
  </si>
  <si>
    <t xml:space="preserve">Esterline Technologies Corp</t>
  </si>
  <si>
    <t xml:space="preserve">US132595091</t>
  </si>
  <si>
    <t xml:space="preserve">ESTERLINE TECHNOLOGIES CORP</t>
  </si>
  <si>
    <t xml:space="preserve">Esterline Corp</t>
  </si>
  <si>
    <t xml:space="preserve">United States; Canada; China; France; Germany; Mexico; United Kingdom</t>
  </si>
  <si>
    <t xml:space="preserve">Canada; China; France; Germany; Mexico; United Kingdom</t>
  </si>
  <si>
    <t xml:space="preserve">Asuragen INC</t>
  </si>
  <si>
    <t xml:space="preserve">US132836258L</t>
  </si>
  <si>
    <t xml:space="preserve">Austin</t>
  </si>
  <si>
    <t xml:space="preserve">30Â° 12' 43.2" N	97Â° 44' 42.0" W	2016</t>
  </si>
  <si>
    <t xml:space="preserve">CA, Inc.</t>
  </si>
  <si>
    <t xml:space="preserve">US132857434</t>
  </si>
  <si>
    <t xml:space="preserve">CA, INC.</t>
  </si>
  <si>
    <t xml:space="preserve">Computer Associates International, Inc.</t>
  </si>
  <si>
    <t xml:space="preserve">Radio Systems Corp</t>
  </si>
  <si>
    <t xml:space="preserve">US132892847L</t>
  </si>
  <si>
    <t xml:space="preserve">RADIO SYSTEMS CORP</t>
  </si>
  <si>
    <t xml:space="preserve">RADIO SYS CORP</t>
  </si>
  <si>
    <t xml:space="preserve">RADIO SYSTEMS CORP</t>
  </si>
  <si>
    <t xml:space="preserve">Knoxville</t>
  </si>
  <si>
    <t xml:space="preserve">35Â° 55' 26.4" N	84Â° 9' 54.0" W	2016</t>
  </si>
  <si>
    <t xml:space="preserve">Zillow Inc.</t>
  </si>
  <si>
    <t xml:space="preserve">US132936122L</t>
  </si>
  <si>
    <t xml:space="preserve">US471645716</t>
  </si>
  <si>
    <t xml:space="preserve">ZILLOW GROUP, INC.</t>
  </si>
  <si>
    <t xml:space="preserve">Seattle</t>
  </si>
  <si>
    <t xml:space="preserve">47Â° 36' 25.2" N	122Â° 20' 13.2" W	2016</t>
  </si>
  <si>
    <t xml:space="preserve">Aplus Flash Technoly</t>
  </si>
  <si>
    <t xml:space="preserve">US132941314L</t>
  </si>
  <si>
    <t xml:space="preserve">APLUS FLASH TECHNOLY</t>
  </si>
  <si>
    <t xml:space="preserve">37Â° 22' 33.6" N	121Â° 54' 43.2" W	2016</t>
  </si>
  <si>
    <t xml:space="preserve">Myrexis INC</t>
  </si>
  <si>
    <t xml:space="preserve">US132941730L</t>
  </si>
  <si>
    <t xml:space="preserve">Myriad Pharmaceuticals</t>
  </si>
  <si>
    <t xml:space="preserve">40Â° 45' 28.8" N	73Â° 58' 40.8" W	2016</t>
  </si>
  <si>
    <t xml:space="preserve">Bloom Energy Corp</t>
  </si>
  <si>
    <t xml:space="preserve">US132963449L</t>
  </si>
  <si>
    <t xml:space="preserve">Ion America</t>
  </si>
  <si>
    <t xml:space="preserve">BLOOM ENERGY CORP</t>
  </si>
  <si>
    <t xml:space="preserve">37Â° 24' 36.0" N	122Â° 0' 25.2" W	2016</t>
  </si>
  <si>
    <t xml:space="preserve">Regado Biosciences INC</t>
  </si>
  <si>
    <t xml:space="preserve">US133025240L</t>
  </si>
  <si>
    <t xml:space="preserve">REGADO BIOSCIENCES </t>
  </si>
  <si>
    <t xml:space="preserve">35Â° 57' 57.6" N	78Â° 52' 30.0" W	2016</t>
  </si>
  <si>
    <t xml:space="preserve">Destination Maternity Corporation</t>
  </si>
  <si>
    <t xml:space="preserve">US133045573</t>
  </si>
  <si>
    <t xml:space="preserve">DESTINATION MATERNITY CORPORATION</t>
  </si>
  <si>
    <t xml:space="preserve">Mothers Work, Inc.</t>
  </si>
  <si>
    <t xml:space="preserve">Moorestown</t>
  </si>
  <si>
    <t xml:space="preserve">Securus Technologies INC</t>
  </si>
  <si>
    <t xml:space="preserve">US133132826L</t>
  </si>
  <si>
    <t xml:space="preserve">WW*929260075</t>
  </si>
  <si>
    <t xml:space="preserve">MR ROYCE G. YUDKOFF</t>
  </si>
  <si>
    <t xml:space="preserve">Dallas</t>
  </si>
  <si>
    <t xml:space="preserve">32Â° 56' 49.2" N	96Â° 49' 22.8" W	2016</t>
  </si>
  <si>
    <t xml:space="preserve">Celldex Therapeutics, Inc.</t>
  </si>
  <si>
    <t xml:space="preserve">US133191702</t>
  </si>
  <si>
    <t xml:space="preserve">CELLDEX THERAPEUTICS, INC.</t>
  </si>
  <si>
    <t xml:space="preserve">Avant Immunotherapeutics, Inc.</t>
  </si>
  <si>
    <t xml:space="preserve">Hampton</t>
  </si>
  <si>
    <t xml:space="preserve">Proteus Digital Health INC</t>
  </si>
  <si>
    <t xml:space="preserve">US133196112L</t>
  </si>
  <si>
    <t xml:space="preserve">Proteus Biomedical</t>
  </si>
  <si>
    <t xml:space="preserve">PROTEUS DIGITAL HEALTH INC</t>
  </si>
  <si>
    <t xml:space="preserve">pas evident le matching</t>
  </si>
  <si>
    <t xml:space="preserve">PROTEUS DIGITAL HEALTH INC</t>
  </si>
  <si>
    <t xml:space="preserve">37Â° 32' 20.4" N	122Â° 15' 21.6" W	2016</t>
  </si>
  <si>
    <t xml:space="preserve">Platinum Equity LLC</t>
  </si>
  <si>
    <t xml:space="preserve">US133230021L</t>
  </si>
  <si>
    <t xml:space="preserve">PLATINUM EQUITY LLC</t>
  </si>
  <si>
    <t xml:space="preserve">Beverly Hills</t>
  </si>
  <si>
    <t xml:space="preserve">34Â° 4' 12.0" N	118Â° 23' 56.4" W	2017</t>
  </si>
  <si>
    <t xml:space="preserve">New York, Boston, London, and Singapore</t>
  </si>
  <si>
    <t xml:space="preserve">Nanodynamics INC</t>
  </si>
  <si>
    <t xml:space="preserve">US133236631L</t>
  </si>
  <si>
    <t xml:space="preserve">42Â° 53' 20.4" N	78Â° 52' 37.2" W	2013</t>
  </si>
  <si>
    <t xml:space="preserve">Learning Curve Brands INC</t>
  </si>
  <si>
    <t xml:space="preserve">US133247018L</t>
  </si>
  <si>
    <t xml:space="preserve">Dyersville</t>
  </si>
  <si>
    <t xml:space="preserve">42Â° 27' 57.6" N	91Â° 6' 50.4" W	2016</t>
  </si>
  <si>
    <t xml:space="preserve">Dyersville, Iowa; Oak Brook, Illinois; Canton, Massachusetts</t>
  </si>
  <si>
    <t xml:space="preserve">Australia; Germany; United Kingdom; France; Netherlands; Spain; China; Hong Kong</t>
  </si>
  <si>
    <t xml:space="preserve">Altria Group, Inc.</t>
  </si>
  <si>
    <t xml:space="preserve">US133260245</t>
  </si>
  <si>
    <t xml:space="preserve">ALTRIA GROUP, INC.</t>
  </si>
  <si>
    <t xml:space="preserve">Philip Morris Companies Inc.</t>
  </si>
  <si>
    <t xml:space="preserve">Koch Industries INC</t>
  </si>
  <si>
    <t xml:space="preserve">US133306348L</t>
  </si>
  <si>
    <t xml:space="preserve">KOCH INDUSTRIES INC</t>
  </si>
  <si>
    <t xml:space="preserve">Wichita</t>
  </si>
  <si>
    <t xml:space="preserve">37Â° 45' 7.2" N	97Â° 17' 16.8" W	2016</t>
  </si>
  <si>
    <t xml:space="preserve">Emisphere Technologies INC</t>
  </si>
  <si>
    <t xml:space="preserve">US133306985</t>
  </si>
  <si>
    <t xml:space="preserve">Clinical Technologies Associates Inc</t>
  </si>
  <si>
    <t xml:space="preserve">Roseland</t>
  </si>
  <si>
    <t xml:space="preserve">Ideal Industries INC</t>
  </si>
  <si>
    <t xml:space="preserve">US133308739L</t>
  </si>
  <si>
    <t xml:space="preserve">IDEAL INDUSTRIES INC</t>
  </si>
  <si>
    <t xml:space="preserve">Sycamore</t>
  </si>
  <si>
    <t xml:space="preserve">41Â° 58' 26.4" N	88Â° 41' 27.6" W	2016</t>
  </si>
  <si>
    <t xml:space="preserve">The Hartford Financial Services Group Inc.</t>
  </si>
  <si>
    <t xml:space="preserve">US133317783</t>
  </si>
  <si>
    <t xml:space="preserve">THE HARTFORD FINANCIAL SERVICES GROUP INC.</t>
  </si>
  <si>
    <t xml:space="preserve">Japan, Brazil, Ireland, England, and Canada</t>
  </si>
  <si>
    <t xml:space="preserve">Progenics Pharmaceuticals INC</t>
  </si>
  <si>
    <t xml:space="preserve">US133379479</t>
  </si>
  <si>
    <t xml:space="preserve">PROGENICS PHARM</t>
  </si>
  <si>
    <t xml:space="preserve">PROGENICS PHARMACEUTICALS INC</t>
  </si>
  <si>
    <t xml:space="preserve">Tarrytown</t>
  </si>
  <si>
    <t xml:space="preserve">Lear Corp</t>
  </si>
  <si>
    <t xml:space="preserve">US133386776</t>
  </si>
  <si>
    <t xml:space="preserve">LEAR CORP</t>
  </si>
  <si>
    <t xml:space="preserve">Lear Seating Corp</t>
  </si>
  <si>
    <t xml:space="preserve">Southfield</t>
  </si>
  <si>
    <t xml:space="preserve">Borgwarner INC</t>
  </si>
  <si>
    <t xml:space="preserve">US133404508</t>
  </si>
  <si>
    <t xml:space="preserve">BORGWARNER INC</t>
  </si>
  <si>
    <t xml:space="preserve">42Â° 38' 45.6" N	83Â° 12' 43.2" W	2017</t>
  </si>
  <si>
    <t xml:space="preserve">Michigan</t>
  </si>
  <si>
    <t xml:space="preserve">Mathworks INC</t>
  </si>
  <si>
    <t xml:space="preserve">US133414750L</t>
  </si>
  <si>
    <t xml:space="preserve">MATHWORKS INC</t>
  </si>
  <si>
    <t xml:space="preserve">42Â° 17' 56.4" N	71Â° 20' 60.0" W	2016</t>
  </si>
  <si>
    <t xml:space="preserve">Albania; Belgium; China; Denmark; Ecuador; France; Guam; India; Japan; Kenya; Latvia; Malta; Norway;</t>
  </si>
  <si>
    <t xml:space="preserve">Philip Morris International Inc.</t>
  </si>
  <si>
    <t xml:space="preserve">US133435103</t>
  </si>
  <si>
    <t xml:space="preserve">PHILIP MORRIS INTERNATIONAL INC.</t>
  </si>
  <si>
    <t xml:space="preserve">Regeneron Pharmaceuticals INC</t>
  </si>
  <si>
    <t xml:space="preserve">US133444607</t>
  </si>
  <si>
    <t xml:space="preserve">REGENERON PHARMACEUTICALS INC</t>
  </si>
  <si>
    <t xml:space="preserve">41Â° 5' 2.4" N	73Â° 49' 55.2" W	2017</t>
  </si>
  <si>
    <t xml:space="preserve">Novatel Wireless INC</t>
  </si>
  <si>
    <t xml:space="preserve">US133455411L</t>
  </si>
  <si>
    <t xml:space="preserve">US860824673</t>
  </si>
  <si>
    <t xml:space="preserve">NOVATEL WIRELESS INC</t>
  </si>
  <si>
    <t xml:space="preserve">32Â° 53' 42.0" N	117Â° 12' 7.2" W	2016</t>
  </si>
  <si>
    <t xml:space="preserve">China; Hong Kong; Japan; Australia; Austria; Bahrain; Baltics; Bulgaria; Congo; Croatia; Slovakia; S</t>
  </si>
  <si>
    <t xml:space="preserve">Mannkind Corporation</t>
  </si>
  <si>
    <t xml:space="preserve">US133607736</t>
  </si>
  <si>
    <t xml:space="preserve">MANNKIND CORPORATION</t>
  </si>
  <si>
    <t xml:space="preserve">Valencia</t>
  </si>
  <si>
    <t xml:space="preserve">Alexion Pharmaceuticals INC</t>
  </si>
  <si>
    <t xml:space="preserve">US133648318</t>
  </si>
  <si>
    <t xml:space="preserve">ALEXION PHARMACEUTICALS INC</t>
  </si>
  <si>
    <t xml:space="preserve">New Haven</t>
  </si>
  <si>
    <t xml:space="preserve">Revlon, Inc.</t>
  </si>
  <si>
    <t xml:space="preserve">US133662955</t>
  </si>
  <si>
    <t xml:space="preserve">WWP008922155</t>
  </si>
  <si>
    <t xml:space="preserve">MR RONALD O PERELMAN</t>
  </si>
  <si>
    <t xml:space="preserve">New Revlon Inc</t>
  </si>
  <si>
    <t xml:space="preserve">Waters Corp</t>
  </si>
  <si>
    <t xml:space="preserve">US133668640</t>
  </si>
  <si>
    <t xml:space="preserve">WATERS CORP</t>
  </si>
  <si>
    <t xml:space="preserve">Milford</t>
  </si>
  <si>
    <t xml:space="preserve">42Â° 8' 6.0" N	71Â° 28' 55.2" W	2017</t>
  </si>
  <si>
    <t xml:space="preserve">Milford; Taunton</t>
  </si>
  <si>
    <t xml:space="preserve">Mettler Toledo International INC</t>
  </si>
  <si>
    <t xml:space="preserve">US133668641</t>
  </si>
  <si>
    <t xml:space="preserve">METTLER TOLEDO INTERNATIONAL INC</t>
  </si>
  <si>
    <t xml:space="preserve">Mt Investors Inc</t>
  </si>
  <si>
    <t xml:space="preserve">Columbus</t>
  </si>
  <si>
    <t xml:space="preserve">Columbus, Ohio; United States; Switzerland; Germany; United Kingdom; China</t>
  </si>
  <si>
    <t xml:space="preserve">Switzerland; Germany; United Kingdom; China; Netherlands; Canada; Japan; Croatia; Poland; France; Me</t>
  </si>
  <si>
    <t xml:space="preserve">FormFactor, Inc.</t>
  </si>
  <si>
    <t xml:space="preserve">US133711155</t>
  </si>
  <si>
    <t xml:space="preserve">FORMFACTOR, INC.</t>
  </si>
  <si>
    <t xml:space="preserve">Livermore</t>
  </si>
  <si>
    <t xml:space="preserve">Germany, Italy, Japan, China, South Korea, Singapore, and Taiwan</t>
  </si>
  <si>
    <t xml:space="preserve">Cognizant Technology Solutions Corp</t>
  </si>
  <si>
    <t xml:space="preserve">US133728359</t>
  </si>
  <si>
    <t xml:space="preserve">COGNIZANT TECHNOLOGY SOLUTIONS CORP</t>
  </si>
  <si>
    <t xml:space="preserve">Teaneck</t>
  </si>
  <si>
    <t xml:space="preserve">40Â° 52' 26.4" N	74Â° 0' 18.0" W	2017</t>
  </si>
  <si>
    <t xml:space="preserve">Kratos Defense &amp; Security Solutions, Inc.</t>
  </si>
  <si>
    <t xml:space="preserve">US133818604</t>
  </si>
  <si>
    <t xml:space="preserve">KRATOS DEFENSE &amp; SECURITY SOLUTIONS, INC.</t>
  </si>
  <si>
    <t xml:space="preserve">Wireless Facilities, Inc.</t>
  </si>
  <si>
    <t xml:space="preserve">Coty Inc.</t>
  </si>
  <si>
    <t xml:space="preserve">US133823358</t>
  </si>
  <si>
    <t xml:space="preserve">COTY INC.</t>
  </si>
  <si>
    <t xml:space="preserve">New York City, United States</t>
  </si>
  <si>
    <t xml:space="preserve">Germany; United Kingdom; Brazil; France; Canada; Czech Republic; Japan</t>
  </si>
  <si>
    <t xml:space="preserve">Acorda Therapeutics, Inc.</t>
  </si>
  <si>
    <t xml:space="preserve">US133831168</t>
  </si>
  <si>
    <t xml:space="preserve">ACORDA THERAPEUTICS, INC.</t>
  </si>
  <si>
    <t xml:space="preserve">Ardsley</t>
  </si>
  <si>
    <t xml:space="preserve">Liveperson INC</t>
  </si>
  <si>
    <t xml:space="preserve">US133861628</t>
  </si>
  <si>
    <t xml:space="preserve">HumanClick</t>
  </si>
  <si>
    <t xml:space="preserve">LIVEPERSON INC</t>
  </si>
  <si>
    <t xml:space="preserve">L3 Technologies INC</t>
  </si>
  <si>
    <t xml:space="preserve">US133937434</t>
  </si>
  <si>
    <t xml:space="preserve">L3 TECHNOLOGIES INC</t>
  </si>
  <si>
    <t xml:space="preserve">L-3 Communications Holdings, Inc.</t>
  </si>
  <si>
    <t xml:space="preserve">Yum! Brands, Inc.</t>
  </si>
  <si>
    <t xml:space="preserve">US133951308</t>
  </si>
  <si>
    <t xml:space="preserve">YUM! BRANDS, INC.</t>
  </si>
  <si>
    <t xml:space="preserve">Tricon Global Restaurants, Inc.</t>
  </si>
  <si>
    <t xml:space="preserve">Louisville</t>
  </si>
  <si>
    <t xml:space="preserve">Manufacturing Resources International INC</t>
  </si>
  <si>
    <t xml:space="preserve">US133954992L</t>
  </si>
  <si>
    <t xml:space="preserve">MANUFACTURING RESOURCES INTERNATIONAL INC</t>
  </si>
  <si>
    <t xml:space="preserve">Alpharetta</t>
  </si>
  <si>
    <t xml:space="preserve">34Â° 6' 43.2" N	84Â° 11' 49.2" W	2016</t>
  </si>
  <si>
    <t xml:space="preserve">Msci Inc.</t>
  </si>
  <si>
    <t xml:space="preserve">US134038723</t>
  </si>
  <si>
    <t xml:space="preserve">MSCI INC.</t>
  </si>
  <si>
    <t xml:space="preserve">Geneva; London; Mumbai; Hong Kong; Paris; Tokyo; Sao Paulo; Sydney; Frankfurt; Milan; Berkeley; San </t>
  </si>
  <si>
    <t xml:space="preserve">Cornerstone Ondemand INC</t>
  </si>
  <si>
    <t xml:space="preserve">US134068197</t>
  </si>
  <si>
    <t xml:space="preserve">CORNERSTONE ONDEMAND INC</t>
  </si>
  <si>
    <t xml:space="preserve">Santa Monica</t>
  </si>
  <si>
    <t xml:space="preserve">34Â° 1' 37.2" N	118Â° 28' 22.8" W	2017</t>
  </si>
  <si>
    <t xml:space="preserve">United Kingdom; France; Germany; Spain; Denmark; Norway; Sweden; Finland; Italy; Australia; New Zeal</t>
  </si>
  <si>
    <t xml:space="preserve">Keryx Biopharmaceuticals, Inc.</t>
  </si>
  <si>
    <t xml:space="preserve">US134087132</t>
  </si>
  <si>
    <t xml:space="preserve">Keryx %</t>
  </si>
  <si>
    <t xml:space="preserve">KERYX BIOPHARMACEUTICALS, INC.</t>
  </si>
  <si>
    <t xml:space="preserve">Time Warner Inc.</t>
  </si>
  <si>
    <t xml:space="preserve">US134099534</t>
  </si>
  <si>
    <t xml:space="preserve">TIME WARNER INC.</t>
  </si>
  <si>
    <t xml:space="preserve">Aol Time Warner Inc.</t>
  </si>
  <si>
    <t xml:space="preserve">Zimmer Biomet Holdings, Inc.</t>
  </si>
  <si>
    <t xml:space="preserve">US134151777</t>
  </si>
  <si>
    <t xml:space="preserve">ZIMMER BIOMET HOLDINGS, INC.</t>
  </si>
  <si>
    <t xml:space="preserve">Zimmer Holdings, Inc.</t>
  </si>
  <si>
    <t xml:space="preserve">Mastercard Inc.</t>
  </si>
  <si>
    <t xml:space="preserve">US134172551</t>
  </si>
  <si>
    <t xml:space="preserve">MASTERCARD INC.</t>
  </si>
  <si>
    <t xml:space="preserve">Conair Corp</t>
  </si>
  <si>
    <t xml:space="preserve">US134179150L</t>
  </si>
  <si>
    <t xml:space="preserve">CONAIR CORP</t>
  </si>
  <si>
    <t xml:space="preserve">41Â° 1' 44.4" N	73Â° 33' 14.4" W	2016</t>
  </si>
  <si>
    <t xml:space="preserve">Geo2 Technologies INC</t>
  </si>
  <si>
    <t xml:space="preserve">US134240549L</t>
  </si>
  <si>
    <t xml:space="preserve">42Â° 30' 32.4" N	71Â° 8' 2.4" W	2016</t>
  </si>
  <si>
    <t xml:space="preserve">Medline Industries INC</t>
  </si>
  <si>
    <t xml:space="preserve">US134246010L</t>
  </si>
  <si>
    <t xml:space="preserve">MEDLINE INDUSTRIES INC</t>
  </si>
  <si>
    <t xml:space="preserve">Mundelein</t>
  </si>
  <si>
    <t xml:space="preserve">42Â° 14' 24.0" N	87Â° 59' 13.2" W	2017</t>
  </si>
  <si>
    <t xml:space="preserve">AB Initio Software Corp</t>
  </si>
  <si>
    <t xml:space="preserve">US134401927L</t>
  </si>
  <si>
    <t xml:space="preserve">Ab Initio</t>
  </si>
  <si>
    <t xml:space="preserve">AB INITIO SOFTWARE CORP</t>
  </si>
  <si>
    <t xml:space="preserve">42Â° 21' 18.0" N	71Â° 3' 28.8" W	2016</t>
  </si>
  <si>
    <t xml:space="preserve">Haworth INC</t>
  </si>
  <si>
    <t xml:space="preserve">US134429057L</t>
  </si>
  <si>
    <t xml:space="preserve">HAWORTH INC</t>
  </si>
  <si>
    <t xml:space="preserve">Holland</t>
  </si>
  <si>
    <t xml:space="preserve">42Â° 45' 3.6" N	86Â° 4' 44.4" W	2016</t>
  </si>
  <si>
    <t xml:space="preserve">Canada; Asia; Benelux; Czech Republic; France; Germany; Hungary; Italy; Portugal; Russia; Spain; Swi</t>
  </si>
  <si>
    <t xml:space="preserve">Genesys Telecommunications Laboratories INC</t>
  </si>
  <si>
    <t xml:space="preserve">US134662976L</t>
  </si>
  <si>
    <t xml:space="preserve">Genesys Telecommunications Laboratories</t>
  </si>
  <si>
    <t xml:space="preserve">GBGG40432</t>
  </si>
  <si>
    <t xml:space="preserve">PERMIRA HOLDINGS LIMITED</t>
  </si>
  <si>
    <t xml:space="preserve">Daly City</t>
  </si>
  <si>
    <t xml:space="preserve">37Â° 42' 3.6" N	122Â° 28' 12.0" W	</t>
  </si>
  <si>
    <t xml:space="preserve">North America and Latin America, Europe, Middle East and Africa, and Asia Pacific and Japan</t>
  </si>
  <si>
    <t xml:space="preserve">Kulite Semiconductor Products INC</t>
  </si>
  <si>
    <t xml:space="preserve">US134674807L</t>
  </si>
  <si>
    <t xml:space="preserve">Kulite Semiconductor Products</t>
  </si>
  <si>
    <t xml:space="preserve">KULITE SEMICONDUCTOR PRODUCTS INC</t>
  </si>
  <si>
    <t xml:space="preserve">Leonia</t>
  </si>
  <si>
    <t xml:space="preserve">40Â° 51' 50.4" N	73Â° 59' 34.8" W	2016</t>
  </si>
  <si>
    <t xml:space="preserve">Sourcecode Technology Holdings INC</t>
  </si>
  <si>
    <t xml:space="preserve">US134710145L</t>
  </si>
  <si>
    <t xml:space="preserve">"SOURCECODE TECHNOLOGY HOLDING"</t>
  </si>
  <si>
    <t xml:space="preserve">"SOURCE CODE TECHNOLOGY HOLDING"</t>
  </si>
  <si>
    <t xml:space="preserve">SOURCECODE TECHNOLOGY HOLDINGS INC</t>
  </si>
  <si>
    <t xml:space="preserve">47Â° 33' 21.6" N	122Â° 6' 57.6" W	2015</t>
  </si>
  <si>
    <t xml:space="preserve">American Express Company</t>
  </si>
  <si>
    <t xml:space="preserve">US134922250</t>
  </si>
  <si>
    <t xml:space="preserve">AMERICAN EXPRESS COMPANY</t>
  </si>
  <si>
    <t xml:space="preserve">Europe, Asia Pacific</t>
  </si>
  <si>
    <t xml:space="preserve">Church &amp; Dwight CO INC</t>
  </si>
  <si>
    <t xml:space="preserve">US134996950</t>
  </si>
  <si>
    <t xml:space="preserve">CHURCH &amp; DWIGHT CO INC</t>
  </si>
  <si>
    <t xml:space="preserve">Ewing</t>
  </si>
  <si>
    <t xml:space="preserve">Pfizer INC</t>
  </si>
  <si>
    <t xml:space="preserve">US135315170</t>
  </si>
  <si>
    <t xml:space="preserve">PFIZER INC</t>
  </si>
  <si>
    <t xml:space="preserve">Pfizer Charles &amp; Co Inc</t>
  </si>
  <si>
    <t xml:space="preserve">Europe; Canada; Asia; and Latin America</t>
  </si>
  <si>
    <t xml:space="preserve">Exxon Mobil Corp</t>
  </si>
  <si>
    <t xml:space="preserve">US135409005</t>
  </si>
  <si>
    <t xml:space="preserve">EXXON MOBIL CORP</t>
  </si>
  <si>
    <t xml:space="preserve">Exxon Corp</t>
  </si>
  <si>
    <t xml:space="preserve">Irving</t>
  </si>
  <si>
    <t xml:space="preserve">Canada; Europe; Africa; Asia Pacific/Middle East; Russia; South America</t>
  </si>
  <si>
    <t xml:space="preserve">Cook Group INC</t>
  </si>
  <si>
    <t xml:space="preserve">US135909351L</t>
  </si>
  <si>
    <t xml:space="preserve">COOK GROUP INC</t>
  </si>
  <si>
    <t xml:space="preserve">Bloomington</t>
  </si>
  <si>
    <t xml:space="preserve">39Â° 8' 45.6" N	86Â° 31' 55.2" W	2016</t>
  </si>
  <si>
    <t xml:space="preserve">Us Coatings</t>
  </si>
  <si>
    <t xml:space="preserve">US136980258L</t>
  </si>
  <si>
    <t xml:space="preserve">North Charleston</t>
  </si>
  <si>
    <t xml:space="preserve">32Â° 51' 39.6" N	79Â° 57' 50.4" W	2016</t>
  </si>
  <si>
    <t xml:space="preserve">Vertiflex INC</t>
  </si>
  <si>
    <t xml:space="preserve">US137072701L</t>
  </si>
  <si>
    <t xml:space="preserve">DK Spine Technology Inc</t>
  </si>
  <si>
    <t xml:space="preserve">San Clemente</t>
  </si>
  <si>
    <t xml:space="preserve">33Â° 27' 18.0" N	117Â° 34' 55.2" W	2016</t>
  </si>
  <si>
    <t xml:space="preserve">JM Huber Corp</t>
  </si>
  <si>
    <t xml:space="preserve">US138350689L</t>
  </si>
  <si>
    <t xml:space="preserve">HUBER CORP J M</t>
  </si>
  <si>
    <t xml:space="preserve">HUBER ENGINEERED WOODS LLC</t>
  </si>
  <si>
    <t xml:space="preserve">JM HUBER CORP</t>
  </si>
  <si>
    <t xml:space="preserve">Edison</t>
  </si>
  <si>
    <t xml:space="preserve">40Â° 33' 36.0" N	74Â° 20' 9.6" W	2016</t>
  </si>
  <si>
    <t xml:space="preserve">Albany International Corp</t>
  </si>
  <si>
    <t xml:space="preserve">US140462060</t>
  </si>
  <si>
    <t xml:space="preserve">US*1545559</t>
  </si>
  <si>
    <t xml:space="preserve">J.S. STANDISH COMPANY</t>
  </si>
  <si>
    <t xml:space="preserve">Albint Inc</t>
  </si>
  <si>
    <t xml:space="preserve">14.20</t>
  </si>
  <si>
    <t xml:space="preserve">52.82</t>
  </si>
  <si>
    <t xml:space="preserve">Rochester</t>
  </si>
  <si>
    <t xml:space="preserve">United States; Canada; Mexico; Brazil; Germany; Sweden; Finland; South Africa; France; England; Ital</t>
  </si>
  <si>
    <t xml:space="preserve">United States; Bangladesh; Bulgaria; Colombia; Ecuador; Egypt; India; Iran; Israel; Kenya; Lebanon; </t>
  </si>
  <si>
    <t xml:space="preserve">Canada; Mexico; Brazil; Germany; Sweden; Finland; South Africa; France; England; Italy; South Korea;</t>
  </si>
  <si>
    <t xml:space="preserve">General Electric Company</t>
  </si>
  <si>
    <t xml:space="preserve">US140689340</t>
  </si>
  <si>
    <t xml:space="preserve">wellstream%</t>
  </si>
  <si>
    <t xml:space="preserve">GENERAL ELECTRIC COMPANY</t>
  </si>
  <si>
    <t xml:space="preserve">Fairfield</t>
  </si>
  <si>
    <t xml:space="preserve">Northern Asia, Southeast Asia, Australia/New Zealand, Europe, Middle East/Africa, North America, Lat</t>
  </si>
  <si>
    <t xml:space="preserve">Light Prescriptions Innovators LLC</t>
  </si>
  <si>
    <t xml:space="preserve">US140882657L</t>
  </si>
  <si>
    <t xml:space="preserve">LIGHT PRESCRIPTIONS INNOVATORS</t>
  </si>
  <si>
    <t xml:space="preserve">LIGHT PRESCRIPTIONS INNOVATORS LLC</t>
  </si>
  <si>
    <t xml:space="preserve">Altadena</t>
  </si>
  <si>
    <t xml:space="preserve">34Â° 11' 9.6" N	118Â° 9' 32.4" W	2016</t>
  </si>
  <si>
    <t xml:space="preserve">Ametek INC</t>
  </si>
  <si>
    <t xml:space="preserve">US141682544</t>
  </si>
  <si>
    <t xml:space="preserve">AMETEK INC</t>
  </si>
  <si>
    <t xml:space="preserve">Ametek Aerospace Products Inc</t>
  </si>
  <si>
    <t xml:space="preserve">Berwyn</t>
  </si>
  <si>
    <t xml:space="preserve">Berwyn, Pennsylvania</t>
  </si>
  <si>
    <t xml:space="preserve">Hansen Medical, Inc.</t>
  </si>
  <si>
    <t xml:space="preserve">US141850535</t>
  </si>
  <si>
    <t xml:space="preserve">US241914917L</t>
  </si>
  <si>
    <t xml:space="preserve">AURIS SURGICAL ROBOTICS INC</t>
  </si>
  <si>
    <t xml:space="preserve">Mountain View</t>
  </si>
  <si>
    <t xml:space="preserve">California</t>
  </si>
  <si>
    <t xml:space="preserve">Maxlinear, Inc.</t>
  </si>
  <si>
    <t xml:space="preserve">US141896129</t>
  </si>
  <si>
    <t xml:space="preserve">MAXLINEAR, INC.</t>
  </si>
  <si>
    <t xml:space="preserve">Carlsbad</t>
  </si>
  <si>
    <t xml:space="preserve">Emergent Biosolutions Inc.</t>
  </si>
  <si>
    <t xml:space="preserve">US141902018</t>
  </si>
  <si>
    <t xml:space="preserve">BioPort</t>
  </si>
  <si>
    <t xml:space="preserve">EMERGENT BIOSOLUTIONS INC.</t>
  </si>
  <si>
    <t xml:space="preserve">Gaithersburg</t>
  </si>
  <si>
    <t xml:space="preserve">Rockville</t>
  </si>
  <si>
    <t xml:space="preserve">Muons INC</t>
  </si>
  <si>
    <t xml:space="preserve">US143151248L</t>
  </si>
  <si>
    <t xml:space="preserve">Batavia</t>
  </si>
  <si>
    <t xml:space="preserve">41Â° 51' 28.8" N	88Â° 18' 43.2" W	2016</t>
  </si>
  <si>
    <t xml:space="preserve">Wayne-Dalton Corp</t>
  </si>
  <si>
    <t xml:space="preserve">US143991227L</t>
  </si>
  <si>
    <t xml:space="preserve">Madisonville</t>
  </si>
  <si>
    <t xml:space="preserve">30Â° 27' 50.4" N	90Â° 11' 42.0" W	2016</t>
  </si>
  <si>
    <t xml:space="preserve">Exogenesis Corp</t>
  </si>
  <si>
    <t xml:space="preserve">US144066299L</t>
  </si>
  <si>
    <t xml:space="preserve">42Â° 31' 40.8" N	71Â° 15' 50.4" W	2016</t>
  </si>
  <si>
    <t xml:space="preserve">Cell Signaling Technology INC</t>
  </si>
  <si>
    <t xml:space="preserve">US144164540L</t>
  </si>
  <si>
    <t xml:space="preserve">CELL SIGNALING TECHNOLOGY INC</t>
  </si>
  <si>
    <t xml:space="preserve">42Â° 34' 12.0" N	70Â° 54' 36.0" W	2016</t>
  </si>
  <si>
    <t xml:space="preserve">Entrust Datacard Corp</t>
  </si>
  <si>
    <t xml:space="preserve">US144582274L</t>
  </si>
  <si>
    <t xml:space="preserve">"Entrust Datacard corp"</t>
  </si>
  <si>
    <t xml:space="preserve">ENTRUST DATACARD CORP</t>
  </si>
  <si>
    <t xml:space="preserve">Prior Lake</t>
  </si>
  <si>
    <t xml:space="preserve">44Â° 47' 6.0" N	93Â° 27' 28.8" W	2016</t>
  </si>
  <si>
    <t xml:space="preserve">Europe; Middle East; India; Africa</t>
  </si>
  <si>
    <t xml:space="preserve">Irdeto Access INC</t>
  </si>
  <si>
    <t xml:space="preserve">US148558907L</t>
  </si>
  <si>
    <t xml:space="preserve">47Â° 37' 48.0" N	122Â° 10' 1.2" W	2016</t>
  </si>
  <si>
    <t xml:space="preserve">WL Gore &amp; Associates INC</t>
  </si>
  <si>
    <t xml:space="preserve">US149091618L</t>
  </si>
  <si>
    <t xml:space="preserve">WL GORE &amp; ASSOCIATES INC</t>
  </si>
  <si>
    <t xml:space="preserve">Newark</t>
  </si>
  <si>
    <t xml:space="preserve">39Â° 42' 21.6" N	75Â° 44' 42.0" W	2016</t>
  </si>
  <si>
    <t xml:space="preserve">Germany; United Kingdom; Japan; China; United States</t>
  </si>
  <si>
    <t xml:space="preserve">Germany; United Kingdom; Japan; China</t>
  </si>
  <si>
    <t xml:space="preserve">Gojo Industries INC</t>
  </si>
  <si>
    <t xml:space="preserve">US149107003L</t>
  </si>
  <si>
    <t xml:space="preserve">Akron</t>
  </si>
  <si>
    <t xml:space="preserve">41Â° 4' 12.0" N	81Â° 31' 30.0" W	2017</t>
  </si>
  <si>
    <t xml:space="preserve">Boler CO</t>
  </si>
  <si>
    <t xml:space="preserve">US149110743L</t>
  </si>
  <si>
    <t xml:space="preserve">BOLER CO</t>
  </si>
  <si>
    <t xml:space="preserve">Itasca</t>
  </si>
  <si>
    <t xml:space="preserve">41Â° 59' 2.4" N	88Â° 1' 4.8" W	2016</t>
  </si>
  <si>
    <t xml:space="preserve">Ortloff Engineers Ltd</t>
  </si>
  <si>
    <t xml:space="preserve">US149129992L</t>
  </si>
  <si>
    <t xml:space="preserve">Ortloff Engineers</t>
  </si>
  <si>
    <t xml:space="preserve">US149179263L</t>
  </si>
  <si>
    <t xml:space="preserve">TORGO LTD</t>
  </si>
  <si>
    <t xml:space="preserve">Midland</t>
  </si>
  <si>
    <t xml:space="preserve">31Â° 59' 49.2" N	102Â° 4' 40.8" W	</t>
  </si>
  <si>
    <t xml:space="preserve">Charles Stark Draper Laboratory</t>
  </si>
  <si>
    <t xml:space="preserve">US149137903L</t>
  </si>
  <si>
    <t xml:space="preserve">42Â° 21' 50.4" N	71Â° 5' 27.6" W	2016</t>
  </si>
  <si>
    <t xml:space="preserve">Belkin International INC</t>
  </si>
  <si>
    <t xml:space="preserve">US149141914L</t>
  </si>
  <si>
    <t xml:space="preserve">BELKIN INTERNATIONAL INC</t>
  </si>
  <si>
    <t xml:space="preserve">Playa Vista</t>
  </si>
  <si>
    <t xml:space="preserve">33Â° 58' 55.2" N	118Â° 24' 14.4" W	2017</t>
  </si>
  <si>
    <t xml:space="preserve">Thorlabs INC</t>
  </si>
  <si>
    <t xml:space="preserve">US149159000L</t>
  </si>
  <si>
    <t xml:space="preserve">WW*110012244408</t>
  </si>
  <si>
    <t xml:space="preserve">MR ALEX CABLE</t>
  </si>
  <si>
    <t xml:space="preserve">Newton</t>
  </si>
  <si>
    <t xml:space="preserve">41Â° 2' 60.0" N	74Â° 44' 52.8" W	2016</t>
  </si>
  <si>
    <t xml:space="preserve">North America; Scandinavia; United Kingdom; Japan; Australia; Benelux; China; France; India; Israel;</t>
  </si>
  <si>
    <t xml:space="preserve">ICC Industries INC</t>
  </si>
  <si>
    <t xml:space="preserve">US149160159L</t>
  </si>
  <si>
    <t xml:space="preserve">ICC INDUSTRIES INC</t>
  </si>
  <si>
    <t xml:space="preserve">40Â° 45' 39.6" N	73Â° 58' 12.0" W	2016</t>
  </si>
  <si>
    <t xml:space="preserve">New York City</t>
  </si>
  <si>
    <t xml:space="preserve">Trading Technologies International INC</t>
  </si>
  <si>
    <t xml:space="preserve">US149161269L</t>
  </si>
  <si>
    <t xml:space="preserve">"TRADING TECHNOLOGIES INT INC"</t>
  </si>
  <si>
    <t xml:space="preserve">TRADING TECHNOLOGIES INTERNATIONAL INC</t>
  </si>
  <si>
    <t xml:space="preserve">Chicago</t>
  </si>
  <si>
    <t xml:space="preserve">41Â° 52' 44.4" N	87Â° 38' 16.8" W	2016</t>
  </si>
  <si>
    <t xml:space="preserve">Brazil; United Kingdom; Switzerland; Germany; Singapore; Hong Kong; Japan; Australia</t>
  </si>
  <si>
    <t xml:space="preserve">Tessera Technologies INC</t>
  </si>
  <si>
    <t xml:space="preserve">US149167869L</t>
  </si>
  <si>
    <t xml:space="preserve">US161620029</t>
  </si>
  <si>
    <t xml:space="preserve">TESSERA TECHNOLOGIES INC</t>
  </si>
  <si>
    <t xml:space="preserve">37Â° 23' 31.2" N	121Â° 56' 13.2" W	2017</t>
  </si>
  <si>
    <t xml:space="preserve">Laitram LLC</t>
  </si>
  <si>
    <t xml:space="preserve">US149202685L</t>
  </si>
  <si>
    <t xml:space="preserve">LAITRAM LLC</t>
  </si>
  <si>
    <t xml:space="preserve">New Orleans</t>
  </si>
  <si>
    <t xml:space="preserve">29Â° 56' 52.8" N	90Â° 10' 33.6" W	2016</t>
  </si>
  <si>
    <t xml:space="preserve">Denmark; Netherlands; China; United Kingdom; Japan; Australia; Brazil; India</t>
  </si>
  <si>
    <t xml:space="preserve">Gleason Corp</t>
  </si>
  <si>
    <t xml:space="preserve">US149207978L</t>
  </si>
  <si>
    <t xml:space="preserve">%Gleason %</t>
  </si>
  <si>
    <t xml:space="preserve">GLEASON CORP</t>
  </si>
  <si>
    <t xml:space="preserve">43Â° 9' 10.8" N	77Â° 34' 30.0" W	2016</t>
  </si>
  <si>
    <t xml:space="preserve">United Kingdom; Germany; India</t>
  </si>
  <si>
    <t xml:space="preserve">Lord Corp</t>
  </si>
  <si>
    <t xml:space="preserve">US149209507L</t>
  </si>
  <si>
    <t xml:space="preserve">"LORD CORP"</t>
  </si>
  <si>
    <t xml:space="preserve">LORD CORP</t>
  </si>
  <si>
    <t xml:space="preserve">Cary</t>
  </si>
  <si>
    <t xml:space="preserve">35Â° 43' 55.2" N	78Â° 48' 28.8" W	2017</t>
  </si>
  <si>
    <t xml:space="preserve">Mexico, Brazil, Israel, Italy, Slovakia, Sweden, Netherlands, Turkey, Australia, Hong Kong, Singapor</t>
  </si>
  <si>
    <t xml:space="preserve">Victaulic Company of America</t>
  </si>
  <si>
    <t xml:space="preserve">US149210394L</t>
  </si>
  <si>
    <t xml:space="preserve">VICTAULIC COMPANY OF AMERICA</t>
  </si>
  <si>
    <t xml:space="preserve">Easton</t>
  </si>
  <si>
    <t xml:space="preserve">40Â° 45' 28.8" N	75Â° 13' 58.8" W	2016</t>
  </si>
  <si>
    <t xml:space="preserve">Easton, Pennsylvania</t>
  </si>
  <si>
    <t xml:space="preserve">JR Simplot CO</t>
  </si>
  <si>
    <t xml:space="preserve">US149210454L</t>
  </si>
  <si>
    <t xml:space="preserve">SIMPLOT CO J R</t>
  </si>
  <si>
    <t xml:space="preserve">JR SIMPLOT CO</t>
  </si>
  <si>
    <t xml:space="preserve">Boise</t>
  </si>
  <si>
    <t xml:space="preserve">43Â° 36' 57.6" N	116Â° 12' 18.0" W	2017</t>
  </si>
  <si>
    <t xml:space="preserve">Idaho</t>
  </si>
  <si>
    <t xml:space="preserve">Applied Nanotech INC</t>
  </si>
  <si>
    <t xml:space="preserve">US149406820L</t>
  </si>
  <si>
    <t xml:space="preserve">Nanofilm ltd</t>
  </si>
  <si>
    <t xml:space="preserve">PEN INC'</t>
  </si>
  <si>
    <t xml:space="preserve">US471598792</t>
  </si>
  <si>
    <t xml:space="preserve">PEN INC.</t>
  </si>
  <si>
    <t xml:space="preserve">30Â° 22' 51.6" N	97Â° 43' 40.8" W	2016</t>
  </si>
  <si>
    <t xml:space="preserve">Exatech Corp</t>
  </si>
  <si>
    <t xml:space="preserve">US149841167L</t>
  </si>
  <si>
    <t xml:space="preserve">Gainesville</t>
  </si>
  <si>
    <t xml:space="preserve">29Â° 43' 1.2" N	82Â° 21' 21.6" W	2016</t>
  </si>
  <si>
    <t xml:space="preserve">Aerodyn Engineering INC</t>
  </si>
  <si>
    <t xml:space="preserve">US150132280L</t>
  </si>
  <si>
    <t xml:space="preserve">WW*918586641</t>
  </si>
  <si>
    <t xml:space="preserve">MR DAVE LAWRENCE</t>
  </si>
  <si>
    <t xml:space="preserve">Indianapolis</t>
  </si>
  <si>
    <t xml:space="preserve">39Â° 44' 16.8" N	86Â° 17' 16.8" W	2016</t>
  </si>
  <si>
    <t xml:space="preserve">Trilliant Networks INC</t>
  </si>
  <si>
    <t xml:space="preserve">US150200253L</t>
  </si>
  <si>
    <t xml:space="preserve">Trilliant%</t>
  </si>
  <si>
    <t xml:space="preserve">37Â° 32' 6.0" N	122Â° 15' 25.2" W	2016</t>
  </si>
  <si>
    <t xml:space="preserve">Remington Arms CO LLC</t>
  </si>
  <si>
    <t xml:space="preserve">US150237615L</t>
  </si>
  <si>
    <t xml:space="preserve">WWP007442831</t>
  </si>
  <si>
    <t xml:space="preserve">MR STEPHEN FEINBERG</t>
  </si>
  <si>
    <t xml:space="preserve">36Â° 24' 57.6" N	79Â° 56' 2.4" W	2016</t>
  </si>
  <si>
    <t xml:space="preserve">Ilion, New York; Hickory, Kentucky; Lonoke, Arkansas; Findlay, Ohio; Elizabethtown, Kentucky</t>
  </si>
  <si>
    <t xml:space="preserve">Cormatrix Cardiovascular</t>
  </si>
  <si>
    <t xml:space="preserve">US150287158L</t>
  </si>
  <si>
    <t xml:space="preserve">Roswell</t>
  </si>
  <si>
    <t xml:space="preserve">34Â° 2' 56.4" N	84Â° 19' 33.6" W	2016</t>
  </si>
  <si>
    <t xml:space="preserve">Linares Medical Services</t>
  </si>
  <si>
    <t xml:space="preserve">US150312357L</t>
  </si>
  <si>
    <t xml:space="preserve">42Â° 37' 55.2" N	83Â° 13' 19.2" W	2016</t>
  </si>
  <si>
    <t xml:space="preserve">Corning INC</t>
  </si>
  <si>
    <t xml:space="preserve">US160393470</t>
  </si>
  <si>
    <t xml:space="preserve">CORNING INC</t>
  </si>
  <si>
    <t xml:space="preserve">Corning</t>
  </si>
  <si>
    <t xml:space="preserve">Australia; Belgium; Brazil; China; Denmark; France; Germany; Hong Kong; India; Italy; Japan; Korea; </t>
  </si>
  <si>
    <t xml:space="preserve">Eastman Kodak CO</t>
  </si>
  <si>
    <t xml:space="preserve">US160417150</t>
  </si>
  <si>
    <t xml:space="preserve">EASTMAN KODAK CO</t>
  </si>
  <si>
    <t xml:space="preserve">Xerox Corp</t>
  </si>
  <si>
    <t xml:space="preserve">US160468020</t>
  </si>
  <si>
    <t xml:space="preserve">XEROX CORP</t>
  </si>
  <si>
    <t xml:space="preserve">Haloid Xerox Inc</t>
  </si>
  <si>
    <t xml:space="preserve">Norwalk</t>
  </si>
  <si>
    <t xml:space="preserve">Canada; Europe; Latin America; Caribbean; Middle East; Africa; Asia-Pacific</t>
  </si>
  <si>
    <t xml:space="preserve">Moog INC</t>
  </si>
  <si>
    <t xml:space="preserve">US160757636</t>
  </si>
  <si>
    <t xml:space="preserve">MOOG INC</t>
  </si>
  <si>
    <t xml:space="preserve">East Aurora</t>
  </si>
  <si>
    <t xml:space="preserve">Canada; Netherlands; United Kingdom</t>
  </si>
  <si>
    <t xml:space="preserve">Astronics Corporation</t>
  </si>
  <si>
    <t xml:space="preserve">US160959303</t>
  </si>
  <si>
    <t xml:space="preserve">ASTRONICS CORPORATION</t>
  </si>
  <si>
    <t xml:space="preserve">Astronics Luminescent Inc</t>
  </si>
  <si>
    <t xml:space="preserve">Canada; Belgium</t>
  </si>
  <si>
    <t xml:space="preserve">Conmed Corp</t>
  </si>
  <si>
    <t xml:space="preserve">US160977505</t>
  </si>
  <si>
    <t xml:space="preserve">Consolidated Medical Equipment</t>
  </si>
  <si>
    <t xml:space="preserve">CONMED CORP</t>
  </si>
  <si>
    <t xml:space="preserve">Utica</t>
  </si>
  <si>
    <t xml:space="preserve">Canada; Australia; Germany; France; Belgium; Korea; Spain; the United Kingdom; the Middle East; the </t>
  </si>
  <si>
    <t xml:space="preserve">Quest Diagnostics Incorporated</t>
  </si>
  <si>
    <t xml:space="preserve">US161387862</t>
  </si>
  <si>
    <t xml:space="preserve">Corning Clinical Laboratories</t>
  </si>
  <si>
    <t xml:space="preserve">QUEST DIAGNOSTICS INCORPORATED</t>
  </si>
  <si>
    <t xml:space="preserve">Corning Clinical Laboratories Inc</t>
  </si>
  <si>
    <t xml:space="preserve">Integer Holdings Corporation</t>
  </si>
  <si>
    <t xml:space="preserve">US161531026</t>
  </si>
  <si>
    <t xml:space="preserve">INTEGER HOLDINGS CORPORATION</t>
  </si>
  <si>
    <t xml:space="preserve">Greatbatch, Inc.</t>
  </si>
  <si>
    <t xml:space="preserve">Frisco</t>
  </si>
  <si>
    <t xml:space="preserve">Clarence</t>
  </si>
  <si>
    <t xml:space="preserve">Synacor INC</t>
  </si>
  <si>
    <t xml:space="preserve">US161542712</t>
  </si>
  <si>
    <t xml:space="preserve">SYNACOR INC</t>
  </si>
  <si>
    <t xml:space="preserve">42Â° 52' 48.0" N	78Â° 52' 58.8" W	2017</t>
  </si>
  <si>
    <t xml:space="preserve">Prodea Systems INC</t>
  </si>
  <si>
    <t xml:space="preserve">US161549328L</t>
  </si>
  <si>
    <t xml:space="preserve">Richardson</t>
  </si>
  <si>
    <t xml:space="preserve">32Â° 59' 2.4" N	96Â° 42' 43.2" W	2016</t>
  </si>
  <si>
    <t xml:space="preserve">Pacific Biosciences of California INC</t>
  </si>
  <si>
    <t xml:space="preserve">US161590339</t>
  </si>
  <si>
    <t xml:space="preserve">PACIFIC BIOSCIENCES OF CALIFORNIA INC</t>
  </si>
  <si>
    <t xml:space="preserve">Invue Security Products INC</t>
  </si>
  <si>
    <t xml:space="preserve">US161980035L</t>
  </si>
  <si>
    <t xml:space="preserve">WW*941023103</t>
  </si>
  <si>
    <t xml:space="preserve">MR JAMES SANKEY</t>
  </si>
  <si>
    <t xml:space="preserve">35Â° 1' 19.2" N	80Â° 50' 52.8" W	2016</t>
  </si>
  <si>
    <t xml:space="preserve">North Carolina</t>
  </si>
  <si>
    <t xml:space="preserve">Aptuit INC</t>
  </si>
  <si>
    <t xml:space="preserve">US163220427L</t>
  </si>
  <si>
    <t xml:space="preserve">Aptuit Laurus</t>
  </si>
  <si>
    <t xml:space="preserve">APTUIT INC</t>
  </si>
  <si>
    <t xml:space="preserve">Greenwich</t>
  </si>
  <si>
    <t xml:space="preserve">41Â° 1' 4.8" N	73Â° 39' 3.6" W	2016</t>
  </si>
  <si>
    <t xml:space="preserve">India, Singapore and the United Kingdom</t>
  </si>
  <si>
    <t xml:space="preserve">Mascoma Corp</t>
  </si>
  <si>
    <t xml:space="preserve">US163335261L</t>
  </si>
  <si>
    <t xml:space="preserve">42Â° 21' 46.8" N	71Â° 8' 34.8" W	2016</t>
  </si>
  <si>
    <t xml:space="preserve">Seno Medical Instruments INC</t>
  </si>
  <si>
    <t xml:space="preserve">US163704222L</t>
  </si>
  <si>
    <t xml:space="preserve">SENO MEDICAL INSTR INC</t>
  </si>
  <si>
    <t xml:space="preserve">29Â° 32' 38.4" N	98Â° 35' 16.8" W	2016</t>
  </si>
  <si>
    <t xml:space="preserve">Lifeline Scientific INC</t>
  </si>
  <si>
    <t xml:space="preserve">US164178300L</t>
  </si>
  <si>
    <t xml:space="preserve">LIFELINE SCIENT INC</t>
  </si>
  <si>
    <t xml:space="preserve">CN281170487L</t>
  </si>
  <si>
    <t xml:space="preserve">SHANGHAI GENEXT MEDICAL TECHNOLOGY CO. LTD.</t>
  </si>
  <si>
    <t xml:space="preserve">Des Plaines</t>
  </si>
  <si>
    <t xml:space="preserve">41Â° 59' 42.0" N	87Â° 51' 50.4" W	</t>
  </si>
  <si>
    <t xml:space="preserve">Vidyo INC</t>
  </si>
  <si>
    <t xml:space="preserve">US164251023L</t>
  </si>
  <si>
    <t xml:space="preserve">VIDYO INC</t>
  </si>
  <si>
    <t xml:space="preserve">Hackensack</t>
  </si>
  <si>
    <t xml:space="preserve">40Â° 54' 32.4" N	74Â° 1' 58.8" W	2016</t>
  </si>
  <si>
    <t xml:space="preserve">Calera Corp</t>
  </si>
  <si>
    <t xml:space="preserve">US164428956L</t>
  </si>
  <si>
    <t xml:space="preserve">Los Gatos</t>
  </si>
  <si>
    <t xml:space="preserve">37Â° 15' 21.6" N	121Â° 57' 50.4" W	2016</t>
  </si>
  <si>
    <t xml:space="preserve">Novomer INC</t>
  </si>
  <si>
    <t xml:space="preserve">US165084579L</t>
  </si>
  <si>
    <t xml:space="preserve">Ithaca</t>
  </si>
  <si>
    <t xml:space="preserve">42Â° 25' 15.6" N	76Â° 30' 3.6" W	2016</t>
  </si>
  <si>
    <t xml:space="preserve">Playtex Products INC</t>
  </si>
  <si>
    <t xml:space="preserve">US165545769L</t>
  </si>
  <si>
    <t xml:space="preserve">Playtex fits</t>
  </si>
  <si>
    <t xml:space="preserve">PLAYTEX PRODUCTS INC</t>
  </si>
  <si>
    <t xml:space="preserve">38Â° 38' 31.2" N	90Â° 30' 18.0" W	2016</t>
  </si>
  <si>
    <t xml:space="preserve">Greatpoint Energy</t>
  </si>
  <si>
    <t xml:space="preserve">US165548214L</t>
  </si>
  <si>
    <t xml:space="preserve">42Â° 22' 1.2" N	71Â° 4' 51.6" W	2016</t>
  </si>
  <si>
    <t xml:space="preserve">Solexel INC</t>
  </si>
  <si>
    <t xml:space="preserve">US166176681L</t>
  </si>
  <si>
    <t xml:space="preserve">37Â° 24' 25.2" N	121Â° 55' 8.4" W	2016</t>
  </si>
  <si>
    <t xml:space="preserve">Poly-D LLC</t>
  </si>
  <si>
    <t xml:space="preserve">US166361967L</t>
  </si>
  <si>
    <t xml:space="preserve">Torrington</t>
  </si>
  <si>
    <t xml:space="preserve">41Â° 47' 42.0" N	73Â° 7' 26.4" W	2016</t>
  </si>
  <si>
    <t xml:space="preserve">Ge-Hitachi Nuclear Energy Americas LLC</t>
  </si>
  <si>
    <t xml:space="preserve">US166369977L</t>
  </si>
  <si>
    <t xml:space="preserve">"GE HITACHI NUCLEAR %"</t>
  </si>
  <si>
    <t xml:space="preserve">"HITACHI GE NUCLEAR %"</t>
  </si>
  <si>
    <t xml:space="preserve">34Â° 16' 1.2" N	77Â° 55' 44.4" W	2016</t>
  </si>
  <si>
    <t xml:space="preserve">Sapphire Energy INC</t>
  </si>
  <si>
    <t xml:space="preserve">US166532475L</t>
  </si>
  <si>
    <t xml:space="preserve">SAPPHIRE ENERGY INC</t>
  </si>
  <si>
    <t xml:space="preserve">32Â° 54' 3.6" N	117Â° 14' 16.8" W	2016</t>
  </si>
  <si>
    <t xml:space="preserve">Segetis INC</t>
  </si>
  <si>
    <t xml:space="preserve">US166533573L</t>
  </si>
  <si>
    <t xml:space="preserve">Minneapolis</t>
  </si>
  <si>
    <t xml:space="preserve">44Â° 59' 16.8" N	93Â° 24' 0.0" W	2016</t>
  </si>
  <si>
    <t xml:space="preserve">24/7 Customer INC</t>
  </si>
  <si>
    <t xml:space="preserve">US166710036L</t>
  </si>
  <si>
    <t xml:space="preserve">24/7 CUSTOMER INC</t>
  </si>
  <si>
    <t xml:space="preserve">Campbell</t>
  </si>
  <si>
    <t xml:space="preserve">37Â° 17' 38.4" N	121Â° 56' 2.4" W	2016</t>
  </si>
  <si>
    <t xml:space="preserve">United Kingdom; India; Philippines; Guatemala</t>
  </si>
  <si>
    <t xml:space="preserve">Chacha Search Technologies INC</t>
  </si>
  <si>
    <t xml:space="preserve">US168581730L</t>
  </si>
  <si>
    <t xml:space="preserve">CHACHA SEARCH TECHNOLOGIES INC</t>
  </si>
  <si>
    <t xml:space="preserve">Carmel</t>
  </si>
  <si>
    <t xml:space="preserve">39Â° 59' 56.4" N	86Â° 7' 48.0" W	2016</t>
  </si>
  <si>
    <t xml:space="preserve">Ingrain</t>
  </si>
  <si>
    <t xml:space="preserve">US169440390L</t>
  </si>
  <si>
    <t xml:space="preserve">INGRAIN</t>
  </si>
  <si>
    <t xml:space="preserve">29Â° 44' 27.6" N	95Â° 26' 20.4" W	2016</t>
  </si>
  <si>
    <t xml:space="preserve">Richrelevance INC</t>
  </si>
  <si>
    <t xml:space="preserve">US169494927L</t>
  </si>
  <si>
    <t xml:space="preserve">RICHRELEVANCE INC</t>
  </si>
  <si>
    <t xml:space="preserve">37Â° 47' 2.4" N	122Â° 23' 49.2" W	2016</t>
  </si>
  <si>
    <t xml:space="preserve">Liquid Lightning LLC</t>
  </si>
  <si>
    <t xml:space="preserve">US170286951L</t>
  </si>
  <si>
    <t xml:space="preserve">LIQUID LIGHTNING LLC</t>
  </si>
  <si>
    <t xml:space="preserve">Pompton Lakes</t>
  </si>
  <si>
    <t xml:space="preserve">41Â° 0' 14.4" N	74Â° 17' 27.6" W	2016</t>
  </si>
  <si>
    <t xml:space="preserve">Personics Holding</t>
  </si>
  <si>
    <t xml:space="preserve">US172092375L</t>
  </si>
  <si>
    <t xml:space="preserve">PERSONICSHOLDINGS%</t>
  </si>
  <si>
    <t xml:space="preserve">PERSONICS HOLDING</t>
  </si>
  <si>
    <t xml:space="preserve">Boca Raton</t>
  </si>
  <si>
    <t xml:space="preserve">26Â° 21' 43.2" N	80Â° 7' 15.6" W	2012</t>
  </si>
  <si>
    <t xml:space="preserve">Livefuels INC</t>
  </si>
  <si>
    <t xml:space="preserve">US173743443L</t>
  </si>
  <si>
    <t xml:space="preserve">LiveFuels Inc</t>
  </si>
  <si>
    <t xml:space="preserve">Live Fuels Inc</t>
  </si>
  <si>
    <t xml:space="preserve">37Â° 28' 40.8" N	122Â° 8' 27.6" W	2016</t>
  </si>
  <si>
    <t xml:space="preserve">Genomatica INC</t>
  </si>
  <si>
    <t xml:space="preserve">US174197121L</t>
  </si>
  <si>
    <t xml:space="preserve">GENOMATICA INC</t>
  </si>
  <si>
    <t xml:space="preserve">32Â° 53' 52.8" N	117Â° 12' 28.8" W	2016</t>
  </si>
  <si>
    <t xml:space="preserve">Altus Pharmaceuticals INC</t>
  </si>
  <si>
    <t xml:space="preserve">US174267390L</t>
  </si>
  <si>
    <t xml:space="preserve">cas compliqué : altus pharma et altus techno : id ou differents</t>
  </si>
  <si>
    <t xml:space="preserve">Foxboro</t>
  </si>
  <si>
    <t xml:space="preserve">42Â° 4' 44.4" N	71Â° 16' 55.2" W	2016</t>
  </si>
  <si>
    <t xml:space="preserve">Packers Plus Energy Services INC</t>
  </si>
  <si>
    <t xml:space="preserve">US176867151L</t>
  </si>
  <si>
    <t xml:space="preserve">CA228124337L</t>
  </si>
  <si>
    <t xml:space="preserve">PACKERS PLUS ENERGY SERVICES INC</t>
  </si>
  <si>
    <t xml:space="preserve">29Â° 56' 24.0" N	95Â° 30' 57.6" W	</t>
  </si>
  <si>
    <t xml:space="preserve">Sendyne</t>
  </si>
  <si>
    <t xml:space="preserve">US177560193L</t>
  </si>
  <si>
    <t xml:space="preserve">40Â° 43' 30.0" N	73Â° 59' 49.2" W	2016</t>
  </si>
  <si>
    <t xml:space="preserve">Rivada Networks LLC</t>
  </si>
  <si>
    <t xml:space="preserve">US184923906L</t>
  </si>
  <si>
    <t xml:space="preserve">38Â° 51' 10.8" N	77Â° 2' 56.4" W	2016</t>
  </si>
  <si>
    <t xml:space="preserve">Atieva INC</t>
  </si>
  <si>
    <t xml:space="preserve">US185358942L</t>
  </si>
  <si>
    <t xml:space="preserve">Brand Affinity Technologies</t>
  </si>
  <si>
    <t xml:space="preserve">US185561823L</t>
  </si>
  <si>
    <t xml:space="preserve">BRAND AFFINITY TECHNOLOGIES</t>
  </si>
  <si>
    <t xml:space="preserve">Irvine</t>
  </si>
  <si>
    <t xml:space="preserve">33Â° 38' 52.8" N	117Â° 51' 7.2" W	2016</t>
  </si>
  <si>
    <t xml:space="preserve">Sonitus Medical INC</t>
  </si>
  <si>
    <t xml:space="preserve">US186366366L</t>
  </si>
  <si>
    <t xml:space="preserve">37Â° 26' 56.4" N	122Â° 11' 2.4" W	2016</t>
  </si>
  <si>
    <t xml:space="preserve">Coda Therapeutics INC</t>
  </si>
  <si>
    <t xml:space="preserve">US187739871L</t>
  </si>
  <si>
    <t xml:space="preserve">32Â° 56' 42.0" N	117Â° 14' 24.0" W	2016</t>
  </si>
  <si>
    <t xml:space="preserve">Hulu LLC</t>
  </si>
  <si>
    <t xml:space="preserve">US191814870L</t>
  </si>
  <si>
    <t xml:space="preserve">34Â° 1' 51.6" N	118Â° 28' 22.8" W	2016</t>
  </si>
  <si>
    <t xml:space="preserve">Pregis Innovative Packaging INC</t>
  </si>
  <si>
    <t xml:space="preserve">US194578902L</t>
  </si>
  <si>
    <t xml:space="preserve">PREGIS INNOVATIVE PACKAGING INC</t>
  </si>
  <si>
    <t xml:space="preserve">Deerfield</t>
  </si>
  <si>
    <t xml:space="preserve">42Â° 9' 10.8" N	87Â° 52' 4.8" W	2016</t>
  </si>
  <si>
    <t xml:space="preserve">Illinois</t>
  </si>
  <si>
    <t xml:space="preserve">Protia INC</t>
  </si>
  <si>
    <t xml:space="preserve">US195293994L</t>
  </si>
  <si>
    <t xml:space="preserve">30Â° 25' 48.0" N	97Â° 48' 7.2" W	2015</t>
  </si>
  <si>
    <t xml:space="preserve">Sundrop Fuels INC</t>
  </si>
  <si>
    <t xml:space="preserve">US196218579L</t>
  </si>
  <si>
    <t xml:space="preserve">SUNDROP FUELS%</t>
  </si>
  <si>
    <t xml:space="preserve">Longmont</t>
  </si>
  <si>
    <t xml:space="preserve">40Â° 8' 45.6" N	105Â° 7' 58.8" W	2016</t>
  </si>
  <si>
    <t xml:space="preserve">Pricelock INC</t>
  </si>
  <si>
    <t xml:space="preserve">US196864578L</t>
  </si>
  <si>
    <t xml:space="preserve">East Palo Alto</t>
  </si>
  <si>
    <t xml:space="preserve">37Â° 27' 28.8" N	122Â° 8' 27.6" W	2016</t>
  </si>
  <si>
    <t xml:space="preserve">Afraxis INC</t>
  </si>
  <si>
    <t xml:space="preserve">US198527289L</t>
  </si>
  <si>
    <t xml:space="preserve">32Â° 53' 27.6" N	117Â° 11' 45.6" W	2016</t>
  </si>
  <si>
    <t xml:space="preserve">Alticor Global Holdings Inc</t>
  </si>
  <si>
    <t xml:space="preserve">US2-36610</t>
  </si>
  <si>
    <t xml:space="preserve">ABT</t>
  </si>
  <si>
    <t xml:space="preserve">WW*110023109221</t>
  </si>
  <si>
    <t xml:space="preserve">VAN ANDEL &amp; DEVOS FAMILIES</t>
  </si>
  <si>
    <t xml:space="preserve">Infoblox Inc.</t>
  </si>
  <si>
    <t xml:space="preserve">US200062867</t>
  </si>
  <si>
    <t xml:space="preserve">US*Z00243051</t>
  </si>
  <si>
    <t xml:space="preserve">DELTA HOLDCO LLC</t>
  </si>
  <si>
    <t xml:space="preserve">Santa Clara</t>
  </si>
  <si>
    <t xml:space="preserve">Whiting Petroleum Corporation</t>
  </si>
  <si>
    <t xml:space="preserve">US200098515</t>
  </si>
  <si>
    <t xml:space="preserve">WHITING PETROLEUM CORPORATION</t>
  </si>
  <si>
    <t xml:space="preserve">Liquidmetal Technologies, Inc.</t>
  </si>
  <si>
    <t xml:space="preserve">US200121262</t>
  </si>
  <si>
    <t xml:space="preserve">CRUCIBLE INTELLECTUAL PROP LLC</t>
  </si>
  <si>
    <t xml:space="preserve">LIQUIDMETAL TECHNOLOGIES, INC.</t>
  </si>
  <si>
    <t xml:space="preserve">Portola Pharmaceuticals, Inc.</t>
  </si>
  <si>
    <t xml:space="preserve">US200216859</t>
  </si>
  <si>
    <t xml:space="preserve">PORTOLA PHARMACEUTICALS, INC.</t>
  </si>
  <si>
    <t xml:space="preserve">Flodesign Wind Turbine Corp</t>
  </si>
  <si>
    <t xml:space="preserve">US200343735L</t>
  </si>
  <si>
    <t xml:space="preserve">"FLODESIGN WIND TURBINE CORP"</t>
  </si>
  <si>
    <t xml:space="preserve">ogin</t>
  </si>
  <si>
    <t xml:space="preserve">Wilbraham</t>
  </si>
  <si>
    <t xml:space="preserve">42Â° 7' 40.8" N	72Â° 25' 51.6" W	2016</t>
  </si>
  <si>
    <t xml:space="preserve">Kraton Corp</t>
  </si>
  <si>
    <t xml:space="preserve">US200411521</t>
  </si>
  <si>
    <t xml:space="preserve">KRATON CORP</t>
  </si>
  <si>
    <t xml:space="preserve">Kraton Performance Polymers, Inc.</t>
  </si>
  <si>
    <t xml:space="preserve">Belpre, Ohio; Wesseling, Germany; Berre, France; Kashima, Japan; Paulinia, Brazil</t>
  </si>
  <si>
    <t xml:space="preserve">Germany; France; Japan; Brazil; Netherlands; Belgium; China</t>
  </si>
  <si>
    <t xml:space="preserve">Reynolds American Inc.</t>
  </si>
  <si>
    <t xml:space="preserve">US200546644</t>
  </si>
  <si>
    <t xml:space="preserve">REYNOLDS AMERICAN INC.</t>
  </si>
  <si>
    <t xml:space="preserve">Winston-Salem</t>
  </si>
  <si>
    <t xml:space="preserve">Newmarket Corporation</t>
  </si>
  <si>
    <t xml:space="preserve">US200812170</t>
  </si>
  <si>
    <t xml:space="preserve">NEWMARKET CORPORATION</t>
  </si>
  <si>
    <t xml:space="preserve">Ashland LLC</t>
  </si>
  <si>
    <t xml:space="preserve">US200865835</t>
  </si>
  <si>
    <t xml:space="preserve">Covington Ky</t>
  </si>
  <si>
    <t xml:space="preserve">Calumet City, Illinois; Norwood and Totowa, New Jersey; Ashland and Columbus, Ohio; Jacksonville, Ar</t>
  </si>
  <si>
    <t xml:space="preserve">Spain; Saudi Arabia</t>
  </si>
  <si>
    <t xml:space="preserve">Oclaro, Inc.</t>
  </si>
  <si>
    <t xml:space="preserve">US201303994</t>
  </si>
  <si>
    <t xml:space="preserve">OCLARO, INC.</t>
  </si>
  <si>
    <t xml:space="preserve">Bookham, Inc.</t>
  </si>
  <si>
    <t xml:space="preserve">United Kingdom; United States; Canada; China; Switzerland</t>
  </si>
  <si>
    <t xml:space="preserve">United Kingdom; China; France; Germany; Switzerland; Canada; Italy; United States</t>
  </si>
  <si>
    <t xml:space="preserve">France; Italy; China; United Kingdom; China; France; Germany; Switzerland; Canada; Italy</t>
  </si>
  <si>
    <t xml:space="preserve">A10 Networks, Inc.</t>
  </si>
  <si>
    <t xml:space="preserve">US201446869</t>
  </si>
  <si>
    <t xml:space="preserve">A10 NETWORKS, INC.</t>
  </si>
  <si>
    <t xml:space="preserve">Logmein INC</t>
  </si>
  <si>
    <t xml:space="preserve">US201515952</t>
  </si>
  <si>
    <t xml:space="preserve">LOGMEIN INC</t>
  </si>
  <si>
    <t xml:space="preserve">42Â° 20' 56.4" N	71Â° 2' 52.8" W	2017</t>
  </si>
  <si>
    <t xml:space="preserve">Fireeye INC</t>
  </si>
  <si>
    <t xml:space="preserve">US201548921</t>
  </si>
  <si>
    <t xml:space="preserve">FIREEYE INC</t>
  </si>
  <si>
    <t xml:space="preserve">37Â° 24' 32.4" N	121Â° 55' 15.6" W	2017</t>
  </si>
  <si>
    <t xml:space="preserve">Brightcove, Inc.</t>
  </si>
  <si>
    <t xml:space="preserve">US201579162</t>
  </si>
  <si>
    <t xml:space="preserve">BRIGHTCOVE, INC.</t>
  </si>
  <si>
    <t xml:space="preserve">Intermolecular, Inc.</t>
  </si>
  <si>
    <t xml:space="preserve">US201616267</t>
  </si>
  <si>
    <t xml:space="preserve">Qlik Technologies INC</t>
  </si>
  <si>
    <t xml:space="preserve">US201643718</t>
  </si>
  <si>
    <t xml:space="preserve">QlikTech</t>
  </si>
  <si>
    <t xml:space="preserve">qlik</t>
  </si>
  <si>
    <t xml:space="preserve">US149177129L</t>
  </si>
  <si>
    <t xml:space="preserve">THOMA BRAVO LLC</t>
  </si>
  <si>
    <t xml:space="preserve">Radnor</t>
  </si>
  <si>
    <t xml:space="preserve">Facebook, Inc.</t>
  </si>
  <si>
    <t xml:space="preserve">US201665019</t>
  </si>
  <si>
    <t xml:space="preserve">US*927197119</t>
  </si>
  <si>
    <t xml:space="preserve">MR MARK ZUCKERBERG</t>
  </si>
  <si>
    <t xml:space="preserve">53.37</t>
  </si>
  <si>
    <t xml:space="preserve">Limelight Networks, Inc.</t>
  </si>
  <si>
    <t xml:space="preserve">US201677033</t>
  </si>
  <si>
    <t xml:space="preserve">LIMELIGHT NETWORKS, INC.</t>
  </si>
  <si>
    <t xml:space="preserve">Limelight Networks, llc</t>
  </si>
  <si>
    <t xml:space="preserve">Tempe</t>
  </si>
  <si>
    <t xml:space="preserve">Hong Kong; Japan; Singapore; The United Kingdom</t>
  </si>
  <si>
    <t xml:space="preserve">Arista Networks, Inc.</t>
  </si>
  <si>
    <t xml:space="preserve">US201751121</t>
  </si>
  <si>
    <t xml:space="preserve">Arastra</t>
  </si>
  <si>
    <t xml:space="preserve">ARISTA NETWORKS, INC.</t>
  </si>
  <si>
    <t xml:space="preserve">Openpeak INC</t>
  </si>
  <si>
    <t xml:space="preserve">US201790734L</t>
  </si>
  <si>
    <t xml:space="preserve">26Â° 24' 28.8" N	80Â° 7' 4.8" W	2016</t>
  </si>
  <si>
    <t xml:space="preserve">Anthera Pharmaceuticals, Inc.</t>
  </si>
  <si>
    <t xml:space="preserve">US201852016</t>
  </si>
  <si>
    <t xml:space="preserve">ANTHERA PHARMACEUTICALS, INC.</t>
  </si>
  <si>
    <t xml:space="preserve">Hayward</t>
  </si>
  <si>
    <t xml:space="preserve">Yelp INC</t>
  </si>
  <si>
    <t xml:space="preserve">US201854266</t>
  </si>
  <si>
    <t xml:space="preserve">YELP INC</t>
  </si>
  <si>
    <t xml:space="preserve">YELP INC</t>
  </si>
  <si>
    <t xml:space="preserve">37Â° 47' 9.6" N	122Â° 23' 56.4" W	2017</t>
  </si>
  <si>
    <t xml:space="preserve">Sears Holdings Corporation</t>
  </si>
  <si>
    <t xml:space="preserve">US201920798</t>
  </si>
  <si>
    <t xml:space="preserve">SEARS HOLDINGS CORPORATION</t>
  </si>
  <si>
    <t xml:space="preserve">Cooper-Standard Holdings Inc.</t>
  </si>
  <si>
    <t xml:space="preserve">US201945088</t>
  </si>
  <si>
    <t xml:space="preserve">%COOPER STANDARD %</t>
  </si>
  <si>
    <t xml:space="preserve">COOPER AUTOMOTIVE STANDARD %</t>
  </si>
  <si>
    <t xml:space="preserve">COOPER-STANDARD HOLDINGS INC.</t>
  </si>
  <si>
    <t xml:space="preserve">Novi</t>
  </si>
  <si>
    <t xml:space="preserve">Servicenow INC</t>
  </si>
  <si>
    <t xml:space="preserve">US202056195</t>
  </si>
  <si>
    <t xml:space="preserve">SERVICENOW INC</t>
  </si>
  <si>
    <t xml:space="preserve">37Â° 22' 30.0" N	121Â° 57' 46.8" W	2017</t>
  </si>
  <si>
    <t xml:space="preserve">Canada; United Kingdom; Netherlands; Switzerland; Australia</t>
  </si>
  <si>
    <t xml:space="preserve">Spirit Aerosystems Holdings, Inc.</t>
  </si>
  <si>
    <t xml:space="preserve">US202436320</t>
  </si>
  <si>
    <t xml:space="preserve">SPIRIT AEROSYS INC</t>
  </si>
  <si>
    <t xml:space="preserve">SPIRIT AEROSYSTEMS HOLDINGS, INC.</t>
  </si>
  <si>
    <t xml:space="preserve">Workday, Inc.</t>
  </si>
  <si>
    <t xml:space="preserve">US202480422</t>
  </si>
  <si>
    <t xml:space="preserve">WW*905226367</t>
  </si>
  <si>
    <t xml:space="preserve">MR DAVID A DUFFIELD</t>
  </si>
  <si>
    <t xml:space="preserve">72.07</t>
  </si>
  <si>
    <t xml:space="preserve">84.29</t>
  </si>
  <si>
    <t xml:space="preserve">Pleasanton</t>
  </si>
  <si>
    <t xml:space="preserve">Palo Alto Networks, Inc.</t>
  </si>
  <si>
    <t xml:space="preserve">US202530195</t>
  </si>
  <si>
    <t xml:space="preserve">PALO ALTONETWORKS INC</t>
  </si>
  <si>
    <t xml:space="preserve">PALO ALTO NETWORKS, INC.</t>
  </si>
  <si>
    <t xml:space="preserve">Expedia, Inc.</t>
  </si>
  <si>
    <t xml:space="preserve">US202705720</t>
  </si>
  <si>
    <t xml:space="preserve">US811838757</t>
  </si>
  <si>
    <t xml:space="preserve">LIBERTY EXPEDIA HOLDINGS, INC.</t>
  </si>
  <si>
    <t xml:space="preserve">52.27</t>
  </si>
  <si>
    <t xml:space="preserve">Box, Inc.</t>
  </si>
  <si>
    <t xml:space="preserve">US202714444</t>
  </si>
  <si>
    <t xml:space="preserve">"BOX INC"</t>
  </si>
  <si>
    <t xml:space="preserve">BOX, INC.</t>
  </si>
  <si>
    <t xml:space="preserve">Bazaarvoice, Inc.</t>
  </si>
  <si>
    <t xml:space="preserve">US202908277</t>
  </si>
  <si>
    <t xml:space="preserve">BAZAARVOICE, INC.</t>
  </si>
  <si>
    <t xml:space="preserve">Netherlands; Germany; United Kingdom; France; Singapore; Australia</t>
  </si>
  <si>
    <t xml:space="preserve">Aegerion Pharmaceuticals INC</t>
  </si>
  <si>
    <t xml:space="preserve">US202960116</t>
  </si>
  <si>
    <t xml:space="preserve">AEGERION</t>
  </si>
  <si>
    <t xml:space="preserve">US*Z00245798</t>
  </si>
  <si>
    <t xml:space="preserve">QLT PLUG DELIVERY INC.</t>
  </si>
  <si>
    <t xml:space="preserve">42Â° 21' 39.6" N	71Â° 4' 44.4" W	2016</t>
  </si>
  <si>
    <t xml:space="preserve">DHI Group, Inc.</t>
  </si>
  <si>
    <t xml:space="preserve">US203179218</t>
  </si>
  <si>
    <t xml:space="preserve">DHI group</t>
  </si>
  <si>
    <t xml:space="preserve">DHI GROUP, INC.</t>
  </si>
  <si>
    <t xml:space="preserve">Dice Holdings, Inc.</t>
  </si>
  <si>
    <t xml:space="preserve">North America, Europe, the Middle East, Asia and Australia</t>
  </si>
  <si>
    <t xml:space="preserve">Chegg, Inc.</t>
  </si>
  <si>
    <t xml:space="preserve">US203237489</t>
  </si>
  <si>
    <t xml:space="preserve">CHEGG, INC.</t>
  </si>
  <si>
    <t xml:space="preserve">Atyr Pharma, Inc.</t>
  </si>
  <si>
    <t xml:space="preserve">US203435077</t>
  </si>
  <si>
    <t xml:space="preserve">Hanesbrands Inc.</t>
  </si>
  <si>
    <t xml:space="preserve">US203552316</t>
  </si>
  <si>
    <t xml:space="preserve">HANESBRANDS INC.</t>
  </si>
  <si>
    <t xml:space="preserve">Winston-Salem, United States</t>
  </si>
  <si>
    <t xml:space="preserve">Japan; Canada</t>
  </si>
  <si>
    <t xml:space="preserve">Leidos Holdings, Inc.</t>
  </si>
  <si>
    <t xml:space="preserve">US203562868</t>
  </si>
  <si>
    <t xml:space="preserve">LEIDOS HOLDINGS, INC.</t>
  </si>
  <si>
    <t xml:space="preserve">Saic, Inc.</t>
  </si>
  <si>
    <t xml:space="preserve">Synergy Pharmaceuticals, Inc.</t>
  </si>
  <si>
    <t xml:space="preserve">US203823853</t>
  </si>
  <si>
    <t xml:space="preserve">SYNERGY PHARMACEUTICALS, INC.</t>
  </si>
  <si>
    <t xml:space="preserve">Pawfect Foods, Inc.</t>
  </si>
  <si>
    <t xml:space="preserve">Violin Memory, Inc.</t>
  </si>
  <si>
    <t xml:space="preserve">US203940944</t>
  </si>
  <si>
    <t xml:space="preserve">VIOLIN MEMORY, INC.</t>
  </si>
  <si>
    <t xml:space="preserve">Tandem Diabetes Care, Inc.</t>
  </si>
  <si>
    <t xml:space="preserve">US204327508</t>
  </si>
  <si>
    <t xml:space="preserve">"TANDEM DIABETESCARE INC"</t>
  </si>
  <si>
    <t xml:space="preserve">Aerohive Networks, Inc.</t>
  </si>
  <si>
    <t xml:space="preserve">US204524700</t>
  </si>
  <si>
    <t xml:space="preserve">AEROHIVE NETWORKS, INC.</t>
  </si>
  <si>
    <t xml:space="preserve">Western Union CO. (The)</t>
  </si>
  <si>
    <t xml:space="preserve">US204531180</t>
  </si>
  <si>
    <t xml:space="preserve">WESTERN UNION%</t>
  </si>
  <si>
    <t xml:space="preserve">WESTERN UNION CO. (THE)</t>
  </si>
  <si>
    <t xml:space="preserve">Englewood</t>
  </si>
  <si>
    <t xml:space="preserve">Kbr, Inc.</t>
  </si>
  <si>
    <t xml:space="preserve">US204536774</t>
  </si>
  <si>
    <t xml:space="preserve">KBR, INC.</t>
  </si>
  <si>
    <t xml:space="preserve">Australia, Africa, the United Kingdom, Asia and the Middle East</t>
  </si>
  <si>
    <t xml:space="preserve">First Solar INC</t>
  </si>
  <si>
    <t xml:space="preserve">US204623678</t>
  </si>
  <si>
    <t xml:space="preserve">FIRST SOLAR INC</t>
  </si>
  <si>
    <t xml:space="preserve">33Â° 26' 13.2" N	111Â° 56' 38.4" W	2017</t>
  </si>
  <si>
    <t xml:space="preserve">Germany; France; Canada</t>
  </si>
  <si>
    <t xml:space="preserve">Enphase Energy, Inc.</t>
  </si>
  <si>
    <t xml:space="preserve">US204645388</t>
  </si>
  <si>
    <t xml:space="preserve">ENPHASE ENERGY, INC.</t>
  </si>
  <si>
    <t xml:space="preserve">Petaluma</t>
  </si>
  <si>
    <t xml:space="preserve">Leaf Group Ltd.</t>
  </si>
  <si>
    <t xml:space="preserve">US204731239</t>
  </si>
  <si>
    <t xml:space="preserve">LEAF GROUP LTD.</t>
  </si>
  <si>
    <t xml:space="preserve">Demand Media Inc.</t>
  </si>
  <si>
    <t xml:space="preserve">The United Kingdom</t>
  </si>
  <si>
    <t xml:space="preserve">Concert Pharmaceuticals, Inc.</t>
  </si>
  <si>
    <t xml:space="preserve">US204839882</t>
  </si>
  <si>
    <t xml:space="preserve">CONCERT PHARMACEUTICALS, INC.</t>
  </si>
  <si>
    <t xml:space="preserve">Lexington, Massachusetts, USA</t>
  </si>
  <si>
    <t xml:space="preserve">Form Holdings Corp.</t>
  </si>
  <si>
    <t xml:space="preserve">US204988129</t>
  </si>
  <si>
    <t xml:space="preserve">FORM HOLDINGS CORP.</t>
  </si>
  <si>
    <t xml:space="preserve">Vringo Inc</t>
  </si>
  <si>
    <t xml:space="preserve">Armenia, Malaysia, Turkey and the United Arab Emirates</t>
  </si>
  <si>
    <t xml:space="preserve">Marrone BIO Innovations INC</t>
  </si>
  <si>
    <t xml:space="preserve">US205137161</t>
  </si>
  <si>
    <t xml:space="preserve">Davis</t>
  </si>
  <si>
    <t xml:space="preserve">38Â° 32' 24.0" N	121Â° 43' 37.2" W	2017</t>
  </si>
  <si>
    <t xml:space="preserve">Fortress Biotech, Inc.</t>
  </si>
  <si>
    <t xml:space="preserve">US205157386</t>
  </si>
  <si>
    <t xml:space="preserve">ce sont les filiales qui ont des brevets</t>
  </si>
  <si>
    <t xml:space="preserve">FORTRESS BIOTECH, INC.</t>
  </si>
  <si>
    <t xml:space="preserve">Coronado Biosciences, Inc.</t>
  </si>
  <si>
    <t xml:space="preserve">Berry Global Group, Inc.</t>
  </si>
  <si>
    <t xml:space="preserve">US205234618</t>
  </si>
  <si>
    <t xml:space="preserve">POLYMER GROUP INC' </t>
  </si>
  <si>
    <t xml:space="preserve">Berry plastics</t>
  </si>
  <si>
    <t xml:space="preserve">BERRY GLOBAL GROUP, INC.</t>
  </si>
  <si>
    <t xml:space="preserve">Berry Plastics Group, Inc.</t>
  </si>
  <si>
    <t xml:space="preserve">Evansville</t>
  </si>
  <si>
    <t xml:space="preserve">Dirtt Environmental Solutions INC</t>
  </si>
  <si>
    <t xml:space="preserve">US205540977L</t>
  </si>
  <si>
    <t xml:space="preserve">WW*933096641</t>
  </si>
  <si>
    <t xml:space="preserve">MR MOGENS SMED</t>
  </si>
  <si>
    <t xml:space="preserve">41Â° 53' 16.8" N	87Â° 37' 58.8" W	2016</t>
  </si>
  <si>
    <t xml:space="preserve">Allied Nevada Gold Corp</t>
  </si>
  <si>
    <t xml:space="preserve">US205597115</t>
  </si>
  <si>
    <t xml:space="preserve">ALLIED NEVADA GOLD CORP</t>
  </si>
  <si>
    <t xml:space="preserve">Reno</t>
  </si>
  <si>
    <t xml:space="preserve">39Â° 26' 24.0" N	119Â° 45' 39.6" W	2016</t>
  </si>
  <si>
    <t xml:space="preserve">Rarecyte</t>
  </si>
  <si>
    <t xml:space="preserve">US205641204L</t>
  </si>
  <si>
    <t xml:space="preserve">RARECYTE INC</t>
  </si>
  <si>
    <t xml:space="preserve">RARECYTE</t>
  </si>
  <si>
    <t xml:space="preserve">47Â° 37' 12.0" N	122Â° 20' 20.4" W	2016</t>
  </si>
  <si>
    <t xml:space="preserve">Generac Holdings Inc.</t>
  </si>
  <si>
    <t xml:space="preserve">US205654756</t>
  </si>
  <si>
    <t xml:space="preserve">Generac Power Systems</t>
  </si>
  <si>
    <t xml:space="preserve">GENERAC HOLDINGS INC.</t>
  </si>
  <si>
    <t xml:space="preserve">Waukesha</t>
  </si>
  <si>
    <t xml:space="preserve">Alliance For Sustainable Energy LLC</t>
  </si>
  <si>
    <t xml:space="preserve">US205710444L</t>
  </si>
  <si>
    <t xml:space="preserve">ALLIANCE FOR SUSTAINABLE ENERGY LLC</t>
  </si>
  <si>
    <t xml:space="preserve">Lakewood</t>
  </si>
  <si>
    <t xml:space="preserve">39Â° 44' 34.8" N	105Â° 9' 7.2" W	2016</t>
  </si>
  <si>
    <t xml:space="preserve">Change Healthcare Holdings, Inc.</t>
  </si>
  <si>
    <t xml:space="preserve">US205799664</t>
  </si>
  <si>
    <t xml:space="preserve">Emdeon Inc.</t>
  </si>
  <si>
    <t xml:space="preserve">Nashville</t>
  </si>
  <si>
    <t xml:space="preserve">Accelergy Corp</t>
  </si>
  <si>
    <t xml:space="preserve">US205801566L</t>
  </si>
  <si>
    <t xml:space="preserve">29Â° 45' 36.0" N	95Â° 21' 46.8" W	2016</t>
  </si>
  <si>
    <t xml:space="preserve">XG Technology, Inc.</t>
  </si>
  <si>
    <t xml:space="preserve">US205856795</t>
  </si>
  <si>
    <t xml:space="preserve">XG TECHNOLOGY%</t>
  </si>
  <si>
    <t xml:space="preserve">XG TECHNOLOGY, INC.</t>
  </si>
  <si>
    <t xml:space="preserve">Jts Acquisition Llc</t>
  </si>
  <si>
    <t xml:space="preserve">Sarasota</t>
  </si>
  <si>
    <t xml:space="preserve">Aviat Networks, Inc.</t>
  </si>
  <si>
    <t xml:space="preserve">US205961564</t>
  </si>
  <si>
    <t xml:space="preserve">AVIAT NETWORKS, INC.</t>
  </si>
  <si>
    <t xml:space="preserve">Harris Stratex Networks, Inc.</t>
  </si>
  <si>
    <t xml:space="preserve">Gencorp Technologies INC</t>
  </si>
  <si>
    <t xml:space="preserve">US207989619L</t>
  </si>
  <si>
    <t xml:space="preserve">Aerojet Rocketdyne</t>
  </si>
  <si>
    <t xml:space="preserve">General Tire and Rubber Company</t>
  </si>
  <si>
    <t xml:space="preserve">32Â° 57' 28.8" N	96Â° 49' 15.6" W	2016</t>
  </si>
  <si>
    <t xml:space="preserve">Ophthotech Corporation</t>
  </si>
  <si>
    <t xml:space="preserve">US208185347</t>
  </si>
  <si>
    <t xml:space="preserve">OPHTHOTECH CORPORATION</t>
  </si>
  <si>
    <t xml:space="preserve">Veeva Systems Inc.</t>
  </si>
  <si>
    <t xml:space="preserve">US208235463</t>
  </si>
  <si>
    <t xml:space="preserve">VEEVA SYSTEMS INC.</t>
  </si>
  <si>
    <t xml:space="preserve">Accuray Incorporated</t>
  </si>
  <si>
    <t xml:space="preserve">US208370041</t>
  </si>
  <si>
    <t xml:space="preserve">ACCURAY INCORPORATED</t>
  </si>
  <si>
    <t xml:space="preserve">Wabco Holdings Inc.</t>
  </si>
  <si>
    <t xml:space="preserve">US208481962</t>
  </si>
  <si>
    <t xml:space="preserve">WABCO HOLDINGS INC.</t>
  </si>
  <si>
    <t xml:space="preserve">Rochester Hills</t>
  </si>
  <si>
    <t xml:space="preserve">Echogen Power Systems INC MS</t>
  </si>
  <si>
    <t xml:space="preserve">US208529643L</t>
  </si>
  <si>
    <t xml:space="preserve">Ecogen, Inc </t>
  </si>
  <si>
    <t xml:space="preserve">(in biotech)</t>
  </si>
  <si>
    <t xml:space="preserve">41Â° 4' 33.6" N	81Â° 31' 26.4" W	2016</t>
  </si>
  <si>
    <t xml:space="preserve">Endochoice Holdings INC</t>
  </si>
  <si>
    <t xml:space="preserve">US208709325L</t>
  </si>
  <si>
    <t xml:space="preserve">EndoChoice </t>
  </si>
  <si>
    <t xml:space="preserve">US*1642674851</t>
  </si>
  <si>
    <t xml:space="preserve">ECPM HOLDINGS, LLC</t>
  </si>
  <si>
    <t xml:space="preserve">34Â° 3' 28.8" N	84Â° 18' 39.6" W	2016</t>
  </si>
  <si>
    <t xml:space="preserve">Twitter, Inc.</t>
  </si>
  <si>
    <t xml:space="preserve">US208913779</t>
  </si>
  <si>
    <t xml:space="preserve">TWITTER, INC.</t>
  </si>
  <si>
    <t xml:space="preserve">Netherlands; Germany; Ireland; United Kingdom; Spain; France; Brazil; Singapore; Australia; South Ko</t>
  </si>
  <si>
    <t xml:space="preserve">Lincoln Global Technologies INC</t>
  </si>
  <si>
    <t xml:space="preserve">US209036154L</t>
  </si>
  <si>
    <t xml:space="preserve">29Â° 56' 6.0" N	95Â° 24' 43.2" W	2014</t>
  </si>
  <si>
    <t xml:space="preserve">Joule Unlimited INC</t>
  </si>
  <si>
    <t xml:space="preserve">US209144049L</t>
  </si>
  <si>
    <t xml:space="preserve">Joule Biotechnologies</t>
  </si>
  <si>
    <t xml:space="preserve">42Â° 30' 21.6" N	71Â° 14' 31.2" W	2016</t>
  </si>
  <si>
    <t xml:space="preserve">Europe, Australia, Mexico, China</t>
  </si>
  <si>
    <t xml:space="preserve">Descartes Systems USA LLC</t>
  </si>
  <si>
    <t xml:space="preserve">US209521593L</t>
  </si>
  <si>
    <t xml:space="preserve">Doral</t>
  </si>
  <si>
    <t xml:space="preserve">25Â° 48' 14.4" N	80Â° 19' 44.4" W	2016</t>
  </si>
  <si>
    <t xml:space="preserve">Ninepoint Medical INC</t>
  </si>
  <si>
    <t xml:space="preserve">US209547855L</t>
  </si>
  <si>
    <t xml:space="preserve">42Â° 21' 54.0" N	71Â° 5' 27.6" W	2016</t>
  </si>
  <si>
    <t xml:space="preserve">Calgary Scientific INC</t>
  </si>
  <si>
    <t xml:space="preserve">US209574492L</t>
  </si>
  <si>
    <t xml:space="preserve">47Â° 36' 46.8" N	122Â° 11' 38.4" W	2015</t>
  </si>
  <si>
    <t xml:space="preserve">Adaptive Biotechnologies Corp</t>
  </si>
  <si>
    <t xml:space="preserve">US209594766L</t>
  </si>
  <si>
    <t xml:space="preserve">Adaptive TCR</t>
  </si>
  <si>
    <t xml:space="preserve">ADAPTIVE BIOTECHNOLOGIES CORP</t>
  </si>
  <si>
    <t xml:space="preserve">47Â° 37' 58.8" N	122Â° 19' 30.0" W	2016</t>
  </si>
  <si>
    <t xml:space="preserve">Suvolta INC</t>
  </si>
  <si>
    <t xml:space="preserve">US209651208L</t>
  </si>
  <si>
    <t xml:space="preserve">DSM Solutions%</t>
  </si>
  <si>
    <t xml:space="preserve">37Â° 15' 39.6" N	121Â° 57' 32.4" W	2016</t>
  </si>
  <si>
    <t xml:space="preserve">Qteros</t>
  </si>
  <si>
    <t xml:space="preserve">US209819058L</t>
  </si>
  <si>
    <t xml:space="preserve">QTEROS</t>
  </si>
  <si>
    <t xml:space="preserve">Chicopee</t>
  </si>
  <si>
    <t xml:space="preserve">42Â° 10' 55.2" N	72Â° 33' 32.4" W	</t>
  </si>
  <si>
    <t xml:space="preserve">Campbell Soup CO</t>
  </si>
  <si>
    <t xml:space="preserve">US210419870</t>
  </si>
  <si>
    <t xml:space="preserve">CAMPBELL SOUP CO</t>
  </si>
  <si>
    <t xml:space="preserve">Camden</t>
  </si>
  <si>
    <t xml:space="preserve">Embedded Control Systems INC</t>
  </si>
  <si>
    <t xml:space="preserve">US210455931L</t>
  </si>
  <si>
    <t xml:space="preserve">Naperville</t>
  </si>
  <si>
    <t xml:space="preserve">41Â° 48' 14.4" N	88Â° 8' 6.0" W	2016</t>
  </si>
  <si>
    <t xml:space="preserve">Algotochip Corp</t>
  </si>
  <si>
    <t xml:space="preserve">US220446482L</t>
  </si>
  <si>
    <t xml:space="preserve">37Â° 23' 2.4" N	121Â° 59' 34.8" W	2016</t>
  </si>
  <si>
    <t xml:space="preserve">Extreme Reach INC</t>
  </si>
  <si>
    <t xml:space="preserve">US220599089L</t>
  </si>
  <si>
    <t xml:space="preserve">EXTREME REACH INC</t>
  </si>
  <si>
    <t xml:space="preserve">Needham Heights</t>
  </si>
  <si>
    <t xml:space="preserve">42Â° 18' 14.4" N	71Â° 13' 1.2" W	2016</t>
  </si>
  <si>
    <t xml:space="preserve">Becton, Dickinson And Company</t>
  </si>
  <si>
    <t xml:space="preserve">US220760120</t>
  </si>
  <si>
    <t xml:space="preserve">BECTON, DICKINSON AND COMPANY</t>
  </si>
  <si>
    <t xml:space="preserve">Franklin Lakes</t>
  </si>
  <si>
    <t xml:space="preserve">Americas, Europe, Asia Pacific, Africa, the Middle East</t>
  </si>
  <si>
    <t xml:space="preserve">Bristol-Myers Squibb Company</t>
  </si>
  <si>
    <t xml:space="preserve">US220790350</t>
  </si>
  <si>
    <t xml:space="preserve">BRISTOL-MYERS SQUIBB COMPANY</t>
  </si>
  <si>
    <t xml:space="preserve">Bristol Myers Co</t>
  </si>
  <si>
    <t xml:space="preserve">Johnson &amp; Johnson</t>
  </si>
  <si>
    <t xml:space="preserve">US221024240</t>
  </si>
  <si>
    <t xml:space="preserve">JOHNSON &amp; JOHNSON</t>
  </si>
  <si>
    <t xml:space="preserve">New Brunswick</t>
  </si>
  <si>
    <t xml:space="preserve">C.R. Bard INC</t>
  </si>
  <si>
    <t xml:space="preserve">US221454160</t>
  </si>
  <si>
    <t xml:space="preserve">C.R. BARD INC</t>
  </si>
  <si>
    <t xml:space="preserve">Murray Hill</t>
  </si>
  <si>
    <t xml:space="preserve">Murray Hill, New Jersey</t>
  </si>
  <si>
    <t xml:space="preserve">Europe; Japan</t>
  </si>
  <si>
    <t xml:space="preserve">Automatic Data Processing INC</t>
  </si>
  <si>
    <t xml:space="preserve">US221467904</t>
  </si>
  <si>
    <t xml:space="preserve">AUTOMATIC DATA PROCESSING INC</t>
  </si>
  <si>
    <t xml:space="preserve">France, Mexico, Belgium, Brazil, Germany, Italy, Spain, Australia, Canada, the Netherlands, and the </t>
  </si>
  <si>
    <t xml:space="preserve">Merck &amp; Co., Inc.</t>
  </si>
  <si>
    <t xml:space="preserve">US221918501</t>
  </si>
  <si>
    <t xml:space="preserve">MERCK &amp; CO., INC.</t>
  </si>
  <si>
    <t xml:space="preserve">Schering-Plough Corporation</t>
  </si>
  <si>
    <t xml:space="preserve">Kenilworth</t>
  </si>
  <si>
    <t xml:space="preserve">ION Geophysical Corporation</t>
  </si>
  <si>
    <t xml:space="preserve">US222286646</t>
  </si>
  <si>
    <t xml:space="preserve">ION GEOPHYSICAL CORPORATION</t>
  </si>
  <si>
    <t xml:space="preserve">Input/Output, Inc .</t>
  </si>
  <si>
    <t xml:space="preserve">Enzon Pharmaceuticals INC</t>
  </si>
  <si>
    <t xml:space="preserve">US222372868</t>
  </si>
  <si>
    <t xml:space="preserve">ENZON PHARMACEUTICALS INC</t>
  </si>
  <si>
    <t xml:space="preserve">Enzon Inc</t>
  </si>
  <si>
    <t xml:space="preserve">Cranford</t>
  </si>
  <si>
    <t xml:space="preserve">New Jersey</t>
  </si>
  <si>
    <t xml:space="preserve">Immucor INC</t>
  </si>
  <si>
    <t xml:space="preserve">US222408354</t>
  </si>
  <si>
    <t xml:space="preserve">USIA8055889368450</t>
  </si>
  <si>
    <t xml:space="preserve">TPG PARTNERS VI, L.P.</t>
  </si>
  <si>
    <t xml:space="preserve">79.90</t>
  </si>
  <si>
    <t xml:space="preserve">Norcross</t>
  </si>
  <si>
    <t xml:space="preserve">Anadigics INC</t>
  </si>
  <si>
    <t xml:space="preserve">US222582106</t>
  </si>
  <si>
    <t xml:space="preserve">US251214948</t>
  </si>
  <si>
    <t xml:space="preserve">II-VI INC</t>
  </si>
  <si>
    <t xml:space="preserve">Warren</t>
  </si>
  <si>
    <t xml:space="preserve">Africa; Asia; Asia Pacific; Europe; Middle East; North and South America</t>
  </si>
  <si>
    <t xml:space="preserve">Honeywell International INC</t>
  </si>
  <si>
    <t xml:space="preserve">US222640650</t>
  </si>
  <si>
    <t xml:space="preserve">HONEYWELL INTERNATIONAL INC</t>
  </si>
  <si>
    <t xml:space="preserve">Alliedsignal Inc</t>
  </si>
  <si>
    <t xml:space="preserve">Morris Plains</t>
  </si>
  <si>
    <t xml:space="preserve">Europe; Canada; Asia; Latin America</t>
  </si>
  <si>
    <t xml:space="preserve">Celgene Corp</t>
  </si>
  <si>
    <t xml:space="preserve">US222711928</t>
  </si>
  <si>
    <t xml:space="preserve">CELGENE CORP</t>
  </si>
  <si>
    <t xml:space="preserve">Summit</t>
  </si>
  <si>
    <t xml:space="preserve">40Â° 42' 39.6" N	74Â° 20' 42.0" W	2017</t>
  </si>
  <si>
    <t xml:space="preserve">KEY Safety Systems, Inc.</t>
  </si>
  <si>
    <t xml:space="preserve">US222767118</t>
  </si>
  <si>
    <t xml:space="preserve">CN223166285L</t>
  </si>
  <si>
    <t xml:space="preserve">FOUNTAINVEST PARTNERS</t>
  </si>
  <si>
    <t xml:space="preserve">Breed Technologies, Inc.</t>
  </si>
  <si>
    <t xml:space="preserve">Sterling Heights</t>
  </si>
  <si>
    <t xml:space="preserve">Germany; China; Japan</t>
  </si>
  <si>
    <t xml:space="preserve">Hsio Technologies LLC</t>
  </si>
  <si>
    <t xml:space="preserve">US222772196L</t>
  </si>
  <si>
    <t xml:space="preserve">HSIO TECHNOLOGIES LLC </t>
  </si>
  <si>
    <t xml:space="preserve">HSIO TECHNOLOGIES LLC</t>
  </si>
  <si>
    <t xml:space="preserve">Maple Grove</t>
  </si>
  <si>
    <t xml:space="preserve">45Â° 4' 33.6" N	93Â° 26' 56.4" W	2016</t>
  </si>
  <si>
    <t xml:space="preserve">Owens Illinois INC</t>
  </si>
  <si>
    <t xml:space="preserve">US222781933</t>
  </si>
  <si>
    <t xml:space="preserve">OWENS ILLINOIS INC</t>
  </si>
  <si>
    <t xml:space="preserve">Owens Illinois Holdings Corp</t>
  </si>
  <si>
    <t xml:space="preserve">Perrysburg</t>
  </si>
  <si>
    <t xml:space="preserve">Amphenol Corp</t>
  </si>
  <si>
    <t xml:space="preserve">US222785165</t>
  </si>
  <si>
    <t xml:space="preserve">AMPHENOL CORP</t>
  </si>
  <si>
    <t xml:space="preserve">Wallingford</t>
  </si>
  <si>
    <t xml:space="preserve">France; Germany; Great Britain; Italy; Canada; China; the Czech Republic; Mexico; Brazil; USA; Mexic</t>
  </si>
  <si>
    <t xml:space="preserve">North America; Argentina; Australia; Brazil; Canada; China; Korea; Japan; Mexico; Middle East; South</t>
  </si>
  <si>
    <t xml:space="preserve">Ariad Pharmaceuticals INC</t>
  </si>
  <si>
    <t xml:space="preserve">US223106987</t>
  </si>
  <si>
    <t xml:space="preserve">US*910008536</t>
  </si>
  <si>
    <t xml:space="preserve">TPA HOLDING I INC</t>
  </si>
  <si>
    <t xml:space="preserve">42Â° 21' 54.0" N	71Â° 4' 51.6" W	2016</t>
  </si>
  <si>
    <t xml:space="preserve">Hexion Holdings LLC</t>
  </si>
  <si>
    <t xml:space="preserve">US223161887L</t>
  </si>
  <si>
    <t xml:space="preserve">39Â° 57' 43.2" N	82Â° 59' 42.0" W	2016</t>
  </si>
  <si>
    <t xml:space="preserve">CommVault Systems, Inc</t>
  </si>
  <si>
    <t xml:space="preserve">US223447504</t>
  </si>
  <si>
    <t xml:space="preserve">COMMVAULT SYSTEMS, INC</t>
  </si>
  <si>
    <t xml:space="preserve">Tinton Falls</t>
  </si>
  <si>
    <t xml:space="preserve">Ingredion INC</t>
  </si>
  <si>
    <t xml:space="preserve">US223514823</t>
  </si>
  <si>
    <t xml:space="preserve">Corn Products International</t>
  </si>
  <si>
    <t xml:space="preserve">INGREDION INC</t>
  </si>
  <si>
    <t xml:space="preserve">Westchester</t>
  </si>
  <si>
    <t xml:space="preserve">41Â° 50' 52.8" N	87Â° 54' 0.0" W	2017</t>
  </si>
  <si>
    <t xml:space="preserve">Canada, Colombia, Malaysia, Venezuela, China, Thailand, Pakistan, Malaysia, Kenya, South Africa, Bra</t>
  </si>
  <si>
    <t xml:space="preserve">Rudolph Technologies, Inc.</t>
  </si>
  <si>
    <t xml:space="preserve">US223531208</t>
  </si>
  <si>
    <t xml:space="preserve">Rudolph Research Corporation</t>
  </si>
  <si>
    <t xml:space="preserve">RUDOLPH TECHNOLOGIES, INC.</t>
  </si>
  <si>
    <t xml:space="preserve">Flanders, New Jersey, USA</t>
  </si>
  <si>
    <t xml:space="preserve">Europe; South Korea; Taiwan; Japan; Singapore; China</t>
  </si>
  <si>
    <t xml:space="preserve">Onconova Therapeutics, Inc.</t>
  </si>
  <si>
    <t xml:space="preserve">US223627252</t>
  </si>
  <si>
    <t xml:space="preserve">ONCONOVA THERAPEUTICS, INC.</t>
  </si>
  <si>
    <t xml:space="preserve">Newtown</t>
  </si>
  <si>
    <t xml:space="preserve">Avaya INC</t>
  </si>
  <si>
    <t xml:space="preserve">US223713430</t>
  </si>
  <si>
    <t xml:space="preserve">US261119726</t>
  </si>
  <si>
    <t xml:space="preserve">AVAYA HOLDINGS CORP</t>
  </si>
  <si>
    <t xml:space="preserve">Lucent En Corp</t>
  </si>
  <si>
    <t xml:space="preserve">Europe; South Africa; Middle East; Asia; Australia</t>
  </si>
  <si>
    <t xml:space="preserve">DUN &amp; Bradstreet Corp.</t>
  </si>
  <si>
    <t xml:space="preserve">US223725387</t>
  </si>
  <si>
    <t xml:space="preserve">DUN &amp; BRADSTREET CORP.</t>
  </si>
  <si>
    <t xml:space="preserve">New D&amp;B Corp</t>
  </si>
  <si>
    <t xml:space="preserve">Short Hills</t>
  </si>
  <si>
    <t xml:space="preserve">Intercept Pharmaceuticals, Inc.</t>
  </si>
  <si>
    <t xml:space="preserve">US223868459</t>
  </si>
  <si>
    <t xml:space="preserve">INTERCEPT PHARMACEUTICALS, INC.</t>
  </si>
  <si>
    <t xml:space="preserve">Seventh Sense Biosystems INC</t>
  </si>
  <si>
    <t xml:space="preserve">US227031917L</t>
  </si>
  <si>
    <t xml:space="preserve">SEVENTH SENSE BIOSYSTEMS INC</t>
  </si>
  <si>
    <t xml:space="preserve">42Â° 22' 4.8" N	71Â° 5' 24.0" W	2016</t>
  </si>
  <si>
    <t xml:space="preserve">Dropbox INC</t>
  </si>
  <si>
    <t xml:space="preserve">US227724122L</t>
  </si>
  <si>
    <t xml:space="preserve">DROPBOX INC</t>
  </si>
  <si>
    <t xml:space="preserve">37Â° 46' 8.4" N	122Â° 24' 7.2" W	2016</t>
  </si>
  <si>
    <t xml:space="preserve">London; Tokyo; Sydney</t>
  </si>
  <si>
    <t xml:space="preserve">SSI Investments II Ltd</t>
  </si>
  <si>
    <t xml:space="preserve">US228213287L</t>
  </si>
  <si>
    <t xml:space="preserve">Nashua</t>
  </si>
  <si>
    <t xml:space="preserve">42Â° 44' 16.8" N	71Â° 29' 24.0" W	2015</t>
  </si>
  <si>
    <t xml:space="preserve">Adapta Medical</t>
  </si>
  <si>
    <t xml:space="preserve">US228846065L</t>
  </si>
  <si>
    <t xml:space="preserve">Colorado Catheter Company</t>
  </si>
  <si>
    <t xml:space="preserve">Colorado Springs</t>
  </si>
  <si>
    <t xml:space="preserve">38Â° 52' 44.4" N	104Â° 49' 26.4" W	2016</t>
  </si>
  <si>
    <t xml:space="preserve">Assia INC</t>
  </si>
  <si>
    <t xml:space="preserve">US229348112L</t>
  </si>
  <si>
    <t xml:space="preserve">37Â° 31' 15.6" N	122Â° 15' 28.8" W	2016</t>
  </si>
  <si>
    <t xml:space="preserve">Net Power &amp; Light</t>
  </si>
  <si>
    <t xml:space="preserve">US230148875L</t>
  </si>
  <si>
    <t xml:space="preserve">37Â° 48' 7.2" N	122Â° 27' 7.2" W	2016</t>
  </si>
  <si>
    <t xml:space="preserve">Boku INC</t>
  </si>
  <si>
    <t xml:space="preserve">US230261114L</t>
  </si>
  <si>
    <t xml:space="preserve">boku</t>
  </si>
  <si>
    <t xml:space="preserve">US166552545L</t>
  </si>
  <si>
    <t xml:space="preserve">BOKU INTERNATIONAL</t>
  </si>
  <si>
    <t xml:space="preserve">37Â° 47' 27.6" N	122Â° 23' 38.4" W	</t>
  </si>
  <si>
    <t xml:space="preserve">Nant Holdings LLC</t>
  </si>
  <si>
    <t xml:space="preserve">US230320592L</t>
  </si>
  <si>
    <t xml:space="preserve">NANT HOLDINGS LLC</t>
  </si>
  <si>
    <t xml:space="preserve">Culver City</t>
  </si>
  <si>
    <t xml:space="preserve">34Â° 0' 50.4" N	118Â° 23' 16.8" W	2016</t>
  </si>
  <si>
    <t xml:space="preserve">Armstrong World Industries INC</t>
  </si>
  <si>
    <t xml:space="preserve">US230366390</t>
  </si>
  <si>
    <t xml:space="preserve">AWI LICENSING </t>
  </si>
  <si>
    <t xml:space="preserve">ARMSTRONG WORLD INDUSTRIES INC</t>
  </si>
  <si>
    <t xml:space="preserve">Lancaster</t>
  </si>
  <si>
    <t xml:space="preserve">40Â° 2' 20.4" N	76Â° 22' 19.2" W	2017</t>
  </si>
  <si>
    <t xml:space="preserve">Lancaster, Pennsylvania; Beech Creek, Pennsylvania; Beverly, West Virginia; Center, Texas; Jackson, </t>
  </si>
  <si>
    <t xml:space="preserve">Australia; Canada; England; Sweden; Austria; China; France; Germany; Switzerland</t>
  </si>
  <si>
    <t xml:space="preserve">Certes Networks INC</t>
  </si>
  <si>
    <t xml:space="preserve">US230533091L</t>
  </si>
  <si>
    <t xml:space="preserve">CipherOptics</t>
  </si>
  <si>
    <t xml:space="preserve">Certes networks</t>
  </si>
  <si>
    <t xml:space="preserve">Coraopolis</t>
  </si>
  <si>
    <t xml:space="preserve">40Â° 29' 45.6" N	80Â° 12' 7.2" W	2016</t>
  </si>
  <si>
    <t xml:space="preserve">Hershey Company (The)</t>
  </si>
  <si>
    <t xml:space="preserve">US230691590</t>
  </si>
  <si>
    <t xml:space="preserve">Hershey Foods Corporation</t>
  </si>
  <si>
    <t xml:space="preserve">Hershey's</t>
  </si>
  <si>
    <t xml:space="preserve">HERSHEY COMPANY (THE)</t>
  </si>
  <si>
    <t xml:space="preserve">Hershey</t>
  </si>
  <si>
    <t xml:space="preserve">Global Oled Technology</t>
  </si>
  <si>
    <t xml:space="preserve">US230961260L</t>
  </si>
  <si>
    <t xml:space="preserve">Herndon</t>
  </si>
  <si>
    <t xml:space="preserve">38Â° 55' 58.8" N	77Â° 25' 33.6" W	2016</t>
  </si>
  <si>
    <t xml:space="preserve">Development of the OLED industry in areas such as OLED display and OLED lighting applications</t>
  </si>
  <si>
    <t xml:space="preserve">Stealth Peptides INC</t>
  </si>
  <si>
    <t xml:space="preserve">US230970254L</t>
  </si>
  <si>
    <t xml:space="preserve">STEALTH BIOTHERAPEUTICS%</t>
  </si>
  <si>
    <t xml:space="preserve">STEALTH PEPTIDES%</t>
  </si>
  <si>
    <t xml:space="preserve">42Â° 19' 48.0" N	71Â° 11' 38.4" W	2016</t>
  </si>
  <si>
    <t xml:space="preserve">Quaker Chemical Corp</t>
  </si>
  <si>
    <t xml:space="preserve">US230993790</t>
  </si>
  <si>
    <t xml:space="preserve">%Quaker Chemical%</t>
  </si>
  <si>
    <t xml:space="preserve">QUAKER CHEMICAL CORP</t>
  </si>
  <si>
    <t xml:space="preserve">Conshohocken</t>
  </si>
  <si>
    <t xml:space="preserve">40Â° 4' 26.4" N	75Â° 17' 27.6" W	2017</t>
  </si>
  <si>
    <t xml:space="preserve">Teleflex INC</t>
  </si>
  <si>
    <t xml:space="preserve">US231147939</t>
  </si>
  <si>
    <t xml:space="preserve">TELEFLEX INC</t>
  </si>
  <si>
    <t xml:space="preserve">Wayne</t>
  </si>
  <si>
    <t xml:space="preserve">Europe; Australia; Asia</t>
  </si>
  <si>
    <t xml:space="preserve">West Pharmaceutical Services INC</t>
  </si>
  <si>
    <t xml:space="preserve">US231210010</t>
  </si>
  <si>
    <t xml:space="preserve">WEST PHARMACEUTICAL SERVICES INC</t>
  </si>
  <si>
    <t xml:space="preserve">Exton</t>
  </si>
  <si>
    <t xml:space="preserve">40Â° 3' 46.8" N	75Â° 40' 37.2" W	2017</t>
  </si>
  <si>
    <t xml:space="preserve">Air Products &amp; Chemicals INC</t>
  </si>
  <si>
    <t xml:space="preserve">US231274455</t>
  </si>
  <si>
    <t xml:space="preserve">AIR PRODUCTS &amp; CHEMICALS INC</t>
  </si>
  <si>
    <t xml:space="preserve">Allentown</t>
  </si>
  <si>
    <t xml:space="preserve">Trinidad and Tobago; Czech Republic; Slovak Republic; South Africa; Hong Kong; Taiwan; Netherlands; </t>
  </si>
  <si>
    <t xml:space="preserve">Pulse Electronics Corp.</t>
  </si>
  <si>
    <t xml:space="preserve">US231292472</t>
  </si>
  <si>
    <t xml:space="preserve">PULSE ELECTRONICS CORP.</t>
  </si>
  <si>
    <t xml:space="preserve">Technitrol Inc</t>
  </si>
  <si>
    <t xml:space="preserve">Harsco Corp</t>
  </si>
  <si>
    <t xml:space="preserve">US231483991</t>
  </si>
  <si>
    <t xml:space="preserve">HARSCO CORP</t>
  </si>
  <si>
    <t xml:space="preserve">Camp Hill</t>
  </si>
  <si>
    <t xml:space="preserve">Canada; Chile; Brazil; South Africa; United Arab Emirates; Egypt; Italy; Austria; France; Portugal; </t>
  </si>
  <si>
    <t xml:space="preserve">Kulicke &amp; Soffa Industries INC</t>
  </si>
  <si>
    <t xml:space="preserve">US231498399</t>
  </si>
  <si>
    <t xml:space="preserve">KULICKE &amp; SOFFA INDUSTRIES INC</t>
  </si>
  <si>
    <t xml:space="preserve">SEI Investments Company</t>
  </si>
  <si>
    <t xml:space="preserve">US231707341</t>
  </si>
  <si>
    <t xml:space="preserve">SEI INVESTMENTS COMPANY</t>
  </si>
  <si>
    <t xml:space="preserve">Oaks</t>
  </si>
  <si>
    <t xml:space="preserve">Celonova Biosciences</t>
  </si>
  <si>
    <t xml:space="preserve">US231707480L</t>
  </si>
  <si>
    <t xml:space="preserve">"IMED CORP"</t>
  </si>
  <si>
    <t xml:space="preserve">CELONOVA BIOSCIENCES</t>
  </si>
  <si>
    <t xml:space="preserve">29Â° 36' 43.2" N	98Â° 29' 27.6" W	2016</t>
  </si>
  <si>
    <t xml:space="preserve">Amkor Technology INC</t>
  </si>
  <si>
    <t xml:space="preserve">US231722724</t>
  </si>
  <si>
    <t xml:space="preserve">WW*901423296</t>
  </si>
  <si>
    <t xml:space="preserve">THE KIM FAMILY</t>
  </si>
  <si>
    <t xml:space="preserve">57.60</t>
  </si>
  <si>
    <t xml:space="preserve">Foxit Corp</t>
  </si>
  <si>
    <t xml:space="preserve">US231821792L</t>
  </si>
  <si>
    <t xml:space="preserve">FOXIT CORP</t>
  </si>
  <si>
    <t xml:space="preserve">37Â° 30' 28.8" N	121Â° 58' 30.0" W	2016</t>
  </si>
  <si>
    <t xml:space="preserve">China; Belgium; South Korea; Japan; Taiwan</t>
  </si>
  <si>
    <t xml:space="preserve">Muffin INC</t>
  </si>
  <si>
    <t xml:space="preserve">US231836822L</t>
  </si>
  <si>
    <t xml:space="preserve">West Lafayette</t>
  </si>
  <si>
    <t xml:space="preserve">40Â° 27' 36.0" N	86Â° 55' 30.0" W	2015</t>
  </si>
  <si>
    <t xml:space="preserve">Verizon Communications INC</t>
  </si>
  <si>
    <t xml:space="preserve">US232259884</t>
  </si>
  <si>
    <t xml:space="preserve">Bell Atlantic Corporation </t>
  </si>
  <si>
    <t xml:space="preserve">VERIZON COMMUNICATIONS INC</t>
  </si>
  <si>
    <t xml:space="preserve">Bell Atlantic Corp</t>
  </si>
  <si>
    <t xml:space="preserve">Luxembourg; Denmark; Canada; United Kingdom</t>
  </si>
  <si>
    <t xml:space="preserve">Elevance Renewable Sciences INC</t>
  </si>
  <si>
    <t xml:space="preserve">US232331996L</t>
  </si>
  <si>
    <t xml:space="preserve">ELEVANCE RENEWABLE SCIENCES INC</t>
  </si>
  <si>
    <t xml:space="preserve">Woodridge</t>
  </si>
  <si>
    <t xml:space="preserve">41Â° 41' 6.0" N	88Â° 2' 27.6" W	2016</t>
  </si>
  <si>
    <t xml:space="preserve">Universal Display Corp</t>
  </si>
  <si>
    <t xml:space="preserve">US232372688</t>
  </si>
  <si>
    <t xml:space="preserve">Universal Display%</t>
  </si>
  <si>
    <t xml:space="preserve">UDC IRELAND LTD</t>
  </si>
  <si>
    <t xml:space="preserve">UNIVERSAL DISPLAY CORP</t>
  </si>
  <si>
    <t xml:space="preserve">Ewing, New Jersey</t>
  </si>
  <si>
    <t xml:space="preserve">Ciena Corp</t>
  </si>
  <si>
    <t xml:space="preserve">US232725311</t>
  </si>
  <si>
    <t xml:space="preserve">CIENA CORP</t>
  </si>
  <si>
    <t xml:space="preserve">39Â° 11' 27.6" N	76Â° 42' 7.2" W	2017</t>
  </si>
  <si>
    <t xml:space="preserve">Europe; Latin America; the Asia Pacific region</t>
  </si>
  <si>
    <t xml:space="preserve">Arena Pharmaceuticals INC</t>
  </si>
  <si>
    <t xml:space="preserve">US232908305</t>
  </si>
  <si>
    <t xml:space="preserve">ARENA PHARMACEUTICALS INC</t>
  </si>
  <si>
    <t xml:space="preserve">32Â° 53' 16.8" N	117Â° 11' 6.0" W	2017</t>
  </si>
  <si>
    <t xml:space="preserve">Massively Parallel Technologies INC</t>
  </si>
  <si>
    <t xml:space="preserve">US237208610L</t>
  </si>
  <si>
    <t xml:space="preserve">Boulder</t>
  </si>
  <si>
    <t xml:space="preserve">40Â° 0' 54.0" N	105Â° 16' 33.6" W	2016</t>
  </si>
  <si>
    <t xml:space="preserve">Aliphcom</t>
  </si>
  <si>
    <t xml:space="preserve">US238237553L</t>
  </si>
  <si>
    <t xml:space="preserve">US*B000087847</t>
  </si>
  <si>
    <t xml:space="preserve">ALIPH INC</t>
  </si>
  <si>
    <t xml:space="preserve">37Â° 46' 4.8" N	122Â° 24' 7.2" W	2016</t>
  </si>
  <si>
    <t xml:space="preserve">HZO INC</t>
  </si>
  <si>
    <t xml:space="preserve">US240291416L</t>
  </si>
  <si>
    <t xml:space="preserve">Draper</t>
  </si>
  <si>
    <t xml:space="preserve">40Â° 31' 19.2" N	111Â° 53' 52.8" W	2016</t>
  </si>
  <si>
    <t xml:space="preserve">Voxer LLC</t>
  </si>
  <si>
    <t xml:space="preserve">US240462233L</t>
  </si>
  <si>
    <t xml:space="preserve">San Fran</t>
  </si>
  <si>
    <t xml:space="preserve">37Â° 47' 9.6" N	122Â° 24' 14.4" W	2016</t>
  </si>
  <si>
    <t xml:space="preserve">Tangome INC</t>
  </si>
  <si>
    <t xml:space="preserve">US240536483L</t>
  </si>
  <si>
    <t xml:space="preserve">TANGOME INC</t>
  </si>
  <si>
    <t xml:space="preserve">37Â° 23' 56.4" N	122Â° 3' 7.2" W	2016</t>
  </si>
  <si>
    <t xml:space="preserve">QD Vision INC</t>
  </si>
  <si>
    <t xml:space="preserve">US241103306L</t>
  </si>
  <si>
    <t xml:space="preserve">42Â° 28' 22.8" N	71Â° 15' 18.0" W	2016</t>
  </si>
  <si>
    <t xml:space="preserve">Sio2 Medical Products INC</t>
  </si>
  <si>
    <t xml:space="preserve">US241406861L</t>
  </si>
  <si>
    <t xml:space="preserve">SIO2 MEDICAL PRODUCTS%</t>
  </si>
  <si>
    <t xml:space="preserve">SIO2 MEDICAL PRODUCTS INC</t>
  </si>
  <si>
    <t xml:space="preserve">Auburn</t>
  </si>
  <si>
    <t xml:space="preserve">32Â° 32' 52.8" N	85Â° 31' 15.6" W	2016</t>
  </si>
  <si>
    <t xml:space="preserve">Cervel Neurotech INC</t>
  </si>
  <si>
    <t xml:space="preserve">US243928361L</t>
  </si>
  <si>
    <t xml:space="preserve">NeoStim</t>
  </si>
  <si>
    <t xml:space="preserve">CERVEL NEUROTECH INC</t>
  </si>
  <si>
    <t xml:space="preserve">Foster City</t>
  </si>
  <si>
    <t xml:space="preserve">37Â° 33' 54.0" N	122Â° 16' 8.4" W	2016</t>
  </si>
  <si>
    <t xml:space="preserve">Rana Therapeutics INC</t>
  </si>
  <si>
    <t xml:space="preserve">US244996853L</t>
  </si>
  <si>
    <t xml:space="preserve">RANA THERAPEUTICS INC</t>
  </si>
  <si>
    <t xml:space="preserve">42Â° 22' 8.4" N	71Â° 4' 37.2" W	2016</t>
  </si>
  <si>
    <t xml:space="preserve">Waveconnex INC</t>
  </si>
  <si>
    <t xml:space="preserve">US245084558L</t>
  </si>
  <si>
    <t xml:space="preserve">Keyssa</t>
  </si>
  <si>
    <t xml:space="preserve">waveconnex</t>
  </si>
  <si>
    <t xml:space="preserve">37Â° 23' 24.0" N	122Â° 4' 48.0" W	2015</t>
  </si>
  <si>
    <t xml:space="preserve">Incube Labs</t>
  </si>
  <si>
    <t xml:space="preserve">US245181899L</t>
  </si>
  <si>
    <t xml:space="preserve">37Â° 23' 9.6" N	121Â° 53' 31.2" W	</t>
  </si>
  <si>
    <t xml:space="preserve">Omnitracs LLC</t>
  </si>
  <si>
    <t xml:space="preserve">US247250984L</t>
  </si>
  <si>
    <t xml:space="preserve">32Â° 47' 6.0" N	96Â° 47' 49.2" W	2017</t>
  </si>
  <si>
    <t xml:space="preserve">Unicom Global, Inc.</t>
  </si>
  <si>
    <t xml:space="preserve">US247284515L</t>
  </si>
  <si>
    <t xml:space="preserve">UNICOM GLOBAL, INC.</t>
  </si>
  <si>
    <t xml:space="preserve">Mission Hills</t>
  </si>
  <si>
    <t xml:space="preserve">34Â° 16' 15.6" N	118Â° 28' 12.0" W	2016</t>
  </si>
  <si>
    <t xml:space="preserve">Accudial Pharmaceutical INC</t>
  </si>
  <si>
    <t xml:space="preserve">US247757924L</t>
  </si>
  <si>
    <t xml:space="preserve">ACCUDIAL PHARMACEUTICAL INC</t>
  </si>
  <si>
    <t xml:space="preserve">26Â° 25' 4.8" N	80Â° 5' 42.0" W	2016</t>
  </si>
  <si>
    <t xml:space="preserve">Leap Motion INC</t>
  </si>
  <si>
    <t xml:space="preserve">US248871110L</t>
  </si>
  <si>
    <t xml:space="preserve">37Â° 47' 2.4" N	122Â° 23' 31.2" W	2016</t>
  </si>
  <si>
    <t xml:space="preserve">Heliae Development LLC</t>
  </si>
  <si>
    <t xml:space="preserve">US249178577L</t>
  </si>
  <si>
    <t xml:space="preserve">HELIAE DEV LLC</t>
  </si>
  <si>
    <t xml:space="preserve">Gilbert</t>
  </si>
  <si>
    <t xml:space="preserve">33Â° 16' 37.2" N	111Â° 46' 44.4" W	2016</t>
  </si>
  <si>
    <t xml:space="preserve">Foro Energy INC</t>
  </si>
  <si>
    <t xml:space="preserve">US249330593L</t>
  </si>
  <si>
    <t xml:space="preserve">29Â° 50' 45.6" N	95Â° 32' 60.0" W	2016</t>
  </si>
  <si>
    <t xml:space="preserve">View INC</t>
  </si>
  <si>
    <t xml:space="preserve">US249679841L</t>
  </si>
  <si>
    <t xml:space="preserve">Soladigm</t>
  </si>
  <si>
    <t xml:space="preserve">"VIEW INC"</t>
  </si>
  <si>
    <t xml:space="preserve">attention matching view</t>
  </si>
  <si>
    <t xml:space="preserve">37Â° 25' 44.4" N	121Â° 53' 49.2" W	2016</t>
  </si>
  <si>
    <t xml:space="preserve">Si-Ware Systems INC</t>
  </si>
  <si>
    <t xml:space="preserve">US250250480L</t>
  </si>
  <si>
    <t xml:space="preserve">si ware%</t>
  </si>
  <si>
    <t xml:space="preserve">La Canada Flintridge</t>
  </si>
  <si>
    <t xml:space="preserve">34Â° 12' 21.6" N	118Â° 12' 14.4" W	2016</t>
  </si>
  <si>
    <t xml:space="preserve">Arconic Inc.</t>
  </si>
  <si>
    <t xml:space="preserve">US250317820</t>
  </si>
  <si>
    <t xml:space="preserve">ARCONIC INC.</t>
  </si>
  <si>
    <t xml:space="preserve">Alcoa Inc</t>
  </si>
  <si>
    <t xml:space="preserve">Australia; Brazil; China; Iceland; Jamaica; Russia</t>
  </si>
  <si>
    <t xml:space="preserve">MSA Safety Incorporated</t>
  </si>
  <si>
    <t xml:space="preserve">US250668780</t>
  </si>
  <si>
    <t xml:space="preserve">MSA SAFETY INCORPORATED</t>
  </si>
  <si>
    <t xml:space="preserve">Mine Safety Appliances Co</t>
  </si>
  <si>
    <t xml:space="preserve">Cranberry Township</t>
  </si>
  <si>
    <t xml:space="preserve">Australia, Brazil, Germany, Great Britain, Italy, China</t>
  </si>
  <si>
    <t xml:space="preserve">PPG Industries INC</t>
  </si>
  <si>
    <t xml:space="preserve">US250730780</t>
  </si>
  <si>
    <t xml:space="preserve">PPG INDUSTRIES INC</t>
  </si>
  <si>
    <t xml:space="preserve">Pittsburgh</t>
  </si>
  <si>
    <t xml:space="preserve">40Â° 26' 20.4" N	80Â° 0' 10.8" W	2017</t>
  </si>
  <si>
    <t xml:space="preserve">Argentina; Australia; Brazil; Canada; China; England; France; Germany; India; Ireland; Italy; Japan;</t>
  </si>
  <si>
    <t xml:space="preserve">Kennametal INC</t>
  </si>
  <si>
    <t xml:space="preserve">US250900168</t>
  </si>
  <si>
    <t xml:space="preserve">KENNAMETAL INC</t>
  </si>
  <si>
    <t xml:space="preserve">Latrobe</t>
  </si>
  <si>
    <t xml:space="preserve">Israel; South America</t>
  </si>
  <si>
    <t xml:space="preserve">Western Europe; Canada; Asia Pacific; Brazil; South Africa; Mexico</t>
  </si>
  <si>
    <t xml:space="preserve">Minerals Technologies INC</t>
  </si>
  <si>
    <t xml:space="preserve">US251190717</t>
  </si>
  <si>
    <t xml:space="preserve">MINERALS TECHNOLOGIES INC</t>
  </si>
  <si>
    <t xml:space="preserve">Belgium; China; Turkey; Germany; Brazil; United Kingdom; Singapore</t>
  </si>
  <si>
    <t xml:space="preserve">Westinghouse Air Brake Technologies Corp</t>
  </si>
  <si>
    <t xml:space="preserve">US251615902</t>
  </si>
  <si>
    <t xml:space="preserve">WESTINGHOUSE AIR BRAKE TECHNOLOGIES CORP</t>
  </si>
  <si>
    <t xml:space="preserve">Wilmerding</t>
  </si>
  <si>
    <t xml:space="preserve">United States; Canada; Mexico; Europe; Asia; Australia; South America</t>
  </si>
  <si>
    <t xml:space="preserve">Canada; Mexico; Europe; Asia; Australia; South America</t>
  </si>
  <si>
    <t xml:space="preserve">Allegheny Technologies INC</t>
  </si>
  <si>
    <t xml:space="preserve">US251792394</t>
  </si>
  <si>
    <t xml:space="preserve">ATI</t>
  </si>
  <si>
    <t xml:space="preserve">Allegheny Ludlum</t>
  </si>
  <si>
    <t xml:space="preserve">Teledyne</t>
  </si>
  <si>
    <t xml:space="preserve">ALLEGHENY TECHNOLOGIES INC</t>
  </si>
  <si>
    <t xml:space="preserve">Allegheny Teledyne Inc</t>
  </si>
  <si>
    <t xml:space="preserve">Illinois; Indiana; Ohio; Kentucky; Oregon; Alabama; Connecticut; Massachusetts; China</t>
  </si>
  <si>
    <t xml:space="preserve">Rockwell Automation, Inc.</t>
  </si>
  <si>
    <t xml:space="preserve">US251797617</t>
  </si>
  <si>
    <t xml:space="preserve">ROCKWELL AUTOMATION, INC.</t>
  </si>
  <si>
    <t xml:space="preserve">Rockwell International Corporation</t>
  </si>
  <si>
    <t xml:space="preserve">Milwaukee</t>
  </si>
  <si>
    <t xml:space="preserve">Conexant Systems INC</t>
  </si>
  <si>
    <t xml:space="preserve">US251799439</t>
  </si>
  <si>
    <t xml:space="preserve">US*Z00037559</t>
  </si>
  <si>
    <t xml:space="preserve">GOLD HOLDINGS INC.</t>
  </si>
  <si>
    <t xml:space="preserve">Newport Beach</t>
  </si>
  <si>
    <t xml:space="preserve">33Â° 39' 36.0" N	117Â° 51' 46.8" W	2016</t>
  </si>
  <si>
    <t xml:space="preserve">Teledyne Technologies Incorporated</t>
  </si>
  <si>
    <t xml:space="preserve">US251843385</t>
  </si>
  <si>
    <t xml:space="preserve">TELEDYNE TECHNOLOGIES INCORPORATED</t>
  </si>
  <si>
    <t xml:space="preserve">Thousand Oaks</t>
  </si>
  <si>
    <t xml:space="preserve">Imds Corp</t>
  </si>
  <si>
    <t xml:space="preserve">US253090745L</t>
  </si>
  <si>
    <t xml:space="preserve">Medicinelodge </t>
  </si>
  <si>
    <t xml:space="preserve">US253164431L</t>
  </si>
  <si>
    <t xml:space="preserve">GOLDEN EQUITY INVESTMENTS LLC</t>
  </si>
  <si>
    <t xml:space="preserve">33Â° 1' 12.0" N	97Â° 18' 21.6" W	2016</t>
  </si>
  <si>
    <t xml:space="preserve">Avogy INC</t>
  </si>
  <si>
    <t xml:space="preserve">US253979648L</t>
  </si>
  <si>
    <t xml:space="preserve">37Â° 23' 49.2" N	121Â° 55' 22.8" W	2016</t>
  </si>
  <si>
    <t xml:space="preserve">D-Wave Systems INC</t>
  </si>
  <si>
    <t xml:space="preserve">US254125751L</t>
  </si>
  <si>
    <t xml:space="preserve">37Â° 26' 42.0" N	122Â° 7' 4.8" W	</t>
  </si>
  <si>
    <t xml:space="preserve">Chanrx Corp</t>
  </si>
  <si>
    <t xml:space="preserve">US255300230L</t>
  </si>
  <si>
    <t xml:space="preserve">CHANRX</t>
  </si>
  <si>
    <t xml:space="preserve">Cleveland</t>
  </si>
  <si>
    <t xml:space="preserve">41Â° 25' 44.4" N	81Â° 34' 19.2" W	</t>
  </si>
  <si>
    <t xml:space="preserve">Moderna Therapeutics INC</t>
  </si>
  <si>
    <t xml:space="preserve">US255423647L</t>
  </si>
  <si>
    <t xml:space="preserve">42Â° 21' 46.8" N	71Â° 5' 27.6" W	2016</t>
  </si>
  <si>
    <t xml:space="preserve">Crowne Group LLC</t>
  </si>
  <si>
    <t xml:space="preserve">US256521770L</t>
  </si>
  <si>
    <t xml:space="preserve">CROWNE GROUP LLC</t>
  </si>
  <si>
    <t xml:space="preserve">41Â° 29' 56.4" N	81Â° 41' 31.2" W	2016</t>
  </si>
  <si>
    <t xml:space="preserve">Vivint INC</t>
  </si>
  <si>
    <t xml:space="preserve">US256804025L</t>
  </si>
  <si>
    <t xml:space="preserve">APX Alarm%</t>
  </si>
  <si>
    <t xml:space="preserve">Provo</t>
  </si>
  <si>
    <t xml:space="preserve">40Â° 17' 49.2" N	111Â° 39' 46.8" W	2016</t>
  </si>
  <si>
    <t xml:space="preserve">Imergy Power Systems</t>
  </si>
  <si>
    <t xml:space="preserve">US256853531L</t>
  </si>
  <si>
    <t xml:space="preserve">Deeya</t>
  </si>
  <si>
    <t xml:space="preserve">Imergy</t>
  </si>
  <si>
    <t xml:space="preserve">IMERGY POWER SYSTEMS</t>
  </si>
  <si>
    <t xml:space="preserve">37Â° 24' 46.8" N	122Â° 4' 19.2" W	2016</t>
  </si>
  <si>
    <t xml:space="preserve">Acist Medical Systems</t>
  </si>
  <si>
    <t xml:space="preserve">US259380380L</t>
  </si>
  <si>
    <t xml:space="preserve">Invasatec</t>
  </si>
  <si>
    <t xml:space="preserve">Monroe Township</t>
  </si>
  <si>
    <t xml:space="preserve">40Â° 19' 30.0" N	74Â° 26' 34.8" W	2017</t>
  </si>
  <si>
    <t xml:space="preserve">Twenty-First Century Fox, Inc.</t>
  </si>
  <si>
    <t xml:space="preserve">US260075658</t>
  </si>
  <si>
    <t xml:space="preserve">TWENTY-FIRST CENTURY FOX, INC.</t>
  </si>
  <si>
    <t xml:space="preserve">News Corporation, Inc.</t>
  </si>
  <si>
    <t xml:space="preserve">Continental Europe; United Kingdom; Australia; Asia</t>
  </si>
  <si>
    <t xml:space="preserve">Intrexon Corporation</t>
  </si>
  <si>
    <t xml:space="preserve">US260084895</t>
  </si>
  <si>
    <t xml:space="preserve">US*918459139</t>
  </si>
  <si>
    <t xml:space="preserve">MR RANDALL JOE KIRK</t>
  </si>
  <si>
    <t xml:space="preserve">Germantown</t>
  </si>
  <si>
    <t xml:space="preserve">Retailmenot INC</t>
  </si>
  <si>
    <t xml:space="preserve">US260159761</t>
  </si>
  <si>
    <t xml:space="preserve">RETAILMENOT INC</t>
  </si>
  <si>
    <t xml:space="preserve">30Â° 15' 54.0" N	97Â° 44' 34.8" W	2017</t>
  </si>
  <si>
    <t xml:space="preserve">Visa Inc</t>
  </si>
  <si>
    <t xml:space="preserve">US260267673</t>
  </si>
  <si>
    <t xml:space="preserve">VISA INC</t>
  </si>
  <si>
    <t xml:space="preserve">Graphic Packaging Holding Company</t>
  </si>
  <si>
    <t xml:space="preserve">US260405422</t>
  </si>
  <si>
    <t xml:space="preserve">GRAPHIC PACKAGING HOLDING COMPANY</t>
  </si>
  <si>
    <t xml:space="preserve">New Giant Corporation</t>
  </si>
  <si>
    <t xml:space="preserve">Allison Transmission Holdings INC</t>
  </si>
  <si>
    <t xml:space="preserve">US260414014</t>
  </si>
  <si>
    <t xml:space="preserve">ALLISON TRANSMISSION HOLDINGS INC</t>
  </si>
  <si>
    <t xml:space="preserve">39Â° 46' 44.4" N	86Â° 14' 13.2" W	2017</t>
  </si>
  <si>
    <t xml:space="preserve">Agios Pharmaceuticals, Inc.</t>
  </si>
  <si>
    <t xml:space="preserve">US260662915</t>
  </si>
  <si>
    <t xml:space="preserve">AGIOS PHARMACEUTICALS, INC.</t>
  </si>
  <si>
    <t xml:space="preserve">Mobile Iron, INC</t>
  </si>
  <si>
    <t xml:space="preserve">US260866846</t>
  </si>
  <si>
    <t xml:space="preserve">mobileiron</t>
  </si>
  <si>
    <t xml:space="preserve">mobile iron</t>
  </si>
  <si>
    <t xml:space="preserve">MOBILE IRON, INC</t>
  </si>
  <si>
    <t xml:space="preserve">Cascadian Therapeutics, Inc.</t>
  </si>
  <si>
    <t xml:space="preserve">US260868560</t>
  </si>
  <si>
    <t xml:space="preserve">CASCADIAN THERAPEUTICS, INC.</t>
  </si>
  <si>
    <t xml:space="preserve">Oncothyreon Inc.</t>
  </si>
  <si>
    <t xml:space="preserve">Echostar Corporation</t>
  </si>
  <si>
    <t xml:space="preserve">US261232727</t>
  </si>
  <si>
    <t xml:space="preserve">ECHOSTAR TECHNOLOGIES</t>
  </si>
  <si>
    <t xml:space="preserve">WW*901367222</t>
  </si>
  <si>
    <t xml:space="preserve">ERGEN CHARLES W. FAMILY</t>
  </si>
  <si>
    <t xml:space="preserve">68.51</t>
  </si>
  <si>
    <t xml:space="preserve">North America; Asia; Africa; Australia; Europe; South America; Middle East</t>
  </si>
  <si>
    <t xml:space="preserve">Ancestry COM INC</t>
  </si>
  <si>
    <t xml:space="preserve">US261235962</t>
  </si>
  <si>
    <t xml:space="preserve">LULB172429</t>
  </si>
  <si>
    <t xml:space="preserve">ANVILUX 2 SARL</t>
  </si>
  <si>
    <t xml:space="preserve">Lehi</t>
  </si>
  <si>
    <t xml:space="preserve">40Â° 26' 6.0" N	111Â° 52' 1.2" W	2016</t>
  </si>
  <si>
    <t xml:space="preserve">Epizyme, Inc.</t>
  </si>
  <si>
    <t xml:space="preserve">US261349956</t>
  </si>
  <si>
    <t xml:space="preserve">EPIZYME, INC.</t>
  </si>
  <si>
    <t xml:space="preserve">Nimble Storage, Inc.</t>
  </si>
  <si>
    <t xml:space="preserve">US261418899</t>
  </si>
  <si>
    <t xml:space="preserve">NIMBLE STORAGE, INC.</t>
  </si>
  <si>
    <t xml:space="preserve">Dana Incorporated</t>
  </si>
  <si>
    <t xml:space="preserve">US261531856</t>
  </si>
  <si>
    <t xml:space="preserve">DANA INCORPORATED</t>
  </si>
  <si>
    <t xml:space="preserve">Dana Holding Corporation</t>
  </si>
  <si>
    <t xml:space="preserve">Maumee</t>
  </si>
  <si>
    <t xml:space="preserve">Selecta Biosciences INC</t>
  </si>
  <si>
    <t xml:space="preserve">US261622110</t>
  </si>
  <si>
    <t xml:space="preserve">42Â° 21' 46.8" N	71Â° 9' 39.6" W	2017</t>
  </si>
  <si>
    <t xml:space="preserve">Tivo Corp</t>
  </si>
  <si>
    <t xml:space="preserve">US261739297</t>
  </si>
  <si>
    <t xml:space="preserve">TIVO CORP</t>
  </si>
  <si>
    <t xml:space="preserve">Rovi Corp.</t>
  </si>
  <si>
    <t xml:space="preserve">San Carlos</t>
  </si>
  <si>
    <t xml:space="preserve">Clearsign Combustion Corporation</t>
  </si>
  <si>
    <t xml:space="preserve">US262056298</t>
  </si>
  <si>
    <t xml:space="preserve">Everspin Technologies, Inc.</t>
  </si>
  <si>
    <t xml:space="preserve">US262640654</t>
  </si>
  <si>
    <t xml:space="preserve">US165560175L</t>
  </si>
  <si>
    <t xml:space="preserve">Chandler</t>
  </si>
  <si>
    <t xml:space="preserve">Cempra, Inc.</t>
  </si>
  <si>
    <t xml:space="preserve">US262644445</t>
  </si>
  <si>
    <t xml:space="preserve">CEMPRA, INC.</t>
  </si>
  <si>
    <t xml:space="preserve">Cempra Holdings Llc</t>
  </si>
  <si>
    <t xml:space="preserve">Chapel Hill</t>
  </si>
  <si>
    <t xml:space="preserve">Mimedx Group, Inc.</t>
  </si>
  <si>
    <t xml:space="preserve">US262792552</t>
  </si>
  <si>
    <t xml:space="preserve">MIMEDX GROUP, INC.</t>
  </si>
  <si>
    <t xml:space="preserve">Marietta</t>
  </si>
  <si>
    <t xml:space="preserve">Verisk Analytics, Inc.</t>
  </si>
  <si>
    <t xml:space="preserve">US262994223</t>
  </si>
  <si>
    <t xml:space="preserve">VERISK ANALYTICS, INC.</t>
  </si>
  <si>
    <t xml:space="preserve">Jersey City</t>
  </si>
  <si>
    <t xml:space="preserve">Gamblit Gaming LLC</t>
  </si>
  <si>
    <t xml:space="preserve">US262995629L</t>
  </si>
  <si>
    <t xml:space="preserve">Glendale</t>
  </si>
  <si>
    <t xml:space="preserve">34Â° 9' 21.6" N	118Â° 15' 25.2" W	2016</t>
  </si>
  <si>
    <t xml:space="preserve">Heartware International INC</t>
  </si>
  <si>
    <t xml:space="preserve">US263636023</t>
  </si>
  <si>
    <t xml:space="preserve">FRAMINGHAM MA</t>
  </si>
  <si>
    <t xml:space="preserve">US*Z00234457</t>
  </si>
  <si>
    <t xml:space="preserve">MEDTRONIC ACQUISITION CORPORATION</t>
  </si>
  <si>
    <t xml:space="preserve">42Â° 18' 50.4" N	71Â° 23' 24.0" W	2016</t>
  </si>
  <si>
    <t xml:space="preserve">Catabasis Pharmaceuticals, Inc.</t>
  </si>
  <si>
    <t xml:space="preserve">US263687168</t>
  </si>
  <si>
    <t xml:space="preserve">CATABASIS PHARMACEUTICALS, INC.</t>
  </si>
  <si>
    <t xml:space="preserve">Karyopharm Therapeutics Inc.</t>
  </si>
  <si>
    <t xml:space="preserve">US263931704</t>
  </si>
  <si>
    <t xml:space="preserve">KARYOPHARM THERAPEUTICS INC.</t>
  </si>
  <si>
    <t xml:space="preserve">Gigamon Inc.</t>
  </si>
  <si>
    <t xml:space="preserve">US263963351</t>
  </si>
  <si>
    <t xml:space="preserve">GIGAMON INC.</t>
  </si>
  <si>
    <t xml:space="preserve">Golden Minerals Company</t>
  </si>
  <si>
    <t xml:space="preserve">US264413382</t>
  </si>
  <si>
    <t xml:space="preserve">GOLDEN MINERALS COMPANY</t>
  </si>
  <si>
    <t xml:space="preserve">Golden</t>
  </si>
  <si>
    <t xml:space="preserve">NYSE MKT</t>
  </si>
  <si>
    <t xml:space="preserve">M/A-Com Technology Solutions Holdings, Inc.</t>
  </si>
  <si>
    <t xml:space="preserve">US270306875</t>
  </si>
  <si>
    <t xml:space="preserve">M/A-COM TECHNOLOGY SOLUTIONS HOLDINGS, INC.</t>
  </si>
  <si>
    <t xml:space="preserve">Lowell</t>
  </si>
  <si>
    <t xml:space="preserve">Lowell, Massachusetts</t>
  </si>
  <si>
    <t xml:space="preserve">General Motors Company</t>
  </si>
  <si>
    <t xml:space="preserve">US270756180</t>
  </si>
  <si>
    <t xml:space="preserve">GENERAL MOTORS COMPANY</t>
  </si>
  <si>
    <t xml:space="preserve">Detroit</t>
  </si>
  <si>
    <t xml:space="preserve">Groupon, Inc.</t>
  </si>
  <si>
    <t xml:space="preserve">US270903295</t>
  </si>
  <si>
    <t xml:space="preserve">GROUPON, INC.</t>
  </si>
  <si>
    <t xml:space="preserve">Unilife Corporation</t>
  </si>
  <si>
    <t xml:space="preserve">US271049354</t>
  </si>
  <si>
    <t xml:space="preserve">UNILIFE CORPORATION</t>
  </si>
  <si>
    <t xml:space="preserve">York</t>
  </si>
  <si>
    <t xml:space="preserve">Pure Storage, Inc.</t>
  </si>
  <si>
    <t xml:space="preserve">US271069557</t>
  </si>
  <si>
    <t xml:space="preserve">PURE STORAGE, INC.</t>
  </si>
  <si>
    <t xml:space="preserve">Quintiles IMS Holdings, Inc.</t>
  </si>
  <si>
    <t xml:space="preserve">US271341991</t>
  </si>
  <si>
    <t xml:space="preserve">QUINTILES IMS HOLDINGS, INC.</t>
  </si>
  <si>
    <t xml:space="preserve">Quintiles Transnational Holdings Inc.</t>
  </si>
  <si>
    <t xml:space="preserve">Gogo Inc.</t>
  </si>
  <si>
    <t xml:space="preserve">US271650905</t>
  </si>
  <si>
    <t xml:space="preserve">GOGO INC.</t>
  </si>
  <si>
    <t xml:space="preserve">Genmark Diagnostics INC</t>
  </si>
  <si>
    <t xml:space="preserve">US272053069</t>
  </si>
  <si>
    <t xml:space="preserve">GENMARK DIAGNOSTICS INC</t>
  </si>
  <si>
    <t xml:space="preserve">33Â° 7' 55.2" N	117Â° 16' 19.2" W	2017</t>
  </si>
  <si>
    <t xml:space="preserve">Spectrum Brands Holdings, Inc.</t>
  </si>
  <si>
    <t xml:space="preserve">US272166630</t>
  </si>
  <si>
    <t xml:space="preserve">US741339132</t>
  </si>
  <si>
    <t xml:space="preserve">HRG GROUP INCORPORATED</t>
  </si>
  <si>
    <t xml:space="preserve">57.80</t>
  </si>
  <si>
    <t xml:space="preserve">Tesaro, Inc.</t>
  </si>
  <si>
    <t xml:space="preserve">US272249687</t>
  </si>
  <si>
    <t xml:space="preserve">TESARO, INC.</t>
  </si>
  <si>
    <t xml:space="preserve">Molycorp INC</t>
  </si>
  <si>
    <t xml:space="preserve">US272301797</t>
  </si>
  <si>
    <t xml:space="preserve">MOLYCORP INC</t>
  </si>
  <si>
    <t xml:space="preserve">Greenwood Village</t>
  </si>
  <si>
    <t xml:space="preserve">39Â° 36' 46.8" N	104Â° 53' 31.2" W	2016</t>
  </si>
  <si>
    <t xml:space="preserve">Ultragenyx Pharmaceutical Inc.</t>
  </si>
  <si>
    <t xml:space="preserve">US272546083</t>
  </si>
  <si>
    <t xml:space="preserve">ULTRAGENYX PHARMACEUTICAL%</t>
  </si>
  <si>
    <t xml:space="preserve">ULTRAGENYX PHARMACEUTICAL INC.</t>
  </si>
  <si>
    <t xml:space="preserve">Novato</t>
  </si>
  <si>
    <t xml:space="preserve">Integrated Group Assets INC</t>
  </si>
  <si>
    <t xml:space="preserve">US272635352L</t>
  </si>
  <si>
    <t xml:space="preserve">AU147215763</t>
  </si>
  <si>
    <t xml:space="preserve">San Juan</t>
  </si>
  <si>
    <t xml:space="preserve">18Â° 26' 60.0" N	66Â° 4' 22.8" W	</t>
  </si>
  <si>
    <t xml:space="preserve">K2M Group Holdings, Inc.</t>
  </si>
  <si>
    <t xml:space="preserve">US272977810</t>
  </si>
  <si>
    <t xml:space="preserve">K2M GROUP HOLDINGS, INC.</t>
  </si>
  <si>
    <t xml:space="preserve">Leesburg</t>
  </si>
  <si>
    <t xml:space="preserve">Verastem, Inc.</t>
  </si>
  <si>
    <t xml:space="preserve">US273269467</t>
  </si>
  <si>
    <t xml:space="preserve">VERASTEM, INC.</t>
  </si>
  <si>
    <t xml:space="preserve">Zafgen, Inc.</t>
  </si>
  <si>
    <t xml:space="preserve">US273857670</t>
  </si>
  <si>
    <t xml:space="preserve">ZAFGEN, INC.</t>
  </si>
  <si>
    <t xml:space="preserve">Commscope Holding Company, Inc.</t>
  </si>
  <si>
    <t xml:space="preserve">US274332098</t>
  </si>
  <si>
    <t xml:space="preserve">COMMSCOPE HOLDING COMPANY, INC.</t>
  </si>
  <si>
    <t xml:space="preserve">Hickory</t>
  </si>
  <si>
    <t xml:space="preserve">Flowserve Corp</t>
  </si>
  <si>
    <t xml:space="preserve">US310267900</t>
  </si>
  <si>
    <t xml:space="preserve">FLOWSERVE CORP</t>
  </si>
  <si>
    <t xml:space="preserve">Durco International Inc</t>
  </si>
  <si>
    <t xml:space="preserve">Canada; Chile; Colombia; Venezuela; Brazil; Czech Republic; Netherlands; Belgium; France; Spain; Por</t>
  </si>
  <si>
    <t xml:space="preserve">NCR Corp</t>
  </si>
  <si>
    <t xml:space="preserve">US310387920</t>
  </si>
  <si>
    <t xml:space="preserve">NCR CORP</t>
  </si>
  <si>
    <t xml:space="preserve">National Cash Register Co</t>
  </si>
  <si>
    <t xml:space="preserve">Procter &amp; Gamble CO</t>
  </si>
  <si>
    <t xml:space="preserve">US310411980</t>
  </si>
  <si>
    <t xml:space="preserve">PROCTER &amp; GAMBLE CO</t>
  </si>
  <si>
    <t xml:space="preserve">Cincinnati</t>
  </si>
  <si>
    <t xml:space="preserve">Algeria, Argentina, Bosnia, Brazil, Bulgaria, Canada, China, Costa Rica, Czech Republic, Denmark, Eg</t>
  </si>
  <si>
    <t xml:space="preserve">Clorox CO</t>
  </si>
  <si>
    <t xml:space="preserve">US310595760</t>
  </si>
  <si>
    <t xml:space="preserve">CLOROX CO</t>
  </si>
  <si>
    <t xml:space="preserve">Oakland</t>
  </si>
  <si>
    <t xml:space="preserve">United States; Canada; Costa Rica; Dominican Republic; China; Philippines; Saudi Arabia; South Korea</t>
  </si>
  <si>
    <t xml:space="preserve">Cardinal Health INC</t>
  </si>
  <si>
    <t xml:space="preserve">US310958666</t>
  </si>
  <si>
    <t xml:space="preserve">CARDINAL HEALTH INC</t>
  </si>
  <si>
    <t xml:space="preserve">Cardinal Distribution Inc</t>
  </si>
  <si>
    <t xml:space="preserve">Argentina; Australia; Belgium; Brazil; France; Germany; Ireland; Italy; Japan; United Kingdom</t>
  </si>
  <si>
    <t xml:space="preserve">Navidea Biopharmaceuticals, Inc.</t>
  </si>
  <si>
    <t xml:space="preserve">US311080091</t>
  </si>
  <si>
    <t xml:space="preserve"> Neoprobe</t>
  </si>
  <si>
    <t xml:space="preserve">NAVIDEA BIOPHARMACEUTICALS, INC.</t>
  </si>
  <si>
    <t xml:space="preserve">Neoprobe Corporation</t>
  </si>
  <si>
    <t xml:space="preserve">Carlisle Companies INC</t>
  </si>
  <si>
    <t xml:space="preserve">US311168055</t>
  </si>
  <si>
    <t xml:space="preserve">CARLISLE COMPANIES INC</t>
  </si>
  <si>
    <t xml:space="preserve">Scottsdale</t>
  </si>
  <si>
    <t xml:space="preserve">Scotts Miracle-Gro Company (The)</t>
  </si>
  <si>
    <t xml:space="preserve">US311414921</t>
  </si>
  <si>
    <t xml:space="preserve">SCOTTS MIRACLE-GRO COMPANY (THE)</t>
  </si>
  <si>
    <t xml:space="preserve">Marysville</t>
  </si>
  <si>
    <t xml:space="preserve">United Kingdom; France; Germany</t>
  </si>
  <si>
    <t xml:space="preserve">Alliance Data Systems Corp</t>
  </si>
  <si>
    <t xml:space="preserve">US311429215</t>
  </si>
  <si>
    <t xml:space="preserve">ALLIANCE DATA</t>
  </si>
  <si>
    <t xml:space="preserve">ALLIANCE DATA SYSTEMS CORP</t>
  </si>
  <si>
    <t xml:space="preserve">Plano</t>
  </si>
  <si>
    <t xml:space="preserve">Convergys Corp</t>
  </si>
  <si>
    <t xml:space="preserve">US311598292</t>
  </si>
  <si>
    <t xml:space="preserve">CONVERGYS CORP</t>
  </si>
  <si>
    <t xml:space="preserve">Canada; Latin America; Europe; Middle East; Asia; Australia</t>
  </si>
  <si>
    <t xml:space="preserve">Hyster-Yale Materials Handling INC</t>
  </si>
  <si>
    <t xml:space="preserve">US311637659</t>
  </si>
  <si>
    <t xml:space="preserve">WW*933109007</t>
  </si>
  <si>
    <t xml:space="preserve">TAPLIN, BUTLER &amp; RANKIN FAMILIES</t>
  </si>
  <si>
    <t xml:space="preserve">63.69</t>
  </si>
  <si>
    <t xml:space="preserve">41Â° 30' 10.8" N	81Â° 28' 4.8" W	2017</t>
  </si>
  <si>
    <t xml:space="preserve">Ohio</t>
  </si>
  <si>
    <t xml:space="preserve">Meadwestvaco Corporation</t>
  </si>
  <si>
    <t xml:space="preserve">US311797999</t>
  </si>
  <si>
    <t xml:space="preserve">US473335141</t>
  </si>
  <si>
    <t xml:space="preserve">WESTROCK COMPANY</t>
  </si>
  <si>
    <t xml:space="preserve">Mw Holding Corporation</t>
  </si>
  <si>
    <t xml:space="preserve">Silicon Graphics International Corp</t>
  </si>
  <si>
    <t xml:space="preserve">US320047154</t>
  </si>
  <si>
    <t xml:space="preserve">SILICON GRAPHICS%</t>
  </si>
  <si>
    <t xml:space="preserve">SILICON GRAPHICS INTERNATIONAL CORP</t>
  </si>
  <si>
    <t xml:space="preserve">Rackable Systems, Inc.</t>
  </si>
  <si>
    <t xml:space="preserve">Canada; Brazil; Belgium; Luxembourg; Czech Republic; France; Germany; Austria; Switzerland; Israel; </t>
  </si>
  <si>
    <t xml:space="preserve">Ubiquiti Networks, Inc.</t>
  </si>
  <si>
    <t xml:space="preserve">US320097377</t>
  </si>
  <si>
    <t xml:space="preserve">WW*905209538</t>
  </si>
  <si>
    <t xml:space="preserve">MR ROBERT J PERA</t>
  </si>
  <si>
    <t xml:space="preserve">71.40</t>
  </si>
  <si>
    <t xml:space="preserve">Syndax Pharmaceuticals, Inc.</t>
  </si>
  <si>
    <t xml:space="preserve">US320162505</t>
  </si>
  <si>
    <t xml:space="preserve">Syndax%</t>
  </si>
  <si>
    <t xml:space="preserve">SYNDAX PHARMACEUTICALS, INC.</t>
  </si>
  <si>
    <t xml:space="preserve">Abbvie INC</t>
  </si>
  <si>
    <t xml:space="preserve">US320375147</t>
  </si>
  <si>
    <t xml:space="preserve">ABBVIE INC</t>
  </si>
  <si>
    <t xml:space="preserve">North Chicago</t>
  </si>
  <si>
    <t xml:space="preserve">42Â° 19' 44.4" N	87Â° 50' 49.2" W	2017</t>
  </si>
  <si>
    <t xml:space="preserve">Biogen Inc.</t>
  </si>
  <si>
    <t xml:space="preserve">US330112644</t>
  </si>
  <si>
    <t xml:space="preserve">BIOGEN INC.</t>
  </si>
  <si>
    <t xml:space="preserve">Biogen Idec Inc.</t>
  </si>
  <si>
    <t xml:space="preserve">Canada, Spain, Portugal, Australia, Europe, Switzerland, Netherlands, Japan</t>
  </si>
  <si>
    <t xml:space="preserve">Viasat INC</t>
  </si>
  <si>
    <t xml:space="preserve">US330174996</t>
  </si>
  <si>
    <t xml:space="preserve">VIASAT INC</t>
  </si>
  <si>
    <t xml:space="preserve">Australia; China; India; Italy; Switzerland; Spain</t>
  </si>
  <si>
    <t xml:space="preserve">Universal Electronics INC</t>
  </si>
  <si>
    <t xml:space="preserve">US330204817</t>
  </si>
  <si>
    <t xml:space="preserve">UNIVERSAL ELECTRONICS INC</t>
  </si>
  <si>
    <t xml:space="preserve">Santa Ana</t>
  </si>
  <si>
    <t xml:space="preserve">Europe, Middle East and Africa; South America, and Asia Pacific</t>
  </si>
  <si>
    <t xml:space="preserve">OSI Systems INC</t>
  </si>
  <si>
    <t xml:space="preserve">US330238801</t>
  </si>
  <si>
    <t xml:space="preserve">OSI SYSTEMS INC</t>
  </si>
  <si>
    <t xml:space="preserve">Hawthorne</t>
  </si>
  <si>
    <t xml:space="preserve">United Kingdom; Canada; India; France; Germany; Finland; Singapore and the United States</t>
  </si>
  <si>
    <t xml:space="preserve">Epicor Software Corp</t>
  </si>
  <si>
    <t xml:space="preserve">US330277592</t>
  </si>
  <si>
    <t xml:space="preserve">Platinium Software</t>
  </si>
  <si>
    <t xml:space="preserve">Epicor Software</t>
  </si>
  <si>
    <t xml:space="preserve">US*Z00069662</t>
  </si>
  <si>
    <t xml:space="preserve">KKR NORTH AMERICAN XI FUND LP</t>
  </si>
  <si>
    <t xml:space="preserve">Platinum Software Corp</t>
  </si>
  <si>
    <t xml:space="preserve">Australia, New Zealand, China, Finland, Germany, Hong Kong, Hungary, Japan, Korea, Latin America, Ro</t>
  </si>
  <si>
    <t xml:space="preserve">Ionis Pharmaceuticals, Inc.</t>
  </si>
  <si>
    <t xml:space="preserve">US330336973</t>
  </si>
  <si>
    <t xml:space="preserve">IONIS PHARMACEUTICALS, INC.</t>
  </si>
  <si>
    <t xml:space="preserve">Isis Pharmaceuticals Inc</t>
  </si>
  <si>
    <t xml:space="preserve">La Jolla Pharmaceutical CO</t>
  </si>
  <si>
    <t xml:space="preserve">US330361285</t>
  </si>
  <si>
    <t xml:space="preserve">LA JOLLA PHARMACEUTICAL CO</t>
  </si>
  <si>
    <t xml:space="preserve">San Diego, California</t>
  </si>
  <si>
    <t xml:space="preserve">Masimo Corporation</t>
  </si>
  <si>
    <t xml:space="preserve">US330368882</t>
  </si>
  <si>
    <t xml:space="preserve">MASIMO CORPORATION</t>
  </si>
  <si>
    <t xml:space="preserve">Neurocrine Biosciences INC</t>
  </si>
  <si>
    <t xml:space="preserve">US330525145</t>
  </si>
  <si>
    <t xml:space="preserve">NEUROCRINE BIOSCIENCES INC</t>
  </si>
  <si>
    <t xml:space="preserve">Infinity Pharmaceuticals Inc.</t>
  </si>
  <si>
    <t xml:space="preserve">US330655706</t>
  </si>
  <si>
    <t xml:space="preserve">INFINITY PHARMACEUTICALS INC.</t>
  </si>
  <si>
    <t xml:space="preserve">Discovery Partners International, Inc.</t>
  </si>
  <si>
    <t xml:space="preserve">Amphastar Pharmaceuticals, Inc.</t>
  </si>
  <si>
    <t xml:space="preserve">US330702205</t>
  </si>
  <si>
    <t xml:space="preserve">AMPHASTAR NANJING PHARMACEUTICALS</t>
  </si>
  <si>
    <t xml:space="preserve">AMPHASTAR PHARMACEUTICALS, INC.</t>
  </si>
  <si>
    <t xml:space="preserve">Rancho Cucamonga</t>
  </si>
  <si>
    <t xml:space="preserve">Dynavax Technologies Corporation</t>
  </si>
  <si>
    <t xml:space="preserve">US330728374</t>
  </si>
  <si>
    <t xml:space="preserve">DYNAVAX TECHNOLOGIES CORPORATION</t>
  </si>
  <si>
    <t xml:space="preserve">Berkeley</t>
  </si>
  <si>
    <t xml:space="preserve">Nuvasive, INC</t>
  </si>
  <si>
    <t xml:space="preserve">US330768598</t>
  </si>
  <si>
    <t xml:space="preserve">NUVASIVE, INC</t>
  </si>
  <si>
    <t xml:space="preserve">Illumina INC</t>
  </si>
  <si>
    <t xml:space="preserve">US330804655</t>
  </si>
  <si>
    <t xml:space="preserve">ILLUMINA INC</t>
  </si>
  <si>
    <t xml:space="preserve">Panama; Paraguay; Bulgaria; Philippines; Romania; Russian Federation; Belarus; Ukraine; Colombia; Pe</t>
  </si>
  <si>
    <t xml:space="preserve">Dexcom, Inc.</t>
  </si>
  <si>
    <t xml:space="preserve">US330857544</t>
  </si>
  <si>
    <t xml:space="preserve">DEXCOM, INC.</t>
  </si>
  <si>
    <t xml:space="preserve">Active Network, Inc., (The)</t>
  </si>
  <si>
    <t xml:space="preserve">US330884962</t>
  </si>
  <si>
    <t xml:space="preserve">Chimerix, Inc.</t>
  </si>
  <si>
    <t xml:space="preserve">US330903395</t>
  </si>
  <si>
    <t xml:space="preserve">CHIMERIX, INC.</t>
  </si>
  <si>
    <t xml:space="preserve">Fluor Corp</t>
  </si>
  <si>
    <t xml:space="preserve">US330927079</t>
  </si>
  <si>
    <t xml:space="preserve">FLUOR CORP</t>
  </si>
  <si>
    <t xml:space="preserve">Saudi Arabia; Canada; Venezuala; Australia; Scotland; South Africa; Indonesia; Mexico; Thailand; Kuw</t>
  </si>
  <si>
    <t xml:space="preserve">Western Digital Corp</t>
  </si>
  <si>
    <t xml:space="preserve">US330956711</t>
  </si>
  <si>
    <t xml:space="preserve">WESTERN DIGITAL CORP</t>
  </si>
  <si>
    <t xml:space="preserve">General Digital Corp</t>
  </si>
  <si>
    <t xml:space="preserve">Lake Forest, California</t>
  </si>
  <si>
    <t xml:space="preserve">Canada; China; Czech Republic; France; Germany; Hong Kong; Japan; Korea; Malaysia; Netherlands; Russ</t>
  </si>
  <si>
    <t xml:space="preserve">Tempur Sealy International, Inc.</t>
  </si>
  <si>
    <t xml:space="preserve">US331022198</t>
  </si>
  <si>
    <t xml:space="preserve">TEMPUR PEDIC MAN%</t>
  </si>
  <si>
    <t xml:space="preserve">SEALY TECHNOLOGY%</t>
  </si>
  <si>
    <t xml:space="preserve">TEMPUR SEALY INTERNATIONAL, INC.</t>
  </si>
  <si>
    <t xml:space="preserve">Tempur-Pedic International Inc.</t>
  </si>
  <si>
    <t xml:space="preserve">Terravia Holdings INC</t>
  </si>
  <si>
    <t xml:space="preserve">US331077078</t>
  </si>
  <si>
    <t xml:space="preserve">TERRAVIA HOLDINGS INC</t>
  </si>
  <si>
    <t xml:space="preserve">37Â° 39' 18.0" N	122Â° 24' 7.2" W	2017</t>
  </si>
  <si>
    <t xml:space="preserve">Diebold Nixdorf, INC</t>
  </si>
  <si>
    <t xml:space="preserve">US340183970</t>
  </si>
  <si>
    <t xml:space="preserve">DIEBOLD NIXDORF, INC</t>
  </si>
  <si>
    <t xml:space="preserve">Diebold Inc</t>
  </si>
  <si>
    <t xml:space="preserve">North Canton</t>
  </si>
  <si>
    <t xml:space="preserve">Ferro Corp</t>
  </si>
  <si>
    <t xml:space="preserve">US340217820</t>
  </si>
  <si>
    <t xml:space="preserve">FERRO CORP</t>
  </si>
  <si>
    <t xml:space="preserve">Mayfield Heights</t>
  </si>
  <si>
    <t xml:space="preserve">Argentina; Australia; Belgium; Brazil; China; Hong Kong; France; Germany; Indonesia; Italy; Japan; M</t>
  </si>
  <si>
    <t xml:space="preserve">Aerojet Rocketdyne Holdings, Inc.</t>
  </si>
  <si>
    <t xml:space="preserve">US340244000</t>
  </si>
  <si>
    <t xml:space="preserve">AEROJET ROCKETDYNE HOLDINGS, INC.</t>
  </si>
  <si>
    <t xml:space="preserve">Gencorp Inc</t>
  </si>
  <si>
    <t xml:space="preserve">Rancho Cordova</t>
  </si>
  <si>
    <t xml:space="preserve">Goodyear Tire &amp; Rubber CO</t>
  </si>
  <si>
    <t xml:space="preserve">US340253240</t>
  </si>
  <si>
    <t xml:space="preserve">GOODYEAR TIRE &amp; RUBBER CO</t>
  </si>
  <si>
    <t xml:space="preserve">Aktron, Ohio</t>
  </si>
  <si>
    <t xml:space="preserve">North America; Europe; Africa; South America; Asia; Australia</t>
  </si>
  <si>
    <t xml:space="preserve">Harris Corp</t>
  </si>
  <si>
    <t xml:space="preserve">US340276860</t>
  </si>
  <si>
    <t xml:space="preserve">HARRIS CORP</t>
  </si>
  <si>
    <t xml:space="preserve">Harris Seybold Co</t>
  </si>
  <si>
    <t xml:space="preserve">Florida</t>
  </si>
  <si>
    <t xml:space="preserve">Malaysia; Philippines; Singapore; Canada; Argentina; Brazil; Mexico; France; United Kingdom; Austria</t>
  </si>
  <si>
    <t xml:space="preserve">Lubrizol Corp</t>
  </si>
  <si>
    <t xml:space="preserve">US340367600</t>
  </si>
  <si>
    <t xml:space="preserve">Wickliffe</t>
  </si>
  <si>
    <t xml:space="preserve">41Â° 36' 46.8" N	81Â° 28' 40.8" W	2017</t>
  </si>
  <si>
    <t xml:space="preserve">Australia; China; Hong Kong; India; Indonesia; Japan; Korea; Malaysia; Singapore</t>
  </si>
  <si>
    <t xml:space="preserve">Australia; China; Hong Kong; India; Indonesia; Japan; Korea; Malaysia; Singapore; Benelux; France; G</t>
  </si>
  <si>
    <t xml:space="preserve">Parker Hannifin Corp</t>
  </si>
  <si>
    <t xml:space="preserve">US340451060</t>
  </si>
  <si>
    <t xml:space="preserve">PARKER HANNIFIN CORP</t>
  </si>
  <si>
    <t xml:space="preserve">Parker Appliance Co</t>
  </si>
  <si>
    <t xml:space="preserve">Canada, Mexico, France, Austria, Denmark, Finland, Sweden, Czech Republic, Hungary, Poland, Ireland,</t>
  </si>
  <si>
    <t xml:space="preserve">Sherwin-Williams CO</t>
  </si>
  <si>
    <t xml:space="preserve">US340526850</t>
  </si>
  <si>
    <t xml:space="preserve">SHERWIN-WILLIAMS CO</t>
  </si>
  <si>
    <t xml:space="preserve">41Â° 29' 49.2" N	81Â° 41' 31.2" W	2017</t>
  </si>
  <si>
    <t xml:space="preserve">Canada, Jamaica, Argentina, El Salvador, and Brazil</t>
  </si>
  <si>
    <t xml:space="preserve">JM Smucker CO</t>
  </si>
  <si>
    <t xml:space="preserve">US340538550</t>
  </si>
  <si>
    <t xml:space="preserve">SMUCKER J M CO</t>
  </si>
  <si>
    <t xml:space="preserve">JM SMUCKER CO</t>
  </si>
  <si>
    <t xml:space="preserve">Orrville</t>
  </si>
  <si>
    <t xml:space="preserve">40Â° 50' 45.6" N	81Â° 45' 50.4" W	2017</t>
  </si>
  <si>
    <t xml:space="preserve">Orrville, Ohio</t>
  </si>
  <si>
    <t xml:space="preserve">The Timken Company</t>
  </si>
  <si>
    <t xml:space="preserve">US340577130</t>
  </si>
  <si>
    <t xml:space="preserve">THE TIMKEN COMPANY</t>
  </si>
  <si>
    <t xml:space="preserve">Timken Roller Bearing Co</t>
  </si>
  <si>
    <t xml:space="preserve">Canada, Germany, Netherlands, France, Poland, South Africa, United Kingdom, Romania, Mexico, Brazil.</t>
  </si>
  <si>
    <t xml:space="preserve">Nordson Corp</t>
  </si>
  <si>
    <t xml:space="preserve">US340590250</t>
  </si>
  <si>
    <t xml:space="preserve">NORDSON CORP</t>
  </si>
  <si>
    <t xml:space="preserve">Westlake</t>
  </si>
  <si>
    <t xml:space="preserve">United States of America; China; Germany; India; Netherlands; United Kingdom</t>
  </si>
  <si>
    <t xml:space="preserve">China; Germany; India; Netherlands; United Kingdom</t>
  </si>
  <si>
    <t xml:space="preserve">Agilysys, Inc.</t>
  </si>
  <si>
    <t xml:space="preserve">US340907152</t>
  </si>
  <si>
    <t xml:space="preserve">Pioneer-Standard Electronics</t>
  </si>
  <si>
    <t xml:space="preserve">AGILYSYS, INC.</t>
  </si>
  <si>
    <t xml:space="preserve">Pioneer-Standard Electronics, Inc.</t>
  </si>
  <si>
    <t xml:space="preserve">United Kingdom; Singapore; and Hong Kong</t>
  </si>
  <si>
    <t xml:space="preserve">Steris Corp</t>
  </si>
  <si>
    <t xml:space="preserve">US341482024</t>
  </si>
  <si>
    <t xml:space="preserve">GB09257343</t>
  </si>
  <si>
    <t xml:space="preserve">STERIS PLC</t>
  </si>
  <si>
    <t xml:space="preserve">Mentor</t>
  </si>
  <si>
    <t xml:space="preserve">United States of America; Canada; Finland; United Kingdom; France; Mexico; Switzerland</t>
  </si>
  <si>
    <t xml:space="preserve">Canada; Finland; United Kingdom; France; Mexico; Switzerland</t>
  </si>
  <si>
    <t xml:space="preserve">Nacco Industries INC</t>
  </si>
  <si>
    <t xml:space="preserve">US341505819</t>
  </si>
  <si>
    <t xml:space="preserve">NACCO INDUSTRIES INC</t>
  </si>
  <si>
    <t xml:space="preserve">Terex Corp</t>
  </si>
  <si>
    <t xml:space="preserve">US341531521</t>
  </si>
  <si>
    <t xml:space="preserve">TEREX CORP</t>
  </si>
  <si>
    <t xml:space="preserve">Black Mammoth Consolidated Mining Co</t>
  </si>
  <si>
    <t xml:space="preserve">Westport</t>
  </si>
  <si>
    <t xml:space="preserve">Stoneridge INC</t>
  </si>
  <si>
    <t xml:space="preserve">US341598949</t>
  </si>
  <si>
    <t xml:space="preserve">STONERIDGE INC</t>
  </si>
  <si>
    <t xml:space="preserve">North America, Europe, and Asia Pacific</t>
  </si>
  <si>
    <t xml:space="preserve">Polyone Corporation</t>
  </si>
  <si>
    <t xml:space="preserve">US341730488</t>
  </si>
  <si>
    <t xml:space="preserve">POLYONE CORPORATION</t>
  </si>
  <si>
    <t xml:space="preserve">Avon Lake</t>
  </si>
  <si>
    <t xml:space="preserve">North America; Asia; Australia</t>
  </si>
  <si>
    <t xml:space="preserve">Asia; Australia; Canada; Poland; Italy; Spain; Brazil; Mexico; France; Belgium; United Kingdom; Germ</t>
  </si>
  <si>
    <t xml:space="preserve">Axcelis Technologies INC</t>
  </si>
  <si>
    <t xml:space="preserve">US341818596</t>
  </si>
  <si>
    <t xml:space="preserve">AXCELIS TECHNOLOGIES INC</t>
  </si>
  <si>
    <t xml:space="preserve">Beverly</t>
  </si>
  <si>
    <t xml:space="preserve">42Â° 34' 37.2" N	70Â° 54' 36.0" W	2017</t>
  </si>
  <si>
    <t xml:space="preserve">Lincoln Electric Holdings INC</t>
  </si>
  <si>
    <t xml:space="preserve">US341860551</t>
  </si>
  <si>
    <t xml:space="preserve">LINCOLN ELECTRIC HOLDINGS INC</t>
  </si>
  <si>
    <t xml:space="preserve">Euclid</t>
  </si>
  <si>
    <t xml:space="preserve">41Â° 35' 6.0" N	81Â° 31' 15.6" W	2017</t>
  </si>
  <si>
    <t xml:space="preserve">Asia; Europe; Latin America; North America; Russia; Africa; Middle East</t>
  </si>
  <si>
    <t xml:space="preserve">Cooper Tire &amp; Rubber CO</t>
  </si>
  <si>
    <t xml:space="preserve">US344297750</t>
  </si>
  <si>
    <t xml:space="preserve">cooper tire %</t>
  </si>
  <si>
    <t xml:space="preserve">COOPER TIRE &amp; RUBBER CO</t>
  </si>
  <si>
    <t xml:space="preserve">Findlay</t>
  </si>
  <si>
    <t xml:space="preserve">41Â° 1' 37.2" N	83Â° 39' 36.0" W	2017</t>
  </si>
  <si>
    <t xml:space="preserve">Ball Corp</t>
  </si>
  <si>
    <t xml:space="preserve">US350160610</t>
  </si>
  <si>
    <t xml:space="preserve">BALL CORP</t>
  </si>
  <si>
    <t xml:space="preserve">Broomfield</t>
  </si>
  <si>
    <t xml:space="preserve">39Â° 54' 32.4" N	105Â° 5' 52.8" W	2017</t>
  </si>
  <si>
    <t xml:space="preserve">Canada; China; Germany; Argentina</t>
  </si>
  <si>
    <t xml:space="preserve">CTS Corp</t>
  </si>
  <si>
    <t xml:space="preserve">US350225010</t>
  </si>
  <si>
    <t xml:space="preserve">CTS CORP</t>
  </si>
  <si>
    <t xml:space="preserve">Elkhart</t>
  </si>
  <si>
    <t xml:space="preserve">California, Mexico, the United Kingdom, China, Singapore and Thailand; North America and Asia</t>
  </si>
  <si>
    <t xml:space="preserve">Cummins Inc.</t>
  </si>
  <si>
    <t xml:space="preserve">US350257090</t>
  </si>
  <si>
    <t xml:space="preserve">CUMMINS INC.</t>
  </si>
  <si>
    <t xml:space="preserve">Cummins Engine Company, Inc.</t>
  </si>
  <si>
    <t xml:space="preserve">Canada; India; United Kingdom; Germany; Thailand; Australia; Belgium; Argentina; Austria; Mexico; Cz</t>
  </si>
  <si>
    <t xml:space="preserve">Eli Lilly And Company</t>
  </si>
  <si>
    <t xml:space="preserve">US350470950</t>
  </si>
  <si>
    <t xml:space="preserve">ELI LILLY AND COMPANY</t>
  </si>
  <si>
    <t xml:space="preserve">Hill-Rom Holdings, Inc.</t>
  </si>
  <si>
    <t xml:space="preserve">US351160484</t>
  </si>
  <si>
    <t xml:space="preserve">HILL-ROM HOLDINGS, INC.</t>
  </si>
  <si>
    <t xml:space="preserve">Hillenbrand Industries Inc</t>
  </si>
  <si>
    <t xml:space="preserve">Endocyte INC</t>
  </si>
  <si>
    <t xml:space="preserve">US351969140</t>
  </si>
  <si>
    <t xml:space="preserve">40Â° 27' 36.0" N	86Â° 55' 48.0" W	2017</t>
  </si>
  <si>
    <t xml:space="preserve">Biodelivery Sciences International, INC</t>
  </si>
  <si>
    <t xml:space="preserve">US352089858</t>
  </si>
  <si>
    <t xml:space="preserve">BIODELIVERY SCIENCES INTERNATIONAL, INC</t>
  </si>
  <si>
    <t xml:space="preserve">Anthem INC</t>
  </si>
  <si>
    <t xml:space="preserve">US352145715</t>
  </si>
  <si>
    <t xml:space="preserve">"WELLPOINT INC"</t>
  </si>
  <si>
    <t xml:space="preserve">"ANTHEM HEALTHCARE SOLUTIONS IN"</t>
  </si>
  <si>
    <t xml:space="preserve">ANTHEM INC</t>
  </si>
  <si>
    <t xml:space="preserve">39Â° 46' 4.8" N	86Â° 9' 28.8" W	2017</t>
  </si>
  <si>
    <t xml:space="preserve">Marchex, Inc.</t>
  </si>
  <si>
    <t xml:space="preserve">US352194038</t>
  </si>
  <si>
    <t xml:space="preserve">YY*925009137</t>
  </si>
  <si>
    <t xml:space="preserve">MARRCH INVESTMENTS LLC</t>
  </si>
  <si>
    <t xml:space="preserve">70.81</t>
  </si>
  <si>
    <t xml:space="preserve">Abbott Laboratories</t>
  </si>
  <si>
    <t xml:space="preserve">US360698440</t>
  </si>
  <si>
    <t xml:space="preserve">ABBOTT LABORATORIES</t>
  </si>
  <si>
    <t xml:space="preserve">Abbott Park</t>
  </si>
  <si>
    <t xml:space="preserve">Baxter International INC</t>
  </si>
  <si>
    <t xml:space="preserve">US360781620</t>
  </si>
  <si>
    <t xml:space="preserve">BAXTER INTERNATIONAL INC</t>
  </si>
  <si>
    <t xml:space="preserve">Baxter Travenol Laboratories Inc</t>
  </si>
  <si>
    <t xml:space="preserve">Brunswick Corp</t>
  </si>
  <si>
    <t xml:space="preserve">US360848180</t>
  </si>
  <si>
    <t xml:space="preserve">BRUNSWICK CORP</t>
  </si>
  <si>
    <t xml:space="preserve">Lake Forest</t>
  </si>
  <si>
    <t xml:space="preserve">42Â° 14' 24.0" N	87Â° 53' 24.0" W	2017</t>
  </si>
  <si>
    <t xml:space="preserve">Europe; Asia; Latin America; Middle East; Mexico; Australia</t>
  </si>
  <si>
    <t xml:space="preserve">Motorola Solutions, Inc.</t>
  </si>
  <si>
    <t xml:space="preserve">US361115800</t>
  </si>
  <si>
    <t xml:space="preserve">MOTOROLA SOLUTIONS, INC.</t>
  </si>
  <si>
    <t xml:space="preserve">Motorola Inc</t>
  </si>
  <si>
    <t xml:space="preserve">Schaumburg</t>
  </si>
  <si>
    <t xml:space="preserve">North America, Latin America, Asia Pacific, Europe, Middle East, and Africa</t>
  </si>
  <si>
    <t xml:space="preserve">Illinois Tool Works INC</t>
  </si>
  <si>
    <t xml:space="preserve">US361258310</t>
  </si>
  <si>
    <t xml:space="preserve">ILLINOIS TOOL WORKS INC</t>
  </si>
  <si>
    <t xml:space="preserve">Glenview</t>
  </si>
  <si>
    <t xml:space="preserve">42Â° 3' 28.8" N	87Â° 48' 18.0" W	2017</t>
  </si>
  <si>
    <t xml:space="preserve">Stepan CO</t>
  </si>
  <si>
    <t xml:space="preserve">US361823834</t>
  </si>
  <si>
    <t xml:space="preserve">STEPAN CO</t>
  </si>
  <si>
    <t xml:space="preserve">Northfield</t>
  </si>
  <si>
    <t xml:space="preserve">42Â° 5' 20.4" N	87Â° 45' 36.0" W	2017</t>
  </si>
  <si>
    <t xml:space="preserve">Canada, North America, South America, Europe and Asia</t>
  </si>
  <si>
    <t xml:space="preserve">Woodward INC</t>
  </si>
  <si>
    <t xml:space="preserve">US361984010</t>
  </si>
  <si>
    <t xml:space="preserve">WOODWARD INC</t>
  </si>
  <si>
    <t xml:space="preserve">Fort Collins</t>
  </si>
  <si>
    <t xml:space="preserve">40Â° 34' 51.6" N	105Â° 4' 33.6" W	2017</t>
  </si>
  <si>
    <t xml:space="preserve">Australia; Brazil; China; Germany; India; Japan; South Korea; Netherlands; Poland; United Kingdom; U</t>
  </si>
  <si>
    <t xml:space="preserve">Australia; Brazil; China; Germany; India; Japan; South Korea; Netherlands; Poland; United Kingdom</t>
  </si>
  <si>
    <t xml:space="preserve">Methode Electronics INC</t>
  </si>
  <si>
    <t xml:space="preserve">US362090085</t>
  </si>
  <si>
    <t xml:space="preserve">METHODE ELECTRONICS INC</t>
  </si>
  <si>
    <t xml:space="preserve">Harwood Heights</t>
  </si>
  <si>
    <t xml:space="preserve">41Â° 57' 46.8" N	87Â° 48' 43.2" W	2017</t>
  </si>
  <si>
    <t xml:space="preserve">Mexico; Malta; United Kingdom; Germany; Czech Republic; Singapore; and China</t>
  </si>
  <si>
    <t xml:space="preserve">Deere &amp; CO</t>
  </si>
  <si>
    <t xml:space="preserve">US362382580</t>
  </si>
  <si>
    <t xml:space="preserve">DEERE &amp; CO</t>
  </si>
  <si>
    <t xml:space="preserve">Moline</t>
  </si>
  <si>
    <t xml:space="preserve">Germany; Argentina; Australia; Brazil; Canada; China; Ireland; Italy; France; Finland; India; Luxemb</t>
  </si>
  <si>
    <t xml:space="preserve">Zebra Technologies Corp</t>
  </si>
  <si>
    <t xml:space="preserve">US362675536</t>
  </si>
  <si>
    <t xml:space="preserve">ZEBRA TECHNOLOGIES CORP</t>
  </si>
  <si>
    <t xml:space="preserve">Lincolnshire</t>
  </si>
  <si>
    <t xml:space="preserve">42Â° 11' 6.0" N	87Â° 55' 51.6" W	2017</t>
  </si>
  <si>
    <t xml:space="preserve">Canada; Sweden; France; Netherlands; the United Kingdom; Poland; Italy</t>
  </si>
  <si>
    <t xml:space="preserve">Acco Brands Corporation</t>
  </si>
  <si>
    <t xml:space="preserve">US362704017</t>
  </si>
  <si>
    <t xml:space="preserve">ACCO BRANDS CORPORATION</t>
  </si>
  <si>
    <t xml:space="preserve">Lake Zurich</t>
  </si>
  <si>
    <t xml:space="preserve">United States; Canada; North America; Mexico; Australia; New Zealand; Korea; Japan; Hong Kong; Unite</t>
  </si>
  <si>
    <t xml:space="preserve">Canada; North America; Mexico; Australia; New Zealand; Korea; Japan; Hong Kong; United Kingdom; Pola</t>
  </si>
  <si>
    <t xml:space="preserve">American Axle &amp; Manufacturing Holdings, Inc.</t>
  </si>
  <si>
    <t xml:space="preserve">US363161171</t>
  </si>
  <si>
    <t xml:space="preserve">AMERICAN AXLE &amp; MANUFACTURING HOLDINGS, INC.</t>
  </si>
  <si>
    <t xml:space="preserve">Morningstar INC</t>
  </si>
  <si>
    <t xml:space="preserve">US363297908</t>
  </si>
  <si>
    <t xml:space="preserve">WWP008924762</t>
  </si>
  <si>
    <t xml:space="preserve">MR JOE MANSUETO</t>
  </si>
  <si>
    <t xml:space="preserve">56.70</t>
  </si>
  <si>
    <t xml:space="preserve">41Â° 52' 58.8" N	87Â° 37' 40.8" W	2017</t>
  </si>
  <si>
    <t xml:space="preserve">Asia, Australia, Canada, and Europe</t>
  </si>
  <si>
    <t xml:space="preserve">USG Corp</t>
  </si>
  <si>
    <t xml:space="preserve">US363329400</t>
  </si>
  <si>
    <t xml:space="preserve">"USG CORP"</t>
  </si>
  <si>
    <t xml:space="preserve">USG CORP</t>
  </si>
  <si>
    <t xml:space="preserve">Middleby Corp</t>
  </si>
  <si>
    <t xml:space="preserve">US363352497</t>
  </si>
  <si>
    <t xml:space="preserve">MIDDLEBY CORP</t>
  </si>
  <si>
    <t xml:space="preserve">Elgin</t>
  </si>
  <si>
    <t xml:space="preserve">China; India; Lebanon; Mexico; Philippines; Russia; South Korea; Spain; Sweden; Taiwan; United Kingd</t>
  </si>
  <si>
    <t xml:space="preserve">Navistar International Corp</t>
  </si>
  <si>
    <t xml:space="preserve">US363359573</t>
  </si>
  <si>
    <t xml:space="preserve">NAVISTAR INTERNATIONAL CORP</t>
  </si>
  <si>
    <t xml:space="preserve">Navistar Holding Inc</t>
  </si>
  <si>
    <t xml:space="preserve">Lisle</t>
  </si>
  <si>
    <t xml:space="preserve">Newell Brands Inc.</t>
  </si>
  <si>
    <t xml:space="preserve">US363514169</t>
  </si>
  <si>
    <t xml:space="preserve">Alltrista Corporation</t>
  </si>
  <si>
    <t xml:space="preserve">NEWELL BRANDS INC.</t>
  </si>
  <si>
    <t xml:space="preserve">Newell Rubbermaid Inc.</t>
  </si>
  <si>
    <t xml:space="preserve">Hoboken</t>
  </si>
  <si>
    <t xml:space="preserve">Georgia</t>
  </si>
  <si>
    <t xml:space="preserve">Idex Corp</t>
  </si>
  <si>
    <t xml:space="preserve">US363555336</t>
  </si>
  <si>
    <t xml:space="preserve">cidra %</t>
  </si>
  <si>
    <t xml:space="preserve">IDEX CORP</t>
  </si>
  <si>
    <t xml:space="preserve">Belden Inc.</t>
  </si>
  <si>
    <t xml:space="preserve">US363601505</t>
  </si>
  <si>
    <t xml:space="preserve">BELDEN INC.</t>
  </si>
  <si>
    <t xml:space="preserve">Belden Cdt, Inc.</t>
  </si>
  <si>
    <t xml:space="preserve">Indiana; Canada; Kentucky; Massachussetts; Illinois; Connecticut; California; Europe</t>
  </si>
  <si>
    <t xml:space="preserve">Canada; Europe</t>
  </si>
  <si>
    <t xml:space="preserve">Littelfuse INC</t>
  </si>
  <si>
    <t xml:space="preserve">US363795742</t>
  </si>
  <si>
    <t xml:space="preserve">LITTELFUSE INC</t>
  </si>
  <si>
    <t xml:space="preserve">Tellabs INC</t>
  </si>
  <si>
    <t xml:space="preserve">US363831568</t>
  </si>
  <si>
    <t xml:space="preserve">coriant</t>
  </si>
  <si>
    <t xml:space="preserve">TELLABS INC</t>
  </si>
  <si>
    <t xml:space="preserve">41Â° 48' 3.6" N	88Â° 11' 20.4" W	2016</t>
  </si>
  <si>
    <t xml:space="preserve">Illinois; Texas; Ireland; Finland</t>
  </si>
  <si>
    <t xml:space="preserve">On Semiconductor Corp</t>
  </si>
  <si>
    <t xml:space="preserve">US363840979</t>
  </si>
  <si>
    <t xml:space="preserve">ON SEMICONDUCTOR CORP</t>
  </si>
  <si>
    <t xml:space="preserve">Scg Holding Corp</t>
  </si>
  <si>
    <t xml:space="preserve">Arizona; China; Czech Republic; Japa; Malaysia; Philippines; Slovakia</t>
  </si>
  <si>
    <t xml:space="preserve">Aptargroup INC</t>
  </si>
  <si>
    <t xml:space="preserve">US363853103</t>
  </si>
  <si>
    <t xml:space="preserve">APTARGROUP INC</t>
  </si>
  <si>
    <t xml:space="preserve">Crystal Lake</t>
  </si>
  <si>
    <t xml:space="preserve">China; France; Germany; Switzerland; Argentina; Australia; Brazil; Canada; Czech Republic; United Ki</t>
  </si>
  <si>
    <t xml:space="preserve">Arca Biopharma INC</t>
  </si>
  <si>
    <t xml:space="preserve">US363855489</t>
  </si>
  <si>
    <t xml:space="preserve">ARCA BIOPHARMA INC</t>
  </si>
  <si>
    <t xml:space="preserve">Nuvelo Inc</t>
  </si>
  <si>
    <t xml:space="preserve">Westminster</t>
  </si>
  <si>
    <t xml:space="preserve">Vasco Data Security International INC</t>
  </si>
  <si>
    <t xml:space="preserve">US364169320</t>
  </si>
  <si>
    <t xml:space="preserve">VASCO DATA SECURITY INTERNATIONAL INC</t>
  </si>
  <si>
    <t xml:space="preserve">Oakbrook Terrace</t>
  </si>
  <si>
    <t xml:space="preserve">Europe; Asia-Pacific; Australia</t>
  </si>
  <si>
    <t xml:space="preserve">Edwards Lifesciences Corp</t>
  </si>
  <si>
    <t xml:space="preserve">US364316614</t>
  </si>
  <si>
    <t xml:space="preserve">EDWARDS LIFESCIENCES CORP</t>
  </si>
  <si>
    <t xml:space="preserve">33Â° 41' 52.8" N	117Â° 51' 7.2" W	2017</t>
  </si>
  <si>
    <t xml:space="preserve">Irvine; Utah; Dominican Republic; Switzerland; Japan; Puerto Rico; Singapore</t>
  </si>
  <si>
    <t xml:space="preserve">Dominican Republic; Switzerland; Japan; Puerto Rico; Singapore</t>
  </si>
  <si>
    <t xml:space="preserve">Cabot Microelectronics Corp</t>
  </si>
  <si>
    <t xml:space="preserve">US364324765</t>
  </si>
  <si>
    <t xml:space="preserve">CABOT MICROELECTRONICS CORP</t>
  </si>
  <si>
    <t xml:space="preserve">Aurora, Illinois; Tsu, Japan; Woodlands, Singapore; Hammond, Indiana; Glamorgan, United Kingdom</t>
  </si>
  <si>
    <t xml:space="preserve">North America; Japan; China; Korea; France; Singapore; Germany; Taiwan</t>
  </si>
  <si>
    <t xml:space="preserve">Japan; China; Korea; France; Singapore; Germany; Taiwan</t>
  </si>
  <si>
    <t xml:space="preserve">Allscripts Healthcare Solutions INC</t>
  </si>
  <si>
    <t xml:space="preserve">US364392754</t>
  </si>
  <si>
    <t xml:space="preserve">ALLSCRIPTS HEALTHCARE SOLUTIONS INC</t>
  </si>
  <si>
    <t xml:space="preserve">Allscripts-Misys Healthcare Solutions Inc</t>
  </si>
  <si>
    <t xml:space="preserve">Guidewire Software, Inc.</t>
  </si>
  <si>
    <t xml:space="preserve">US364468504</t>
  </si>
  <si>
    <t xml:space="preserve">GUIDEWIRE SOFTWARE, INC.</t>
  </si>
  <si>
    <t xml:space="preserve">Caterpillar INC</t>
  </si>
  <si>
    <t xml:space="preserve">US370602744</t>
  </si>
  <si>
    <t xml:space="preserve">CATERPILLAR INC</t>
  </si>
  <si>
    <t xml:space="preserve">Peoria</t>
  </si>
  <si>
    <t xml:space="preserve">40Â° 41' 27.6" N	89Â° 35' 20.4" W	2017</t>
  </si>
  <si>
    <t xml:space="preserve">United States of America; Australia; Belgium; Brazil; Canada; United Kingdom; France; Germany; Hunga</t>
  </si>
  <si>
    <t xml:space="preserve">Australia; Belgium; Brazil; Canada; United Kingdom; France; Germany; Hungary; India; Indonesia; Ital</t>
  </si>
  <si>
    <t xml:space="preserve">Fidelity National Information Services, Inc.</t>
  </si>
  <si>
    <t xml:space="preserve">US371490331</t>
  </si>
  <si>
    <t xml:space="preserve">FIDELITY NATIONAL INFORMATION SERVICES, INC.</t>
  </si>
  <si>
    <t xml:space="preserve">Certegy Inc.</t>
  </si>
  <si>
    <t xml:space="preserve">Jacksonville</t>
  </si>
  <si>
    <t xml:space="preserve">United Kingdom; Netherlands</t>
  </si>
  <si>
    <t xml:space="preserve">Liberty Media Corporation</t>
  </si>
  <si>
    <t xml:space="preserve">US371699499</t>
  </si>
  <si>
    <t xml:space="preserve">LIBERTY MEDIA CORPORATION</t>
  </si>
  <si>
    <t xml:space="preserve">Liberty Spinco, Inc</t>
  </si>
  <si>
    <t xml:space="preserve">Unisys Corp</t>
  </si>
  <si>
    <t xml:space="preserve">US380387840</t>
  </si>
  <si>
    <t xml:space="preserve">UNISYS CORP</t>
  </si>
  <si>
    <t xml:space="preserve">Burroughs Corp</t>
  </si>
  <si>
    <t xml:space="preserve">Blue Bell</t>
  </si>
  <si>
    <t xml:space="preserve">Ford Motor CO</t>
  </si>
  <si>
    <t xml:space="preserve">US380549190</t>
  </si>
  <si>
    <t xml:space="preserve">FORD MOTOR CO</t>
  </si>
  <si>
    <t xml:space="preserve">Dearborn</t>
  </si>
  <si>
    <t xml:space="preserve">42Â° 18' 46.8" N	83Â° 12' 28.8" W	2017</t>
  </si>
  <si>
    <t xml:space="preserve">Canada; Mexico; United Kingdom; Germany; Brazil; Argentina; Australia; People's Republic of China; S</t>
  </si>
  <si>
    <t xml:space="preserve">Kellogg Company</t>
  </si>
  <si>
    <t xml:space="preserve">US380710690</t>
  </si>
  <si>
    <t xml:space="preserve">KELLOGG COMPANY</t>
  </si>
  <si>
    <t xml:space="preserve">Battle Creek</t>
  </si>
  <si>
    <t xml:space="preserve">Steelcase Inc.</t>
  </si>
  <si>
    <t xml:space="preserve">US380819050</t>
  </si>
  <si>
    <t xml:space="preserve">STEELCASE INC.</t>
  </si>
  <si>
    <t xml:space="preserve">Grand Rapids</t>
  </si>
  <si>
    <t xml:space="preserve">Herman Miller INC</t>
  </si>
  <si>
    <t xml:space="preserve">US380837640</t>
  </si>
  <si>
    <t xml:space="preserve">HERMAN MILLER INC</t>
  </si>
  <si>
    <t xml:space="preserve">Zeeland</t>
  </si>
  <si>
    <t xml:space="preserve">42Â° 48' 43.2" N	85Â° 59' 49.2" W	2017</t>
  </si>
  <si>
    <t xml:space="preserve">SPX Corp</t>
  </si>
  <si>
    <t xml:space="preserve">US381016240</t>
  </si>
  <si>
    <t xml:space="preserve">SPX CORP</t>
  </si>
  <si>
    <t xml:space="preserve">Sealed Power Corp</t>
  </si>
  <si>
    <t xml:space="preserve">Stryker Corporation</t>
  </si>
  <si>
    <t xml:space="preserve">US381239739</t>
  </si>
  <si>
    <t xml:space="preserve">STRYKER CORPORATION</t>
  </si>
  <si>
    <t xml:space="preserve">Kalamazoo</t>
  </si>
  <si>
    <t xml:space="preserve">New Jersey, Massachusetts, Michigan, Texas, California, and New Hampshire (United States of America)</t>
  </si>
  <si>
    <t xml:space="preserve">Montreux, Switzerland; Tokyo, Japan; Central, Hong Kong; Ontario, Canada; and in Florida, United Sta</t>
  </si>
  <si>
    <t xml:space="preserve">Switzerland; Hong Kong; Canada; Japan; Ireland; France</t>
  </si>
  <si>
    <t xml:space="preserve">DOW Chemical Company (The)</t>
  </si>
  <si>
    <t xml:space="preserve">US381285128</t>
  </si>
  <si>
    <t xml:space="preserve">DOW CHEMICAL COMPANY (THE)</t>
  </si>
  <si>
    <t xml:space="preserve">North America, Europe, Latin America, Asia pacific, Africa, Middle East and Indian sub continent</t>
  </si>
  <si>
    <t xml:space="preserve">Whirlpool Corp</t>
  </si>
  <si>
    <t xml:space="preserve">US381490038</t>
  </si>
  <si>
    <t xml:space="preserve">WHIRLPOOL CORP</t>
  </si>
  <si>
    <t xml:space="preserve">Whirlpool Seeger Corp</t>
  </si>
  <si>
    <t xml:space="preserve">Benton Harbor</t>
  </si>
  <si>
    <t xml:space="preserve">United States; Mexico; Canada; Brazil; Italy; Slovakia; Argentina; Chile; France; South Africa; Germ</t>
  </si>
  <si>
    <t xml:space="preserve">Europe; Asia; Middle East; Africa</t>
  </si>
  <si>
    <t xml:space="preserve">Vishay Intertechnology INC</t>
  </si>
  <si>
    <t xml:space="preserve">US381686453</t>
  </si>
  <si>
    <t xml:space="preserve">VISHAY INTERTECHNOLOGY INC</t>
  </si>
  <si>
    <t xml:space="preserve">40Â° 2' 34.8" N	75Â° 31' 37.2" W	2017</t>
  </si>
  <si>
    <t xml:space="preserve">China; Europe</t>
  </si>
  <si>
    <t xml:space="preserve">Masco Corp</t>
  </si>
  <si>
    <t xml:space="preserve">US381794485</t>
  </si>
  <si>
    <t xml:space="preserve">%Masco %</t>
  </si>
  <si>
    <t xml:space="preserve">MASCO CORP</t>
  </si>
  <si>
    <t xml:space="preserve">Masco Screw Products Co</t>
  </si>
  <si>
    <t xml:space="preserve">Taylor</t>
  </si>
  <si>
    <t xml:space="preserve">Jabil Circuit INC</t>
  </si>
  <si>
    <t xml:space="preserve">US381886260</t>
  </si>
  <si>
    <t xml:space="preserve">JABIL CIRCUIT INC</t>
  </si>
  <si>
    <t xml:space="preserve">Saint Petersburg</t>
  </si>
  <si>
    <t xml:space="preserve">27Â° 52' 1.2" N	82Â° 38' 49.2" W	2017</t>
  </si>
  <si>
    <t xml:space="preserve">Compuware Corp</t>
  </si>
  <si>
    <t xml:space="preserve">US382007430</t>
  </si>
  <si>
    <t xml:space="preserve">42Â° 19' 44.4" N	83Â° 2' 45.6" W	2016</t>
  </si>
  <si>
    <t xml:space="preserve">Asia-Pacific; Europe; Japan; Latin America; Middle East; Africa</t>
  </si>
  <si>
    <t xml:space="preserve">Gentex Corp</t>
  </si>
  <si>
    <t xml:space="preserve">US382030505</t>
  </si>
  <si>
    <t xml:space="preserve">GENTEX CORP</t>
  </si>
  <si>
    <t xml:space="preserve">Zeeland, Michigan; Livonia, Michigan</t>
  </si>
  <si>
    <t xml:space="preserve">Germany; France; United Kingdom; Korea; Sweden; China; Japan</t>
  </si>
  <si>
    <t xml:space="preserve">Rockwell Medical, Inc.</t>
  </si>
  <si>
    <t xml:space="preserve">US383317208</t>
  </si>
  <si>
    <t xml:space="preserve">ROCKWELL MEDICAL</t>
  </si>
  <si>
    <t xml:space="preserve">ROCKWELL MEDICAL, INC.</t>
  </si>
  <si>
    <t xml:space="preserve">Rockwell Medical Technologies Inc</t>
  </si>
  <si>
    <t xml:space="preserve">Wixom</t>
  </si>
  <si>
    <t xml:space="preserve">Meritor, Inc.</t>
  </si>
  <si>
    <t xml:space="preserve">US383354643</t>
  </si>
  <si>
    <t xml:space="preserve">Meritor Automotive</t>
  </si>
  <si>
    <t xml:space="preserve">ArvinMeritor</t>
  </si>
  <si>
    <t xml:space="preserve">MERITOR, INC.</t>
  </si>
  <si>
    <t xml:space="preserve">Arvinmeritor, Inc.</t>
  </si>
  <si>
    <t xml:space="preserve">United States of America; Italy; Mexico; France; Venezuela; Canada; South Africa; Switzerland; Argen</t>
  </si>
  <si>
    <t xml:space="preserve">Italy; Mexico; France; Venezuela; Canada; South Africa; Switzerland; Argentina; Turkey; China; Brazi</t>
  </si>
  <si>
    <t xml:space="preserve">Visteon Corp</t>
  </si>
  <si>
    <t xml:space="preserve">US383519512</t>
  </si>
  <si>
    <t xml:space="preserve">VISTEON CORP</t>
  </si>
  <si>
    <t xml:space="preserve">Van Buren Township</t>
  </si>
  <si>
    <t xml:space="preserve">Mexico; Canada; Germany; United Kingdom; France; Spain; Portugal; Poland; Korea; China; India</t>
  </si>
  <si>
    <t xml:space="preserve">Actuant Corp</t>
  </si>
  <si>
    <t xml:space="preserve">US390168610</t>
  </si>
  <si>
    <t xml:space="preserve">Applied Power</t>
  </si>
  <si>
    <t xml:space="preserve">ACTUANT CORP</t>
  </si>
  <si>
    <t xml:space="preserve">Applied Power Inc</t>
  </si>
  <si>
    <t xml:space="preserve">Germany; Netherlands; United Kingdom; Mexico; Singapore; Australia; Canada; China; France; Republic </t>
  </si>
  <si>
    <t xml:space="preserve">Brady Corp</t>
  </si>
  <si>
    <t xml:space="preserve">US390178960</t>
  </si>
  <si>
    <t xml:space="preserve">BRADY CORP</t>
  </si>
  <si>
    <t xml:space="preserve">Brady W H Co</t>
  </si>
  <si>
    <t xml:space="preserve">Kimberly Clark Corp</t>
  </si>
  <si>
    <t xml:space="preserve">US390394230</t>
  </si>
  <si>
    <t xml:space="preserve">KIMBERLY CLARK CORP</t>
  </si>
  <si>
    <t xml:space="preserve">Americas, Europe, Middle East, Africa, and the Asia Pacific</t>
  </si>
  <si>
    <t xml:space="preserve">Manitowoc Company, Inc. (The)</t>
  </si>
  <si>
    <t xml:space="preserve">US390448110</t>
  </si>
  <si>
    <t xml:space="preserve">MANITOWOC COMPANY, INC. (THE)</t>
  </si>
  <si>
    <t xml:space="preserve">Manitowoc</t>
  </si>
  <si>
    <t xml:space="preserve">Europe; Middle East; Africa; Asia-Pacific</t>
  </si>
  <si>
    <t xml:space="preserve">Modine Manufacturing CO</t>
  </si>
  <si>
    <t xml:space="preserve">US390482000</t>
  </si>
  <si>
    <t xml:space="preserve">MODINE MANUFACTURING CO</t>
  </si>
  <si>
    <t xml:space="preserve">Oshkosh Corp</t>
  </si>
  <si>
    <t xml:space="preserve">US390520270</t>
  </si>
  <si>
    <t xml:space="preserve">OSHKOSH CORP</t>
  </si>
  <si>
    <t xml:space="preserve">Oshkosh</t>
  </si>
  <si>
    <t xml:space="preserve">43Â° 59' 31.2" N	88Â° 32' 31.2" W	2017</t>
  </si>
  <si>
    <t xml:space="preserve">Australia; Belgium; Canada; China; France; France; Romania; Mexico; Brazil</t>
  </si>
  <si>
    <t xml:space="preserve">Australia; Belgium; Canada; China; France; France; Romania; Mexico; Brazil; United States</t>
  </si>
  <si>
    <t xml:space="preserve">Sensient Technologies Corp</t>
  </si>
  <si>
    <t xml:space="preserve">US390561070</t>
  </si>
  <si>
    <t xml:space="preserve">Universal Foods Corporation</t>
  </si>
  <si>
    <t xml:space="preserve">SENSIENT TECHNOLOGIES CORP</t>
  </si>
  <si>
    <t xml:space="preserve">Universal Foods Corp</t>
  </si>
  <si>
    <t xml:space="preserve">Wisconsin; Australia; New Zealand; Philippines</t>
  </si>
  <si>
    <t xml:space="preserve">Australia; New Zealand; Philippines</t>
  </si>
  <si>
    <t xml:space="preserve">A.O. Smith Corporation</t>
  </si>
  <si>
    <t xml:space="preserve">US390619790</t>
  </si>
  <si>
    <t xml:space="preserve">%SMITH A O%</t>
  </si>
  <si>
    <t xml:space="preserve">%SMITH CORP A O%</t>
  </si>
  <si>
    <t xml:space="preserve">%A O SMITH%</t>
  </si>
  <si>
    <t xml:space="preserve">US*905221331</t>
  </si>
  <si>
    <t xml:space="preserve">SMITH FAMILY VOTING TRUST</t>
  </si>
  <si>
    <t xml:space="preserve">59.29</t>
  </si>
  <si>
    <t xml:space="preserve">United States; Canada; Mexico; China; Netherlands</t>
  </si>
  <si>
    <t xml:space="preserve">Canada; Mexico; China; Netherlands</t>
  </si>
  <si>
    <t xml:space="preserve">Snap-On Incorporated</t>
  </si>
  <si>
    <t xml:space="preserve">US390622040</t>
  </si>
  <si>
    <t xml:space="preserve">SNAP-ON INCORPORATED</t>
  </si>
  <si>
    <t xml:space="preserve">Snap On Tools Corp</t>
  </si>
  <si>
    <t xml:space="preserve">Regal Beloit Corp</t>
  </si>
  <si>
    <t xml:space="preserve">US390875718</t>
  </si>
  <si>
    <t xml:space="preserve">%REGAL BELOIT%</t>
  </si>
  <si>
    <t xml:space="preserve">REGAL BELOIT CORP</t>
  </si>
  <si>
    <t xml:space="preserve">Beloit Tool Corp</t>
  </si>
  <si>
    <t xml:space="preserve">Beloit</t>
  </si>
  <si>
    <t xml:space="preserve">Canada; Mexico; India; People's Republic of China; Europe</t>
  </si>
  <si>
    <t xml:space="preserve">Harley Davidson INC</t>
  </si>
  <si>
    <t xml:space="preserve">US391382325</t>
  </si>
  <si>
    <t xml:space="preserve">HARLEY DAVIDSON INC</t>
  </si>
  <si>
    <t xml:space="preserve">Dentsply Sirona INC</t>
  </si>
  <si>
    <t xml:space="preserve">US391434669</t>
  </si>
  <si>
    <t xml:space="preserve">Sirona dental%</t>
  </si>
  <si>
    <t xml:space="preserve">DENTSPLY SIRONA INC</t>
  </si>
  <si>
    <t xml:space="preserve">39Â° 57' 43.2" N	76Â° 43' 58.8" W	2017</t>
  </si>
  <si>
    <t xml:space="preserve">United States (Milford, Delaware; Bradenton, Florida, Des Plaines, Illinois; Elgin, Illinois; Maumee</t>
  </si>
  <si>
    <t xml:space="preserve">Brazil; China; England; Germany; Japan; Netherlands; Puerto Rico; Switzerland</t>
  </si>
  <si>
    <t xml:space="preserve">Fiserv INC</t>
  </si>
  <si>
    <t xml:space="preserve">US391506125</t>
  </si>
  <si>
    <t xml:space="preserve">FISERV INC</t>
  </si>
  <si>
    <t xml:space="preserve">Brookfield</t>
  </si>
  <si>
    <t xml:space="preserve">Archer-Daniels-Midland Company</t>
  </si>
  <si>
    <t xml:space="preserve">US410129150</t>
  </si>
  <si>
    <t xml:space="preserve">ARCHER-DANIELS-MIDLAND COMPANY</t>
  </si>
  <si>
    <t xml:space="preserve">Decatur</t>
  </si>
  <si>
    <t xml:space="preserve">North America; South America; Europe; Middle East; Africa; Asia</t>
  </si>
  <si>
    <t xml:space="preserve">Donaldson CO INC</t>
  </si>
  <si>
    <t xml:space="preserve">US410222640</t>
  </si>
  <si>
    <t xml:space="preserve">DONALDSON CO INC</t>
  </si>
  <si>
    <t xml:space="preserve">Minneapolis, Minnesota</t>
  </si>
  <si>
    <t xml:space="preserve">Asia Pacific; Europe</t>
  </si>
  <si>
    <t xml:space="preserve">Ecolab INC</t>
  </si>
  <si>
    <t xml:space="preserve">US410231510</t>
  </si>
  <si>
    <t xml:space="preserve">ECOLAB INC</t>
  </si>
  <si>
    <t xml:space="preserve">Saint Paul</t>
  </si>
  <si>
    <t xml:space="preserve">44Â° 56' 34.8" N	93Â° 5' 34.8" W	2017</t>
  </si>
  <si>
    <t xml:space="preserve">Europe; Asia; Middle East; Asia Pacific</t>
  </si>
  <si>
    <t xml:space="preserve">HB Fuller CO</t>
  </si>
  <si>
    <t xml:space="preserve">US410268370</t>
  </si>
  <si>
    <t xml:space="preserve">%FULLER %</t>
  </si>
  <si>
    <t xml:space="preserve">HB FULLER CO</t>
  </si>
  <si>
    <t xml:space="preserve">45Â° 2' 45.6" N	93Â° 3' 3.6" W	2017</t>
  </si>
  <si>
    <t xml:space="preserve">Canada; Spain; United Kingdom; Panama; Columbia; Japan; Switzerland; Austria</t>
  </si>
  <si>
    <t xml:space="preserve">General Mills INC</t>
  </si>
  <si>
    <t xml:space="preserve">US410274440</t>
  </si>
  <si>
    <t xml:space="preserve">GENERAL MILLS INC</t>
  </si>
  <si>
    <t xml:space="preserve">Graco INC</t>
  </si>
  <si>
    <t xml:space="preserve">US410285640</t>
  </si>
  <si>
    <t xml:space="preserve">GRACO INC</t>
  </si>
  <si>
    <t xml:space="preserve">South America; Europe; Middle East; Africa; Asia Pacific</t>
  </si>
  <si>
    <t xml:space="preserve">Hormel Foods Corp</t>
  </si>
  <si>
    <t xml:space="preserve">US410319970</t>
  </si>
  <si>
    <t xml:space="preserve">HORMEL FOODS CORP</t>
  </si>
  <si>
    <t xml:space="preserve">Hormel Geo A &amp; Co</t>
  </si>
  <si>
    <t xml:space="preserve">3M Company</t>
  </si>
  <si>
    <t xml:space="preserve">US410417775</t>
  </si>
  <si>
    <t xml:space="preserve">3M COMPANY</t>
  </si>
  <si>
    <t xml:space="preserve">Minnesota Mining And Manufacturing Company</t>
  </si>
  <si>
    <t xml:space="preserve">St. Paul</t>
  </si>
  <si>
    <t xml:space="preserve">Poland; Taiwan</t>
  </si>
  <si>
    <t xml:space="preserve">Tennant CO</t>
  </si>
  <si>
    <t xml:space="preserve">US410572550</t>
  </si>
  <si>
    <t xml:space="preserve">"TENNANT CO"</t>
  </si>
  <si>
    <t xml:space="preserve">TENNANT CO</t>
  </si>
  <si>
    <t xml:space="preserve">Tennant G H Co</t>
  </si>
  <si>
    <t xml:space="preserve">Antwerp, Belgium; Kentucky, Michigan and in Minnesota in the United States; Uden, the Netherlands; t</t>
  </si>
  <si>
    <t xml:space="preserve">Toro Company (The)</t>
  </si>
  <si>
    <t xml:space="preserve">US410580470</t>
  </si>
  <si>
    <t xml:space="preserve">TORO COMPANY (THE)</t>
  </si>
  <si>
    <t xml:space="preserve">Bloomington, Minnesota</t>
  </si>
  <si>
    <t xml:space="preserve">Canada; Belgium; United Kingdom; France; Australia; Singapore; Japan; China; Italy</t>
  </si>
  <si>
    <t xml:space="preserve">United States Postal Service</t>
  </si>
  <si>
    <t xml:space="preserve">US410760000</t>
  </si>
  <si>
    <t xml:space="preserve">UNITED STATES POSTAL SERVICE</t>
  </si>
  <si>
    <t xml:space="preserve">38Â° 52' 58.8" N	77Â° 1' 8.4" W	2017</t>
  </si>
  <si>
    <t xml:space="preserve">MTS Systems Corp</t>
  </si>
  <si>
    <t xml:space="preserve">US410908057</t>
  </si>
  <si>
    <t xml:space="preserve">MTS SYSTEMS CORP</t>
  </si>
  <si>
    <t xml:space="preserve">Research Inc</t>
  </si>
  <si>
    <t xml:space="preserve">Eden Prairie</t>
  </si>
  <si>
    <t xml:space="preserve">Eden Prairie, Minnesota</t>
  </si>
  <si>
    <t xml:space="preserve">Surmodics INC</t>
  </si>
  <si>
    <t xml:space="preserve">US411356149</t>
  </si>
  <si>
    <t xml:space="preserve">SURMODICS INC</t>
  </si>
  <si>
    <t xml:space="preserve">Bsi Corp</t>
  </si>
  <si>
    <t xml:space="preserve">Bio-Techne Corporation</t>
  </si>
  <si>
    <t xml:space="preserve">US411427402</t>
  </si>
  <si>
    <t xml:space="preserve">Bionostics</t>
  </si>
  <si>
    <t xml:space="preserve">HUIZHOU TECHNE CORP (espacenet) ne fait pas partie de la firme - Pas de brevet pris par techne ou bio techne</t>
  </si>
  <si>
    <t xml:space="preserve">BIO-TECHNE CORPORATION</t>
  </si>
  <si>
    <t xml:space="preserve">Techne Corp</t>
  </si>
  <si>
    <t xml:space="preserve">China; United Kingdom; Europe; Germany; France</t>
  </si>
  <si>
    <t xml:space="preserve">Arctic Cat INC</t>
  </si>
  <si>
    <t xml:space="preserve">US411443470</t>
  </si>
  <si>
    <t xml:space="preserve">US281676815L</t>
  </si>
  <si>
    <t xml:space="preserve">TEXTRON SPECIALIZED VEHICLES</t>
  </si>
  <si>
    <t xml:space="preserve">Arctco Inc</t>
  </si>
  <si>
    <t xml:space="preserve">River Falls</t>
  </si>
  <si>
    <t xml:space="preserve">North America, Europe, Asia, and Middle East</t>
  </si>
  <si>
    <t xml:space="preserve">Digi International INC</t>
  </si>
  <si>
    <t xml:space="preserve">US411532464</t>
  </si>
  <si>
    <t xml:space="preserve">attention a DIGI ds matching</t>
  </si>
  <si>
    <t xml:space="preserve">DIGI INTERNATIONAL INC</t>
  </si>
  <si>
    <t xml:space="preserve">Minnetonka</t>
  </si>
  <si>
    <t xml:space="preserve">Minnesota</t>
  </si>
  <si>
    <t xml:space="preserve">Orbital ATK INC</t>
  </si>
  <si>
    <t xml:space="preserve">US411672694</t>
  </si>
  <si>
    <t xml:space="preserve">ORBITAL ATK INC</t>
  </si>
  <si>
    <t xml:space="preserve">Sterling</t>
  </si>
  <si>
    <t xml:space="preserve">39Â° 0' 54.0" N	77Â° 25' 48.0" W	2017</t>
  </si>
  <si>
    <t xml:space="preserve">Dulles</t>
  </si>
  <si>
    <t xml:space="preserve">NRG Energy INC</t>
  </si>
  <si>
    <t xml:space="preserve">US411724239</t>
  </si>
  <si>
    <t xml:space="preserve">Xcel Energy</t>
  </si>
  <si>
    <t xml:space="preserve">NRG ENERGY INC</t>
  </si>
  <si>
    <t xml:space="preserve">40Â° 18' 50.4" N	74Â° 39' 25.2" W	2017</t>
  </si>
  <si>
    <t xml:space="preserve">Polaris Industries INC</t>
  </si>
  <si>
    <t xml:space="preserve">US411790959</t>
  </si>
  <si>
    <t xml:space="preserve">POLARIS INDUSTRIES INC</t>
  </si>
  <si>
    <t xml:space="preserve">Roseau, Minnesota; Osceola, Wisconsin; Spirit Lake, Iowa</t>
  </si>
  <si>
    <t xml:space="preserve">Midwest; Australia; Canada; France; New Zealand; Norway; Sweden; United Kingdom</t>
  </si>
  <si>
    <t xml:space="preserve">Glassbridge Enterprises, Inc.</t>
  </si>
  <si>
    <t xml:space="preserve">US411838504</t>
  </si>
  <si>
    <t xml:space="preserve">GLASSBRIDGE ENTERPRISES, INC.</t>
  </si>
  <si>
    <t xml:space="preserve">Imation Corp</t>
  </si>
  <si>
    <t xml:space="preserve">Oakdale</t>
  </si>
  <si>
    <t xml:space="preserve">Argentina; Australia; Bolivia; Brazil; Canada; Caribbean; Chile; China; Colombia; Costa Rica; Ecuado</t>
  </si>
  <si>
    <t xml:space="preserve">Digital River INC</t>
  </si>
  <si>
    <t xml:space="preserve">US411901640</t>
  </si>
  <si>
    <t xml:space="preserve">US*980010680</t>
  </si>
  <si>
    <t xml:space="preserve">SIRIS ADVISOR HOLDCO, LLC</t>
  </si>
  <si>
    <t xml:space="preserve">Hopkins</t>
  </si>
  <si>
    <t xml:space="preserve">44Â° 54' 46.8" N	93Â° 24' 32.4" W	2017</t>
  </si>
  <si>
    <t xml:space="preserve">Germany; England; Ireland; Luxembourg; Taiwan; Japan</t>
  </si>
  <si>
    <t xml:space="preserve">Entegris INC</t>
  </si>
  <si>
    <t xml:space="preserve">US411941551</t>
  </si>
  <si>
    <t xml:space="preserve">ENTEGRIS INC</t>
  </si>
  <si>
    <t xml:space="preserve">Chaska</t>
  </si>
  <si>
    <t xml:space="preserve">Malaysia; Singapore; Taiwan; China; South Korea; Japan; Germany; France</t>
  </si>
  <si>
    <t xml:space="preserve">Commercial Vehicle Group, Inc.</t>
  </si>
  <si>
    <t xml:space="preserve">US411990662</t>
  </si>
  <si>
    <t xml:space="preserve">pas évident ds les brevets</t>
  </si>
  <si>
    <t xml:space="preserve">COMMERCIAL VEHICLE GROUP, INC.</t>
  </si>
  <si>
    <t xml:space="preserve">New Albany</t>
  </si>
  <si>
    <t xml:space="preserve">Arizona; Indiana; Illinois; Iowa; North Carolina; Ohio; Oregon; Tennessee; Texas; Virginia; Washingt</t>
  </si>
  <si>
    <t xml:space="preserve">Acelrx Pharmaceuticals Inc.</t>
  </si>
  <si>
    <t xml:space="preserve">US412193603</t>
  </si>
  <si>
    <t xml:space="preserve">ACELRX</t>
  </si>
  <si>
    <t xml:space="preserve">ACELRX PHARMACEUTICALS INC.</t>
  </si>
  <si>
    <t xml:space="preserve">Redwood</t>
  </si>
  <si>
    <t xml:space="preserve">Lennox International INC</t>
  </si>
  <si>
    <t xml:space="preserve">US420991521</t>
  </si>
  <si>
    <t xml:space="preserve">LENNOX INTERNATIONAL INC</t>
  </si>
  <si>
    <t xml:space="preserve">Newlink Genetics Corporation</t>
  </si>
  <si>
    <t xml:space="preserve">US421491350</t>
  </si>
  <si>
    <t xml:space="preserve">NEWLINK GENETICS CORPORATION</t>
  </si>
  <si>
    <t xml:space="preserve">Ames</t>
  </si>
  <si>
    <t xml:space="preserve">Iowa</t>
  </si>
  <si>
    <t xml:space="preserve">Jive Software, Inc.</t>
  </si>
  <si>
    <t xml:space="preserve">US421515522</t>
  </si>
  <si>
    <t xml:space="preserve">WW*910023059</t>
  </si>
  <si>
    <t xml:space="preserve">MR JOSEPH A LIEMANDT</t>
  </si>
  <si>
    <t xml:space="preserve">Canada; Germany; United Kingdom</t>
  </si>
  <si>
    <t xml:space="preserve">Control4 Corporation</t>
  </si>
  <si>
    <t xml:space="preserve">US421583209</t>
  </si>
  <si>
    <t xml:space="preserve">CONTROL4 CORPORATION</t>
  </si>
  <si>
    <t xml:space="preserve">Salt Lake City</t>
  </si>
  <si>
    <t xml:space="preserve">Huntsman Corporation</t>
  </si>
  <si>
    <t xml:space="preserve">US421648585</t>
  </si>
  <si>
    <t xml:space="preserve"> Huntsman Container Corporation</t>
  </si>
  <si>
    <t xml:space="preserve">HUNTSMAN CORPORATION</t>
  </si>
  <si>
    <t xml:space="preserve">The Woodlands</t>
  </si>
  <si>
    <t xml:space="preserve">Bemis Company, Inc.</t>
  </si>
  <si>
    <t xml:space="preserve">US430178130</t>
  </si>
  <si>
    <t xml:space="preserve">BEMIS COMPANY, INC.</t>
  </si>
  <si>
    <t xml:space="preserve">Neenah</t>
  </si>
  <si>
    <t xml:space="preserve">Neenah, Wisconsin</t>
  </si>
  <si>
    <t xml:space="preserve">Germany; Denmark; France; Brazil</t>
  </si>
  <si>
    <t xml:space="preserve">Emerson Electric CO</t>
  </si>
  <si>
    <t xml:space="preserve">US430259330</t>
  </si>
  <si>
    <t xml:space="preserve">EMERSON ELECTRIC CO</t>
  </si>
  <si>
    <t xml:space="preserve">Emerson Electric Manufactuing Co</t>
  </si>
  <si>
    <t xml:space="preserve">Henry Jack &amp; Associates INC</t>
  </si>
  <si>
    <t xml:space="preserve">US431128385</t>
  </si>
  <si>
    <t xml:space="preserve">HENRY JACK &amp; ASSOCIATES INC</t>
  </si>
  <si>
    <t xml:space="preserve">Monett</t>
  </si>
  <si>
    <t xml:space="preserve">Cerner Corp</t>
  </si>
  <si>
    <t xml:space="preserve">US431196944</t>
  </si>
  <si>
    <t xml:space="preserve">CERNER CORP</t>
  </si>
  <si>
    <t xml:space="preserve">North Kansas City</t>
  </si>
  <si>
    <t xml:space="preserve">Australia; Belgium; Canada; France; Germany; Hong Kong; India; Malaysia; Singapore; Spain; United Ar</t>
  </si>
  <si>
    <t xml:space="preserve">At&amp;T Inc.</t>
  </si>
  <si>
    <t xml:space="preserve">US431301883</t>
  </si>
  <si>
    <t xml:space="preserve">AT&amp;T INC.</t>
  </si>
  <si>
    <t xml:space="preserve">Sbc Communications Inc.</t>
  </si>
  <si>
    <t xml:space="preserve">Esco Technologies INC</t>
  </si>
  <si>
    <t xml:space="preserve">US431554045</t>
  </si>
  <si>
    <t xml:space="preserve">"esco corp"</t>
  </si>
  <si>
    <t xml:space="preserve">not "esco corp" aussi aux US autre firme avec bcp de brevets</t>
  </si>
  <si>
    <t xml:space="preserve">ESCO TECHNOLOGIES INC</t>
  </si>
  <si>
    <t xml:space="preserve">Esco Electronics Corp</t>
  </si>
  <si>
    <t xml:space="preserve">St. Louis</t>
  </si>
  <si>
    <t xml:space="preserve">DST Systems INC</t>
  </si>
  <si>
    <t xml:space="preserve">US431581814</t>
  </si>
  <si>
    <t xml:space="preserve">DST SYSTEMS INC</t>
  </si>
  <si>
    <t xml:space="preserve">Kansas City</t>
  </si>
  <si>
    <t xml:space="preserve">39Â° 6' 0.0" N	94Â° 35' 16.8" W	2017</t>
  </si>
  <si>
    <t xml:space="preserve">Edgewell Personal Care CO</t>
  </si>
  <si>
    <t xml:space="preserve">US431863181</t>
  </si>
  <si>
    <t xml:space="preserve">EDGEWELL PERSONAL CARE CO</t>
  </si>
  <si>
    <t xml:space="preserve">Chesterfield</t>
  </si>
  <si>
    <t xml:space="preserve">38Â° 38' 52.8" N	90Â° 31' 48.0" W	2017</t>
  </si>
  <si>
    <t xml:space="preserve">SAINT LOUIS</t>
  </si>
  <si>
    <t xml:space="preserve">North America, Asia Pacific, Europe, South America, Central America</t>
  </si>
  <si>
    <t xml:space="preserve">Monsanto CO</t>
  </si>
  <si>
    <t xml:space="preserve">US431878297</t>
  </si>
  <si>
    <t xml:space="preserve">MONSANTO CO</t>
  </si>
  <si>
    <t xml:space="preserve">38Â° 40' 8.4" N	90Â° 24' 14.4" W	2017</t>
  </si>
  <si>
    <t xml:space="preserve">South America, Central America, Latin America, Australia, Europe, Asia, China, Russia and Africa</t>
  </si>
  <si>
    <t xml:space="preserve">Silver Spring Networks, Inc.</t>
  </si>
  <si>
    <t xml:space="preserve">US431966972</t>
  </si>
  <si>
    <t xml:space="preserve">SILVER SPRING NETWORKS%</t>
  </si>
  <si>
    <t xml:space="preserve">SILVER SPRING NETWORKS, INC.</t>
  </si>
  <si>
    <t xml:space="preserve">Owens Corning</t>
  </si>
  <si>
    <t xml:space="preserve">US432109021</t>
  </si>
  <si>
    <t xml:space="preserve">OWENS CORNING</t>
  </si>
  <si>
    <t xml:space="preserve">Owens Corning (Reorganized) Inc.</t>
  </si>
  <si>
    <t xml:space="preserve">Toledo</t>
  </si>
  <si>
    <t xml:space="preserve">Canada; Mexico; Brazil; Czech Republic; Sweden; Africa; China; Japan; Korea; India; Australia; New Z</t>
  </si>
  <si>
    <t xml:space="preserve">Leggett &amp; Platt INC</t>
  </si>
  <si>
    <t xml:space="preserve">US440324630</t>
  </si>
  <si>
    <t xml:space="preserve">LEGGETT &amp; PLATT INC</t>
  </si>
  <si>
    <t xml:space="preserve">Carthage</t>
  </si>
  <si>
    <t xml:space="preserve">Interactive Intelligence Group INC</t>
  </si>
  <si>
    <t xml:space="preserve">US451505676</t>
  </si>
  <si>
    <t xml:space="preserve">39Â° 53' 24.0" N	86Â° 16' 4.8" W	2016</t>
  </si>
  <si>
    <t xml:space="preserve">North America; Asia Pacific; EMEA; and Latin America</t>
  </si>
  <si>
    <t xml:space="preserve">Xylem Inc.</t>
  </si>
  <si>
    <t xml:space="preserve">US452080495</t>
  </si>
  <si>
    <t xml:space="preserve">XYLEM INC.</t>
  </si>
  <si>
    <t xml:space="preserve">Rye Brook</t>
  </si>
  <si>
    <t xml:space="preserve">Phillips 66</t>
  </si>
  <si>
    <t xml:space="preserve">US453779385</t>
  </si>
  <si>
    <t xml:space="preserve">PHILLIPS 66</t>
  </si>
  <si>
    <t xml:space="preserve">Daktronics INC</t>
  </si>
  <si>
    <t xml:space="preserve">US460306862</t>
  </si>
  <si>
    <t xml:space="preserve">DAKTRONICS INC</t>
  </si>
  <si>
    <t xml:space="preserve">Brookings</t>
  </si>
  <si>
    <t xml:space="preserve">Sioux Falls, South Dakota; and Redwood Falls, Minnesota</t>
  </si>
  <si>
    <t xml:space="preserve">Zoetis INC</t>
  </si>
  <si>
    <t xml:space="preserve">US460696167</t>
  </si>
  <si>
    <t xml:space="preserve">ZOETIS INC</t>
  </si>
  <si>
    <t xml:space="preserve">40Â° 50' 45.6" N	74Â° 26' 52.8" W	2017</t>
  </si>
  <si>
    <t xml:space="preserve">Energous Corporation</t>
  </si>
  <si>
    <t xml:space="preserve">US461318953</t>
  </si>
  <si>
    <t xml:space="preserve">"ENERGOUS CORP"</t>
  </si>
  <si>
    <t xml:space="preserve">Kraft Heinz Company (The)</t>
  </si>
  <si>
    <t xml:space="preserve">US462078182</t>
  </si>
  <si>
    <t xml:space="preserve">Kraft Foods</t>
  </si>
  <si>
    <t xml:space="preserve">Heinz</t>
  </si>
  <si>
    <t xml:space="preserve">H.J. Heinz Holding Corporation</t>
  </si>
  <si>
    <t xml:space="preserve">26.73</t>
  </si>
  <si>
    <t xml:space="preserve">50.62</t>
  </si>
  <si>
    <t xml:space="preserve">Intercontinental Exchange INC</t>
  </si>
  <si>
    <t xml:space="preserve">US462286804</t>
  </si>
  <si>
    <t xml:space="preserve">INTERCONTINENTAL EXCHANGE INC</t>
  </si>
  <si>
    <t xml:space="preserve">33Â° 55' 51.6" N	84Â° 22' 26.4" W	2017</t>
  </si>
  <si>
    <t xml:space="preserve">Benefitfocus INC</t>
  </si>
  <si>
    <t xml:space="preserve">US462346314</t>
  </si>
  <si>
    <t xml:space="preserve">BENEFITFOCUS INC</t>
  </si>
  <si>
    <t xml:space="preserve">Daniel Island</t>
  </si>
  <si>
    <t xml:space="preserve">32Â° 51' 54.0" N	79Â° 54' 50.4" W	2017</t>
  </si>
  <si>
    <t xml:space="preserve">Mirati Therapeutics, Inc.</t>
  </si>
  <si>
    <t xml:space="preserve">US462693615</t>
  </si>
  <si>
    <t xml:space="preserve">MIRATI THERAPEUTICS, INC.</t>
  </si>
  <si>
    <t xml:space="preserve">News Corporation</t>
  </si>
  <si>
    <t xml:space="preserve">US462950970</t>
  </si>
  <si>
    <t xml:space="preserve">NEWS CORPORATION</t>
  </si>
  <si>
    <t xml:space="preserve">Endurance International Group Holdings, Inc.</t>
  </si>
  <si>
    <t xml:space="preserve">US463044956</t>
  </si>
  <si>
    <t xml:space="preserve">Roving Software</t>
  </si>
  <si>
    <t xml:space="preserve">ENDURANCE INTERNATIONAL GROUP HOLDINGS, INC.</t>
  </si>
  <si>
    <t xml:space="preserve">Federal-Mogul Holdings LLC</t>
  </si>
  <si>
    <t xml:space="preserve">US465182047</t>
  </si>
  <si>
    <t xml:space="preserve">USP000718141</t>
  </si>
  <si>
    <t xml:space="preserve">MR CARL C ICAHN</t>
  </si>
  <si>
    <t xml:space="preserve">Federal-Mogul Holdings Corporation</t>
  </si>
  <si>
    <t xml:space="preserve">Qorvo, Inc.</t>
  </si>
  <si>
    <t xml:space="preserve">US465288992</t>
  </si>
  <si>
    <t xml:space="preserve">QORVO, INC.</t>
  </si>
  <si>
    <t xml:space="preserve">Greensboro</t>
  </si>
  <si>
    <t xml:space="preserve">Level 3 Communications, Inc.</t>
  </si>
  <si>
    <t xml:space="preserve">US470210602</t>
  </si>
  <si>
    <t xml:space="preserve">LEVEL 3 COMMUNICATIONS %</t>
  </si>
  <si>
    <t xml:space="preserve">LEVEL 3 COMMUNICATIONS, INC.</t>
  </si>
  <si>
    <t xml:space="preserve">Peter Kiewit Sons', Inc.</t>
  </si>
  <si>
    <t xml:space="preserve">Conagra Brands, Inc.</t>
  </si>
  <si>
    <t xml:space="preserve">US470248710</t>
  </si>
  <si>
    <t xml:space="preserve">CONAGRA BRANDS, INC.</t>
  </si>
  <si>
    <t xml:space="preserve">Conagra Foods, Inc.</t>
  </si>
  <si>
    <t xml:space="preserve">Omaha</t>
  </si>
  <si>
    <t xml:space="preserve">First Data Corporation</t>
  </si>
  <si>
    <t xml:space="preserve">US470731996</t>
  </si>
  <si>
    <t xml:space="preserve">US*B000063961</t>
  </si>
  <si>
    <t xml:space="preserve">NEW OMAHA HOLDINGS L.P.</t>
  </si>
  <si>
    <t xml:space="preserve">92.18</t>
  </si>
  <si>
    <t xml:space="preserve">ACI Worldwide, Inc.</t>
  </si>
  <si>
    <t xml:space="preserve">US470772104</t>
  </si>
  <si>
    <t xml:space="preserve">ACI WORLDWIDE, INC.</t>
  </si>
  <si>
    <t xml:space="preserve">Transaction Systems Architects, Inc.</t>
  </si>
  <si>
    <t xml:space="preserve">Naples</t>
  </si>
  <si>
    <t xml:space="preserve">United Kingdom; Australia; Singapore; Germany; Italy; South Africa; Netherlands; Canada; Colombia; I</t>
  </si>
  <si>
    <t xml:space="preserve">CSG Systems International INC</t>
  </si>
  <si>
    <t xml:space="preserve">US470783182</t>
  </si>
  <si>
    <t xml:space="preserve">CSG SYSTEMS INTERNATIONAL INC</t>
  </si>
  <si>
    <t xml:space="preserve">Tableau Software INC</t>
  </si>
  <si>
    <t xml:space="preserve">US470945740</t>
  </si>
  <si>
    <t xml:space="preserve">TABLEAU SOFTWARE%</t>
  </si>
  <si>
    <t xml:space="preserve">TABLEAU SOFTWARE INC</t>
  </si>
  <si>
    <t xml:space="preserve">47Â° 38' 52.8" N	122Â° 20' 16.8" W	2017</t>
  </si>
  <si>
    <t xml:space="preserve">Walgreens Boots Alliance, Inc.,</t>
  </si>
  <si>
    <t xml:space="preserve">US471758322</t>
  </si>
  <si>
    <t xml:space="preserve">WALGREENS%</t>
  </si>
  <si>
    <t xml:space="preserve">WALGREENS BOOTS ALLIANCE, INC.,</t>
  </si>
  <si>
    <t xml:space="preserve">E. I. DU Pont De Nemours And Company</t>
  </si>
  <si>
    <t xml:space="preserve">US510014090</t>
  </si>
  <si>
    <t xml:space="preserve">E. I. DU PONT DE NEMOURS AND COMPANY</t>
  </si>
  <si>
    <t xml:space="preserve">Canada; Australia; United Kingdom; Belgium; Netherlands; France; Switzerland; Italy; Spain; Mexico; </t>
  </si>
  <si>
    <t xml:space="preserve">Roper Technologies, Inc.</t>
  </si>
  <si>
    <t xml:space="preserve">US510263969</t>
  </si>
  <si>
    <t xml:space="preserve">ROPER TECHNOLOGIES, INC.</t>
  </si>
  <si>
    <t xml:space="preserve">Roper Industries Inc</t>
  </si>
  <si>
    <t xml:space="preserve">Canada, Denmark and the United Kingdom</t>
  </si>
  <si>
    <t xml:space="preserve">Integra Lifesciences Holdings Corp</t>
  </si>
  <si>
    <t xml:space="preserve">US510317849</t>
  </si>
  <si>
    <t xml:space="preserve">INTEGRA LIFESCIENCES HOLDINGS CORP</t>
  </si>
  <si>
    <t xml:space="preserve">Plainsboro</t>
  </si>
  <si>
    <t xml:space="preserve">40Â° 19' 40.8" N	74Â° 34' 55.2" W	2017</t>
  </si>
  <si>
    <t xml:space="preserve">Canada; Germany; United Kingdom; Belgium; Netherlands; Luxembourg; France; Cayman Islands</t>
  </si>
  <si>
    <t xml:space="preserve">Microstrategy INC</t>
  </si>
  <si>
    <t xml:space="preserve">US510323571</t>
  </si>
  <si>
    <t xml:space="preserve">WWP008920793</t>
  </si>
  <si>
    <t xml:space="preserve">MR MICHAEL J SAYLOR</t>
  </si>
  <si>
    <t xml:space="preserve">Tysons Corner</t>
  </si>
  <si>
    <t xml:space="preserve">Triumph Group INC</t>
  </si>
  <si>
    <t xml:space="preserve">US510347963</t>
  </si>
  <si>
    <t xml:space="preserve">TRIUMPH GROUP INC</t>
  </si>
  <si>
    <t xml:space="preserve">Take TWO Interactive Software Inc.</t>
  </si>
  <si>
    <t xml:space="preserve">US510350842</t>
  </si>
  <si>
    <t xml:space="preserve">TAKE TWO INTERACTIVE SOFTWARE INC.</t>
  </si>
  <si>
    <t xml:space="preserve">J2 Global, Inc.</t>
  </si>
  <si>
    <t xml:space="preserve">US510371142</t>
  </si>
  <si>
    <t xml:space="preserve">J2 GLOBAL, INC.</t>
  </si>
  <si>
    <t xml:space="preserve">J2 Global Communications Inc</t>
  </si>
  <si>
    <t xml:space="preserve">Hollywood</t>
  </si>
  <si>
    <t xml:space="preserve">Autoliv, Inc.</t>
  </si>
  <si>
    <t xml:space="preserve">US510378542</t>
  </si>
  <si>
    <t xml:space="preserve">Moron Int</t>
  </si>
  <si>
    <t xml:space="preserve">AUTOLIV, INC.</t>
  </si>
  <si>
    <t xml:space="preserve">North and South America; Europe; Asia; Australia; Belgium; Canada; China; France; Germany; Hungary; </t>
  </si>
  <si>
    <t xml:space="preserve">Medassets, Inc.</t>
  </si>
  <si>
    <t xml:space="preserve">US510391128</t>
  </si>
  <si>
    <t xml:space="preserve">GB05257246</t>
  </si>
  <si>
    <t xml:space="preserve">PAMPLONA CAPITAL ADVISORS LTD</t>
  </si>
  <si>
    <t xml:space="preserve">Proofpoint, Inc.</t>
  </si>
  <si>
    <t xml:space="preserve">US510414846</t>
  </si>
  <si>
    <t xml:space="preserve">PROOFPOINT, INC.</t>
  </si>
  <si>
    <t xml:space="preserve">Transdigm Group INC</t>
  </si>
  <si>
    <t xml:space="preserve">US510484716</t>
  </si>
  <si>
    <t xml:space="preserve">TRANSDIGM GROUP INC</t>
  </si>
  <si>
    <t xml:space="preserve">41Â° 30' 18.0" N	81Â° 41' 27.6" W	2017</t>
  </si>
  <si>
    <t xml:space="preserve">Nielsen Audio INC</t>
  </si>
  <si>
    <t xml:space="preserve">US520278528</t>
  </si>
  <si>
    <t xml:space="preserve">NIELSEN AUDIO INC</t>
  </si>
  <si>
    <t xml:space="preserve">Columbia</t>
  </si>
  <si>
    <t xml:space="preserve">39Â° 10' 33.6" N	76Â° 48' 3.6" W	2016</t>
  </si>
  <si>
    <t xml:space="preserve">Mexico; Europe</t>
  </si>
  <si>
    <t xml:space="preserve">Mccormick &amp; CO INC</t>
  </si>
  <si>
    <t xml:space="preserve">US520408290</t>
  </si>
  <si>
    <t xml:space="preserve">MCCORMICK &amp; CO INC</t>
  </si>
  <si>
    <t xml:space="preserve">Sparks Glencoe</t>
  </si>
  <si>
    <t xml:space="preserve">39Â° 31' 1.2" N	76Â° 38' 60.0" W	2017</t>
  </si>
  <si>
    <t xml:space="preserve">North America; Europe</t>
  </si>
  <si>
    <t xml:space="preserve">Europe; Australia; China</t>
  </si>
  <si>
    <t xml:space="preserve">Nasdaq, Inc.</t>
  </si>
  <si>
    <t xml:space="preserve">US521165937</t>
  </si>
  <si>
    <t xml:space="preserve">NASDAQ, INC.</t>
  </si>
  <si>
    <t xml:space="preserve">Nasdaq Omx Group, Inc. (The)</t>
  </si>
  <si>
    <t xml:space="preserve">Asia Pacific (Beijing, China; Hong Kong; Singapore; Sydney, Australia; Tokyo, Japan), Europe (Copenh</t>
  </si>
  <si>
    <t xml:space="preserve">Mohawk Industries INC</t>
  </si>
  <si>
    <t xml:space="preserve">US521604305</t>
  </si>
  <si>
    <t xml:space="preserve">MOHAWK INDUSTRIES INC</t>
  </si>
  <si>
    <t xml:space="preserve">Calhoun</t>
  </si>
  <si>
    <t xml:space="preserve">OM Group INC</t>
  </si>
  <si>
    <t xml:space="preserve">US521736882</t>
  </si>
  <si>
    <t xml:space="preserve">YY*Z00078411</t>
  </si>
  <si>
    <t xml:space="preserve">DUKE ACQUISITION HOLDINGS LLC</t>
  </si>
  <si>
    <t xml:space="preserve">Africa; Asia; Europe; North America</t>
  </si>
  <si>
    <t xml:space="preserve">Lockheed Martin Corp</t>
  </si>
  <si>
    <t xml:space="preserve">US521893632</t>
  </si>
  <si>
    <t xml:space="preserve">LOCKHEED MARTIN CORP</t>
  </si>
  <si>
    <t xml:space="preserve">Bethesda</t>
  </si>
  <si>
    <t xml:space="preserve">America; Asia; Europe; Africa</t>
  </si>
  <si>
    <t xml:space="preserve">United Therapeutics Corp</t>
  </si>
  <si>
    <t xml:space="preserve">US521984749</t>
  </si>
  <si>
    <t xml:space="preserve">UNITED THERAPEUTICS CORP</t>
  </si>
  <si>
    <t xml:space="preserve">Silver Spring</t>
  </si>
  <si>
    <t xml:space="preserve">Silver Spring, Maryland</t>
  </si>
  <si>
    <t xml:space="preserve">CEB Inc.</t>
  </si>
  <si>
    <t xml:space="preserve">US522056410</t>
  </si>
  <si>
    <t xml:space="preserve">US043099750</t>
  </si>
  <si>
    <t xml:space="preserve">GARTNER INC</t>
  </si>
  <si>
    <t xml:space="preserve">Corporate Executive Board Company (The)</t>
  </si>
  <si>
    <t xml:space="preserve">Alrington</t>
  </si>
  <si>
    <t xml:space="preserve">United Kingdom; India</t>
  </si>
  <si>
    <t xml:space="preserve">Blackboard INC</t>
  </si>
  <si>
    <t xml:space="preserve">US522081178</t>
  </si>
  <si>
    <t xml:space="preserve">blackboard %</t>
  </si>
  <si>
    <t xml:space="preserve">US*901522611</t>
  </si>
  <si>
    <t xml:space="preserve">PRIVATE INVESTMENT FUNDS MANAGED BY PROVIDENCE EQUITY PARTNERS, L.L.C.</t>
  </si>
  <si>
    <t xml:space="preserve">38Â° 54' 3.6" N	77Â° 1' 15.6" W	2016</t>
  </si>
  <si>
    <t xml:space="preserve">Vancouver (Canada), Amsterdam (The Netherlands), Beijing (China), Sydney (Australia), Tokyo (Japan)</t>
  </si>
  <si>
    <t xml:space="preserve">Costar Group INC</t>
  </si>
  <si>
    <t xml:space="preserve">US522091509</t>
  </si>
  <si>
    <t xml:space="preserve">COSTAR GROUP INC</t>
  </si>
  <si>
    <t xml:space="preserve">Centrus Energy Corp.</t>
  </si>
  <si>
    <t xml:space="preserve">US522107911</t>
  </si>
  <si>
    <t xml:space="preserve">CENTRUS ENERGY CORP.</t>
  </si>
  <si>
    <t xml:space="preserve">Usec Inc</t>
  </si>
  <si>
    <t xml:space="preserve">Achillion Pharmaceuticals, Inc.</t>
  </si>
  <si>
    <t xml:space="preserve">US522113479</t>
  </si>
  <si>
    <t xml:space="preserve">ACHILLION</t>
  </si>
  <si>
    <t xml:space="preserve">Broadsoft INC</t>
  </si>
  <si>
    <t xml:space="preserve">US522130962</t>
  </si>
  <si>
    <t xml:space="preserve">BROADSOFT INC</t>
  </si>
  <si>
    <t xml:space="preserve">Neustar, Inc.</t>
  </si>
  <si>
    <t xml:space="preserve">US522141938</t>
  </si>
  <si>
    <t xml:space="preserve">NEUSTAR, INC.</t>
  </si>
  <si>
    <t xml:space="preserve">United Kingdom; Costa Rica</t>
  </si>
  <si>
    <t xml:space="preserve">Xoma Corporation</t>
  </si>
  <si>
    <t xml:space="preserve">US522154066</t>
  </si>
  <si>
    <t xml:space="preserve">XOMA CORPORATION</t>
  </si>
  <si>
    <t xml:space="preserve">Xoma Ltd.</t>
  </si>
  <si>
    <t xml:space="preserve">Mondelez International INC</t>
  </si>
  <si>
    <t xml:space="preserve">US522284372</t>
  </si>
  <si>
    <t xml:space="preserve">MONDELEZ INTERNATIONAL INC</t>
  </si>
  <si>
    <t xml:space="preserve">42Â° 9' 46.8" N	87Â° 52' 58.8" W	2017</t>
  </si>
  <si>
    <t xml:space="preserve">Canada, Europe, Latin America, Asia Pacific, the Middle East, and Africa</t>
  </si>
  <si>
    <t xml:space="preserve">Rockwell Collins INC</t>
  </si>
  <si>
    <t xml:space="preserve">US522314475</t>
  </si>
  <si>
    <t xml:space="preserve">ROCKWELL COLLINS INC</t>
  </si>
  <si>
    <t xml:space="preserve">Cedar Rapids</t>
  </si>
  <si>
    <t xml:space="preserve">Canada; Chile; United Kingdom; Denmark; Luxembourg; France; Bermuda</t>
  </si>
  <si>
    <t xml:space="preserve">Dover Corp</t>
  </si>
  <si>
    <t xml:space="preserve">US530257888</t>
  </si>
  <si>
    <t xml:space="preserve">DOVER CORP</t>
  </si>
  <si>
    <t xml:space="preserve">Downers Grove</t>
  </si>
  <si>
    <t xml:space="preserve">Canada, Mexico, Argentina, United Kingdom, Ireland, Germany, France, Italy, Portugal, Spain, the Net</t>
  </si>
  <si>
    <t xml:space="preserve">Luna Innovations INC</t>
  </si>
  <si>
    <t xml:space="preserve">US541560050</t>
  </si>
  <si>
    <t xml:space="preserve">Luna Technologies</t>
  </si>
  <si>
    <t xml:space="preserve">Luna nanoWorks</t>
  </si>
  <si>
    <t xml:space="preserve">LUNA INNOVATIONS INC</t>
  </si>
  <si>
    <t xml:space="preserve">Roanoke</t>
  </si>
  <si>
    <t xml:space="preserve">37Â° 16' 15.6" N	79Â° 56' 31.2" W	2017</t>
  </si>
  <si>
    <t xml:space="preserve">Albemarle Corp</t>
  </si>
  <si>
    <t xml:space="preserve">US541692118</t>
  </si>
  <si>
    <t xml:space="preserve">ALBEMARLE CORP</t>
  </si>
  <si>
    <t xml:space="preserve">Baton Rouge</t>
  </si>
  <si>
    <t xml:space="preserve">30Â° 26' 56.4" N	91Â° 11' 9.6" W	2017</t>
  </si>
  <si>
    <t xml:space="preserve">Baton Rouge, Louisiana</t>
  </si>
  <si>
    <t xml:space="preserve">Colfax Corporation</t>
  </si>
  <si>
    <t xml:space="preserve">US541887631</t>
  </si>
  <si>
    <t xml:space="preserve">COLFAX CORPORATION</t>
  </si>
  <si>
    <t xml:space="preserve">Annapolis Junction</t>
  </si>
  <si>
    <t xml:space="preserve">Annapolis Junction, Maryland</t>
  </si>
  <si>
    <t xml:space="preserve">Comscore INC</t>
  </si>
  <si>
    <t xml:space="preserve">US541955550</t>
  </si>
  <si>
    <t xml:space="preserve">COMSCORE INC</t>
  </si>
  <si>
    <t xml:space="preserve">38Â° 57' 25.2" N	77Â° 21' 32.4" W	2016</t>
  </si>
  <si>
    <t xml:space="preserve">Canada; United Kingdom; France; Japan</t>
  </si>
  <si>
    <t xml:space="preserve">XO Holdings INC</t>
  </si>
  <si>
    <t xml:space="preserve">US541983517</t>
  </si>
  <si>
    <t xml:space="preserve">XO Communications</t>
  </si>
  <si>
    <t xml:space="preserve">XO HOLDINGS INC</t>
  </si>
  <si>
    <t xml:space="preserve">38Â° 57' 7.2" N	77Â° 25' 33.6" W	2016</t>
  </si>
  <si>
    <t xml:space="preserve">Oracle Corp</t>
  </si>
  <si>
    <t xml:space="preserve">US542185193</t>
  </si>
  <si>
    <t xml:space="preserve">ORACLE CORP</t>
  </si>
  <si>
    <t xml:space="preserve">Oracle Systems Corp</t>
  </si>
  <si>
    <t xml:space="preserve">Amyris INC</t>
  </si>
  <si>
    <t xml:space="preserve">US550856151</t>
  </si>
  <si>
    <t xml:space="preserve">AMYRIS INC</t>
  </si>
  <si>
    <t xml:space="preserve">Emeryville</t>
  </si>
  <si>
    <t xml:space="preserve">Bank of America Corporation</t>
  </si>
  <si>
    <t xml:space="preserve">US560906609</t>
  </si>
  <si>
    <t xml:space="preserve">BANK OF AMERICA CORPORATION</t>
  </si>
  <si>
    <t xml:space="preserve">NationsBank Corporation</t>
  </si>
  <si>
    <t xml:space="preserve">2,076,905</t>
  </si>
  <si>
    <t xml:space="preserve">2,189,266</t>
  </si>
  <si>
    <t xml:space="preserve">Sunedison INC</t>
  </si>
  <si>
    <t xml:space="preserve">US561505767</t>
  </si>
  <si>
    <t xml:space="preserve">SUNEDISON INC</t>
  </si>
  <si>
    <t xml:space="preserve">Maryland Heights</t>
  </si>
  <si>
    <t xml:space="preserve">38Â° 45' 18.0" N	90Â° 27' 57.6" W	2016</t>
  </si>
  <si>
    <t xml:space="preserve">North America; Europe; Asia; Japan; Taiwan; Malaysia; South Korea; Italy</t>
  </si>
  <si>
    <t xml:space="preserve">Synopsys INC</t>
  </si>
  <si>
    <t xml:space="preserve">US561546236</t>
  </si>
  <si>
    <t xml:space="preserve">SYNOPSYS INC</t>
  </si>
  <si>
    <t xml:space="preserve">Cree INC</t>
  </si>
  <si>
    <t xml:space="preserve">US561572719</t>
  </si>
  <si>
    <t xml:space="preserve">CREE INC</t>
  </si>
  <si>
    <t xml:space="preserve">Cree Research Inc</t>
  </si>
  <si>
    <t xml:space="preserve">Durham, North Carolina</t>
  </si>
  <si>
    <t xml:space="preserve">Martin Marietta Materials INC</t>
  </si>
  <si>
    <t xml:space="preserve">US561848578</t>
  </si>
  <si>
    <t xml:space="preserve">MARTIN MARIETTA MATERIALS INC</t>
  </si>
  <si>
    <t xml:space="preserve">Raleigh, North Carolina</t>
  </si>
  <si>
    <t xml:space="preserve">United Kingdom; Canada</t>
  </si>
  <si>
    <t xml:space="preserve">Catalyst Biosciences, Inc.</t>
  </si>
  <si>
    <t xml:space="preserve">US562020050</t>
  </si>
  <si>
    <t xml:space="preserve">CATALYST BIOSCIENCES, INC.</t>
  </si>
  <si>
    <t xml:space="preserve">Targacept , Inc.</t>
  </si>
  <si>
    <t xml:space="preserve">Sciquest, Inc.</t>
  </si>
  <si>
    <t xml:space="preserve">US562127592</t>
  </si>
  <si>
    <t xml:space="preserve">US150238253L</t>
  </si>
  <si>
    <t xml:space="preserve">ACCEL-KKR LLC</t>
  </si>
  <si>
    <t xml:space="preserve">Sciquest.Com, Inc.</t>
  </si>
  <si>
    <t xml:space="preserve">Morrisville</t>
  </si>
  <si>
    <t xml:space="preserve">Vital Therapies, Inc.</t>
  </si>
  <si>
    <t xml:space="preserve">US562358443</t>
  </si>
  <si>
    <t xml:space="preserve">VITAL THERAPIES, INC.</t>
  </si>
  <si>
    <t xml:space="preserve">Marketo, Inc.</t>
  </si>
  <si>
    <t xml:space="preserve">US562558241</t>
  </si>
  <si>
    <t xml:space="preserve">US*Z00213152</t>
  </si>
  <si>
    <t xml:space="preserve">VISTA EQUITY PARTNERS FUND VI LP</t>
  </si>
  <si>
    <t xml:space="preserve">San Mateo</t>
  </si>
  <si>
    <t xml:space="preserve">Sonoco Products CO</t>
  </si>
  <si>
    <t xml:space="preserve">US570248420</t>
  </si>
  <si>
    <t xml:space="preserve">Hartsville, S.C.</t>
  </si>
  <si>
    <t xml:space="preserve">%sonoco%</t>
  </si>
  <si>
    <t xml:space="preserve">SONOCO PRODUCTS CO</t>
  </si>
  <si>
    <t xml:space="preserve">Hartsville</t>
  </si>
  <si>
    <t xml:space="preserve">34Â° 22' 37.2" N	80Â° 3' 54.0" W	2017</t>
  </si>
  <si>
    <t xml:space="preserve">Kemet Corp</t>
  </si>
  <si>
    <t xml:space="preserve">US570923789</t>
  </si>
  <si>
    <t xml:space="preserve">KEMET CORP</t>
  </si>
  <si>
    <t xml:space="preserve">Simpsonville</t>
  </si>
  <si>
    <t xml:space="preserve">China; Mexico; Portugal; Hong Kong; Singapore; Mexico</t>
  </si>
  <si>
    <t xml:space="preserve">Coca-Cola Company (The)</t>
  </si>
  <si>
    <t xml:space="preserve">US580628465</t>
  </si>
  <si>
    <t xml:space="preserve">COCA-COLA COMPANY (THE)</t>
  </si>
  <si>
    <t xml:space="preserve">RPC INC</t>
  </si>
  <si>
    <t xml:space="preserve">US581550825</t>
  </si>
  <si>
    <t xml:space="preserve">RPC Energy Services</t>
  </si>
  <si>
    <t xml:space="preserve">"RPC inc"</t>
  </si>
  <si>
    <t xml:space="preserve">WW*1472615</t>
  </si>
  <si>
    <t xml:space="preserve">ROLLINS GARY W. &amp; RANDALL R. FAMILIES</t>
  </si>
  <si>
    <t xml:space="preserve">Rpc Energy Services Inc</t>
  </si>
  <si>
    <t xml:space="preserve">69.84</t>
  </si>
  <si>
    <t xml:space="preserve">Agco Corp</t>
  </si>
  <si>
    <t xml:space="preserve">US581960019</t>
  </si>
  <si>
    <t xml:space="preserve">AGCO CORP</t>
  </si>
  <si>
    <t xml:space="preserve">Canada; Brazil; Germany; France; United Kingdom; Australia; Ireland</t>
  </si>
  <si>
    <t xml:space="preserve">ANI Pharmaceuticals INC</t>
  </si>
  <si>
    <t xml:space="preserve">US582301143</t>
  </si>
  <si>
    <t xml:space="preserve">ANI PHARMACEUTICALS INC</t>
  </si>
  <si>
    <t xml:space="preserve">Baudette</t>
  </si>
  <si>
    <t xml:space="preserve">48Â° 41' 45.6" N	94Â° 30' 57.6" W	2017</t>
  </si>
  <si>
    <t xml:space="preserve">Manhattan Associates INC</t>
  </si>
  <si>
    <t xml:space="preserve">US582373424</t>
  </si>
  <si>
    <t xml:space="preserve">MANHATTAN ASSOCIATES INC</t>
  </si>
  <si>
    <t xml:space="preserve">Australia; China; Japan; France; The Netherlands; United Kingdom; Latin America</t>
  </si>
  <si>
    <t xml:space="preserve">United Parcel Service INC</t>
  </si>
  <si>
    <t xml:space="preserve">US582480149</t>
  </si>
  <si>
    <t xml:space="preserve">UNITED PARCEL SERVICE%</t>
  </si>
  <si>
    <t xml:space="preserve">UNITED PARCEL SERVICE INC</t>
  </si>
  <si>
    <t xml:space="preserve">Germany; Taiwan; Philippines; Hong Kong; Singapore; Canada; Latin America and Caribbean</t>
  </si>
  <si>
    <t xml:space="preserve">Acuity Brands, Inc.</t>
  </si>
  <si>
    <t xml:space="preserve">US582632672</t>
  </si>
  <si>
    <t xml:space="preserve">ACUITY BRANDS, INC.</t>
  </si>
  <si>
    <t xml:space="preserve">Dycom Industries INC</t>
  </si>
  <si>
    <t xml:space="preserve">US591277135</t>
  </si>
  <si>
    <t xml:space="preserve">DYCOM INDUSTRIES INC</t>
  </si>
  <si>
    <t xml:space="preserve">Mobile Home Dynamics Inc</t>
  </si>
  <si>
    <t xml:space="preserve">Palm Beach Gardens</t>
  </si>
  <si>
    <t xml:space="preserve">Danaher Corp</t>
  </si>
  <si>
    <t xml:space="preserve">US591995548</t>
  </si>
  <si>
    <t xml:space="preserve">DANAHER CORP</t>
  </si>
  <si>
    <t xml:space="preserve">Dmg Inc</t>
  </si>
  <si>
    <t xml:space="preserve">Iac/Interactivecorp</t>
  </si>
  <si>
    <t xml:space="preserve">US592712887</t>
  </si>
  <si>
    <t xml:space="preserve">Silver King Broadcasting </t>
  </si>
  <si>
    <t xml:space="preserve">HSN Inc</t>
  </si>
  <si>
    <t xml:space="preserve">InterActiveCorp</t>
  </si>
  <si>
    <t xml:space="preserve">IAC/INTERACTIVECORP</t>
  </si>
  <si>
    <t xml:space="preserve">Interactivecorp</t>
  </si>
  <si>
    <t xml:space="preserve">Premiere Global Services, Inc.</t>
  </si>
  <si>
    <t xml:space="preserve">US593074176</t>
  </si>
  <si>
    <t xml:space="preserve">Premiere Technologies</t>
  </si>
  <si>
    <t xml:space="preserve">Ptek Holdings</t>
  </si>
  <si>
    <t xml:space="preserve">US*Z00094292</t>
  </si>
  <si>
    <t xml:space="preserve">PANGEA PRIVATE HOLDINGS II LLC</t>
  </si>
  <si>
    <t xml:space="preserve">Ptek Holdings, Inc.</t>
  </si>
  <si>
    <t xml:space="preserve">Faro Technologies INC</t>
  </si>
  <si>
    <t xml:space="preserve">US593157093</t>
  </si>
  <si>
    <t xml:space="preserve">"Faro %"</t>
  </si>
  <si>
    <t xml:space="preserve">FARO TECHNOLOGIES INC</t>
  </si>
  <si>
    <t xml:space="preserve">Lake Mary</t>
  </si>
  <si>
    <t xml:space="preserve">RTI Surgical, Inc.</t>
  </si>
  <si>
    <t xml:space="preserve">US593466543</t>
  </si>
  <si>
    <t xml:space="preserve">RTI Biologics</t>
  </si>
  <si>
    <t xml:space="preserve">Regeneration Technologies</t>
  </si>
  <si>
    <t xml:space="preserve">Tutogen</t>
  </si>
  <si>
    <t xml:space="preserve">RTI SURGICAL, INC.</t>
  </si>
  <si>
    <t xml:space="preserve">Rti Biologics, Inc.</t>
  </si>
  <si>
    <t xml:space="preserve">Alachua</t>
  </si>
  <si>
    <t xml:space="preserve">Immunomedics INC</t>
  </si>
  <si>
    <t xml:space="preserve">US611009366</t>
  </si>
  <si>
    <t xml:space="preserve">IMMUNOMEDICS INC</t>
  </si>
  <si>
    <t xml:space="preserve">Alphabet Inc.</t>
  </si>
  <si>
    <t xml:space="preserve">US611767919</t>
  </si>
  <si>
    <t xml:space="preserve">ALPHABET INC.</t>
  </si>
  <si>
    <t xml:space="preserve">Fortune Brands Home &amp; Security, Inc.</t>
  </si>
  <si>
    <t xml:space="preserve">US621411546</t>
  </si>
  <si>
    <t xml:space="preserve">FORTUNE BRANDS HOME &amp; SECURITY, INC.</t>
  </si>
  <si>
    <t xml:space="preserve">Biocryst Pharmaceuticals INC</t>
  </si>
  <si>
    <t xml:space="preserve">US621413174</t>
  </si>
  <si>
    <t xml:space="preserve">biocryst pharm</t>
  </si>
  <si>
    <t xml:space="preserve">BIOCRYST PHARMACEUTICALS INC</t>
  </si>
  <si>
    <t xml:space="preserve">35Â° 52' 37.2" N	78Â° 50' 20.4" W	2017</t>
  </si>
  <si>
    <t xml:space="preserve">Eastman Chemical CO</t>
  </si>
  <si>
    <t xml:space="preserve">US621539359</t>
  </si>
  <si>
    <t xml:space="preserve">EASTMAN CHEMICAL CO</t>
  </si>
  <si>
    <t xml:space="preserve">Kingsport</t>
  </si>
  <si>
    <t xml:space="preserve">Gtx, Inc.</t>
  </si>
  <si>
    <t xml:space="preserve">US621715807</t>
  </si>
  <si>
    <t xml:space="preserve">ne pas confondre avec gtx corp rien à voir (GTX Corp is committed to pioneering, creating and delivering Smart Wearable Technology)</t>
  </si>
  <si>
    <t xml:space="preserve">Adtran INC</t>
  </si>
  <si>
    <t xml:space="preserve">US630918200</t>
  </si>
  <si>
    <t xml:space="preserve">ADTRAN INC</t>
  </si>
  <si>
    <t xml:space="preserve">Huntsville</t>
  </si>
  <si>
    <t xml:space="preserve">Heico Corp</t>
  </si>
  <si>
    <t xml:space="preserve">US650341002</t>
  </si>
  <si>
    <t xml:space="preserve">Heinecke Instruments</t>
  </si>
  <si>
    <t xml:space="preserve">HEICO CORP</t>
  </si>
  <si>
    <t xml:space="preserve">Heinicke Instruments Co</t>
  </si>
  <si>
    <t xml:space="preserve">Impax Laboratories INC</t>
  </si>
  <si>
    <t xml:space="preserve">US650403311</t>
  </si>
  <si>
    <t xml:space="preserve">Impax Pharmaceuticals</t>
  </si>
  <si>
    <t xml:space="preserve">IMPAX LABORATORIES INC</t>
  </si>
  <si>
    <t xml:space="preserve">Global Pharmaceutical Corp</t>
  </si>
  <si>
    <t xml:space="preserve">Hayward; Philadelphia; New Britain; Taiwan</t>
  </si>
  <si>
    <t xml:space="preserve">Protalix Biotherapeutics, Inc.</t>
  </si>
  <si>
    <t xml:space="preserve">US650643773</t>
  </si>
  <si>
    <t xml:space="preserve">PROTALIX%</t>
  </si>
  <si>
    <t xml:space="preserve">PROTALIX BIOTHERAPEUTICS, INC.</t>
  </si>
  <si>
    <t xml:space="preserve">Orthodontix, Inc.</t>
  </si>
  <si>
    <t xml:space="preserve">Sealed Air Corp</t>
  </si>
  <si>
    <t xml:space="preserve">US650654331</t>
  </si>
  <si>
    <t xml:space="preserve">SEALED AIR CORP</t>
  </si>
  <si>
    <t xml:space="preserve">35Â° 11' 52.8" N	80Â° 55' 1.2" W	2017</t>
  </si>
  <si>
    <t xml:space="preserve">North America; Europe; Middle East; Africa; Asia Pacific</t>
  </si>
  <si>
    <t xml:space="preserve">Ultimate Software Group INC</t>
  </si>
  <si>
    <t xml:space="preserve">US650694077</t>
  </si>
  <si>
    <t xml:space="preserve">ULTIMATE SOFTWARE GROUP INC</t>
  </si>
  <si>
    <t xml:space="preserve">Weston</t>
  </si>
  <si>
    <t xml:space="preserve">US650773649</t>
  </si>
  <si>
    <t xml:space="preserve">"WR GRACE &amp; CO" </t>
  </si>
  <si>
    <t xml:space="preserve">"GRACE W R &amp; CO"</t>
  </si>
  <si>
    <t xml:space="preserve">"GRACE W R &amp; CO"</t>
  </si>
  <si>
    <t xml:space="preserve">W R GRACE%</t>
  </si>
  <si>
    <t xml:space="preserve">39Â° 11' 13.2" N	76Â° 54' 0.0" W	2017</t>
  </si>
  <si>
    <t xml:space="preserve">Columbia, Maryland</t>
  </si>
  <si>
    <t xml:space="preserve">Orexigen Therapeutics, Inc.</t>
  </si>
  <si>
    <t xml:space="preserve">US651178822</t>
  </si>
  <si>
    <t xml:space="preserve">OREXIGEN THERAPEUTICS, INC.</t>
  </si>
  <si>
    <t xml:space="preserve">La Jolla</t>
  </si>
  <si>
    <t xml:space="preserve">Sangamo Therapeutics, INC</t>
  </si>
  <si>
    <t xml:space="preserve">US680359556</t>
  </si>
  <si>
    <t xml:space="preserve">SANGAMO BIOSCIENCES%</t>
  </si>
  <si>
    <t xml:space="preserve">SANGAMO THERAPEUTICS, INC</t>
  </si>
  <si>
    <t xml:space="preserve">Sangamo Biosciences Inc</t>
  </si>
  <si>
    <t xml:space="preserve">Richmond, California</t>
  </si>
  <si>
    <t xml:space="preserve">Biomarin Pharmaceutical INC</t>
  </si>
  <si>
    <t xml:space="preserve">US680397820</t>
  </si>
  <si>
    <t xml:space="preserve">BIOMARIN PHARMACEUTICAL INC</t>
  </si>
  <si>
    <t xml:space="preserve">San Rafael</t>
  </si>
  <si>
    <t xml:space="preserve">Calix, Inc.</t>
  </si>
  <si>
    <t xml:space="preserve">US680438710</t>
  </si>
  <si>
    <t xml:space="preserve">CALIX, INC.</t>
  </si>
  <si>
    <t xml:space="preserve">Calix Networks Inc</t>
  </si>
  <si>
    <t xml:space="preserve">Achaogen, Inc.</t>
  </si>
  <si>
    <t xml:space="preserve">US680533693</t>
  </si>
  <si>
    <t xml:space="preserve">ACHAOGEN, INC.</t>
  </si>
  <si>
    <t xml:space="preserve">Wal-Mart Stores, Inc.</t>
  </si>
  <si>
    <t xml:space="preserve">US710415188</t>
  </si>
  <si>
    <t xml:space="preserve">wal mart%</t>
  </si>
  <si>
    <t xml:space="preserve">walmart%</t>
  </si>
  <si>
    <t xml:space="preserve">WW*901466840</t>
  </si>
  <si>
    <t xml:space="preserve">WALTON FAMILY</t>
  </si>
  <si>
    <t xml:space="preserve">4.83</t>
  </si>
  <si>
    <t xml:space="preserve">Bentonville</t>
  </si>
  <si>
    <t xml:space="preserve">2,300,000</t>
  </si>
  <si>
    <t xml:space="preserve">Acxiom Corp</t>
  </si>
  <si>
    <t xml:space="preserve">US710581897</t>
  </si>
  <si>
    <t xml:space="preserve">ACXIOM CORP</t>
  </si>
  <si>
    <t xml:space="preserve">Ccx Network Inc</t>
  </si>
  <si>
    <t xml:space="preserve">Little Rock</t>
  </si>
  <si>
    <t xml:space="preserve">Australia; New Zealand; France; Germany; Latin America; Netherlands; Portugal; Poland; United Kingdo</t>
  </si>
  <si>
    <t xml:space="preserve">Amicus Therapeutics, Inc.</t>
  </si>
  <si>
    <t xml:space="preserve">US710869350</t>
  </si>
  <si>
    <t xml:space="preserve">AMICUS THERAPEUTICS, INC.</t>
  </si>
  <si>
    <t xml:space="preserve">Cranbury</t>
  </si>
  <si>
    <t xml:space="preserve">Codexis INC</t>
  </si>
  <si>
    <t xml:space="preserve">US710872999</t>
  </si>
  <si>
    <t xml:space="preserve">CODEXIS INC</t>
  </si>
  <si>
    <t xml:space="preserve">Osiris Therapeutics INC</t>
  </si>
  <si>
    <t xml:space="preserve">US710881115</t>
  </si>
  <si>
    <t xml:space="preserve">39Â° 10' 26.4" N	76Â° 48' 10.8" W	2017</t>
  </si>
  <si>
    <t xml:space="preserve">Ss&amp;C Technologies Holdings, Inc.</t>
  </si>
  <si>
    <t xml:space="preserve">US710987913</t>
  </si>
  <si>
    <t xml:space="preserve">SS&amp;C TECHNOLOGIES HOLDINGS, INC.</t>
  </si>
  <si>
    <t xml:space="preserve">Centurylink INC</t>
  </si>
  <si>
    <t xml:space="preserve">US720651161</t>
  </si>
  <si>
    <t xml:space="preserve">CENTURYLINK INC</t>
  </si>
  <si>
    <t xml:space="preserve">Monroe</t>
  </si>
  <si>
    <t xml:space="preserve">32Â° 35' 20.4" N	92Â° 4' 8.4" W	2017</t>
  </si>
  <si>
    <t xml:space="preserve">Solarwinds, Inc.</t>
  </si>
  <si>
    <t xml:space="preserve">US731559348</t>
  </si>
  <si>
    <t xml:space="preserve">National Instruments Corp</t>
  </si>
  <si>
    <t xml:space="preserve">US741871327</t>
  </si>
  <si>
    <t xml:space="preserve">NATIONAL INSTRUMENTS CORP</t>
  </si>
  <si>
    <t xml:space="preserve">BMC Software INC</t>
  </si>
  <si>
    <t xml:space="preserve">US742126120</t>
  </si>
  <si>
    <t xml:space="preserve">BMC SOFTWARE INC</t>
  </si>
  <si>
    <t xml:space="preserve">29Â° 44' 38.4" N	95Â° 33' 36.0" W	2017</t>
  </si>
  <si>
    <t xml:space="preserve">Europe/Middle East/Africa (EMEA); Asia-Pacific</t>
  </si>
  <si>
    <t xml:space="preserve">Dril-Quip INC</t>
  </si>
  <si>
    <t xml:space="preserve">US742162088</t>
  </si>
  <si>
    <t xml:space="preserve">DRIL-QUIP INC</t>
  </si>
  <si>
    <t xml:space="preserve">North and South America; Europe; Africa; and the Asia-Pacific</t>
  </si>
  <si>
    <t xml:space="preserve">Dell, Inc.</t>
  </si>
  <si>
    <t xml:space="preserve">US742487834</t>
  </si>
  <si>
    <t xml:space="preserve">US*640505407</t>
  </si>
  <si>
    <t xml:space="preserve">MR MICHAEL S DELL</t>
  </si>
  <si>
    <t xml:space="preserve">Dell Computer Corporation</t>
  </si>
  <si>
    <t xml:space="preserve">Round Rock</t>
  </si>
  <si>
    <t xml:space="preserve">United States of America, North America, Europe, Asia and South America</t>
  </si>
  <si>
    <t xml:space="preserve">Europe, Middle East, Africa, Asia Pacific, Japan</t>
  </si>
  <si>
    <t xml:space="preserve">Luminex Corp</t>
  </si>
  <si>
    <t xml:space="preserve">US742747608</t>
  </si>
  <si>
    <t xml:space="preserve">LUMINEX CORP</t>
  </si>
  <si>
    <t xml:space="preserve">30Â° 25' 55.2" N	97Â° 45' 36.0" W	2017</t>
  </si>
  <si>
    <t xml:space="preserve">Silicon Laboratories INC</t>
  </si>
  <si>
    <t xml:space="preserve">US742793174</t>
  </si>
  <si>
    <t xml:space="preserve">SILICON LABORATORIES INC</t>
  </si>
  <si>
    <t xml:space="preserve">Rackspace Hosting, Inc.</t>
  </si>
  <si>
    <t xml:space="preserve">US743016523</t>
  </si>
  <si>
    <t xml:space="preserve">Texas Instruments INC</t>
  </si>
  <si>
    <t xml:space="preserve">US750289970</t>
  </si>
  <si>
    <t xml:space="preserve">TEXAS INSTRUMENTS INC</t>
  </si>
  <si>
    <t xml:space="preserve">32Â° 55' 8.4" N	96Â° 45' 3.6" W	2017</t>
  </si>
  <si>
    <t xml:space="preserve">Dallas, Texas</t>
  </si>
  <si>
    <t xml:space="preserve">Asia; Europe; Japan</t>
  </si>
  <si>
    <t xml:space="preserve">Micron Technology INC</t>
  </si>
  <si>
    <t xml:space="preserve">US751618004</t>
  </si>
  <si>
    <t xml:space="preserve">MICRON TECHNOLOGY INC</t>
  </si>
  <si>
    <t xml:space="preserve">United States of America; Italy; Japan; Singapore; United Kingdom; Puerto Rico</t>
  </si>
  <si>
    <t xml:space="preserve">Canada; Austria; France; Germany; Hungary; Ireland; Norway; Sweden; Japan; South Korea; Taiwan; Chin</t>
  </si>
  <si>
    <t xml:space="preserve">Citrix Systems INC</t>
  </si>
  <si>
    <t xml:space="preserve">US752275152</t>
  </si>
  <si>
    <t xml:space="preserve">CITRIX SYSTEMS INC</t>
  </si>
  <si>
    <t xml:space="preserve">Fort Lauderdale</t>
  </si>
  <si>
    <t xml:space="preserve">Australia; Belgium; Brazil; China; France; Germany; Ireland; Italy; Japan; Korea; Latin America/Cari</t>
  </si>
  <si>
    <t xml:space="preserve">Geron Corporation</t>
  </si>
  <si>
    <t xml:space="preserve">US752287752</t>
  </si>
  <si>
    <t xml:space="preserve">Tyler Technologies INC</t>
  </si>
  <si>
    <t xml:space="preserve">US752303920</t>
  </si>
  <si>
    <t xml:space="preserve">TYLER TECHNOLOGIES INC</t>
  </si>
  <si>
    <t xml:space="preserve">Tyler Corp</t>
  </si>
  <si>
    <t xml:space="preserve">Opko Health Inc.</t>
  </si>
  <si>
    <t xml:space="preserve">US752402409</t>
  </si>
  <si>
    <t xml:space="preserve">OPKO HEALTH INC</t>
  </si>
  <si>
    <t xml:space="preserve">OPKO HEALTH INC.</t>
  </si>
  <si>
    <t xml:space="preserve">Exegenics Inc.</t>
  </si>
  <si>
    <t xml:space="preserve">Asiainfo-Linkage INC</t>
  </si>
  <si>
    <t xml:space="preserve">US752506390</t>
  </si>
  <si>
    <t xml:space="preserve">%AsiaInfo%</t>
  </si>
  <si>
    <t xml:space="preserve">KY*904640837</t>
  </si>
  <si>
    <t xml:space="preserve">SKIPPER LTD</t>
  </si>
  <si>
    <t xml:space="preserve">37Â° 24' 18.0" N	121Â° 58' 37.2" W	2016</t>
  </si>
  <si>
    <t xml:space="preserve">Halliburton CO</t>
  </si>
  <si>
    <t xml:space="preserve">US752677995</t>
  </si>
  <si>
    <t xml:space="preserve">HALLIBURTON CO</t>
  </si>
  <si>
    <t xml:space="preserve">Halliburton Oil Well Cementing Co</t>
  </si>
  <si>
    <t xml:space="preserve">Realpage, Inc.</t>
  </si>
  <si>
    <t xml:space="preserve">US752788861</t>
  </si>
  <si>
    <t xml:space="preserve">REALPAGE, INC.</t>
  </si>
  <si>
    <t xml:space="preserve">Uni-Pixel, Inc.</t>
  </si>
  <si>
    <t xml:space="preserve">US752926437</t>
  </si>
  <si>
    <t xml:space="preserve">"UNIPIXEL DISPLAYS INC"</t>
  </si>
  <si>
    <t xml:space="preserve">"UNI PIXEL DISPLAYS INC"</t>
  </si>
  <si>
    <t xml:space="preserve">UNI-PIXEL, INC.</t>
  </si>
  <si>
    <t xml:space="preserve">Crown Holdings, Inc.</t>
  </si>
  <si>
    <t xml:space="preserve">US753099507</t>
  </si>
  <si>
    <t xml:space="preserve">CROWN HOLDINGS, INC.</t>
  </si>
  <si>
    <t xml:space="preserve">Philadelphia</t>
  </si>
  <si>
    <t xml:space="preserve">United States of America; Canada, Mexico, Brazil, Colombia, the UK, Ireland, Hungary, Poland, Slovak</t>
  </si>
  <si>
    <t xml:space="preserve">Canada, Mexico, Brazil, Colombia, the UK, Ireland, Hungary, Poland, Slovakia, Finland, Belgium, the </t>
  </si>
  <si>
    <t xml:space="preserve">Teradata Corporation</t>
  </si>
  <si>
    <t xml:space="preserve">US753236470</t>
  </si>
  <si>
    <t xml:space="preserve">TERADATA CORPORATION</t>
  </si>
  <si>
    <t xml:space="preserve">Dayton</t>
  </si>
  <si>
    <t xml:space="preserve">Asia Pacific, Africa, the Middle East, Europe, as well as in North and South America</t>
  </si>
  <si>
    <t xml:space="preserve">Pros Holdings INC</t>
  </si>
  <si>
    <t xml:space="preserve">US760168604</t>
  </si>
  <si>
    <t xml:space="preserve">PROS inc'</t>
  </si>
  <si>
    <t xml:space="preserve">PROS HOLDINGS INC</t>
  </si>
  <si>
    <t xml:space="preserve">29Â° 44' 31.2" N	95Â° 22' 33.6" W	2017</t>
  </si>
  <si>
    <t xml:space="preserve">Baker Hughes INC</t>
  </si>
  <si>
    <t xml:space="preserve">US760207995</t>
  </si>
  <si>
    <t xml:space="preserve">BAKER HUGHES INC</t>
  </si>
  <si>
    <t xml:space="preserve">Repros Therapeutics, Inc.</t>
  </si>
  <si>
    <t xml:space="preserve">US760233274</t>
  </si>
  <si>
    <t xml:space="preserve">REPROS THERAPEUTIS INC</t>
  </si>
  <si>
    <t xml:space="preserve">Repros Therapeutics Inc</t>
  </si>
  <si>
    <t xml:space="preserve">REPROS THERAPEUTICS, INC.</t>
  </si>
  <si>
    <t xml:space="preserve">Zonagen, Inc.</t>
  </si>
  <si>
    <t xml:space="preserve">Kronos Worldwide, Inc.</t>
  </si>
  <si>
    <t xml:space="preserve">US760294959</t>
  </si>
  <si>
    <t xml:space="preserve">WW*905310249</t>
  </si>
  <si>
    <t xml:space="preserve">LISA K. SIMMONS AND SERENA SIMMONS CONNELLY FAMILIES</t>
  </si>
  <si>
    <t xml:space="preserve">Lake Charles, Louisiana; Varennes, Canada; Fredrikstad, Norway; Leverkusen, Germany; Nordenham, Germ</t>
  </si>
  <si>
    <t xml:space="preserve">Gardner Denver INC</t>
  </si>
  <si>
    <t xml:space="preserve">US760419383</t>
  </si>
  <si>
    <t xml:space="preserve">US260426107</t>
  </si>
  <si>
    <t xml:space="preserve">KKR &amp; CO. L.P.</t>
  </si>
  <si>
    <t xml:space="preserve">Chesterbrook</t>
  </si>
  <si>
    <t xml:space="preserve">40Â° 4' 12.0" N	75Â° 27' 46.8" W	2016</t>
  </si>
  <si>
    <t xml:space="preserve">Lexicon Pharmaceuticals, Inc.</t>
  </si>
  <si>
    <t xml:space="preserve">US760474169</t>
  </si>
  <si>
    <t xml:space="preserve">Lexicon Genetics</t>
  </si>
  <si>
    <t xml:space="preserve">US134708899L</t>
  </si>
  <si>
    <t xml:space="preserve">INVUS GROUP LLC</t>
  </si>
  <si>
    <t xml:space="preserve">Lexicon Genetics, Inc.</t>
  </si>
  <si>
    <t xml:space="preserve">63.44</t>
  </si>
  <si>
    <t xml:space="preserve">National Oilwell Varco, Inc.</t>
  </si>
  <si>
    <t xml:space="preserve">US760475815</t>
  </si>
  <si>
    <t xml:space="preserve">NATIONAL OILWELL VARCO, INC.</t>
  </si>
  <si>
    <t xml:space="preserve">National-Oilwell, Inc.</t>
  </si>
  <si>
    <t xml:space="preserve">United States; Canada</t>
  </si>
  <si>
    <t xml:space="preserve">Canada; Venezuela; Norway; Denmark; United Kingdom</t>
  </si>
  <si>
    <t xml:space="preserve">Tenneco Inc.</t>
  </si>
  <si>
    <t xml:space="preserve">US760515284</t>
  </si>
  <si>
    <t xml:space="preserve">TENNECO INC.</t>
  </si>
  <si>
    <t xml:space="preserve">Tenneco Automotive Inc.</t>
  </si>
  <si>
    <t xml:space="preserve">North America (Illinois, Indiana, Michigan, Tennessee and Ohio); Europe (Belgium, Poland, Czech Repu</t>
  </si>
  <si>
    <t xml:space="preserve">Europe; Australia; Africa</t>
  </si>
  <si>
    <t xml:space="preserve">Adobe Systems INC</t>
  </si>
  <si>
    <t xml:space="preserve">US770019522</t>
  </si>
  <si>
    <t xml:space="preserve">ADOBE SYSTEMS INC</t>
  </si>
  <si>
    <t xml:space="preserve">Europe; Middle East; Africa; Asia</t>
  </si>
  <si>
    <t xml:space="preserve">Ebix, Inc.</t>
  </si>
  <si>
    <t xml:space="preserve">US770021975</t>
  </si>
  <si>
    <t xml:space="preserve">EBIX, INC.</t>
  </si>
  <si>
    <t xml:space="preserve">Ebix.Com, Inc.</t>
  </si>
  <si>
    <t xml:space="preserve">Johns Creek</t>
  </si>
  <si>
    <t xml:space="preserve">Cirrus Logic INC</t>
  </si>
  <si>
    <t xml:space="preserve">US770024818</t>
  </si>
  <si>
    <t xml:space="preserve">CIRRUS LOGIC INC</t>
  </si>
  <si>
    <t xml:space="preserve">China; Japan</t>
  </si>
  <si>
    <t xml:space="preserve">Intuit INC</t>
  </si>
  <si>
    <t xml:space="preserve">US770034661</t>
  </si>
  <si>
    <t xml:space="preserve">INTUIT INC</t>
  </si>
  <si>
    <t xml:space="preserve">Cisco Systems INC</t>
  </si>
  <si>
    <t xml:space="preserve">US770059951</t>
  </si>
  <si>
    <t xml:space="preserve">CISCO SYSTEMS INC</t>
  </si>
  <si>
    <t xml:space="preserve">Canada; Europe; Asia Pacific; Japan</t>
  </si>
  <si>
    <t xml:space="preserve">QAD INC</t>
  </si>
  <si>
    <t xml:space="preserve">US770105228</t>
  </si>
  <si>
    <t xml:space="preserve">WW*903019045</t>
  </si>
  <si>
    <t xml:space="preserve">LOPKER PAMELA M. AND KARL F.</t>
  </si>
  <si>
    <t xml:space="preserve">65.54</t>
  </si>
  <si>
    <t xml:space="preserve">Thailand; Hong Kong; Australia; Canada; China; Netherlands; Belgium; France; Germany; India; Japan; </t>
  </si>
  <si>
    <t xml:space="preserve">Synaptics Incorporated</t>
  </si>
  <si>
    <t xml:space="preserve">US770118518</t>
  </si>
  <si>
    <t xml:space="preserve">SYNAPTICS INCORPORATED</t>
  </si>
  <si>
    <t xml:space="preserve">Ixys Corp</t>
  </si>
  <si>
    <t xml:space="preserve">US770140882</t>
  </si>
  <si>
    <t xml:space="preserve">IXYS CORP</t>
  </si>
  <si>
    <t xml:space="preserve">Paradigm Technology Inc</t>
  </si>
  <si>
    <t xml:space="preserve">North America; South America; Europe; Australia; Africa; Asia</t>
  </si>
  <si>
    <t xml:space="preserve">Cadence Design Systems INC</t>
  </si>
  <si>
    <t xml:space="preserve">US770148231</t>
  </si>
  <si>
    <t xml:space="preserve">CADENCE DESIGN SYSTEMS INC</t>
  </si>
  <si>
    <t xml:space="preserve">Ecad Inc</t>
  </si>
  <si>
    <t xml:space="preserve">China; Europe; India; Israel; Japan; Korea; Taiwan</t>
  </si>
  <si>
    <t xml:space="preserve">Natus Medical INC</t>
  </si>
  <si>
    <t xml:space="preserve">US770154833</t>
  </si>
  <si>
    <t xml:space="preserve">NATUS MEDICAL INC</t>
  </si>
  <si>
    <t xml:space="preserve">37Â° 39' 36.0" N	121Â° 53' 49.2" W	2017</t>
  </si>
  <si>
    <t xml:space="preserve">Ligand Pharmaceuticals INC</t>
  </si>
  <si>
    <t xml:space="preserve">US770160744</t>
  </si>
  <si>
    <t xml:space="preserve">LIGAND PHARMACEUTICALS INC</t>
  </si>
  <si>
    <t xml:space="preserve">Symantec Corp</t>
  </si>
  <si>
    <t xml:space="preserve">US770181864</t>
  </si>
  <si>
    <t xml:space="preserve">SYMANTEC CORP</t>
  </si>
  <si>
    <t xml:space="preserve">Moutain View</t>
  </si>
  <si>
    <t xml:space="preserve">Xilinx Inc.</t>
  </si>
  <si>
    <t xml:space="preserve">US770188631</t>
  </si>
  <si>
    <t xml:space="preserve">XILINX INC.</t>
  </si>
  <si>
    <t xml:space="preserve">San Jose, California</t>
  </si>
  <si>
    <t xml:space="preserve">Germany; United Kingdom; Ireland; France; Belgium; Sweden; India</t>
  </si>
  <si>
    <t xml:space="preserve">Integrated Silicon Solution INC</t>
  </si>
  <si>
    <t xml:space="preserve">US770199971</t>
  </si>
  <si>
    <t xml:space="preserve">CN263346377L</t>
  </si>
  <si>
    <t xml:space="preserve">SUMMITVIEW CAPITAL MANAGEMENT LTD</t>
  </si>
  <si>
    <t xml:space="preserve">Harmonic INC</t>
  </si>
  <si>
    <t xml:space="preserve">US770201147</t>
  </si>
  <si>
    <t xml:space="preserve">HARMONIC INC</t>
  </si>
  <si>
    <t xml:space="preserve">Harmonic Lightwaves Inc</t>
  </si>
  <si>
    <t xml:space="preserve">Echelon Corp</t>
  </si>
  <si>
    <t xml:space="preserve">US770203595</t>
  </si>
  <si>
    <t xml:space="preserve">ECHELON CORP</t>
  </si>
  <si>
    <t xml:space="preserve">China; France; Germany; Japan; South Korea; The Netherlands; United Kingdom; Portugal; India; Belgiu</t>
  </si>
  <si>
    <t xml:space="preserve">Plantronics Inc.</t>
  </si>
  <si>
    <t xml:space="preserve">US770207692</t>
  </si>
  <si>
    <t xml:space="preserve">PLANTRONICS INC.</t>
  </si>
  <si>
    <t xml:space="preserve">Pi Parent Corp</t>
  </si>
  <si>
    <t xml:space="preserve">Santa Cruz</t>
  </si>
  <si>
    <t xml:space="preserve">North America; Europe; Australia; New Zealand</t>
  </si>
  <si>
    <t xml:space="preserve">Mexico; China; United Kingdom; Netherlands; North America; Europe; Australia; New Zealand</t>
  </si>
  <si>
    <t xml:space="preserve">Sanmina Corp</t>
  </si>
  <si>
    <t xml:space="preserve">US770228183</t>
  </si>
  <si>
    <t xml:space="preserve">SANMINA CORP</t>
  </si>
  <si>
    <t xml:space="preserve">37Â° 23' 16.8" N	121Â° 55' 44.4" W	2017</t>
  </si>
  <si>
    <t xml:space="preserve">Irobot Corporation</t>
  </si>
  <si>
    <t xml:space="preserve">US770259335</t>
  </si>
  <si>
    <t xml:space="preserve">IROBOT CORPORATION</t>
  </si>
  <si>
    <t xml:space="preserve">Mosys, Inc.</t>
  </si>
  <si>
    <t xml:space="preserve">US770291941</t>
  </si>
  <si>
    <t xml:space="preserve">MOSYS, INC.</t>
  </si>
  <si>
    <t xml:space="preserve">Monolithic System Technology, Inc.</t>
  </si>
  <si>
    <t xml:space="preserve">Netapp, Inc.</t>
  </si>
  <si>
    <t xml:space="preserve">US770307520</t>
  </si>
  <si>
    <t xml:space="preserve">NETAPP, INC.</t>
  </si>
  <si>
    <t xml:space="preserve">Network Appliance, Inc.</t>
  </si>
  <si>
    <t xml:space="preserve">Informatica Corp</t>
  </si>
  <si>
    <t xml:space="preserve">US770333710</t>
  </si>
  <si>
    <t xml:space="preserve">North America; Europe; Middle East; Africa; Asia Pacific; Latin America</t>
  </si>
  <si>
    <t xml:space="preserve">Super Micro Computer, Inc.</t>
  </si>
  <si>
    <t xml:space="preserve">US770353939</t>
  </si>
  <si>
    <t xml:space="preserve">SUPER MICRO COMPUTER INC</t>
  </si>
  <si>
    <t xml:space="preserve">SUPER MICRO COMP INC</t>
  </si>
  <si>
    <t xml:space="preserve">SUPER MICRO COMPUTER, INC.</t>
  </si>
  <si>
    <t xml:space="preserve">United Kingdom; Germany; Asia</t>
  </si>
  <si>
    <t xml:space="preserve">Sequenom INC</t>
  </si>
  <si>
    <t xml:space="preserve">US770365889</t>
  </si>
  <si>
    <t xml:space="preserve">US*Z00237083</t>
  </si>
  <si>
    <t xml:space="preserve">SAVOY ACQUISITION CORPORATION</t>
  </si>
  <si>
    <t xml:space="preserve">Yahoo INC</t>
  </si>
  <si>
    <t xml:space="preserve">US770398689</t>
  </si>
  <si>
    <t xml:space="preserve">YAHOO INC</t>
  </si>
  <si>
    <t xml:space="preserve">Omnivision Technologies INC</t>
  </si>
  <si>
    <t xml:space="preserve">US770401990</t>
  </si>
  <si>
    <t xml:space="preserve">YY*905316183</t>
  </si>
  <si>
    <t xml:space="preserve">SEAGULL INVESTMENT HOLDINGS LIMITED</t>
  </si>
  <si>
    <t xml:space="preserve">37Â° 23' 24.0" N	121Â° 57' 46.8" W	2016</t>
  </si>
  <si>
    <t xml:space="preserve">China; Taiwan; Korea; Hong Kong; Singapore; Japan; United Kingdom; Germany; Finland</t>
  </si>
  <si>
    <t xml:space="preserve">Brocade Communications Systems INC</t>
  </si>
  <si>
    <t xml:space="preserve">US770409517</t>
  </si>
  <si>
    <t xml:space="preserve">BROCADE COMMUNICATIONS SYSTEMS INC</t>
  </si>
  <si>
    <t xml:space="preserve">37Â° 25' 4.8" N	121Â° 57' 10.8" W	2017</t>
  </si>
  <si>
    <t xml:space="preserve">Europe; Asia-Pacific</t>
  </si>
  <si>
    <t xml:space="preserve">Intuitive Surgical INC</t>
  </si>
  <si>
    <t xml:space="preserve">US770416458</t>
  </si>
  <si>
    <t xml:space="preserve">INTUITIVE SURGICAL INC</t>
  </si>
  <si>
    <t xml:space="preserve">Europe; Middle East; Asia</t>
  </si>
  <si>
    <t xml:space="preserve">Netgear, Inc.</t>
  </si>
  <si>
    <t xml:space="preserve">US770419172</t>
  </si>
  <si>
    <t xml:space="preserve">NETGEAR, INC.</t>
  </si>
  <si>
    <t xml:space="preserve">Juniper Networks INC</t>
  </si>
  <si>
    <t xml:space="preserve">US770422528</t>
  </si>
  <si>
    <t xml:space="preserve">JUNIPER NETWORKS INC</t>
  </si>
  <si>
    <t xml:space="preserve">Extreme Networks INC</t>
  </si>
  <si>
    <t xml:space="preserve">US770430270</t>
  </si>
  <si>
    <t xml:space="preserve">EXTREME NETWORKS INC</t>
  </si>
  <si>
    <t xml:space="preserve">Netherlands; India; United Arab Emirates; Hong Kong; Korea; Japan</t>
  </si>
  <si>
    <t xml:space="preserve">Ebay INC</t>
  </si>
  <si>
    <t xml:space="preserve">US770430924</t>
  </si>
  <si>
    <t xml:space="preserve">EBAY INC</t>
  </si>
  <si>
    <t xml:space="preserve">Australia, Austria, Canada, China, Belgium, the United States, Hong Kong, France, India, Germany, Ma</t>
  </si>
  <si>
    <t xml:space="preserve">Shoretel, Inc.</t>
  </si>
  <si>
    <t xml:space="preserve">US770443568</t>
  </si>
  <si>
    <t xml:space="preserve">SHORETEL, INC.</t>
  </si>
  <si>
    <t xml:space="preserve">Tibco Software INC</t>
  </si>
  <si>
    <t xml:space="preserve">US770449727</t>
  </si>
  <si>
    <t xml:space="preserve">US*Z00043378</t>
  </si>
  <si>
    <t xml:space="preserve">BALBOA INTERMEDIATE HOLDINGS LLC</t>
  </si>
  <si>
    <t xml:space="preserve">Monolithic Power Systems, Inc.</t>
  </si>
  <si>
    <t xml:space="preserve">US770466789</t>
  </si>
  <si>
    <t xml:space="preserve">MONOLITHIC POWER SYSTEMS, INC.</t>
  </si>
  <si>
    <t xml:space="preserve">Unites States</t>
  </si>
  <si>
    <t xml:space="preserve">Unites States; Taiwan; Japan; China; Korea</t>
  </si>
  <si>
    <t xml:space="preserve">Taiwan; Japan; China; Korea</t>
  </si>
  <si>
    <t xml:space="preserve">Netflix, Inc.</t>
  </si>
  <si>
    <t xml:space="preserve">US770467272</t>
  </si>
  <si>
    <t xml:space="preserve">NETFLIX, INC.</t>
  </si>
  <si>
    <t xml:space="preserve">Netflix.Com, Inc.</t>
  </si>
  <si>
    <t xml:space="preserve">Quotient Technology Inc.</t>
  </si>
  <si>
    <t xml:space="preserve">US770485123</t>
  </si>
  <si>
    <t xml:space="preserve">COUPONS COM</t>
  </si>
  <si>
    <t xml:space="preserve">QUOTIENT TECHNOLOGY INC.</t>
  </si>
  <si>
    <t xml:space="preserve">Coupons.Com Incorporated</t>
  </si>
  <si>
    <t xml:space="preserve">Agilent Technologies INC</t>
  </si>
  <si>
    <t xml:space="preserve">US770518772</t>
  </si>
  <si>
    <t xml:space="preserve">AGILENT TECHNOLOGIES INC</t>
  </si>
  <si>
    <t xml:space="preserve">Hp Measurement Inc</t>
  </si>
  <si>
    <t xml:space="preserve">Telenav, Inc.</t>
  </si>
  <si>
    <t xml:space="preserve">US770521800</t>
  </si>
  <si>
    <t xml:space="preserve">TELENAV, INC.</t>
  </si>
  <si>
    <t xml:space="preserve">Qualys, Inc.</t>
  </si>
  <si>
    <t xml:space="preserve">US770534145</t>
  </si>
  <si>
    <t xml:space="preserve">QUALYS, INC.</t>
  </si>
  <si>
    <t xml:space="preserve">France; Germany; United Kingdom; Japan; Hong Kong</t>
  </si>
  <si>
    <t xml:space="preserve">Revance Therapeutics, Inc.</t>
  </si>
  <si>
    <t xml:space="preserve">US770551645</t>
  </si>
  <si>
    <t xml:space="preserve">Revance Therapeutics</t>
  </si>
  <si>
    <t xml:space="preserve">REVANCE THERAPEUTICS, INC.</t>
  </si>
  <si>
    <t xml:space="preserve">Genomic Health INC</t>
  </si>
  <si>
    <t xml:space="preserve">US770552594</t>
  </si>
  <si>
    <t xml:space="preserve">GENOMIC HEALTH INC</t>
  </si>
  <si>
    <t xml:space="preserve">37Â° 29' 52.8" N	122Â° 13' 1.2" W	2017</t>
  </si>
  <si>
    <t xml:space="preserve">Kalobios Pharmaceuticals, Inc.</t>
  </si>
  <si>
    <t xml:space="preserve">US770557236</t>
  </si>
  <si>
    <t xml:space="preserve">KALOBIOS %</t>
  </si>
  <si>
    <t xml:space="preserve">KALOBIOS PHARMACEUTICALS, INC.</t>
  </si>
  <si>
    <t xml:space="preserve">Inphi Corporation</t>
  </si>
  <si>
    <t xml:space="preserve">US770557980</t>
  </si>
  <si>
    <t xml:space="preserve">INPHI CORPORATION</t>
  </si>
  <si>
    <t xml:space="preserve">Cavium, Inc.</t>
  </si>
  <si>
    <t xml:space="preserve">US770558625</t>
  </si>
  <si>
    <t xml:space="preserve">CAVIUM, INC.</t>
  </si>
  <si>
    <t xml:space="preserve">Cavium Networks, Inc.</t>
  </si>
  <si>
    <t xml:space="preserve">Fortinet INC</t>
  </si>
  <si>
    <t xml:space="preserve">US770560389</t>
  </si>
  <si>
    <t xml:space="preserve">FORTINET INC</t>
  </si>
  <si>
    <t xml:space="preserve">Infinera Corp.</t>
  </si>
  <si>
    <t xml:space="preserve">US770560433</t>
  </si>
  <si>
    <t xml:space="preserve">INFINERA CORP.</t>
  </si>
  <si>
    <t xml:space="preserve">Alexza Pharmaceuticals, Inc.</t>
  </si>
  <si>
    <t xml:space="preserve">US770567768</t>
  </si>
  <si>
    <t xml:space="preserve">FaxMed</t>
  </si>
  <si>
    <t xml:space="preserve">WW*957050242</t>
  </si>
  <si>
    <t xml:space="preserve">MR SERGIO FERRER-SALAT</t>
  </si>
  <si>
    <t xml:space="preserve">United Online INC</t>
  </si>
  <si>
    <t xml:space="preserve">US770575839</t>
  </si>
  <si>
    <t xml:space="preserve">US270223495</t>
  </si>
  <si>
    <t xml:space="preserve">B. RILEY FINANCIAL, INC.</t>
  </si>
  <si>
    <t xml:space="preserve">Woodlands Hills</t>
  </si>
  <si>
    <t xml:space="preserve">Alnylam Pharmaceuticals, Inc.</t>
  </si>
  <si>
    <t xml:space="preserve">US770602661</t>
  </si>
  <si>
    <t xml:space="preserve">ALNYLAM PHARMACEUTICALS, INC.</t>
  </si>
  <si>
    <t xml:space="preserve">Reald INC</t>
  </si>
  <si>
    <t xml:space="preserve">US770620426</t>
  </si>
  <si>
    <t xml:space="preserve">US*Z00210911</t>
  </si>
  <si>
    <t xml:space="preserve">RHOMBUS CINEMA HOLDINGS LP</t>
  </si>
  <si>
    <t xml:space="preserve">Mead Johnson Nutrition Company</t>
  </si>
  <si>
    <t xml:space="preserve">US800318351</t>
  </si>
  <si>
    <t xml:space="preserve">MEAD JOHNSON NUTRITION COMPANY</t>
  </si>
  <si>
    <t xml:space="preserve">Square, Inc.</t>
  </si>
  <si>
    <t xml:space="preserve">US800429876</t>
  </si>
  <si>
    <t xml:space="preserve">SQUARE, INC.</t>
  </si>
  <si>
    <t xml:space="preserve">BWX Technologies Inc.</t>
  </si>
  <si>
    <t xml:space="preserve">US800558025</t>
  </si>
  <si>
    <t xml:space="preserve">BWX TECHNOLOGIES INC.</t>
  </si>
  <si>
    <t xml:space="preserve">Babcock &amp; Wilcox Co</t>
  </si>
  <si>
    <t xml:space="preserve">Lynchburg</t>
  </si>
  <si>
    <t xml:space="preserve">Northrop Grumman Corporation</t>
  </si>
  <si>
    <t xml:space="preserve">US800640649</t>
  </si>
  <si>
    <t xml:space="preserve">NORTHROP GRUMMAN CORPORATION</t>
  </si>
  <si>
    <t xml:space="preserve">New P, Inc.</t>
  </si>
  <si>
    <t xml:space="preserve">Europe; Australia; Saudi Arabia; United Arab Emirates</t>
  </si>
  <si>
    <t xml:space="preserve">Shutterstock, Inc.</t>
  </si>
  <si>
    <t xml:space="preserve">US800812659</t>
  </si>
  <si>
    <t xml:space="preserve">SHUTTERSTOCK, INC.</t>
  </si>
  <si>
    <t xml:space="preserve">Scientific Games Corp</t>
  </si>
  <si>
    <t xml:space="preserve">US810422894</t>
  </si>
  <si>
    <t xml:space="preserve">SCIENTIFIC GAMES CORP</t>
  </si>
  <si>
    <t xml:space="preserve">Autotote Corp</t>
  </si>
  <si>
    <t xml:space="preserve">Las Vegas</t>
  </si>
  <si>
    <t xml:space="preserve">Servicesource International, Inc.</t>
  </si>
  <si>
    <t xml:space="preserve">US810578975</t>
  </si>
  <si>
    <t xml:space="preserve">SERVICE SOURCE international%</t>
  </si>
  <si>
    <t xml:space="preserve">SERVICESOURCE INTERNATIONAL, INC.</t>
  </si>
  <si>
    <t xml:space="preserve">Singapore; Ireland; United Kingdom; Japan; Malaysia</t>
  </si>
  <si>
    <t xml:space="preserve">ITT Inc.</t>
  </si>
  <si>
    <t xml:space="preserve">US811197930</t>
  </si>
  <si>
    <t xml:space="preserve">ITT INC.</t>
  </si>
  <si>
    <t xml:space="preserve">White Plains</t>
  </si>
  <si>
    <t xml:space="preserve">Coeur Mining INC</t>
  </si>
  <si>
    <t xml:space="preserve">US820109423</t>
  </si>
  <si>
    <t xml:space="preserve">ne pas chercher "cœur"</t>
  </si>
  <si>
    <t xml:space="preserve">COEUR MINING INC</t>
  </si>
  <si>
    <t xml:space="preserve">41Â° 52' 48.0" N	87Â° 37' 26.4" W	2017</t>
  </si>
  <si>
    <t xml:space="preserve">Chile, Argentina, Bolivia</t>
  </si>
  <si>
    <t xml:space="preserve">Barracuda Networks, Inc.</t>
  </si>
  <si>
    <t xml:space="preserve">US830380411</t>
  </si>
  <si>
    <t xml:space="preserve">BARRACUDA NETWORKS, INC.</t>
  </si>
  <si>
    <t xml:space="preserve">Australia; Austria; Belgium; Brazil; China; France; Germany; Hong Kong; India ; Ireland; Italy; Japa</t>
  </si>
  <si>
    <t xml:space="preserve">Advanced Energy Industries INC</t>
  </si>
  <si>
    <t xml:space="preserve">US840846841</t>
  </si>
  <si>
    <t xml:space="preserve">ADVANCED ENERGY INDUSTRIES INC</t>
  </si>
  <si>
    <t xml:space="preserve">Colorado; Washington; Japan; China</t>
  </si>
  <si>
    <t xml:space="preserve">California; Texas; Taiwan; United Kingdom; South Korea; China; Japan; Germany</t>
  </si>
  <si>
    <t xml:space="preserve">Japan; China; Taiwan; United Kingdom; South Korea; Germany</t>
  </si>
  <si>
    <t xml:space="preserve">Rentech INC</t>
  </si>
  <si>
    <t xml:space="preserve">US840957421</t>
  </si>
  <si>
    <t xml:space="preserve">RENTECH INC</t>
  </si>
  <si>
    <t xml:space="preserve">Los Angeles</t>
  </si>
  <si>
    <t xml:space="preserve">Spectranetics Corp</t>
  </si>
  <si>
    <t xml:space="preserve">US840997049</t>
  </si>
  <si>
    <t xml:space="preserve">SPECTRANETICS CORP</t>
  </si>
  <si>
    <t xml:space="preserve">Colorado Springs, Colorado</t>
  </si>
  <si>
    <t xml:space="preserve">Array Biopharma INC</t>
  </si>
  <si>
    <t xml:space="preserve">US841460811</t>
  </si>
  <si>
    <t xml:space="preserve">ARRAY BIOPHARMA INC</t>
  </si>
  <si>
    <t xml:space="preserve">Boulder, Colorado</t>
  </si>
  <si>
    <t xml:space="preserve">Ziopharm Oncology, Inc.</t>
  </si>
  <si>
    <t xml:space="preserve">US841475642</t>
  </si>
  <si>
    <t xml:space="preserve">ZIOPHARM ONCOLOGY, INC.</t>
  </si>
  <si>
    <t xml:space="preserve">Boston, Massachusetts, Germantown, Maryland and New York City, New York</t>
  </si>
  <si>
    <t xml:space="preserve">Cardiovascular Systems INC</t>
  </si>
  <si>
    <t xml:space="preserve">US841568247</t>
  </si>
  <si>
    <t xml:space="preserve">CARDIOVASCULAR SYSTEM</t>
  </si>
  <si>
    <t xml:space="preserve">CARDIOVASCULAR SYSTEMS INC</t>
  </si>
  <si>
    <t xml:space="preserve">45Â° 3' 57.6" N	93Â° 11' 34.8" W	2017</t>
  </si>
  <si>
    <t xml:space="preserve">Microchip Technology INC</t>
  </si>
  <si>
    <t xml:space="preserve">US860629024</t>
  </si>
  <si>
    <t xml:space="preserve">MICROCHIP TECHNOLOGY INC</t>
  </si>
  <si>
    <t xml:space="preserve">United States; China; Australia; India; Singapore; Korea; Malaysia; Philippines; Taiwan; Thailand; J</t>
  </si>
  <si>
    <t xml:space="preserve">China; Australia; India; Singapore; Korea; Malaysia; Philippines; Taiwan; Thailand; Japan; Austria; </t>
  </si>
  <si>
    <t xml:space="preserve">JDA Software Group INC</t>
  </si>
  <si>
    <t xml:space="preserve">US860787377</t>
  </si>
  <si>
    <t xml:space="preserve">US120004606L</t>
  </si>
  <si>
    <t xml:space="preserve">JDA SOFTWARE GROUP INC</t>
  </si>
  <si>
    <t xml:space="preserve">33Â° 37' 22.8" N	111Â° 55' 30.0" W	2016</t>
  </si>
  <si>
    <t xml:space="preserve">Asia Pacific; Canada; Europe; Latin America; Middle East</t>
  </si>
  <si>
    <t xml:space="preserve">Meet Group, Inc. (The)</t>
  </si>
  <si>
    <t xml:space="preserve">US860879433</t>
  </si>
  <si>
    <t xml:space="preserve">MEET GROUP, INC. (THE)</t>
  </si>
  <si>
    <t xml:space="preserve">Meetme, Inc.</t>
  </si>
  <si>
    <t xml:space="preserve">New Hope</t>
  </si>
  <si>
    <t xml:space="preserve">Mexico; Brazil</t>
  </si>
  <si>
    <t xml:space="preserve">Splunk Inc.</t>
  </si>
  <si>
    <t xml:space="preserve">US861106510</t>
  </si>
  <si>
    <t xml:space="preserve">"SPLUNK INC"</t>
  </si>
  <si>
    <t xml:space="preserve">SPLUNK INC.</t>
  </si>
  <si>
    <t xml:space="preserve">Biolase, Inc.</t>
  </si>
  <si>
    <t xml:space="preserve">US870442441</t>
  </si>
  <si>
    <t xml:space="preserve">biolase</t>
  </si>
  <si>
    <t xml:space="preserve">biolase tech</t>
  </si>
  <si>
    <t xml:space="preserve">BIOLASE, INC.</t>
  </si>
  <si>
    <t xml:space="preserve">Biolase Technology Inc</t>
  </si>
  <si>
    <t xml:space="preserve">Irvine, California</t>
  </si>
  <si>
    <t xml:space="preserve">Mexico; Ecuador, Peru and Colombia; Argentina; Caribbean, Central America and Venezuela; Korea; Mala</t>
  </si>
  <si>
    <t xml:space="preserve">Mexico; Ecuador; Peru; Colombia; Argentina; Caribbean; Central America; Venezuela; Korea; Malaysia; </t>
  </si>
  <si>
    <t xml:space="preserve">Merit Medical Systems INC</t>
  </si>
  <si>
    <t xml:space="preserve">US870447695</t>
  </si>
  <si>
    <t xml:space="preserve">MERIT MEDICAL SYSTEMS INC</t>
  </si>
  <si>
    <t xml:space="preserve">Galway, Ireland; Angleton, Texas; Richmond, Virginia; Maastricht, The Netherlands; Venlo, The Nether</t>
  </si>
  <si>
    <t xml:space="preserve">Denmark; China</t>
  </si>
  <si>
    <t xml:space="preserve">Myriad Genetics INC</t>
  </si>
  <si>
    <t xml:space="preserve">US870494517</t>
  </si>
  <si>
    <t xml:space="preserve">MYRIAD GENETICS INC</t>
  </si>
  <si>
    <t xml:space="preserve">International Game Technology</t>
  </si>
  <si>
    <t xml:space="preserve">US880173041</t>
  </si>
  <si>
    <t xml:space="preserve">Asia; Australia; New Zealand; Europe; Japan; Latin America; Russia; South Africa; United Kingdom</t>
  </si>
  <si>
    <t xml:space="preserve">Dish Network Corporation</t>
  </si>
  <si>
    <t xml:space="preserve">US880336997</t>
  </si>
  <si>
    <t xml:space="preserve">Echostar Communications Corporation</t>
  </si>
  <si>
    <t xml:space="preserve">70.01</t>
  </si>
  <si>
    <t xml:space="preserve">Cbak Energy Technology INC</t>
  </si>
  <si>
    <t xml:space="preserve">US880442833</t>
  </si>
  <si>
    <t xml:space="preserve">SHENZHEN BAK BATTERY</t>
  </si>
  <si>
    <t xml:space="preserve">BAK INTERNAT TIANJIN LTD </t>
  </si>
  <si>
    <t xml:space="preserve">CBAK ENERGY TECHNOLOGY INC</t>
  </si>
  <si>
    <t xml:space="preserve">China Bak Battery, Inc.</t>
  </si>
  <si>
    <t xml:space="preserve">Halozyme Therapeutics, Inc.</t>
  </si>
  <si>
    <t xml:space="preserve">US880488686</t>
  </si>
  <si>
    <t xml:space="preserve">HALOZYME THERAPEUTICS, INC.</t>
  </si>
  <si>
    <t xml:space="preserve">Dolby Laboratories, Inc.</t>
  </si>
  <si>
    <t xml:space="preserve">US900199783</t>
  </si>
  <si>
    <t xml:space="preserve">US*933050913</t>
  </si>
  <si>
    <t xml:space="preserve">DOLBY DAGMAR FAMILY</t>
  </si>
  <si>
    <t xml:space="preserve">88.51</t>
  </si>
  <si>
    <t xml:space="preserve">UK, Australia, Canada, China, Japan, France, Germany</t>
  </si>
  <si>
    <t xml:space="preserve">Clovis Oncology, Inc.</t>
  </si>
  <si>
    <t xml:space="preserve">US900475355</t>
  </si>
  <si>
    <t xml:space="preserve">CLOVIS ONCOLOGY, INC.</t>
  </si>
  <si>
    <t xml:space="preserve">Huntington Ingalls Industries, Inc.</t>
  </si>
  <si>
    <t xml:space="preserve">US900607005</t>
  </si>
  <si>
    <t xml:space="preserve">HUNTINGTON INGALLS INDUSTRIES, INC.</t>
  </si>
  <si>
    <t xml:space="preserve">Newport News</t>
  </si>
  <si>
    <t xml:space="preserve">Mississippi</t>
  </si>
  <si>
    <t xml:space="preserve">Suncoke Energy INC</t>
  </si>
  <si>
    <t xml:space="preserve">US900640593</t>
  </si>
  <si>
    <t xml:space="preserve">%suncoke%</t>
  </si>
  <si>
    <t xml:space="preserve">Sun coke%</t>
  </si>
  <si>
    <t xml:space="preserve">SUNCOKE ENERGY INC</t>
  </si>
  <si>
    <t xml:space="preserve">41Â° 48' 28.8" N	88Â° 4' 15.6" W	2017</t>
  </si>
  <si>
    <t xml:space="preserve">Knowles Corporation</t>
  </si>
  <si>
    <t xml:space="preserve">US901002689</t>
  </si>
  <si>
    <t xml:space="preserve">KNOWLES CORPORATION</t>
  </si>
  <si>
    <t xml:space="preserve">Itasca, Illinois</t>
  </si>
  <si>
    <t xml:space="preserve">Paccar INC</t>
  </si>
  <si>
    <t xml:space="preserve">US910351110</t>
  </si>
  <si>
    <t xml:space="preserve">PACCAR INC</t>
  </si>
  <si>
    <t xml:space="preserve">Pacific Car &amp; Foundry Co</t>
  </si>
  <si>
    <t xml:space="preserve">North America; Africa; Asia; Australia; Europe</t>
  </si>
  <si>
    <t xml:space="preserve">Boeing Company (The)</t>
  </si>
  <si>
    <t xml:space="preserve">US910425694</t>
  </si>
  <si>
    <t xml:space="preserve">BOEING COMPANY (THE)</t>
  </si>
  <si>
    <t xml:space="preserve">Boeing Airplane Co</t>
  </si>
  <si>
    <t xml:space="preserve">Weyerhaeuser CO</t>
  </si>
  <si>
    <t xml:space="preserve">US910470860</t>
  </si>
  <si>
    <t xml:space="preserve">WEYERHAEUSER CO</t>
  </si>
  <si>
    <t xml:space="preserve">47Â° 36' 0.0" N	122Â° 19' 55.2" W	2017</t>
  </si>
  <si>
    <t xml:space="preserve">Canada; Mexico; Uruguay; the United Kingdom; Switzerland; Japan; South Korea; Taiwan; Hong Kong; Sin</t>
  </si>
  <si>
    <t xml:space="preserve">Itron INC</t>
  </si>
  <si>
    <t xml:space="preserve">US911011792</t>
  </si>
  <si>
    <t xml:space="preserve">ITRON INC</t>
  </si>
  <si>
    <t xml:space="preserve">Liberty Lake</t>
  </si>
  <si>
    <t xml:space="preserve">Microsoft Corp.</t>
  </si>
  <si>
    <t xml:space="preserve">US911144442</t>
  </si>
  <si>
    <t xml:space="preserve">MICROSOFT CORP.</t>
  </si>
  <si>
    <t xml:space="preserve">Redmond</t>
  </si>
  <si>
    <t xml:space="preserve">Asia; Europe; Middle East and Africa; North &amp; Central America; South America; South Pacific</t>
  </si>
  <si>
    <t xml:space="preserve">CTI Biopharma Corp.</t>
  </si>
  <si>
    <t xml:space="preserve">US911533912</t>
  </si>
  <si>
    <t xml:space="preserve">CTI BIOPHARMA CORP.</t>
  </si>
  <si>
    <t xml:space="preserve">Cell Therapeutics Inc</t>
  </si>
  <si>
    <t xml:space="preserve">Microvision INC</t>
  </si>
  <si>
    <t xml:space="preserve">US911600822</t>
  </si>
  <si>
    <t xml:space="preserve">47Â° 39' 43.2" N	122Â° 5' 38.4" W	2017</t>
  </si>
  <si>
    <t xml:space="preserve">Realnetworks INC</t>
  </si>
  <si>
    <t xml:space="preserve">US911628146</t>
  </si>
  <si>
    <t xml:space="preserve">REALNETWORKS INC</t>
  </si>
  <si>
    <t xml:space="preserve">47Â° 35' 24.0" N	122Â° 20' 2.4" W	2017</t>
  </si>
  <si>
    <t xml:space="preserve">Brazil, Mexico, Germany, Finland, France, the Netherlands, China, Indonesia, Japan, South Korea, Sin</t>
  </si>
  <si>
    <t xml:space="preserve">Amazon COM INC</t>
  </si>
  <si>
    <t xml:space="preserve">US911646860</t>
  </si>
  <si>
    <t xml:space="preserve">AMAZON COM INC</t>
  </si>
  <si>
    <t xml:space="preserve">47Â° 37' 19.2" N	122Â° 20' 13.2" W	2017</t>
  </si>
  <si>
    <t xml:space="preserve">Omeros Corporation</t>
  </si>
  <si>
    <t xml:space="preserve">US911663741</t>
  </si>
  <si>
    <t xml:space="preserve">OMEROS CORPORATION</t>
  </si>
  <si>
    <t xml:space="preserve">F5 Networks INC</t>
  </si>
  <si>
    <t xml:space="preserve">US911714307</t>
  </si>
  <si>
    <t xml:space="preserve">F5 NETWORKS INC</t>
  </si>
  <si>
    <t xml:space="preserve">F5 Labs Inc</t>
  </si>
  <si>
    <t xml:space="preserve">Pixelworks INC</t>
  </si>
  <si>
    <t xml:space="preserve">US911761992</t>
  </si>
  <si>
    <t xml:space="preserve">PIXELWORKS INC</t>
  </si>
  <si>
    <t xml:space="preserve">Seattle Genetics INC</t>
  </si>
  <si>
    <t xml:space="preserve">US911874389</t>
  </si>
  <si>
    <t xml:space="preserve">SEATTLE GENETICS INC</t>
  </si>
  <si>
    <t xml:space="preserve">GLU Mobile Inc.</t>
  </si>
  <si>
    <t xml:space="preserve">US912143667</t>
  </si>
  <si>
    <t xml:space="preserve">Glu Games</t>
  </si>
  <si>
    <t xml:space="preserve">Sorrent</t>
  </si>
  <si>
    <t xml:space="preserve">GLU MOBILE INC.</t>
  </si>
  <si>
    <t xml:space="preserve">San Fransisco</t>
  </si>
  <si>
    <t xml:space="preserve">United Kingdom; France; Germany; Spain; Italy; Hong Kong; China; Brazil</t>
  </si>
  <si>
    <t xml:space="preserve">Tesla Motors INC</t>
  </si>
  <si>
    <t xml:space="preserve">US912197729</t>
  </si>
  <si>
    <t xml:space="preserve">Tesla Motors%</t>
  </si>
  <si>
    <t xml:space="preserve">TESLA MOTORS INC</t>
  </si>
  <si>
    <t xml:space="preserve">37Â° 23' 38.4" N	122Â° 8' 56.4" W	2017</t>
  </si>
  <si>
    <t xml:space="preserve">Electro Scientific Industries INC</t>
  </si>
  <si>
    <t xml:space="preserve">US930370304</t>
  </si>
  <si>
    <t xml:space="preserve">ELECTRO SCIENTIFIC INDUSTRIES INC</t>
  </si>
  <si>
    <t xml:space="preserve">Portland</t>
  </si>
  <si>
    <t xml:space="preserve">Columbia Sportswear CO</t>
  </si>
  <si>
    <t xml:space="preserve">US930498284</t>
  </si>
  <si>
    <t xml:space="preserve">COLUMBIA SPORTSWEAR CO</t>
  </si>
  <si>
    <t xml:space="preserve">United States of America; Argentina; Australia; Belgium; Cyprus; Finland; Greenland; China; Israel; </t>
  </si>
  <si>
    <t xml:space="preserve">Canada; United Kingdom; Argentina; Australia; Belgium; Cyprus; Finland; Greenland; China; Israel; So</t>
  </si>
  <si>
    <t xml:space="preserve">Nike INC</t>
  </si>
  <si>
    <t xml:space="preserve">US930584541</t>
  </si>
  <si>
    <t xml:space="preserve">NIKE INC</t>
  </si>
  <si>
    <t xml:space="preserve">Beaverton</t>
  </si>
  <si>
    <t xml:space="preserve">United States; China; Taiwan; India; Turkey; Thailand; Vietnam; Pakistan; Philippines; Malaysia; Kor</t>
  </si>
  <si>
    <t xml:space="preserve">Americas; Europe; Asia; Africa; Australia</t>
  </si>
  <si>
    <t xml:space="preserve">Flir Systems INC</t>
  </si>
  <si>
    <t xml:space="preserve">US930708501</t>
  </si>
  <si>
    <t xml:space="preserve">FLIR SYSTEMS INC</t>
  </si>
  <si>
    <t xml:space="preserve">Wilsonville</t>
  </si>
  <si>
    <t xml:space="preserve">Boston, Massachusetts; Portland, Oregon; Santa Clara, California; London, England; Stockholm, Sweden</t>
  </si>
  <si>
    <t xml:space="preserve">Italy; Canada; Brazil; Middle East</t>
  </si>
  <si>
    <t xml:space="preserve">Sarepta Therapeutics, Inc.</t>
  </si>
  <si>
    <t xml:space="preserve">US930797222</t>
  </si>
  <si>
    <t xml:space="preserve">AntiVirals Inc</t>
  </si>
  <si>
    <t xml:space="preserve">AVI BioPharma</t>
  </si>
  <si>
    <t xml:space="preserve">SAREPTA THERAPEUTICS, INC.</t>
  </si>
  <si>
    <t xml:space="preserve">Avi Biopharma Inc</t>
  </si>
  <si>
    <t xml:space="preserve">Lattice Semiconductor Corp</t>
  </si>
  <si>
    <t xml:space="preserve">US930835214</t>
  </si>
  <si>
    <t xml:space="preserve">LATTICE SEMICONDUCTOR CORP</t>
  </si>
  <si>
    <t xml:space="preserve">China; Indonesia; Japan; Malaysia; Taiwan; The Philippines; Philippines; South Korea; Oregon, United</t>
  </si>
  <si>
    <t xml:space="preserve">China; Indonesia; Japan; Malaysia; Taiwan; South Korea; Philippines</t>
  </si>
  <si>
    <t xml:space="preserve">Radisys Corp</t>
  </si>
  <si>
    <t xml:space="preserve">US930945232</t>
  </si>
  <si>
    <t xml:space="preserve">RADISYS CORP</t>
  </si>
  <si>
    <t xml:space="preserve">45Â° 32' 38.4" N	122Â° 55' 44.4" W	2017</t>
  </si>
  <si>
    <t xml:space="preserve">Canada; Europe; The Middle East; Africa; China; Japan</t>
  </si>
  <si>
    <t xml:space="preserve">Cray Inc.</t>
  </si>
  <si>
    <t xml:space="preserve">US930962605</t>
  </si>
  <si>
    <t xml:space="preserve">CRAY INC.</t>
  </si>
  <si>
    <t xml:space="preserve">Tera Computer Company</t>
  </si>
  <si>
    <t xml:space="preserve">Minnesota; Wisconsin</t>
  </si>
  <si>
    <t xml:space="preserve">USA; Australia; Brazil; Europe; India; Israel; Japan; Korea; Taiwan</t>
  </si>
  <si>
    <t xml:space="preserve">Australia; Brazil; Europe; India; Israel; Japan; Korea; Taiwan</t>
  </si>
  <si>
    <t xml:space="preserve">Spectrum Pharmaceuticals, Inc.</t>
  </si>
  <si>
    <t xml:space="preserve">US930979187</t>
  </si>
  <si>
    <t xml:space="preserve">Spectrum Pharmaceuticals%</t>
  </si>
  <si>
    <t xml:space="preserve">SPECTRUM PHARMACEUTICALS, INC.</t>
  </si>
  <si>
    <t xml:space="preserve">Neotherapeutics, Inc.</t>
  </si>
  <si>
    <t xml:space="preserve">Henderson</t>
  </si>
  <si>
    <t xml:space="preserve">Chevron Corporation</t>
  </si>
  <si>
    <t xml:space="preserve">US940890210</t>
  </si>
  <si>
    <t xml:space="preserve">CHEVRON CORPORATION</t>
  </si>
  <si>
    <t xml:space="preserve">Chevrontexaco Corporation</t>
  </si>
  <si>
    <t xml:space="preserve">San Ramon</t>
  </si>
  <si>
    <t xml:space="preserve">Africa, Asia-Pacific, Europe, Eurasia, Latin America, Caribbean countries, Middle East, USA</t>
  </si>
  <si>
    <t xml:space="preserve">HP INC</t>
  </si>
  <si>
    <t xml:space="preserve">US941081436</t>
  </si>
  <si>
    <t xml:space="preserve">37Â° 24' 46.8" N	122Â° 8' 56.4" W	2017</t>
  </si>
  <si>
    <t xml:space="preserve">Hexcel Corp</t>
  </si>
  <si>
    <t xml:space="preserve">US941109521</t>
  </si>
  <si>
    <t xml:space="preserve">HEXCEL CORP</t>
  </si>
  <si>
    <t xml:space="preserve">China; Australia; Czech Republic; Finland; France; Germany; Israel; Italy; New Zealand; Poland; Sout</t>
  </si>
  <si>
    <t xml:space="preserve">BIO RAD Laboratories INC</t>
  </si>
  <si>
    <t xml:space="preserve">US941381833</t>
  </si>
  <si>
    <t xml:space="preserve">BIO RADINNOVATIONS</t>
  </si>
  <si>
    <t xml:space="preserve">BIO RAD LABORATORIES</t>
  </si>
  <si>
    <t xml:space="preserve">WW*933062082</t>
  </si>
  <si>
    <t xml:space="preserve">SCHWARTZ, ALICE N, NORMAN &amp; STEVEN FAMILIES</t>
  </si>
  <si>
    <t xml:space="preserve">66.96</t>
  </si>
  <si>
    <t xml:space="preserve">Hercules</t>
  </si>
  <si>
    <t xml:space="preserve">Hercules, California</t>
  </si>
  <si>
    <t xml:space="preserve">Fair Isaac Corporation</t>
  </si>
  <si>
    <t xml:space="preserve">US941499887</t>
  </si>
  <si>
    <t xml:space="preserve">FAIR ISAAC CORPORATION</t>
  </si>
  <si>
    <t xml:space="preserve">Fair Isaac &amp; Company Inc</t>
  </si>
  <si>
    <t xml:space="preserve">Africa; Asia Pacific; Europe; Latin America; the Middle East; and North America</t>
  </si>
  <si>
    <t xml:space="preserve">Coherent INC</t>
  </si>
  <si>
    <t xml:space="preserve">US941622541</t>
  </si>
  <si>
    <t xml:space="preserve">COHERENT INC</t>
  </si>
  <si>
    <t xml:space="preserve">Coherent Radiation</t>
  </si>
  <si>
    <t xml:space="preserve">Applied Materials INC</t>
  </si>
  <si>
    <t xml:space="preserve">US941655526</t>
  </si>
  <si>
    <t xml:space="preserve">APPLIED MATERIALS INC</t>
  </si>
  <si>
    <t xml:space="preserve">Applied Materials Technology Inc</t>
  </si>
  <si>
    <t xml:space="preserve">Canada, Japan, Israel and the Netherlands</t>
  </si>
  <si>
    <t xml:space="preserve">Canada, Japan, Israel and the Netherlands; China, India, Malaysia, Taiwan, and Singapore</t>
  </si>
  <si>
    <t xml:space="preserve">Comstock Resources INC</t>
  </si>
  <si>
    <t xml:space="preserve">US941667468</t>
  </si>
  <si>
    <t xml:space="preserve">COMSTOCK RESOURCES INC</t>
  </si>
  <si>
    <t xml:space="preserve">Comstock Tunnel &amp; Drainage Co</t>
  </si>
  <si>
    <t xml:space="preserve">Intel Corp</t>
  </si>
  <si>
    <t xml:space="preserve">US941672743</t>
  </si>
  <si>
    <t xml:space="preserve">INTEL CORP</t>
  </si>
  <si>
    <t xml:space="preserve">Africa; Algeria; Brazil; Belgium; Costa Rica; Cayman Islands; Israel; Ireland; Japan; Malaysia; Phil</t>
  </si>
  <si>
    <t xml:space="preserve">Advanced Micro Devices INC</t>
  </si>
  <si>
    <t xml:space="preserve">US941692300</t>
  </si>
  <si>
    <t xml:space="preserve">ADVANCED MICRO DEVICES INC</t>
  </si>
  <si>
    <t xml:space="preserve">United States; Europe; Japan; Asia</t>
  </si>
  <si>
    <t xml:space="preserve">Europe; Japan; Asia; Middle East</t>
  </si>
  <si>
    <t xml:space="preserve">Berkshire Hathaway Energy CO</t>
  </si>
  <si>
    <t xml:space="preserve">US942213782</t>
  </si>
  <si>
    <t xml:space="preserve">MidAmerican Energy Holdings Company</t>
  </si>
  <si>
    <t xml:space="preserve">89.93</t>
  </si>
  <si>
    <t xml:space="preserve">Des Moines</t>
  </si>
  <si>
    <t xml:space="preserve">41Â° 35' 13.2" N	93Â° 37' 33.6" W	2016</t>
  </si>
  <si>
    <t xml:space="preserve">United States, Great Britain, the Philippines</t>
  </si>
  <si>
    <t xml:space="preserve">Nanometrics INC</t>
  </si>
  <si>
    <t xml:space="preserve">US942276314</t>
  </si>
  <si>
    <t xml:space="preserve">NANOMETRICS INC</t>
  </si>
  <si>
    <t xml:space="preserve">Milpitas, California</t>
  </si>
  <si>
    <t xml:space="preserve">China; Europe; Japan; Korea; Singapore; Taiwan</t>
  </si>
  <si>
    <t xml:space="preserve">Varian Medical Systems INC</t>
  </si>
  <si>
    <t xml:space="preserve">US942359345</t>
  </si>
  <si>
    <t xml:space="preserve">VARIAN MEDICAL SYSTEMS INC</t>
  </si>
  <si>
    <t xml:space="preserve">Varian Associates Inc</t>
  </si>
  <si>
    <t xml:space="preserve">Europe; Asia; Australia; Latin America</t>
  </si>
  <si>
    <t xml:space="preserve">Apple INC</t>
  </si>
  <si>
    <t xml:space="preserve">US942404110</t>
  </si>
  <si>
    <t xml:space="preserve">APPLE INC</t>
  </si>
  <si>
    <t xml:space="preserve">37Â° 19' 48.0" N	122Â° 1' 44.4" W	2017</t>
  </si>
  <si>
    <t xml:space="preserve">Quidel Corp</t>
  </si>
  <si>
    <t xml:space="preserve">US942573850</t>
  </si>
  <si>
    <t xml:space="preserve">Monoclonal Antibodies</t>
  </si>
  <si>
    <t xml:space="preserve">QUIDEL CORP</t>
  </si>
  <si>
    <t xml:space="preserve">32Â° 56' 42.0" N	117Â° 14' 24.0" W	2017</t>
  </si>
  <si>
    <t xml:space="preserve">Diego, California</t>
  </si>
  <si>
    <t xml:space="preserve">Viavi Solutions Inc.</t>
  </si>
  <si>
    <t xml:space="preserve">US942579683</t>
  </si>
  <si>
    <t xml:space="preserve">VIAVI SOLUTIONS INC.</t>
  </si>
  <si>
    <t xml:space="preserve">Jds Uniphase Corp</t>
  </si>
  <si>
    <t xml:space="preserve">Applied Micro Circuits Corp</t>
  </si>
  <si>
    <t xml:space="preserve">US942586591</t>
  </si>
  <si>
    <t xml:space="preserve">US*Z00253163</t>
  </si>
  <si>
    <t xml:space="preserve">MONTANA MERGER SUB II LLC</t>
  </si>
  <si>
    <t xml:space="preserve">North America, Europe, Israel, and Asia</t>
  </si>
  <si>
    <t xml:space="preserve">LAM Research Corp</t>
  </si>
  <si>
    <t xml:space="preserve">US942634797</t>
  </si>
  <si>
    <t xml:space="preserve">LAM RESEARCH CORP</t>
  </si>
  <si>
    <t xml:space="preserve">Cooper Companies INC</t>
  </si>
  <si>
    <t xml:space="preserve">US942657368</t>
  </si>
  <si>
    <t xml:space="preserve">COOPER COMPANIES INC</t>
  </si>
  <si>
    <t xml:space="preserve">Coopervision Inc</t>
  </si>
  <si>
    <t xml:space="preserve">Quantum Corporation</t>
  </si>
  <si>
    <t xml:space="preserve">US942665054</t>
  </si>
  <si>
    <t xml:space="preserve">QUANTUM CORPORATION</t>
  </si>
  <si>
    <t xml:space="preserve">Serena Software INC</t>
  </si>
  <si>
    <t xml:space="preserve">US942669809</t>
  </si>
  <si>
    <t xml:space="preserve">US*B000079329</t>
  </si>
  <si>
    <t xml:space="preserve">SPATACUS ACQUISITION CORP</t>
  </si>
  <si>
    <t xml:space="preserve">37Â° 33' 25.2" N	122Â° 16' 44.4" W	2016</t>
  </si>
  <si>
    <t xml:space="preserve">Integrated Device Technology INC</t>
  </si>
  <si>
    <t xml:space="preserve">US942669985</t>
  </si>
  <si>
    <t xml:space="preserve">INTEGRATED DEVICE TECHNOLOGY INC</t>
  </si>
  <si>
    <t xml:space="preserve">DSP Group INC</t>
  </si>
  <si>
    <t xml:space="preserve">US942683643</t>
  </si>
  <si>
    <t xml:space="preserve">DSP GROUP INC</t>
  </si>
  <si>
    <t xml:space="preserve">Los Altos</t>
  </si>
  <si>
    <t xml:space="preserve">Trimble Inc.</t>
  </si>
  <si>
    <t xml:space="preserve">US942802192</t>
  </si>
  <si>
    <t xml:space="preserve">TRIMBLE INC.</t>
  </si>
  <si>
    <t xml:space="preserve">Trimble Navigation Ltd</t>
  </si>
  <si>
    <t xml:space="preserve">Sweden; Germany; New Zealand; France; Canada; Netherlands; India</t>
  </si>
  <si>
    <t xml:space="preserve">Autodesk INC</t>
  </si>
  <si>
    <t xml:space="preserve">US942819853</t>
  </si>
  <si>
    <t xml:space="preserve">AUTODESK INC</t>
  </si>
  <si>
    <t xml:space="preserve">Canada; Mexico; Venezuela; Brazil; Argentina; Switzerland; Sweden; the Netherlands; Germany; Austria</t>
  </si>
  <si>
    <t xml:space="preserve">Electronic Arts INC</t>
  </si>
  <si>
    <t xml:space="preserve">US942838567</t>
  </si>
  <si>
    <t xml:space="preserve">ELECTRONIC ARTS INC</t>
  </si>
  <si>
    <t xml:space="preserve">Electronic Arts</t>
  </si>
  <si>
    <t xml:space="preserve">United States of America; Australia; Austria; Barbados; Brazil; China; Czech Republic; Denmark; Finl</t>
  </si>
  <si>
    <t xml:space="preserve">Sigma Designs INC</t>
  </si>
  <si>
    <t xml:space="preserve">US942848099</t>
  </si>
  <si>
    <t xml:space="preserve">SIGMA DESIGNS INC</t>
  </si>
  <si>
    <t xml:space="preserve">United States of America; China; France; Japan; Taiwan</t>
  </si>
  <si>
    <t xml:space="preserve">China; France; Japan; Taiwan</t>
  </si>
  <si>
    <t xml:space="preserve">Heron Therapeutics, Inc.</t>
  </si>
  <si>
    <t xml:space="preserve">US942875566</t>
  </si>
  <si>
    <t xml:space="preserve">A.P. Pharma, Inc.</t>
  </si>
  <si>
    <t xml:space="preserve">Cypress Semiconductor Corp</t>
  </si>
  <si>
    <t xml:space="preserve">US942885898</t>
  </si>
  <si>
    <t xml:space="preserve">CYPRESS SEMICONDUCTOR CORP</t>
  </si>
  <si>
    <t xml:space="preserve">United States of America; USA; Cavite, Philippines</t>
  </si>
  <si>
    <t xml:space="preserve">Maxim Integrated Products INC</t>
  </si>
  <si>
    <t xml:space="preserve">US942896096</t>
  </si>
  <si>
    <t xml:space="preserve">MAXIM INTEGRATED PRODUCTS INC</t>
  </si>
  <si>
    <t xml:space="preserve">Austria; China; the United Kingdom; France; Germany; India; Italy; Japan; Korea; Singapore; Sweden; </t>
  </si>
  <si>
    <t xml:space="preserve">PDL Biopharma, Inc.</t>
  </si>
  <si>
    <t xml:space="preserve">US943023969</t>
  </si>
  <si>
    <t xml:space="preserve">PDL BIOPHARMA, INC.</t>
  </si>
  <si>
    <t xml:space="preserve">Protein Design Labs, Inc.</t>
  </si>
  <si>
    <t xml:space="preserve">Incline Village</t>
  </si>
  <si>
    <t xml:space="preserve">Finisar Corp</t>
  </si>
  <si>
    <t xml:space="preserve">US943038428</t>
  </si>
  <si>
    <t xml:space="preserve">FINISAR CORP</t>
  </si>
  <si>
    <t xml:space="preserve">Malaysia; China; Singapore</t>
  </si>
  <si>
    <t xml:space="preserve">Gilead Sciences INC</t>
  </si>
  <si>
    <t xml:space="preserve">US943047598</t>
  </si>
  <si>
    <t xml:space="preserve">GILEAD SCIENCES INC</t>
  </si>
  <si>
    <t xml:space="preserve">Canada; United Kingdom; Australia; New Zealand; Austria; Belgium; The Netherlands; France; Germany; </t>
  </si>
  <si>
    <t xml:space="preserve">Power Integrations INC</t>
  </si>
  <si>
    <t xml:space="preserve">US943065014</t>
  </si>
  <si>
    <t xml:space="preserve">POWER INTEGRATIONS INC</t>
  </si>
  <si>
    <t xml:space="preserve">Americas; Asia/Pacific; China; Europe; Africa; Japan; Taiwan</t>
  </si>
  <si>
    <t xml:space="preserve">Asia/Pacific; China; Europe; Africa; Japan; Taiwan</t>
  </si>
  <si>
    <t xml:space="preserve">Electronics For Imaging INC</t>
  </si>
  <si>
    <t xml:space="preserve">US943086355</t>
  </si>
  <si>
    <t xml:space="preserve">ELECTRONICS FOR IMAGING INC</t>
  </si>
  <si>
    <t xml:space="preserve">Rambus INC</t>
  </si>
  <si>
    <t xml:space="preserve">US943112828</t>
  </si>
  <si>
    <t xml:space="preserve">RAMBUS INC</t>
  </si>
  <si>
    <t xml:space="preserve">India; Germany; Japan; Korea; Taiwan</t>
  </si>
  <si>
    <t xml:space="preserve">Stereotaxis, Inc.</t>
  </si>
  <si>
    <t xml:space="preserve">US943120386</t>
  </si>
  <si>
    <t xml:space="preserve">Stereotaxis%</t>
  </si>
  <si>
    <t xml:space="preserve">STEREOTAXIS, INC.</t>
  </si>
  <si>
    <t xml:space="preserve">Intevac INC</t>
  </si>
  <si>
    <t xml:space="preserve">US943125814</t>
  </si>
  <si>
    <t xml:space="preserve">INTEVAC INC</t>
  </si>
  <si>
    <t xml:space="preserve">Singapore; Malaysia; Korea; China; Japan</t>
  </si>
  <si>
    <t xml:space="preserve">Biotime INC</t>
  </si>
  <si>
    <t xml:space="preserve">US943127919</t>
  </si>
  <si>
    <t xml:space="preserve">"Biotime inc"</t>
  </si>
  <si>
    <t xml:space="preserve">BIOTIME INC</t>
  </si>
  <si>
    <t xml:space="preserve">Alameda</t>
  </si>
  <si>
    <t xml:space="preserve">Polycom INC</t>
  </si>
  <si>
    <t xml:space="preserve">US943128324</t>
  </si>
  <si>
    <t xml:space="preserve">Canada; Asia Pacific; Europe and Middle East; Caribbean and Latin America</t>
  </si>
  <si>
    <t xml:space="preserve">Nektar Therapeutics</t>
  </si>
  <si>
    <t xml:space="preserve">US943134940</t>
  </si>
  <si>
    <t xml:space="preserve">NEKTAR THERAPEUTICS</t>
  </si>
  <si>
    <t xml:space="preserve">Inhale Therapeutic Systems, Inc.</t>
  </si>
  <si>
    <t xml:space="preserve">San Francisco, California</t>
  </si>
  <si>
    <t xml:space="preserve">Vivus INC</t>
  </si>
  <si>
    <t xml:space="preserve">US943136179</t>
  </si>
  <si>
    <t xml:space="preserve">VIVUS INC</t>
  </si>
  <si>
    <t xml:space="preserve">Incyte Corporation</t>
  </si>
  <si>
    <t xml:space="preserve">US943136539</t>
  </si>
  <si>
    <t xml:space="preserve">INCYTE CORPORATION</t>
  </si>
  <si>
    <t xml:space="preserve">Incyte Genomics, Inc.</t>
  </si>
  <si>
    <t xml:space="preserve">Nuance Communications, Inc.</t>
  </si>
  <si>
    <t xml:space="preserve">US943156479</t>
  </si>
  <si>
    <t xml:space="preserve">NUANCE COMMUNICATIONS, INC.</t>
  </si>
  <si>
    <t xml:space="preserve">Scansoft, Inc.</t>
  </si>
  <si>
    <t xml:space="preserve">Omnicell, Inc.</t>
  </si>
  <si>
    <t xml:space="preserve">US943166458</t>
  </si>
  <si>
    <t xml:space="preserve">OMNICELL, INC.</t>
  </si>
  <si>
    <t xml:space="preserve">Omnicell Com</t>
  </si>
  <si>
    <t xml:space="preserve">Windtree Therapeutics INC</t>
  </si>
  <si>
    <t xml:space="preserve">US943171943</t>
  </si>
  <si>
    <t xml:space="preserve">WINDTREE THERAPEUTICS INC</t>
  </si>
  <si>
    <t xml:space="preserve">40Â° 15' 46.8" N	75Â° 7' 44.4" W	2017</t>
  </si>
  <si>
    <t xml:space="preserve">Europe; Central America; South America; Mexico</t>
  </si>
  <si>
    <t xml:space="preserve">Nvidia Corp</t>
  </si>
  <si>
    <t xml:space="preserve">US943177549</t>
  </si>
  <si>
    <t xml:space="preserve">NVIDIA CORP</t>
  </si>
  <si>
    <t xml:space="preserve">United States of America and abroad</t>
  </si>
  <si>
    <t xml:space="preserve">Canada; Cayman Islands; Finland; Netherlands; Germany; United Kingdom; Japan; China; India; Australi</t>
  </si>
  <si>
    <t xml:space="preserve">Immersion Corp</t>
  </si>
  <si>
    <t xml:space="preserve">US943180138</t>
  </si>
  <si>
    <t xml:space="preserve">IMMERSION CORP</t>
  </si>
  <si>
    <t xml:space="preserve">Simpson Manufacturing CO INC</t>
  </si>
  <si>
    <t xml:space="preserve">US943196943</t>
  </si>
  <si>
    <t xml:space="preserve">SIMPSON STRONG TIE%</t>
  </si>
  <si>
    <t xml:space="preserve">SIMPSON MANUFACTURING CO INC</t>
  </si>
  <si>
    <t xml:space="preserve">Mckesson Corporation</t>
  </si>
  <si>
    <t xml:space="preserve">US943207296</t>
  </si>
  <si>
    <t xml:space="preserve">MCKESSON CORPORATION</t>
  </si>
  <si>
    <t xml:space="preserve">Mckesson Hboc, Inc.</t>
  </si>
  <si>
    <t xml:space="preserve">North America; Australia; Europe</t>
  </si>
  <si>
    <t xml:space="preserve">Great Elm Capital Group, Inc.</t>
  </si>
  <si>
    <t xml:space="preserve">US943219054</t>
  </si>
  <si>
    <t xml:space="preserve">GREAT ELM CAPITAL GROUP, INC.</t>
  </si>
  <si>
    <t xml:space="preserve">Unwired Planet, Inc.</t>
  </si>
  <si>
    <t xml:space="preserve">Verisign INC</t>
  </si>
  <si>
    <t xml:space="preserve">US943221585</t>
  </si>
  <si>
    <t xml:space="preserve">VERISIGN INC</t>
  </si>
  <si>
    <t xml:space="preserve">Rigel Pharmaceuticals INC</t>
  </si>
  <si>
    <t xml:space="preserve">US943248524</t>
  </si>
  <si>
    <t xml:space="preserve">RIGEL PHARMACEUTICALS INC</t>
  </si>
  <si>
    <t xml:space="preserve">Neophotonics Corp</t>
  </si>
  <si>
    <t xml:space="preserve">US943253730</t>
  </si>
  <si>
    <t xml:space="preserve">NEOPHOTONICS CORP</t>
  </si>
  <si>
    <t xml:space="preserve">37Â° 23' 45.6" N	121Â° 55' 48.0" W	2017</t>
  </si>
  <si>
    <t xml:space="preserve">California; China</t>
  </si>
  <si>
    <t xml:space="preserve">Chemocentryx, Inc.</t>
  </si>
  <si>
    <t xml:space="preserve">US943254365</t>
  </si>
  <si>
    <t xml:space="preserve">CHEMOCENTRYX, INC.</t>
  </si>
  <si>
    <t xml:space="preserve">Innoviva, Inc.</t>
  </si>
  <si>
    <t xml:space="preserve">US943265960</t>
  </si>
  <si>
    <t xml:space="preserve">INNOVIVA, INC.</t>
  </si>
  <si>
    <t xml:space="preserve">Theravance, Inc</t>
  </si>
  <si>
    <t xml:space="preserve">Align Technology INC</t>
  </si>
  <si>
    <t xml:space="preserve">US943267295</t>
  </si>
  <si>
    <t xml:space="preserve">ALIGN TECHNOLOGY INC</t>
  </si>
  <si>
    <t xml:space="preserve">37Â° 22' 55.2" N	121Â° 55' 51.6" W	2017</t>
  </si>
  <si>
    <t xml:space="preserve">Europe, Asia-Pacific, Japan, and Latin America</t>
  </si>
  <si>
    <t xml:space="preserve">Ellie Mae, Inc.</t>
  </si>
  <si>
    <t xml:space="preserve">US943288780</t>
  </si>
  <si>
    <t xml:space="preserve">ELLIE MAE, INC.</t>
  </si>
  <si>
    <t xml:space="preserve">Cytokinetics, Inc.</t>
  </si>
  <si>
    <t xml:space="preserve">US943291317</t>
  </si>
  <si>
    <t xml:space="preserve">Sunesis Pharmaceuticals INC</t>
  </si>
  <si>
    <t xml:space="preserve">US943295878</t>
  </si>
  <si>
    <t xml:space="preserve">SUNESIS PHARMACEUTICALS INC</t>
  </si>
  <si>
    <t xml:space="preserve">Northwest Biotherapeutics, Inc.</t>
  </si>
  <si>
    <t xml:space="preserve">US943306718</t>
  </si>
  <si>
    <t xml:space="preserve">NORTHWEST BIOTHERAPEUTICS, INC.</t>
  </si>
  <si>
    <t xml:space="preserve">Salesforce.Com, Inc.</t>
  </si>
  <si>
    <t xml:space="preserve">US943320693</t>
  </si>
  <si>
    <t xml:space="preserve">SALESFORCE COM inc</t>
  </si>
  <si>
    <t xml:space="preserve">SALESFORCE.COM, INC.</t>
  </si>
  <si>
    <t xml:space="preserve">Ringcentral, Inc.</t>
  </si>
  <si>
    <t xml:space="preserve">US943322844</t>
  </si>
  <si>
    <t xml:space="preserve">RINGCENTRAL, INC.</t>
  </si>
  <si>
    <t xml:space="preserve">Belmont</t>
  </si>
  <si>
    <t xml:space="preserve">Web.Com Group, Inc.</t>
  </si>
  <si>
    <t xml:space="preserve">US943327894</t>
  </si>
  <si>
    <t xml:space="preserve">"WEB COM INC"</t>
  </si>
  <si>
    <t xml:space="preserve">not webcom</t>
  </si>
  <si>
    <t xml:space="preserve">WEB.COM GROUP, INC.</t>
  </si>
  <si>
    <t xml:space="preserve">Website Pros, Inc.</t>
  </si>
  <si>
    <t xml:space="preserve">Shutterfly INC</t>
  </si>
  <si>
    <t xml:space="preserve">US943330068</t>
  </si>
  <si>
    <t xml:space="preserve">SHUTTERFLY INC</t>
  </si>
  <si>
    <t xml:space="preserve">37Â° 32' 20.4" N	122Â° 15' 18.0" W	2017</t>
  </si>
  <si>
    <t xml:space="preserve">Xenoport, Inc.</t>
  </si>
  <si>
    <t xml:space="preserve">US943330837</t>
  </si>
  <si>
    <t xml:space="preserve">US257743394L</t>
  </si>
  <si>
    <t xml:space="preserve">ARBOR PHARMACEUTICALS</t>
  </si>
  <si>
    <t xml:space="preserve">Wageworks, Inc.</t>
  </si>
  <si>
    <t xml:space="preserve">US943351864</t>
  </si>
  <si>
    <t xml:space="preserve">WAGEWORKS, INC.</t>
  </si>
  <si>
    <t xml:space="preserve">Pandora Media, Inc.</t>
  </si>
  <si>
    <t xml:space="preserve">US943352630</t>
  </si>
  <si>
    <t xml:space="preserve">PANDORA MEDIA, INC.</t>
  </si>
  <si>
    <t xml:space="preserve">Dialogic Inc.</t>
  </si>
  <si>
    <t xml:space="preserve">US943409691</t>
  </si>
  <si>
    <t xml:space="preserve">CA199409316L</t>
  </si>
  <si>
    <t xml:space="preserve">NOVACAP INVESTMENTS INC</t>
  </si>
  <si>
    <t xml:space="preserve">Veraz Networks, Inc.</t>
  </si>
  <si>
    <t xml:space="preserve">Avery Dennison Corp</t>
  </si>
  <si>
    <t xml:space="preserve">US951492269</t>
  </si>
  <si>
    <t xml:space="preserve">AVERY DENNISON CORP</t>
  </si>
  <si>
    <t xml:space="preserve">34Â° 9' 7.2" N	118Â° 15' 54.0" W	2017</t>
  </si>
  <si>
    <t xml:space="preserve">Mattel INC</t>
  </si>
  <si>
    <t xml:space="preserve">US951567322</t>
  </si>
  <si>
    <t xml:space="preserve">MATTEL INC</t>
  </si>
  <si>
    <t xml:space="preserve">El Segundo</t>
  </si>
  <si>
    <t xml:space="preserve">El Segundo, California</t>
  </si>
  <si>
    <t xml:space="preserve">Cubic Corp</t>
  </si>
  <si>
    <t xml:space="preserve">US951678055</t>
  </si>
  <si>
    <t xml:space="preserve">bcp de firm avec "cubic" voir si filiales ?</t>
  </si>
  <si>
    <t xml:space="preserve">CUBIC CORP</t>
  </si>
  <si>
    <t xml:space="preserve">Canada; United Kingdom</t>
  </si>
  <si>
    <t xml:space="preserve">Raytheon Company</t>
  </si>
  <si>
    <t xml:space="preserve">US951778500</t>
  </si>
  <si>
    <t xml:space="preserve">RAYTHEON COMPANY</t>
  </si>
  <si>
    <t xml:space="preserve">He Holdings Inc</t>
  </si>
  <si>
    <t xml:space="preserve">Cohu INC</t>
  </si>
  <si>
    <t xml:space="preserve">US951934119</t>
  </si>
  <si>
    <t xml:space="preserve">COHU INC</t>
  </si>
  <si>
    <t xml:space="preserve">Cohu Electronics Inc</t>
  </si>
  <si>
    <t xml:space="preserve">Poway</t>
  </si>
  <si>
    <t xml:space="preserve">Barbados</t>
  </si>
  <si>
    <t xml:space="preserve">Diodes INC</t>
  </si>
  <si>
    <t xml:space="preserve">US952039518</t>
  </si>
  <si>
    <t xml:space="preserve">DIODES INC</t>
  </si>
  <si>
    <t xml:space="preserve">Westlake Village</t>
  </si>
  <si>
    <t xml:space="preserve">Microsemi Corp</t>
  </si>
  <si>
    <t xml:space="preserve">US952110371</t>
  </si>
  <si>
    <t xml:space="preserve">MICROSEMI CORP</t>
  </si>
  <si>
    <t xml:space="preserve">Microsemiconductor Corp</t>
  </si>
  <si>
    <t xml:space="preserve">Aliso Viejo</t>
  </si>
  <si>
    <t xml:space="preserve">California; Arizona; Massachusetts; Oregon; Ireland; China</t>
  </si>
  <si>
    <t xml:space="preserve">Semtech Corp</t>
  </si>
  <si>
    <t xml:space="preserve">US952119684</t>
  </si>
  <si>
    <t xml:space="preserve">SEMTECH CORP</t>
  </si>
  <si>
    <t xml:space="preserve">Camarillo</t>
  </si>
  <si>
    <t xml:space="preserve">Maxwell Technologies INC</t>
  </si>
  <si>
    <t xml:space="preserve">US952390133</t>
  </si>
  <si>
    <t xml:space="preserve">Maxwell Laboratories</t>
  </si>
  <si>
    <t xml:space="preserve">MAXWELL TECHNOLOGIES INC</t>
  </si>
  <si>
    <t xml:space="preserve">Maxwell Laboratories Inc</t>
  </si>
  <si>
    <t xml:space="preserve">American Vanguard Corp</t>
  </si>
  <si>
    <t xml:space="preserve">US952588080</t>
  </si>
  <si>
    <t xml:space="preserve">amvac</t>
  </si>
  <si>
    <t xml:space="preserve">AMERICAN VANGUARD CORP</t>
  </si>
  <si>
    <t xml:space="preserve">Aerocon Inc</t>
  </si>
  <si>
    <t xml:space="preserve">Oceaneering International INC</t>
  </si>
  <si>
    <t xml:space="preserve">US952628227</t>
  </si>
  <si>
    <t xml:space="preserve">OCEANEERING INTERNATIONAL INC</t>
  </si>
  <si>
    <t xml:space="preserve">Angola; Australia; Azerbaijan; Brazil; Canada; Egypt; Equatorial Guinea; India; Indonesia; Malaysia;</t>
  </si>
  <si>
    <t xml:space="preserve">Invacare Corp</t>
  </si>
  <si>
    <t xml:space="preserve">US952680965</t>
  </si>
  <si>
    <t xml:space="preserve">INVACARE CORP</t>
  </si>
  <si>
    <t xml:space="preserve">Elyria</t>
  </si>
  <si>
    <t xml:space="preserve">Elyria. Ohio</t>
  </si>
  <si>
    <t xml:space="preserve">Australia; Canada; Europe; New Zealand; Asia</t>
  </si>
  <si>
    <t xml:space="preserve">Investment Technology Group, Inc.</t>
  </si>
  <si>
    <t xml:space="preserve">US952848406</t>
  </si>
  <si>
    <t xml:space="preserve">INVESTMENT TECHNOLOGY GROUP, INC.</t>
  </si>
  <si>
    <t xml:space="preserve">Boston; Los Angeles; Toronto; Chicago; London; Dublin; Tel Aviv; Madrid; Sydney; Melbourne; Hong Kon</t>
  </si>
  <si>
    <t xml:space="preserve">Quality Systems INC</t>
  </si>
  <si>
    <t xml:space="preserve">US952888568</t>
  </si>
  <si>
    <t xml:space="preserve">"QSI MAN LLC"</t>
  </si>
  <si>
    <t xml:space="preserve">QUALITY SYSTEMS INC</t>
  </si>
  <si>
    <t xml:space="preserve">Amgen Incorporated</t>
  </si>
  <si>
    <t xml:space="preserve">US953540776</t>
  </si>
  <si>
    <t xml:space="preserve">AMGEN INCORPORATED</t>
  </si>
  <si>
    <t xml:space="preserve">Amgen</t>
  </si>
  <si>
    <t xml:space="preserve">Canada; Europe; Australia; Asia</t>
  </si>
  <si>
    <t xml:space="preserve">Qualcomm INC</t>
  </si>
  <si>
    <t xml:space="preserve">US953685934</t>
  </si>
  <si>
    <t xml:space="preserve">QUALCOMM INC</t>
  </si>
  <si>
    <t xml:space="preserve">China; Brazil; France; Germany; India; Italy; Japan; Korea; Latin America; Spain; United Kingdom</t>
  </si>
  <si>
    <t xml:space="preserve">Peregrine Pharmaceuticals, Inc.</t>
  </si>
  <si>
    <t xml:space="preserve">US953698422</t>
  </si>
  <si>
    <t xml:space="preserve">Peregrine Pharmaceuticals</t>
  </si>
  <si>
    <t xml:space="preserve">Peregrine Semiconductor</t>
  </si>
  <si>
    <t xml:space="preserve">PEREGRINE PHARMACEUTICALS, INC.</t>
  </si>
  <si>
    <t xml:space="preserve">Techniclone Corp</t>
  </si>
  <si>
    <t xml:space="preserve">Tustin</t>
  </si>
  <si>
    <t xml:space="preserve">Callaway Golf CO</t>
  </si>
  <si>
    <t xml:space="preserve">US953797580</t>
  </si>
  <si>
    <t xml:space="preserve">CALLAWAY GOLF CO</t>
  </si>
  <si>
    <t xml:space="preserve">33Â° 7' 51.6" N	117Â° 16' 51.6" W	2017</t>
  </si>
  <si>
    <t xml:space="preserve">United States of America; Canada; Europe; Australia; New Zealand; South Africa; Japan; Korea; China</t>
  </si>
  <si>
    <t xml:space="preserve">Canada; Europe; Australia; New Zealand; South Africa; Japan; Korea; China</t>
  </si>
  <si>
    <t xml:space="preserve">Gentherm INC</t>
  </si>
  <si>
    <t xml:space="preserve">US954318554</t>
  </si>
  <si>
    <t xml:space="preserve">Amerigon</t>
  </si>
  <si>
    <t xml:space="preserve">GENTHERM INC</t>
  </si>
  <si>
    <t xml:space="preserve">Northville</t>
  </si>
  <si>
    <t xml:space="preserve">42Â° 26' 52.8" N	83Â° 26' 2.4" W	2017</t>
  </si>
  <si>
    <t xml:space="preserve">Germany; Japan</t>
  </si>
  <si>
    <t xml:space="preserve">Oncogenex Pharmaceuticals INC</t>
  </si>
  <si>
    <t xml:space="preserve">US954343413</t>
  </si>
  <si>
    <t xml:space="preserve">ONCOGENEX PHARMACEUTICALS INC</t>
  </si>
  <si>
    <t xml:space="preserve">Sonus Pharmaceuticals Inc</t>
  </si>
  <si>
    <t xml:space="preserve">RBC Bearings Incorporated</t>
  </si>
  <si>
    <t xml:space="preserve">US954372080</t>
  </si>
  <si>
    <t xml:space="preserve">ROLLER BEARING CO OF AMERICA</t>
  </si>
  <si>
    <t xml:space="preserve">RBC BEARINGS INCORPORATED</t>
  </si>
  <si>
    <t xml:space="preserve">Mexico; France; Switzerland; The United Kingdom</t>
  </si>
  <si>
    <t xml:space="preserve">Acacia Research Corporation</t>
  </si>
  <si>
    <t xml:space="preserve">US954405754</t>
  </si>
  <si>
    <t xml:space="preserve">ACACIA RESEARCH CORPORATION</t>
  </si>
  <si>
    <t xml:space="preserve">3D Systems Corporation</t>
  </si>
  <si>
    <t xml:space="preserve">US954431352</t>
  </si>
  <si>
    <t xml:space="preserve">3D SYSTEMS CORPORATION</t>
  </si>
  <si>
    <t xml:space="preserve">Rock Hill</t>
  </si>
  <si>
    <t xml:space="preserve">Walt Disney CO</t>
  </si>
  <si>
    <t xml:space="preserve">US954545390</t>
  </si>
  <si>
    <t xml:space="preserve">"DISNEY ENTPR INC"</t>
  </si>
  <si>
    <t xml:space="preserve">WALT DISNEY CO</t>
  </si>
  <si>
    <t xml:space="preserve">Dc Holdco Inc</t>
  </si>
  <si>
    <t xml:space="preserve">Burbank</t>
  </si>
  <si>
    <t xml:space="preserve">Ixia</t>
  </si>
  <si>
    <t xml:space="preserve">US954635982</t>
  </si>
  <si>
    <t xml:space="preserve">Calabasas</t>
  </si>
  <si>
    <t xml:space="preserve">Guidance Software, INC</t>
  </si>
  <si>
    <t xml:space="preserve">US954661210</t>
  </si>
  <si>
    <t xml:space="preserve">GUIDANCE SOFTWARE, INC</t>
  </si>
  <si>
    <t xml:space="preserve">Pasadena</t>
  </si>
  <si>
    <t xml:space="preserve">Mexico, Brazil, United Kingdom, Singapore, North America, Europe, Africa, the Middle East, and Asia/</t>
  </si>
  <si>
    <t xml:space="preserve">K12 Inc.</t>
  </si>
  <si>
    <t xml:space="preserve">US954774688</t>
  </si>
  <si>
    <t xml:space="preserve">K12 INC.</t>
  </si>
  <si>
    <t xml:space="preserve">Activision Blizzard, Inc.</t>
  </si>
  <si>
    <t xml:space="preserve">US954803544</t>
  </si>
  <si>
    <t xml:space="preserve">ACTIVISION BLIZZARD, INC.</t>
  </si>
  <si>
    <t xml:space="preserve">Activision Inc.</t>
  </si>
  <si>
    <t xml:space="preserve">Fresno, California; Birmingham, United Kingdom; Burglengenfeld, Germany; Shanghai, China; Venlo, Net</t>
  </si>
  <si>
    <t xml:space="preserve">Canada; United Kingdom; France; Germany; Ireland; Italy; Sweden; Spain; Norway; Denmark; Netherlands</t>
  </si>
  <si>
    <t xml:space="preserve">Resmed INC</t>
  </si>
  <si>
    <t xml:space="preserve">US980152841</t>
  </si>
  <si>
    <t xml:space="preserve">RESMED INC</t>
  </si>
  <si>
    <t xml:space="preserve">Asia; Africa; Middle East; Europe; Latin America</t>
  </si>
  <si>
    <t xml:space="preserve">Innospec Inc.</t>
  </si>
  <si>
    <t xml:space="preserve">US980181725</t>
  </si>
  <si>
    <t xml:space="preserve">%octel %</t>
  </si>
  <si>
    <t xml:space="preserve">INNOSPEC INC.</t>
  </si>
  <si>
    <t xml:space="preserve">Octel Corp.</t>
  </si>
  <si>
    <t xml:space="preserve">Americas; Europe; Middle East; Africa; Asia Pacific</t>
  </si>
  <si>
    <t xml:space="preserve">Sohu.Com Inc.</t>
  </si>
  <si>
    <t xml:space="preserve">US980204667</t>
  </si>
  <si>
    <t xml:space="preserve">%sohu%</t>
  </si>
  <si>
    <t xml:space="preserve">SOHU.COM INC.</t>
  </si>
  <si>
    <t xml:space="preserve">Mercadolibre, Inc.</t>
  </si>
  <si>
    <t xml:space="preserve">US980212790</t>
  </si>
  <si>
    <t xml:space="preserve">MERCADOLIBRE, INC.</t>
  </si>
  <si>
    <t xml:space="preserve">Celanese Corp</t>
  </si>
  <si>
    <t xml:space="preserve">US980420726</t>
  </si>
  <si>
    <t xml:space="preserve">CELANESE CORP</t>
  </si>
  <si>
    <t xml:space="preserve">32Â° 52' 15.6" N	96Â° 56' 31.2" W	2017</t>
  </si>
  <si>
    <t xml:space="preserve">France; Canada; Germany; Singapore; Bermuda; Mexico; United Kingdom</t>
  </si>
  <si>
    <t xml:space="preserve">Bioamber Inc.</t>
  </si>
  <si>
    <t xml:space="preserve">US980601045</t>
  </si>
  <si>
    <t xml:space="preserve">BIOAMBER INC.</t>
  </si>
  <si>
    <t xml:space="preserve">Zephyros, Inc.</t>
  </si>
  <si>
    <t xml:space="preserve">USLEI57980</t>
  </si>
  <si>
    <t xml:space="preserve">Romeo</t>
  </si>
  <si>
    <t xml:space="preserve">Interdigital, Inc.</t>
  </si>
  <si>
    <t xml:space="preserve">USM46560</t>
  </si>
  <si>
    <t xml:space="preserve">INTERDIGITAL, INC.</t>
  </si>
  <si>
    <t xml:space="preserve">Canada; UK</t>
  </si>
  <si>
    <t xml:space="preserve">Medidata Solutions, Inc.</t>
  </si>
  <si>
    <t xml:space="preserve">USMB3788</t>
  </si>
  <si>
    <t xml:space="preserve">MEDIDATA SOLUTIONS, INC.</t>
  </si>
  <si>
    <t xml:space="preserve">Financial Engines INC</t>
  </si>
  <si>
    <t xml:space="preserve">USMC2760</t>
  </si>
  <si>
    <t xml:space="preserve">FINANCIAL ENGINES INC</t>
  </si>
  <si>
    <t xml:space="preserve">Homeaway, Inc.</t>
  </si>
  <si>
    <t xml:space="preserve">USMCFA14</t>
  </si>
  <si>
    <t xml:space="preserve">Petroleos De Venezuela S A</t>
  </si>
  <si>
    <t xml:space="preserve">VE</t>
  </si>
  <si>
    <t xml:space="preserve">VE30016LV</t>
  </si>
  <si>
    <t xml:space="preserve">VE*J00S3271</t>
  </si>
  <si>
    <t xml:space="preserve">VENEZUELA</t>
  </si>
  <si>
    <t xml:space="preserve">Caracas</t>
  </si>
  <si>
    <t xml:space="preserve">Venezuela</t>
  </si>
  <si>
    <t xml:space="preserve">Renesola Ltd</t>
  </si>
  <si>
    <t xml:space="preserve">VG</t>
  </si>
  <si>
    <t xml:space="preserve">VG30008ZG</t>
  </si>
  <si>
    <t xml:space="preserve">%renesola%</t>
  </si>
  <si>
    <t xml:space="preserve">RENESOLA LTD</t>
  </si>
  <si>
    <t xml:space="preserve">Tortola</t>
  </si>
  <si>
    <t xml:space="preserve">Virgin Islands (British)</t>
  </si>
  <si>
    <t xml:space="preserve">Germany; Asia; China</t>
  </si>
  <si>
    <t xml:space="preserve">Hollysys Automation Technologies Ltd.</t>
  </si>
  <si>
    <t xml:space="preserve">VG40020ZG</t>
  </si>
  <si>
    <t xml:space="preserve">HLS Systems International</t>
  </si>
  <si>
    <t xml:space="preserve">HOLLYSYS AUTOMATION TECHNOLOGIES LTD.</t>
  </si>
  <si>
    <t xml:space="preserve">Hls Systems International Ltd.</t>
  </si>
  <si>
    <t xml:space="preserve">Road Town</t>
  </si>
  <si>
    <t xml:space="preserve">Nomad Foods Limited</t>
  </si>
  <si>
    <t xml:space="preserve">VG40093ZG</t>
  </si>
  <si>
    <t xml:space="preserve">NOMAD FOODS LIMITED</t>
  </si>
  <si>
    <t xml:space="preserve">Nomad Holdings Ltd</t>
  </si>
  <si>
    <t xml:space="preserve">Marussia Communications Limited</t>
  </si>
  <si>
    <t xml:space="preserve">YY*110006479370</t>
  </si>
  <si>
    <t xml:space="preserve">MARUSSIA COMMUNICATIONS LIMITED</t>
  </si>
  <si>
    <t xml:space="preserve">Aeci Limited</t>
  </si>
  <si>
    <t xml:space="preserve">ZA192400259006</t>
  </si>
  <si>
    <t xml:space="preserve">African Explosives and Chemical Industries</t>
  </si>
  <si>
    <t xml:space="preserve">AECI LIMITED</t>
  </si>
  <si>
    <t xml:space="preserve">Woodmead</t>
  </si>
  <si>
    <t xml:space="preserve">Johannesburg Stock Exchange</t>
  </si>
  <si>
    <t xml:space="preserve">United Kingdom; Ireland; Luxembourg; Botswana; Ghana; Nigeria; Tanzania; Zambia; Malawi; Mozambique;</t>
  </si>
  <si>
    <t xml:space="preserve">Naspers Limited</t>
  </si>
  <si>
    <t xml:space="preserve">ZA192500143106</t>
  </si>
  <si>
    <t xml:space="preserve">NASPERS LIMITED</t>
  </si>
  <si>
    <t xml:space="preserve">Nasionale Pers Bpk</t>
  </si>
  <si>
    <t xml:space="preserve">Cape Town</t>
  </si>
  <si>
    <t xml:space="preserve">Sappi Ltd</t>
  </si>
  <si>
    <t xml:space="preserve">ZA193600896306</t>
  </si>
  <si>
    <t xml:space="preserve">SAPPI LTD</t>
  </si>
  <si>
    <t xml:space="preserve">South African Pulp And Paper Industries Ltd</t>
  </si>
  <si>
    <t xml:space="preserve">Braamfontein</t>
  </si>
  <si>
    <t xml:space="preserve">Europe, Asia-Pacific, Australasia, Africa, North America, Central America, and South America</t>
  </si>
  <si>
    <t xml:space="preserve">Sasol Limited</t>
  </si>
  <si>
    <t xml:space="preserve">ZA197900323106</t>
  </si>
  <si>
    <t xml:space="preserve">SASOL LIMITED</t>
  </si>
  <si>
    <t xml:space="preserve">Sandton</t>
  </si>
  <si>
    <t xml:space="preserve">old bvdidi (from recouvement)</t>
  </si>
  <si>
    <t xml:space="preserve">firm</t>
  </si>
  <si>
    <t xml:space="preserve">new bvdid (13dec17)</t>
  </si>
  <si>
    <t xml:space="preserve">XENON PHARMACEUTICALS INC.</t>
  </si>
  <si>
    <t xml:space="preserve">CA40577NC</t>
  </si>
  <si>
    <t xml:space="preserve">SHANGHAI BI KE CLEAN ENERGY TECHNOLOGY CO LTD.</t>
  </si>
  <si>
    <t xml:space="preserve">SHENWU SCIENCE AND TECHNOLOGY GROUP CO., LTD..</t>
  </si>
  <si>
    <t xml:space="preserve">CHINA MERCHANTS BANK CO LTD.</t>
  </si>
  <si>
    <t xml:space="preserve">NORTHERN LINGYUN INDUSTRIAL GROUP CO., LTD..</t>
  </si>
  <si>
    <t xml:space="preserve">CN9367124064</t>
  </si>
  <si>
    <t xml:space="preserve">INVENTRONICS (HANGZHOU), INC..</t>
  </si>
  <si>
    <t xml:space="preserve">WUESTENROT HOLDING AKTIENGESELLSCHAFT.</t>
  </si>
  <si>
    <t xml:space="preserve">COMMERZBANK AG.</t>
  </si>
  <si>
    <t xml:space="preserve">DEUTSCHE BANK AG.</t>
  </si>
  <si>
    <t xml:space="preserve">DEKABANK DEUTSCHE GIROZENTRALE.</t>
  </si>
  <si>
    <t xml:space="preserve">NORDDEUTSCHE LANDESBANK GIROZENTRALE NORD/LB.</t>
  </si>
  <si>
    <t xml:space="preserve">PORTIGON AG.</t>
  </si>
  <si>
    <t xml:space="preserve">LANDESBANK BERLIN AG.</t>
  </si>
  <si>
    <t xml:space="preserve">EVONIK INDUSTRIES AG.</t>
  </si>
  <si>
    <t xml:space="preserve">HSH FINANZFONDS AOER.</t>
  </si>
  <si>
    <t xml:space="preserve">DEUTSCHE BOERSE AG.</t>
  </si>
  <si>
    <t xml:space="preserve">DEFEB54555</t>
  </si>
  <si>
    <t xml:space="preserve">NATIONWIDE BUILDING SOCIETY.</t>
  </si>
  <si>
    <t xml:space="preserve">888 HOLDINGS PLC.</t>
  </si>
  <si>
    <t xml:space="preserve">IL27424</t>
  </si>
  <si>
    <t xml:space="preserve">IDB HOLDING CORPORATION LTD.</t>
  </si>
  <si>
    <t xml:space="preserve">ILFEB27424</t>
  </si>
  <si>
    <t xml:space="preserve">JP*190621207456</t>
  </si>
  <si>
    <t xml:space="preserve">SEMICONDUCTOR ENERGY LABORATORY K.K..</t>
  </si>
  <si>
    <t xml:space="preserve">JP3021001020676</t>
  </si>
  <si>
    <t xml:space="preserve">JP*190621212964</t>
  </si>
  <si>
    <t xml:space="preserve">K.K. BU RI RI A N TO SERVICE.</t>
  </si>
  <si>
    <t xml:space="preserve">JP7120001122171</t>
  </si>
  <si>
    <t xml:space="preserve">AISIN SEIKI CO.,LTD..</t>
  </si>
  <si>
    <t xml:space="preserve">AJINOMOTO CO.,INC..</t>
  </si>
  <si>
    <t xml:space="preserve">AKEBONO BRAKE INDUSTRY CO.,LTD..</t>
  </si>
  <si>
    <t xml:space="preserve">ALPS ELECTRIC CO.,LTD..</t>
  </si>
  <si>
    <t xml:space="preserve">AMADA HOLDINGS CO.,LTD..</t>
  </si>
  <si>
    <t xml:space="preserve">ANRITSU CORPORATION.</t>
  </si>
  <si>
    <t xml:space="preserve">ASAHI KASEI CORPORATION..</t>
  </si>
  <si>
    <t xml:space="preserve">ASAHI GLASS COMPANY,LIMITED.</t>
  </si>
  <si>
    <t xml:space="preserve">ASICS CORPORATION.</t>
  </si>
  <si>
    <t xml:space="preserve">BRIDGESTONE CORPORATION.</t>
  </si>
  <si>
    <t xml:space="preserve">BROTHER INDUSTRIES,LTD..</t>
  </si>
  <si>
    <t xml:space="preserve">CANON INC..</t>
  </si>
  <si>
    <t xml:space="preserve">CASIO COMPUTER CO.,LTD..</t>
  </si>
  <si>
    <t xml:space="preserve">CENTRAL GLASS CO.,LTD..</t>
  </si>
  <si>
    <t xml:space="preserve">CHIYODA CORPORATION.</t>
  </si>
  <si>
    <t xml:space="preserve">CHUBU ELECTRIC POWER CO.,INC..</t>
  </si>
  <si>
    <t xml:space="preserve">THE CHUGOKU ELECTRIC POWER COMPANY,INCORPORATED.</t>
  </si>
  <si>
    <t xml:space="preserve">COSMO ENERGY HOLDINGS CO.,LTD..</t>
  </si>
  <si>
    <t xml:space="preserve">DAI NIPPON PRINTING CO.,LTD..</t>
  </si>
  <si>
    <t xml:space="preserve">DAICEL CORPORATION.</t>
  </si>
  <si>
    <t xml:space="preserve">DAIDO STEEL CO.,LTD..</t>
  </si>
  <si>
    <t xml:space="preserve">DAIFUKU CO.,LTD..</t>
  </si>
  <si>
    <t xml:space="preserve">DAIKIN INDUSTRIES.,LTD..</t>
  </si>
  <si>
    <t xml:space="preserve">DIC CORPORATION.</t>
  </si>
  <si>
    <t xml:space="preserve">DAIWA HOUSE INDUSTRY CO.,LTD..</t>
  </si>
  <si>
    <t xml:space="preserve">DOWA HOLDINGS CO.,LTD..</t>
  </si>
  <si>
    <t xml:space="preserve">EBARA CORPORATION.</t>
  </si>
  <si>
    <t xml:space="preserve">EISAI CO.,LTD..</t>
  </si>
  <si>
    <t xml:space="preserve">EZAKI GLICO CO.,LTD..</t>
  </si>
  <si>
    <t xml:space="preserve">FANUC CORPORATION.</t>
  </si>
  <si>
    <t xml:space="preserve">FUJI ELECTRIC CO.,LTD..</t>
  </si>
  <si>
    <t xml:space="preserve">SUBARU CORPORATION.</t>
  </si>
  <si>
    <t xml:space="preserve">FUJIFILM HOLDINGS CORPORATION.</t>
  </si>
  <si>
    <t xml:space="preserve">FUJITSU LIMITED.</t>
  </si>
  <si>
    <t xml:space="preserve">FURUKAWA ELECTRIC CO.,LTD..</t>
  </si>
  <si>
    <t xml:space="preserve">JP000000732JPN</t>
  </si>
  <si>
    <t xml:space="preserve">TOU NE RA RU ISHI ABURA K.K..</t>
  </si>
  <si>
    <t xml:space="preserve">JP2010401015916</t>
  </si>
  <si>
    <t xml:space="preserve">GUNZE LIMITED.</t>
  </si>
  <si>
    <t xml:space="preserve">SEIKO HOLDINGS CORPORATION.</t>
  </si>
  <si>
    <t xml:space="preserve">HIROSE ELECTRIC CO.,LTD..</t>
  </si>
  <si>
    <t xml:space="preserve">HITACHI,LTD..</t>
  </si>
  <si>
    <t xml:space="preserve">MAXELL HOLDINGS, LTD..</t>
  </si>
  <si>
    <t xml:space="preserve">HITACHI ZOSEN CORPORATION.</t>
  </si>
  <si>
    <t xml:space="preserve">HOKKAIDO ELECTRIC POWER CO.,INC..</t>
  </si>
  <si>
    <t xml:space="preserve">HONDA MOTOR CO.,LTD..</t>
  </si>
  <si>
    <t xml:space="preserve">HOUSE FOODS GROUP INC..</t>
  </si>
  <si>
    <t xml:space="preserve">HOYA CORPORATION.</t>
  </si>
  <si>
    <t xml:space="preserve">ISEKI &amp; CO.,LTD..</t>
  </si>
  <si>
    <t xml:space="preserve">ISHIHARA SANGYO KAISHA,LTD..</t>
  </si>
  <si>
    <t xml:space="preserve">IHI CORPORATION.</t>
  </si>
  <si>
    <t xml:space="preserve">ISUZU MOTORS LIMITED.</t>
  </si>
  <si>
    <t xml:space="preserve">ITOCHU CORPORATION.</t>
  </si>
  <si>
    <t xml:space="preserve">THE JAPAN STEEL WORKS,LTD..</t>
  </si>
  <si>
    <t xml:space="preserve">JSR CORPORATION.</t>
  </si>
  <si>
    <t xml:space="preserve">JEOL LTD..</t>
  </si>
  <si>
    <t xml:space="preserve">JGC CORPORATION.</t>
  </si>
  <si>
    <t xml:space="preserve">NIPPON PAPER INDUSTRIES CO.,LTD..</t>
  </si>
  <si>
    <t xml:space="preserve">AEON CO., LTD..</t>
  </si>
  <si>
    <t xml:space="preserve">KAGOME CO.,LTD..</t>
  </si>
  <si>
    <t xml:space="preserve">KAJIMA CORPORATION.</t>
  </si>
  <si>
    <t xml:space="preserve">KAKEN PHARMACEUTICAL CO.,LTD..</t>
  </si>
  <si>
    <t xml:space="preserve">KANEKA CORPORATION.</t>
  </si>
  <si>
    <t xml:space="preserve">THE KANSAI ELECTRIC POWER COMPANY, INCORPORATED.</t>
  </si>
  <si>
    <t xml:space="preserve">KANSAI PAINT CO.,LTD..</t>
  </si>
  <si>
    <t xml:space="preserve">KAO CORPORATION.</t>
  </si>
  <si>
    <t xml:space="preserve">KAWASAKI HEAVY INDUSTRIES, LTD..</t>
  </si>
  <si>
    <t xml:space="preserve">KIKKOMAN CORPORATION.</t>
  </si>
  <si>
    <t xml:space="preserve">KIRIN HOLDINGS COMPANY,LIMITED.</t>
  </si>
  <si>
    <t xml:space="preserve">KOBE STEEL,LTD..</t>
  </si>
  <si>
    <t xml:space="preserve">KOITO MANUFACTURING CO.,LTD..</t>
  </si>
  <si>
    <t xml:space="preserve">KOKUYO CO.,LTD..</t>
  </si>
  <si>
    <t xml:space="preserve">KOMATSU LTD..</t>
  </si>
  <si>
    <t xml:space="preserve">JTEKT CORPORATION.</t>
  </si>
  <si>
    <t xml:space="preserve">KUBOTA CORPORATION.</t>
  </si>
  <si>
    <t xml:space="preserve">KURABO INDUSTRIES LTD..</t>
  </si>
  <si>
    <t xml:space="preserve">KURARAY CO.,LTD..</t>
  </si>
  <si>
    <t xml:space="preserve">KUREHA CORPORATION.</t>
  </si>
  <si>
    <t xml:space="preserve">KURITA WATER INDUSTRIES LTD..</t>
  </si>
  <si>
    <t xml:space="preserve">KROSAKI HARIMA CORPORATION.</t>
  </si>
  <si>
    <t xml:space="preserve">KYOCERA CORPORATION.</t>
  </si>
  <si>
    <t xml:space="preserve">KYUSHU ELECTRIC POWER CO.,INC..</t>
  </si>
  <si>
    <t xml:space="preserve">LION CORPORATION.</t>
  </si>
  <si>
    <t xml:space="preserve">MAKINO MILLING MACHINE CO.,LTD..</t>
  </si>
  <si>
    <t xml:space="preserve">MAKITA CORPORATION.</t>
  </si>
  <si>
    <t xml:space="preserve">MARUBENI CORPORATION.</t>
  </si>
  <si>
    <t xml:space="preserve">PANASONIC CORPORATION.</t>
  </si>
  <si>
    <t xml:space="preserve">MAZDA MOTOR CORPORATION.</t>
  </si>
  <si>
    <t xml:space="preserve">MINEBEA MITSUMI INC..</t>
  </si>
  <si>
    <t xml:space="preserve">MITSUBISHI CORPORATION.</t>
  </si>
  <si>
    <t xml:space="preserve">MITSUBISHI ELECTRIC CORPORATION.</t>
  </si>
  <si>
    <t xml:space="preserve">MITSUBISHI GAS CHEMICAL COMPANY, INC..</t>
  </si>
  <si>
    <t xml:space="preserve">MITSUBISHI HEAVY INDUSTRIES,LTD..</t>
  </si>
  <si>
    <t xml:space="preserve">MITSUBISHI MATERIALS CORPORATION.</t>
  </si>
  <si>
    <t xml:space="preserve">MITSUBISHI PAPER MILLS LIMITED.</t>
  </si>
  <si>
    <t xml:space="preserve">MITSUBISHI STEEL MFG.CO.,LTD..</t>
  </si>
  <si>
    <t xml:space="preserve">MITSUI &amp; CO.,LTD..</t>
  </si>
  <si>
    <t xml:space="preserve">MITSUI ENGINEERING &amp; SHIPBUILDING CO., LTD..</t>
  </si>
  <si>
    <t xml:space="preserve">MITSUI CHEMICALS,INC..</t>
  </si>
  <si>
    <t xml:space="preserve">JP000000881JPN</t>
  </si>
  <si>
    <t xml:space="preserve">MITSUMI ELECTRIC CO.,LTD..</t>
  </si>
  <si>
    <t xml:space="preserve">JP4013401002485</t>
  </si>
  <si>
    <t xml:space="preserve">MIZUNO CORPORATION.</t>
  </si>
  <si>
    <t xml:space="preserve">MOCHIDA PHARMACEUTICAL CO.,LTD..</t>
  </si>
  <si>
    <t xml:space="preserve">DMG MORI CO., LTD..</t>
  </si>
  <si>
    <t xml:space="preserve">MORINAGA MILK INDUSTRY CO.,LTD..</t>
  </si>
  <si>
    <t xml:space="preserve">MURATA MANUFACTURING CO.,LTD..</t>
  </si>
  <si>
    <t xml:space="preserve">NACHI-FUJIKOSHI CORP..</t>
  </si>
  <si>
    <t xml:space="preserve">NAGASE &amp; COMPANY LTD..</t>
  </si>
  <si>
    <t xml:space="preserve">NEC CORPORATION.</t>
  </si>
  <si>
    <t xml:space="preserve">NGK SPARK PLUG CO.,LTD..</t>
  </si>
  <si>
    <t xml:space="preserve">NHK SPRING CO.,LTD..</t>
  </si>
  <si>
    <t xml:space="preserve">DENSO CORPORATION.</t>
  </si>
  <si>
    <t xml:space="preserve">NIPPON ELECTRIC GLASS CO.,LTD..</t>
  </si>
  <si>
    <t xml:space="preserve">YAMAHA CORPORATION.</t>
  </si>
  <si>
    <t xml:space="preserve">NIPPON KAYAKU CO.,LTD..</t>
  </si>
  <si>
    <t xml:space="preserve">NIPPON LIGHT METAL HOLDINGS COMPANY,LTD..</t>
  </si>
  <si>
    <t xml:space="preserve">NIPPON PAINT HOLDINGS CO.,LTD..</t>
  </si>
  <si>
    <t xml:space="preserve">NSK LTD..</t>
  </si>
  <si>
    <t xml:space="preserve">NIPPON SHEET GLASS COMPANY,LIMITED.</t>
  </si>
  <si>
    <t xml:space="preserve">NIPPON SHINYAKU CO.,LTD..</t>
  </si>
  <si>
    <t xml:space="preserve">NIPPON SIGNAL CO.,LTD..</t>
  </si>
  <si>
    <t xml:space="preserve">NIPPON SODA CO., LTD..</t>
  </si>
  <si>
    <t xml:space="preserve">NIPPON STEEL &amp; SUMITOMO METAL CORPORATION.</t>
  </si>
  <si>
    <t xml:space="preserve">NIPPON SUISAN KAISHA,LTD..</t>
  </si>
  <si>
    <t xml:space="preserve">ZEON CORPORATION.</t>
  </si>
  <si>
    <t xml:space="preserve">NISSAN MOTOR CO.,LTD..</t>
  </si>
  <si>
    <t xml:space="preserve">NISSHIN SEIFUN GROUP INC..</t>
  </si>
  <si>
    <t xml:space="preserve">THE NISSHIN OILLIO GROUP,LTD..</t>
  </si>
  <si>
    <t xml:space="preserve">NISSHINBO HOLDINGS INC..</t>
  </si>
  <si>
    <t xml:space="preserve">NITTO BOSEKI CO.,LTD..</t>
  </si>
  <si>
    <t xml:space="preserve">NITTO DENKO CORPORATION.</t>
  </si>
  <si>
    <t xml:space="preserve">NOK CORPORATION.</t>
  </si>
  <si>
    <t xml:space="preserve">NORITAKE CO.,LIMITED.</t>
  </si>
  <si>
    <t xml:space="preserve">NTN CORPORATION.</t>
  </si>
  <si>
    <t xml:space="preserve">OBAYASHI CORPORATION..</t>
  </si>
  <si>
    <t xml:space="preserve">OJI HOLDINGS CORPORATION.</t>
  </si>
  <si>
    <t xml:space="preserve">OKI ELECTRIC INDUSTRY CO.,LTD..</t>
  </si>
  <si>
    <t xml:space="preserve">OKUMA CORPORATION.</t>
  </si>
  <si>
    <t xml:space="preserve">OLYMPUS CORPORATION.</t>
  </si>
  <si>
    <t xml:space="preserve">OMRON CORPORATION.</t>
  </si>
  <si>
    <t xml:space="preserve">ONO PHARMACEUTICAL CO.,LTD..</t>
  </si>
  <si>
    <t xml:space="preserve">TAIHEIYO CEMENT CORPORATION.</t>
  </si>
  <si>
    <t xml:space="preserve">OSAKA GAS CO.,LTD..</t>
  </si>
  <si>
    <t xml:space="preserve">PIONEER CORPORATION.</t>
  </si>
  <si>
    <t xml:space="preserve">RICOH COMPANY,LTD..</t>
  </si>
  <si>
    <t xml:space="preserve">SANDEN HOLDINGS CORPORATION.</t>
  </si>
  <si>
    <t xml:space="preserve">SANWA HOLDINGS CORPORATION.</t>
  </si>
  <si>
    <t xml:space="preserve">SANYO CHEMICAL INDUSTRIES,LTD..</t>
  </si>
  <si>
    <t xml:space="preserve">SECOM CO., LTD..</t>
  </si>
  <si>
    <t xml:space="preserve">SEKISUI CHEMICAL CO.,LTD..</t>
  </si>
  <si>
    <t xml:space="preserve">SEKISUI HOUSE,LTD..</t>
  </si>
  <si>
    <t xml:space="preserve">SHARP CORPORATION.</t>
  </si>
  <si>
    <t xml:space="preserve">SHIKOKU ELECTRIC POWER CO.,INC..</t>
  </si>
  <si>
    <t xml:space="preserve">SHIMIZU CORPORATION.</t>
  </si>
  <si>
    <t xml:space="preserve">SHIN-ETSU CHEMICAL CO.,LTD..</t>
  </si>
  <si>
    <t xml:space="preserve">SHIONOGI &amp; CO., LTD..</t>
  </si>
  <si>
    <t xml:space="preserve">SHISEIDO CO.,LTD..</t>
  </si>
  <si>
    <t xml:space="preserve">SHOWA DENKO K.K..</t>
  </si>
  <si>
    <t xml:space="preserve">SHOWA SHELL SEKIYU K.K..</t>
  </si>
  <si>
    <t xml:space="preserve">SONY CORPORATION.</t>
  </si>
  <si>
    <t xml:space="preserve">STANLEY ELECTRIC CO.,LTD..</t>
  </si>
  <si>
    <t xml:space="preserve">SUMITOMO BAKELITE CO., LTD..</t>
  </si>
  <si>
    <t xml:space="preserve">SUMITOMO OSAKA CEMENT CO.,LTD..</t>
  </si>
  <si>
    <t xml:space="preserve">SUMITOMO CHEMICAL CO.,LTD..</t>
  </si>
  <si>
    <t xml:space="preserve">SUMITOMO ELECTRIC INDUSTRIES, LTD..</t>
  </si>
  <si>
    <t xml:space="preserve">SUMITOMO HEAVY INDUSTRIES, LTD..</t>
  </si>
  <si>
    <t xml:space="preserve">SUMITOMO METAL MINING CO.,LTD..</t>
  </si>
  <si>
    <t xml:space="preserve">SUZUKI MOTOR CORPORATION.</t>
  </si>
  <si>
    <t xml:space="preserve">TAISEI CORPORATION.</t>
  </si>
  <si>
    <t xml:space="preserve">TAKARA HOLDINGS INC..</t>
  </si>
  <si>
    <t xml:space="preserve">TAKEDA PHARMACEUTICAL COMPANY LIMITED.</t>
  </si>
  <si>
    <t xml:space="preserve">TDK CORPORATION.</t>
  </si>
  <si>
    <t xml:space="preserve">TEIJIN LIMITED.</t>
  </si>
  <si>
    <t xml:space="preserve">TOA CORPORATION.</t>
  </si>
  <si>
    <t xml:space="preserve">TOHOKU ELECTRIC POWER CO.,INC..</t>
  </si>
  <si>
    <t xml:space="preserve">TOKUYAMA CORPORATION.</t>
  </si>
  <si>
    <t xml:space="preserve">TOKYO ELECTRON LIMITED.</t>
  </si>
  <si>
    <t xml:space="preserve">TOKYO GAS CO.,LTD..</t>
  </si>
  <si>
    <t xml:space="preserve">TOPPAN PRINTING CO., LTD..</t>
  </si>
  <si>
    <t xml:space="preserve">TOSHIBA CORPORATION.</t>
  </si>
  <si>
    <t xml:space="preserve">TOTO LTD..</t>
  </si>
  <si>
    <t xml:space="preserve">TOYO INK SC HOLDINGS CO.,LTD..</t>
  </si>
  <si>
    <t xml:space="preserve">TOYO SEIKAN GROUP HOLDINGS,LTD..</t>
  </si>
  <si>
    <t xml:space="preserve">TOSOH CORPORATION.</t>
  </si>
  <si>
    <t xml:space="preserve">TOYOTA INDUSTRIES CORPORATION.</t>
  </si>
  <si>
    <t xml:space="preserve">TOYOTA MOTOR CORPORATION..</t>
  </si>
  <si>
    <t xml:space="preserve">UBE INDUSTRIES,LTD..</t>
  </si>
  <si>
    <t xml:space="preserve">WACOAL HOLDINGS CORP..</t>
  </si>
  <si>
    <t xml:space="preserve">NIHON YAMAMURA GLASS CO.,LTD..</t>
  </si>
  <si>
    <t xml:space="preserve">ASTELLAS PHARMA INC..</t>
  </si>
  <si>
    <t xml:space="preserve">AZBIL CORPORATION.</t>
  </si>
  <si>
    <t xml:space="preserve">YAMAZAKI BAKING CO.,LTD..</t>
  </si>
  <si>
    <t xml:space="preserve">YASKAWA ELECTRIC CORPORATION.</t>
  </si>
  <si>
    <t xml:space="preserve">YOKOGAWA ELECTRIC CORPORATION.</t>
  </si>
  <si>
    <t xml:space="preserve">THE YOKOHAMA RUBBER COMPANY, LIMITED.</t>
  </si>
  <si>
    <t xml:space="preserve">NGK INSULATORS, LTD..</t>
  </si>
  <si>
    <t xml:space="preserve">FUTABA INDUSTRIAL CO., LTD..</t>
  </si>
  <si>
    <t xml:space="preserve">TOKYO SEIMITSU CO.,LTD..</t>
  </si>
  <si>
    <t xml:space="preserve">SAKATA SEED CORPORATION..</t>
  </si>
  <si>
    <t xml:space="preserve">ALPINE ELECTRONICS, INC..</t>
  </si>
  <si>
    <t xml:space="preserve">TOKYO OHKA KOGYO CO.,LTD..</t>
  </si>
  <si>
    <t xml:space="preserve">KISSEI PHARMACEUTICAL CO.,LTD.</t>
  </si>
  <si>
    <t xml:space="preserve">MIURA CO., LTD..</t>
  </si>
  <si>
    <t xml:space="preserve">SMC CORPORATION.</t>
  </si>
  <si>
    <t xml:space="preserve">EAGLE INDUSTRY CO.,LTD..</t>
  </si>
  <si>
    <t xml:space="preserve">KEYENCE CORPORATION.</t>
  </si>
  <si>
    <t xml:space="preserve">MITSUBA CORPORATION.</t>
  </si>
  <si>
    <t xml:space="preserve">ASAHI GROUP HOLDINGS, LTD..</t>
  </si>
  <si>
    <t xml:space="preserve">DAIO PAPER CORPORATION.</t>
  </si>
  <si>
    <t xml:space="preserve">SUMITOMO SEIKA CHEMICALS COMPANY,LIMITED..</t>
  </si>
  <si>
    <t xml:space="preserve">MIRACA HOLDINGS INC..</t>
  </si>
  <si>
    <t xml:space="preserve">SUMITOMO RUBBER INDUSTRIES,LTD..</t>
  </si>
  <si>
    <t xml:space="preserve">MITSUI MINING &amp; SMELTING CO.,LTD..</t>
  </si>
  <si>
    <t xml:space="preserve">LIXIL GROUP CORPORATION.</t>
  </si>
  <si>
    <t xml:space="preserve">NORITZ CORPORATION..</t>
  </si>
  <si>
    <t xml:space="preserve">MITSUBISHI MOTORS CORPORATION.</t>
  </si>
  <si>
    <t xml:space="preserve">CALSONIC KANSEI CORPORATION.</t>
  </si>
  <si>
    <t xml:space="preserve">JMS CO., LTD..</t>
  </si>
  <si>
    <t xml:space="preserve">TOPCON CORPORATION.</t>
  </si>
  <si>
    <t xml:space="preserve">LINTEC CORPORATION.</t>
  </si>
  <si>
    <t xml:space="preserve">KONAMI HOLDINGS CORPORATION.</t>
  </si>
  <si>
    <t xml:space="preserve">HEIWADO CO.,LTD..</t>
  </si>
  <si>
    <t xml:space="preserve">WEST JAPAN RAILWAY COMPANY.</t>
  </si>
  <si>
    <t xml:space="preserve">EAST JAPAN RAILWAY COMPANY.</t>
  </si>
  <si>
    <t xml:space="preserve">GLORY LTD..</t>
  </si>
  <si>
    <t xml:space="preserve">JAPAN TOBACCO INC..</t>
  </si>
  <si>
    <t xml:space="preserve">ASKA PHARMACEUTICAL CO.,LTD..</t>
  </si>
  <si>
    <t xml:space="preserve">HOSIDEN CORPORATION.</t>
  </si>
  <si>
    <t xml:space="preserve">ZUKEN INC..</t>
  </si>
  <si>
    <t xml:space="preserve">KEIHIN CORPORATION.</t>
  </si>
  <si>
    <t xml:space="preserve">YOROZU CORPORATION.</t>
  </si>
  <si>
    <t xml:space="preserve">NITTA CORPORATION.</t>
  </si>
  <si>
    <t xml:space="preserve">FUJI MACHINE MFG.CO.,LTD..</t>
  </si>
  <si>
    <t xml:space="preserve">AIPHONE CO.,LTD..</t>
  </si>
  <si>
    <t xml:space="preserve">MASPRO DENKOH CORP.</t>
  </si>
  <si>
    <t xml:space="preserve">NIHON DEMPA KOGYO CO.,LTD..</t>
  </si>
  <si>
    <t xml:space="preserve">KITAGAWA INDUSTRIES CO.,LTD..</t>
  </si>
  <si>
    <t xml:space="preserve">ENPLAS-CORPORATION.</t>
  </si>
  <si>
    <t xml:space="preserve">DAISHINKU CORP..</t>
  </si>
  <si>
    <t xml:space="preserve">EXEDY CORPORATION.</t>
  </si>
  <si>
    <t xml:space="preserve">HI-LEX CORPORATION.</t>
  </si>
  <si>
    <t xml:space="preserve">NIPPON SEIKI CO.,LTD..</t>
  </si>
  <si>
    <t xml:space="preserve">NIPRO CORPORATION.</t>
  </si>
  <si>
    <t xml:space="preserve">JAPAN CASH MACHINE CO.,LTD..</t>
  </si>
  <si>
    <t xml:space="preserve">KDDI CORPORATION.</t>
  </si>
  <si>
    <t xml:space="preserve">ZENRIN CO.,LTD..</t>
  </si>
  <si>
    <t xml:space="preserve">BENESSE HOLDINGS, INC..</t>
  </si>
  <si>
    <t xml:space="preserve">OILES CORPORATION.</t>
  </si>
  <si>
    <t xml:space="preserve">RIKEN VITAMIN CO.,LTD..</t>
  </si>
  <si>
    <t xml:space="preserve">SHIMA SEIKI MFG.,LTD..</t>
  </si>
  <si>
    <t xml:space="preserve">SHINKAWA LTD..</t>
  </si>
  <si>
    <t xml:space="preserve">TOWA CORPORATION.</t>
  </si>
  <si>
    <t xml:space="preserve">SUZUKEN CO.,LTD..</t>
  </si>
  <si>
    <t xml:space="preserve">T.HASEGAWA CO.,LTD..</t>
  </si>
  <si>
    <t xml:space="preserve">SANYO DENKI CO.,LTD..</t>
  </si>
  <si>
    <t xml:space="preserve">SANOH INDUSTRIAL CO.,LTD..</t>
  </si>
  <si>
    <t xml:space="preserve">SYSMEX CORPORATION.</t>
  </si>
  <si>
    <t xml:space="preserve">TOYODA GOSEI CO.,LTD..</t>
  </si>
  <si>
    <t xml:space="preserve">ROLAND CORPORATION.</t>
  </si>
  <si>
    <t xml:space="preserve">U-SHIN LTD..</t>
  </si>
  <si>
    <t xml:space="preserve">SOFTBANK GROUP CORP..</t>
  </si>
  <si>
    <t xml:space="preserve">DISCO CORPORATION.</t>
  </si>
  <si>
    <t xml:space="preserve">NIDEC CORPORATION.</t>
  </si>
  <si>
    <t xml:space="preserve">ZERIA PHARMACEUTICAL CO.,LTD..</t>
  </si>
  <si>
    <t xml:space="preserve">TOMY COMPANY,LTD..</t>
  </si>
  <si>
    <t xml:space="preserve">FUJI SEAL,INC..</t>
  </si>
  <si>
    <t xml:space="preserve">FUJIKURA KASEI CO.,LTD..</t>
  </si>
  <si>
    <t xml:space="preserve">FOSTER ELECTRIC COMPANY,LIMITED.</t>
  </si>
  <si>
    <t xml:space="preserve">F.C.C.CO.,LTD..</t>
  </si>
  <si>
    <t xml:space="preserve">TACHI-S CO.,LTD..</t>
  </si>
  <si>
    <t xml:space="preserve">TREND MICRO INCORPORATED.</t>
  </si>
  <si>
    <t xml:space="preserve">RISO KAGAKU CORPORATION.</t>
  </si>
  <si>
    <t xml:space="preserve">TAMRON CO.,LTD..</t>
  </si>
  <si>
    <t xml:space="preserve">JUSTSYSTEMS CORPORATION.</t>
  </si>
  <si>
    <t xml:space="preserve">KOSE CORPORATION.</t>
  </si>
  <si>
    <t xml:space="preserve">TPR CO.,LTD..</t>
  </si>
  <si>
    <t xml:space="preserve">HARMONIC DRIVE SYSTEMS INC..</t>
  </si>
  <si>
    <t xml:space="preserve">CENTRAL JAPAN RAILWAY COMPANY.</t>
  </si>
  <si>
    <t xml:space="preserve">KIMOTO CO.,LTD..</t>
  </si>
  <si>
    <t xml:space="preserve">DENTSU INC..</t>
  </si>
  <si>
    <t xml:space="preserve">UNIVERSAL ENTERTAINMENT CORPORATION.</t>
  </si>
  <si>
    <t xml:space="preserve">NOMURA RESEARCH INSTITUTE,LTD..</t>
  </si>
  <si>
    <t xml:space="preserve">MEGACHIPS CORPORATION.</t>
  </si>
  <si>
    <t xml:space="preserve">KOBAYASHI PHARMACEUTICAL CO.,LTD..</t>
  </si>
  <si>
    <t xml:space="preserve">MANDOM CORPORATION.</t>
  </si>
  <si>
    <t xml:space="preserve">AISAN INDUSTRY CO.,LTD..</t>
  </si>
  <si>
    <t xml:space="preserve">THK CO.,LTD..</t>
  </si>
  <si>
    <t xml:space="preserve">ARAKAWA CHEMICAL INDUSTRIES,LTD..</t>
  </si>
  <si>
    <t xml:space="preserve">V TECHNOLOGY CO.,LTD..</t>
  </si>
  <si>
    <t xml:space="preserve">SAWAI PHARMACEUTICAL CO.,LTD..</t>
  </si>
  <si>
    <t xml:space="preserve">ICOM INCORPORATED.</t>
  </si>
  <si>
    <t xml:space="preserve">NITTO KOHKI CO.,LTD..</t>
  </si>
  <si>
    <t xml:space="preserve">YAMAICHI ELECTRONICS CO.,LTD..</t>
  </si>
  <si>
    <t xml:space="preserve">FUNAI ELECTRIC CO.,LTD..</t>
  </si>
  <si>
    <t xml:space="preserve">TOYOTA BOSHOKU CORPORATION.</t>
  </si>
  <si>
    <t xml:space="preserve">ALLIED TELESIS HOLDINGS K.K..</t>
  </si>
  <si>
    <t xml:space="preserve">TAIHO KOGYO CO.,LTD..</t>
  </si>
  <si>
    <t xml:space="preserve">STELLA CHEMIFA CORPORATION.</t>
  </si>
  <si>
    <t xml:space="preserve">TAIYO HOLDINGS CO.,LTD..</t>
  </si>
  <si>
    <t xml:space="preserve">F-TECH INC..</t>
  </si>
  <si>
    <t xml:space="preserve">J-OIL MILLS, INC..</t>
  </si>
  <si>
    <t xml:space="preserve">EIZO CORPORATION.</t>
  </si>
  <si>
    <t xml:space="preserve">FUJI OIL COMPANY,LTD..</t>
  </si>
  <si>
    <t xml:space="preserve">JFE HOLDINGS CORPORATION.</t>
  </si>
  <si>
    <t xml:space="preserve">SQUARE ENIX HOLDINGS CO.,LTD..</t>
  </si>
  <si>
    <t xml:space="preserve">SANKYO CO.,LTD..</t>
  </si>
  <si>
    <t xml:space="preserve">FUJIMI INCORPORATED.</t>
  </si>
  <si>
    <t xml:space="preserve">NISSIN KOGYO CO.,LTD..</t>
  </si>
  <si>
    <t xml:space="preserve">SEIKAGAKU CORPORATION.</t>
  </si>
  <si>
    <t xml:space="preserve">FANCL CORPORATION.</t>
  </si>
  <si>
    <t xml:space="preserve">RAKUTEN,INC..</t>
  </si>
  <si>
    <t xml:space="preserve">DAIKOKU DENKI CO.,LTD..</t>
  </si>
  <si>
    <t xml:space="preserve">SEIKO EPSON CORPORATION.</t>
  </si>
  <si>
    <t xml:space="preserve">RENESAS ELECTRONICS CORPORATION.</t>
  </si>
  <si>
    <t xml:space="preserve">NABTESCO CORPORATION.</t>
  </si>
  <si>
    <t xml:space="preserve">MIKUNI CORPORATION.</t>
  </si>
  <si>
    <t xml:space="preserve">MURAKAMI CORPORATION.</t>
  </si>
  <si>
    <t xml:space="preserve">PIOLAX INC..</t>
  </si>
  <si>
    <t xml:space="preserve">MELCO HOLDINGS INC..</t>
  </si>
  <si>
    <t xml:space="preserve">JP000031457JPN</t>
  </si>
  <si>
    <t xml:space="preserve">MISAWA HOMES CO.,LTD..</t>
  </si>
  <si>
    <t xml:space="preserve">JP5011101035813</t>
  </si>
  <si>
    <t xml:space="preserve">ONCOTHERAPY SCIENCE, INC..</t>
  </si>
  <si>
    <t xml:space="preserve">TOWA PHARMACEUTICAL CO.,LTD..</t>
  </si>
  <si>
    <t xml:space="preserve">UNIPRES CORPORATION.</t>
  </si>
  <si>
    <t xml:space="preserve">SAXA HOLDINGS,INC..</t>
  </si>
  <si>
    <t xml:space="preserve">TOYO MACHINERY &amp; METAL CO.,LTD..</t>
  </si>
  <si>
    <t xml:space="preserve">ULVAC,INC..</t>
  </si>
  <si>
    <t xml:space="preserve">ELECTRIC POWER DEVELOPMENT CO., LTD..</t>
  </si>
  <si>
    <t xml:space="preserve">OPTOELECTRONICS CO.,LTD..</t>
  </si>
  <si>
    <t xml:space="preserve">JAPAN LIFELINE CO.,LTD..</t>
  </si>
  <si>
    <t xml:space="preserve">NIRECO CORPORATION.</t>
  </si>
  <si>
    <t xml:space="preserve">GS YUASA COPRPORATION.</t>
  </si>
  <si>
    <t xml:space="preserve">THINE ELECTRONICS, INC..</t>
  </si>
  <si>
    <t xml:space="preserve">SEGA SAMMY HOLDINGS INC..</t>
  </si>
  <si>
    <t xml:space="preserve">A&amp;D COMPANY, LIMITED.</t>
  </si>
  <si>
    <t xml:space="preserve">MANI,INC..</t>
  </si>
  <si>
    <t xml:space="preserve">TAZMO CO.,LTD..</t>
  </si>
  <si>
    <t xml:space="preserve">FUKUDA DENSHI CO.,LTD..</t>
  </si>
  <si>
    <t xml:space="preserve">WACOM CO., LTD..</t>
  </si>
  <si>
    <t xml:space="preserve">SUMCO CORPORATION.</t>
  </si>
  <si>
    <t xml:space="preserve">UACJ CORPORATION.</t>
  </si>
  <si>
    <t xml:space="preserve">JCU CORPORATION.</t>
  </si>
  <si>
    <t xml:space="preserve">DAIICHI SANKYO COMPANY,LIMITED.</t>
  </si>
  <si>
    <t xml:space="preserve">SOKEN CHEMICAL &amp; ENGINEERING CO.,LTD..</t>
  </si>
  <si>
    <t xml:space="preserve">TOYO TANSO CO.,LTD..</t>
  </si>
  <si>
    <t xml:space="preserve">NISSEI ASB MACHINE CO.,LTD..</t>
  </si>
  <si>
    <t xml:space="preserve">MITSUBISHI CHEMICAL HOLDINGS CORPORATION.</t>
  </si>
  <si>
    <t xml:space="preserve">MIRAIAL CO.,LTD..</t>
  </si>
  <si>
    <t xml:space="preserve">KYORIN HOLDINGS, INC..</t>
  </si>
  <si>
    <t xml:space="preserve">BANDAI NAMCO HOLDINGS INC..</t>
  </si>
  <si>
    <t xml:space="preserve">IDEMITSU KOSAN CO.,LTD..</t>
  </si>
  <si>
    <t xml:space="preserve">ALPHA GROUP INC..</t>
  </si>
  <si>
    <t xml:space="preserve">TS TECH CO.,LTD..</t>
  </si>
  <si>
    <t xml:space="preserve">FRONTEO,INC..</t>
  </si>
  <si>
    <t xml:space="preserve">FUJISHOJI CO.,LTD..</t>
  </si>
  <si>
    <t xml:space="preserve">HIRATA CORPORATION.</t>
  </si>
  <si>
    <t xml:space="preserve">MIMAKI ENGINEERING CO.,LTD..</t>
  </si>
  <si>
    <t xml:space="preserve">NUFLARE TECHNOLOGY, INC..</t>
  </si>
  <si>
    <t xml:space="preserve">MATSUMOTO YUSHI-SEIYAKU CO., LTD..</t>
  </si>
  <si>
    <t xml:space="preserve">MEIKO ELECTRONICS CO.,LTD..</t>
  </si>
  <si>
    <t xml:space="preserve">ZUIKO CORPORATION.</t>
  </si>
  <si>
    <t xml:space="preserve">NICHI-IKO PHARMACEUTICAL CO.,LTD..</t>
  </si>
  <si>
    <t xml:space="preserve">FUJISEIKO LIMITED.</t>
  </si>
  <si>
    <t xml:space="preserve">GREE,INC..</t>
  </si>
  <si>
    <t xml:space="preserve">JVC KENWOOD CORPORATION.</t>
  </si>
  <si>
    <t xml:space="preserve">YAMABIKO CORPORATION.</t>
  </si>
  <si>
    <t xml:space="preserve">HOSHIZAKI CORPORATION.</t>
  </si>
  <si>
    <t xml:space="preserve">MEGMILK SNOW BRAND CO.,LTD..</t>
  </si>
  <si>
    <t xml:space="preserve">MEIJI HOLDINGS CO.,LTD..</t>
  </si>
  <si>
    <t xml:space="preserve">JXTG HOLDINGS,INC..</t>
  </si>
  <si>
    <t xml:space="preserve">POLA ORBIS HOLDINGS INC..</t>
  </si>
  <si>
    <t xml:space="preserve">OTSUKA HOLDINGS CO.,LTD..</t>
  </si>
  <si>
    <t xml:space="preserve">TAISHO PHARMACEUTICAL HOLDINGS CO.,LTD..</t>
  </si>
  <si>
    <t xml:space="preserve">NOEVIR HOLDINGS CO.,LTD..</t>
  </si>
  <si>
    <t xml:space="preserve">TAKAOKA TOKO CO.,LTD..</t>
  </si>
  <si>
    <t xml:space="preserve">UMN PHARMA INC..</t>
  </si>
  <si>
    <t xml:space="preserve">SUNTORY BEVERAGE &amp; FOOD LIMITED.</t>
  </si>
  <si>
    <t xml:space="preserve">METAWATER CO., LTD..</t>
  </si>
  <si>
    <t xml:space="preserve">MENICON CO.,LTD..</t>
  </si>
  <si>
    <t xml:space="preserve">DEXERIALS CORPORATION.</t>
  </si>
  <si>
    <t xml:space="preserve">NIPPON TELEGRAPH AND TELEPHONE CORPORATION.</t>
  </si>
  <si>
    <t xml:space="preserve">SAPPORO HOLDINGS LIMITED.</t>
  </si>
  <si>
    <t xml:space="preserve">ADVANTEST CORPORATION.</t>
  </si>
  <si>
    <t xml:space="preserve">BANDO CHEMICAL INDUSTRIES, LTD..</t>
  </si>
  <si>
    <t xml:space="preserve">FURUNO ELECTRIC CO.,LTD..</t>
  </si>
  <si>
    <t xml:space="preserve">JAPAN AVIATION ELECTRONICS INDUSTRY,LIMITED.</t>
  </si>
  <si>
    <t xml:space="preserve">AICHI STEEL CORPORATION.</t>
  </si>
  <si>
    <t xml:space="preserve">ADEKA CORPORATION.</t>
  </si>
  <si>
    <t xml:space="preserve">ASAHI YUKIZAI CORPORATION.</t>
  </si>
  <si>
    <t xml:space="preserve">ASHIMORI INDUSTRY CO.,LTD..</t>
  </si>
  <si>
    <t xml:space="preserve">CKD CORPORATION.</t>
  </si>
  <si>
    <t xml:space="preserve">DKS CO. LTD.</t>
  </si>
  <si>
    <t xml:space="preserve">DAIHEN CORPORATION.</t>
  </si>
  <si>
    <t xml:space="preserve">DAINICHISEIKA COLOR &amp; CHEMICALS MFG. CO.,LTD..</t>
  </si>
  <si>
    <t xml:space="preserve">SCREEN HOLDINGS.CO.,LTD..</t>
  </si>
  <si>
    <t xml:space="preserve">DENKA COMPANY LIMITED.</t>
  </si>
  <si>
    <t xml:space="preserve">FUJIKURA LTD..</t>
  </si>
  <si>
    <t xml:space="preserve">FUJITSU GENERAL LIMITED.</t>
  </si>
  <si>
    <t xml:space="preserve">HAMAMATSU PHOTONICS K.K..</t>
  </si>
  <si>
    <t xml:space="preserve">HARIMA CHEMICALS GROUP,INC..</t>
  </si>
  <si>
    <t xml:space="preserve">HISAMITSU PHARMACEUTICAL CO.,INC..</t>
  </si>
  <si>
    <t xml:space="preserve">HOCHIKI CORPORATION.</t>
  </si>
  <si>
    <t xml:space="preserve">HODOGAYA CHEMICAL CO., LTD..</t>
  </si>
  <si>
    <t xml:space="preserve">HORIBA,LTD..</t>
  </si>
  <si>
    <t xml:space="preserve">AIR WATER INC..</t>
  </si>
  <si>
    <t xml:space="preserve">IBIDEN CO.,LTD..</t>
  </si>
  <si>
    <t xml:space="preserve">IWASAKI ELECTRIC CO., LTD..</t>
  </si>
  <si>
    <t xml:space="preserve">KATAKURA INDUSTRIES CO., LTD..</t>
  </si>
  <si>
    <t xml:space="preserve">KYB CORPORATION..</t>
  </si>
  <si>
    <t xml:space="preserve">KOMORI CORPORATION.</t>
  </si>
  <si>
    <t xml:space="preserve">KUMIAI CHEMICAL INDUSTRY CO.,LTD..</t>
  </si>
  <si>
    <t xml:space="preserve">MABUCHI MOTOR CO.,LTD..</t>
  </si>
  <si>
    <t xml:space="preserve">MEIDENSHA CORPORATION.</t>
  </si>
  <si>
    <t xml:space="preserve">MITSUBISHI PENCIL CO.,LTD..</t>
  </si>
  <si>
    <t xml:space="preserve">MITSUBOSHI BELTING LTD..</t>
  </si>
  <si>
    <t xml:space="preserve">NETUREN CO.,LTD..</t>
  </si>
  <si>
    <t xml:space="preserve">NICHIAS CORPORATION.</t>
  </si>
  <si>
    <t xml:space="preserve">NICHICON CORPORATION.</t>
  </si>
  <si>
    <t xml:space="preserve">NIFCO INC..</t>
  </si>
  <si>
    <t xml:space="preserve">NIHON KOHDEN CORPORATION.</t>
  </si>
  <si>
    <t xml:space="preserve">NIPPON VALQUA INDUSTRIES,LTD..</t>
  </si>
  <si>
    <t xml:space="preserve">NIHON PARKERIZING CO.,LTD..</t>
  </si>
  <si>
    <t xml:space="preserve">NIKKISO CO.,LTD..</t>
  </si>
  <si>
    <t xml:space="preserve">NINTENDO CO.,LTD..</t>
  </si>
  <si>
    <t xml:space="preserve">NIPPON CARBIDE INDUSTRIES CO INC.</t>
  </si>
  <si>
    <t xml:space="preserve">NIPPON CHEMI-CON CORPORATION..</t>
  </si>
  <si>
    <t xml:space="preserve">NIPPON CHEMICAL INDUSTRIAL CO LTD.</t>
  </si>
  <si>
    <t xml:space="preserve">NIPPON GAS CO.,LTD..</t>
  </si>
  <si>
    <t xml:space="preserve">NH FOODS LTD..</t>
  </si>
  <si>
    <t xml:space="preserve">NOF CORPORATION.</t>
  </si>
  <si>
    <t xml:space="preserve">NIPPON SHOKUBAI CO.,LTD..</t>
  </si>
  <si>
    <t xml:space="preserve">NIHON UNISYS,LTD..</t>
  </si>
  <si>
    <t xml:space="preserve">NIHON NOHYAKU CO.,LTD..</t>
  </si>
  <si>
    <t xml:space="preserve">NISSAN CHEMICAL INDUSTRIES,LTD..</t>
  </si>
  <si>
    <t xml:space="preserve">NISSAN SHATAI CO.,LTD..</t>
  </si>
  <si>
    <t xml:space="preserve">NISSHA CO.,LTD..</t>
  </si>
  <si>
    <t xml:space="preserve">JP000090583JPN</t>
  </si>
  <si>
    <t xml:space="preserve">NISSHIN STEEL CO.,LTD..</t>
  </si>
  <si>
    <t xml:space="preserve">JP8010001149423</t>
  </si>
  <si>
    <t xml:space="preserve">NISSIN FOODS HOLDINGS CO.,LTD..</t>
  </si>
  <si>
    <t xml:space="preserve">OKAMURA CORPORATION.</t>
  </si>
  <si>
    <t xml:space="preserve">ORIGIN ELECTRIC CO.,LTD..</t>
  </si>
  <si>
    <t xml:space="preserve">OSAKI ELECTRIC CO.,LTD..</t>
  </si>
  <si>
    <t xml:space="preserve">OSG CORPORATION.</t>
  </si>
  <si>
    <t xml:space="preserve">PACIFIC METALS CO.,LTD..</t>
  </si>
  <si>
    <t xml:space="preserve">KEWPIE CORPORATION.</t>
  </si>
  <si>
    <t xml:space="preserve">RINNAI CORPORATION..</t>
  </si>
  <si>
    <t xml:space="preserve">ROHM CO.,LTD..</t>
  </si>
  <si>
    <t xml:space="preserve">ROHTO PHARMACEUTICAL CO.,LTD..</t>
  </si>
  <si>
    <t xml:space="preserve">SAKAI CHEMICAL INDUSTRY CO., LTD..</t>
  </si>
  <si>
    <t xml:space="preserve">SAKATA INX CORPORATION..</t>
  </si>
  <si>
    <t xml:space="preserve">SANKEN ELECTRIC CO.,LTD..</t>
  </si>
  <si>
    <t xml:space="preserve">SANTEN PHARMACEUTICAL CO.,LTD..</t>
  </si>
  <si>
    <t xml:space="preserve">SANYO SPECIAL STEEL CO.,LTD..</t>
  </si>
  <si>
    <t xml:space="preserve">SEIREN CO.,LTD..</t>
  </si>
  <si>
    <t xml:space="preserve">SHIBAURA MECHATRONICS CORPORATION.</t>
  </si>
  <si>
    <t xml:space="preserve">SHIMADZU CORPORATION.</t>
  </si>
  <si>
    <t xml:space="preserve">SHIMANO INC..</t>
  </si>
  <si>
    <t xml:space="preserve">SHINMAYWA INDUSTRIES,LTD..</t>
  </si>
  <si>
    <t xml:space="preserve">SHINDENGEN ELECTRIC MANUFACTURING CO.,LTD..</t>
  </si>
  <si>
    <t xml:space="preserve">SINFONIA TECHNOLOGY CO.,LTD..</t>
  </si>
  <si>
    <t xml:space="preserve">SHOWA CORPORATION.</t>
  </si>
  <si>
    <t xml:space="preserve">SINTOKOGIO,LTD..</t>
  </si>
  <si>
    <t xml:space="preserve">SMK CORPORATION.</t>
  </si>
  <si>
    <t xml:space="preserve">SUMITOMO PRECISION PRODUCTS CO.,LTD..</t>
  </si>
  <si>
    <t xml:space="preserve">TADANO LTD..</t>
  </si>
  <si>
    <t xml:space="preserve">TAIYO YUDEN CO.,LTD..</t>
  </si>
  <si>
    <t xml:space="preserve">TAKASAGO INTERNATIONAL CORPORATION.</t>
  </si>
  <si>
    <t xml:space="preserve">TAMURA CORPORATION.</t>
  </si>
  <si>
    <t xml:space="preserve">TATSUTA ELECTRIC WIRE AND CABLE CO.,LTD..</t>
  </si>
  <si>
    <t xml:space="preserve">TERUMO CORPORATION.</t>
  </si>
  <si>
    <t xml:space="preserve">TOAGOSEI CO.,LTD..</t>
  </si>
  <si>
    <t xml:space="preserve">TODA KOGYO CORP..</t>
  </si>
  <si>
    <t xml:space="preserve">TOKAI RIKA CO.,LTD..</t>
  </si>
  <si>
    <t xml:space="preserve">THE TOKYO ELECTRIC POWER COMPANY HOLIDINGS,INC..</t>
  </si>
  <si>
    <t xml:space="preserve">JUKI CORPORATION.</t>
  </si>
  <si>
    <t xml:space="preserve">TORAY INDUSTRIES,INC..</t>
  </si>
  <si>
    <t xml:space="preserve">TUNGALOY CORPORATION.</t>
  </si>
  <si>
    <t xml:space="preserve">TOYO KOHAN CO.,LTD..</t>
  </si>
  <si>
    <t xml:space="preserve">T.RAD CO.,LTD..</t>
  </si>
  <si>
    <t xml:space="preserve">TOYO TIRE &amp; RUBBER CO.,LTD..</t>
  </si>
  <si>
    <t xml:space="preserve">TOYOBO CO.,LTD..</t>
  </si>
  <si>
    <t xml:space="preserve">TSUBAKIMOTO CHAIN CO.,LTD..</t>
  </si>
  <si>
    <t xml:space="preserve">TSUKISHIMA KIKAI CO.,LTD..</t>
  </si>
  <si>
    <t xml:space="preserve">TSUMURA &amp; CO..</t>
  </si>
  <si>
    <t xml:space="preserve">UCHIDA YOKO CO.,LTD..</t>
  </si>
  <si>
    <t xml:space="preserve">UNICHARM CORPORATION.</t>
  </si>
  <si>
    <t xml:space="preserve">UNITIKA LTD..</t>
  </si>
  <si>
    <t xml:space="preserve">USHIO INC..</t>
  </si>
  <si>
    <t xml:space="preserve">YAKULT HONSHA CO.,LTD..</t>
  </si>
  <si>
    <t xml:space="preserve">YAMAHA MOTOR CO.,LTD..</t>
  </si>
  <si>
    <t xml:space="preserve">SUMITOMO CORPORATION.</t>
  </si>
  <si>
    <t xml:space="preserve">NIKON CORPORATION.</t>
  </si>
  <si>
    <t xml:space="preserve">KONICA MINOLTA, INC..</t>
  </si>
  <si>
    <t xml:space="preserve">XACTI CORPORATION.</t>
  </si>
  <si>
    <t xml:space="preserve">ICHIKAWAYA CO.,LTD.</t>
  </si>
  <si>
    <t xml:space="preserve">YAMASHITA RUBBER CO.,LTD..</t>
  </si>
  <si>
    <t xml:space="preserve">NIHON MAIKURONIKUSU, KK.</t>
  </si>
  <si>
    <t xml:space="preserve">NAMICS CORPORATION.</t>
  </si>
  <si>
    <t xml:space="preserve">KOWA COMPANY, LTD..</t>
  </si>
  <si>
    <t xml:space="preserve">HOYU CO.,LTD..</t>
  </si>
  <si>
    <t xml:space="preserve">TAISEI PLAS CO.,LTD..</t>
  </si>
  <si>
    <t xml:space="preserve">K.K. M I Z K A N.</t>
  </si>
  <si>
    <t xml:space="preserve">MTG CO.,LTD..</t>
  </si>
  <si>
    <t xml:space="preserve">MURATA MACHINERY,LTD..</t>
  </si>
  <si>
    <t xml:space="preserve">ISHIDA CO.,LTD..</t>
  </si>
  <si>
    <t xml:space="preserve">SSD COMPANY LIMITED.</t>
  </si>
  <si>
    <t xml:space="preserve">DUPLO SEIKO CORPORATION.</t>
  </si>
  <si>
    <t xml:space="preserve">YAMATO SCALE CO.,LTD..</t>
  </si>
  <si>
    <t xml:space="preserve">IMAGINEERING, INC..</t>
  </si>
  <si>
    <t xml:space="preserve">COSMO LIFE K.K..</t>
  </si>
  <si>
    <t xml:space="preserve">SBI HOLDINGS, INC..</t>
  </si>
  <si>
    <t xml:space="preserve">ARKRAY FACTORY.,INC..</t>
  </si>
  <si>
    <t xml:space="preserve">SATO, KK.</t>
  </si>
  <si>
    <t xml:space="preserve">BLD ORIENTAL CO., LTD..</t>
  </si>
  <si>
    <t xml:space="preserve">SAKAI DISPLAY PRODUCTS CORPORATION.</t>
  </si>
  <si>
    <t xml:space="preserve">YANMAR CO.,LTD..</t>
  </si>
  <si>
    <t xml:space="preserve">MITSUBOSHI DIAMOND INDUSTRIAL CO.,LTD..</t>
  </si>
  <si>
    <t xml:space="preserve">KYORAKU CO.,LTD..</t>
  </si>
  <si>
    <t xml:space="preserve">FUJIKIN INCORPORATED.</t>
  </si>
  <si>
    <t xml:space="preserve">PASCAL CORPORATION.</t>
  </si>
  <si>
    <t xml:space="preserve">NSC CO.,LTD..</t>
  </si>
  <si>
    <t xml:space="preserve">YUYAMA CO.,LTD..</t>
  </si>
  <si>
    <t xml:space="preserve">M TECHNIQUE CO., LTD..</t>
  </si>
  <si>
    <t xml:space="preserve">IPS INC..</t>
  </si>
  <si>
    <t xml:space="preserve">TAKAZONO TECHNOLOGY INCORPORATED.</t>
  </si>
  <si>
    <t xml:space="preserve">YAMASA CO.,LTD..</t>
  </si>
  <si>
    <t xml:space="preserve">TEIKOKU SEIYAKU CO.,LTD..</t>
  </si>
  <si>
    <t xml:space="preserve">LIVEDO CORPORATION.</t>
  </si>
  <si>
    <t xml:space="preserve">NICHIA CORPORATION.</t>
  </si>
  <si>
    <t xml:space="preserve">JNC CORPORATION.</t>
  </si>
  <si>
    <t xml:space="preserve">HOMERUN SYSTEMS.CO.LTD.</t>
  </si>
  <si>
    <t xml:space="preserve">JP810185054</t>
  </si>
  <si>
    <t xml:space="preserve">UENO SEIKI CO.,LTD..</t>
  </si>
  <si>
    <t xml:space="preserve">JP4290801011246</t>
  </si>
  <si>
    <t xml:space="preserve">CHK SPRING INDUSTRY CO.,LTD..</t>
  </si>
  <si>
    <t xml:space="preserve">TANAKA KIKINZOKU KOGYO K.K..</t>
  </si>
  <si>
    <t xml:space="preserve">SHINCRON CO.,LTD..</t>
  </si>
  <si>
    <t xml:space="preserve">MITAKA KOHKI.CO., LTD..</t>
  </si>
  <si>
    <t xml:space="preserve">TOSHIBA MITSUBISHI-ELECTRIC INDUSTRIAL SYSTEMS CORPORATION.</t>
  </si>
  <si>
    <t xml:space="preserve">NEMOTO KYORINDO CO., LTD..</t>
  </si>
  <si>
    <t xml:space="preserve">JP984679417</t>
  </si>
  <si>
    <t xml:space="preserve">MITSUBISHI ENGINEERING-PLASTICS CORP..</t>
  </si>
  <si>
    <t xml:space="preserve">JP8010401085474</t>
  </si>
  <si>
    <t xml:space="preserve">ORC MANUFACTURING CO.,LTD..</t>
  </si>
  <si>
    <t xml:space="preserve">KYODO YUSHI CO.,LTD..</t>
  </si>
  <si>
    <t xml:space="preserve">KOGANEI CORPORATION.</t>
  </si>
  <si>
    <t xml:space="preserve">SATAKE CORPORATION.</t>
  </si>
  <si>
    <t xml:space="preserve">SAGINOMIYA SEISAKUSHO,INC..</t>
  </si>
  <si>
    <t xml:space="preserve">G.C. CORP..</t>
  </si>
  <si>
    <t xml:space="preserve">SUGATSUNE KOGYO CO., LTD..</t>
  </si>
  <si>
    <t xml:space="preserve">SENJU METAL INDUSTRY CO., LTD..</t>
  </si>
  <si>
    <t xml:space="preserve">CHISSO CORPORATION.</t>
  </si>
  <si>
    <t xml:space="preserve">TGK CO.,LTD..</t>
  </si>
  <si>
    <t xml:space="preserve">NAMIKI PRECISION JEWEL CO.,LTD..</t>
  </si>
  <si>
    <t xml:space="preserve">JAPAN BROADCASTING CORPORATION.</t>
  </si>
  <si>
    <t xml:space="preserve">HOSOKAWA YOKO CO.,LTD..</t>
  </si>
  <si>
    <t xml:space="preserve">DUPONT-MITSUI POLYCHEMICALS CO.,LTD..</t>
  </si>
  <si>
    <t xml:space="preserve">YAZAKI CORPORATION.</t>
  </si>
  <si>
    <t xml:space="preserve">YKK CORPORATION.</t>
  </si>
  <si>
    <t xml:space="preserve">YOSHINO KOGYOSHO CO.,LTD..</t>
  </si>
  <si>
    <t xml:space="preserve">RIGAKU CORPORATION.</t>
  </si>
  <si>
    <t xml:space="preserve">NAVITIME JAPAN CO.,LTD..</t>
  </si>
  <si>
    <t xml:space="preserve">P&amp;W SOLUTIONS CO.,LTD..</t>
  </si>
  <si>
    <t xml:space="preserve">MUSASHI ENGINEERING,INC..</t>
  </si>
  <si>
    <t xml:space="preserve">LOTTE CO.,LTD..</t>
  </si>
  <si>
    <t xml:space="preserve">MAYEKAWA MFG CO.,LTD..</t>
  </si>
  <si>
    <t xml:space="preserve">AVANSTRATE INC..</t>
  </si>
  <si>
    <t xml:space="preserve">TOKIO MARINE HOLDINGS,INC..</t>
  </si>
  <si>
    <t xml:space="preserve">KOHYOUNG TECHNOLOGY INC..</t>
  </si>
  <si>
    <t xml:space="preserve">PLOVER BAY TECHNOLOGIES LTD..</t>
  </si>
  <si>
    <t xml:space="preserve">IEE INTERNATIONAL ELECTRONICS &amp; ENG INEERING SA.</t>
  </si>
  <si>
    <t xml:space="preserve">LU0B8835</t>
  </si>
  <si>
    <t xml:space="preserve">ORIFLAME COSMETICS SA.</t>
  </si>
  <si>
    <t xml:space="preserve">LANZATECH NEW ZEALAND LIMITED.</t>
  </si>
  <si>
    <t xml:space="preserve">REYNOLDS GROUP HOLDINGS LIMITED.</t>
  </si>
  <si>
    <t xml:space="preserve">FISHER &amp; PAYKEL HEALTHCARE CORPORATION LIMITED.</t>
  </si>
  <si>
    <t xml:space="preserve">FONTERRA CO-OPERATIVE GROUP LIMITED.</t>
  </si>
  <si>
    <t xml:space="preserve">SG*190521475691</t>
  </si>
  <si>
    <t xml:space="preserve">HEPTAGON MICRO OPTICS PTE. LTD..</t>
  </si>
  <si>
    <t xml:space="preserve">SG200704497W</t>
  </si>
  <si>
    <t xml:space="preserve">KOÇ HOLDING ANONIM SIRKETI.</t>
  </si>
  <si>
    <t xml:space="preserve">JDA SOFTWARE GROUP INC.</t>
  </si>
  <si>
    <t xml:space="preserve">ALTAIR ENGINEERING INC..</t>
  </si>
  <si>
    <t xml:space="preserve">US382591828</t>
  </si>
  <si>
    <t xml:space="preserve">FTI CONSULTING INC.</t>
  </si>
  <si>
    <t xml:space="preserve">US521261113</t>
  </si>
  <si>
    <t xml:space="preserve">INSMED INC.</t>
  </si>
  <si>
    <t xml:space="preserve">US541972729</t>
  </si>
  <si>
    <t xml:space="preserve">MYREXIS INC.</t>
  </si>
  <si>
    <t xml:space="preserve">US263996918</t>
  </si>
  <si>
    <t xml:space="preserve">TESSERA TECHNOLOGIES INC.</t>
  </si>
  <si>
    <t xml:space="preserve">EVERSPIN TECHNOLOGIES INC.</t>
  </si>
  <si>
    <t xml:space="preserve">ALTUS PHARMACEUTICALS INC.</t>
  </si>
  <si>
    <t xml:space="preserve">US043573277</t>
  </si>
  <si>
    <t xml:space="preserve">ASHLAND LLC.</t>
  </si>
  <si>
    <t xml:space="preserve">US149204778L</t>
  </si>
  <si>
    <t xml:space="preserve">ENDOCHOICE HOLDINGS, INC..</t>
  </si>
  <si>
    <t xml:space="preserve">US900886803</t>
  </si>
  <si>
    <t xml:space="preserve">BAKER HUGHES INC.</t>
  </si>
  <si>
    <t xml:space="preserve">US134324459L</t>
  </si>
  <si>
    <t xml:space="preserve">NOVATEL WIRELESS INC.</t>
  </si>
  <si>
    <t xml:space="preserve">PETROLEOS DE VENEZUELA S A.</t>
  </si>
  <si>
    <t xml:space="preserve">VEJ000950369</t>
  </si>
  <si>
    <t xml:space="preserve">JULIUS BLUM GMBH</t>
  </si>
  <si>
    <t xml:space="preserve">HIRSCHMANN AUTOMOTIVE GMBH</t>
  </si>
  <si>
    <t xml:space="preserve">BDI BETEILIGUNGS GMBH</t>
  </si>
  <si>
    <t xml:space="preserve">MED-EL ELEKTROMEDIZINISCHE GERÄTE GESELLSCHAFT M.B.H.</t>
  </si>
  <si>
    <t xml:space="preserve">FRITZ EGGER GMBH &amp; CO. OG</t>
  </si>
  <si>
    <t xml:space="preserve">LENZING AG</t>
  </si>
  <si>
    <t xml:space="preserve">EREMA ENGINEERING RECYCLING MASCHINEN UND ANLAGEN GESELLSCHAFT M.B.H.</t>
  </si>
  <si>
    <t xml:space="preserve">ROSENBAUER INTERNATIONAL AG</t>
  </si>
  <si>
    <t xml:space="preserve">MIBA AKTIENGESELLSCHAFT</t>
  </si>
  <si>
    <t xml:space="preserve">FABASOFT AG</t>
  </si>
  <si>
    <t xml:space="preserve">FRONIUS INTERNATIONAL GMBH</t>
  </si>
  <si>
    <t xml:space="preserve">EV GROUP E.THALLNER GMBH</t>
  </si>
  <si>
    <t xml:space="preserve">AMAG AUSTRIA METALL AG</t>
  </si>
  <si>
    <t xml:space="preserve">AGRANA BETEILIGUNGS-AKTIENGESELLSCHAFT</t>
  </si>
  <si>
    <t xml:space="preserve">VERBUND AG</t>
  </si>
  <si>
    <t xml:space="preserve">AUREA SOFTWARE GMBH</t>
  </si>
  <si>
    <t xml:space="preserve">FRANZ PLASSER BAHNBAUMASCHINEN INDUSTRIEGESELLSCHAFT M.B.H. "GELÖSCHT</t>
  </si>
  <si>
    <t xml:space="preserve">NOVOMATIC AG</t>
  </si>
  <si>
    <t xml:space="preserve">KAPSCH TRAFFICCOM AG</t>
  </si>
  <si>
    <t xml:space="preserve">RING" INTERNATIONAL HOLDING AG</t>
  </si>
  <si>
    <t xml:space="preserve">HAAS FOOD EQUIPMENT GMBH</t>
  </si>
  <si>
    <t xml:space="preserve">OTTO BOCK HEALTHCARE PRODUCTS GMBH</t>
  </si>
  <si>
    <t xml:space="preserve">ÖSTERREICHISCHE BUNDESBAHNEN-HOLDING AKTIENGESELLSCHAFT</t>
  </si>
  <si>
    <t xml:space="preserve">BOREALIS AG</t>
  </si>
  <si>
    <t xml:space="preserve">CONSTANTIA FLEXIBLES GROUP GMBH</t>
  </si>
  <si>
    <t xml:space="preserve">FACC AG</t>
  </si>
  <si>
    <t xml:space="preserve">THQ NORDIC GMBH</t>
  </si>
  <si>
    <t xml:space="preserve">BIOLITEC AG</t>
  </si>
  <si>
    <t xml:space="preserve">SCHEER AUSTRIA GMBH</t>
  </si>
  <si>
    <t xml:space="preserve">PALFINGER AG</t>
  </si>
  <si>
    <t xml:space="preserve">BENTELER INTERNATIONAL AKTIENGESELLSCHAFT</t>
  </si>
  <si>
    <t xml:space="preserve">ZKW GROUP GMBH</t>
  </si>
  <si>
    <t xml:space="preserve">BENE AG</t>
  </si>
  <si>
    <t xml:space="preserve">EYBL AUSTRIA GMBH</t>
  </si>
  <si>
    <t xml:space="preserve">A.C.N 004 410 833 LIMITED</t>
  </si>
  <si>
    <t xml:space="preserve">AMP LIMITED</t>
  </si>
  <si>
    <t xml:space="preserve">SIGNOSTICS LIMITED</t>
  </si>
  <si>
    <t xml:space="preserve">JAMES HARDIE INDUSTRIES PUBLIC LIMITED COMPANY</t>
  </si>
  <si>
    <t xml:space="preserve">WARATEK PTY LTD</t>
  </si>
  <si>
    <t xml:space="preserve">CHICAGO MERCANTILE EXCHANGE INC.</t>
  </si>
  <si>
    <t xml:space="preserve">AU108693009</t>
  </si>
  <si>
    <t xml:space="preserve">BRADKEN LIMITED</t>
  </si>
  <si>
    <t xml:space="preserve">ZODIAC POOL SOLUTIONS PTY LTD</t>
  </si>
  <si>
    <t xml:space="preserve">CHINA UNIONPAY CO., LTD.</t>
  </si>
  <si>
    <t xml:space="preserve">COOK AUSTRALIA PTY LTD</t>
  </si>
  <si>
    <t xml:space="preserve">INTEGRATED ASSETS GROUP PTY LTD</t>
  </si>
  <si>
    <t xml:space="preserve">PROXIMUS SA</t>
  </si>
  <si>
    <t xml:space="preserve">ETEX SA/NV</t>
  </si>
  <si>
    <t xml:space="preserve">TESSENDERLO GROUP NV</t>
  </si>
  <si>
    <t xml:space="preserve">COCKERILL MAINTENANCE &amp; INGENIERIE</t>
  </si>
  <si>
    <t xml:space="preserve">JENSEN-GROUP N.V.</t>
  </si>
  <si>
    <t xml:space="preserve">AGEAS SA-NV</t>
  </si>
  <si>
    <t xml:space="preserve">ARTELA</t>
  </si>
  <si>
    <t xml:space="preserve">DEXIA SA</t>
  </si>
  <si>
    <t xml:space="preserve">LHOIST</t>
  </si>
  <si>
    <t xml:space="preserve">KBC BANK NV</t>
  </si>
  <si>
    <t xml:space="preserve">BE0463278829</t>
  </si>
  <si>
    <t xml:space="preserve">PUNCH POWERTRAIN</t>
  </si>
  <si>
    <t xml:space="preserve">LOVERVAL FINANCE</t>
  </si>
  <si>
    <t xml:space="preserve">ABLYNX NV</t>
  </si>
  <si>
    <t xml:space="preserve">COOLEDGE LIGHTING INC</t>
  </si>
  <si>
    <t xml:space="preserve">LESAFFRE ET COMPAGNIE</t>
  </si>
  <si>
    <t xml:space="preserve">BE0809701263</t>
  </si>
  <si>
    <t xml:space="preserve">CORVENTIS INC.</t>
  </si>
  <si>
    <t xml:space="preserve">IPTE FACTORY AUTOMATION</t>
  </si>
  <si>
    <t xml:space="preserve">FLUXYS</t>
  </si>
  <si>
    <t xml:space="preserve">BHF GROUP SA</t>
  </si>
  <si>
    <t xml:space="preserve">XTRION</t>
  </si>
  <si>
    <t xml:space="preserve">X-FAB SILICON FOUNDRIES SE</t>
  </si>
  <si>
    <t xml:space="preserve">BULGARIAN TELECOMMUNICATIONS COMPANY (VIVACOM)</t>
  </si>
  <si>
    <t xml:space="preserve">BM16505R</t>
  </si>
  <si>
    <t xml:space="preserve">BOE VARITRONIX LIMITED</t>
  </si>
  <si>
    <t xml:space="preserve">BIOSENSORS INTERNATIONAL GROUP LTD</t>
  </si>
  <si>
    <t xml:space="preserve">AXALTA COATING SYSTEMS LTD</t>
  </si>
  <si>
    <t xml:space="preserve">BR02429144000193</t>
  </si>
  <si>
    <t xml:space="preserve">CPFL ENERGIA S.A.</t>
  </si>
  <si>
    <t xml:space="preserve">PETROLEO BRASILEIRO S.A.</t>
  </si>
  <si>
    <t xml:space="preserve">VALE S.A.</t>
  </si>
  <si>
    <t xml:space="preserve">BRASKEM S.A.</t>
  </si>
  <si>
    <t xml:space="preserve">ITAUSA- INVESTIMENTOS ITAU S.A.</t>
  </si>
  <si>
    <t xml:space="preserve">RANDON SA IMPLEMENTOS E PARTICIPACOES</t>
  </si>
  <si>
    <t xml:space="preserve">METALURGICA GERDAU</t>
  </si>
  <si>
    <t xml:space="preserve">GENIZON BIOSCIENCES INC</t>
  </si>
  <si>
    <t xml:space="preserve">CENIT SYSTEMHAUS HOLDING (CSH) INC</t>
  </si>
  <si>
    <t xml:space="preserve">KEIPER LTD</t>
  </si>
  <si>
    <t xml:space="preserve">INKTECH INTERNATIONAL CORP</t>
  </si>
  <si>
    <t xml:space="preserve">CERTICOM CORP</t>
  </si>
  <si>
    <t xml:space="preserve">HATCH LTD</t>
  </si>
  <si>
    <t xml:space="preserve">NORDION INC.</t>
  </si>
  <si>
    <t xml:space="preserve">EVOLUTION ENGINEERING</t>
  </si>
  <si>
    <t xml:space="preserve">FORT HILLS ENERGY LP</t>
  </si>
  <si>
    <t xml:space="preserve">NXTGEN EMISSION CONTROLS INC</t>
  </si>
  <si>
    <t xml:space="preserve">NOVELION THERAPEUTICS INC</t>
  </si>
  <si>
    <t xml:space="preserve">ONEX CORP</t>
  </si>
  <si>
    <t xml:space="preserve">VALEANT PHARMACEUTICALS INTERNATIONAL INC</t>
  </si>
  <si>
    <t xml:space="preserve">CANADIAN NATIONAL RAILWAY CO</t>
  </si>
  <si>
    <t xml:space="preserve">CARDIOME PHARMA CORP</t>
  </si>
  <si>
    <t xml:space="preserve">SIERRA WIRELESS INC</t>
  </si>
  <si>
    <t xml:space="preserve">AETERNA ZENTARIS INC</t>
  </si>
  <si>
    <t xml:space="preserve">WESTPORT INNOVATIONS INC</t>
  </si>
  <si>
    <t xml:space="preserve">WI LAN INC</t>
  </si>
  <si>
    <t xml:space="preserve">HYDRO-QUEBEC</t>
  </si>
  <si>
    <t xml:space="preserve">ENGHOUSE SYSTEMS LTD</t>
  </si>
  <si>
    <t xml:space="preserve">EXFO INC</t>
  </si>
  <si>
    <t xml:space="preserve">CONJUCHEM BIOTECHNOLOGIES INC.</t>
  </si>
  <si>
    <t xml:space="preserve">CONSTELLATION SOFTWARE INC</t>
  </si>
  <si>
    <t xml:space="preserve">SMART TECHNOLOGIES INC.</t>
  </si>
  <si>
    <t xml:space="preserve">REDKNEE SOLUTIONS INC</t>
  </si>
  <si>
    <t xml:space="preserve">MITEL NETWORKS CORP</t>
  </si>
  <si>
    <t xml:space="preserve">XENON PHARMACEUTICALS INC</t>
  </si>
  <si>
    <t xml:space="preserve">NOVA CHEMICALS CORPORATION</t>
  </si>
  <si>
    <t xml:space="preserve">SHAWCOR LTD</t>
  </si>
  <si>
    <t xml:space="preserve">ROGERS COMMUNICATIONS INC</t>
  </si>
  <si>
    <t xml:space="preserve">THOMSON REUTERS CORPORATION</t>
  </si>
  <si>
    <t xml:space="preserve">STARRAG GROUP HOLDING AG</t>
  </si>
  <si>
    <t xml:space="preserve">KUDELSKI SA</t>
  </si>
  <si>
    <t xml:space="preserve">RUAG HOLDING AG</t>
  </si>
  <si>
    <t xml:space="preserve">SYNGENTA AG</t>
  </si>
  <si>
    <t xml:space="preserve">CHCHE101188361</t>
  </si>
  <si>
    <t xml:space="preserve">ACTELION LTD</t>
  </si>
  <si>
    <t xml:space="preserve">EMS-CHEMIE HOLDING AG</t>
  </si>
  <si>
    <t xml:space="preserve">SCHINDLER HOLDING AG</t>
  </si>
  <si>
    <t xml:space="preserve">MEDELA HOLDING AG</t>
  </si>
  <si>
    <t xml:space="preserve">METALL ZUG AG</t>
  </si>
  <si>
    <t xml:space="preserve">SULZER AG</t>
  </si>
  <si>
    <t xml:space="preserve">BÜHLER HOLDING AG</t>
  </si>
  <si>
    <t xml:space="preserve">ACINO INTERNATIONAL AG</t>
  </si>
  <si>
    <t xml:space="preserve">SWISSCOM AG</t>
  </si>
  <si>
    <t xml:space="preserve">DÄTWYLER HOLDING AG</t>
  </si>
  <si>
    <t xml:space="preserve">SFS GROUP AG</t>
  </si>
  <si>
    <t xml:space="preserve">SICPA SA</t>
  </si>
  <si>
    <t xml:space="preserve">REICHLE &amp; DE-MASSARI AG</t>
  </si>
  <si>
    <t xml:space="preserve">BARRY CALLEBAUT AG</t>
  </si>
  <si>
    <t xml:space="preserve">SIKA AG</t>
  </si>
  <si>
    <t xml:space="preserve">DORMAKABA HOLDING AG</t>
  </si>
  <si>
    <t xml:space="preserve">TEXTILMA AG</t>
  </si>
  <si>
    <t xml:space="preserve">VIFOR PHARMA AG</t>
  </si>
  <si>
    <t xml:space="preserve">LIEBHERR-INTERNATIONAL S.A.</t>
  </si>
  <si>
    <t xml:space="preserve">BOBST GROUP SA</t>
  </si>
  <si>
    <t xml:space="preserve">ENDRESS+HAUSER AG</t>
  </si>
  <si>
    <t xml:space="preserve">BRUSA ELEKTRONIK AG</t>
  </si>
  <si>
    <t xml:space="preserve">OMYA INTERNATIONAL AG</t>
  </si>
  <si>
    <t xml:space="preserve">YPSOMED HOLDING AG</t>
  </si>
  <si>
    <t xml:space="preserve">ADVANCED DIGITAL BROADCAST HOLDINGS SA</t>
  </si>
  <si>
    <t xml:space="preserve">MEDMIX SYSTEMS AG</t>
  </si>
  <si>
    <t xml:space="preserve">SHANGHAI BI KE CLEAN ENERGY TECHNOLOGY CO LTD</t>
  </si>
  <si>
    <t xml:space="preserve">SHENZHEN TEMOBI SCIENCE &amp; TECH DEVELOPMENT CO., LTD</t>
  </si>
  <si>
    <t xml:space="preserve">DONGFANG ELECTRIC CORPORATION LIMITED</t>
  </si>
  <si>
    <t xml:space="preserve">GREATWALL TECHNOLOGY CO., LTD.</t>
  </si>
  <si>
    <t xml:space="preserve">CHINA PETROLEUM &amp; CHEMICAL CORPORATION</t>
  </si>
  <si>
    <t xml:space="preserve">SAIC MOTOR CORPORATION LIMITED</t>
  </si>
  <si>
    <t xml:space="preserve">CHINA INTERNATIONAL MARINE CONTAINERS (GROUP) CO., LTD.</t>
  </si>
  <si>
    <t xml:space="preserve">CHINA RESOURCES SANJIU MEDICAL &amp; PHARMACEUTICAL CO., LTD.</t>
  </si>
  <si>
    <t xml:space="preserve">DAYIE SPECIAL STEEL CO., LTD.</t>
  </si>
  <si>
    <t xml:space="preserve">ZTE CORPORATION</t>
  </si>
  <si>
    <t xml:space="preserve">FIBERHOME TELECOMMUNICATION TECHNOLOGIES CO., LTD.</t>
  </si>
  <si>
    <t xml:space="preserve">GANSU JIU STEEL GROUP HONG XING IRON &amp; STEEL CO., LTD.</t>
  </si>
  <si>
    <t xml:space="preserve">HUNAN VALIN STEEL COMPANY LIMTED</t>
  </si>
  <si>
    <t xml:space="preserve">CHINA CSSC HOLDINGS LIMITED</t>
  </si>
  <si>
    <t xml:space="preserve">CHINA EASTERN AIRLINES CORPORATION LIMITED</t>
  </si>
  <si>
    <t xml:space="preserve">SHANGHAI TUNNEL ENGINEERING CO., LTD.</t>
  </si>
  <si>
    <t xml:space="preserve">GUODIAN NANJING AUTOMATION COMPANY LIMITED</t>
  </si>
  <si>
    <t xml:space="preserve">CHINA TELECOM CORPORATION LIMITED</t>
  </si>
  <si>
    <t xml:space="preserve">GREAT WALL MOTOR CO., LTD.</t>
  </si>
  <si>
    <t xml:space="preserve">ZHEJIANG NHU CO., LTD.</t>
  </si>
  <si>
    <t xml:space="preserve">SHANGHAI ELECTRIC GROUP COMPANY LIMITED</t>
  </si>
  <si>
    <t xml:space="preserve">TRANSFAR ZHILIAN CO., LTD.</t>
  </si>
  <si>
    <t xml:space="preserve">HUNAN NONFERROUS METALS CORPORATION LIMITED</t>
  </si>
  <si>
    <t xml:space="preserve">CHINA COMMUNICATIONS CONSTRUCTION COMPANY LIMITED</t>
  </si>
  <si>
    <t xml:space="preserve">CHINA COAL ENERGY COMPANY LIMITED</t>
  </si>
  <si>
    <t xml:space="preserve">GRG BANKING EQUIPMENT CO LTD</t>
  </si>
  <si>
    <t xml:space="preserve">CHINA RAILWAY GROUP LTD.</t>
  </si>
  <si>
    <t xml:space="preserve">CHINA NATIONAL MATERIALS CO. LTD.</t>
  </si>
  <si>
    <t xml:space="preserve">CHINA RAILWAY CONSTRUCTION CORPORATION LIMITED</t>
  </si>
  <si>
    <t xml:space="preserve">DALIAN HUARUI HEAVY INDUSTRY GROUP CO., LTD.</t>
  </si>
  <si>
    <t xml:space="preserve">CRRC CORPORATION LIMITED</t>
  </si>
  <si>
    <t xml:space="preserve">METALLURGICAL CORPORATION OF CHINA LTD</t>
  </si>
  <si>
    <t xml:space="preserve">CHINA SHIPBUILDING INDUSTRY COMPANY LTD</t>
  </si>
  <si>
    <t xml:space="preserve">CHINA STATE CONSTRUCTION ENGINEERING CORPORATION LTD</t>
  </si>
  <si>
    <t xml:space="preserve">CHINA FIRST HEAVY INDUSTRIES CO., LTD.</t>
  </si>
  <si>
    <t xml:space="preserve">HANGZHOU HANGYANG COMPANY LIMITED</t>
  </si>
  <si>
    <t xml:space="preserve">GUANGZHOU AUTOMOBILE GROUP CO., LTD.</t>
  </si>
  <si>
    <t xml:space="preserve">CHINA NATIONAL CHEMICAL ENGINEERING CO LTD</t>
  </si>
  <si>
    <t xml:space="preserve">LUXSHARE PRECISION INDUSTRY CO., LTD.</t>
  </si>
  <si>
    <t xml:space="preserve">RONGSHENG PETRO CHEMICAL COMPANY LIMITED</t>
  </si>
  <si>
    <t xml:space="preserve">SHENZHEN TAT FOOK TECHNOLOGY COMPANY LIMITED</t>
  </si>
  <si>
    <t xml:space="preserve">JIHUA GROUP CORPORATION LIMITED</t>
  </si>
  <si>
    <t xml:space="preserve">SHANGHAI DZH LIMITED</t>
  </si>
  <si>
    <t xml:space="preserve">HYTERA COMMUNICATIONS CO., LTD.</t>
  </si>
  <si>
    <t xml:space="preserve">POWER CONSTRUCTION CORPORATION OF CHINA, LTD.</t>
  </si>
  <si>
    <t xml:space="preserve">GUODIAN TECHNOLOGY &amp; ENVIRONMENT GROUP CORPORATION LIMITED</t>
  </si>
  <si>
    <t xml:space="preserve">FOSHAN HAITIAN FLAVOURING AND FOOD COMPANY LITITED</t>
  </si>
  <si>
    <t xml:space="preserve">OCEAN'S KING LIGHTING SCIENCE AND TECHNOLOGY COMPANY LIMITED</t>
  </si>
  <si>
    <t xml:space="preserve">INVENTRONICS (HANGZHOU) INC</t>
  </si>
  <si>
    <t xml:space="preserve">HAIER GROUP CORPORATION</t>
  </si>
  <si>
    <t xml:space="preserve">HUAWEI TECHNOLOGIES CO., LTD.</t>
  </si>
  <si>
    <t xml:space="preserve">WANXIANG GROUP CORPORATION</t>
  </si>
  <si>
    <t xml:space="preserve">BAOSTEEL GROUP XINJIANG BAYI IRON &amp; STEEL CO., LTD.</t>
  </si>
  <si>
    <t xml:space="preserve">ANHUI ZHONGDING HOLDING (GROUP) CO., LTD.</t>
  </si>
  <si>
    <t xml:space="preserve">NANJING SIMCERE DOYEA PHARMCEUTICAL CO., LTD.</t>
  </si>
  <si>
    <t xml:space="preserve">WUXI SUNTECH POWER CO., LTD.</t>
  </si>
  <si>
    <t xml:space="preserve">STATE GRID CORPORATION OF CHINA</t>
  </si>
  <si>
    <t xml:space="preserve">COMMERCIAL AIRCRAFT CORPORATION OF CHINA, LTD.</t>
  </si>
  <si>
    <t xml:space="preserve">POSITEC MACHINERY (CHINA) CO., LTD.</t>
  </si>
  <si>
    <t xml:space="preserve">BEIJING AEONMED CO., LTD.</t>
  </si>
  <si>
    <t xml:space="preserve">DONGGUAN ANWELL DIGITAL MACHINERY CO., LTD.</t>
  </si>
  <si>
    <t xml:space="preserve">NMC SHANGHAI LTD.</t>
  </si>
  <si>
    <t xml:space="preserve">GUANGDONG DONLIN KAIQIN GROUP CO., LTD.</t>
  </si>
  <si>
    <t xml:space="preserve">GUANGDONG ESQUEL TEXTILES CO., LTD.</t>
  </si>
  <si>
    <t xml:space="preserve">MORNSUN GUANGZHOU SCIENCE &amp; TECHNOLOGY CO., LTD.</t>
  </si>
  <si>
    <t xml:space="preserve">HANGZHOU WAHAHA HEALTH FOOD CO., LTD.</t>
  </si>
  <si>
    <t xml:space="preserve">HEFEI BAISHENG SCIENCE AND TECHNOLOGY DEVELOPMENT CO.,LTD</t>
  </si>
  <si>
    <t xml:space="preserve">HUBEI SHENGJIA ELECTRICAL EQUIPMENT CO.,LTD.</t>
  </si>
  <si>
    <t xml:space="preserve">HUANGSHI DONGBEI MECH-ELECTRICAL GROUP CO.,LTD.</t>
  </si>
  <si>
    <t xml:space="preserve">BEIJING SEVENSTAR SCIENCE &amp; TECHNOLOGY CO., LTD.</t>
  </si>
  <si>
    <t xml:space="preserve">ZHENJIANG HUITONG ELECTRONIC CO., LTD.</t>
  </si>
  <si>
    <t xml:space="preserve">CHINA NATIONAL ERZHONG GROUP CO., LTD.</t>
  </si>
  <si>
    <t xml:space="preserve">CHINA NATIONAL HEAVY DUTY TRUCK GROUP CO., LTD.</t>
  </si>
  <si>
    <t xml:space="preserve">PRINT-RITEUNICORN IMAGE PRODUCTS CO., LTD. OF ZHUHAI</t>
  </si>
  <si>
    <t xml:space="preserve">CN9360312066</t>
  </si>
  <si>
    <t xml:space="preserve">LUOYANG LANDGLASS TECHNOLOGY CO., LTD.</t>
  </si>
  <si>
    <t xml:space="preserve">SIFANG ELECTRIC ( GROUP ) CO.,LTD</t>
  </si>
  <si>
    <t xml:space="preserve">BAOTOU IRON AND STEEL (GROUP) CO., LTD.</t>
  </si>
  <si>
    <t xml:space="preserve">WUXI KIPOR POWER CO., LTD.</t>
  </si>
  <si>
    <t xml:space="preserve">XIAMEN SOLEX HIGH-TECH INDUSTRIES CO., LTD.</t>
  </si>
  <si>
    <t xml:space="preserve">SHAANXI J&amp;R FIRE FIGHTING CO., LTD.</t>
  </si>
  <si>
    <t xml:space="preserve">DATANG MOBILE COMMUNICATIONS EQUIPMENT CO., LTD.</t>
  </si>
  <si>
    <t xml:space="preserve">CHINA NATIONAL CHEMICAL CORPORATION</t>
  </si>
  <si>
    <t xml:space="preserve">BEIJING AGLAIA TECHNOLOGY DEVELOPMENT CO.,LTD.</t>
  </si>
  <si>
    <t xml:space="preserve">CHINA ELECTRONICS CORPORATION</t>
  </si>
  <si>
    <t xml:space="preserve">CHINA NATIONAL PETROLEUM CORPORATION</t>
  </si>
  <si>
    <t xml:space="preserve">PHARMARON BEIJING CO., LTD.</t>
  </si>
  <si>
    <t xml:space="preserve">BEIJING SOGOU TECHNOLOGY DEVELOPMENT CO., LTD.</t>
  </si>
  <si>
    <t xml:space="preserve">GUANGZHOU GUANGRI GROUP COMPANY LTD.</t>
  </si>
  <si>
    <t xml:space="preserve">SUZHOU CLEVA ELECTRIC APPLIANCE CO., LTD.</t>
  </si>
  <si>
    <t xml:space="preserve">SHANGHAI MICRO ELECTRONICS EQUIPMENT (GROUP) CO., LTD.</t>
  </si>
  <si>
    <t xml:space="preserve">BAO GANG JI TUAN YOU XIAN GONG SI</t>
  </si>
  <si>
    <t xml:space="preserve">SHENZHEN BREEZE TECHNOLOGY CO., LTD.</t>
  </si>
  <si>
    <t xml:space="preserve">SHANGHAI DESANO PHARMACEUTICALS INVESTMENT CO., LTD.</t>
  </si>
  <si>
    <t xml:space="preserve">BOYING( XIAMEN ) TECHNOLOGY CO.,LTD</t>
  </si>
  <si>
    <t xml:space="preserve">HBIS GROUP CO., LTD.</t>
  </si>
  <si>
    <t xml:space="preserve">CHINA FAW GROUP CORPORATION (THE FIRST AUTOMOBILE FACTORY)</t>
  </si>
  <si>
    <t xml:space="preserve">DALIAN WANDA GROUP CO., LTD.</t>
  </si>
  <si>
    <t xml:space="preserve">XINYU IRON &amp; STEEL CORPORATION LIMITED</t>
  </si>
  <si>
    <t xml:space="preserve">APPOTRONICS CORPORATION LIMITED</t>
  </si>
  <si>
    <t xml:space="preserve">XIAOMI COMMUNICATIONS CO., LTD.</t>
  </si>
  <si>
    <t xml:space="preserve">CHINA FAW CO., LTD.</t>
  </si>
  <si>
    <t xml:space="preserve">HARBIN ELECTRIC CORPORATION</t>
  </si>
  <si>
    <t xml:space="preserve">CHINA AVIATION INDUSTRY GROUP CORPORATION</t>
  </si>
  <si>
    <t xml:space="preserve">ECOVACS ROBOTICS CO., LTD.</t>
  </si>
  <si>
    <t xml:space="preserve">ZHUHAI SEINE TECHNOLOGY CO.,LTD</t>
  </si>
  <si>
    <t xml:space="preserve">PANGANG GROUP CO., LTD.</t>
  </si>
  <si>
    <t xml:space="preserve">CHINA XD GROUP CORPORATION</t>
  </si>
  <si>
    <t xml:space="preserve">SZ DJI TECHNOLOGY CO., LTD.</t>
  </si>
  <si>
    <t xml:space="preserve">NORTHERN LINGYUN INDUSTRIAL GROUP CO., LTD.</t>
  </si>
  <si>
    <t xml:space="preserve">SHENZHEN SUNXING LIGHT ALLOYS MATERIALS CO., LTD.</t>
  </si>
  <si>
    <t xml:space="preserve">SUZHOU OPPLE LIGHTING CO., LTD.</t>
  </si>
  <si>
    <t xml:space="preserve">BEIJING WEST INDUSTRIES CO., LTD.</t>
  </si>
  <si>
    <t xml:space="preserve">CN9379548406</t>
  </si>
  <si>
    <t xml:space="preserve">HUIZHOU KIMREE TECHNOLOGY CO., LTD.</t>
  </si>
  <si>
    <t xml:space="preserve">SHENWU SCIENCE AND TECHNOLOGY GROUP CO., LTD.</t>
  </si>
  <si>
    <t xml:space="preserve">GUANGDONG NUFRONT CSC CO., LTD.</t>
  </si>
  <si>
    <t xml:space="preserve">HUNTER DOUGLAS N.V.</t>
  </si>
  <si>
    <t xml:space="preserve">AERO VODOCHODY AEROSPACE, A.S.</t>
  </si>
  <si>
    <t xml:space="preserve">PSI SOFTWARE AG</t>
  </si>
  <si>
    <t xml:space="preserve">BETA SYSTEMS SOFTWARE AG</t>
  </si>
  <si>
    <t xml:space="preserve">TELES AG INFORMATIONSTECHNOLOGIEN</t>
  </si>
  <si>
    <t xml:space="preserve">DEUTSCHE BAHN AKTIENGESELLSCHAFT</t>
  </si>
  <si>
    <t xml:space="preserve">MOLOGEN AG</t>
  </si>
  <si>
    <t xml:space="preserve">BUNDESDRUCKEREI GMBH</t>
  </si>
  <si>
    <t xml:space="preserve">VOLKSWAGEN AG</t>
  </si>
  <si>
    <t xml:space="preserve">NIDEC GLOBAL APPLIANCE GERMANY GMBH</t>
  </si>
  <si>
    <t xml:space="preserve">SARTORIUS AG</t>
  </si>
  <si>
    <t xml:space="preserve">KWS SAAT SE</t>
  </si>
  <si>
    <t xml:space="preserve">CARL MAHR HOLDING GMBH</t>
  </si>
  <si>
    <t xml:space="preserve">H.C. STARCK GMBH</t>
  </si>
  <si>
    <t xml:space="preserve">WALDEMAR LINK GMBH &amp; CO. KG</t>
  </si>
  <si>
    <t xml:space="preserve">HAMBURGER HAFEN UND LOGSTIK AG</t>
  </si>
  <si>
    <t xml:space="preserve">OTTO AKTIENGESELLSCHAFT FÜR BETEILIGUNGEN</t>
  </si>
  <si>
    <t xml:space="preserve">JIL SANDER GMBH</t>
  </si>
  <si>
    <t xml:space="preserve">KÖRBER AG</t>
  </si>
  <si>
    <t xml:space="preserve">SENVION GMBH</t>
  </si>
  <si>
    <t xml:space="preserve">EPPENDORF AG</t>
  </si>
  <si>
    <t xml:space="preserve">CONERGY AG</t>
  </si>
  <si>
    <t xml:space="preserve">SENNHEISER ELECTRONIC GMBH &amp; CO. KG</t>
  </si>
  <si>
    <t xml:space="preserve">METRIC MOBILITY SOLUTIONS AG</t>
  </si>
  <si>
    <t xml:space="preserve">VISCOM AG</t>
  </si>
  <si>
    <t xml:space="preserve">FERRING GMBH</t>
  </si>
  <si>
    <t xml:space="preserve">WOBBEN PROPERTIES GMBH</t>
  </si>
  <si>
    <t xml:space="preserve">L. POSSEHL &amp; CO. MIT BESCHRÄNKTER HAFTUNG</t>
  </si>
  <si>
    <t xml:space="preserve">DRÄGERWERK AG &amp; CO. KGAA</t>
  </si>
  <si>
    <t xml:space="preserve">BASLER AG</t>
  </si>
  <si>
    <t xml:space="preserve">SEEREAL TECHNOLOGIES GMBH</t>
  </si>
  <si>
    <t xml:space="preserve">PLASTIC LOGIC GMBH</t>
  </si>
  <si>
    <t xml:space="preserve">EZELLERON GMBH</t>
  </si>
  <si>
    <t xml:space="preserve">DE4070219768</t>
  </si>
  <si>
    <t xml:space="preserve">LIMO LISSOTSCHENKO MIKROOPTIK GMBH</t>
  </si>
  <si>
    <t xml:space="preserve">WILO SE</t>
  </si>
  <si>
    <t xml:space="preserve">CLAAS KGAA MBH</t>
  </si>
  <si>
    <t xml:space="preserve">PETER GLÄSEL BETEILIGUNGS GMBH &amp; CO. KOMMANDITGESELLSCHAFT</t>
  </si>
  <si>
    <t xml:space="preserve">LEOPOLD KOSTAL GMBH &amp; CO. KG</t>
  </si>
  <si>
    <t xml:space="preserve">WINDMÖLLER &amp; HÖLSCHER KG</t>
  </si>
  <si>
    <t xml:space="preserve">HENGST SE &amp; CO. KG</t>
  </si>
  <si>
    <t xml:space="preserve">L&amp;O SIG SAUER VERWALTUNGS-GMBH</t>
  </si>
  <si>
    <t xml:space="preserve">FRIWO AG</t>
  </si>
  <si>
    <t xml:space="preserve">CENTROTEC SUSTAINABLE AG</t>
  </si>
  <si>
    <t xml:space="preserve">HELLA GMBH &amp; CO. KGAA</t>
  </si>
  <si>
    <t xml:space="preserve">THOMAS MAGNETE GMBH</t>
  </si>
  <si>
    <t xml:space="preserve">SIEMAG WEISS GMBH &amp; CO. KG</t>
  </si>
  <si>
    <t xml:space="preserve">FEV EUROPE GMBH</t>
  </si>
  <si>
    <t xml:space="preserve">GRÜNENTHAL PHARMA GMBH &amp; CO. KOMMANDITGESELLSCHAFT</t>
  </si>
  <si>
    <t xml:space="preserve">HENKEL AG &amp; CO. KGAA</t>
  </si>
  <si>
    <t xml:space="preserve">CECONOMY AG</t>
  </si>
  <si>
    <t xml:space="preserve">INVISION AG</t>
  </si>
  <si>
    <t xml:space="preserve">RAG AKTIENGESELLSCHAFT</t>
  </si>
  <si>
    <t xml:space="preserve">VOSS HOLDING GMBH + CO. KG</t>
  </si>
  <si>
    <t xml:space="preserve">KRÜGER GMBH &amp; CO. KOMMANDITGESELLSCHAFT</t>
  </si>
  <si>
    <t xml:space="preserve">IGUS GMBH</t>
  </si>
  <si>
    <t xml:space="preserve">KHD HUMBOLDT WEDAG INTERNATIONAL AG</t>
  </si>
  <si>
    <t xml:space="preserve">TRÜTZSCHLER GMBH &amp; CO KOMMANDITGESELLSCHAFT</t>
  </si>
  <si>
    <t xml:space="preserve">DR. HAHN GMBH &amp; CO. KG.</t>
  </si>
  <si>
    <t xml:space="preserve">BLÜCHER GESELLSCHAFT MIT BESCHRÄNKTER HAFTUNG</t>
  </si>
  <si>
    <t xml:space="preserve">LTS LOHMANN THERAPIE-SYSTEME AG</t>
  </si>
  <si>
    <t xml:space="preserve">HUF HÜLSBECK &amp; FÜRST GMBH &amp; CO. KG</t>
  </si>
  <si>
    <t xml:space="preserve">BYK-CHEMIE GMBH</t>
  </si>
  <si>
    <t xml:space="preserve">ALTANA AG</t>
  </si>
  <si>
    <t xml:space="preserve">HABASIT GMBH</t>
  </si>
  <si>
    <t xml:space="preserve">MERCK KGAA</t>
  </si>
  <si>
    <t xml:space="preserve">SCHENCK PROCESS HOLDING GMBH</t>
  </si>
  <si>
    <t xml:space="preserve">MAINOVA AG</t>
  </si>
  <si>
    <t xml:space="preserve">WRH GLOBAL DEUTSCHLAND GMBH</t>
  </si>
  <si>
    <t xml:space="preserve">MERZ BETEILIGUNGS GMBH</t>
  </si>
  <si>
    <t xml:space="preserve">TECHEM ENERGY METERING SERVICE GMBH &amp; CO. KG</t>
  </si>
  <si>
    <t xml:space="preserve">FIRSTEXTILE AG</t>
  </si>
  <si>
    <t xml:space="preserve">LEICA CAMERA AKTIENGESELLSCHAFT</t>
  </si>
  <si>
    <t xml:space="preserve">FRIEDHELM LOH STIFTUNG &amp; CO. KG</t>
  </si>
  <si>
    <t xml:space="preserve">HERAEUS HOLDING GESELLSCHAFT MIT BESCHRÄNKTER HAFTUNG</t>
  </si>
  <si>
    <t xml:space="preserve">B. BRAUN HOLDING GMBH &amp; CO. KG</t>
  </si>
  <si>
    <t xml:space="preserve">BOEHRINGER INGELHEIM INTERNATIONAL GMBH</t>
  </si>
  <si>
    <t xml:space="preserve">SCHOTT AG</t>
  </si>
  <si>
    <t xml:space="preserve">BIOTEST AG</t>
  </si>
  <si>
    <t xml:space="preserve">JOST-WERKE DEUTSCHLAND GMBH</t>
  </si>
  <si>
    <t xml:space="preserve">DE6210286247</t>
  </si>
  <si>
    <t xml:space="preserve">DEMATIC GMBH</t>
  </si>
  <si>
    <t xml:space="preserve">P &amp; I PERSONAL &amp; INFORMATIK AG</t>
  </si>
  <si>
    <t xml:space="preserve">CINVENTION AG</t>
  </si>
  <si>
    <t xml:space="preserve">NEOPERL GMBH</t>
  </si>
  <si>
    <t xml:space="preserve">SICK AG</t>
  </si>
  <si>
    <t xml:space="preserve">TFL INTERNATIONAL GMBH</t>
  </si>
  <si>
    <t xml:space="preserve">SEW-EURODRIVE GMBH &amp; CO.KG</t>
  </si>
  <si>
    <t xml:space="preserve">DIEFFENBACHER HOLDING GMBH + CO.KG</t>
  </si>
  <si>
    <t xml:space="preserve">ADOLF WÜRTH GMBH &amp; CO KG</t>
  </si>
  <si>
    <t xml:space="preserve">DÜRR DENTAL AG</t>
  </si>
  <si>
    <t xml:space="preserve">R STAHL AG</t>
  </si>
  <si>
    <t xml:space="preserve">DE7090077094</t>
  </si>
  <si>
    <t xml:space="preserve">MOBOTIX AG</t>
  </si>
  <si>
    <t xml:space="preserve">RECARO HOLDING GMBH</t>
  </si>
  <si>
    <t xml:space="preserve">ENBW ENERGIE BADEN-WÜRTTEMBERG AG</t>
  </si>
  <si>
    <t xml:space="preserve">ACANDIS GMBH</t>
  </si>
  <si>
    <t xml:space="preserve">ALPLA - WERKE LEHNER GMBH &amp; CO. KG</t>
  </si>
  <si>
    <t xml:space="preserve">ETO MAGNETIC GMBH</t>
  </si>
  <si>
    <t xml:space="preserve">FREUDENBERG &amp; CO. KOMMANDITGESELLSCHAFT</t>
  </si>
  <si>
    <t xml:space="preserve">FUCHS PETROLUB SE</t>
  </si>
  <si>
    <t xml:space="preserve">MVV ENERGIE AG</t>
  </si>
  <si>
    <t xml:space="preserve">APL AUTOMOBIL-PRÜFTECHNIK LANDAU GMBH</t>
  </si>
  <si>
    <t xml:space="preserve">VEGA GRIESHABER KG</t>
  </si>
  <si>
    <t xml:space="preserve">MEMMINGER-IRO GMBH</t>
  </si>
  <si>
    <t xml:space="preserve">GEBR. SCHMID GMBH</t>
  </si>
  <si>
    <t xml:space="preserve">E.G.O. BLANC UND FISCHER &amp; CO. GMBH</t>
  </si>
  <si>
    <t xml:space="preserve">FISCHER HOLDING GMBH &amp; CO.KG</t>
  </si>
  <si>
    <t xml:space="preserve">KARL STORZ SE &amp; CO. KG</t>
  </si>
  <si>
    <t xml:space="preserve">GÜHRING KG</t>
  </si>
  <si>
    <t xml:space="preserve">ERBE ELEKTROMEDIZIN GMBH</t>
  </si>
  <si>
    <t xml:space="preserve">WEBER MASCHINENBAU GMBH</t>
  </si>
  <si>
    <t xml:space="preserve">ELRINGKLINGER AG</t>
  </si>
  <si>
    <t xml:space="preserve">ADCAPITAL AG</t>
  </si>
  <si>
    <t xml:space="preserve">NANOGATE SE</t>
  </si>
  <si>
    <t xml:space="preserve">ROBERT BOSCH GMBH</t>
  </si>
  <si>
    <t xml:space="preserve">MAHLE GMBH</t>
  </si>
  <si>
    <t xml:space="preserve">ALFRED KÄRCHER GMBH &amp; CO. KG</t>
  </si>
  <si>
    <t xml:space="preserve">PORSCHE AUTOMOBIL HOLDING SE</t>
  </si>
  <si>
    <t xml:space="preserve">SÜDDEUTSCHE ZUCKERRÜBENVERWERTUNGS-GENOSSENSCHAFT EG</t>
  </si>
  <si>
    <t xml:space="preserve">EISENMANN SE</t>
  </si>
  <si>
    <t xml:space="preserve">ROTO FRANK AKTIENGESELLSCHAFT</t>
  </si>
  <si>
    <t xml:space="preserve">DÜRR AG</t>
  </si>
  <si>
    <t xml:space="preserve">MANN + HUMMEL HOLDING GMBH</t>
  </si>
  <si>
    <t xml:space="preserve">EBERSPÄCHER GRUPPE GMBH &amp; CO. KG</t>
  </si>
  <si>
    <t xml:space="preserve">LEUZE GESCHÄFTSFÜHRUNGS-GMBH</t>
  </si>
  <si>
    <t xml:space="preserve">USU SOFTWARE AG</t>
  </si>
  <si>
    <t xml:space="preserve">ODELO GMBH</t>
  </si>
  <si>
    <t xml:space="preserve">CERAMTEC GMBH</t>
  </si>
  <si>
    <t xml:space="preserve">BITZER SE</t>
  </si>
  <si>
    <t xml:space="preserve">STO SE &amp; CO. KGAA</t>
  </si>
  <si>
    <t xml:space="preserve">CARL ZEISS AG</t>
  </si>
  <si>
    <t xml:space="preserve">VARTA MICROBATTERY GMBH</t>
  </si>
  <si>
    <t xml:space="preserve">TAKATA EUROPE GMBH</t>
  </si>
  <si>
    <t xml:space="preserve">DE8030000445</t>
  </si>
  <si>
    <t xml:space="preserve">KUKA AG</t>
  </si>
  <si>
    <t xml:space="preserve">BÖWE SYSTEC AKTIENGESELLSCHAFT</t>
  </si>
  <si>
    <t xml:space="preserve">RATIONAL AG</t>
  </si>
  <si>
    <t xml:space="preserve">FRANZ HAIMER MASCHINENBAU KG</t>
  </si>
  <si>
    <t xml:space="preserve">LOEWE AG</t>
  </si>
  <si>
    <t xml:space="preserve">GRENZEBACH GMBH &amp; CO. KG</t>
  </si>
  <si>
    <t xml:space="preserve">AQUIS WASSER LUFT-SYSTEME GMBH</t>
  </si>
  <si>
    <t xml:space="preserve">GIESECKE &amp; DEVRIENT GESELLSCHAFT MIT BESCHRÄNKTER HAFTUNG</t>
  </si>
  <si>
    <t xml:space="preserve">WACKER CHEMIE AG</t>
  </si>
  <si>
    <t xml:space="preserve">KNORR-BREMSE AKTIENGESELLSCHAFT</t>
  </si>
  <si>
    <t xml:space="preserve">TÜV SÜD AKTIENGESELLSCHAFT</t>
  </si>
  <si>
    <t xml:space="preserve">HEIDELBERG PHARMA AG</t>
  </si>
  <si>
    <t xml:space="preserve">ATOSS SOFTWARE AG</t>
  </si>
  <si>
    <t xml:space="preserve">KRAUSSMAFFEI TECHNOLOGIES GMBH</t>
  </si>
  <si>
    <t xml:space="preserve">RODENSTOCK GMBH</t>
  </si>
  <si>
    <t xml:space="preserve">SILICON LINE GMBH</t>
  </si>
  <si>
    <t xml:space="preserve">GIGASET AG</t>
  </si>
  <si>
    <t xml:space="preserve">RIVERSIDE KM BETEILIGUNG GMBH</t>
  </si>
  <si>
    <t xml:space="preserve">DE8170952404</t>
  </si>
  <si>
    <t xml:space="preserve">WMF GROUP GMBH</t>
  </si>
  <si>
    <t xml:space="preserve">DEHN + SÖHNE GMBH + CO.KG.</t>
  </si>
  <si>
    <t xml:space="preserve">GFK - NÜRNBERG GESELLSCHAFT FÜR KONSUM-, MARKT- UND ABSATZFORSCHUNG E.V.</t>
  </si>
  <si>
    <t xml:space="preserve">IMO HOLDING GMBH</t>
  </si>
  <si>
    <t xml:space="preserve">SCHRAMM GMBH</t>
  </si>
  <si>
    <t xml:space="preserve">PCF GMBH</t>
  </si>
  <si>
    <t xml:space="preserve">INA-HOLDING SCHAEFFLER GMBH &amp; CO. KG</t>
  </si>
  <si>
    <t xml:space="preserve">GMC-INSTRUMENTS GMBH</t>
  </si>
  <si>
    <t xml:space="preserve">ZF FRIEDRICHSHAFEN AG</t>
  </si>
  <si>
    <t xml:space="preserve">ERWIN HYMER BETEILIGUNGS AG</t>
  </si>
  <si>
    <t xml:space="preserve">VETTER PHARMA-FERTIGUNG GMBH &amp; CO. KG</t>
  </si>
  <si>
    <t xml:space="preserve">KRONES AG</t>
  </si>
  <si>
    <t xml:space="preserve">MASCHINENFABRIK REINHAUSEN GMBH</t>
  </si>
  <si>
    <t xml:space="preserve">DE8230276508</t>
  </si>
  <si>
    <t xml:space="preserve">MÜHLBAUER GMBH &amp; CO. KG</t>
  </si>
  <si>
    <t xml:space="preserve">MÜHLBAUER HOLDING AG</t>
  </si>
  <si>
    <t xml:space="preserve">DR. JOHANNES HEIDENHAIN GESELLSCHAFT MIT BESCHRÄNKTER HAFTUNG</t>
  </si>
  <si>
    <t xml:space="preserve">KATHREIN-WERKE KG</t>
  </si>
  <si>
    <t xml:space="preserve">SCHLETTER GMBH</t>
  </si>
  <si>
    <t xml:space="preserve">HÖRMANN HOLDING GMBH &amp; CO.KG</t>
  </si>
  <si>
    <t xml:space="preserve">PERI-WERK ARTUR SCHWÖRER GMBH &amp; CO. KG</t>
  </si>
  <si>
    <t xml:space="preserve">KÄSSBOHRER GELÄNDEFAHRZEUG AG</t>
  </si>
  <si>
    <t xml:space="preserve">UZIN UTZ AG</t>
  </si>
  <si>
    <t xml:space="preserve">CENTROTHERM INTERNATIONAL AG</t>
  </si>
  <si>
    <t xml:space="preserve">HOERBIGER DEUTSCHLAND HOLDING GMBH</t>
  </si>
  <si>
    <t xml:space="preserve">WEBASTO SE</t>
  </si>
  <si>
    <t xml:space="preserve">EOS HOLDING AKTIENGESELLSCHAFT</t>
  </si>
  <si>
    <t xml:space="preserve">FASHION CHEMICALS GMBH &amp; CO. KG</t>
  </si>
  <si>
    <t xml:space="preserve">PFENNING ELEKTROANLAGEN GMBH</t>
  </si>
  <si>
    <t xml:space="preserve">ECO HOLDING 1 GMBH</t>
  </si>
  <si>
    <t xml:space="preserve">SÜSS MICROTEC SE</t>
  </si>
  <si>
    <t xml:space="preserve">AOB INVEST GMBH</t>
  </si>
  <si>
    <t xml:space="preserve">FRITZ DRÄXLMAIER GMBH &amp; CO. KG</t>
  </si>
  <si>
    <t xml:space="preserve">ATON GMBH</t>
  </si>
  <si>
    <t xml:space="preserve">WUESTENROT HOLDING AKTIENGESELLSCHAFT</t>
  </si>
  <si>
    <t xml:space="preserve">COMMERZBANK AKTIENGESELLSCHAFT</t>
  </si>
  <si>
    <t xml:space="preserve">DEKABANK DEUTSCHE GIROZENTRALE AG</t>
  </si>
  <si>
    <t xml:space="preserve">NORDDEUTSCHE LANDESBANK GIROZENTRALE</t>
  </si>
  <si>
    <t xml:space="preserve">LANDESBANK BERLIN AG</t>
  </si>
  <si>
    <t xml:space="preserve">DEUTSCHE BOERSE AG</t>
  </si>
  <si>
    <t xml:space="preserve">EVONIK INDUSTRIES AG</t>
  </si>
  <si>
    <t xml:space="preserve">NURNBERGER BETEILIGUNGS AG</t>
  </si>
  <si>
    <t xml:space="preserve">MUNCHENER RUCKVERSICHERUNGS-GESELLSCHAFT AKTIENGESELLSCHAFT IN MUNCHEN</t>
  </si>
  <si>
    <t xml:space="preserve">VERSORGUNGSKASSE GOTHAER VERSICHERUNGSBANK VVAG</t>
  </si>
  <si>
    <t xml:space="preserve">NOVOZYMES A/S</t>
  </si>
  <si>
    <t xml:space="preserve">SOLAR A/S</t>
  </si>
  <si>
    <t xml:space="preserve">DANFOSS A/S</t>
  </si>
  <si>
    <t xml:space="preserve">A.P. MÖLLER - MAERSK A/S</t>
  </si>
  <si>
    <t xml:space="preserve">NOVO NORDISK A/S</t>
  </si>
  <si>
    <t xml:space="preserve">ARLA FOODS AMBA</t>
  </si>
  <si>
    <t xml:space="preserve">DK25942094</t>
  </si>
  <si>
    <t xml:space="preserve">LM WIND POWER HOLDING A/S</t>
  </si>
  <si>
    <t xml:space="preserve">HENRIKSHOLM A/S</t>
  </si>
  <si>
    <t xml:space="preserve">ASCENDIS PHARMA A/S</t>
  </si>
  <si>
    <t xml:space="preserve">DANSK INDUSTRI INVEST A/S</t>
  </si>
  <si>
    <t xml:space="preserve">HALDOR TOPSØE HOLDING A/S</t>
  </si>
  <si>
    <t xml:space="preserve">VKR HOLDING A/S</t>
  </si>
  <si>
    <t xml:space="preserve">3SHAPE HOLDING A/S</t>
  </si>
  <si>
    <t xml:space="preserve">GRUNDFOS HOLDING A/S</t>
  </si>
  <si>
    <t xml:space="preserve">KASTRUP AIRPORTS PARENT APS</t>
  </si>
  <si>
    <t xml:space="preserve">KMD HOLDING APS</t>
  </si>
  <si>
    <t xml:space="preserve">ORSTED A/S</t>
  </si>
  <si>
    <t xml:space="preserve">BAGGER-SØRENSEN &amp; CO. A/S</t>
  </si>
  <si>
    <t xml:space="preserve">LEGO A/S</t>
  </si>
  <si>
    <t xml:space="preserve">LEO PHARMA A/S</t>
  </si>
  <si>
    <t xml:space="preserve">H. LUNDBECK A/S</t>
  </si>
  <si>
    <t xml:space="preserve">CARLSBERG A/S</t>
  </si>
  <si>
    <t xml:space="preserve">NKT A/S</t>
  </si>
  <si>
    <t xml:space="preserve">ALK-ABELLO A/S</t>
  </si>
  <si>
    <t xml:space="preserve">NORTH MEDIA A/S</t>
  </si>
  <si>
    <t xml:space="preserve">WILLIAM DEMANT HOLDING A/S</t>
  </si>
  <si>
    <t xml:space="preserve">ESA01011253</t>
  </si>
  <si>
    <t xml:space="preserve">SIEMENS GAMESA RENEWABLE ENERGY, S.A.</t>
  </si>
  <si>
    <t xml:space="preserve">LABORATORIOS DEL DR ESTEVE SA</t>
  </si>
  <si>
    <t xml:space="preserve">ESA28000727</t>
  </si>
  <si>
    <t xml:space="preserve">BANCO POPULAR ESPANOL SA</t>
  </si>
  <si>
    <t xml:space="preserve">LABORATORIOS FARMACEUTICOS ROVI SA</t>
  </si>
  <si>
    <t xml:space="preserve">ESA36000602</t>
  </si>
  <si>
    <t xml:space="preserve">ZELTIA S.A.</t>
  </si>
  <si>
    <t xml:space="preserve">ABENGOA S.A.</t>
  </si>
  <si>
    <t xml:space="preserve">OBRASCON HUARTE LAIN S.A.</t>
  </si>
  <si>
    <t xml:space="preserve">INDUSTRIA DE TURBO PROPULSORES SA</t>
  </si>
  <si>
    <t xml:space="preserve">GESTAMP AUTOMOCION, S.A.</t>
  </si>
  <si>
    <t xml:space="preserve">ALMIRALL, S.A.</t>
  </si>
  <si>
    <t xml:space="preserve">RED ELÉCTRICA CORPORACION, S.A.</t>
  </si>
  <si>
    <t xml:space="preserve">GRUPO DE INGENIERIA OCEANICA SL</t>
  </si>
  <si>
    <t xml:space="preserve">ESF20020517</t>
  </si>
  <si>
    <t xml:space="preserve">FAGOR ELECTRODOMESTICOS SCL</t>
  </si>
  <si>
    <t xml:space="preserve">PLANMECA OY</t>
  </si>
  <si>
    <t xml:space="preserve">METSÄLIITTO OSUUSKUNTA</t>
  </si>
  <si>
    <t xml:space="preserve">VEIKKAUS OY</t>
  </si>
  <si>
    <t xml:space="preserve">VAPO OY</t>
  </si>
  <si>
    <t xml:space="preserve">KWH-KONCERNEN AB</t>
  </si>
  <si>
    <t xml:space="preserve">POHJOLAN VOIMA OYJ</t>
  </si>
  <si>
    <t xml:space="preserve">SYMPHONYEYC FINLAND OY</t>
  </si>
  <si>
    <t xml:space="preserve">FI08375480</t>
  </si>
  <si>
    <t xml:space="preserve">STONESOFT OY</t>
  </si>
  <si>
    <t xml:space="preserve">EM GROUP OY</t>
  </si>
  <si>
    <t xml:space="preserve">FI09722800</t>
  </si>
  <si>
    <t xml:space="preserve">PKC GROUP OYJ</t>
  </si>
  <si>
    <t xml:space="preserve">FORTUM OYJ</t>
  </si>
  <si>
    <t xml:space="preserve">POSTI GROUP OYJ</t>
  </si>
  <si>
    <t xml:space="preserve">DYNEA OY</t>
  </si>
  <si>
    <t xml:space="preserve">AHLSTROM OYJ</t>
  </si>
  <si>
    <t xml:space="preserve">MARICAP OY</t>
  </si>
  <si>
    <t xml:space="preserve">GURULOGIC MICROSYSTEMS OY</t>
  </si>
  <si>
    <t xml:space="preserve">NESTE OYJ</t>
  </si>
  <si>
    <t xml:space="preserve">KONE OYJ</t>
  </si>
  <si>
    <t xml:space="preserve">RETTIG GROUP OY AB</t>
  </si>
  <si>
    <t xml:space="preserve">PAROC GROUP OY</t>
  </si>
  <si>
    <t xml:space="preserve">PATRIA OYJ</t>
  </si>
  <si>
    <t xml:space="preserve">CONVION OY</t>
  </si>
  <si>
    <t xml:space="preserve">BOLLORE</t>
  </si>
  <si>
    <t xml:space="preserve">VICAT</t>
  </si>
  <si>
    <t xml:space="preserve">LABORATOIRE FRANCAIS DU FRACTIONNEMENT ET DES BIOTECHNOLOGIES</t>
  </si>
  <si>
    <t xml:space="preserve">SODEXO</t>
  </si>
  <si>
    <t xml:space="preserve">JCDECAUX SA</t>
  </si>
  <si>
    <t xml:space="preserve">GUERBET SA</t>
  </si>
  <si>
    <t xml:space="preserve">MEDASYS S.A.</t>
  </si>
  <si>
    <t xml:space="preserve">DASSAULT SYSTEMES SE</t>
  </si>
  <si>
    <t xml:space="preserve">FR323288563</t>
  </si>
  <si>
    <t xml:space="preserve">FAIVELEY TRANSPORT</t>
  </si>
  <si>
    <t xml:space="preserve">CEGID GROUP</t>
  </si>
  <si>
    <t xml:space="preserve">CLARANOVA</t>
  </si>
  <si>
    <t xml:space="preserve">ITESOFT SA</t>
  </si>
  <si>
    <t xml:space="preserve">CAPGEMINI SE</t>
  </si>
  <si>
    <t xml:space="preserve">HAULOTTE GROUP</t>
  </si>
  <si>
    <t xml:space="preserve">E S I FRANCE</t>
  </si>
  <si>
    <t xml:space="preserve">INFOVISTA SA</t>
  </si>
  <si>
    <t xml:space="preserve">OBERTHUR TECHNOLOGIES</t>
  </si>
  <si>
    <t xml:space="preserve">CNP ASSURANCES</t>
  </si>
  <si>
    <t xml:space="preserve">ILIAD</t>
  </si>
  <si>
    <t xml:space="preserve">MGI COUTIER SA</t>
  </si>
  <si>
    <t xml:space="preserve">BERI 21</t>
  </si>
  <si>
    <t xml:space="preserve">GROUPE GORGÉ</t>
  </si>
  <si>
    <t xml:space="preserve">CEGEDIM SA</t>
  </si>
  <si>
    <t xml:space="preserve">GIAT INDUSTRIES</t>
  </si>
  <si>
    <t xml:space="preserve">TARKETT S.A.</t>
  </si>
  <si>
    <t xml:space="preserve">FR379001530</t>
  </si>
  <si>
    <t xml:space="preserve">FLAMEL TECHNOLOGIES</t>
  </si>
  <si>
    <t xml:space="preserve">SERMA TECHNOLOGIES</t>
  </si>
  <si>
    <t xml:space="preserve">ORCHESTRA - PREMAMAN</t>
  </si>
  <si>
    <t xml:space="preserve">VAREL EUROPE SA</t>
  </si>
  <si>
    <t xml:space="preserve">LINEDATA SERVICES SA</t>
  </si>
  <si>
    <t xml:space="preserve">ROBERTET SA</t>
  </si>
  <si>
    <t xml:space="preserve">VIRBAC SA</t>
  </si>
  <si>
    <t xml:space="preserve">IPSEN SA</t>
  </si>
  <si>
    <t xml:space="preserve">LABORATOIRES CLARINS</t>
  </si>
  <si>
    <t xml:space="preserve">LOHR INDUSTRIE</t>
  </si>
  <si>
    <t xml:space="preserve">AKKA TECHNOLOGIES SA</t>
  </si>
  <si>
    <t xml:space="preserve">NEXEYA</t>
  </si>
  <si>
    <t xml:space="preserve">NAVAL GROUP</t>
  </si>
  <si>
    <t xml:space="preserve">COOLTECH APPLICATIONS</t>
  </si>
  <si>
    <t xml:space="preserve">AUCHAN HOLDING</t>
  </si>
  <si>
    <t xml:space="preserve">SOMFY SA</t>
  </si>
  <si>
    <t xml:space="preserve">FR481480465</t>
  </si>
  <si>
    <t xml:space="preserve">SAFT GROUPE SA</t>
  </si>
  <si>
    <t xml:space="preserve">POCLAIN HYDRAULICS OPERATIONS VERBERIE</t>
  </si>
  <si>
    <t xml:space="preserve">CARMAT SA</t>
  </si>
  <si>
    <t xml:space="preserve">NIPSON TECHNOLOGY</t>
  </si>
  <si>
    <t xml:space="preserve">LISI</t>
  </si>
  <si>
    <t xml:space="preserve">ALEDIA</t>
  </si>
  <si>
    <t xml:space="preserve">FIVES</t>
  </si>
  <si>
    <t xml:space="preserve">F. MARC DE LACHARRIERE</t>
  </si>
  <si>
    <t xml:space="preserve">MONTUPET</t>
  </si>
  <si>
    <t xml:space="preserve">ACTIA GROUP</t>
  </si>
  <si>
    <t xml:space="preserve">UNIBEL SA</t>
  </si>
  <si>
    <t xml:space="preserve">AEROPORTS DE PARIS SA</t>
  </si>
  <si>
    <t xml:space="preserve">SNCF MOBILITÉS</t>
  </si>
  <si>
    <t xml:space="preserve">KERING</t>
  </si>
  <si>
    <t xml:space="preserve">ELECTRICITE DE FRANCE SA</t>
  </si>
  <si>
    <t xml:space="preserve">SOCIÉTÉ GÉNÉRALE SA</t>
  </si>
  <si>
    <t xml:space="preserve">RADIALL SA</t>
  </si>
  <si>
    <t xml:space="preserve">CASINO GUICHARD-PERRACHON SA</t>
  </si>
  <si>
    <t xml:space="preserve">IMERYS SA</t>
  </si>
  <si>
    <t xml:space="preserve">WENDEL</t>
  </si>
  <si>
    <t xml:space="preserve">CHRISTIAN DIOR SE</t>
  </si>
  <si>
    <t xml:space="preserve">FR589803261</t>
  </si>
  <si>
    <t xml:space="preserve">TECHNIP S.A.</t>
  </si>
  <si>
    <t xml:space="preserve">PIERRE FABRE SA</t>
  </si>
  <si>
    <t xml:space="preserve">CONSTRUCTIONS INDUSTRIELLES DE LA MEDITERRANEE SA</t>
  </si>
  <si>
    <t xml:space="preserve">MANUTAN INTERNATIONAL SA</t>
  </si>
  <si>
    <t xml:space="preserve">VETOQUINOL</t>
  </si>
  <si>
    <t xml:space="preserve">DASSAULT AVIATION SA</t>
  </si>
  <si>
    <t xml:space="preserve">AREVA</t>
  </si>
  <si>
    <t xml:space="preserve">LVMH MOET HENNESSY - LOUIS VUITTON SE</t>
  </si>
  <si>
    <t xml:space="preserve">BURELLE SA</t>
  </si>
  <si>
    <t xml:space="preserve">STALLERGENES</t>
  </si>
  <si>
    <t xml:space="preserve">NSC GROUPE</t>
  </si>
  <si>
    <t xml:space="preserve">BOIRON SA</t>
  </si>
  <si>
    <t xml:space="preserve">HSBC BANK PLC</t>
  </si>
  <si>
    <t xml:space="preserve">RELX PLC</t>
  </si>
  <si>
    <t xml:space="preserve">HINDUJA AUTOMOTIVE LIMITED</t>
  </si>
  <si>
    <t xml:space="preserve">JOHN LEWIS PARTNERSHIP PLC</t>
  </si>
  <si>
    <t xml:space="preserve">WITTINGTON INVESTMENTS LIMITED</t>
  </si>
  <si>
    <t xml:space="preserve">NORTHERN FOODS LIMITED</t>
  </si>
  <si>
    <t xml:space="preserve">GB00543610</t>
  </si>
  <si>
    <t xml:space="preserve">CATTLES LIMITED</t>
  </si>
  <si>
    <t xml:space="preserve">BML REALISATIONS 2016 LIMITED</t>
  </si>
  <si>
    <t xml:space="preserve">MARTIN-BAKER AIRCRAFT COMPANY LIMITED</t>
  </si>
  <si>
    <t xml:space="preserve">PREMIER FARNELL LIMITED</t>
  </si>
  <si>
    <t xml:space="preserve">B &amp; W GROUP LTD</t>
  </si>
  <si>
    <t xml:space="preserve">TIMEWEAVE LIMITED</t>
  </si>
  <si>
    <t xml:space="preserve">EUROMONITOR INTERNATIONAL LIMITED</t>
  </si>
  <si>
    <t xml:space="preserve">GB01238274</t>
  </si>
  <si>
    <t xml:space="preserve">LIBERATA UK LIMITED</t>
  </si>
  <si>
    <t xml:space="preserve">CONVATEC LIMITED</t>
  </si>
  <si>
    <t xml:space="preserve">ARUP GROUP LIMITED</t>
  </si>
  <si>
    <t xml:space="preserve">LANGLEY HOLDINGS PLC</t>
  </si>
  <si>
    <t xml:space="preserve">ENDEMOL SHINE INTERNATIONAL LIMITED</t>
  </si>
  <si>
    <t xml:space="preserve">METASWITCH NETWORKS LTD</t>
  </si>
  <si>
    <t xml:space="preserve">CIVICA UK LIMITED</t>
  </si>
  <si>
    <t xml:space="preserve">UNIT4 BUSINESS SOFTWARE LIMITED</t>
  </si>
  <si>
    <t xml:space="preserve">ANITE LIMITED</t>
  </si>
  <si>
    <t xml:space="preserve">DYSON TECHNOLOGY LIMITED</t>
  </si>
  <si>
    <t xml:space="preserve">IPGL LIMITED</t>
  </si>
  <si>
    <t xml:space="preserve">SOPHOS LIMITED</t>
  </si>
  <si>
    <t xml:space="preserve">M. SPORT LIMITED</t>
  </si>
  <si>
    <t xml:space="preserve">GB02162028</t>
  </si>
  <si>
    <t xml:space="preserve">DATALASE LTD</t>
  </si>
  <si>
    <t xml:space="preserve">SIEMENS INDUSTRY SOFTWARE COMPUTATIONAL DYNAMICS LIMITED</t>
  </si>
  <si>
    <t xml:space="preserve">NORBROOK HOLDINGS LIMITED</t>
  </si>
  <si>
    <t xml:space="preserve">TELESOFT TECHNOLOGIES LIMITED</t>
  </si>
  <si>
    <t xml:space="preserve">THAMES WATER UTILITIES LIMITED</t>
  </si>
  <si>
    <t xml:space="preserve">FORCE INDIA FORMULA ONE TEAM LIMITED</t>
  </si>
  <si>
    <t xml:space="preserve">UNITED BISCUITS (UK) LIMITED</t>
  </si>
  <si>
    <t xml:space="preserve">MEGGER GROUP LIMITED</t>
  </si>
  <si>
    <t xml:space="preserve">EXPRO INTERNATIONAL GROUP LIMITED</t>
  </si>
  <si>
    <t xml:space="preserve">RIVERSTONE INSURANCE LTD</t>
  </si>
  <si>
    <t xml:space="preserve">CAMELOT UK LOTTERIES LIMITED</t>
  </si>
  <si>
    <t xml:space="preserve">MBDA UK LIMITED</t>
  </si>
  <si>
    <t xml:space="preserve">OXAGEN LIMITED</t>
  </si>
  <si>
    <t xml:space="preserve">PHARM RESEARCH ASSOCIATES (UK) LIMITED</t>
  </si>
  <si>
    <t xml:space="preserve">THE INNOVATION GROUP LIMITED</t>
  </si>
  <si>
    <t xml:space="preserve">ANGLO DESIGN HOLDINGS LIMITED</t>
  </si>
  <si>
    <t xml:space="preserve">IP.ACCESS LIMITED</t>
  </si>
  <si>
    <t xml:space="preserve">GB03528416</t>
  </si>
  <si>
    <t xml:space="preserve">ABI SAB GROUP HOLDING LIMITED</t>
  </si>
  <si>
    <t xml:space="preserve">GB03555358</t>
  </si>
  <si>
    <t xml:space="preserve">OBERON MEDIA (UK) LIMITED</t>
  </si>
  <si>
    <t xml:space="preserve">ICAP PLC</t>
  </si>
  <si>
    <t xml:space="preserve">EXOSECT LIMITED</t>
  </si>
  <si>
    <t xml:space="preserve">BRIDGEPOINT ADVISERS GROUP LIMITED</t>
  </si>
  <si>
    <t xml:space="preserve">OMNICO GROUP HOLDINGS LIMITED</t>
  </si>
  <si>
    <t xml:space="preserve">GAMESYS LIMITED</t>
  </si>
  <si>
    <t xml:space="preserve">ASTERION LIMITED</t>
  </si>
  <si>
    <t xml:space="preserve">SELCIA LIMITED</t>
  </si>
  <si>
    <t xml:space="preserve">CERES POWER LIMITED</t>
  </si>
  <si>
    <t xml:space="preserve">REAL TIME LOGISTICS SOLUTIONS LIMITED</t>
  </si>
  <si>
    <t xml:space="preserve">DARTY LIMITED</t>
  </si>
  <si>
    <t xml:space="preserve">KASPERSKY LABS LIMITED</t>
  </si>
  <si>
    <t xml:space="preserve">SEPURA PLC</t>
  </si>
  <si>
    <t xml:space="preserve">ALFRESCO SOFTWARE LIMITED</t>
  </si>
  <si>
    <t xml:space="preserve">GB04439718</t>
  </si>
  <si>
    <t xml:space="preserve">TELEDYNE E2V LIMITED</t>
  </si>
  <si>
    <t xml:space="preserve">BBC COMMERCIAL HOLDINGS LIMITED</t>
  </si>
  <si>
    <t xml:space="preserve">BIO PRODUCTS LABORATORY HOLDINGS LIMITED</t>
  </si>
  <si>
    <t xml:space="preserve">APPSENSE HOLDINGS LIMITED</t>
  </si>
  <si>
    <t xml:space="preserve">DISPLAYLINK (UK) LIMITED</t>
  </si>
  <si>
    <t xml:space="preserve">CHINOOK SCIENCES LIMITED</t>
  </si>
  <si>
    <t xml:space="preserve">INNOVIA GROUP (HOLDING 1) LIMITED</t>
  </si>
  <si>
    <t xml:space="preserve">ISENTROPIC LTD</t>
  </si>
  <si>
    <t xml:space="preserve">LB-SHELL PLC</t>
  </si>
  <si>
    <t xml:space="preserve">GB05114005</t>
  </si>
  <si>
    <t xml:space="preserve">ENIGMA DIAGNOSTICS LIMITED</t>
  </si>
  <si>
    <t xml:space="preserve">CMC MARKETS PLC</t>
  </si>
  <si>
    <t xml:space="preserve">ATEX GROUP LIMITED</t>
  </si>
  <si>
    <t xml:space="preserve">PLETHORA SOLUTIONS HOLDINGS PLC</t>
  </si>
  <si>
    <t xml:space="preserve">ULTIMATE FINANCE HOLDINGS LIMITED</t>
  </si>
  <si>
    <t xml:space="preserve">GB05506731</t>
  </si>
  <si>
    <t xml:space="preserve">GLOBO PLC</t>
  </si>
  <si>
    <t xml:space="preserve">FORENSIC ARCHIVE LTD</t>
  </si>
  <si>
    <t xml:space="preserve">NEXEON LIMITED</t>
  </si>
  <si>
    <t xml:space="preserve">KIND CONSUMER LIMITED</t>
  </si>
  <si>
    <t xml:space="preserve">INSPIRED GAMING GROUP LIMITED</t>
  </si>
  <si>
    <t xml:space="preserve">ADVANCED COMPUTER SOFTWARE GROUP LIMITED</t>
  </si>
  <si>
    <t xml:space="preserve">MONITISE LIMITED</t>
  </si>
  <si>
    <t xml:space="preserve">ASTON MARTIN HOLDINGS (UK) LIMITED</t>
  </si>
  <si>
    <t xml:space="preserve">BAKKAVOR HOLDINGS LIMITED</t>
  </si>
  <si>
    <t xml:space="preserve">GB06260318</t>
  </si>
  <si>
    <t xml:space="preserve">HYTWO LIMITED</t>
  </si>
  <si>
    <t xml:space="preserve">GB06295385</t>
  </si>
  <si>
    <t xml:space="preserve">IRIS SOFTWARE GROUP LIMITED</t>
  </si>
  <si>
    <t xml:space="preserve">ECOTIVE LIMITED</t>
  </si>
  <si>
    <t xml:space="preserve">BROOMCO (4099) LIMITED</t>
  </si>
  <si>
    <t xml:space="preserve">VANTIA LIMITED</t>
  </si>
  <si>
    <t xml:space="preserve">RNO LIMITED</t>
  </si>
  <si>
    <t xml:space="preserve">D-CLEAR EUROPE LIMITED</t>
  </si>
  <si>
    <t xml:space="preserve">NORTHGATE INFORMATION SOLUTIONS LIMITED</t>
  </si>
  <si>
    <t xml:space="preserve">BETFAIR GROUP LIMITED</t>
  </si>
  <si>
    <t xml:space="preserve">PROTEAN ELECTRIC LIMITED</t>
  </si>
  <si>
    <t xml:space="preserve">GB06831430</t>
  </si>
  <si>
    <t xml:space="preserve">FIHMAH LIMITED</t>
  </si>
  <si>
    <t xml:space="preserve">CATERHAM SPORTS LIMITED</t>
  </si>
  <si>
    <t xml:space="preserve">TIFS HOLDINGS LIMITED</t>
  </si>
  <si>
    <t xml:space="preserve">D&amp;M AUDIO HOLDINGS UK LIMITED</t>
  </si>
  <si>
    <t xml:space="preserve">GB07226063</t>
  </si>
  <si>
    <t xml:space="preserve">SOPHOS HOLDINGS LIMITED</t>
  </si>
  <si>
    <t xml:space="preserve">YOUVIEW TV LTD</t>
  </si>
  <si>
    <t xml:space="preserve">GATES ACQUISITIONS LIMITED</t>
  </si>
  <si>
    <t xml:space="preserve">INEOS SALES (UK) LIMITED</t>
  </si>
  <si>
    <t xml:space="preserve">WILLIAMS GRAND PRIX HOLDINGS PLC</t>
  </si>
  <si>
    <t xml:space="preserve">GB07564788</t>
  </si>
  <si>
    <t xml:space="preserve">INGLEBY (1863) LIMITED</t>
  </si>
  <si>
    <t xml:space="preserve">SMARTFOCUS HOLDINGS LIMITED</t>
  </si>
  <si>
    <t xml:space="preserve">PCMS HOLDINGS (INTERNATIONAL) LIMITED</t>
  </si>
  <si>
    <t xml:space="preserve">MISYS INTERNATIONAL LIMITED</t>
  </si>
  <si>
    <t xml:space="preserve">CLEARSWIFT GROUP LTD</t>
  </si>
  <si>
    <t xml:space="preserve">BLUJAY TOPCO LIMITED</t>
  </si>
  <si>
    <t xml:space="preserve">BLOOR INVESTMENTS LIMITED</t>
  </si>
  <si>
    <t xml:space="preserve">ALENT LIMITED</t>
  </si>
  <si>
    <t xml:space="preserve">MELROSE HOLDINGS LIMITED</t>
  </si>
  <si>
    <t xml:space="preserve">G24 POWER LIMITED</t>
  </si>
  <si>
    <t xml:space="preserve">KODAK ALARIS HOLDINGS LIMITED</t>
  </si>
  <si>
    <t xml:space="preserve">ALLOCATE TOPCO LIMITED</t>
  </si>
  <si>
    <t xml:space="preserve">AIR NEW ZEALAND LIMITED</t>
  </si>
  <si>
    <t xml:space="preserve">GBFC024985</t>
  </si>
  <si>
    <t xml:space="preserve">ALECTA PENSIONSFORSAKRING, OMSESIDIGT</t>
  </si>
  <si>
    <t xml:space="preserve">FIRSTRAND BANK LIMITED</t>
  </si>
  <si>
    <t xml:space="preserve">ACELITY L.P. INC.</t>
  </si>
  <si>
    <t xml:space="preserve">GBJE101523</t>
  </si>
  <si>
    <t xml:space="preserve">REGUS PLC</t>
  </si>
  <si>
    <t xml:space="preserve">BEAZLEY IRELAND HOLDINGS PLC</t>
  </si>
  <si>
    <t xml:space="preserve">GBJE103899</t>
  </si>
  <si>
    <t xml:space="preserve">VELTI PLC</t>
  </si>
  <si>
    <t xml:space="preserve">HAMWORTHY HEATING</t>
  </si>
  <si>
    <t xml:space="preserve">JOHNSON MATTHEY DAVY TECHNOLOGIES</t>
  </si>
  <si>
    <t xml:space="preserve">R P C GROUP</t>
  </si>
  <si>
    <t xml:space="preserve">CELLNOVO</t>
  </si>
  <si>
    <t xml:space="preserve">GLEN ELECTRIC LIMITED</t>
  </si>
  <si>
    <t xml:space="preserve">ALMAC GROUP LIMITED</t>
  </si>
  <si>
    <t xml:space="preserve">RANDOX HOLDINGS LIMITED</t>
  </si>
  <si>
    <t xml:space="preserve">ROYAL BANK OF SCOTLAND PLC (THE)</t>
  </si>
  <si>
    <t xml:space="preserve">ITI SCOTLAND LIMITED</t>
  </si>
  <si>
    <t xml:space="preserve">STANDARD LIFE ABERDEEN PLC</t>
  </si>
  <si>
    <t xml:space="preserve">LAVIPHARM SA</t>
  </si>
  <si>
    <t xml:space="preserve">MLS INNOVATION INC.</t>
  </si>
  <si>
    <t xml:space="preserve">EPSILON NET S.A.</t>
  </si>
  <si>
    <t xml:space="preserve">CCS ASIA LIMITED</t>
  </si>
  <si>
    <t xml:space="preserve">HESHAN LIDE ELECTRONIC ENTERPRISE LIMITED</t>
  </si>
  <si>
    <t xml:space="preserve">HUABAO INTERNATIONAL HOLDINGS LIMITED</t>
  </si>
  <si>
    <t xml:space="preserve">ANTA SPORTS PRODUCTS LIMITED</t>
  </si>
  <si>
    <t xml:space="preserve">COMPUTIME GROUP LIMITED</t>
  </si>
  <si>
    <t xml:space="preserve">CHINA LESSO GROUP HOLDINGS LIMITED</t>
  </si>
  <si>
    <t xml:space="preserve">FOXDA TECHNOLOGY (HK) COMPANY LIMITED</t>
  </si>
  <si>
    <t xml:space="preserve">WONDERSHARE SOFTWARE (H.K.) CO., LIMITED</t>
  </si>
  <si>
    <t xml:space="preserve">GUANG DONG OUPO ELECTRICAL TECHNOLOGY LIMITED</t>
  </si>
  <si>
    <t xml:space="preserve">MTR CORPORATION LIMITED</t>
  </si>
  <si>
    <t xml:space="preserve">CHINA MOBILE LIMITED</t>
  </si>
  <si>
    <t xml:space="preserve">CNOOC LIMITED</t>
  </si>
  <si>
    <t xml:space="preserve">FOSUN INTERNATIONAL LIMITED</t>
  </si>
  <si>
    <t xml:space="preserve">ALLIED IRISH BANKS PLC</t>
  </si>
  <si>
    <t xml:space="preserve">TRINTECH GROUP LIMITED</t>
  </si>
  <si>
    <t xml:space="preserve">SKILLSOFT LIMITED</t>
  </si>
  <si>
    <t xml:space="preserve">BASIC HOLDINGS UNLIMITED COMPANY</t>
  </si>
  <si>
    <t xml:space="preserve">HORIZON PHARMA IRELAND LIMITED</t>
  </si>
  <si>
    <t xml:space="preserve">IE443434</t>
  </si>
  <si>
    <t xml:space="preserve">MERRION PHARMACEUTICALS PLC</t>
  </si>
  <si>
    <t xml:space="preserve">ION INVESTMENT GROUP LIMITED</t>
  </si>
  <si>
    <t xml:space="preserve">ILFC AIRCRAFT 33A-253 LIMITED</t>
  </si>
  <si>
    <t xml:space="preserve">IE516472</t>
  </si>
  <si>
    <t xml:space="preserve">FLEETMATICS GROUP PUBLIC LIMITED COMPANY</t>
  </si>
  <si>
    <t xml:space="preserve">MALLINCKRODT PUBLIC LIMITED COMPANY</t>
  </si>
  <si>
    <t xml:space="preserve">ECI TELECOM LTD.</t>
  </si>
  <si>
    <t xml:space="preserve">CLAL INDUSTRIES LTD.</t>
  </si>
  <si>
    <t xml:space="preserve">IL30084GE</t>
  </si>
  <si>
    <t xml:space="preserve">ALVARION LTD</t>
  </si>
  <si>
    <t xml:space="preserve">LUMENIS LTD.</t>
  </si>
  <si>
    <t xml:space="preserve">ISRAEL AEROSPACE INDUSTRIES LIMITED</t>
  </si>
  <si>
    <t xml:space="preserve">GOJI RESEARCH LTD</t>
  </si>
  <si>
    <t xml:space="preserve">INSIGHTEC LTD</t>
  </si>
  <si>
    <t xml:space="preserve">SINTEC MEDIA LTD</t>
  </si>
  <si>
    <t xml:space="preserve">LANDA CORPORATION LTD</t>
  </si>
  <si>
    <t xml:space="preserve">ORCAM TECHNOLOGIES LTD</t>
  </si>
  <si>
    <t xml:space="preserve">MOR INSTITUTE FOR MEDICAL DATA LTD.</t>
  </si>
  <si>
    <t xml:space="preserve">IDB HOLDING CORPORATION LTD</t>
  </si>
  <si>
    <t xml:space="preserve">USV PRIVATE LIMITED</t>
  </si>
  <si>
    <t xml:space="preserve">INEDA SYSTEMS PRIVATE LIMITED</t>
  </si>
  <si>
    <t xml:space="preserve">TEJAS NETWORKS LIMITED</t>
  </si>
  <si>
    <t xml:space="preserve">MONK AKARSHALA PRIVATE LIMITED</t>
  </si>
  <si>
    <t xml:space="preserve">HETERO DRUGS LIMITED</t>
  </si>
  <si>
    <t xml:space="preserve">MSN LABORATORIES PRIVATE LIMITED</t>
  </si>
  <si>
    <t xml:space="preserve">BHARAT HEAVY ELECTRICALS LIMITED</t>
  </si>
  <si>
    <t xml:space="preserve">INDIAN OIL CORPORATION LIMITED</t>
  </si>
  <si>
    <t xml:space="preserve">ESSEL PROPACK LTD</t>
  </si>
  <si>
    <t xml:space="preserve">CADILA HEALTHCARE LIMITED</t>
  </si>
  <si>
    <t xml:space="preserve">BHARAT ELECTRONICS LIMITED</t>
  </si>
  <si>
    <t xml:space="preserve">ITI LIMITED</t>
  </si>
  <si>
    <t xml:space="preserve">OIL &amp; NATURAL GAS CORPORATION LIMITED</t>
  </si>
  <si>
    <t xml:space="preserve">WOCKHARDT LIMITED</t>
  </si>
  <si>
    <t xml:space="preserve">TATA CONSULTANCY SERVICES LIMITED</t>
  </si>
  <si>
    <t xml:space="preserve">IN31370FI</t>
  </si>
  <si>
    <t xml:space="preserve">HELIOS &amp; MATHESON INFORMATION TECHNOLOGY LTD</t>
  </si>
  <si>
    <t xml:space="preserve">SUZLON ENERGY LIMITED</t>
  </si>
  <si>
    <t xml:space="preserve">ALEMBIC PHARMACEUTICALS LIMITED</t>
  </si>
  <si>
    <t xml:space="preserve">ELICA S.P.A.</t>
  </si>
  <si>
    <t xml:space="preserve">EMAK S.P.A.</t>
  </si>
  <si>
    <t xml:space="preserve">MANIFATTURA LANE GAETANO MARZOTTO &amp; FIGLI S.P.A. O PIU' BREVEMENTE MARZOTTO O GMF</t>
  </si>
  <si>
    <t xml:space="preserve">DANIELI &amp; C. OFFICINE MECCANICHE SPA</t>
  </si>
  <si>
    <t xml:space="preserve">ARTURO SALICE S.P.A.</t>
  </si>
  <si>
    <t xml:space="preserve">BREMBO SPA</t>
  </si>
  <si>
    <t xml:space="preserve">I.M.A. INDUSTRIA MACCHINE AUTOMATICHE S.P.A.</t>
  </si>
  <si>
    <t xml:space="preserve">GEWISS - S.P.A.</t>
  </si>
  <si>
    <t xml:space="preserve">FINCANTIERI S.P.A</t>
  </si>
  <si>
    <t xml:space="preserve">FINAF S.P.A.</t>
  </si>
  <si>
    <t xml:space="preserve">LUIGI LAVAZZA - SOCIETA' PER AZIONI ABBREVIABILE ANCHE NELLA SIGLA: LAVAZZA S.P.A.</t>
  </si>
  <si>
    <t xml:space="preserve">SOGEFI S.P.A.</t>
  </si>
  <si>
    <t xml:space="preserve">IT00637110164</t>
  </si>
  <si>
    <t xml:space="preserve">ITALCEMENTI FABBRICHE RIUNITE CEMENTO S.P.A. BERGAMO</t>
  </si>
  <si>
    <t xml:space="preserve">IT00715120150</t>
  </si>
  <si>
    <t xml:space="preserve">BANCA POPOLARE DI MILANO SCARL</t>
  </si>
  <si>
    <t xml:space="preserve">TECHINT INDUSTRIAL CORPORATION S.P.A.</t>
  </si>
  <si>
    <t xml:space="preserve">CEMENTIR HOLDING S.P.A.</t>
  </si>
  <si>
    <t xml:space="preserve">RECORDATI - INDUSTRIA CHIMICA E FARMACEUTICA S.P.A.</t>
  </si>
  <si>
    <t xml:space="preserve">IL SOLE 24 ORE S.P.A.</t>
  </si>
  <si>
    <t xml:space="preserve">PIRELLI &amp; C. S.P.A.</t>
  </si>
  <si>
    <t xml:space="preserve">BUZZI UNICEM S.P.A.</t>
  </si>
  <si>
    <t xml:space="preserve">ENGINEERING - INGEGNERIA INFORMATICA - S.P.A.</t>
  </si>
  <si>
    <t xml:space="preserve">LONATI S.P.A.</t>
  </si>
  <si>
    <t xml:space="preserve">BARILLA G. E R. FRATELLI - SOCIETA' PER AZIONI</t>
  </si>
  <si>
    <t xml:space="preserve">KEDRION S.P.A.</t>
  </si>
  <si>
    <t xml:space="preserve">AEFFE S.P.A.</t>
  </si>
  <si>
    <t xml:space="preserve">COESIA S.P.A.</t>
  </si>
  <si>
    <t xml:space="preserve">NICE GROUP S.P.A.</t>
  </si>
  <si>
    <t xml:space="preserve">SEETECH GLOBAL INDUSTRIES SPA</t>
  </si>
  <si>
    <t xml:space="preserve">BTSR INTERNATIONAL S.P.A.</t>
  </si>
  <si>
    <t xml:space="preserve">GEFRAN S.P.A.</t>
  </si>
  <si>
    <t xml:space="preserve">GEOX S.P.A.</t>
  </si>
  <si>
    <t xml:space="preserve">BENETTON GROUP S.R.L.</t>
  </si>
  <si>
    <t xml:space="preserve">NATUZZI S.P.A.</t>
  </si>
  <si>
    <t xml:space="preserve">INDUSTRIE DE NORA S.P.A.</t>
  </si>
  <si>
    <t xml:space="preserve">NERVIANO MEDICAL SCIENCES S.R.L.</t>
  </si>
  <si>
    <t xml:space="preserve">LAMBERTI S.P.A.</t>
  </si>
  <si>
    <t xml:space="preserve">DADA SPA</t>
  </si>
  <si>
    <t xml:space="preserve">POLYNT S.P.A.</t>
  </si>
  <si>
    <t xml:space="preserve">VALENTINO S.P.A.</t>
  </si>
  <si>
    <t xml:space="preserve">IT05515080967</t>
  </si>
  <si>
    <t xml:space="preserve">DE AGOSTINI S.P.A.</t>
  </si>
  <si>
    <t xml:space="preserve">MAIRE TECNIMONT S.P.A.</t>
  </si>
  <si>
    <t xml:space="preserve">IMMSI SPA</t>
  </si>
  <si>
    <t xml:space="preserve">FCA ITALY S.P.A., IN FORMA ESTESA FIAT CHRYSLER AUTOMOBILES ITALY S.P.A., E IN FORMA ABBREVIATA FIAT GROUP AUTOMOBILES S.P.A. E FIAT AUTO S.P.A.</t>
  </si>
  <si>
    <t xml:space="preserve">IT09497920158</t>
  </si>
  <si>
    <t xml:space="preserve">ISAGRO SPA</t>
  </si>
  <si>
    <t xml:space="preserve">SISVEL TECHNOLOGY SRL</t>
  </si>
  <si>
    <t xml:space="preserve">PRADA SPA</t>
  </si>
  <si>
    <t xml:space="preserve">DE LONGHI SPA</t>
  </si>
  <si>
    <t xml:space="preserve">MOLECULAR MEDICINE S.P.A.</t>
  </si>
  <si>
    <t xml:space="preserve">RIZZOLI CORRIERE DELLA SERA MEDIAGROUP S.P.A.</t>
  </si>
  <si>
    <t xml:space="preserve">POSTE ITALIANE SPA</t>
  </si>
  <si>
    <t xml:space="preserve">MITSUI &amp; CO LTD</t>
  </si>
  <si>
    <t xml:space="preserve">TOKYO ELECTRIC POWER COMPANY HOLDINGS INCORPORATED</t>
  </si>
  <si>
    <t xml:space="preserve">U-SHIN LIMITED</t>
  </si>
  <si>
    <t xml:space="preserve">TOSHIBA MITSUBISHI-ELECTRIC INDUSTRIAL SYSTEMS CORPORATION</t>
  </si>
  <si>
    <t xml:space="preserve">TSUMURA &amp; CO</t>
  </si>
  <si>
    <t xml:space="preserve">NSC CO.,LTD.</t>
  </si>
  <si>
    <t xml:space="preserve">HI-LEX CORPORATION</t>
  </si>
  <si>
    <t xml:space="preserve">NICHI-IKO PHARMACEUTICAL COMPANY LIMITED</t>
  </si>
  <si>
    <t xml:space="preserve">ASAHI GLASS COMPANY LIMITED</t>
  </si>
  <si>
    <t xml:space="preserve">TONENGENERAL SEKIYU K.K.</t>
  </si>
  <si>
    <t xml:space="preserve">KYODO YUSHI CO.,LTD.</t>
  </si>
  <si>
    <t xml:space="preserve">KYORAKU CO.,LTD.</t>
  </si>
  <si>
    <t xml:space="preserve">ISEKI &amp; CO LTD</t>
  </si>
  <si>
    <t xml:space="preserve">NEMOTO KYORINDO CO., LTD.</t>
  </si>
  <si>
    <t xml:space="preserve">NIPPON STEEL &amp; SUMITOMO METAL CORPORATION</t>
  </si>
  <si>
    <t xml:space="preserve">SEMICONDUCTOR ENERGY LABORATORY K.K.</t>
  </si>
  <si>
    <t xml:space="preserve">XACTI CORPORATION</t>
  </si>
  <si>
    <t xml:space="preserve">TEIKOKU SEIYAKU CO.,LTD.</t>
  </si>
  <si>
    <t xml:space="preserve">DAINICHISEIKA COLOUR &amp; CHEMICALS MFG CO LTD</t>
  </si>
  <si>
    <t xml:space="preserve">YAZAKI CORPORATION</t>
  </si>
  <si>
    <t xml:space="preserve">P&amp;W SOLUTIONS CO.,LTD.</t>
  </si>
  <si>
    <t xml:space="preserve">MITSUMI ELECTRIC CO.,LTD.</t>
  </si>
  <si>
    <t xml:space="preserve">NAGASE &amp; CO LTD</t>
  </si>
  <si>
    <t xml:space="preserve">TATSUTA ELECTRIC WIRE &amp; CABLE CO LTD</t>
  </si>
  <si>
    <t xml:space="preserve">NACHI-FUJIKOSHI CORPORATION</t>
  </si>
  <si>
    <t xml:space="preserve">UENO SEIKI CO.,LTD.</t>
  </si>
  <si>
    <t xml:space="preserve">SHIN-ETSU CHEMICAL CO., LTD.</t>
  </si>
  <si>
    <t xml:space="preserve">IPS INC.</t>
  </si>
  <si>
    <t xml:space="preserve">MISAWA HOMES CO., LTD.</t>
  </si>
  <si>
    <t xml:space="preserve">MITAKA KOHKI.CO., LTD.</t>
  </si>
  <si>
    <t xml:space="preserve">KOGANEI CORPORATION</t>
  </si>
  <si>
    <t xml:space="preserve">A&amp;D COMPANY LIMITED</t>
  </si>
  <si>
    <t xml:space="preserve">FUJIKIN INCORPORATED</t>
  </si>
  <si>
    <t xml:space="preserve">SATO, KK</t>
  </si>
  <si>
    <t xml:space="preserve">TOYO MACHINERY &amp; METAL CO LTD</t>
  </si>
  <si>
    <t xml:space="preserve">ARKRAY FACTORY.,INC.</t>
  </si>
  <si>
    <t xml:space="preserve">CHK SPRING INDUSTRY CO.,LTD.</t>
  </si>
  <si>
    <t xml:space="preserve">TUNGALOY CORPORATION</t>
  </si>
  <si>
    <t xml:space="preserve">J-OIL MILLS INC</t>
  </si>
  <si>
    <t xml:space="preserve">JNC CORPORATION</t>
  </si>
  <si>
    <t xml:space="preserve">SBI HOLDINGS, INC</t>
  </si>
  <si>
    <t xml:space="preserve">UNIVERSAL ENTERTAINMENT CORPORATION</t>
  </si>
  <si>
    <t xml:space="preserve">TACHI-S CO LTD</t>
  </si>
  <si>
    <t xml:space="preserve">F-TECH INC</t>
  </si>
  <si>
    <t xml:space="preserve">ROLAND CORPORATION</t>
  </si>
  <si>
    <t xml:space="preserve">TAKAZONO TECHNOLOGY INCORPORATED</t>
  </si>
  <si>
    <t xml:space="preserve">MTG CO.,LTD.</t>
  </si>
  <si>
    <t xml:space="preserve">HOSOKAWA YOKO CO.,LTD.</t>
  </si>
  <si>
    <t xml:space="preserve">NAVITIME JAPAN CO.,LTD.</t>
  </si>
  <si>
    <t xml:space="preserve">MITSUI MINING &amp; SMELTING CO LTD</t>
  </si>
  <si>
    <t xml:space="preserve">NIPPON CHEMI-CON CORPORATION</t>
  </si>
  <si>
    <t xml:space="preserve">NAMIKI PRECISION JEWEL CO.,LTD.</t>
  </si>
  <si>
    <t xml:space="preserve">SHINCRON CO.,LTD.</t>
  </si>
  <si>
    <t xml:space="preserve">TOYO TIRE &amp; RUBBER CO LTD</t>
  </si>
  <si>
    <t xml:space="preserve">YANMAR CO.,LTD.</t>
  </si>
  <si>
    <t xml:space="preserve">K.K. BU RI RI A N TO SERVICE</t>
  </si>
  <si>
    <t xml:space="preserve">IMAGINEERING, INC.</t>
  </si>
  <si>
    <t xml:space="preserve">DUPLO SEIKO CORPORATION</t>
  </si>
  <si>
    <t xml:space="preserve">NISSHIN STEEL CO., LTD.</t>
  </si>
  <si>
    <t xml:space="preserve">DUPONT-MITSUI POLYCHEMICALS CO.,LTD.</t>
  </si>
  <si>
    <t xml:space="preserve">METAWATER CO., LTD.</t>
  </si>
  <si>
    <t xml:space="preserve">SUNTORY BEVERAGE &amp; FOOD LIMITED</t>
  </si>
  <si>
    <t xml:space="preserve">MITSUBISHI ENGINEERING-PLASTICS CORP.</t>
  </si>
  <si>
    <t xml:space="preserve">NSK LTD.</t>
  </si>
  <si>
    <t xml:space="preserve">JAPAN BROADCASTING CORPORATION</t>
  </si>
  <si>
    <t xml:space="preserve">SOKEN CHEMICAL &amp; ENGINEERING CO LTD</t>
  </si>
  <si>
    <t xml:space="preserve">RENESAS ELECTRONICS CORPORATION</t>
  </si>
  <si>
    <t xml:space="preserve">ICHIKAWAYA CO.,LTD</t>
  </si>
  <si>
    <t xml:space="preserve">CALSONIC KANSEI CORPORATION</t>
  </si>
  <si>
    <t xml:space="preserve">NIHON MAIKURONIKUSU, KK</t>
  </si>
  <si>
    <t xml:space="preserve">SAKAI DISPLAY PRODUCTS CORPORATION</t>
  </si>
  <si>
    <t xml:space="preserve">YUYAMA CO.,LTD.</t>
  </si>
  <si>
    <t xml:space="preserve">SSD COMPANY LIMITED</t>
  </si>
  <si>
    <t xml:space="preserve">TAISEI PLAS CO.,LTD.</t>
  </si>
  <si>
    <t xml:space="preserve">MITSUI ENGINEERING &amp; SHIPBUILDING CO LTD</t>
  </si>
  <si>
    <t xml:space="preserve">RAKUTEN INC</t>
  </si>
  <si>
    <t xml:space="preserve">SHIONOGI &amp; COMPANY LIMITED</t>
  </si>
  <si>
    <t xml:space="preserve">BLD ORIENTAL CO., LTD.</t>
  </si>
  <si>
    <t xml:space="preserve">M TECHNIQUE CO., LTD.</t>
  </si>
  <si>
    <t xml:space="preserve">MAXELL HOLDINGS, LTD.</t>
  </si>
  <si>
    <t xml:space="preserve">NISSHA CO., LTD.</t>
  </si>
  <si>
    <t xml:space="preserve">COSMO LIFE K.K.</t>
  </si>
  <si>
    <t xml:space="preserve">HOMERUN SYSTEMS.CO.LTD</t>
  </si>
  <si>
    <t xml:space="preserve">UMN PHARMA INC.</t>
  </si>
  <si>
    <t xml:space="preserve">MAGNACHIP SEMICONDUCTOR, LTD.</t>
  </si>
  <si>
    <t xml:space="preserve">NEOVIEW KOLON CO LTD</t>
  </si>
  <si>
    <t xml:space="preserve">DONGBU CORPORATION</t>
  </si>
  <si>
    <t xml:space="preserve">BORYUNG PHARM CO.,LTD.</t>
  </si>
  <si>
    <t xml:space="preserve">ILDONG HOLDINGS CO.,LTD.</t>
  </si>
  <si>
    <t xml:space="preserve">DB HITEK CO.,LTD.</t>
  </si>
  <si>
    <t xml:space="preserve">AMORE PACIFIC GROUP</t>
  </si>
  <si>
    <t xml:space="preserve">KUMHO ELECTRIC INC.</t>
  </si>
  <si>
    <t xml:space="preserve">HANDOK INC.</t>
  </si>
  <si>
    <t xml:space="preserve">KR1101110078819</t>
  </si>
  <si>
    <t xml:space="preserve">GS CALTEX CORPORATION</t>
  </si>
  <si>
    <t xml:space="preserve">YOULCHON CHEMICAL CO.,LTD.</t>
  </si>
  <si>
    <t xml:space="preserve">YUYANG D &amp; U CO.,LTD.</t>
  </si>
  <si>
    <t xml:space="preserve">KR1101110511546</t>
  </si>
  <si>
    <t xml:space="preserve">NAUTILUS HYOSUNG INC.</t>
  </si>
  <si>
    <t xml:space="preserve">DIABELL CO.,LTD.</t>
  </si>
  <si>
    <t xml:space="preserve">AHNLAB, INC.</t>
  </si>
  <si>
    <t xml:space="preserve">INTEK PLUS CO.,LTD.</t>
  </si>
  <si>
    <t xml:space="preserve">TAEWOONG MEDICAL CO.,LTD.</t>
  </si>
  <si>
    <t xml:space="preserve">LUTRONIC CORPORATION</t>
  </si>
  <si>
    <t xml:space="preserve">SUNSTAR CO.,LTD.</t>
  </si>
  <si>
    <t xml:space="preserve">SNU PRECISION CO.,LTD.</t>
  </si>
  <si>
    <t xml:space="preserve">SPMC INC.</t>
  </si>
  <si>
    <t xml:space="preserve">LMS CO.,LTD.</t>
  </si>
  <si>
    <t xml:space="preserve">INCA INTERNET CO.,LTD.</t>
  </si>
  <si>
    <t xml:space="preserve">I-SENS INC.</t>
  </si>
  <si>
    <t xml:space="preserve">DAEWOO SHIPBUILDING &amp; MARINE ENGINEERING CO., LTD.</t>
  </si>
  <si>
    <t xml:space="preserve">NHN BUGS CORPORATION</t>
  </si>
  <si>
    <t xml:space="preserve">LG LIFE SCIENCES, LTD.</t>
  </si>
  <si>
    <t xml:space="preserve">SILICON MITUS INC.</t>
  </si>
  <si>
    <t xml:space="preserve">INTELLECTUAL DISCOVERY CO.,LTD.</t>
  </si>
  <si>
    <t xml:space="preserve">CHONG KUN DANG PHARMACEUTICAL CORP.</t>
  </si>
  <si>
    <t xml:space="preserve">KOREA TRANSPORTATION SAFETY AUTHORITY</t>
  </si>
  <si>
    <t xml:space="preserve">YONWOO CO., LTD.</t>
  </si>
  <si>
    <t xml:space="preserve">CERAGEM CO.,LTD.</t>
  </si>
  <si>
    <t xml:space="preserve">WONIK HOLDINGS CO., LTD</t>
  </si>
  <si>
    <t xml:space="preserve">AMOTECH CO.,LTD.</t>
  </si>
  <si>
    <t xml:space="preserve">DAEWOONG CO.,LTD.</t>
  </si>
  <si>
    <t xml:space="preserve">SEMICON LIGHT CO.,LTD.</t>
  </si>
  <si>
    <t xml:space="preserve">CS CO.,LTD.</t>
  </si>
  <si>
    <t xml:space="preserve">SENSOR TECHNOLOGY ELECTRONIC CO.</t>
  </si>
  <si>
    <t xml:space="preserve">RAYENCE CO.,LTD.</t>
  </si>
  <si>
    <t xml:space="preserve">YURA CO.,LTD.</t>
  </si>
  <si>
    <t xml:space="preserve">SEOUL VIOSYS CO.,LTD.</t>
  </si>
  <si>
    <t xml:space="preserve">EUGENE TECHNOLOGY CO.,LTD.</t>
  </si>
  <si>
    <t xml:space="preserve">NANOBIOSYS INC.</t>
  </si>
  <si>
    <t xml:space="preserve">BIONEER CORPORATION</t>
  </si>
  <si>
    <t xml:space="preserve">GOLFZONNEWDIN CO.,LTD.</t>
  </si>
  <si>
    <t xml:space="preserve">HANALL BIO PHARMA CO.,LTD.</t>
  </si>
  <si>
    <t xml:space="preserve">CRUCIALTEC CO., LTD.</t>
  </si>
  <si>
    <t xml:space="preserve">KOREA POWERTRAIN CO.,LTD.</t>
  </si>
  <si>
    <t xml:space="preserve">DAEDONG INDUSTRIAL CO.,LTD.</t>
  </si>
  <si>
    <t xml:space="preserve">PANASIA CO.,LTD.</t>
  </si>
  <si>
    <t xml:space="preserve">NEW MOTECH CO.,LTD.</t>
  </si>
  <si>
    <t xml:space="preserve">NATIONAL FEDERATION OF FISHERIES COOPERATIVES FC FLOW CO.,LTD.</t>
  </si>
  <si>
    <t xml:space="preserve">DUKSAN HI METAL CO.,LTD.</t>
  </si>
  <si>
    <t xml:space="preserve">SHENGUAN HOLDINGS (GROUP) LTD.</t>
  </si>
  <si>
    <t xml:space="preserve">CHINA GOLDJOY GROUP LIMITED</t>
  </si>
  <si>
    <t xml:space="preserve">WASION GROUP HOLDINGS LIMITED</t>
  </si>
  <si>
    <t xml:space="preserve">CHINA RESOURCES MICROELECTRONICS LTD</t>
  </si>
  <si>
    <t xml:space="preserve">KY31094FH</t>
  </si>
  <si>
    <t xml:space="preserve">CHINA HIGH SPEED TRANSMISSION EQUIPMENT GROUP CO LTD</t>
  </si>
  <si>
    <t xml:space="preserve">ELONG, INC.</t>
  </si>
  <si>
    <t xml:space="preserve">ACTIONS SEMICONDUCTOR CO., LTD.</t>
  </si>
  <si>
    <t xml:space="preserve">UTSTARCOM HOLDINGS CORP.</t>
  </si>
  <si>
    <t xml:space="preserve">SPREADTRUM COMMUNICATIONS, INC.</t>
  </si>
  <si>
    <t xml:space="preserve">MINDRAY MEDICAL INTERNATIONAL LIMITED</t>
  </si>
  <si>
    <t xml:space="preserve">CHINA ZHONGWANG HOLDINGS LIMITED</t>
  </si>
  <si>
    <t xml:space="preserve">PERFECT WORLD COMPANY LIMITED</t>
  </si>
  <si>
    <t xml:space="preserve">YOUKU TUDOU INC.</t>
  </si>
  <si>
    <t xml:space="preserve">NQ MOBILE INC.</t>
  </si>
  <si>
    <t xml:space="preserve">RDA MICROELECTRONICS, INC.</t>
  </si>
  <si>
    <t xml:space="preserve">GIANT INTERACTIVE GROUP INC</t>
  </si>
  <si>
    <t xml:space="preserve">YUANDA CHINA HOLDINGS LIMITED</t>
  </si>
  <si>
    <t xml:space="preserve">SHUNFENG INTERNATIONAL CLEAN ENERGY LIMITED</t>
  </si>
  <si>
    <t xml:space="preserve">BAIDU INC.</t>
  </si>
  <si>
    <t xml:space="preserve">LOMBARD MEDICAL INC</t>
  </si>
  <si>
    <t xml:space="preserve">QIHOO 360 TECHNOLOGY CO LTD</t>
  </si>
  <si>
    <t xml:space="preserve">HILTI AKTIENGESELLSCHAFT</t>
  </si>
  <si>
    <t xml:space="preserve">OLOGN TECHNOLOGIES AG</t>
  </si>
  <si>
    <t xml:space="preserve">LULB108466</t>
  </si>
  <si>
    <t xml:space="preserve">REMBRANDT HOLDINGS SA</t>
  </si>
  <si>
    <t xml:space="preserve">LULB118130</t>
  </si>
  <si>
    <t xml:space="preserve">AUTOMOTIVE COMPONENTS EUROPE S.A.</t>
  </si>
  <si>
    <t xml:space="preserve">IEE INTERNATIONAL ELECTRONICS &amp; ENG INEERING SA</t>
  </si>
  <si>
    <t xml:space="preserve">CINTINORI SARL</t>
  </si>
  <si>
    <t xml:space="preserve">SPAWNT PRIVATE SARL</t>
  </si>
  <si>
    <t xml:space="preserve">ORION ENGINEERED CARBONS S.A.</t>
  </si>
  <si>
    <t xml:space="preserve">EUROFINS SCIENTIFIC SE</t>
  </si>
  <si>
    <t xml:space="preserve">COSMO PHARMACEUTICALS SA</t>
  </si>
  <si>
    <t xml:space="preserve">L'OCCITANE INTERNATIONAL S.A.</t>
  </si>
  <si>
    <t xml:space="preserve">TENARIS S.A.</t>
  </si>
  <si>
    <t xml:space="preserve">ORIFLAME COSMETICS SA</t>
  </si>
  <si>
    <t xml:space="preserve">TERNIUM S.A.</t>
  </si>
  <si>
    <t xml:space="preserve">SANOCHEMIA LIMITED</t>
  </si>
  <si>
    <t xml:space="preserve">CAREBAY EUROPE LIMITED</t>
  </si>
  <si>
    <t xml:space="preserve">AMERICA MOVIL SAB DE CV</t>
  </si>
  <si>
    <t xml:space="preserve">CEMEX SAB DE CV</t>
  </si>
  <si>
    <t xml:space="preserve">MEXICHEM</t>
  </si>
  <si>
    <t xml:space="preserve">PETROLIAM NASIONAL BERHAD</t>
  </si>
  <si>
    <t xml:space="preserve">DRB-HICOM BERHAD</t>
  </si>
  <si>
    <t xml:space="preserve">KONINKLIJKE TEN CATE B.V.</t>
  </si>
  <si>
    <t xml:space="preserve">REMEHA GROUP B.V.</t>
  </si>
  <si>
    <t xml:space="preserve">SAKURA INTERNATIONAL HOLDINGS B.V.</t>
  </si>
  <si>
    <t xml:space="preserve">ZUIVELCOOPERATIE FRIESLANDCAMPINA U.A.</t>
  </si>
  <si>
    <t xml:space="preserve">IMC INTERNATIONAL METALWORKING COMPANIES B.V.</t>
  </si>
  <si>
    <t xml:space="preserve">NL16055699</t>
  </si>
  <si>
    <t xml:space="preserve">VANDERLANDE INDUSTRIES HOLDING B.V.</t>
  </si>
  <si>
    <t xml:space="preserve">NUTRECO N.V.</t>
  </si>
  <si>
    <t xml:space="preserve">GAMMA HOLDING B.V.</t>
  </si>
  <si>
    <t xml:space="preserve">COOPERATIE KONINKLIJKE COSUN U.A.</t>
  </si>
  <si>
    <t xml:space="preserve">UNILEVER NV</t>
  </si>
  <si>
    <t xml:space="preserve">VOLKERWESSELS NEDERLAND B.V.</t>
  </si>
  <si>
    <t xml:space="preserve">NL24286737</t>
  </si>
  <si>
    <t xml:space="preserve">HEAD B.V.</t>
  </si>
  <si>
    <t xml:space="preserve">HAVENBEDRIJF ROTTERDAM N.V.</t>
  </si>
  <si>
    <t xml:space="preserve">IHC MERWEDE HOLDING B.V.</t>
  </si>
  <si>
    <t xml:space="preserve">NL24481010</t>
  </si>
  <si>
    <t xml:space="preserve">FORAGE INNOVATIONS B.V.</t>
  </si>
  <si>
    <t xml:space="preserve">TRANSMISSIONS AND ENGINEERING SERVICES NETHERLANDS B.V.</t>
  </si>
  <si>
    <t xml:space="preserve">FUGRO NV</t>
  </si>
  <si>
    <t xml:space="preserve">EXACT HOLDING NV</t>
  </si>
  <si>
    <t xml:space="preserve">RIJK ZWAAN TOP HOLDING B.V.</t>
  </si>
  <si>
    <t xml:space="preserve">CHANEL INTERNATIONAL B.V.</t>
  </si>
  <si>
    <t xml:space="preserve">HEINEKEN NV</t>
  </si>
  <si>
    <t xml:space="preserve">BALLAST NEDAM N.V.</t>
  </si>
  <si>
    <t xml:space="preserve">TETRA LAVAL HOLDINGS B.V.</t>
  </si>
  <si>
    <t xml:space="preserve">TNT EXPRESS N.V.</t>
  </si>
  <si>
    <t xml:space="preserve">INTRUM JUSTITIA B.V.</t>
  </si>
  <si>
    <t xml:space="preserve">SMARTRAC N.V.</t>
  </si>
  <si>
    <t xml:space="preserve">FRANK'S INTERNATIONAL N.V.</t>
  </si>
  <si>
    <t xml:space="preserve">NL34321018</t>
  </si>
  <si>
    <t xml:space="preserve">SCHOELLER ARCA SYSTEMS HOLDING B.V.</t>
  </si>
  <si>
    <t xml:space="preserve">ABN AMRO GROUP N.V.</t>
  </si>
  <si>
    <t xml:space="preserve">NL52197204</t>
  </si>
  <si>
    <t xml:space="preserve">AVG TECHNOLOGIES B.V.</t>
  </si>
  <si>
    <t xml:space="preserve">D.E MASTER BLENDERS 1753 N.V.</t>
  </si>
  <si>
    <t xml:space="preserve">NO824545022</t>
  </si>
  <si>
    <t xml:space="preserve">ELTEK POWER SYSTEMS AS</t>
  </si>
  <si>
    <t xml:space="preserve">STATOIL ASA</t>
  </si>
  <si>
    <t xml:space="preserve">FERD AS</t>
  </si>
  <si>
    <t xml:space="preserve">NATIONAL OILWELL VARCO NORWAY AS</t>
  </si>
  <si>
    <t xml:space="preserve">TELENOR ASA</t>
  </si>
  <si>
    <t xml:space="preserve">NO986922113</t>
  </si>
  <si>
    <t xml:space="preserve">PETROLEUM SERVICES GROUP AS</t>
  </si>
  <si>
    <t xml:space="preserve">REYNOLDS GROUP HOLDINGS LIMITED</t>
  </si>
  <si>
    <t xml:space="preserve">OMAN OIL COMPANY SAOC</t>
  </si>
  <si>
    <t xml:space="preserve">MCDERMOTT INTERNATIONAL INC</t>
  </si>
  <si>
    <t xml:space="preserve">INTERNATIONAL TOBACCO MACHINERY POLAND SP. Z O.O.</t>
  </si>
  <si>
    <t xml:space="preserve">CAIXA GERAL DE DEPOSITOS</t>
  </si>
  <si>
    <t xml:space="preserve">SOCIEDADE DE INVESTIMENTO E GESTAO, SGPS, SA SEMAPA</t>
  </si>
  <si>
    <t xml:space="preserve">BRISA CONCESSAO RODOVIARIA S.A.</t>
  </si>
  <si>
    <t xml:space="preserve">MEO - SERVIÇOS DE COMUNICAÇÕES E MULTIMÉDIA, S.A.</t>
  </si>
  <si>
    <t xml:space="preserve">PUBLIC JOINT STOCK COMPANY GAZPROM</t>
  </si>
  <si>
    <t xml:space="preserve">PUBLICHNOE AKTSIONERNOE OBSCHESTVO NEFTYANAYA KOMPANIYA ROSNEFT</t>
  </si>
  <si>
    <t xml:space="preserve">IRKUTSK PUBLIC JOINT STOCK COMPANY OF ENERGETICS AND ELECTRIFICATION</t>
  </si>
  <si>
    <t xml:space="preserve">RU00232934</t>
  </si>
  <si>
    <t xml:space="preserve">PUBLIC JOINT-STOCK COMPANY AVTOVAZ</t>
  </si>
  <si>
    <t xml:space="preserve">FEDERAL GRID COMPANY OF UNIFIED ENERGY SYSTEM PUBLIC JOINT-STOCK COMPANY</t>
  </si>
  <si>
    <t xml:space="preserve">SAUDI ARAMCO COMPANY</t>
  </si>
  <si>
    <t xml:space="preserve">SAUDI BASIC INDUSTRIES CORPORATION PJSC</t>
  </si>
  <si>
    <t xml:space="preserve">SVENSKA HANDELSBANKEN AB</t>
  </si>
  <si>
    <t xml:space="preserve">STENA AKTIEBOLAG</t>
  </si>
  <si>
    <t xml:space="preserve">LUOSSAVAARA-KIIRUNAVAARA AB</t>
  </si>
  <si>
    <t xml:space="preserve">HÖGANÄS AKTIEBOLAG</t>
  </si>
  <si>
    <t xml:space="preserve">TRELLEBORG AB</t>
  </si>
  <si>
    <t xml:space="preserve">BEIJER ELECTRONICS GROUP AB</t>
  </si>
  <si>
    <t xml:space="preserve">BILLERUDKORSNÄS AB</t>
  </si>
  <si>
    <t xml:space="preserve">SE5560279514</t>
  </si>
  <si>
    <t xml:space="preserve">CISION AB</t>
  </si>
  <si>
    <t xml:space="preserve">BERGMAN &amp; BEVING AKTIEBOLAG</t>
  </si>
  <si>
    <t xml:space="preserve">VATTENFALL AB</t>
  </si>
  <si>
    <t xml:space="preserve">TELELOGIC AB</t>
  </si>
  <si>
    <t xml:space="preserve">L E LUNDBERGFÖRETAGEN AB</t>
  </si>
  <si>
    <t xml:space="preserve">UNICARRIERS EUROPE AB</t>
  </si>
  <si>
    <t xml:space="preserve">SCANIA CV AKTIEBOLAG</t>
  </si>
  <si>
    <t xml:space="preserve">ÅF AB</t>
  </si>
  <si>
    <t xml:space="preserve">INDUSTRIAL AND FINANCIAL SYSTEMS, IFS AKTIEBOLAG</t>
  </si>
  <si>
    <t xml:space="preserve">VÄDERSTAD HOLDING AB</t>
  </si>
  <si>
    <t xml:space="preserve">SE5561962035</t>
  </si>
  <si>
    <t xml:space="preserve">AUDIODEV AB</t>
  </si>
  <si>
    <t xml:space="preserve">LINDÉNGRUPPEN AKTIEBOLAG</t>
  </si>
  <si>
    <t xml:space="preserve">DIAMYD MEDICAL AKTIEBOLAG</t>
  </si>
  <si>
    <t xml:space="preserve">PERSTORP SPECIALTY CHEMICALS AB</t>
  </si>
  <si>
    <t xml:space="preserve">K ÖHLIN HOLDING AB</t>
  </si>
  <si>
    <t xml:space="preserve">MELLBY GÅRD AB</t>
  </si>
  <si>
    <t xml:space="preserve">HL DISPLAY AKTIEBOLAG</t>
  </si>
  <si>
    <t xml:space="preserve">NORDSTJERNAN INVESTMENT AB</t>
  </si>
  <si>
    <t xml:space="preserve">RAYSEARCH LABORATORIES AB</t>
  </si>
  <si>
    <t xml:space="preserve">ECOLEAN AKTIEBOLAG</t>
  </si>
  <si>
    <t xml:space="preserve">CARL BENNET AB</t>
  </si>
  <si>
    <t xml:space="preserve">TELIGENT AB</t>
  </si>
  <si>
    <t xml:space="preserve">NILGIR AB</t>
  </si>
  <si>
    <t xml:space="preserve">VSM GROUP AKTIEBOLAG</t>
  </si>
  <si>
    <t xml:space="preserve">MÖLNLYCKE HEALTH CARE AB</t>
  </si>
  <si>
    <t xml:space="preserve">LÄNSFÖRSÄKRINGAR AB</t>
  </si>
  <si>
    <t xml:space="preserve">FAIRFORD HOLDINGS EUROPE AB</t>
  </si>
  <si>
    <t xml:space="preserve">ATLAS ANTIBODIES AB</t>
  </si>
  <si>
    <t xml:space="preserve">AFFIBODY MEDICAL AB</t>
  </si>
  <si>
    <t xml:space="preserve">FLATFROG LABORATORIES AB</t>
  </si>
  <si>
    <t xml:space="preserve">QUINTUS TECHNOLOGIES HOLDING AB</t>
  </si>
  <si>
    <t xml:space="preserve">SE5567374631</t>
  </si>
  <si>
    <t xml:space="preserve">ALBIREO AB</t>
  </si>
  <si>
    <t xml:space="preserve">POSTNORD AB</t>
  </si>
  <si>
    <t xml:space="preserve">ELWAYS AB</t>
  </si>
  <si>
    <t xml:space="preserve">MUNTERS GROUP AB</t>
  </si>
  <si>
    <t xml:space="preserve">FROSTBITE HOLDING AB</t>
  </si>
  <si>
    <t xml:space="preserve">ITIVITI AB</t>
  </si>
  <si>
    <t xml:space="preserve">ITIVITI GROUP HOLDING AB</t>
  </si>
  <si>
    <t xml:space="preserve">CRICKET INVEST AB</t>
  </si>
  <si>
    <t xml:space="preserve">SODRA SKOGSAGARNA EKONOMIK FORENING</t>
  </si>
  <si>
    <t xml:space="preserve">LANTMANNEN EK FOR</t>
  </si>
  <si>
    <t xml:space="preserve">HONG LEONG ASIA LIMITED</t>
  </si>
  <si>
    <t xml:space="preserve">MOH HOLDINGS PTE LTD</t>
  </si>
  <si>
    <t xml:space="preserve">GLOBALFOUNDRIES SINGAPORE PTE. LTD.</t>
  </si>
  <si>
    <t xml:space="preserve">FIRMENICH ASIA PTE LTD</t>
  </si>
  <si>
    <t xml:space="preserve">ACCURON TECHNOLOGIES LIMITED</t>
  </si>
  <si>
    <t xml:space="preserve">SINGAPORE TECHNOLOGIES ENGINEERING LTD</t>
  </si>
  <si>
    <t xml:space="preserve">BOROUGE PTE. LTD.</t>
  </si>
  <si>
    <t xml:space="preserve">RAZER (ASIA-PACIFIC) PTE. LTD.</t>
  </si>
  <si>
    <t xml:space="preserve">HEPTAGON MICRO OPTICS PTE. LTD.</t>
  </si>
  <si>
    <t xml:space="preserve">BROADCOM LIMITED</t>
  </si>
  <si>
    <t xml:space="preserve">SG65936NU</t>
  </si>
  <si>
    <t xml:space="preserve">SUNEDISON SEMICONDUCTOR LIMITED</t>
  </si>
  <si>
    <t xml:space="preserve">ACH, DRUZBA ZA GOSPODARJENJE Z NALOZBAMI, D.D., LJUBLJANA</t>
  </si>
  <si>
    <t xml:space="preserve">KAPITALSKA DRUZBA POKOJNINSKEGA IN INVALIDSKEGA ZAVAROVANJA, D.D.</t>
  </si>
  <si>
    <t xml:space="preserve">DEVA ÖZEL SAGLIK HIZMETLERI SANAYI VE TICARET ANONIM SIRKETI</t>
  </si>
  <si>
    <t xml:space="preserve">DEGER TICARET ARCELIK BAYII HAYRETTIN DEGER VE ORTAKLARI</t>
  </si>
  <si>
    <t xml:space="preserve">TEMSA GLOBAL SANAYI VE TICARET A S</t>
  </si>
  <si>
    <t xml:space="preserve">RODI GIYIM SANAYI VE TICARET ANONIM SIRKETI</t>
  </si>
  <si>
    <t xml:space="preserve">ABDI IBRAHIM ILAÇ SANAYI VE TICARET ANONIM SIRKETI</t>
  </si>
  <si>
    <t xml:space="preserve">SANOVEL ILAÇ SANAYI VE TICARET ANONIM SIRKETI</t>
  </si>
  <si>
    <t xml:space="preserve">KVK YATIRIM HOLDING ANONIM SIRKETI</t>
  </si>
  <si>
    <t xml:space="preserve">ARÇELIK A.S.</t>
  </si>
  <si>
    <t xml:space="preserve">TOFAS TÜRK OTOMOBIL FABRIKASI ANONIM SIRKETI</t>
  </si>
  <si>
    <t xml:space="preserve">KORDSA TEKNIK TEKSTIL A.S.</t>
  </si>
  <si>
    <t xml:space="preserve">ASELSAN ELEKTRONIK SANAYI VE TICARET A.S.</t>
  </si>
  <si>
    <t xml:space="preserve">VESTEL ELEKTRONIK SANAYI VE TICARET A.S.</t>
  </si>
  <si>
    <t xml:space="preserve">IPEKDOGAL ENERJI KAYNAKLARI ARASTIRMA VE ÜRETIM ANONIM SIRKETI</t>
  </si>
  <si>
    <t xml:space="preserve">TEKNOSA IC VE DIS TICARET A.S.</t>
  </si>
  <si>
    <t xml:space="preserve">FORD OTOMOTIV SANAYI A.S.</t>
  </si>
  <si>
    <t xml:space="preserve">KOC HOLDING A.S.</t>
  </si>
  <si>
    <t xml:space="preserve">CPC CORPORATION, TAIWAN</t>
  </si>
  <si>
    <t xml:space="preserve">TAIWAN POWER COMPANY</t>
  </si>
  <si>
    <t xml:space="preserve">TW12800294</t>
  </si>
  <si>
    <t xml:space="preserve">ARCADYAN TECHNOLOGY CORP.</t>
  </si>
  <si>
    <t xml:space="preserve">TW16081838</t>
  </si>
  <si>
    <t xml:space="preserve">COMMSCOPE TECHNOLOGIES LLC TAIWAN BRANCH (U.S.A.)</t>
  </si>
  <si>
    <t xml:space="preserve">RICHTEK TECHNOLOGY CORPORATION</t>
  </si>
  <si>
    <t xml:space="preserve">GOGORO TAIWAN LIMITED</t>
  </si>
  <si>
    <t xml:space="preserve">TW80399207</t>
  </si>
  <si>
    <t xml:space="preserve">HERMES MICROVISION, INC.</t>
  </si>
  <si>
    <t xml:space="preserve">POWERCHIP TECHNOLOGY CORPORATION</t>
  </si>
  <si>
    <t xml:space="preserve">WALKER DIGITAL, LLC</t>
  </si>
  <si>
    <t xml:space="preserve">BUTAMAX ADVANCED BIOFUELS, LLC</t>
  </si>
  <si>
    <t xml:space="preserve">HAMLET HOLDINGS, LLC</t>
  </si>
  <si>
    <t xml:space="preserve">CONVERGEONE</t>
  </si>
  <si>
    <t xml:space="preserve">CONOCOPHILLIPS CO</t>
  </si>
  <si>
    <t xml:space="preserve">US010789977</t>
  </si>
  <si>
    <t xml:space="preserve">INVENSENSE, INC.</t>
  </si>
  <si>
    <t xml:space="preserve">INFOR INC</t>
  </si>
  <si>
    <t xml:space="preserve">KEURIG GREEN MOUNTAIN, INC.</t>
  </si>
  <si>
    <t xml:space="preserve">RIVERBED TECHNOLOGY, INC.</t>
  </si>
  <si>
    <t xml:space="preserve">IMPERVA INC</t>
  </si>
  <si>
    <t xml:space="preserve">VANDA PHARMACEUTICALS INC</t>
  </si>
  <si>
    <t xml:space="preserve">THERMO FISHER SCIENTIFIC INC</t>
  </si>
  <si>
    <t xml:space="preserve">SKYWORKS SOLUTIONS, INC.</t>
  </si>
  <si>
    <t xml:space="preserve">AMAG PHARMACEUTICALS INC</t>
  </si>
  <si>
    <t xml:space="preserve">VICOR CORP</t>
  </si>
  <si>
    <t xml:space="preserve">PEGASYSTEMS INC</t>
  </si>
  <si>
    <t xml:space="preserve">PTC INC</t>
  </si>
  <si>
    <t xml:space="preserve">WATTS WATER TECHNOLOGIES INC</t>
  </si>
  <si>
    <t xml:space="preserve">CBS CORPORATION</t>
  </si>
  <si>
    <t xml:space="preserve">IDERA PHARMACEUTICALS INC</t>
  </si>
  <si>
    <t xml:space="preserve">YIELD10 BIOSCIENCE INC</t>
  </si>
  <si>
    <t xml:space="preserve">ENANTA PHARMACEUTICALS INC</t>
  </si>
  <si>
    <t xml:space="preserve">MERRIMACK PHARMACEUTICALS INC</t>
  </si>
  <si>
    <t xml:space="preserve">ARQULE INC</t>
  </si>
  <si>
    <t xml:space="preserve">US043363001</t>
  </si>
  <si>
    <t xml:space="preserve">FAIRCHILD SEMICONDUCTOR INTERNATIONAL INC</t>
  </si>
  <si>
    <t xml:space="preserve">ATHENAHEALTH, INC</t>
  </si>
  <si>
    <t xml:space="preserve">IRONWOOD PHARMACEUTICALS INC</t>
  </si>
  <si>
    <t xml:space="preserve">US043410558</t>
  </si>
  <si>
    <t xml:space="preserve">SYCAMORE NETWORKS INC</t>
  </si>
  <si>
    <t xml:space="preserve">PTC THERAPEUTICS INC</t>
  </si>
  <si>
    <t xml:space="preserve">MADRIGAL PHARMACEUTICALS INC</t>
  </si>
  <si>
    <t xml:space="preserve">US043514457</t>
  </si>
  <si>
    <t xml:space="preserve">EPIRUS BIOPHARMACEUTICALS INC</t>
  </si>
  <si>
    <t xml:space="preserve">INSULET CORP</t>
  </si>
  <si>
    <t xml:space="preserve">MOMENTA PHARMACEUTICALS INC</t>
  </si>
  <si>
    <t xml:space="preserve">US043567753</t>
  </si>
  <si>
    <t xml:space="preserve">VITAE PHARMACEUTICALS, INC.</t>
  </si>
  <si>
    <t xml:space="preserve">ALTUS PHARMACEUTICALS INC</t>
  </si>
  <si>
    <t xml:space="preserve">AVEO PHARMACEUTICALS INC</t>
  </si>
  <si>
    <t xml:space="preserve">VERIFONE SYSTEMS INC</t>
  </si>
  <si>
    <t xml:space="preserve">GLOBUS MEDICAL INC</t>
  </si>
  <si>
    <t xml:space="preserve">NORTEK, INC.</t>
  </si>
  <si>
    <t xml:space="preserve">STANLEY BLACK &amp; DECKER INC</t>
  </si>
  <si>
    <t xml:space="preserve">UNITED TECHNOLOGIES CORP</t>
  </si>
  <si>
    <t xml:space="preserve">US061209796</t>
  </si>
  <si>
    <t xml:space="preserve">BE AEROSPACE INC</t>
  </si>
  <si>
    <t xml:space="preserve">LEXMARK INTERNATIONAL INC</t>
  </si>
  <si>
    <t xml:space="preserve">ACADIA PHARMACEUTICALS INC</t>
  </si>
  <si>
    <t xml:space="preserve">GRAFTECH INTERNATIONAL LTD.</t>
  </si>
  <si>
    <t xml:space="preserve">CLEAN DIESEL TECHNOLOGIES INC</t>
  </si>
  <si>
    <t xml:space="preserve">SYNCHRONOSS TECHNOLOGIES INC</t>
  </si>
  <si>
    <t xml:space="preserve">ESTEE LAUDER COMPANIES INC. (THE)</t>
  </si>
  <si>
    <t xml:space="preserve">ICONIX BRAND GROUP INC</t>
  </si>
  <si>
    <t xml:space="preserve">US112534306</t>
  </si>
  <si>
    <t xml:space="preserve">HARMAN INTERNATIONAL INDUSTRIES INC</t>
  </si>
  <si>
    <t xml:space="preserve">BLACKBAUD INC</t>
  </si>
  <si>
    <t xml:space="preserve">MARINA BIOTECH INC</t>
  </si>
  <si>
    <t xml:space="preserve">VONAGE HOLDINGS CORP</t>
  </si>
  <si>
    <t xml:space="preserve">ROGERS GROUP INC</t>
  </si>
  <si>
    <t xml:space="preserve">IKONISYS INC</t>
  </si>
  <si>
    <t xml:space="preserve">CEDARS SINAI MEDICAL CENTER</t>
  </si>
  <si>
    <t xml:space="preserve">JOHNS MANVILLE CORP</t>
  </si>
  <si>
    <t xml:space="preserve">MAGNUM SEMICONDUCTOR INC</t>
  </si>
  <si>
    <t xml:space="preserve">HEADWATERS MB LLC</t>
  </si>
  <si>
    <t xml:space="preserve">NANOSYS INC</t>
  </si>
  <si>
    <t xml:space="preserve">SYMPHONY TECHNOLOGY GROUP LLC</t>
  </si>
  <si>
    <t xml:space="preserve">FORTEMEDIA INC</t>
  </si>
  <si>
    <t xml:space="preserve">ACHATES POWER LLC</t>
  </si>
  <si>
    <t xml:space="preserve">SEVEN NETWORKS INC</t>
  </si>
  <si>
    <t xml:space="preserve">MACDERMID PRINTING SOLUTIONS LLC</t>
  </si>
  <si>
    <t xml:space="preserve">ROAMWARE INC</t>
  </si>
  <si>
    <t xml:space="preserve">CORNERSTONE RESEARCH INC</t>
  </si>
  <si>
    <t xml:space="preserve">PURDUE PHARMA CO</t>
  </si>
  <si>
    <t xml:space="preserve">ADCO PRODUCTS</t>
  </si>
  <si>
    <t xml:space="preserve">APPLIED MEDICAL RESOURCES CORP</t>
  </si>
  <si>
    <t xml:space="preserve">WATLOW ELECTRIC MANUFACTURING CO</t>
  </si>
  <si>
    <t xml:space="preserve">INTERCYTEX LTD</t>
  </si>
  <si>
    <t xml:space="preserve">BOSE CORP</t>
  </si>
  <si>
    <t xml:space="preserve">GUARDIAN INDUSTRIES CORP</t>
  </si>
  <si>
    <t xml:space="preserve">SCUDERI GROUP LLC</t>
  </si>
  <si>
    <t xml:space="preserve">HAYWARD INDUSTRIES INC</t>
  </si>
  <si>
    <t xml:space="preserve">MULTISORB TECHNOLOGIES INC</t>
  </si>
  <si>
    <t xml:space="preserve">ZYDUS PHARMACEUTICALS USA INC</t>
  </si>
  <si>
    <t xml:space="preserve">DEKA PRODUCTS LP</t>
  </si>
  <si>
    <t xml:space="preserve">PARATA SYSTEMS</t>
  </si>
  <si>
    <t xml:space="preserve">EVOQUA WATER TECHNOLOGIES LLC</t>
  </si>
  <si>
    <t xml:space="preserve">TD WILLIAMSON INC</t>
  </si>
  <si>
    <t xml:space="preserve">FCI ELECTRONICS</t>
  </si>
  <si>
    <t xml:space="preserve">ASTUTE MEDICAL ASSOCIATES INC</t>
  </si>
  <si>
    <t xml:space="preserve">ISCAR METALS INC</t>
  </si>
  <si>
    <t xml:space="preserve">VIDA CARE CORP</t>
  </si>
  <si>
    <t xml:space="preserve">RITE-HITE CORP</t>
  </si>
  <si>
    <t xml:space="preserve">UNIFRAX I LLC</t>
  </si>
  <si>
    <t xml:space="preserve">CURTISS-WRIGHT CORP</t>
  </si>
  <si>
    <t xml:space="preserve">HOLLISTER INC</t>
  </si>
  <si>
    <t xml:space="preserve">SUN CHEMICAL CO</t>
  </si>
  <si>
    <t xml:space="preserve">ADAPTEC</t>
  </si>
  <si>
    <t xml:space="preserve">MAGIC TECHNOLOGIES</t>
  </si>
  <si>
    <t xml:space="preserve">COLGATE-PALMOLIVE CO</t>
  </si>
  <si>
    <t xml:space="preserve">ULTRADENT PRODUCTS</t>
  </si>
  <si>
    <t xml:space="preserve">CRANE CO</t>
  </si>
  <si>
    <t xml:space="preserve">CERAMATEC INC</t>
  </si>
  <si>
    <t xml:space="preserve">MARS INC</t>
  </si>
  <si>
    <t xml:space="preserve">ASYST TECHNOLOGIES LLC</t>
  </si>
  <si>
    <t xml:space="preserve">KOHLER CO</t>
  </si>
  <si>
    <t xml:space="preserve">SC JOHNSON &amp; SON INC</t>
  </si>
  <si>
    <t xml:space="preserve">TRANSACTION NETWORK SERVICES INC</t>
  </si>
  <si>
    <t xml:space="preserve">OBJECTVIDEO INC</t>
  </si>
  <si>
    <t xml:space="preserve">COINSTAR INC</t>
  </si>
  <si>
    <t xml:space="preserve">LINCOLN INDUSTRIAL CORP INC</t>
  </si>
  <si>
    <t xml:space="preserve">ASURAGEN INC</t>
  </si>
  <si>
    <t xml:space="preserve">ZILLOW GROUP INC</t>
  </si>
  <si>
    <t xml:space="preserve">REGADO BIOSCIENCES INC</t>
  </si>
  <si>
    <t xml:space="preserve">SECURUS TECHNOLOGIES INC</t>
  </si>
  <si>
    <t xml:space="preserve">CELLDEX THERAPEUTICS INC</t>
  </si>
  <si>
    <t xml:space="preserve">NANODYNAMICS INC</t>
  </si>
  <si>
    <t xml:space="preserve">LEARNING CURVE BRANDS INC</t>
  </si>
  <si>
    <t xml:space="preserve">ALTRIA GROUP INC</t>
  </si>
  <si>
    <t xml:space="preserve">EMISPHERE TECHNOLOGIES INC</t>
  </si>
  <si>
    <t xml:space="preserve">HARTFORD FINANCIAL SERVICES GROUP INC</t>
  </si>
  <si>
    <t xml:space="preserve">MANNKIND CORP</t>
  </si>
  <si>
    <t xml:space="preserve">REVLON, INC.</t>
  </si>
  <si>
    <t xml:space="preserve">FORMFACTOR INC</t>
  </si>
  <si>
    <t xml:space="preserve">KRATOS DEFENSE &amp; SECURITY SOLUTIONS INC</t>
  </si>
  <si>
    <t xml:space="preserve">ACORDA THERAPEUTICS INC</t>
  </si>
  <si>
    <t xml:space="preserve">US133863260</t>
  </si>
  <si>
    <t xml:space="preserve">MEDIVATION, INC.</t>
  </si>
  <si>
    <t xml:space="preserve">YUM! BRANDS INC</t>
  </si>
  <si>
    <t xml:space="preserve">MSCI INC</t>
  </si>
  <si>
    <t xml:space="preserve">KERYX BIOPHARMACEUTICALS INC</t>
  </si>
  <si>
    <t xml:space="preserve">TIME WARNER INC</t>
  </si>
  <si>
    <t xml:space="preserve">ZIMMER BIOMET HOLDINGS INC</t>
  </si>
  <si>
    <t xml:space="preserve">MASTERCARD INC</t>
  </si>
  <si>
    <t xml:space="preserve">GEO2 TECHNOLOGIES INC</t>
  </si>
  <si>
    <t xml:space="preserve">GENESYS TELECOMMUNICATIONS LABORATORIES INC</t>
  </si>
  <si>
    <t xml:space="preserve">AMERICAN EXPRESS CO</t>
  </si>
  <si>
    <t xml:space="preserve">US COATINGS</t>
  </si>
  <si>
    <t xml:space="preserve">VERTIFLEX INC</t>
  </si>
  <si>
    <t xml:space="preserve">ALBANY INTERNATIONAL CORP</t>
  </si>
  <si>
    <t xml:space="preserve">GENERAL ELECTRIC CO</t>
  </si>
  <si>
    <t xml:space="preserve">US141474214L</t>
  </si>
  <si>
    <t xml:space="preserve">SOFT MACHINES</t>
  </si>
  <si>
    <t xml:space="preserve">HANSEN MEDICAL, INC.</t>
  </si>
  <si>
    <t xml:space="preserve">MAXLINEAR INC</t>
  </si>
  <si>
    <t xml:space="preserve">EMERGENT BIOSOLUTIONS INC</t>
  </si>
  <si>
    <t xml:space="preserve">MUONS INC</t>
  </si>
  <si>
    <t xml:space="preserve">WAYNE-DALTON CORP</t>
  </si>
  <si>
    <t xml:space="preserve">EXOGENESIS CORP</t>
  </si>
  <si>
    <t xml:space="preserve">US144590805L</t>
  </si>
  <si>
    <t xml:space="preserve">UPSHER-SMITH LABORATORIES LLC</t>
  </si>
  <si>
    <t xml:space="preserve">IRDETO ACCESS INC</t>
  </si>
  <si>
    <t xml:space="preserve">GOJO INDUSTRIES INC</t>
  </si>
  <si>
    <t xml:space="preserve">ORTLOFF ENGINEERS LTD</t>
  </si>
  <si>
    <t xml:space="preserve">CHARLES STARK DRAPER LABORATORY</t>
  </si>
  <si>
    <t xml:space="preserve">THORLABS INC</t>
  </si>
  <si>
    <t xml:space="preserve">ASHLAND LLC</t>
  </si>
  <si>
    <t xml:space="preserve">APPLIED NANOTECH INC</t>
  </si>
  <si>
    <t xml:space="preserve">EXATECH CORP</t>
  </si>
  <si>
    <t xml:space="preserve">AERODYN ENGINEERING INC</t>
  </si>
  <si>
    <t xml:space="preserve">TRILLIANT NETWORKS INC</t>
  </si>
  <si>
    <t xml:space="preserve">REMINGTON ARMS CO LLC</t>
  </si>
  <si>
    <t xml:space="preserve">CORMATRIX CARDIOVASCULAR</t>
  </si>
  <si>
    <t xml:space="preserve">LINARES MEDICAL SERVICES</t>
  </si>
  <si>
    <t xml:space="preserve">ASTRONICS CORP</t>
  </si>
  <si>
    <t xml:space="preserve">QUEST DIAGNOSTICS INC</t>
  </si>
  <si>
    <t xml:space="preserve">INTEGER HOLDINGS CORP</t>
  </si>
  <si>
    <t xml:space="preserve">PRODEA SYSTEMS INC</t>
  </si>
  <si>
    <t xml:space="preserve">INVUE SECURITY PRODUCTS INC</t>
  </si>
  <si>
    <t xml:space="preserve">MASCOMA CORP</t>
  </si>
  <si>
    <t xml:space="preserve">SENO MEDICAL INSTRUMENTS INC</t>
  </si>
  <si>
    <t xml:space="preserve">LIFELINE SCIENTIFIC INC</t>
  </si>
  <si>
    <t xml:space="preserve">CALERA CORP</t>
  </si>
  <si>
    <t xml:space="preserve">NOVOMER INC</t>
  </si>
  <si>
    <t xml:space="preserve">GREATPOINT ENERGY</t>
  </si>
  <si>
    <t xml:space="preserve">SOLEXEL INC</t>
  </si>
  <si>
    <t xml:space="preserve">POLY-D LLC</t>
  </si>
  <si>
    <t xml:space="preserve">GE-HITACHI NUCLEAR ENERGY AMERICAS LLC</t>
  </si>
  <si>
    <t xml:space="preserve">SEGETIS INC</t>
  </si>
  <si>
    <t xml:space="preserve">LIVEFUELS INC</t>
  </si>
  <si>
    <t xml:space="preserve">SENDYNE</t>
  </si>
  <si>
    <t xml:space="preserve">RIVADA NETWORKS LLC</t>
  </si>
  <si>
    <t xml:space="preserve">ATIEVA INC</t>
  </si>
  <si>
    <t xml:space="preserve">SONITUS MEDICAL INC</t>
  </si>
  <si>
    <t xml:space="preserve">CODA THERAPEUTICS INC</t>
  </si>
  <si>
    <t xml:space="preserve">HULU LLC</t>
  </si>
  <si>
    <t xml:space="preserve">PROTIA INC</t>
  </si>
  <si>
    <t xml:space="preserve">SUNDROP FUELS INC</t>
  </si>
  <si>
    <t xml:space="preserve">PRICELOCK INC</t>
  </si>
  <si>
    <t xml:space="preserve">AFRAXIS INC</t>
  </si>
  <si>
    <t xml:space="preserve">ALTICOR GLOBAL HOLDINGS INC</t>
  </si>
  <si>
    <t xml:space="preserve">INFOBLOX INC.</t>
  </si>
  <si>
    <t xml:space="preserve">WHITING PETROLEUM CORP</t>
  </si>
  <si>
    <t xml:space="preserve">LIQUIDMETAL TECHNOLOGIES INC</t>
  </si>
  <si>
    <t xml:space="preserve">PORTOLA PHARMACEUTICALS INC</t>
  </si>
  <si>
    <t xml:space="preserve">FLODESIGN WIND TURBINE CORP</t>
  </si>
  <si>
    <t xml:space="preserve">NEWMARKET CORP</t>
  </si>
  <si>
    <t xml:space="preserve">A10 NETWORKS INC</t>
  </si>
  <si>
    <t xml:space="preserve">BRIGHTCOVE INC</t>
  </si>
  <si>
    <t xml:space="preserve">INTERMOLECULAR INC</t>
  </si>
  <si>
    <t xml:space="preserve">QLIK TECHNOLOGIES INC</t>
  </si>
  <si>
    <t xml:space="preserve">FACEBOOK INC</t>
  </si>
  <si>
    <t xml:space="preserve">LIMELIGHT NETWORKS INC</t>
  </si>
  <si>
    <t xml:space="preserve">ARISTA NETWORKS INC</t>
  </si>
  <si>
    <t xml:space="preserve">OPENPEAK INC</t>
  </si>
  <si>
    <t xml:space="preserve">ANTHERA PHARMACEUTICALS INC</t>
  </si>
  <si>
    <t xml:space="preserve">COOPER-STANDARD HOLDINGS INC</t>
  </si>
  <si>
    <t xml:space="preserve">SPIRIT AEROSYSTEMS HOLDINGS INC</t>
  </si>
  <si>
    <t xml:space="preserve">WORKDAY, INC.</t>
  </si>
  <si>
    <t xml:space="preserve">EXPEDIA INC</t>
  </si>
  <si>
    <t xml:space="preserve">AEGERION PHARMACEUTICALS INC</t>
  </si>
  <si>
    <t xml:space="preserve">DHI GROUP INC</t>
  </si>
  <si>
    <t xml:space="preserve">CHEGG INC</t>
  </si>
  <si>
    <t xml:space="preserve">ATYR PHARMA INC</t>
  </si>
  <si>
    <t xml:space="preserve">HANESBRANDS INC</t>
  </si>
  <si>
    <t xml:space="preserve">LEIDOS HOLDINGS INC</t>
  </si>
  <si>
    <t xml:space="preserve">SYNERGY PHARMACEUTICALS INC</t>
  </si>
  <si>
    <t xml:space="preserve">VIOLIN MEMORY INC</t>
  </si>
  <si>
    <t xml:space="preserve">TANDEM DIABETES CARE INC</t>
  </si>
  <si>
    <t xml:space="preserve">AEROHIVE NETWORKS INC</t>
  </si>
  <si>
    <t xml:space="preserve">WESTERN UNION CO</t>
  </si>
  <si>
    <t xml:space="preserve">KBR INC</t>
  </si>
  <si>
    <t xml:space="preserve">ENPHASE ENERGY INC</t>
  </si>
  <si>
    <t xml:space="preserve">LEAF GROUP LTD</t>
  </si>
  <si>
    <t xml:space="preserve">CONCERT PHARMACEUTICALS INC</t>
  </si>
  <si>
    <t xml:space="preserve">FORM HOLDINGS CORP</t>
  </si>
  <si>
    <t xml:space="preserve">MARRONE BIO INNOVATIONS INC</t>
  </si>
  <si>
    <t xml:space="preserve">FORTRESS BIOTECH INC</t>
  </si>
  <si>
    <t xml:space="preserve">DIRTT ENVIRONMENTAL SOLUTIONS INC</t>
  </si>
  <si>
    <t xml:space="preserve">GENERAC HOLDINGS INC</t>
  </si>
  <si>
    <t xml:space="preserve">CHANGE HEALTHCARE HOLDINGS, INC.</t>
  </si>
  <si>
    <t xml:space="preserve">ACCELERGY CORP</t>
  </si>
  <si>
    <t xml:space="preserve">XG TECHNOLOGY INC</t>
  </si>
  <si>
    <t xml:space="preserve">GENCORP TECHNOLOGIES INC</t>
  </si>
  <si>
    <t xml:space="preserve">OPHTHOTECH CORP</t>
  </si>
  <si>
    <t xml:space="preserve">WABCO HOLDINGS INC</t>
  </si>
  <si>
    <t xml:space="preserve">ECHOGEN POWER SYSTEMS INC MS</t>
  </si>
  <si>
    <t xml:space="preserve">TWITTER INC</t>
  </si>
  <si>
    <t xml:space="preserve">US208915510</t>
  </si>
  <si>
    <t xml:space="preserve">INTRALINKS HOLDINGS, INC.</t>
  </si>
  <si>
    <t xml:space="preserve">LINCOLN GLOBAL TECHNOLOGIES INC</t>
  </si>
  <si>
    <t xml:space="preserve">JOULE UNLIMITED INC</t>
  </si>
  <si>
    <t xml:space="preserve">DESCARTES SYSTEMS USA LLC</t>
  </si>
  <si>
    <t xml:space="preserve">NINEPOINT MEDICAL INC</t>
  </si>
  <si>
    <t xml:space="preserve">CALGARY SCIENTIFIC INC</t>
  </si>
  <si>
    <t xml:space="preserve">SUVOLTA INC</t>
  </si>
  <si>
    <t xml:space="preserve">EMBEDDED CONTROL SYSTEMS INC</t>
  </si>
  <si>
    <t xml:space="preserve">ALGOTOCHIP CORP</t>
  </si>
  <si>
    <t xml:space="preserve">BRISTOL-MYERS SQUIBB CO</t>
  </si>
  <si>
    <t xml:space="preserve">CR BARD INC</t>
  </si>
  <si>
    <t xml:space="preserve">MERCK &amp; CO INC</t>
  </si>
  <si>
    <t xml:space="preserve">ION GEOPHYSICAL CORP</t>
  </si>
  <si>
    <t xml:space="preserve">IMMUCOR INC</t>
  </si>
  <si>
    <t xml:space="preserve">ANADIGICS INC</t>
  </si>
  <si>
    <t xml:space="preserve">KEY SAFETY SYSTEMS, INC.</t>
  </si>
  <si>
    <t xml:space="preserve">OWENS-ILLINOIS INC</t>
  </si>
  <si>
    <t xml:space="preserve">US222906244</t>
  </si>
  <si>
    <t xml:space="preserve">MIDWAY GAMES INC</t>
  </si>
  <si>
    <t xml:space="preserve">ARIAD PHARMACEUTICALS INC</t>
  </si>
  <si>
    <t xml:space="preserve">HEXION HOLDINGS LLC</t>
  </si>
  <si>
    <t xml:space="preserve">US223268660</t>
  </si>
  <si>
    <t xml:space="preserve">CYTEC INDUSTRIES INC</t>
  </si>
  <si>
    <t xml:space="preserve">RUDOLPH TECHNOLOGIES INC</t>
  </si>
  <si>
    <t xml:space="preserve">ONCONOVA THERAPEUTICS INC</t>
  </si>
  <si>
    <t xml:space="preserve">AVAYA INC</t>
  </si>
  <si>
    <t xml:space="preserve">DUN &amp; BRADSTREET CORP</t>
  </si>
  <si>
    <t xml:space="preserve">INTERCEPT PHARMACEUTICALS INC</t>
  </si>
  <si>
    <t xml:space="preserve">SSI INVESTMENTS II LTD</t>
  </si>
  <si>
    <t xml:space="preserve">ADAPTA MEDICAL</t>
  </si>
  <si>
    <t xml:space="preserve">ASSIA INC</t>
  </si>
  <si>
    <t xml:space="preserve">NET POWER &amp; LIGHT</t>
  </si>
  <si>
    <t xml:space="preserve">BOKU INC</t>
  </si>
  <si>
    <t xml:space="preserve">CERTES NETWORKS INC</t>
  </si>
  <si>
    <t xml:space="preserve">HERSHEY CO</t>
  </si>
  <si>
    <t xml:space="preserve">GLOBAL OLED TECHNOLOGY</t>
  </si>
  <si>
    <t xml:space="preserve">STEALTH PEPTIDES INC</t>
  </si>
  <si>
    <t xml:space="preserve">SEI INVESTMENTS CO</t>
  </si>
  <si>
    <t xml:space="preserve">AMKOR TECHNOLOGY INC</t>
  </si>
  <si>
    <t xml:space="preserve">MUFFIN INC</t>
  </si>
  <si>
    <t xml:space="preserve">MASSIVELY PARALLEL TECHNOLOGIES INC</t>
  </si>
  <si>
    <t xml:space="preserve">ALIPHCOM</t>
  </si>
  <si>
    <t xml:space="preserve">VOXER LLC</t>
  </si>
  <si>
    <t xml:space="preserve">QD VISION INC</t>
  </si>
  <si>
    <t xml:space="preserve">WAVECONNEX INC</t>
  </si>
  <si>
    <t xml:space="preserve">INCUBE LABS</t>
  </si>
  <si>
    <t xml:space="preserve">OMNITRACS LLC</t>
  </si>
  <si>
    <t xml:space="preserve">LEAP MOTION INC</t>
  </si>
  <si>
    <t xml:space="preserve">HELIAE DEVELOPMENT LLC</t>
  </si>
  <si>
    <t xml:space="preserve">FORO ENERGY INC</t>
  </si>
  <si>
    <t xml:space="preserve">VIEW INC</t>
  </si>
  <si>
    <t xml:space="preserve">SI-WARE SYSTEMS INC</t>
  </si>
  <si>
    <t xml:space="preserve">ARCONIC INC</t>
  </si>
  <si>
    <t xml:space="preserve">MSA SAFETY INC</t>
  </si>
  <si>
    <t xml:space="preserve">CONEXANT SYSTEMS INC</t>
  </si>
  <si>
    <t xml:space="preserve">IMDS CORP</t>
  </si>
  <si>
    <t xml:space="preserve">AVOGY INC</t>
  </si>
  <si>
    <t xml:space="preserve">D-WAVE SYSTEMS INC</t>
  </si>
  <si>
    <t xml:space="preserve">CHANRX CORP</t>
  </si>
  <si>
    <t xml:space="preserve">MODERNA THERAPEUTICS INC</t>
  </si>
  <si>
    <t xml:space="preserve">VIVINT INC</t>
  </si>
  <si>
    <t xml:space="preserve">ACIST MEDICAL SYSTEMS</t>
  </si>
  <si>
    <t xml:space="preserve">INTREXON</t>
  </si>
  <si>
    <t xml:space="preserve">RETAILMENOT, INC.</t>
  </si>
  <si>
    <t xml:space="preserve">GRAPHIC PACKAGING HOLDING CO</t>
  </si>
  <si>
    <t xml:space="preserve">US260542549</t>
  </si>
  <si>
    <t xml:space="preserve">OPOWER, INC.</t>
  </si>
  <si>
    <t xml:space="preserve">AGIOS PHARMACEUTICALS INC</t>
  </si>
  <si>
    <t xml:space="preserve">MOBILEIRON INC</t>
  </si>
  <si>
    <t xml:space="preserve">ONCOTHYREON INC</t>
  </si>
  <si>
    <t xml:space="preserve">ECHOSTAR CORP</t>
  </si>
  <si>
    <t xml:space="preserve">ANCESTRY COM INC</t>
  </si>
  <si>
    <t xml:space="preserve">EPIZYME INC</t>
  </si>
  <si>
    <t xml:space="preserve">DANA INC</t>
  </si>
  <si>
    <t xml:space="preserve">SELECTA BIOSCIENCES INC</t>
  </si>
  <si>
    <t xml:space="preserve">CLEARSIGN COMBUSTION CORP</t>
  </si>
  <si>
    <t xml:space="preserve">EVERSPIN TECHNOLOGIES INC</t>
  </si>
  <si>
    <t xml:space="preserve">CEMPRA INC</t>
  </si>
  <si>
    <t xml:space="preserve">MIMEDX GROUP INC</t>
  </si>
  <si>
    <t xml:space="preserve">VERISK ANALYTICS INC</t>
  </si>
  <si>
    <t xml:space="preserve">GAMBLIT GAMING LLC</t>
  </si>
  <si>
    <t xml:space="preserve">HEARTWARE INTERNATIONAL INC</t>
  </si>
  <si>
    <t xml:space="preserve">CATABASIS PHARMACEUTICALS INC</t>
  </si>
  <si>
    <t xml:space="preserve">KARYOPHARM THERAPEUTICS INC</t>
  </si>
  <si>
    <t xml:space="preserve">GIGAMON INC</t>
  </si>
  <si>
    <t xml:space="preserve">MYREXIS INC</t>
  </si>
  <si>
    <t xml:space="preserve">GOLDEN MINERALS CO</t>
  </si>
  <si>
    <t xml:space="preserve">GENERAL MOTORS CO</t>
  </si>
  <si>
    <t xml:space="preserve">GROUPON INC</t>
  </si>
  <si>
    <t xml:space="preserve">UNILIFE CORP</t>
  </si>
  <si>
    <t xml:space="preserve">QUINTILES IMS HOLDINGS INC</t>
  </si>
  <si>
    <t xml:space="preserve">GOGO INC</t>
  </si>
  <si>
    <t xml:space="preserve">SPECTRUM BRANDS HOLDINGS, INC.</t>
  </si>
  <si>
    <t xml:space="preserve">TESARO INC</t>
  </si>
  <si>
    <t xml:space="preserve">ULTRAGENYX PHARMACEUTICAL INC</t>
  </si>
  <si>
    <t xml:space="preserve">K2M GROUP HOLDINGS INC</t>
  </si>
  <si>
    <t xml:space="preserve">VERASTEM INC</t>
  </si>
  <si>
    <t xml:space="preserve">ZAFGEN INC</t>
  </si>
  <si>
    <t xml:space="preserve">COMMSCOPE HOLDING CO INC</t>
  </si>
  <si>
    <t xml:space="preserve">NAVIDEA BIOPHARMACEUTICALS INC</t>
  </si>
  <si>
    <t xml:space="preserve">HYSTER-YALE MATERIALS HANDLING INC</t>
  </si>
  <si>
    <t xml:space="preserve">MEADWESTVACO CORPORATION</t>
  </si>
  <si>
    <t xml:space="preserve">UBIQUITI NETWORKS, INC.</t>
  </si>
  <si>
    <t xml:space="preserve">SYNDAX PHARMACEUTICALS INC</t>
  </si>
  <si>
    <t xml:space="preserve">BIOGEN INC</t>
  </si>
  <si>
    <t xml:space="preserve">EPICOR SOFTWARE CORP</t>
  </si>
  <si>
    <t xml:space="preserve">IONIS PHARMACEUTICALS INC</t>
  </si>
  <si>
    <t xml:space="preserve">MASIMO CORP</t>
  </si>
  <si>
    <t xml:space="preserve">US330537669</t>
  </si>
  <si>
    <t xml:space="preserve">QLOGIC CORP</t>
  </si>
  <si>
    <t xml:space="preserve">INFINITY PHARMACEUTICALS INC</t>
  </si>
  <si>
    <t xml:space="preserve">AMPHASTAR PHARMACEUTICALS INC</t>
  </si>
  <si>
    <t xml:space="preserve">DYNAVAX TECHNOLOGIES CORP</t>
  </si>
  <si>
    <t xml:space="preserve">NUVASIVE INC</t>
  </si>
  <si>
    <t xml:space="preserve">DEXCOM INC</t>
  </si>
  <si>
    <t xml:space="preserve">ACTIVE NETWORK, INC., (THE)</t>
  </si>
  <si>
    <t xml:space="preserve">CHIMERIX INC</t>
  </si>
  <si>
    <t xml:space="preserve">TEMPUR SEALY INTERNATIONAL INC</t>
  </si>
  <si>
    <t xml:space="preserve">DIEBOLD NIXDORF INC</t>
  </si>
  <si>
    <t xml:space="preserve">AEROJET ROCKETDYNE HOLDINGS INC</t>
  </si>
  <si>
    <t xml:space="preserve">LUBRIZOL CORP</t>
  </si>
  <si>
    <t xml:space="preserve">J. M. SMUCKER COMPANY (THE)</t>
  </si>
  <si>
    <t xml:space="preserve">TIMKEN CO</t>
  </si>
  <si>
    <t xml:space="preserve">STERIS CORP</t>
  </si>
  <si>
    <t xml:space="preserve">POLYONE CORP</t>
  </si>
  <si>
    <t xml:space="preserve">CUMMINS INC</t>
  </si>
  <si>
    <t xml:space="preserve">ELI LILLY &amp; CO</t>
  </si>
  <si>
    <t xml:space="preserve">ENDOCYTE INC</t>
  </si>
  <si>
    <t xml:space="preserve">BIODELIVERY SCIENCES INTERNATIONAL INC</t>
  </si>
  <si>
    <t xml:space="preserve">MARCHEX INC</t>
  </si>
  <si>
    <t xml:space="preserve">ABBOTT LABORATORIES INC</t>
  </si>
  <si>
    <t xml:space="preserve">US360922490</t>
  </si>
  <si>
    <t xml:space="preserve">CLARCOR INC</t>
  </si>
  <si>
    <t xml:space="preserve">MOTOROLA SOLUTIONS INC</t>
  </si>
  <si>
    <t xml:space="preserve">WOODWARD, INC.</t>
  </si>
  <si>
    <t xml:space="preserve">US362443580</t>
  </si>
  <si>
    <t xml:space="preserve">VALSPAR CORP</t>
  </si>
  <si>
    <t xml:space="preserve">ACCO BRANDS CORP</t>
  </si>
  <si>
    <t xml:space="preserve">AMERICAN AXLE &amp; MANUFACTURING HOLDINGS INC</t>
  </si>
  <si>
    <t xml:space="preserve">MORNINGSTAR INC</t>
  </si>
  <si>
    <t xml:space="preserve">NEWELL BRANDS INC</t>
  </si>
  <si>
    <t xml:space="preserve">BELDEN INC</t>
  </si>
  <si>
    <t xml:space="preserve">US364412642</t>
  </si>
  <si>
    <t xml:space="preserve">FMC TECHNOLOGIES INC</t>
  </si>
  <si>
    <t xml:space="preserve">FIDELITY NATIONAL INFORMATION SERVICES INC</t>
  </si>
  <si>
    <t xml:space="preserve">LIBERTY MEDIA CORP</t>
  </si>
  <si>
    <t xml:space="preserve">KELLOGG CO</t>
  </si>
  <si>
    <t xml:space="preserve">MILLER HERMAN INC</t>
  </si>
  <si>
    <t xml:space="preserve">STRYKER CORP</t>
  </si>
  <si>
    <t xml:space="preserve">DOW CHEMICAL CO</t>
  </si>
  <si>
    <t xml:space="preserve">JABIL, INC.</t>
  </si>
  <si>
    <t xml:space="preserve">COMPUWARE CORP</t>
  </si>
  <si>
    <t xml:space="preserve">US383306461</t>
  </si>
  <si>
    <t xml:space="preserve">ROFIN SINAR TECHNOLOGIES INC</t>
  </si>
  <si>
    <t xml:space="preserve">ROCKWELL MEDICAL INC</t>
  </si>
  <si>
    <t xml:space="preserve">US390380010</t>
  </si>
  <si>
    <t xml:space="preserve">JOHNSON CONTROLS INC</t>
  </si>
  <si>
    <t xml:space="preserve">KIMBERLY-CLARK CORP</t>
  </si>
  <si>
    <t xml:space="preserve">MANITOWOC CO INC</t>
  </si>
  <si>
    <t xml:space="preserve">OSHKOSH CORPORATION</t>
  </si>
  <si>
    <t xml:space="preserve">AO SMITH CORP</t>
  </si>
  <si>
    <t xml:space="preserve">SNAP-ON INC</t>
  </si>
  <si>
    <t xml:space="preserve">HARLEY DAVIDSON HOLDING CO INC</t>
  </si>
  <si>
    <t xml:space="preserve">US391566457</t>
  </si>
  <si>
    <t xml:space="preserve">JOY GLOBAL INC.</t>
  </si>
  <si>
    <t xml:space="preserve">ARCHER-DANIELS-MIDLAND CO</t>
  </si>
  <si>
    <t xml:space="preserve">3M CO</t>
  </si>
  <si>
    <t xml:space="preserve">TORO CO</t>
  </si>
  <si>
    <t xml:space="preserve">US410901840</t>
  </si>
  <si>
    <t xml:space="preserve">HUTCHINSON TECHNOLOGY INC</t>
  </si>
  <si>
    <t xml:space="preserve">US411276891</t>
  </si>
  <si>
    <t xml:space="preserve">ST JUDE MEDICAL, LLC</t>
  </si>
  <si>
    <t xml:space="preserve">ARCTIC CAT INC</t>
  </si>
  <si>
    <t xml:space="preserve">GLASSBRIDGE ENTERPRISES INC</t>
  </si>
  <si>
    <t xml:space="preserve">DIGITAL RIVER INC</t>
  </si>
  <si>
    <t xml:space="preserve">COMMERCIAL VEHICLE GROUP INC</t>
  </si>
  <si>
    <t xml:space="preserve">ACELRX PHARMACEUTICALS INC</t>
  </si>
  <si>
    <t xml:space="preserve">NEWLINK GENETICS CORP</t>
  </si>
  <si>
    <t xml:space="preserve">JIVE SOFTWARE, INC.</t>
  </si>
  <si>
    <t xml:space="preserve">CONTROL4 CORP</t>
  </si>
  <si>
    <t xml:space="preserve">HUNTSMAN CORP</t>
  </si>
  <si>
    <t xml:space="preserve">BEMIS CO INC</t>
  </si>
  <si>
    <t xml:space="preserve">AT &amp; T INC</t>
  </si>
  <si>
    <t xml:space="preserve">EDGEWELL PERSONAL CARE COMPANY</t>
  </si>
  <si>
    <t xml:space="preserve">SILVER SPRING NETWORKS INC</t>
  </si>
  <si>
    <t xml:space="preserve">OWENS CORNING SALES LLC</t>
  </si>
  <si>
    <t xml:space="preserve">INTERACTIVE INTELLIGENCE GROUP, INC.</t>
  </si>
  <si>
    <t xml:space="preserve">XYLEM INC</t>
  </si>
  <si>
    <t xml:space="preserve">PHILLIPS 66 CO</t>
  </si>
  <si>
    <t xml:space="preserve">ENERGOUS CORP</t>
  </si>
  <si>
    <t xml:space="preserve">THE KRAFT HEINZ CO</t>
  </si>
  <si>
    <t xml:space="preserve">MIRATI THERAPEUTICS INC</t>
  </si>
  <si>
    <t xml:space="preserve">ENDURANCE INTERNATIONAL GROUP HOLDINGS INC</t>
  </si>
  <si>
    <t xml:space="preserve">FEDERAL-MOGUL HOLDINGS LLC</t>
  </si>
  <si>
    <t xml:space="preserve">LEVEL 3 COMMUNICATIONS INC</t>
  </si>
  <si>
    <t xml:space="preserve">FIRST DATA CORP</t>
  </si>
  <si>
    <t xml:space="preserve">ACI WORLDWIDE INC</t>
  </si>
  <si>
    <t xml:space="preserve">US470912023</t>
  </si>
  <si>
    <t xml:space="preserve">LINKEDIN CORPORATION</t>
  </si>
  <si>
    <t xml:space="preserve">EI DU PONT DE NEMOURS &amp; CO</t>
  </si>
  <si>
    <t xml:space="preserve">ROPER TECHNOLOGIES INC</t>
  </si>
  <si>
    <t xml:space="preserve">US510267091</t>
  </si>
  <si>
    <t xml:space="preserve">SUNGARD DATA SYSTEMS INC</t>
  </si>
  <si>
    <t xml:space="preserve">MICROSTRATEGY INC</t>
  </si>
  <si>
    <t xml:space="preserve">TAKE-TWO INTERACTIVE SOFTWARE INC.</t>
  </si>
  <si>
    <t xml:space="preserve">J2 GLOBAL INC</t>
  </si>
  <si>
    <t xml:space="preserve">MEDASSETS, INC.</t>
  </si>
  <si>
    <t xml:space="preserve">PROOFPOINT INC</t>
  </si>
  <si>
    <t xml:space="preserve">TRANSDIGM GROUP INCORPORATED</t>
  </si>
  <si>
    <t xml:space="preserve">NASDAQ INC</t>
  </si>
  <si>
    <t xml:space="preserve">OM GROUP INC</t>
  </si>
  <si>
    <t xml:space="preserve">CEB INC.</t>
  </si>
  <si>
    <t xml:space="preserve">BLACKBOARD INC</t>
  </si>
  <si>
    <t xml:space="preserve">CENTRUS ENERGY CORP</t>
  </si>
  <si>
    <t xml:space="preserve">ACHILLION PHARMACEUTICALS INC</t>
  </si>
  <si>
    <t xml:space="preserve">NEUSTAR INC</t>
  </si>
  <si>
    <t xml:space="preserve">XOMA CORP</t>
  </si>
  <si>
    <t xml:space="preserve">US522183153</t>
  </si>
  <si>
    <t xml:space="preserve">LANXESS SOLUTIONS US INC.</t>
  </si>
  <si>
    <t xml:space="preserve">US541252625</t>
  </si>
  <si>
    <t xml:space="preserve">DELTEK INC</t>
  </si>
  <si>
    <t xml:space="preserve">COLFAX CORP</t>
  </si>
  <si>
    <t xml:space="preserve">INSMED INC</t>
  </si>
  <si>
    <t xml:space="preserve">BANK OF AMERICA CORP</t>
  </si>
  <si>
    <t xml:space="preserve">CATALYST BIOSCIENCES INC</t>
  </si>
  <si>
    <t xml:space="preserve">SCIQUEST, INC.</t>
  </si>
  <si>
    <t xml:space="preserve">VITAL THERAPIES INC</t>
  </si>
  <si>
    <t xml:space="preserve">US562508977</t>
  </si>
  <si>
    <t xml:space="preserve">LIFELOCK, INC.</t>
  </si>
  <si>
    <t xml:space="preserve">MARKETO, INC.</t>
  </si>
  <si>
    <t xml:space="preserve">COCA-COLA CO</t>
  </si>
  <si>
    <t xml:space="preserve">PREMIERE GLOBAL SERVICES INC</t>
  </si>
  <si>
    <t xml:space="preserve">RTI SURGICAL INC</t>
  </si>
  <si>
    <t xml:space="preserve">US593590018</t>
  </si>
  <si>
    <t xml:space="preserve">INTERSIL CORP</t>
  </si>
  <si>
    <t xml:space="preserve">ALPHABET INC</t>
  </si>
  <si>
    <t xml:space="preserve">FORTUNE BRANDS HOME &amp; SECURITY INC</t>
  </si>
  <si>
    <t xml:space="preserve">GTX INC</t>
  </si>
  <si>
    <t xml:space="preserve">WR GRACE &amp; CO</t>
  </si>
  <si>
    <t xml:space="preserve">OREXIGEN THERAPEUTICS INC</t>
  </si>
  <si>
    <t xml:space="preserve">SANGAMO BIOSCIENCES INC</t>
  </si>
  <si>
    <t xml:space="preserve">CALIX INC</t>
  </si>
  <si>
    <t xml:space="preserve">ACHAOGEN INC</t>
  </si>
  <si>
    <t xml:space="preserve">WAL-MART STORES, INC.</t>
  </si>
  <si>
    <t xml:space="preserve">AMICUS THERAPEUTICS INC</t>
  </si>
  <si>
    <t xml:space="preserve">OSIRIS THERAPEUTICS INC</t>
  </si>
  <si>
    <t xml:space="preserve">SS &amp; C TECHNOLOGIES HOLDINGS INC</t>
  </si>
  <si>
    <t xml:space="preserve">SOLARWINDS, INC.</t>
  </si>
  <si>
    <t xml:space="preserve">US741891727</t>
  </si>
  <si>
    <t xml:space="preserve">KINETIC CONCEPTS INC</t>
  </si>
  <si>
    <t xml:space="preserve">DELL, INC.</t>
  </si>
  <si>
    <t xml:space="preserve">RACKSPACE HOSTING, INC.</t>
  </si>
  <si>
    <t xml:space="preserve">GERON CORP</t>
  </si>
  <si>
    <t xml:space="preserve">OPKO HEALTH INC</t>
  </si>
  <si>
    <t xml:space="preserve">ASIAINFO-LINKAGE INC</t>
  </si>
  <si>
    <t xml:space="preserve">REALPAGE INC</t>
  </si>
  <si>
    <t xml:space="preserve">UNI-PIXEL INC</t>
  </si>
  <si>
    <t xml:space="preserve">CROWN HOLDINGS INC</t>
  </si>
  <si>
    <t xml:space="preserve">TERADATA CORP</t>
  </si>
  <si>
    <t xml:space="preserve">REPROS THERAPEUTICS INC</t>
  </si>
  <si>
    <t xml:space="preserve">KRONOS WORLDWIDE, INC.</t>
  </si>
  <si>
    <t xml:space="preserve">GARDNER DENVER INC</t>
  </si>
  <si>
    <t xml:space="preserve">LEXICON PHARMACEUTICALS INC</t>
  </si>
  <si>
    <t xml:space="preserve">NATIONAL OILWELL VARCO INC</t>
  </si>
  <si>
    <t xml:space="preserve">TENNECO INC</t>
  </si>
  <si>
    <t xml:space="preserve">EBIX INC</t>
  </si>
  <si>
    <t xml:space="preserve">US770196707</t>
  </si>
  <si>
    <t xml:space="preserve">HARVEST NATURAL RESOURCES INC</t>
  </si>
  <si>
    <t xml:space="preserve">INTEGRATED SILICON SOLUTION INC</t>
  </si>
  <si>
    <t xml:space="preserve">SANMINA CORPORATION</t>
  </si>
  <si>
    <t xml:space="preserve">IROBOT CORP</t>
  </si>
  <si>
    <t xml:space="preserve">MOSYS INC</t>
  </si>
  <si>
    <t xml:space="preserve">INFORMATICA CORP</t>
  </si>
  <si>
    <t xml:space="preserve">SUPER MICRO COMPUTER INC</t>
  </si>
  <si>
    <t xml:space="preserve">SEQUENOM INC</t>
  </si>
  <si>
    <t xml:space="preserve">YAHOO! INC</t>
  </si>
  <si>
    <t xml:space="preserve">OMNIVISION TECHNOLOGIES INC</t>
  </si>
  <si>
    <t xml:space="preserve">NETGEAR INC</t>
  </si>
  <si>
    <t xml:space="preserve">US770441625</t>
  </si>
  <si>
    <t xml:space="preserve">CEPHEID</t>
  </si>
  <si>
    <t xml:space="preserve">TIBCO SOFTWARE INC</t>
  </si>
  <si>
    <t xml:space="preserve">US770463167</t>
  </si>
  <si>
    <t xml:space="preserve">TIVO SOLUTIONS INC</t>
  </si>
  <si>
    <t xml:space="preserve">MONOLITHIC POWER SYSTEMS INC</t>
  </si>
  <si>
    <t xml:space="preserve">NETFLIX INC</t>
  </si>
  <si>
    <t xml:space="preserve">US770467655</t>
  </si>
  <si>
    <t xml:space="preserve">DTS, INC.</t>
  </si>
  <si>
    <t xml:space="preserve">QUOTIENT TECHNOLOGY INC</t>
  </si>
  <si>
    <t xml:space="preserve">QUALYS INC</t>
  </si>
  <si>
    <t xml:space="preserve">REVANCE THERAPEUTICS INC</t>
  </si>
  <si>
    <t xml:space="preserve">KALOBIOS PHARMACEUTICALS INC</t>
  </si>
  <si>
    <t xml:space="preserve">INPHI CORP</t>
  </si>
  <si>
    <t xml:space="preserve">CAVIUM INC</t>
  </si>
  <si>
    <t xml:space="preserve">INFINERA CORP</t>
  </si>
  <si>
    <t xml:space="preserve">ALEXZA PHARMACEUTICALS, INC.</t>
  </si>
  <si>
    <t xml:space="preserve">UNITED ONLINE INC</t>
  </si>
  <si>
    <t xml:space="preserve">ALNYLAM PHARMACEUTICALS INC</t>
  </si>
  <si>
    <t xml:space="preserve">REALD INC</t>
  </si>
  <si>
    <t xml:space="preserve">US800036062</t>
  </si>
  <si>
    <t xml:space="preserve">EVERYDAY HEALTH, INC.</t>
  </si>
  <si>
    <t xml:space="preserve">SQUARE INC</t>
  </si>
  <si>
    <t xml:space="preserve">BWX TECHNOLOGIES INC</t>
  </si>
  <si>
    <t xml:space="preserve">NORTHROP GRUMMAN CORP</t>
  </si>
  <si>
    <t xml:space="preserve">SHUTTERSTOCK INC</t>
  </si>
  <si>
    <t xml:space="preserve">SERVICESOURCE INTERNATIONAL INC</t>
  </si>
  <si>
    <t xml:space="preserve">ITT INC</t>
  </si>
  <si>
    <t xml:space="preserve">ZIOPHARM ONCOLOGY INC</t>
  </si>
  <si>
    <t xml:space="preserve">CARDIOVASCULAR SYSTEMS, INC</t>
  </si>
  <si>
    <t xml:space="preserve">MEETME INC</t>
  </si>
  <si>
    <t xml:space="preserve">US860883978</t>
  </si>
  <si>
    <t xml:space="preserve">RAPTOR PHARMACEUTICALS CORP</t>
  </si>
  <si>
    <t xml:space="preserve">BIOLASE INC</t>
  </si>
  <si>
    <t xml:space="preserve">INTERNATIONAL GAME TECHNOLOGY</t>
  </si>
  <si>
    <t xml:space="preserve">DISH NETWORK CORP</t>
  </si>
  <si>
    <t xml:space="preserve">HALOZYME THERAPEUTICS INC</t>
  </si>
  <si>
    <t xml:space="preserve">DOLBY LABORATORIES, INC.</t>
  </si>
  <si>
    <t xml:space="preserve">CLOVIS ONCOLOGY INC</t>
  </si>
  <si>
    <t xml:space="preserve">HUNTINGTON INGALLS INDUSTRIES INC</t>
  </si>
  <si>
    <t xml:space="preserve">ENDOCHOICE HOLDINGS INC</t>
  </si>
  <si>
    <t xml:space="preserve">BOEING CO</t>
  </si>
  <si>
    <t xml:space="preserve">CTI BIOPHARMA CORP</t>
  </si>
  <si>
    <t xml:space="preserve">MICROVISION INC</t>
  </si>
  <si>
    <t xml:space="preserve">OMEROS CORP</t>
  </si>
  <si>
    <t xml:space="preserve">GLU MOBILE INC</t>
  </si>
  <si>
    <t xml:space="preserve">TESLA INC</t>
  </si>
  <si>
    <t xml:space="preserve">US930621989</t>
  </si>
  <si>
    <t xml:space="preserve">FEI COMPANY</t>
  </si>
  <si>
    <t xml:space="preserve">US930786033</t>
  </si>
  <si>
    <t xml:space="preserve">MENTOR GRAPHICS CORP</t>
  </si>
  <si>
    <t xml:space="preserve">SAREPTA THERAPEUTICS INC</t>
  </si>
  <si>
    <t xml:space="preserve">CRAY INC</t>
  </si>
  <si>
    <t xml:space="preserve">SPECTRUM PHARMACEUTICALS INC</t>
  </si>
  <si>
    <t xml:space="preserve">CHEVRON CORP</t>
  </si>
  <si>
    <t xml:space="preserve">BIO-RAD LABORATORIES INC</t>
  </si>
  <si>
    <t xml:space="preserve">US941741481</t>
  </si>
  <si>
    <t xml:space="preserve">EXAR CORP</t>
  </si>
  <si>
    <t xml:space="preserve">BERKSHIRE HATHAWAY ENERGY CO</t>
  </si>
  <si>
    <t xml:space="preserve">APPLE INC.</t>
  </si>
  <si>
    <t xml:space="preserve">APPLIED MICRO CIRCUITS CORP</t>
  </si>
  <si>
    <t xml:space="preserve">SERENA SOFTWARE INC</t>
  </si>
  <si>
    <t xml:space="preserve">US942778785</t>
  </si>
  <si>
    <t xml:space="preserve">LINEAR TECHNOLOGY CORP</t>
  </si>
  <si>
    <t xml:space="preserve">TRIMBLE INC</t>
  </si>
  <si>
    <t xml:space="preserve">HERON THERAPEUTICS INC</t>
  </si>
  <si>
    <t xml:space="preserve">PDL BIOPHARMA INC</t>
  </si>
  <si>
    <t xml:space="preserve">STEREOTAXIS INC</t>
  </si>
  <si>
    <t xml:space="preserve">POLYCOM INC</t>
  </si>
  <si>
    <t xml:space="preserve">INCYTE CORP</t>
  </si>
  <si>
    <t xml:space="preserve">NUANCE COMMUNICATIONS INC</t>
  </si>
  <si>
    <t xml:space="preserve">OMNICELL INC</t>
  </si>
  <si>
    <t xml:space="preserve">US943169580</t>
  </si>
  <si>
    <t xml:space="preserve">ULTRATECH INC</t>
  </si>
  <si>
    <t xml:space="preserve">CHEMOCENTRYX INC</t>
  </si>
  <si>
    <t xml:space="preserve">INNOVIVA INC</t>
  </si>
  <si>
    <t xml:space="preserve">ELLIE MAE INC</t>
  </si>
  <si>
    <t xml:space="preserve">CYTOKINETICS INC</t>
  </si>
  <si>
    <t xml:space="preserve">NORTHWEST BIOTHERAPEUTICS INC</t>
  </si>
  <si>
    <t xml:space="preserve">US943310471</t>
  </si>
  <si>
    <t xml:space="preserve">NETSUITE INC.</t>
  </si>
  <si>
    <t xml:space="preserve">RINGCENTRAL INC</t>
  </si>
  <si>
    <t xml:space="preserve">WEB COM GROUP INC</t>
  </si>
  <si>
    <t xml:space="preserve">XENOPORT, INC.</t>
  </si>
  <si>
    <t xml:space="preserve">WAGEWORKS INC</t>
  </si>
  <si>
    <t xml:space="preserve">PANDORA MEDIA INC</t>
  </si>
  <si>
    <t xml:space="preserve">DIALOGIC INC.</t>
  </si>
  <si>
    <t xml:space="preserve">RAYTHEON CO</t>
  </si>
  <si>
    <t xml:space="preserve">US952043126</t>
  </si>
  <si>
    <t xml:space="preserve">COMPUTER SCIENCES CORP</t>
  </si>
  <si>
    <t xml:space="preserve">INVESTMENT TECHNOLOGY GROUP INC</t>
  </si>
  <si>
    <t xml:space="preserve">AMGEN INC</t>
  </si>
  <si>
    <t xml:space="preserve">ACACIA RESEARCH CORP</t>
  </si>
  <si>
    <t xml:space="preserve">3D SYSTEMS INC</t>
  </si>
  <si>
    <t xml:space="preserve">IXIA</t>
  </si>
  <si>
    <t xml:space="preserve">GUIDANCE SOFTWARE INC</t>
  </si>
  <si>
    <t xml:space="preserve">ACTIVISION BLIZZARD INC</t>
  </si>
  <si>
    <t xml:space="preserve">INNOSPEC INC</t>
  </si>
  <si>
    <t xml:space="preserve">BIOAMBER INC</t>
  </si>
  <si>
    <t xml:space="preserve">ZEPHYROS, INC.</t>
  </si>
  <si>
    <t xml:space="preserve">MEDIDATA SOLUTIONS INC</t>
  </si>
  <si>
    <t xml:space="preserve">HOMEAWAY, INC.</t>
  </si>
  <si>
    <t xml:space="preserve">PETROLEOS DE VENEZUELA S A</t>
  </si>
  <si>
    <t xml:space="preserve">bvdid final</t>
  </si>
  <si>
    <t xml:space="preserve">exact matching to use</t>
  </si>
  <si>
    <t xml:space="preserve"> %matching to use</t>
  </si>
  <si>
    <t xml:space="preserve">matching to use%</t>
  </si>
  <si>
    <t xml:space="preserve"> %matching to use%</t>
  </si>
  <si>
    <t xml:space="preserve">special matching</t>
  </si>
  <si>
    <t xml:space="preserve">"GEA FARMTECHNOLOGIES %"</t>
  </si>
  <si>
    <t xml:space="preserve">"BRP%"</t>
  </si>
  <si>
    <t xml:space="preserve">HEWLETT PACKARD ENTERPRISE COMPANY</t>
  </si>
  <si>
    <t xml:space="preserve">US473298624</t>
  </si>
</sst>
</file>

<file path=xl/styles.xml><?xml version="1.0" encoding="utf-8"?>
<styleSheet xmlns="http://schemas.openxmlformats.org/spreadsheetml/2006/main">
  <numFmts count="3">
    <numFmt numFmtId="164" formatCode="General"/>
    <numFmt numFmtId="165" formatCode="@"/>
    <numFmt numFmtId="166" formatCode="[$-409]M/D/YYYY"/>
  </numFmts>
  <fonts count="8">
    <font>
      <sz val="12"/>
      <color rgb="FF000000"/>
      <name val="Calibri"/>
      <family val="2"/>
      <charset val="1"/>
    </font>
    <font>
      <sz val="10"/>
      <name val="Arial"/>
      <family val="0"/>
    </font>
    <font>
      <sz val="10"/>
      <name val="Arial"/>
      <family val="0"/>
    </font>
    <font>
      <sz val="10"/>
      <name val="Arial"/>
      <family val="0"/>
    </font>
    <font>
      <b val="true"/>
      <sz val="12"/>
      <color rgb="FF000000"/>
      <name val="Calibri"/>
      <family val="0"/>
      <charset val="1"/>
    </font>
    <font>
      <sz val="12"/>
      <color rgb="FF000000"/>
      <name val="DejaVu Sans"/>
      <family val="2"/>
    </font>
    <font>
      <b val="true"/>
      <sz val="9"/>
      <color rgb="FF000000"/>
      <name val="Calibri"/>
      <family val="2"/>
      <charset val="1"/>
    </font>
    <font>
      <sz val="9"/>
      <color rgb="FF000000"/>
      <name val="Calibri"/>
      <family val="2"/>
      <charset val="1"/>
    </font>
  </fonts>
  <fills count="4">
    <fill>
      <patternFill patternType="none"/>
    </fill>
    <fill>
      <patternFill patternType="gray125"/>
    </fill>
    <fill>
      <patternFill patternType="solid">
        <fgColor rgb="FFFFFF00"/>
        <bgColor rgb="FFFFFF00"/>
      </patternFill>
    </fill>
    <fill>
      <patternFill patternType="solid">
        <fgColor rgb="FFFF6600"/>
        <bgColor rgb="FFFF99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0">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true" applyProtection="false">
      <alignment horizontal="general" vertical="bottom" textRotation="0" wrapText="true" indent="0" shrinkToFit="false"/>
      <protection locked="true" hidden="false"/>
    </xf>
    <xf numFmtId="165" fontId="0"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4" fontId="0" fillId="3"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vmlDrawing" Target="../drawings/vmlDrawing1.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2.v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Y4052"/>
  <sheetViews>
    <sheetView showFormulas="false" showGridLines="true" showRowColHeaders="true" showZeros="true" rightToLeft="false" tabSelected="false" showOutlineSymbols="true" defaultGridColor="true" view="normal" topLeftCell="A3479" colorId="64" zoomScale="60" zoomScaleNormal="60" zoomScalePageLayoutView="100" workbookViewId="0">
      <selection pane="topLeft" activeCell="J3508" activeCellId="0" sqref="J3508"/>
    </sheetView>
  </sheetViews>
  <sheetFormatPr defaultRowHeight="15" zeroHeight="false" outlineLevelRow="0" outlineLevelCol="0"/>
  <cols>
    <col collapsed="false" customWidth="true" hidden="false" outlineLevel="0" max="1" min="1" style="0" width="39.17"/>
    <col collapsed="false" customWidth="true" hidden="false" outlineLevel="0" max="3" min="2" style="0" width="1.67"/>
    <col collapsed="false" customWidth="true" hidden="false" outlineLevel="0" max="6" min="4" style="1" width="1.67"/>
    <col collapsed="false" customWidth="true" hidden="false" outlineLevel="0" max="14" min="7" style="1" width="18.5"/>
    <col collapsed="false" customWidth="true" hidden="false" outlineLevel="0" max="15" min="15" style="0" width="22.34"/>
    <col collapsed="false" customWidth="true" hidden="false" outlineLevel="0" max="16" min="16" style="0" width="80.66"/>
    <col collapsed="false" customWidth="true" hidden="false" outlineLevel="0" max="17" min="17" style="0" width="41.66"/>
    <col collapsed="false" customWidth="true" hidden="false" outlineLevel="0" max="18" min="18" style="0" width="20.33"/>
    <col collapsed="false" customWidth="true" hidden="false" outlineLevel="0" max="19" min="19" style="0" width="20.5"/>
    <col collapsed="false" customWidth="true" hidden="false" outlineLevel="0" max="20" min="20" style="0" width="5.16"/>
    <col collapsed="false" customWidth="true" hidden="false" outlineLevel="0" max="21" min="21" style="0" width="12.33"/>
    <col collapsed="false" customWidth="true" hidden="false" outlineLevel="0" max="22" min="22" style="0" width="14.33"/>
    <col collapsed="false" customWidth="true" hidden="false" outlineLevel="0" max="23" min="23" style="0" width="68.33"/>
    <col collapsed="false" customWidth="true" hidden="false" outlineLevel="0" max="24" min="24" style="0" width="7.83"/>
    <col collapsed="false" customWidth="true" hidden="false" outlineLevel="0" max="25" min="25" style="0" width="14.5"/>
    <col collapsed="false" customWidth="true" hidden="false" outlineLevel="0" max="26" min="26" style="0" width="9"/>
    <col collapsed="false" customWidth="true" hidden="false" outlineLevel="0" max="28" min="27" style="0" width="10.66"/>
    <col collapsed="false" customWidth="true" hidden="false" outlineLevel="0" max="29" min="29" style="0" width="19.66"/>
    <col collapsed="false" customWidth="true" hidden="false" outlineLevel="0" max="30" min="30" style="0" width="35"/>
    <col collapsed="false" customWidth="true" hidden="false" outlineLevel="0" max="31" min="31" style="0" width="40"/>
    <col collapsed="false" customWidth="true" hidden="false" outlineLevel="0" max="32" min="32" style="0" width="39.66"/>
    <col collapsed="false" customWidth="true" hidden="false" outlineLevel="0" max="33" min="33" style="0" width="25.5"/>
    <col collapsed="false" customWidth="true" hidden="false" outlineLevel="0" max="34" min="34" style="0" width="14.5"/>
    <col collapsed="false" customWidth="true" hidden="false" outlineLevel="0" max="35" min="35" style="0" width="14.66"/>
    <col collapsed="false" customWidth="true" hidden="false" outlineLevel="0" max="36" min="36" style="0" width="19.66"/>
    <col collapsed="false" customWidth="true" hidden="false" outlineLevel="0" max="37" min="37" style="0" width="13"/>
    <col collapsed="false" customWidth="true" hidden="false" outlineLevel="0" max="38" min="38" style="0" width="21.83"/>
    <col collapsed="false" customWidth="true" hidden="false" outlineLevel="0" max="40" min="39" style="0" width="14.66"/>
    <col collapsed="false" customWidth="true" hidden="false" outlineLevel="0" max="41" min="41" style="0" width="27.66"/>
    <col collapsed="false" customWidth="true" hidden="false" outlineLevel="0" max="42" min="42" style="0" width="22.83"/>
    <col collapsed="false" customWidth="true" hidden="false" outlineLevel="0" max="43" min="43" style="0" width="43.67"/>
    <col collapsed="false" customWidth="true" hidden="false" outlineLevel="0" max="44" min="44" style="0" width="9.34"/>
    <col collapsed="false" customWidth="true" hidden="false" outlineLevel="0" max="45" min="45" style="0" width="14.5"/>
    <col collapsed="false" customWidth="true" hidden="false" outlineLevel="0" max="49" min="46" style="0" width="80.66"/>
    <col collapsed="false" customWidth="true" hidden="false" outlineLevel="0" max="50" min="50" style="0" width="80.34"/>
    <col collapsed="false" customWidth="true" hidden="false" outlineLevel="0" max="51" min="51" style="0" width="80.66"/>
    <col collapsed="false" customWidth="true" hidden="false" outlineLevel="0" max="1025" min="52" style="0" width="10.36"/>
  </cols>
  <sheetData>
    <row r="1" customFormat="false" ht="75" hidden="false" customHeight="false" outlineLevel="0" collapsed="false">
      <c r="A1" s="2" t="s">
        <v>0</v>
      </c>
      <c r="B1" s="2" t="s">
        <v>1</v>
      </c>
      <c r="C1" s="2" t="s">
        <v>2</v>
      </c>
      <c r="D1" s="3" t="s">
        <v>3</v>
      </c>
      <c r="E1" s="3" t="s">
        <v>4</v>
      </c>
      <c r="F1" s="3" t="s">
        <v>5</v>
      </c>
      <c r="G1" s="3" t="s">
        <v>6</v>
      </c>
      <c r="H1" s="4" t="s">
        <v>7</v>
      </c>
      <c r="I1" s="4" t="s">
        <v>7</v>
      </c>
      <c r="J1" s="4" t="s">
        <v>7</v>
      </c>
      <c r="K1" s="4" t="s">
        <v>7</v>
      </c>
      <c r="L1" s="4" t="s">
        <v>7</v>
      </c>
      <c r="M1" s="4" t="s">
        <v>8</v>
      </c>
      <c r="N1" s="4" t="s">
        <v>9</v>
      </c>
      <c r="O1" s="2" t="s">
        <v>10</v>
      </c>
      <c r="P1" s="2" t="s">
        <v>11</v>
      </c>
      <c r="Q1" s="2" t="s">
        <v>12</v>
      </c>
      <c r="R1" s="2" t="s">
        <v>13</v>
      </c>
      <c r="S1" s="2" t="s">
        <v>14</v>
      </c>
      <c r="T1" s="2" t="s">
        <v>15</v>
      </c>
      <c r="U1" s="2" t="s">
        <v>16</v>
      </c>
      <c r="V1" s="2" t="s">
        <v>17</v>
      </c>
      <c r="W1" s="2" t="s">
        <v>18</v>
      </c>
      <c r="X1" s="2" t="s">
        <v>19</v>
      </c>
      <c r="Y1" s="2" t="s">
        <v>20</v>
      </c>
      <c r="Z1" s="2" t="s">
        <v>21</v>
      </c>
      <c r="AA1" s="2" t="s">
        <v>22</v>
      </c>
      <c r="AB1" s="2" t="s">
        <v>23</v>
      </c>
      <c r="AC1" s="2" t="s">
        <v>24</v>
      </c>
      <c r="AD1" s="2" t="s">
        <v>25</v>
      </c>
      <c r="AE1" s="2" t="s">
        <v>26</v>
      </c>
      <c r="AF1" s="2" t="s">
        <v>27</v>
      </c>
      <c r="AG1" s="2" t="s">
        <v>28</v>
      </c>
      <c r="AH1" s="2" t="s">
        <v>29</v>
      </c>
      <c r="AI1" s="2" t="s">
        <v>30</v>
      </c>
      <c r="AJ1" s="2" t="s">
        <v>31</v>
      </c>
      <c r="AK1" s="2" t="s">
        <v>32</v>
      </c>
      <c r="AL1" s="2" t="s">
        <v>33</v>
      </c>
      <c r="AM1" s="2" t="s">
        <v>34</v>
      </c>
      <c r="AN1" s="2" t="s">
        <v>35</v>
      </c>
      <c r="AO1" s="2" t="s">
        <v>36</v>
      </c>
      <c r="AP1" s="2" t="s">
        <v>37</v>
      </c>
      <c r="AQ1" s="2" t="s">
        <v>38</v>
      </c>
      <c r="AR1" s="2" t="s">
        <v>39</v>
      </c>
      <c r="AS1" s="2" t="s">
        <v>40</v>
      </c>
      <c r="AT1" s="2" t="s">
        <v>41</v>
      </c>
      <c r="AU1" s="2" t="s">
        <v>42</v>
      </c>
      <c r="AV1" s="2" t="s">
        <v>43</v>
      </c>
      <c r="AW1" s="2" t="s">
        <v>44</v>
      </c>
      <c r="AX1" s="2" t="s">
        <v>45</v>
      </c>
      <c r="AY1" s="2" t="s">
        <v>46</v>
      </c>
    </row>
    <row r="2" customFormat="false" ht="15" hidden="false" customHeight="false" outlineLevel="0" collapsed="false">
      <c r="A2" s="0" t="s">
        <v>47</v>
      </c>
      <c r="B2" s="0" t="s">
        <v>48</v>
      </c>
      <c r="C2" s="0" t="s">
        <v>49</v>
      </c>
      <c r="E2" s="1" t="s">
        <v>49</v>
      </c>
      <c r="G2" s="5" t="s">
        <v>49</v>
      </c>
      <c r="H2" s="5"/>
      <c r="I2" s="5"/>
      <c r="J2" s="5"/>
      <c r="K2" s="5"/>
      <c r="L2" s="5"/>
      <c r="M2" s="5"/>
      <c r="N2" s="5"/>
      <c r="O2" s="0" t="s">
        <v>49</v>
      </c>
      <c r="P2" s="0" t="s">
        <v>50</v>
      </c>
      <c r="Q2" s="0" t="s">
        <v>51</v>
      </c>
      <c r="R2" s="0" t="s">
        <v>52</v>
      </c>
      <c r="S2" s="0" t="n">
        <v>350</v>
      </c>
      <c r="T2" s="0" t="n">
        <v>2825</v>
      </c>
      <c r="U2" s="0" t="n">
        <v>2825</v>
      </c>
      <c r="X2" s="0" t="n">
        <v>36</v>
      </c>
      <c r="Y2" s="0" t="s">
        <v>53</v>
      </c>
      <c r="Z2" s="0" t="n">
        <v>2825</v>
      </c>
      <c r="AA2" s="0" t="s">
        <v>54</v>
      </c>
      <c r="AB2" s="0" t="s">
        <v>54</v>
      </c>
      <c r="AD2" s="0" t="s">
        <v>55</v>
      </c>
      <c r="AG2" s="6" t="n">
        <v>42735</v>
      </c>
      <c r="AH2" s="0" t="n">
        <v>95</v>
      </c>
      <c r="AI2" s="0" t="n">
        <v>100</v>
      </c>
      <c r="AJ2" s="6" t="n">
        <v>42735</v>
      </c>
      <c r="AK2" s="0" t="s">
        <v>56</v>
      </c>
      <c r="AM2" s="0" t="n">
        <v>2.237</v>
      </c>
      <c r="AN2" s="0" t="n">
        <v>2.358</v>
      </c>
      <c r="AO2" s="0" t="n">
        <v>378</v>
      </c>
      <c r="AP2" s="0" t="n">
        <v>422</v>
      </c>
      <c r="AQ2" s="0" t="s">
        <v>57</v>
      </c>
      <c r="AR2" s="0" t="s">
        <v>58</v>
      </c>
      <c r="AS2" s="0" t="s">
        <v>53</v>
      </c>
      <c r="AT2" s="0" t="n">
        <v>20</v>
      </c>
      <c r="AU2" s="0" t="n">
        <v>30</v>
      </c>
      <c r="AV2" s="0" t="s">
        <v>55</v>
      </c>
      <c r="AX2" s="0" t="s">
        <v>59</v>
      </c>
    </row>
    <row r="3" customFormat="false" ht="15" hidden="false" customHeight="false" outlineLevel="0" collapsed="false">
      <c r="A3" s="0" t="s">
        <v>60</v>
      </c>
      <c r="B3" s="0" t="s">
        <v>61</v>
      </c>
      <c r="C3" s="0" t="s">
        <v>62</v>
      </c>
      <c r="E3" s="1" t="s">
        <v>62</v>
      </c>
      <c r="G3" s="5" t="s">
        <v>62</v>
      </c>
      <c r="H3" s="5" t="s">
        <v>63</v>
      </c>
      <c r="I3" s="5" t="s">
        <v>64</v>
      </c>
      <c r="J3" s="5"/>
      <c r="K3" s="5"/>
      <c r="L3" s="5"/>
      <c r="M3" s="5"/>
      <c r="N3" s="5"/>
      <c r="O3" s="0" t="s">
        <v>65</v>
      </c>
      <c r="P3" s="0" t="s">
        <v>66</v>
      </c>
      <c r="Q3" s="0" t="s">
        <v>51</v>
      </c>
      <c r="R3" s="0" t="s">
        <v>52</v>
      </c>
      <c r="S3" s="0" t="n">
        <v>1.496</v>
      </c>
      <c r="T3" s="0" t="n">
        <v>2572</v>
      </c>
      <c r="U3" s="0" t="n">
        <v>2572</v>
      </c>
      <c r="X3" s="0" t="n">
        <v>46</v>
      </c>
      <c r="Y3" s="0" t="s">
        <v>67</v>
      </c>
      <c r="Z3" s="0" t="n">
        <v>6420</v>
      </c>
      <c r="AA3" s="0" t="s">
        <v>68</v>
      </c>
      <c r="AB3" s="0" t="s">
        <v>68</v>
      </c>
      <c r="AC3" s="0" t="n">
        <v>2</v>
      </c>
      <c r="AD3" s="0" t="s">
        <v>69</v>
      </c>
      <c r="AG3" s="6" t="n">
        <v>42185</v>
      </c>
      <c r="AH3" s="0" t="n">
        <v>192</v>
      </c>
      <c r="AI3" s="0" t="n">
        <v>215</v>
      </c>
      <c r="AJ3" s="6" t="n">
        <v>42185</v>
      </c>
      <c r="AK3" s="0" t="n">
        <v>4.2</v>
      </c>
      <c r="AL3" s="6" t="n">
        <v>42185</v>
      </c>
      <c r="AM3" s="0" t="n">
        <v>1.659</v>
      </c>
      <c r="AN3" s="0" t="n">
        <v>1.857</v>
      </c>
      <c r="AO3" s="0" t="s">
        <v>56</v>
      </c>
      <c r="AP3" s="0" t="s">
        <v>56</v>
      </c>
      <c r="AQ3" s="0" t="s">
        <v>70</v>
      </c>
      <c r="AR3" s="0" t="s">
        <v>70</v>
      </c>
      <c r="AS3" s="0" t="s">
        <v>67</v>
      </c>
      <c r="AT3" s="0" t="n">
        <v>17</v>
      </c>
      <c r="AU3" s="0" t="n">
        <v>15</v>
      </c>
      <c r="AV3" s="0" t="s">
        <v>71</v>
      </c>
      <c r="AW3" s="0" t="s">
        <v>72</v>
      </c>
      <c r="AX3" s="0" t="s">
        <v>71</v>
      </c>
      <c r="AY3" s="0" t="s">
        <v>72</v>
      </c>
    </row>
    <row r="4" customFormat="false" ht="15" hidden="false" customHeight="false" outlineLevel="0" collapsed="false">
      <c r="A4" s="0" t="s">
        <v>73</v>
      </c>
      <c r="B4" s="0" t="s">
        <v>61</v>
      </c>
      <c r="C4" s="0" t="s">
        <v>74</v>
      </c>
      <c r="E4" s="1" t="s">
        <v>74</v>
      </c>
      <c r="G4" s="5" t="s">
        <v>74</v>
      </c>
      <c r="H4" s="5"/>
      <c r="I4" s="5"/>
      <c r="J4" s="5"/>
      <c r="K4" s="5"/>
      <c r="L4" s="5"/>
      <c r="M4" s="5"/>
      <c r="N4" s="5"/>
      <c r="O4" s="0" t="s">
        <v>74</v>
      </c>
      <c r="P4" s="0" t="s">
        <v>75</v>
      </c>
      <c r="Q4" s="0" t="s">
        <v>51</v>
      </c>
      <c r="R4" s="0" t="s">
        <v>52</v>
      </c>
      <c r="S4" s="0" t="n">
        <v>1.555</v>
      </c>
      <c r="T4" s="0" t="n">
        <v>2740</v>
      </c>
      <c r="U4" s="0" t="n">
        <v>2740</v>
      </c>
      <c r="W4" s="0" t="s">
        <v>76</v>
      </c>
      <c r="X4" s="0" t="n">
        <v>316</v>
      </c>
      <c r="Y4" s="0" t="s">
        <v>77</v>
      </c>
      <c r="Z4" s="0" t="n">
        <v>2740</v>
      </c>
      <c r="AA4" s="0" t="s">
        <v>54</v>
      </c>
      <c r="AB4" s="0" t="s">
        <v>54</v>
      </c>
      <c r="AC4" s="0" t="n">
        <v>6.761</v>
      </c>
      <c r="AD4" s="0" t="s">
        <v>78</v>
      </c>
      <c r="AG4" s="6" t="n">
        <v>42490</v>
      </c>
      <c r="AH4" s="0" t="n">
        <v>11</v>
      </c>
      <c r="AI4" s="0" t="n">
        <v>13</v>
      </c>
      <c r="AJ4" s="6" t="n">
        <v>42490</v>
      </c>
      <c r="AK4" s="0" t="n">
        <v>6.761</v>
      </c>
      <c r="AL4" s="6" t="n">
        <v>42490</v>
      </c>
      <c r="AM4" s="0" t="n">
        <v>1.069</v>
      </c>
      <c r="AN4" s="0" t="n">
        <v>1.219</v>
      </c>
      <c r="AO4" s="0" t="n">
        <v>861</v>
      </c>
      <c r="AP4" s="0" t="n">
        <v>962</v>
      </c>
      <c r="AQ4" s="0" t="s">
        <v>79</v>
      </c>
      <c r="AR4" s="0" t="s">
        <v>58</v>
      </c>
      <c r="AS4" s="0" t="s">
        <v>77</v>
      </c>
      <c r="AT4" s="0" t="n">
        <v>116</v>
      </c>
      <c r="AU4" s="0" t="n">
        <v>123</v>
      </c>
      <c r="AX4" s="0" t="s">
        <v>71</v>
      </c>
    </row>
    <row r="5" customFormat="false" ht="15" hidden="false" customHeight="false" outlineLevel="0" collapsed="false">
      <c r="A5" s="0" t="s">
        <v>80</v>
      </c>
      <c r="B5" s="0" t="s">
        <v>61</v>
      </c>
      <c r="C5" s="0" t="s">
        <v>81</v>
      </c>
      <c r="E5" s="1" t="s">
        <v>81</v>
      </c>
      <c r="G5" s="5" t="s">
        <v>81</v>
      </c>
      <c r="H5" s="5"/>
      <c r="I5" s="5"/>
      <c r="J5" s="5"/>
      <c r="K5" s="5"/>
      <c r="L5" s="5"/>
      <c r="M5" s="5"/>
      <c r="N5" s="5"/>
      <c r="O5" s="0" t="s">
        <v>81</v>
      </c>
      <c r="P5" s="0" t="s">
        <v>82</v>
      </c>
      <c r="Q5" s="0" t="s">
        <v>51</v>
      </c>
      <c r="R5" s="0" t="s">
        <v>52</v>
      </c>
      <c r="S5" s="0" t="n">
        <v>187</v>
      </c>
      <c r="T5" s="0" t="n">
        <v>1431</v>
      </c>
      <c r="U5" s="0" t="n">
        <v>1431</v>
      </c>
      <c r="V5" s="0" t="n">
        <v>1414</v>
      </c>
      <c r="X5" s="0" t="n">
        <v>138</v>
      </c>
      <c r="Y5" s="0" t="s">
        <v>53</v>
      </c>
      <c r="Z5" s="0" t="n">
        <v>1431</v>
      </c>
      <c r="AA5" s="0" t="s">
        <v>54</v>
      </c>
      <c r="AB5" s="0" t="s">
        <v>54</v>
      </c>
      <c r="AC5" s="0" t="n">
        <v>1.571</v>
      </c>
      <c r="AD5" s="0" t="s">
        <v>83</v>
      </c>
      <c r="AG5" s="6" t="n">
        <v>42490</v>
      </c>
      <c r="AH5" s="0" t="n">
        <v>-6</v>
      </c>
      <c r="AI5" s="0" t="n">
        <v>-7</v>
      </c>
      <c r="AJ5" s="6" t="n">
        <v>42490</v>
      </c>
      <c r="AK5" s="0" t="n">
        <v>1.571</v>
      </c>
      <c r="AL5" s="6" t="n">
        <v>42490</v>
      </c>
      <c r="AM5" s="0" t="n">
        <v>139</v>
      </c>
      <c r="AN5" s="0" t="n">
        <v>159</v>
      </c>
      <c r="AO5" s="0" t="n">
        <v>83</v>
      </c>
      <c r="AP5" s="0" t="n">
        <v>92</v>
      </c>
      <c r="AQ5" s="0" t="s">
        <v>79</v>
      </c>
      <c r="AR5" s="0" t="s">
        <v>58</v>
      </c>
      <c r="AS5" s="0" t="s">
        <v>53</v>
      </c>
      <c r="AT5" s="0" t="n">
        <v>24</v>
      </c>
      <c r="AU5" s="0" t="n">
        <v>24</v>
      </c>
      <c r="AV5" s="0" t="s">
        <v>71</v>
      </c>
      <c r="AW5" s="0" t="s">
        <v>84</v>
      </c>
      <c r="AX5" s="0" t="s">
        <v>71</v>
      </c>
      <c r="AY5" s="0" t="s">
        <v>84</v>
      </c>
    </row>
    <row r="6" customFormat="false" ht="15" hidden="false" customHeight="false" outlineLevel="0" collapsed="false">
      <c r="A6" s="0" t="s">
        <v>85</v>
      </c>
      <c r="B6" s="0" t="s">
        <v>61</v>
      </c>
      <c r="C6" s="0" t="s">
        <v>86</v>
      </c>
      <c r="E6" s="1" t="s">
        <v>86</v>
      </c>
      <c r="G6" s="5" t="s">
        <v>86</v>
      </c>
      <c r="H6" s="5"/>
      <c r="I6" s="5"/>
      <c r="J6" s="5"/>
      <c r="K6" s="5"/>
      <c r="L6" s="5"/>
      <c r="M6" s="5"/>
      <c r="N6" s="5"/>
      <c r="O6" s="0" t="s">
        <v>87</v>
      </c>
      <c r="P6" s="0" t="s">
        <v>88</v>
      </c>
      <c r="Q6" s="0" t="s">
        <v>51</v>
      </c>
      <c r="R6" s="0" t="s">
        <v>52</v>
      </c>
      <c r="S6" s="0" t="n">
        <v>326</v>
      </c>
      <c r="T6" s="0" t="n">
        <v>2712</v>
      </c>
      <c r="U6" s="0" t="n">
        <v>2712</v>
      </c>
      <c r="V6" s="0" t="n">
        <v>2630</v>
      </c>
      <c r="X6" s="0" t="n">
        <v>3</v>
      </c>
      <c r="Y6" s="0" t="s">
        <v>67</v>
      </c>
      <c r="Z6" s="0" t="n">
        <v>6420</v>
      </c>
      <c r="AA6" s="0" t="s">
        <v>89</v>
      </c>
      <c r="AB6" s="0" t="s">
        <v>56</v>
      </c>
      <c r="AC6" s="0" t="n">
        <v>2</v>
      </c>
      <c r="AD6" s="0" t="s">
        <v>90</v>
      </c>
      <c r="AG6" s="6" t="n">
        <v>42369</v>
      </c>
      <c r="AH6" s="0" t="n">
        <v>38</v>
      </c>
      <c r="AI6" s="0" t="n">
        <v>41</v>
      </c>
      <c r="AJ6" s="6" t="n">
        <v>42369</v>
      </c>
      <c r="AK6" s="0" t="s">
        <v>56</v>
      </c>
      <c r="AM6" s="0" t="n">
        <v>295</v>
      </c>
      <c r="AN6" s="0" t="n">
        <v>321</v>
      </c>
      <c r="AO6" s="0" t="s">
        <v>56</v>
      </c>
      <c r="AP6" s="0" t="s">
        <v>56</v>
      </c>
      <c r="AQ6" s="0" t="s">
        <v>70</v>
      </c>
      <c r="AR6" s="0" t="s">
        <v>70</v>
      </c>
      <c r="AS6" s="0" t="s">
        <v>67</v>
      </c>
      <c r="AT6" s="0" t="n">
        <v>4</v>
      </c>
      <c r="AU6" s="0" t="n">
        <v>2</v>
      </c>
      <c r="AV6" s="0" t="s">
        <v>71</v>
      </c>
      <c r="AX6" s="0" t="s">
        <v>71</v>
      </c>
      <c r="AY6" s="0" t="s">
        <v>91</v>
      </c>
    </row>
    <row r="7" customFormat="false" ht="15" hidden="false" customHeight="false" outlineLevel="0" collapsed="false">
      <c r="A7" s="0" t="s">
        <v>92</v>
      </c>
      <c r="B7" s="0" t="s">
        <v>61</v>
      </c>
      <c r="C7" s="0" t="s">
        <v>93</v>
      </c>
      <c r="E7" s="1" t="s">
        <v>93</v>
      </c>
      <c r="G7" s="5" t="s">
        <v>93</v>
      </c>
      <c r="H7" s="5"/>
      <c r="I7" s="5"/>
      <c r="J7" s="5"/>
      <c r="K7" s="5"/>
      <c r="L7" s="5"/>
      <c r="M7" s="5"/>
      <c r="N7" s="5"/>
      <c r="O7" s="0" t="s">
        <v>93</v>
      </c>
      <c r="P7" s="0" t="s">
        <v>94</v>
      </c>
      <c r="Q7" s="0" t="s">
        <v>51</v>
      </c>
      <c r="R7" s="0" t="s">
        <v>52</v>
      </c>
      <c r="S7" s="0" t="s">
        <v>56</v>
      </c>
      <c r="T7" s="0" t="n">
        <v>2895</v>
      </c>
      <c r="U7" s="0" t="n">
        <v>2895</v>
      </c>
      <c r="W7" s="0" t="s">
        <v>95</v>
      </c>
      <c r="X7" s="0" t="n">
        <v>548</v>
      </c>
      <c r="Y7" s="0" t="s">
        <v>77</v>
      </c>
      <c r="Z7" s="0" t="n">
        <v>2895</v>
      </c>
      <c r="AA7" s="0" t="s">
        <v>54</v>
      </c>
      <c r="AB7" s="0" t="s">
        <v>54</v>
      </c>
      <c r="AC7" s="0" t="n">
        <v>1.768</v>
      </c>
      <c r="AD7" s="0" t="s">
        <v>96</v>
      </c>
      <c r="AH7" s="0" t="s">
        <v>56</v>
      </c>
      <c r="AI7" s="0" t="s">
        <v>56</v>
      </c>
      <c r="AK7" s="0" t="n">
        <v>1.768</v>
      </c>
      <c r="AL7" s="0" t="n">
        <v>2017</v>
      </c>
      <c r="AM7" s="0" t="s">
        <v>56</v>
      </c>
      <c r="AN7" s="0" t="s">
        <v>56</v>
      </c>
      <c r="AO7" s="0" t="n">
        <v>5.608</v>
      </c>
      <c r="AP7" s="0" t="n">
        <v>6.266</v>
      </c>
      <c r="AQ7" s="0" t="s">
        <v>79</v>
      </c>
      <c r="AR7" s="0" t="s">
        <v>58</v>
      </c>
      <c r="AS7" s="0" t="s">
        <v>77</v>
      </c>
      <c r="AT7" s="0" t="n">
        <v>258</v>
      </c>
      <c r="AU7" s="0" t="n">
        <v>263</v>
      </c>
      <c r="AV7" s="0" t="s">
        <v>71</v>
      </c>
      <c r="AX7" s="0" t="s">
        <v>71</v>
      </c>
    </row>
    <row r="8" customFormat="false" ht="15" hidden="false" customHeight="false" outlineLevel="0" collapsed="false">
      <c r="A8" s="0" t="s">
        <v>97</v>
      </c>
      <c r="B8" s="0" t="s">
        <v>61</v>
      </c>
      <c r="C8" s="0" t="s">
        <v>98</v>
      </c>
      <c r="E8" s="1" t="s">
        <v>98</v>
      </c>
      <c r="G8" s="5" t="s">
        <v>98</v>
      </c>
      <c r="H8" s="5"/>
      <c r="I8" s="5"/>
      <c r="J8" s="5"/>
      <c r="K8" s="5"/>
      <c r="L8" s="5"/>
      <c r="M8" s="5"/>
      <c r="N8" s="5"/>
      <c r="O8" s="0" t="s">
        <v>98</v>
      </c>
      <c r="P8" s="0" t="s">
        <v>97</v>
      </c>
      <c r="Q8" s="0" t="s">
        <v>51</v>
      </c>
      <c r="R8" s="0" t="s">
        <v>52</v>
      </c>
      <c r="S8" s="0" t="n">
        <v>622</v>
      </c>
      <c r="T8" s="0" t="n">
        <v>2611</v>
      </c>
      <c r="U8" s="0" t="n">
        <v>2611</v>
      </c>
      <c r="W8" s="0" t="s">
        <v>99</v>
      </c>
      <c r="X8" s="0" t="n">
        <v>71</v>
      </c>
      <c r="Y8" s="0" t="s">
        <v>53</v>
      </c>
      <c r="Z8" s="0" t="n">
        <v>2611</v>
      </c>
      <c r="AA8" s="0" t="s">
        <v>54</v>
      </c>
      <c r="AB8" s="0" t="s">
        <v>54</v>
      </c>
      <c r="AC8" s="0" t="n">
        <v>2.175</v>
      </c>
      <c r="AD8" s="0" t="s">
        <v>100</v>
      </c>
      <c r="AG8" s="6" t="n">
        <v>42735</v>
      </c>
      <c r="AH8" s="0" t="n">
        <v>103</v>
      </c>
      <c r="AI8" s="0" t="n">
        <v>108</v>
      </c>
      <c r="AJ8" s="6" t="n">
        <v>42735</v>
      </c>
      <c r="AK8" s="0" t="n">
        <v>2.175</v>
      </c>
      <c r="AL8" s="6" t="n">
        <v>42735</v>
      </c>
      <c r="AM8" s="0" t="n">
        <v>1.423</v>
      </c>
      <c r="AN8" s="0" t="n">
        <v>1.5</v>
      </c>
      <c r="AO8" s="0" t="n">
        <v>5.149</v>
      </c>
      <c r="AP8" s="0" t="n">
        <v>5.753</v>
      </c>
      <c r="AQ8" s="0" t="s">
        <v>101</v>
      </c>
      <c r="AR8" s="0" t="s">
        <v>58</v>
      </c>
      <c r="AS8" s="0" t="s">
        <v>53</v>
      </c>
      <c r="AT8" s="0" t="n">
        <v>48</v>
      </c>
      <c r="AU8" s="0" t="n">
        <v>51</v>
      </c>
      <c r="AV8" s="0" t="s">
        <v>102</v>
      </c>
      <c r="AX8" s="0" t="s">
        <v>71</v>
      </c>
      <c r="AY8" s="0" t="s">
        <v>103</v>
      </c>
    </row>
    <row r="9" customFormat="false" ht="15" hidden="false" customHeight="false" outlineLevel="0" collapsed="false">
      <c r="A9" s="0" t="s">
        <v>104</v>
      </c>
      <c r="B9" s="0" t="s">
        <v>61</v>
      </c>
      <c r="C9" s="0" t="s">
        <v>105</v>
      </c>
      <c r="E9" s="1" t="s">
        <v>105</v>
      </c>
      <c r="G9" s="5" t="s">
        <v>105</v>
      </c>
      <c r="H9" s="5" t="s">
        <v>106</v>
      </c>
      <c r="I9" s="5"/>
      <c r="J9" s="5"/>
      <c r="K9" s="5"/>
      <c r="L9" s="5"/>
      <c r="M9" s="5"/>
      <c r="N9" s="5"/>
      <c r="O9" s="0" t="s">
        <v>105</v>
      </c>
      <c r="P9" s="0" t="s">
        <v>107</v>
      </c>
      <c r="Q9" s="0" t="s">
        <v>51</v>
      </c>
      <c r="R9" s="0" t="s">
        <v>52</v>
      </c>
      <c r="S9" s="0" t="n">
        <v>873</v>
      </c>
      <c r="T9" s="0" t="n">
        <v>2612</v>
      </c>
      <c r="U9" s="0" t="n">
        <v>2612</v>
      </c>
      <c r="X9" s="0" t="n">
        <v>17</v>
      </c>
      <c r="Y9" s="0" t="s">
        <v>53</v>
      </c>
      <c r="Z9" s="0" t="n">
        <v>2612</v>
      </c>
      <c r="AA9" s="0" t="s">
        <v>54</v>
      </c>
      <c r="AB9" s="0" t="s">
        <v>54</v>
      </c>
      <c r="AC9" s="0" t="n">
        <v>8.759</v>
      </c>
      <c r="AD9" s="0" t="s">
        <v>108</v>
      </c>
      <c r="AG9" s="6" t="n">
        <v>42460</v>
      </c>
      <c r="AH9" s="0" t="n">
        <v>56</v>
      </c>
      <c r="AI9" s="0" t="n">
        <v>64</v>
      </c>
      <c r="AJ9" s="6" t="n">
        <v>42460</v>
      </c>
      <c r="AK9" s="0" t="n">
        <v>8.759</v>
      </c>
      <c r="AL9" s="6" t="n">
        <v>42460</v>
      </c>
      <c r="AM9" s="0" t="n">
        <v>1.345</v>
      </c>
      <c r="AN9" s="0" t="n">
        <v>1.531</v>
      </c>
      <c r="AO9" s="0" t="n">
        <v>385</v>
      </c>
      <c r="AP9" s="0" t="n">
        <v>431</v>
      </c>
      <c r="AQ9" s="0" t="s">
        <v>79</v>
      </c>
      <c r="AR9" s="0" t="s">
        <v>58</v>
      </c>
      <c r="AS9" s="0" t="s">
        <v>53</v>
      </c>
      <c r="AT9" s="0" t="n">
        <v>10</v>
      </c>
      <c r="AU9" s="0" t="n">
        <v>10</v>
      </c>
      <c r="AV9" s="0" t="s">
        <v>109</v>
      </c>
      <c r="AW9" s="0" t="s">
        <v>110</v>
      </c>
      <c r="AX9" s="0" t="s">
        <v>71</v>
      </c>
      <c r="AY9" s="0" t="s">
        <v>111</v>
      </c>
    </row>
    <row r="10" customFormat="false" ht="15" hidden="false" customHeight="false" outlineLevel="0" collapsed="false">
      <c r="A10" s="0" t="s">
        <v>112</v>
      </c>
      <c r="B10" s="0" t="s">
        <v>61</v>
      </c>
      <c r="C10" s="0" t="s">
        <v>113</v>
      </c>
      <c r="E10" s="1" t="s">
        <v>113</v>
      </c>
      <c r="G10" s="5" t="s">
        <v>113</v>
      </c>
      <c r="H10" s="5" t="s">
        <v>114</v>
      </c>
      <c r="I10" s="5" t="s">
        <v>115</v>
      </c>
      <c r="J10" s="5" t="s">
        <v>116</v>
      </c>
      <c r="K10" s="5"/>
      <c r="L10" s="5"/>
      <c r="M10" s="5"/>
      <c r="N10" s="5"/>
      <c r="O10" s="0" t="s">
        <v>117</v>
      </c>
      <c r="P10" s="0" t="s">
        <v>118</v>
      </c>
      <c r="Q10" s="0" t="s">
        <v>51</v>
      </c>
      <c r="R10" s="0" t="s">
        <v>119</v>
      </c>
      <c r="S10" s="0" t="n">
        <v>38</v>
      </c>
      <c r="T10" s="0" t="n">
        <v>7010</v>
      </c>
      <c r="U10" s="0" t="n">
        <v>7010</v>
      </c>
      <c r="V10" s="0" t="n">
        <v>8299</v>
      </c>
      <c r="X10" s="0" t="n">
        <v>42</v>
      </c>
      <c r="Y10" s="0" t="s">
        <v>67</v>
      </c>
      <c r="Z10" s="0" t="s">
        <v>120</v>
      </c>
      <c r="AA10" s="0" t="s">
        <v>121</v>
      </c>
      <c r="AB10" s="0" t="s">
        <v>56</v>
      </c>
      <c r="AC10" s="0" t="s">
        <v>120</v>
      </c>
      <c r="AD10" s="0" t="s">
        <v>122</v>
      </c>
      <c r="AG10" s="6" t="n">
        <v>42369</v>
      </c>
      <c r="AH10" s="0" t="n">
        <v>7</v>
      </c>
      <c r="AI10" s="0" t="n">
        <v>7</v>
      </c>
      <c r="AJ10" s="6" t="n">
        <v>42369</v>
      </c>
      <c r="AK10" s="0" t="s">
        <v>56</v>
      </c>
      <c r="AM10" s="0" t="n">
        <v>79</v>
      </c>
      <c r="AN10" s="0" t="n">
        <v>86</v>
      </c>
      <c r="AO10" s="0" t="s">
        <v>56</v>
      </c>
      <c r="AP10" s="0" t="s">
        <v>56</v>
      </c>
      <c r="AQ10" s="0" t="s">
        <v>70</v>
      </c>
      <c r="AR10" s="0" t="s">
        <v>70</v>
      </c>
      <c r="AS10" s="0" t="s">
        <v>67</v>
      </c>
      <c r="AT10" s="0" t="n">
        <v>9</v>
      </c>
      <c r="AU10" s="0" t="n">
        <v>3</v>
      </c>
      <c r="AX10" s="0" t="s">
        <v>71</v>
      </c>
    </row>
    <row r="11" customFormat="false" ht="15" hidden="false" customHeight="false" outlineLevel="0" collapsed="false">
      <c r="A11" s="0" t="s">
        <v>123</v>
      </c>
      <c r="B11" s="0" t="s">
        <v>61</v>
      </c>
      <c r="C11" s="0" t="s">
        <v>124</v>
      </c>
      <c r="E11" s="1" t="s">
        <v>124</v>
      </c>
      <c r="G11" s="5" t="s">
        <v>124</v>
      </c>
      <c r="H11" s="5"/>
      <c r="I11" s="5"/>
      <c r="J11" s="5"/>
      <c r="K11" s="5"/>
      <c r="L11" s="5"/>
      <c r="M11" s="5"/>
      <c r="N11" s="5"/>
      <c r="O11" s="0" t="s">
        <v>124</v>
      </c>
      <c r="P11" s="0" t="s">
        <v>125</v>
      </c>
      <c r="Q11" s="0" t="s">
        <v>51</v>
      </c>
      <c r="R11" s="0" t="s">
        <v>126</v>
      </c>
      <c r="S11" s="0" t="n">
        <v>4</v>
      </c>
      <c r="T11" s="0" t="n">
        <v>2442</v>
      </c>
      <c r="U11" s="0" t="n">
        <v>2442</v>
      </c>
      <c r="V11" s="0" t="n">
        <v>2573</v>
      </c>
      <c r="W11" s="0" t="s">
        <v>127</v>
      </c>
      <c r="X11" s="0" t="n">
        <v>225</v>
      </c>
      <c r="Y11" s="0" t="s">
        <v>128</v>
      </c>
      <c r="Z11" s="0" t="n">
        <v>2442</v>
      </c>
      <c r="AA11" s="0" t="s">
        <v>54</v>
      </c>
      <c r="AB11" s="0" t="s">
        <v>54</v>
      </c>
      <c r="AC11" s="0" t="n">
        <v>1</v>
      </c>
      <c r="AG11" s="0" t="n">
        <v>2016</v>
      </c>
      <c r="AH11" s="0" t="s">
        <v>56</v>
      </c>
      <c r="AI11" s="0" t="s">
        <v>56</v>
      </c>
      <c r="AK11" s="0" t="n">
        <v>1</v>
      </c>
      <c r="AL11" s="0" t="n">
        <v>2016</v>
      </c>
      <c r="AM11" s="0" t="s">
        <v>56</v>
      </c>
      <c r="AN11" s="0" t="s">
        <v>56</v>
      </c>
      <c r="AO11" s="0" t="s">
        <v>56</v>
      </c>
      <c r="AP11" s="0" t="s">
        <v>56</v>
      </c>
      <c r="AQ11" s="0" t="s">
        <v>70</v>
      </c>
      <c r="AR11" s="0" t="s">
        <v>70</v>
      </c>
      <c r="AS11" s="0" t="s">
        <v>128</v>
      </c>
      <c r="AT11" s="0" t="n">
        <v>70</v>
      </c>
      <c r="AU11" s="0" t="n">
        <v>72</v>
      </c>
      <c r="AX11" s="0" t="s">
        <v>71</v>
      </c>
      <c r="AY11" s="0" t="s">
        <v>129</v>
      </c>
    </row>
    <row r="12" customFormat="false" ht="15" hidden="false" customHeight="false" outlineLevel="0" collapsed="false">
      <c r="A12" s="0" t="s">
        <v>130</v>
      </c>
      <c r="B12" s="0" t="s">
        <v>61</v>
      </c>
      <c r="C12" s="0" t="s">
        <v>131</v>
      </c>
      <c r="E12" s="1" t="s">
        <v>131</v>
      </c>
      <c r="G12" s="5" t="s">
        <v>131</v>
      </c>
      <c r="H12" s="5" t="s">
        <v>132</v>
      </c>
      <c r="I12" s="5"/>
      <c r="J12" s="5"/>
      <c r="K12" s="5"/>
      <c r="L12" s="5"/>
      <c r="M12" s="5"/>
      <c r="N12" s="5"/>
      <c r="O12" s="0" t="s">
        <v>133</v>
      </c>
      <c r="P12" s="0" t="s">
        <v>134</v>
      </c>
      <c r="Q12" s="0" t="s">
        <v>51</v>
      </c>
      <c r="R12" s="0" t="s">
        <v>52</v>
      </c>
      <c r="S12" s="0" t="n">
        <v>280</v>
      </c>
      <c r="T12" s="0" t="n">
        <v>2660</v>
      </c>
      <c r="U12" s="0" t="n">
        <v>2660</v>
      </c>
      <c r="V12" s="0" t="n">
        <v>4646</v>
      </c>
      <c r="W12" s="0" t="s">
        <v>130</v>
      </c>
      <c r="X12" s="0" t="n">
        <v>19</v>
      </c>
      <c r="Y12" s="0" t="s">
        <v>67</v>
      </c>
      <c r="Z12" s="0" t="s">
        <v>120</v>
      </c>
      <c r="AA12" s="0" t="s">
        <v>121</v>
      </c>
      <c r="AB12" s="0" t="s">
        <v>56</v>
      </c>
      <c r="AC12" s="0" t="s">
        <v>120</v>
      </c>
      <c r="AD12" s="0" t="s">
        <v>135</v>
      </c>
      <c r="AG12" s="6" t="n">
        <v>42338</v>
      </c>
      <c r="AH12" s="0" t="n">
        <v>31</v>
      </c>
      <c r="AI12" s="0" t="n">
        <v>32</v>
      </c>
      <c r="AJ12" s="6" t="n">
        <v>42338</v>
      </c>
      <c r="AK12" s="0" t="s">
        <v>56</v>
      </c>
      <c r="AM12" s="0" t="n">
        <v>288</v>
      </c>
      <c r="AN12" s="0" t="n">
        <v>305</v>
      </c>
      <c r="AO12" s="0" t="s">
        <v>56</v>
      </c>
      <c r="AP12" s="0" t="s">
        <v>56</v>
      </c>
      <c r="AQ12" s="0" t="s">
        <v>70</v>
      </c>
      <c r="AR12" s="0" t="s">
        <v>70</v>
      </c>
      <c r="AS12" s="0" t="s">
        <v>67</v>
      </c>
      <c r="AT12" s="0" t="n">
        <v>10</v>
      </c>
      <c r="AU12" s="0" t="n">
        <v>6</v>
      </c>
      <c r="AV12" s="0" t="s">
        <v>136</v>
      </c>
      <c r="AX12" s="0" t="s">
        <v>71</v>
      </c>
    </row>
    <row r="13" customFormat="false" ht="15" hidden="false" customHeight="false" outlineLevel="0" collapsed="false">
      <c r="A13" s="0" t="s">
        <v>137</v>
      </c>
      <c r="B13" s="0" t="s">
        <v>61</v>
      </c>
      <c r="C13" s="0" t="s">
        <v>138</v>
      </c>
      <c r="E13" s="1" t="s">
        <v>138</v>
      </c>
      <c r="F13" s="1" t="s">
        <v>139</v>
      </c>
      <c r="G13" s="5" t="s">
        <v>139</v>
      </c>
      <c r="H13" s="5" t="s">
        <v>140</v>
      </c>
      <c r="I13" s="5"/>
      <c r="J13" s="5"/>
      <c r="K13" s="5"/>
      <c r="L13" s="5"/>
      <c r="M13" s="5"/>
      <c r="N13" s="5"/>
      <c r="O13" s="0" t="s">
        <v>141</v>
      </c>
      <c r="P13" s="0" t="s">
        <v>142</v>
      </c>
      <c r="Q13" s="0" t="s">
        <v>51</v>
      </c>
      <c r="R13" s="0" t="s">
        <v>52</v>
      </c>
      <c r="S13" s="0" t="n">
        <v>2.711</v>
      </c>
      <c r="T13" s="0" t="n">
        <v>7010</v>
      </c>
      <c r="U13" s="0" t="n">
        <v>7010</v>
      </c>
      <c r="X13" s="0" t="n">
        <v>171</v>
      </c>
      <c r="Y13" s="0" t="s">
        <v>67</v>
      </c>
      <c r="AA13" s="0" t="s">
        <v>143</v>
      </c>
      <c r="AB13" s="0" t="s">
        <v>56</v>
      </c>
      <c r="AD13" s="0" t="s">
        <v>144</v>
      </c>
      <c r="AG13" s="6" t="n">
        <v>42490</v>
      </c>
      <c r="AH13" s="0" t="n">
        <v>102</v>
      </c>
      <c r="AI13" s="0" t="n">
        <v>116</v>
      </c>
      <c r="AJ13" s="6" t="n">
        <v>42490</v>
      </c>
      <c r="AK13" s="0" t="s">
        <v>56</v>
      </c>
      <c r="AM13" s="0" t="n">
        <v>2.165</v>
      </c>
      <c r="AN13" s="0" t="n">
        <v>2.469</v>
      </c>
      <c r="AO13" s="0" t="s">
        <v>56</v>
      </c>
      <c r="AP13" s="0" t="s">
        <v>56</v>
      </c>
      <c r="AQ13" s="0" t="s">
        <v>70</v>
      </c>
      <c r="AR13" s="0" t="s">
        <v>70</v>
      </c>
      <c r="AS13" s="0" t="s">
        <v>67</v>
      </c>
      <c r="AT13" s="0" t="n">
        <v>79</v>
      </c>
      <c r="AU13" s="0" t="n">
        <v>77</v>
      </c>
      <c r="AX13" s="0" t="s">
        <v>71</v>
      </c>
      <c r="AY13" s="0" t="s">
        <v>145</v>
      </c>
    </row>
    <row r="14" customFormat="false" ht="15" hidden="false" customHeight="false" outlineLevel="0" collapsed="false">
      <c r="A14" s="0" t="s">
        <v>146</v>
      </c>
      <c r="B14" s="0" t="s">
        <v>61</v>
      </c>
      <c r="C14" s="0" t="s">
        <v>147</v>
      </c>
      <c r="E14" s="1" t="s">
        <v>147</v>
      </c>
      <c r="G14" s="5" t="s">
        <v>147</v>
      </c>
      <c r="H14" s="5"/>
      <c r="I14" s="5"/>
      <c r="J14" s="5"/>
      <c r="K14" s="5"/>
      <c r="L14" s="5"/>
      <c r="M14" s="5"/>
      <c r="N14" s="5"/>
      <c r="O14" s="0" t="s">
        <v>148</v>
      </c>
      <c r="P14" s="0" t="s">
        <v>149</v>
      </c>
      <c r="Q14" s="0" t="s">
        <v>51</v>
      </c>
      <c r="R14" s="0" t="s">
        <v>52</v>
      </c>
      <c r="S14" s="0" t="n">
        <v>2.298</v>
      </c>
      <c r="T14" s="0" t="n">
        <v>2060</v>
      </c>
      <c r="U14" s="0" t="n">
        <v>2060</v>
      </c>
      <c r="V14" s="0" t="n">
        <v>1711</v>
      </c>
      <c r="X14" s="0" t="n">
        <v>74</v>
      </c>
      <c r="Y14" s="0" t="s">
        <v>67</v>
      </c>
      <c r="Z14" s="0" t="n">
        <v>6430</v>
      </c>
      <c r="AA14" s="0" t="s">
        <v>120</v>
      </c>
      <c r="AB14" s="0" t="s">
        <v>56</v>
      </c>
      <c r="AC14" s="0" t="n">
        <v>3</v>
      </c>
      <c r="AD14" s="0" t="s">
        <v>150</v>
      </c>
      <c r="AG14" s="6" t="n">
        <v>42735</v>
      </c>
      <c r="AH14" s="0" t="n">
        <v>225</v>
      </c>
      <c r="AI14" s="0" t="n">
        <v>237</v>
      </c>
      <c r="AJ14" s="6" t="n">
        <v>42735</v>
      </c>
      <c r="AK14" s="0" t="n">
        <v>6.218</v>
      </c>
      <c r="AL14" s="6" t="n">
        <v>42735</v>
      </c>
      <c r="AM14" s="0" t="n">
        <v>2.625</v>
      </c>
      <c r="AN14" s="0" t="n">
        <v>2.767</v>
      </c>
      <c r="AO14" s="0" t="n">
        <v>4.224</v>
      </c>
      <c r="AP14" s="0" t="n">
        <v>4.72</v>
      </c>
      <c r="AQ14" s="0" t="s">
        <v>79</v>
      </c>
      <c r="AR14" s="0" t="s">
        <v>58</v>
      </c>
      <c r="AS14" s="0" t="s">
        <v>67</v>
      </c>
      <c r="AT14" s="0" t="n">
        <v>119</v>
      </c>
      <c r="AU14" s="0" t="n">
        <v>36</v>
      </c>
      <c r="AV14" s="0" t="s">
        <v>151</v>
      </c>
      <c r="AX14" s="0" t="s">
        <v>71</v>
      </c>
      <c r="AY14" s="0" t="s">
        <v>152</v>
      </c>
    </row>
    <row r="15" customFormat="false" ht="15" hidden="false" customHeight="false" outlineLevel="0" collapsed="false">
      <c r="A15" s="0" t="s">
        <v>153</v>
      </c>
      <c r="B15" s="0" t="s">
        <v>61</v>
      </c>
      <c r="C15" s="0" t="s">
        <v>154</v>
      </c>
      <c r="E15" s="1" t="s">
        <v>154</v>
      </c>
      <c r="G15" s="5" t="s">
        <v>154</v>
      </c>
      <c r="H15" s="5"/>
      <c r="I15" s="5"/>
      <c r="J15" s="5"/>
      <c r="K15" s="5"/>
      <c r="L15" s="5"/>
      <c r="M15" s="5"/>
      <c r="N15" s="5"/>
      <c r="O15" s="0" t="s">
        <v>154</v>
      </c>
      <c r="P15" s="0" t="s">
        <v>155</v>
      </c>
      <c r="Q15" s="0" t="s">
        <v>51</v>
      </c>
      <c r="R15" s="0" t="s">
        <v>52</v>
      </c>
      <c r="S15" s="0" t="n">
        <v>12.33</v>
      </c>
      <c r="T15" s="0" t="n">
        <v>2452</v>
      </c>
      <c r="U15" s="0" t="n">
        <v>2452</v>
      </c>
      <c r="V15" s="0" t="n">
        <v>2410</v>
      </c>
      <c r="W15" s="0" t="s">
        <v>156</v>
      </c>
      <c r="X15" s="0" t="n">
        <v>990</v>
      </c>
      <c r="Y15" s="0" t="s">
        <v>53</v>
      </c>
      <c r="Z15" s="0" t="n">
        <v>7010</v>
      </c>
      <c r="AA15" s="0" t="s">
        <v>54</v>
      </c>
      <c r="AB15" s="0" t="s">
        <v>54</v>
      </c>
      <c r="AC15" s="0" t="n">
        <v>47.186</v>
      </c>
      <c r="AD15" s="0" t="s">
        <v>157</v>
      </c>
      <c r="AG15" s="6" t="n">
        <v>42825</v>
      </c>
      <c r="AH15" s="0" t="n">
        <v>519</v>
      </c>
      <c r="AI15" s="0" t="n">
        <v>555</v>
      </c>
      <c r="AJ15" s="6" t="n">
        <v>42825</v>
      </c>
      <c r="AK15" s="0" t="n">
        <v>47.186</v>
      </c>
      <c r="AL15" s="6" t="n">
        <v>42825</v>
      </c>
      <c r="AM15" s="0" t="n">
        <v>14.708</v>
      </c>
      <c r="AN15" s="0" t="n">
        <v>15.724</v>
      </c>
      <c r="AO15" s="0" t="n">
        <v>6.893</v>
      </c>
      <c r="AP15" s="0" t="n">
        <v>7.702</v>
      </c>
      <c r="AQ15" s="0" t="s">
        <v>79</v>
      </c>
      <c r="AR15" s="0" t="s">
        <v>58</v>
      </c>
      <c r="AS15" s="0" t="s">
        <v>53</v>
      </c>
      <c r="AT15" s="0" t="n">
        <v>398</v>
      </c>
      <c r="AU15" s="0" t="n">
        <v>425</v>
      </c>
      <c r="AX15" s="0" t="s">
        <v>71</v>
      </c>
      <c r="AY15" s="0" t="s">
        <v>158</v>
      </c>
    </row>
    <row r="16" customFormat="false" ht="15" hidden="false" customHeight="false" outlineLevel="0" collapsed="false">
      <c r="A16" s="0" t="s">
        <v>159</v>
      </c>
      <c r="B16" s="0" t="s">
        <v>61</v>
      </c>
      <c r="C16" s="0" t="s">
        <v>160</v>
      </c>
      <c r="E16" s="1" t="s">
        <v>160</v>
      </c>
      <c r="G16" s="5" t="s">
        <v>160</v>
      </c>
      <c r="H16" s="5"/>
      <c r="I16" s="5"/>
      <c r="J16" s="5"/>
      <c r="K16" s="5"/>
      <c r="L16" s="5"/>
      <c r="M16" s="5"/>
      <c r="N16" s="5"/>
      <c r="O16" s="0" t="s">
        <v>161</v>
      </c>
      <c r="P16" s="0" t="s">
        <v>162</v>
      </c>
      <c r="Q16" s="0" t="s">
        <v>51</v>
      </c>
      <c r="R16" s="0" t="s">
        <v>52</v>
      </c>
      <c r="S16" s="0" t="n">
        <v>652</v>
      </c>
      <c r="T16" s="0" t="n">
        <v>2829</v>
      </c>
      <c r="U16" s="0" t="n">
        <v>2829</v>
      </c>
      <c r="X16" s="0" t="n">
        <v>154</v>
      </c>
      <c r="Y16" s="0" t="s">
        <v>67</v>
      </c>
      <c r="Z16" s="0" t="n">
        <v>6430</v>
      </c>
      <c r="AA16" s="0" t="s">
        <v>120</v>
      </c>
      <c r="AB16" s="0" t="s">
        <v>163</v>
      </c>
      <c r="AC16" s="0" t="n">
        <v>1</v>
      </c>
      <c r="AD16" s="0" t="s">
        <v>164</v>
      </c>
      <c r="AG16" s="6" t="n">
        <v>42735</v>
      </c>
      <c r="AH16" s="0" t="n">
        <v>11</v>
      </c>
      <c r="AI16" s="0" t="n">
        <v>11</v>
      </c>
      <c r="AJ16" s="6" t="n">
        <v>42735</v>
      </c>
      <c r="AK16" s="0" t="n">
        <v>3.326</v>
      </c>
      <c r="AL16" s="6" t="n">
        <v>42735</v>
      </c>
      <c r="AM16" s="0" t="n">
        <v>475</v>
      </c>
      <c r="AN16" s="0" t="n">
        <v>500</v>
      </c>
      <c r="AO16" s="0" t="n">
        <v>428</v>
      </c>
      <c r="AP16" s="0" t="n">
        <v>478</v>
      </c>
      <c r="AQ16" s="0" t="s">
        <v>79</v>
      </c>
      <c r="AR16" s="0" t="s">
        <v>58</v>
      </c>
      <c r="AS16" s="0" t="s">
        <v>67</v>
      </c>
      <c r="AT16" s="0" t="n">
        <v>56</v>
      </c>
      <c r="AU16" s="0" t="n">
        <v>29</v>
      </c>
      <c r="AX16" s="0" t="s">
        <v>71</v>
      </c>
      <c r="AY16" s="0" t="s">
        <v>165</v>
      </c>
    </row>
    <row r="17" customFormat="false" ht="15" hidden="false" customHeight="false" outlineLevel="0" collapsed="false">
      <c r="A17" s="0" t="s">
        <v>166</v>
      </c>
      <c r="B17" s="0" t="s">
        <v>61</v>
      </c>
      <c r="C17" s="0" t="s">
        <v>167</v>
      </c>
      <c r="E17" s="1" t="s">
        <v>167</v>
      </c>
      <c r="G17" s="5" t="s">
        <v>167</v>
      </c>
      <c r="H17" s="5"/>
      <c r="I17" s="5"/>
      <c r="J17" s="5"/>
      <c r="K17" s="5"/>
      <c r="L17" s="5"/>
      <c r="M17" s="5"/>
      <c r="N17" s="5"/>
      <c r="O17" s="0" t="s">
        <v>168</v>
      </c>
      <c r="P17" s="0" t="s">
        <v>169</v>
      </c>
      <c r="Q17" s="0" t="s">
        <v>51</v>
      </c>
      <c r="R17" s="0" t="s">
        <v>52</v>
      </c>
      <c r="S17" s="0" t="n">
        <v>144</v>
      </c>
      <c r="T17" s="0" t="n">
        <v>2896</v>
      </c>
      <c r="U17" s="0" t="n">
        <v>2896</v>
      </c>
      <c r="X17" s="0" t="n">
        <v>0</v>
      </c>
      <c r="Y17" s="0" t="s">
        <v>67</v>
      </c>
      <c r="Z17" s="0" t="n">
        <v>6420</v>
      </c>
      <c r="AA17" s="0" t="s">
        <v>54</v>
      </c>
      <c r="AB17" s="0" t="s">
        <v>54</v>
      </c>
      <c r="AD17" s="0" t="s">
        <v>170</v>
      </c>
      <c r="AG17" s="6" t="n">
        <v>42460</v>
      </c>
      <c r="AH17" s="0" t="n">
        <v>10</v>
      </c>
      <c r="AI17" s="0" t="n">
        <v>12</v>
      </c>
      <c r="AJ17" s="6" t="n">
        <v>42460</v>
      </c>
      <c r="AK17" s="0" t="s">
        <v>56</v>
      </c>
      <c r="AM17" s="0" t="n">
        <v>86</v>
      </c>
      <c r="AN17" s="0" t="n">
        <v>98</v>
      </c>
      <c r="AO17" s="0" t="s">
        <v>56</v>
      </c>
      <c r="AP17" s="0" t="s">
        <v>56</v>
      </c>
      <c r="AQ17" s="0" t="s">
        <v>70</v>
      </c>
      <c r="AR17" s="0" t="s">
        <v>70</v>
      </c>
      <c r="AS17" s="0" t="s">
        <v>67</v>
      </c>
      <c r="AT17" s="0" t="n">
        <v>5</v>
      </c>
      <c r="AU17" s="0" t="n">
        <v>0</v>
      </c>
      <c r="AV17" s="0" t="s">
        <v>170</v>
      </c>
      <c r="AX17" s="0" t="s">
        <v>71</v>
      </c>
      <c r="AY17" s="0" t="s">
        <v>171</v>
      </c>
    </row>
    <row r="18" customFormat="false" ht="15" hidden="false" customHeight="false" outlineLevel="0" collapsed="false">
      <c r="A18" s="0" t="s">
        <v>172</v>
      </c>
      <c r="B18" s="0" t="s">
        <v>61</v>
      </c>
      <c r="C18" s="0" t="s">
        <v>173</v>
      </c>
      <c r="E18" s="1" t="s">
        <v>173</v>
      </c>
      <c r="G18" s="5" t="s">
        <v>173</v>
      </c>
      <c r="H18" s="5"/>
      <c r="I18" s="5"/>
      <c r="J18" s="5"/>
      <c r="K18" s="5"/>
      <c r="L18" s="5"/>
      <c r="M18" s="5"/>
      <c r="N18" s="5"/>
      <c r="O18" s="0" t="s">
        <v>174</v>
      </c>
      <c r="P18" s="0" t="s">
        <v>175</v>
      </c>
      <c r="Q18" s="0" t="s">
        <v>51</v>
      </c>
      <c r="R18" s="0" t="s">
        <v>52</v>
      </c>
      <c r="S18" s="0" t="n">
        <v>925</v>
      </c>
      <c r="T18" s="0" t="n">
        <v>2910</v>
      </c>
      <c r="U18" s="0" t="n">
        <v>2910</v>
      </c>
      <c r="V18" s="0" t="n">
        <v>2813</v>
      </c>
      <c r="X18" s="0" t="n">
        <v>62</v>
      </c>
      <c r="Y18" s="0" t="s">
        <v>67</v>
      </c>
      <c r="Z18" s="0" t="n">
        <v>7010</v>
      </c>
      <c r="AA18" s="0" t="s">
        <v>121</v>
      </c>
      <c r="AB18" s="0" t="s">
        <v>56</v>
      </c>
      <c r="AC18" s="0" t="n">
        <v>2</v>
      </c>
      <c r="AD18" s="0" t="s">
        <v>176</v>
      </c>
      <c r="AG18" s="6" t="n">
        <v>42735</v>
      </c>
      <c r="AH18" s="0" t="n">
        <v>24</v>
      </c>
      <c r="AI18" s="0" t="n">
        <v>25</v>
      </c>
      <c r="AJ18" s="6" t="n">
        <v>42735</v>
      </c>
      <c r="AK18" s="0" t="n">
        <v>3.375</v>
      </c>
      <c r="AL18" s="6" t="n">
        <v>42735</v>
      </c>
      <c r="AM18" s="0" t="n">
        <v>651</v>
      </c>
      <c r="AN18" s="0" t="n">
        <v>686</v>
      </c>
      <c r="AO18" s="0" t="n">
        <v>391</v>
      </c>
      <c r="AP18" s="0" t="n">
        <v>437</v>
      </c>
      <c r="AQ18" s="0" t="s">
        <v>79</v>
      </c>
      <c r="AR18" s="0" t="s">
        <v>58</v>
      </c>
      <c r="AS18" s="0" t="s">
        <v>67</v>
      </c>
      <c r="AT18" s="0" t="n">
        <v>26</v>
      </c>
      <c r="AU18" s="0" t="n">
        <v>25</v>
      </c>
      <c r="AV18" s="0" t="s">
        <v>176</v>
      </c>
      <c r="AX18" s="0" t="s">
        <v>71</v>
      </c>
    </row>
    <row r="19" customFormat="false" ht="15" hidden="false" customHeight="false" outlineLevel="0" collapsed="false">
      <c r="A19" s="0" t="s">
        <v>177</v>
      </c>
      <c r="B19" s="0" t="s">
        <v>61</v>
      </c>
      <c r="C19" s="0" t="s">
        <v>178</v>
      </c>
      <c r="E19" s="1" t="s">
        <v>178</v>
      </c>
      <c r="G19" s="5" t="s">
        <v>178</v>
      </c>
      <c r="H19" s="5"/>
      <c r="I19" s="5"/>
      <c r="J19" s="5"/>
      <c r="K19" s="5"/>
      <c r="L19" s="5"/>
      <c r="M19" s="5"/>
      <c r="N19" s="5"/>
      <c r="O19" s="0" t="s">
        <v>179</v>
      </c>
      <c r="P19" s="0" t="s">
        <v>180</v>
      </c>
      <c r="Q19" s="0" t="s">
        <v>51</v>
      </c>
      <c r="R19" s="0" t="s">
        <v>52</v>
      </c>
      <c r="S19" s="0" t="n">
        <v>1.204</v>
      </c>
      <c r="T19" s="0" t="n">
        <v>3091</v>
      </c>
      <c r="U19" s="0" t="n">
        <v>3091</v>
      </c>
      <c r="W19" s="0" t="s">
        <v>181</v>
      </c>
      <c r="X19" s="0" t="n">
        <v>131</v>
      </c>
      <c r="Y19" s="0" t="s">
        <v>67</v>
      </c>
      <c r="Z19" s="0" t="s">
        <v>120</v>
      </c>
      <c r="AA19" s="0" t="s">
        <v>120</v>
      </c>
      <c r="AB19" s="0" t="s">
        <v>56</v>
      </c>
      <c r="AC19" s="0" t="s">
        <v>120</v>
      </c>
      <c r="AD19" s="0" t="s">
        <v>182</v>
      </c>
      <c r="AG19" s="6" t="n">
        <v>42735</v>
      </c>
      <c r="AH19" s="0" t="n">
        <v>72</v>
      </c>
      <c r="AI19" s="0" t="n">
        <v>76</v>
      </c>
      <c r="AJ19" s="6" t="n">
        <v>42735</v>
      </c>
      <c r="AK19" s="0" t="n">
        <v>2.931</v>
      </c>
      <c r="AL19" s="6" t="n">
        <v>42735</v>
      </c>
      <c r="AM19" s="0" t="n">
        <v>1.057</v>
      </c>
      <c r="AN19" s="0" t="n">
        <v>1.114</v>
      </c>
      <c r="AO19" s="0" t="n">
        <v>1.258</v>
      </c>
      <c r="AP19" s="0" t="n">
        <v>1.397</v>
      </c>
      <c r="AQ19" s="0" t="s">
        <v>79</v>
      </c>
      <c r="AR19" s="0" t="s">
        <v>58</v>
      </c>
      <c r="AS19" s="0" t="s">
        <v>67</v>
      </c>
      <c r="AT19" s="0" t="n">
        <v>128</v>
      </c>
      <c r="AU19" s="0" t="n">
        <v>56</v>
      </c>
      <c r="AV19" s="0" t="s">
        <v>182</v>
      </c>
      <c r="AX19" s="0" t="s">
        <v>71</v>
      </c>
      <c r="AY19" s="0" t="s">
        <v>183</v>
      </c>
    </row>
    <row r="20" customFormat="false" ht="15" hidden="false" customHeight="false" outlineLevel="0" collapsed="false">
      <c r="A20" s="0" t="s">
        <v>184</v>
      </c>
      <c r="B20" s="0" t="s">
        <v>61</v>
      </c>
      <c r="C20" s="0" t="s">
        <v>185</v>
      </c>
      <c r="E20" s="1" t="s">
        <v>185</v>
      </c>
      <c r="G20" s="5" t="s">
        <v>185</v>
      </c>
      <c r="H20" s="5"/>
      <c r="I20" s="5"/>
      <c r="J20" s="5"/>
      <c r="K20" s="5"/>
      <c r="L20" s="5"/>
      <c r="M20" s="5"/>
      <c r="N20" s="5"/>
      <c r="O20" s="0" t="s">
        <v>186</v>
      </c>
      <c r="P20" s="0" t="s">
        <v>187</v>
      </c>
      <c r="Q20" s="0" t="s">
        <v>51</v>
      </c>
      <c r="R20" s="0" t="s">
        <v>52</v>
      </c>
      <c r="S20" s="0" t="n">
        <v>822</v>
      </c>
      <c r="T20" s="0" t="n">
        <v>7010</v>
      </c>
      <c r="U20" s="0" t="n">
        <v>7010</v>
      </c>
      <c r="X20" s="0" t="n">
        <v>168</v>
      </c>
      <c r="Y20" s="0" t="s">
        <v>67</v>
      </c>
      <c r="Z20" s="0" t="n">
        <v>6420</v>
      </c>
      <c r="AA20" s="0" t="s">
        <v>120</v>
      </c>
      <c r="AB20" s="0" t="s">
        <v>56</v>
      </c>
      <c r="AC20" s="0" t="n">
        <v>3</v>
      </c>
      <c r="AD20" s="0" t="s">
        <v>188</v>
      </c>
      <c r="AG20" s="6" t="n">
        <v>42400</v>
      </c>
      <c r="AH20" s="0" t="n">
        <v>55</v>
      </c>
      <c r="AI20" s="0" t="n">
        <v>60</v>
      </c>
      <c r="AJ20" s="6" t="n">
        <v>42400</v>
      </c>
      <c r="AK20" s="0" t="s">
        <v>56</v>
      </c>
      <c r="AM20" s="0" t="n">
        <v>808</v>
      </c>
      <c r="AN20" s="0" t="n">
        <v>882</v>
      </c>
      <c r="AO20" s="0" t="n">
        <v>174</v>
      </c>
      <c r="AP20" s="0" t="n">
        <v>184</v>
      </c>
      <c r="AQ20" s="0" t="s">
        <v>189</v>
      </c>
      <c r="AR20" s="0" t="s">
        <v>189</v>
      </c>
      <c r="AS20" s="0" t="s">
        <v>67</v>
      </c>
      <c r="AT20" s="0" t="n">
        <v>47</v>
      </c>
      <c r="AU20" s="0" t="n">
        <v>54</v>
      </c>
      <c r="AV20" s="0" t="s">
        <v>71</v>
      </c>
      <c r="AX20" s="0" t="s">
        <v>71</v>
      </c>
      <c r="AY20" s="0" t="s">
        <v>190</v>
      </c>
    </row>
    <row r="21" customFormat="false" ht="15" hidden="false" customHeight="false" outlineLevel="0" collapsed="false">
      <c r="A21" s="0" t="s">
        <v>191</v>
      </c>
      <c r="B21" s="0" t="s">
        <v>61</v>
      </c>
      <c r="C21" s="0" t="s">
        <v>192</v>
      </c>
      <c r="E21" s="1" t="s">
        <v>192</v>
      </c>
      <c r="G21" s="5" t="s">
        <v>192</v>
      </c>
      <c r="H21" s="5"/>
      <c r="I21" s="5"/>
      <c r="J21" s="5"/>
      <c r="K21" s="5"/>
      <c r="L21" s="5"/>
      <c r="M21" s="5"/>
      <c r="N21" s="5"/>
      <c r="O21" s="0" t="s">
        <v>193</v>
      </c>
      <c r="P21" s="0" t="s">
        <v>194</v>
      </c>
      <c r="Q21" s="0" t="s">
        <v>51</v>
      </c>
      <c r="R21" s="0" t="s">
        <v>52</v>
      </c>
      <c r="S21" s="0" t="n">
        <v>30</v>
      </c>
      <c r="T21" s="0" t="n">
        <v>5829</v>
      </c>
      <c r="U21" s="0" t="n">
        <v>5829</v>
      </c>
      <c r="X21" s="0" t="n">
        <v>24</v>
      </c>
      <c r="Y21" s="0" t="s">
        <v>195</v>
      </c>
      <c r="Z21" s="0" t="n">
        <v>6619</v>
      </c>
      <c r="AA21" s="0" t="s">
        <v>120</v>
      </c>
      <c r="AB21" s="0" t="s">
        <v>196</v>
      </c>
      <c r="AD21" s="0" t="s">
        <v>157</v>
      </c>
      <c r="AG21" s="6" t="n">
        <v>42825</v>
      </c>
      <c r="AH21" s="0" t="n">
        <v>2</v>
      </c>
      <c r="AI21" s="0" t="n">
        <v>2</v>
      </c>
      <c r="AJ21" s="6" t="n">
        <v>42825</v>
      </c>
      <c r="AK21" s="0" t="n">
        <v>199</v>
      </c>
      <c r="AL21" s="6" t="n">
        <v>42825</v>
      </c>
      <c r="AM21" s="0" t="n">
        <v>26</v>
      </c>
      <c r="AN21" s="0" t="n">
        <v>28</v>
      </c>
      <c r="AO21" s="0" t="n">
        <v>107</v>
      </c>
      <c r="AP21" s="0" t="n">
        <v>120</v>
      </c>
      <c r="AQ21" s="0" t="s">
        <v>197</v>
      </c>
      <c r="AR21" s="0" t="s">
        <v>58</v>
      </c>
      <c r="AS21" s="0" t="s">
        <v>195</v>
      </c>
      <c r="AT21" s="0" t="n">
        <v>11</v>
      </c>
      <c r="AU21" s="0" t="n">
        <v>6</v>
      </c>
      <c r="AX21" s="0" t="s">
        <v>71</v>
      </c>
      <c r="AY21" s="0" t="s">
        <v>198</v>
      </c>
    </row>
    <row r="22" customFormat="false" ht="15" hidden="false" customHeight="false" outlineLevel="0" collapsed="false">
      <c r="A22" s="0" t="s">
        <v>199</v>
      </c>
      <c r="B22" s="0" t="s">
        <v>61</v>
      </c>
      <c r="C22" s="0" t="s">
        <v>200</v>
      </c>
      <c r="E22" s="1" t="s">
        <v>200</v>
      </c>
      <c r="G22" s="5" t="s">
        <v>200</v>
      </c>
      <c r="H22" s="5"/>
      <c r="I22" s="5"/>
      <c r="J22" s="5"/>
      <c r="K22" s="5"/>
      <c r="L22" s="5"/>
      <c r="M22" s="5"/>
      <c r="N22" s="5"/>
      <c r="O22" s="0" t="s">
        <v>201</v>
      </c>
      <c r="P22" s="0" t="s">
        <v>202</v>
      </c>
      <c r="Q22" s="0" t="s">
        <v>51</v>
      </c>
      <c r="R22" s="0" t="s">
        <v>52</v>
      </c>
      <c r="S22" s="0" t="n">
        <v>521</v>
      </c>
      <c r="T22" s="0" t="n">
        <v>2711</v>
      </c>
      <c r="U22" s="0" t="n">
        <v>2711</v>
      </c>
      <c r="V22" s="0" t="n">
        <v>2790</v>
      </c>
      <c r="X22" s="0" t="n">
        <v>89</v>
      </c>
      <c r="Y22" s="0" t="s">
        <v>67</v>
      </c>
      <c r="Z22" s="0" t="n">
        <v>6619</v>
      </c>
      <c r="AA22" s="0" t="s">
        <v>68</v>
      </c>
      <c r="AB22" s="0" t="s">
        <v>68</v>
      </c>
      <c r="AC22" s="0" t="n">
        <v>3</v>
      </c>
      <c r="AD22" s="0" t="s">
        <v>203</v>
      </c>
      <c r="AG22" s="6" t="n">
        <v>42369</v>
      </c>
      <c r="AH22" s="0" t="n">
        <v>45</v>
      </c>
      <c r="AI22" s="0" t="n">
        <v>49</v>
      </c>
      <c r="AJ22" s="6" t="n">
        <v>42369</v>
      </c>
      <c r="AK22" s="0" t="n">
        <v>2.25</v>
      </c>
      <c r="AL22" s="6" t="n">
        <v>42369</v>
      </c>
      <c r="AM22" s="0" t="n">
        <v>526</v>
      </c>
      <c r="AN22" s="0" t="n">
        <v>573</v>
      </c>
      <c r="AO22" s="0" t="s">
        <v>56</v>
      </c>
      <c r="AP22" s="0" t="s">
        <v>56</v>
      </c>
      <c r="AQ22" s="0" t="s">
        <v>70</v>
      </c>
      <c r="AR22" s="0" t="s">
        <v>70</v>
      </c>
      <c r="AS22" s="0" t="s">
        <v>67</v>
      </c>
      <c r="AT22" s="0" t="n">
        <v>21</v>
      </c>
      <c r="AU22" s="0" t="n">
        <v>17</v>
      </c>
      <c r="AV22" s="0" t="s">
        <v>204</v>
      </c>
      <c r="AX22" s="0" t="s">
        <v>71</v>
      </c>
      <c r="AY22" s="0" t="s">
        <v>205</v>
      </c>
    </row>
    <row r="23" customFormat="false" ht="15" hidden="false" customHeight="false" outlineLevel="0" collapsed="false">
      <c r="A23" s="0" t="s">
        <v>206</v>
      </c>
      <c r="B23" s="0" t="s">
        <v>61</v>
      </c>
      <c r="C23" s="0" t="s">
        <v>207</v>
      </c>
      <c r="E23" s="1" t="s">
        <v>207</v>
      </c>
      <c r="G23" s="5" t="s">
        <v>207</v>
      </c>
      <c r="H23" s="5"/>
      <c r="I23" s="5"/>
      <c r="J23" s="5"/>
      <c r="K23" s="5"/>
      <c r="L23" s="5"/>
      <c r="M23" s="5"/>
      <c r="N23" s="5"/>
      <c r="O23" s="0" t="s">
        <v>207</v>
      </c>
      <c r="P23" s="0" t="s">
        <v>206</v>
      </c>
      <c r="Q23" s="0" t="s">
        <v>51</v>
      </c>
      <c r="R23" s="0" t="s">
        <v>52</v>
      </c>
      <c r="S23" s="0" t="n">
        <v>537</v>
      </c>
      <c r="T23" s="0" t="n">
        <v>2620</v>
      </c>
      <c r="U23" s="0" t="n">
        <v>2620</v>
      </c>
      <c r="V23" s="0" t="n">
        <v>2620</v>
      </c>
      <c r="W23" s="0" t="s">
        <v>208</v>
      </c>
      <c r="X23" s="0" t="n">
        <v>157</v>
      </c>
      <c r="Y23" s="0" t="s">
        <v>77</v>
      </c>
      <c r="Z23" s="0" t="n">
        <v>2620</v>
      </c>
      <c r="AA23" s="0" t="s">
        <v>54</v>
      </c>
      <c r="AB23" s="0" t="s">
        <v>54</v>
      </c>
      <c r="AC23" s="0" t="n">
        <v>3.786</v>
      </c>
      <c r="AD23" s="0" t="s">
        <v>157</v>
      </c>
      <c r="AG23" s="6" t="n">
        <v>42735</v>
      </c>
      <c r="AH23" s="0" t="n">
        <v>15</v>
      </c>
      <c r="AI23" s="0" t="n">
        <v>15</v>
      </c>
      <c r="AJ23" s="6" t="n">
        <v>42735</v>
      </c>
      <c r="AK23" s="0" t="n">
        <v>3.786</v>
      </c>
      <c r="AL23" s="6" t="n">
        <v>42735</v>
      </c>
      <c r="AM23" s="0" t="n">
        <v>669</v>
      </c>
      <c r="AN23" s="0" t="n">
        <v>705</v>
      </c>
      <c r="AO23" s="0" t="n">
        <v>73</v>
      </c>
      <c r="AP23" s="0" t="n">
        <v>81</v>
      </c>
      <c r="AQ23" s="0" t="s">
        <v>197</v>
      </c>
      <c r="AR23" s="0" t="s">
        <v>58</v>
      </c>
      <c r="AS23" s="0" t="s">
        <v>77</v>
      </c>
      <c r="AT23" s="0" t="n">
        <v>61</v>
      </c>
      <c r="AU23" s="0" t="n">
        <v>64</v>
      </c>
      <c r="AV23" s="0" t="s">
        <v>71</v>
      </c>
      <c r="AX23" s="0" t="s">
        <v>71</v>
      </c>
    </row>
    <row r="24" customFormat="false" ht="15" hidden="false" customHeight="false" outlineLevel="0" collapsed="false">
      <c r="A24" s="0" t="s">
        <v>209</v>
      </c>
      <c r="B24" s="0" t="s">
        <v>61</v>
      </c>
      <c r="C24" s="0" t="s">
        <v>210</v>
      </c>
      <c r="E24" s="1" t="s">
        <v>210</v>
      </c>
      <c r="G24" s="5" t="s">
        <v>210</v>
      </c>
      <c r="H24" s="5"/>
      <c r="I24" s="5"/>
      <c r="J24" s="5"/>
      <c r="K24" s="5"/>
      <c r="L24" s="5"/>
      <c r="M24" s="5"/>
      <c r="N24" s="5" t="s">
        <v>211</v>
      </c>
      <c r="O24" s="0" t="s">
        <v>210</v>
      </c>
      <c r="P24" s="0" t="s">
        <v>212</v>
      </c>
      <c r="Q24" s="0" t="s">
        <v>51</v>
      </c>
      <c r="R24" s="0" t="s">
        <v>52</v>
      </c>
      <c r="S24" s="0" t="n">
        <v>691</v>
      </c>
      <c r="T24" s="0" t="n">
        <v>2932</v>
      </c>
      <c r="U24" s="0" t="n">
        <v>2932</v>
      </c>
      <c r="V24" s="0" t="n">
        <v>2229</v>
      </c>
      <c r="X24" s="0" t="n">
        <v>93</v>
      </c>
      <c r="Y24" s="0" t="s">
        <v>53</v>
      </c>
      <c r="Z24" s="0" t="n">
        <v>2932</v>
      </c>
      <c r="AA24" s="0" t="s">
        <v>54</v>
      </c>
      <c r="AB24" s="0" t="s">
        <v>54</v>
      </c>
      <c r="AC24" s="0" t="n">
        <v>4.427</v>
      </c>
      <c r="AD24" s="0" t="s">
        <v>213</v>
      </c>
      <c r="AG24" s="6" t="n">
        <v>42735</v>
      </c>
      <c r="AH24" s="0" t="n">
        <v>36</v>
      </c>
      <c r="AI24" s="0" t="n">
        <v>38</v>
      </c>
      <c r="AJ24" s="6" t="n">
        <v>42735</v>
      </c>
      <c r="AK24" s="0" t="n">
        <v>4.427</v>
      </c>
      <c r="AL24" s="6" t="n">
        <v>42735</v>
      </c>
      <c r="AM24" s="0" t="n">
        <v>501</v>
      </c>
      <c r="AN24" s="0" t="n">
        <v>529</v>
      </c>
      <c r="AO24" s="0" t="n">
        <v>402</v>
      </c>
      <c r="AP24" s="0" t="n">
        <v>449</v>
      </c>
      <c r="AQ24" s="0" t="s">
        <v>79</v>
      </c>
      <c r="AR24" s="0" t="s">
        <v>58</v>
      </c>
      <c r="AS24" s="0" t="s">
        <v>53</v>
      </c>
      <c r="AT24" s="0" t="n">
        <v>64</v>
      </c>
      <c r="AU24" s="0" t="n">
        <v>65</v>
      </c>
      <c r="AV24" s="0" t="s">
        <v>71</v>
      </c>
      <c r="AX24" s="0" t="s">
        <v>71</v>
      </c>
      <c r="AY24" s="0" t="s">
        <v>214</v>
      </c>
    </row>
    <row r="25" customFormat="false" ht="15" hidden="false" customHeight="false" outlineLevel="0" collapsed="false">
      <c r="A25" s="0" t="s">
        <v>215</v>
      </c>
      <c r="B25" s="0" t="s">
        <v>61</v>
      </c>
      <c r="C25" s="0" t="s">
        <v>216</v>
      </c>
      <c r="E25" s="1" t="s">
        <v>216</v>
      </c>
      <c r="G25" s="5" t="s">
        <v>216</v>
      </c>
      <c r="H25" s="5" t="s">
        <v>217</v>
      </c>
      <c r="I25" s="5" t="s">
        <v>218</v>
      </c>
      <c r="J25" s="5"/>
      <c r="K25" s="5"/>
      <c r="L25" s="5"/>
      <c r="M25" s="5"/>
      <c r="N25" s="5"/>
      <c r="O25" s="0" t="s">
        <v>219</v>
      </c>
      <c r="P25" s="0" t="s">
        <v>220</v>
      </c>
      <c r="Q25" s="0" t="s">
        <v>51</v>
      </c>
      <c r="R25" s="0" t="s">
        <v>52</v>
      </c>
      <c r="S25" s="0" t="n">
        <v>126</v>
      </c>
      <c r="T25" s="0" t="n">
        <v>2611</v>
      </c>
      <c r="U25" s="0" t="n">
        <v>2611</v>
      </c>
      <c r="V25" s="0" t="n">
        <v>2651</v>
      </c>
      <c r="X25" s="0" t="n">
        <v>4</v>
      </c>
      <c r="Y25" s="0" t="s">
        <v>67</v>
      </c>
      <c r="AA25" s="0" t="s">
        <v>120</v>
      </c>
      <c r="AB25" s="0" t="s">
        <v>56</v>
      </c>
      <c r="AD25" s="0" t="s">
        <v>221</v>
      </c>
      <c r="AG25" s="6" t="n">
        <v>42277</v>
      </c>
      <c r="AH25" s="0" t="n">
        <v>3</v>
      </c>
      <c r="AI25" s="0" t="n">
        <v>3</v>
      </c>
      <c r="AJ25" s="6" t="n">
        <v>42277</v>
      </c>
      <c r="AK25" s="0" t="n">
        <v>339</v>
      </c>
      <c r="AL25" s="6" t="n">
        <v>42277</v>
      </c>
      <c r="AM25" s="0" t="n">
        <v>64</v>
      </c>
      <c r="AN25" s="0" t="n">
        <v>72</v>
      </c>
      <c r="AO25" s="0" t="s">
        <v>56</v>
      </c>
      <c r="AP25" s="0" t="s">
        <v>56</v>
      </c>
      <c r="AQ25" s="0" t="s">
        <v>70</v>
      </c>
      <c r="AR25" s="0" t="s">
        <v>70</v>
      </c>
      <c r="AS25" s="0" t="s">
        <v>67</v>
      </c>
      <c r="AT25" s="0" t="n">
        <v>6</v>
      </c>
      <c r="AU25" s="0" t="n">
        <v>1</v>
      </c>
      <c r="AV25" s="0" t="s">
        <v>71</v>
      </c>
      <c r="AX25" s="0" t="s">
        <v>71</v>
      </c>
    </row>
    <row r="26" customFormat="false" ht="15" hidden="false" customHeight="false" outlineLevel="0" collapsed="false">
      <c r="A26" s="0" t="s">
        <v>222</v>
      </c>
      <c r="B26" s="0" t="s">
        <v>61</v>
      </c>
      <c r="C26" s="0" t="s">
        <v>223</v>
      </c>
      <c r="E26" s="1" t="s">
        <v>223</v>
      </c>
      <c r="G26" s="5" t="s">
        <v>223</v>
      </c>
      <c r="H26" s="5" t="s">
        <v>224</v>
      </c>
      <c r="I26" s="5" t="s">
        <v>225</v>
      </c>
      <c r="J26" s="5" t="s">
        <v>226</v>
      </c>
      <c r="K26" s="5"/>
      <c r="L26" s="5"/>
      <c r="M26" s="5"/>
      <c r="N26" s="5"/>
      <c r="O26" s="0" t="s">
        <v>148</v>
      </c>
      <c r="P26" s="0" t="s">
        <v>149</v>
      </c>
      <c r="Q26" s="0" t="s">
        <v>51</v>
      </c>
      <c r="R26" s="0" t="s">
        <v>52</v>
      </c>
      <c r="S26" s="0" t="n">
        <v>962</v>
      </c>
      <c r="T26" s="0" t="n">
        <v>2442</v>
      </c>
      <c r="U26" s="0" t="n">
        <v>2442</v>
      </c>
      <c r="X26" s="0" t="n">
        <v>60</v>
      </c>
      <c r="Y26" s="0" t="s">
        <v>227</v>
      </c>
      <c r="Z26" s="0" t="n">
        <v>6430</v>
      </c>
      <c r="AA26" s="0" t="s">
        <v>120</v>
      </c>
      <c r="AB26" s="0" t="s">
        <v>56</v>
      </c>
      <c r="AC26" s="0" t="n">
        <v>3</v>
      </c>
      <c r="AD26" s="0" t="s">
        <v>228</v>
      </c>
      <c r="AG26" s="6" t="n">
        <v>42735</v>
      </c>
      <c r="AH26" s="0" t="n">
        <v>46</v>
      </c>
      <c r="AI26" s="0" t="n">
        <v>49</v>
      </c>
      <c r="AJ26" s="6" t="n">
        <v>42735</v>
      </c>
      <c r="AK26" s="0" t="n">
        <v>1.762</v>
      </c>
      <c r="AL26" s="6" t="n">
        <v>42735</v>
      </c>
      <c r="AM26" s="0" t="n">
        <v>1.39</v>
      </c>
      <c r="AN26" s="0" t="n">
        <v>1.465</v>
      </c>
      <c r="AO26" s="0" t="n">
        <v>1.581</v>
      </c>
      <c r="AP26" s="0" t="n">
        <v>1.766</v>
      </c>
      <c r="AQ26" s="0" t="s">
        <v>79</v>
      </c>
      <c r="AR26" s="0" t="s">
        <v>58</v>
      </c>
      <c r="AS26" s="0" t="s">
        <v>227</v>
      </c>
      <c r="AT26" s="0" t="n">
        <v>119</v>
      </c>
      <c r="AU26" s="0" t="n">
        <v>21</v>
      </c>
      <c r="AV26" s="0" t="s">
        <v>229</v>
      </c>
      <c r="AX26" s="0" t="s">
        <v>71</v>
      </c>
      <c r="AY26" s="0" t="s">
        <v>230</v>
      </c>
    </row>
    <row r="27" customFormat="false" ht="15" hidden="false" customHeight="false" outlineLevel="0" collapsed="false">
      <c r="A27" s="0" t="s">
        <v>231</v>
      </c>
      <c r="B27" s="0" t="s">
        <v>61</v>
      </c>
      <c r="C27" s="0" t="s">
        <v>232</v>
      </c>
      <c r="E27" s="1" t="s">
        <v>232</v>
      </c>
      <c r="G27" s="5" t="s">
        <v>232</v>
      </c>
      <c r="H27" s="5"/>
      <c r="I27" s="5"/>
      <c r="J27" s="5"/>
      <c r="K27" s="5"/>
      <c r="L27" s="5"/>
      <c r="M27" s="5"/>
      <c r="N27" s="5"/>
      <c r="O27" s="0" t="s">
        <v>232</v>
      </c>
      <c r="P27" s="0" t="s">
        <v>233</v>
      </c>
      <c r="Q27" s="0" t="s">
        <v>51</v>
      </c>
      <c r="R27" s="0" t="s">
        <v>52</v>
      </c>
      <c r="S27" s="0" t="n">
        <v>13.241</v>
      </c>
      <c r="T27" s="0" t="n">
        <v>4211</v>
      </c>
      <c r="U27" s="0" t="n">
        <v>4211</v>
      </c>
      <c r="W27" s="0" t="s">
        <v>234</v>
      </c>
      <c r="X27" s="0" t="n">
        <v>867</v>
      </c>
      <c r="Y27" s="0" t="s">
        <v>77</v>
      </c>
      <c r="Z27" s="0" t="n">
        <v>4211</v>
      </c>
      <c r="AA27" s="0" t="s">
        <v>54</v>
      </c>
      <c r="AB27" s="0" t="s">
        <v>54</v>
      </c>
      <c r="AC27" s="0" t="n">
        <v>71.839</v>
      </c>
      <c r="AD27" s="0" t="s">
        <v>235</v>
      </c>
      <c r="AG27" s="6" t="n">
        <v>42735</v>
      </c>
      <c r="AH27" s="0" t="n">
        <v>278</v>
      </c>
      <c r="AI27" s="0" t="n">
        <v>293</v>
      </c>
      <c r="AJ27" s="6" t="n">
        <v>42735</v>
      </c>
      <c r="AK27" s="0" t="n">
        <v>71.839</v>
      </c>
      <c r="AL27" s="6" t="n">
        <v>42735</v>
      </c>
      <c r="AM27" s="0" t="n">
        <v>10.378</v>
      </c>
      <c r="AN27" s="0" t="n">
        <v>10.94</v>
      </c>
      <c r="AO27" s="0" t="n">
        <v>4.207</v>
      </c>
      <c r="AP27" s="0" t="n">
        <v>4.701</v>
      </c>
      <c r="AQ27" s="0" t="s">
        <v>79</v>
      </c>
      <c r="AR27" s="0" t="s">
        <v>58</v>
      </c>
      <c r="AS27" s="0" t="s">
        <v>77</v>
      </c>
      <c r="AT27" s="0" t="n">
        <v>697</v>
      </c>
      <c r="AU27" s="0" t="n">
        <v>902</v>
      </c>
      <c r="AX27" s="0" t="s">
        <v>71</v>
      </c>
    </row>
    <row r="28" customFormat="false" ht="15" hidden="false" customHeight="false" outlineLevel="0" collapsed="false">
      <c r="A28" s="0" t="s">
        <v>236</v>
      </c>
      <c r="B28" s="0" t="s">
        <v>61</v>
      </c>
      <c r="C28" s="0" t="s">
        <v>237</v>
      </c>
      <c r="E28" s="1" t="s">
        <v>237</v>
      </c>
      <c r="G28" s="5" t="s">
        <v>237</v>
      </c>
      <c r="H28" s="5"/>
      <c r="I28" s="5"/>
      <c r="J28" s="5"/>
      <c r="K28" s="5"/>
      <c r="L28" s="5"/>
      <c r="M28" s="5"/>
      <c r="N28" s="5"/>
      <c r="O28" s="0" t="s">
        <v>238</v>
      </c>
      <c r="P28" s="0" t="s">
        <v>239</v>
      </c>
      <c r="Q28" s="0" t="s">
        <v>51</v>
      </c>
      <c r="R28" s="0" t="s">
        <v>52</v>
      </c>
      <c r="S28" s="0" t="n">
        <v>2.741</v>
      </c>
      <c r="T28" s="0" t="n">
        <v>1081</v>
      </c>
      <c r="U28" s="0" t="n">
        <v>1081</v>
      </c>
      <c r="X28" s="0" t="n">
        <v>254</v>
      </c>
      <c r="Y28" s="0" t="s">
        <v>67</v>
      </c>
      <c r="Z28" s="0" t="n">
        <v>6420</v>
      </c>
      <c r="AA28" s="0" t="s">
        <v>120</v>
      </c>
      <c r="AB28" s="0" t="s">
        <v>56</v>
      </c>
      <c r="AC28" s="0" t="n">
        <v>2</v>
      </c>
      <c r="AD28" s="0" t="s">
        <v>235</v>
      </c>
      <c r="AG28" s="6" t="n">
        <v>42794</v>
      </c>
      <c r="AH28" s="0" t="n">
        <v>111</v>
      </c>
      <c r="AI28" s="0" t="n">
        <v>118</v>
      </c>
      <c r="AJ28" s="6" t="n">
        <v>42794</v>
      </c>
      <c r="AK28" s="0" t="n">
        <v>7.901</v>
      </c>
      <c r="AL28" s="6" t="n">
        <v>42794</v>
      </c>
      <c r="AM28" s="0" t="n">
        <v>2.481</v>
      </c>
      <c r="AN28" s="0" t="n">
        <v>2.63</v>
      </c>
      <c r="AO28" s="0" t="n">
        <v>1.759</v>
      </c>
      <c r="AP28" s="0" t="n">
        <v>1.965</v>
      </c>
      <c r="AQ28" s="0" t="s">
        <v>79</v>
      </c>
      <c r="AR28" s="0" t="s">
        <v>58</v>
      </c>
      <c r="AS28" s="0" t="s">
        <v>67</v>
      </c>
      <c r="AT28" s="0" t="n">
        <v>67</v>
      </c>
      <c r="AU28" s="0" t="n">
        <v>75</v>
      </c>
      <c r="AX28" s="0" t="s">
        <v>71</v>
      </c>
      <c r="AY28" s="0" t="s">
        <v>240</v>
      </c>
    </row>
    <row r="29" customFormat="false" ht="15" hidden="false" customHeight="false" outlineLevel="0" collapsed="false">
      <c r="A29" s="0" t="s">
        <v>241</v>
      </c>
      <c r="B29" s="0" t="s">
        <v>61</v>
      </c>
      <c r="C29" s="0" t="s">
        <v>242</v>
      </c>
      <c r="E29" s="1" t="s">
        <v>242</v>
      </c>
      <c r="G29" s="5" t="s">
        <v>242</v>
      </c>
      <c r="H29" s="5"/>
      <c r="I29" s="5"/>
      <c r="J29" s="5"/>
      <c r="K29" s="5"/>
      <c r="L29" s="5"/>
      <c r="M29" s="5"/>
      <c r="N29" s="5"/>
      <c r="O29" s="0" t="s">
        <v>242</v>
      </c>
      <c r="P29" s="0" t="s">
        <v>243</v>
      </c>
      <c r="Q29" s="0" t="s">
        <v>51</v>
      </c>
      <c r="R29" s="0" t="s">
        <v>52</v>
      </c>
      <c r="S29" s="0" t="n">
        <v>20.593</v>
      </c>
      <c r="T29" s="0" t="n">
        <v>610</v>
      </c>
      <c r="U29" s="0" t="n">
        <v>610</v>
      </c>
      <c r="V29" s="0" t="n">
        <v>891</v>
      </c>
      <c r="X29" s="0" t="n">
        <v>992</v>
      </c>
      <c r="Y29" s="0" t="s">
        <v>77</v>
      </c>
      <c r="Z29" s="0" t="n">
        <v>610</v>
      </c>
      <c r="AA29" s="0" t="s">
        <v>54</v>
      </c>
      <c r="AB29" s="0" t="s">
        <v>54</v>
      </c>
      <c r="AC29" s="0" t="n">
        <v>22.544</v>
      </c>
      <c r="AD29" s="0" t="s">
        <v>235</v>
      </c>
      <c r="AG29" s="6" t="n">
        <v>42735</v>
      </c>
      <c r="AH29" s="0" t="n">
        <v>-403</v>
      </c>
      <c r="AI29" s="0" t="n">
        <v>-425</v>
      </c>
      <c r="AJ29" s="6" t="n">
        <v>42735</v>
      </c>
      <c r="AK29" s="0" t="n">
        <v>22.544</v>
      </c>
      <c r="AL29" s="6" t="n">
        <v>42735</v>
      </c>
      <c r="AM29" s="0" t="n">
        <v>32.112</v>
      </c>
      <c r="AN29" s="0" t="n">
        <v>33.849</v>
      </c>
      <c r="AO29" s="0" t="n">
        <v>14.973</v>
      </c>
      <c r="AP29" s="0" t="n">
        <v>16.73</v>
      </c>
      <c r="AQ29" s="0" t="s">
        <v>79</v>
      </c>
      <c r="AR29" s="0" t="s">
        <v>58</v>
      </c>
      <c r="AS29" s="0" t="s">
        <v>77</v>
      </c>
      <c r="AT29" s="0" t="n">
        <v>150</v>
      </c>
      <c r="AU29" s="0" t="n">
        <v>179</v>
      </c>
      <c r="AV29" s="0" t="s">
        <v>244</v>
      </c>
      <c r="AX29" s="0" t="s">
        <v>71</v>
      </c>
      <c r="AY29" s="0" t="s">
        <v>244</v>
      </c>
    </row>
    <row r="30" customFormat="false" ht="15" hidden="false" customHeight="false" outlineLevel="0" collapsed="false">
      <c r="A30" s="0" t="s">
        <v>245</v>
      </c>
      <c r="B30" s="0" t="s">
        <v>61</v>
      </c>
      <c r="C30" s="0" t="s">
        <v>246</v>
      </c>
      <c r="E30" s="1" t="s">
        <v>246</v>
      </c>
      <c r="G30" s="5" t="s">
        <v>246</v>
      </c>
      <c r="H30" s="5"/>
      <c r="I30" s="5"/>
      <c r="J30" s="5"/>
      <c r="K30" s="5"/>
      <c r="L30" s="5"/>
      <c r="M30" s="5"/>
      <c r="N30" s="5"/>
      <c r="O30" s="0" t="s">
        <v>246</v>
      </c>
      <c r="P30" s="0" t="s">
        <v>247</v>
      </c>
      <c r="Q30" s="0" t="s">
        <v>51</v>
      </c>
      <c r="R30" s="0" t="s">
        <v>52</v>
      </c>
      <c r="S30" s="0" t="n">
        <v>3.208</v>
      </c>
      <c r="T30" s="0" t="n">
        <v>2361</v>
      </c>
      <c r="U30" s="0" t="n">
        <v>2361</v>
      </c>
      <c r="V30" s="0" t="n">
        <v>2331</v>
      </c>
      <c r="W30" s="0" t="s">
        <v>248</v>
      </c>
      <c r="X30" s="0" t="n">
        <v>682</v>
      </c>
      <c r="Y30" s="0" t="s">
        <v>53</v>
      </c>
      <c r="Z30" s="0" t="n">
        <v>2361</v>
      </c>
      <c r="AA30" s="0" t="s">
        <v>54</v>
      </c>
      <c r="AB30" s="0" t="s">
        <v>54</v>
      </c>
      <c r="AC30" s="0" t="n">
        <v>15.99</v>
      </c>
      <c r="AD30" s="0" t="s">
        <v>235</v>
      </c>
      <c r="AG30" s="6" t="n">
        <v>42735</v>
      </c>
      <c r="AH30" s="0" t="n">
        <v>82</v>
      </c>
      <c r="AI30" s="0" t="n">
        <v>86</v>
      </c>
      <c r="AJ30" s="6" t="n">
        <v>42735</v>
      </c>
      <c r="AK30" s="0" t="n">
        <v>15.99</v>
      </c>
      <c r="AL30" s="6" t="n">
        <v>42735</v>
      </c>
      <c r="AM30" s="0" t="n">
        <v>3.637</v>
      </c>
      <c r="AN30" s="0" t="n">
        <v>3.834</v>
      </c>
      <c r="AO30" s="0" t="n">
        <v>2.428</v>
      </c>
      <c r="AP30" s="0" t="n">
        <v>2.713</v>
      </c>
      <c r="AQ30" s="0" t="s">
        <v>79</v>
      </c>
      <c r="AR30" s="0" t="s">
        <v>58</v>
      </c>
      <c r="AS30" s="0" t="s">
        <v>53</v>
      </c>
      <c r="AT30" s="0" t="n">
        <v>174</v>
      </c>
      <c r="AU30" s="0" t="n">
        <v>177</v>
      </c>
      <c r="AV30" s="0" t="s">
        <v>249</v>
      </c>
      <c r="AW30" s="0" t="s">
        <v>250</v>
      </c>
      <c r="AX30" s="0" t="s">
        <v>71</v>
      </c>
      <c r="AY30" s="0" t="s">
        <v>250</v>
      </c>
    </row>
    <row r="31" customFormat="false" ht="15" hidden="false" customHeight="false" outlineLevel="0" collapsed="false">
      <c r="A31" s="0" t="s">
        <v>251</v>
      </c>
      <c r="B31" s="0" t="s">
        <v>61</v>
      </c>
      <c r="C31" s="0" t="s">
        <v>252</v>
      </c>
      <c r="E31" s="1" t="s">
        <v>252</v>
      </c>
      <c r="F31" s="1" t="s">
        <v>253</v>
      </c>
      <c r="G31" s="5" t="e">
        <f aca="false">#N/A</f>
        <v>#N/A</v>
      </c>
      <c r="H31" s="5"/>
      <c r="I31" s="5"/>
      <c r="J31" s="5"/>
      <c r="K31" s="5"/>
      <c r="L31" s="5"/>
      <c r="M31" s="5"/>
      <c r="N31" s="5"/>
      <c r="O31" s="0" t="s">
        <v>254</v>
      </c>
      <c r="P31" s="0" t="s">
        <v>255</v>
      </c>
      <c r="Q31" s="0" t="s">
        <v>51</v>
      </c>
      <c r="R31" s="0" t="s">
        <v>52</v>
      </c>
      <c r="S31" s="0" t="n">
        <v>455</v>
      </c>
      <c r="T31" s="0" t="n">
        <v>3230</v>
      </c>
      <c r="U31" s="0" t="n">
        <v>3230</v>
      </c>
      <c r="V31" s="0" t="n">
        <v>4649</v>
      </c>
      <c r="X31" s="0" t="n">
        <v>25</v>
      </c>
      <c r="Y31" s="0" t="s">
        <v>67</v>
      </c>
      <c r="AA31" s="0" t="s">
        <v>256</v>
      </c>
      <c r="AB31" s="0" t="s">
        <v>54</v>
      </c>
      <c r="AD31" s="0" t="s">
        <v>257</v>
      </c>
      <c r="AG31" s="6" t="n">
        <v>42369</v>
      </c>
      <c r="AH31" s="0" t="n">
        <v>19</v>
      </c>
      <c r="AI31" s="0" t="n">
        <v>21</v>
      </c>
      <c r="AJ31" s="6" t="n">
        <v>42369</v>
      </c>
      <c r="AK31" s="0" t="s">
        <v>56</v>
      </c>
      <c r="AM31" s="0" t="n">
        <v>428</v>
      </c>
      <c r="AN31" s="0" t="n">
        <v>466</v>
      </c>
      <c r="AO31" s="0" t="s">
        <v>56</v>
      </c>
      <c r="AP31" s="0" t="s">
        <v>56</v>
      </c>
      <c r="AQ31" s="0" t="s">
        <v>70</v>
      </c>
      <c r="AR31" s="0" t="s">
        <v>70</v>
      </c>
      <c r="AS31" s="0" t="s">
        <v>67</v>
      </c>
      <c r="AT31" s="0" t="n">
        <v>20</v>
      </c>
      <c r="AU31" s="0" t="n">
        <v>8</v>
      </c>
      <c r="AV31" s="0" t="s">
        <v>257</v>
      </c>
      <c r="AX31" s="0" t="s">
        <v>71</v>
      </c>
    </row>
    <row r="32" customFormat="false" ht="15" hidden="false" customHeight="false" outlineLevel="0" collapsed="false">
      <c r="A32" s="0" t="s">
        <v>258</v>
      </c>
      <c r="B32" s="0" t="s">
        <v>61</v>
      </c>
      <c r="C32" s="0" t="s">
        <v>259</v>
      </c>
      <c r="E32" s="1" t="s">
        <v>259</v>
      </c>
      <c r="G32" s="5" t="s">
        <v>259</v>
      </c>
      <c r="H32" s="5"/>
      <c r="I32" s="5"/>
      <c r="J32" s="5"/>
      <c r="K32" s="5"/>
      <c r="L32" s="5"/>
      <c r="M32" s="5"/>
      <c r="N32" s="5"/>
      <c r="O32" s="0" t="s">
        <v>259</v>
      </c>
      <c r="P32" s="0" t="s">
        <v>258</v>
      </c>
      <c r="Q32" s="0" t="s">
        <v>51</v>
      </c>
      <c r="R32" s="0" t="s">
        <v>52</v>
      </c>
      <c r="S32" s="0" t="n">
        <v>1.745</v>
      </c>
      <c r="T32" s="0" t="n">
        <v>2399</v>
      </c>
      <c r="U32" s="0" t="n">
        <v>2399</v>
      </c>
      <c r="V32" s="0" t="n">
        <v>6420</v>
      </c>
      <c r="W32" s="0" t="s">
        <v>260</v>
      </c>
      <c r="X32" s="0" t="n">
        <v>262</v>
      </c>
      <c r="Y32" s="0" t="s">
        <v>77</v>
      </c>
      <c r="Z32" s="0" t="n">
        <v>2399</v>
      </c>
      <c r="AA32" s="0" t="s">
        <v>54</v>
      </c>
      <c r="AB32" s="0" t="s">
        <v>54</v>
      </c>
      <c r="AC32" s="0" t="n">
        <v>7.385</v>
      </c>
      <c r="AD32" s="0" t="s">
        <v>235</v>
      </c>
      <c r="AG32" s="6" t="n">
        <v>42735</v>
      </c>
      <c r="AH32" s="0" t="n">
        <v>74</v>
      </c>
      <c r="AI32" s="0" t="n">
        <v>78</v>
      </c>
      <c r="AJ32" s="6" t="n">
        <v>42735</v>
      </c>
      <c r="AK32" s="0" t="n">
        <v>7.385</v>
      </c>
      <c r="AL32" s="6" t="n">
        <v>42735</v>
      </c>
      <c r="AM32" s="0" t="n">
        <v>1.792</v>
      </c>
      <c r="AN32" s="0" t="n">
        <v>1.889</v>
      </c>
      <c r="AO32" s="0" t="n">
        <v>1.218</v>
      </c>
      <c r="AP32" s="0" t="n">
        <v>1.361</v>
      </c>
      <c r="AQ32" s="0" t="s">
        <v>79</v>
      </c>
      <c r="AR32" s="0" t="s">
        <v>58</v>
      </c>
      <c r="AS32" s="0" t="s">
        <v>77</v>
      </c>
      <c r="AT32" s="0" t="n">
        <v>95</v>
      </c>
      <c r="AU32" s="0" t="n">
        <v>96</v>
      </c>
      <c r="AV32" s="0" t="s">
        <v>261</v>
      </c>
      <c r="AX32" s="0" t="s">
        <v>71</v>
      </c>
      <c r="AY32" s="0" t="s">
        <v>262</v>
      </c>
    </row>
    <row r="33" customFormat="false" ht="15" hidden="false" customHeight="false" outlineLevel="0" collapsed="false">
      <c r="A33" s="0" t="s">
        <v>263</v>
      </c>
      <c r="B33" s="0" t="s">
        <v>61</v>
      </c>
      <c r="C33" s="0" t="s">
        <v>264</v>
      </c>
      <c r="E33" s="1" t="s">
        <v>264</v>
      </c>
      <c r="G33" s="5" t="s">
        <v>264</v>
      </c>
      <c r="H33" s="5"/>
      <c r="I33" s="5"/>
      <c r="J33" s="5"/>
      <c r="K33" s="5"/>
      <c r="L33" s="5"/>
      <c r="M33" s="5"/>
      <c r="N33" s="5"/>
      <c r="O33" s="0" t="s">
        <v>265</v>
      </c>
      <c r="P33" s="0" t="s">
        <v>266</v>
      </c>
      <c r="Q33" s="0" t="s">
        <v>51</v>
      </c>
      <c r="R33" s="0" t="s">
        <v>52</v>
      </c>
      <c r="S33" s="0" t="n">
        <v>3.105</v>
      </c>
      <c r="T33" s="0" t="n">
        <v>3511</v>
      </c>
      <c r="U33" s="0" t="n">
        <v>3511</v>
      </c>
      <c r="W33" s="0" t="s">
        <v>267</v>
      </c>
      <c r="X33" s="0" t="n">
        <v>998</v>
      </c>
      <c r="Y33" s="0" t="s">
        <v>67</v>
      </c>
      <c r="Z33" s="0" t="n">
        <v>8411</v>
      </c>
      <c r="AA33" s="0" t="s">
        <v>121</v>
      </c>
      <c r="AB33" s="0" t="s">
        <v>56</v>
      </c>
      <c r="AC33" s="0" t="s">
        <v>120</v>
      </c>
      <c r="AD33" s="0" t="s">
        <v>235</v>
      </c>
      <c r="AG33" s="6" t="n">
        <v>42735</v>
      </c>
      <c r="AH33" s="0" t="n">
        <v>424</v>
      </c>
      <c r="AI33" s="0" t="n">
        <v>447</v>
      </c>
      <c r="AJ33" s="6" t="n">
        <v>42735</v>
      </c>
      <c r="AK33" s="0" t="n">
        <v>2.952</v>
      </c>
      <c r="AL33" s="6" t="n">
        <v>42735</v>
      </c>
      <c r="AM33" s="0" t="n">
        <v>11.538</v>
      </c>
      <c r="AN33" s="0" t="n">
        <v>12.162</v>
      </c>
      <c r="AO33" s="0" t="n">
        <v>5.8</v>
      </c>
      <c r="AP33" s="0" t="n">
        <v>6.481</v>
      </c>
      <c r="AQ33" s="0" t="s">
        <v>79</v>
      </c>
      <c r="AR33" s="0" t="s">
        <v>58</v>
      </c>
      <c r="AS33" s="0" t="s">
        <v>67</v>
      </c>
      <c r="AT33" s="0" t="n">
        <v>592</v>
      </c>
      <c r="AU33" s="0" t="n">
        <v>38</v>
      </c>
      <c r="AX33" s="0" t="s">
        <v>71</v>
      </c>
      <c r="AY33" s="0" t="s">
        <v>268</v>
      </c>
    </row>
    <row r="34" customFormat="false" ht="15" hidden="false" customHeight="false" outlineLevel="0" collapsed="false">
      <c r="A34" s="0" t="s">
        <v>269</v>
      </c>
      <c r="B34" s="0" t="s">
        <v>61</v>
      </c>
      <c r="C34" s="0" t="s">
        <v>270</v>
      </c>
      <c r="E34" s="1" t="s">
        <v>270</v>
      </c>
      <c r="G34" s="5" t="s">
        <v>270</v>
      </c>
      <c r="H34" s="5"/>
      <c r="I34" s="5"/>
      <c r="J34" s="5"/>
      <c r="K34" s="5"/>
      <c r="L34" s="5"/>
      <c r="M34" s="5"/>
      <c r="N34" s="5"/>
      <c r="O34" s="0" t="s">
        <v>271</v>
      </c>
      <c r="P34" s="0" t="s">
        <v>272</v>
      </c>
      <c r="Q34" s="0" t="s">
        <v>51</v>
      </c>
      <c r="R34" s="0" t="s">
        <v>119</v>
      </c>
      <c r="S34" s="0" t="n">
        <v>12</v>
      </c>
      <c r="T34" s="0" t="n">
        <v>6200</v>
      </c>
      <c r="U34" s="0" t="n">
        <v>6200</v>
      </c>
      <c r="V34" s="0" t="n">
        <v>4651</v>
      </c>
      <c r="X34" s="0" t="n">
        <v>12</v>
      </c>
      <c r="Y34" s="0" t="s">
        <v>67</v>
      </c>
      <c r="Z34" s="0" t="n">
        <v>6311</v>
      </c>
      <c r="AA34" s="0" t="s">
        <v>273</v>
      </c>
      <c r="AB34" s="0" t="s">
        <v>56</v>
      </c>
      <c r="AD34" s="0" t="s">
        <v>274</v>
      </c>
      <c r="AG34" s="6" t="n">
        <v>42369</v>
      </c>
      <c r="AH34" s="0" t="n">
        <v>-2</v>
      </c>
      <c r="AI34" s="0" t="n">
        <v>-2</v>
      </c>
      <c r="AJ34" s="6" t="n">
        <v>42369</v>
      </c>
      <c r="AK34" s="0" t="s">
        <v>56</v>
      </c>
      <c r="AM34" s="0" t="n">
        <v>14</v>
      </c>
      <c r="AN34" s="0" t="n">
        <v>16</v>
      </c>
      <c r="AO34" s="0" t="n">
        <v>38</v>
      </c>
      <c r="AP34" s="0" t="n">
        <v>40</v>
      </c>
      <c r="AQ34" s="0" t="s">
        <v>189</v>
      </c>
      <c r="AR34" s="0" t="s">
        <v>189</v>
      </c>
      <c r="AS34" s="0" t="s">
        <v>67</v>
      </c>
      <c r="AT34" s="0" t="n">
        <v>13</v>
      </c>
      <c r="AU34" s="0" t="n">
        <v>10</v>
      </c>
      <c r="AX34" s="0" t="s">
        <v>71</v>
      </c>
      <c r="AY34" s="0" t="s">
        <v>275</v>
      </c>
    </row>
    <row r="35" customFormat="false" ht="15" hidden="false" customHeight="false" outlineLevel="0" collapsed="false">
      <c r="A35" s="0" t="s">
        <v>276</v>
      </c>
      <c r="B35" s="0" t="s">
        <v>61</v>
      </c>
      <c r="C35" s="0" t="s">
        <v>277</v>
      </c>
      <c r="E35" s="1" t="s">
        <v>277</v>
      </c>
      <c r="G35" s="5" t="s">
        <v>277</v>
      </c>
      <c r="H35" s="5" t="s">
        <v>278</v>
      </c>
      <c r="I35" s="5"/>
      <c r="J35" s="5"/>
      <c r="K35" s="5"/>
      <c r="L35" s="5"/>
      <c r="M35" s="5"/>
      <c r="N35" s="5"/>
      <c r="O35" s="0" t="s">
        <v>279</v>
      </c>
      <c r="P35" s="0" t="s">
        <v>280</v>
      </c>
      <c r="Q35" s="0" t="s">
        <v>51</v>
      </c>
      <c r="R35" s="0" t="s">
        <v>126</v>
      </c>
      <c r="S35" s="0" t="n">
        <v>81</v>
      </c>
      <c r="T35" s="0" t="n">
        <v>7010</v>
      </c>
      <c r="U35" s="0" t="n">
        <v>7010</v>
      </c>
      <c r="V35" s="0" t="n">
        <v>6820</v>
      </c>
      <c r="W35" s="0" t="s">
        <v>281</v>
      </c>
      <c r="X35" s="0" t="n">
        <v>975</v>
      </c>
      <c r="Y35" s="0" t="s">
        <v>67</v>
      </c>
      <c r="Z35" s="0" t="s">
        <v>120</v>
      </c>
      <c r="AA35" s="0" t="s">
        <v>120</v>
      </c>
      <c r="AB35" s="0" t="s">
        <v>56</v>
      </c>
      <c r="AC35" s="0" t="s">
        <v>120</v>
      </c>
      <c r="AD35" s="0" t="s">
        <v>282</v>
      </c>
      <c r="AG35" s="0" t="n">
        <v>2015</v>
      </c>
      <c r="AH35" s="0" t="s">
        <v>56</v>
      </c>
      <c r="AI35" s="0" t="s">
        <v>56</v>
      </c>
      <c r="AK35" s="0" t="n">
        <v>75</v>
      </c>
      <c r="AL35" s="0" t="n">
        <v>2016</v>
      </c>
      <c r="AM35" s="0" t="s">
        <v>56</v>
      </c>
      <c r="AN35" s="0" t="s">
        <v>56</v>
      </c>
      <c r="AO35" s="0" t="s">
        <v>56</v>
      </c>
      <c r="AP35" s="0" t="s">
        <v>56</v>
      </c>
      <c r="AQ35" s="0" t="s">
        <v>70</v>
      </c>
      <c r="AR35" s="0" t="s">
        <v>70</v>
      </c>
      <c r="AS35" s="0" t="s">
        <v>67</v>
      </c>
      <c r="AT35" s="0" t="n">
        <v>282</v>
      </c>
      <c r="AU35" s="0" t="n">
        <v>28</v>
      </c>
      <c r="AW35" s="0" t="s">
        <v>283</v>
      </c>
      <c r="AX35" s="0" t="s">
        <v>71</v>
      </c>
      <c r="AY35" s="0" t="s">
        <v>284</v>
      </c>
    </row>
    <row r="36" customFormat="false" ht="15" hidden="false" customHeight="false" outlineLevel="0" collapsed="false">
      <c r="A36" s="0" t="s">
        <v>285</v>
      </c>
      <c r="B36" s="0" t="s">
        <v>61</v>
      </c>
      <c r="C36" s="0" t="s">
        <v>286</v>
      </c>
      <c r="E36" s="1" t="s">
        <v>286</v>
      </c>
      <c r="F36" s="1" t="s">
        <v>287</v>
      </c>
      <c r="G36" s="5" t="s">
        <v>287</v>
      </c>
      <c r="H36" s="5" t="s">
        <v>288</v>
      </c>
      <c r="I36" s="5"/>
      <c r="J36" s="5"/>
      <c r="K36" s="5"/>
      <c r="L36" s="5"/>
      <c r="M36" s="5"/>
      <c r="N36" s="5"/>
      <c r="O36" s="0" t="s">
        <v>289</v>
      </c>
      <c r="P36" s="0" t="s">
        <v>290</v>
      </c>
      <c r="Q36" s="0" t="s">
        <v>51</v>
      </c>
      <c r="R36" s="0" t="s">
        <v>52</v>
      </c>
      <c r="S36" s="0" t="n">
        <v>640</v>
      </c>
      <c r="T36" s="0" t="n">
        <v>2800</v>
      </c>
      <c r="U36" s="0" t="n">
        <v>2800</v>
      </c>
      <c r="V36" s="0" t="n">
        <v>4663</v>
      </c>
      <c r="X36" s="0" t="n">
        <v>11</v>
      </c>
      <c r="Y36" s="0" t="s">
        <v>67</v>
      </c>
      <c r="Z36" s="0" t="n">
        <v>7010</v>
      </c>
      <c r="AA36" s="0" t="s">
        <v>291</v>
      </c>
      <c r="AB36" s="0" t="s">
        <v>56</v>
      </c>
      <c r="AD36" s="0" t="s">
        <v>274</v>
      </c>
      <c r="AG36" s="6" t="n">
        <v>42369</v>
      </c>
      <c r="AH36" s="0" t="n">
        <v>29</v>
      </c>
      <c r="AI36" s="0" t="n">
        <v>32</v>
      </c>
      <c r="AJ36" s="6" t="n">
        <v>42369</v>
      </c>
      <c r="AK36" s="0" t="n">
        <v>1.597</v>
      </c>
      <c r="AL36" s="6" t="n">
        <v>42004</v>
      </c>
      <c r="AM36" s="0" t="n">
        <v>690</v>
      </c>
      <c r="AN36" s="0" t="n">
        <v>751</v>
      </c>
      <c r="AO36" s="0" t="s">
        <v>56</v>
      </c>
      <c r="AP36" s="0" t="s">
        <v>56</v>
      </c>
      <c r="AQ36" s="0" t="s">
        <v>70</v>
      </c>
      <c r="AR36" s="0" t="s">
        <v>70</v>
      </c>
      <c r="AS36" s="0" t="s">
        <v>67</v>
      </c>
      <c r="AT36" s="0" t="n">
        <v>8</v>
      </c>
      <c r="AU36" s="0" t="n">
        <v>3</v>
      </c>
      <c r="AX36" s="0" t="s">
        <v>71</v>
      </c>
      <c r="AY36" s="0" t="s">
        <v>292</v>
      </c>
    </row>
    <row r="37" customFormat="false" ht="15" hidden="false" customHeight="false" outlineLevel="0" collapsed="false">
      <c r="A37" s="0" t="s">
        <v>293</v>
      </c>
      <c r="B37" s="0" t="s">
        <v>61</v>
      </c>
      <c r="C37" s="0" t="s">
        <v>294</v>
      </c>
      <c r="E37" s="1" t="s">
        <v>294</v>
      </c>
      <c r="G37" s="5" t="s">
        <v>294</v>
      </c>
      <c r="H37" s="5" t="s">
        <v>295</v>
      </c>
      <c r="I37" s="5" t="s">
        <v>296</v>
      </c>
      <c r="J37" s="5"/>
      <c r="K37" s="5"/>
      <c r="L37" s="5"/>
      <c r="M37" s="5"/>
      <c r="N37" s="5"/>
      <c r="O37" s="0" t="s">
        <v>294</v>
      </c>
      <c r="P37" s="0" t="s">
        <v>297</v>
      </c>
      <c r="Q37" s="0" t="s">
        <v>51</v>
      </c>
      <c r="R37" s="0" t="s">
        <v>119</v>
      </c>
      <c r="S37" s="0" t="n">
        <v>71</v>
      </c>
      <c r="T37" s="0" t="n">
        <v>2620</v>
      </c>
      <c r="U37" s="0" t="n">
        <v>2620</v>
      </c>
      <c r="V37" s="0" t="n">
        <v>6201</v>
      </c>
      <c r="X37" s="0" t="n">
        <v>25</v>
      </c>
      <c r="Y37" s="0" t="s">
        <v>298</v>
      </c>
      <c r="Z37" s="0" t="n">
        <v>2620</v>
      </c>
      <c r="AA37" s="0" t="s">
        <v>54</v>
      </c>
      <c r="AB37" s="0" t="s">
        <v>54</v>
      </c>
      <c r="AD37" s="0" t="s">
        <v>274</v>
      </c>
      <c r="AG37" s="6" t="n">
        <v>42369</v>
      </c>
      <c r="AH37" s="0" t="n">
        <v>3</v>
      </c>
      <c r="AI37" s="0" t="n">
        <v>3</v>
      </c>
      <c r="AJ37" s="6" t="n">
        <v>42369</v>
      </c>
      <c r="AK37" s="0" t="s">
        <v>56</v>
      </c>
      <c r="AM37" s="0" t="n">
        <v>100</v>
      </c>
      <c r="AN37" s="0" t="n">
        <v>108</v>
      </c>
      <c r="AO37" s="0" t="s">
        <v>56</v>
      </c>
      <c r="AP37" s="0" t="s">
        <v>56</v>
      </c>
      <c r="AQ37" s="0" t="s">
        <v>70</v>
      </c>
      <c r="AR37" s="0" t="s">
        <v>70</v>
      </c>
      <c r="AS37" s="0" t="s">
        <v>298</v>
      </c>
      <c r="AT37" s="0" t="n">
        <v>7</v>
      </c>
      <c r="AU37" s="0" t="n">
        <v>10</v>
      </c>
      <c r="AV37" s="0" t="s">
        <v>71</v>
      </c>
      <c r="AX37" s="0" t="s">
        <v>71</v>
      </c>
      <c r="AY37" s="0" t="s">
        <v>299</v>
      </c>
    </row>
    <row r="38" customFormat="false" ht="15" hidden="false" customHeight="false" outlineLevel="0" collapsed="false">
      <c r="A38" s="0" t="s">
        <v>300</v>
      </c>
      <c r="B38" s="0" t="s">
        <v>61</v>
      </c>
      <c r="C38" s="0" t="s">
        <v>301</v>
      </c>
      <c r="E38" s="1" t="s">
        <v>301</v>
      </c>
      <c r="G38" s="5" t="s">
        <v>301</v>
      </c>
      <c r="H38" s="5" t="s">
        <v>302</v>
      </c>
      <c r="I38" s="5"/>
      <c r="J38" s="5"/>
      <c r="K38" s="5"/>
      <c r="L38" s="5"/>
      <c r="M38" s="5"/>
      <c r="N38" s="5"/>
      <c r="O38" s="0" t="s">
        <v>301</v>
      </c>
      <c r="P38" s="0" t="s">
        <v>303</v>
      </c>
      <c r="Q38" s="0" t="s">
        <v>51</v>
      </c>
      <c r="R38" s="0" t="s">
        <v>52</v>
      </c>
      <c r="S38" s="0" t="n">
        <v>278</v>
      </c>
      <c r="T38" s="0" t="n">
        <v>4299</v>
      </c>
      <c r="U38" s="0" t="n">
        <v>4299</v>
      </c>
      <c r="W38" s="0" t="s">
        <v>304</v>
      </c>
      <c r="X38" s="0" t="n">
        <v>38</v>
      </c>
      <c r="Y38" s="0" t="s">
        <v>77</v>
      </c>
      <c r="Z38" s="0" t="n">
        <v>4299</v>
      </c>
      <c r="AA38" s="0" t="s">
        <v>54</v>
      </c>
      <c r="AB38" s="0" t="s">
        <v>54</v>
      </c>
      <c r="AC38" s="0" t="n">
        <v>1.475</v>
      </c>
      <c r="AD38" s="0" t="s">
        <v>235</v>
      </c>
      <c r="AG38" s="6" t="n">
        <v>42369</v>
      </c>
      <c r="AH38" s="0" t="n">
        <v>6</v>
      </c>
      <c r="AI38" s="0" t="n">
        <v>6</v>
      </c>
      <c r="AJ38" s="6" t="n">
        <v>42369</v>
      </c>
      <c r="AK38" s="0" t="n">
        <v>1.475</v>
      </c>
      <c r="AL38" s="6" t="n">
        <v>42369</v>
      </c>
      <c r="AM38" s="0" t="n">
        <v>186</v>
      </c>
      <c r="AN38" s="0" t="n">
        <v>202</v>
      </c>
      <c r="AO38" s="0" t="s">
        <v>56</v>
      </c>
      <c r="AP38" s="0" t="s">
        <v>56</v>
      </c>
      <c r="AQ38" s="0" t="s">
        <v>70</v>
      </c>
      <c r="AR38" s="0" t="s">
        <v>70</v>
      </c>
      <c r="AS38" s="0" t="s">
        <v>77</v>
      </c>
      <c r="AT38" s="0" t="n">
        <v>24</v>
      </c>
      <c r="AU38" s="0" t="n">
        <v>23</v>
      </c>
      <c r="AX38" s="0" t="s">
        <v>71</v>
      </c>
    </row>
    <row r="39" customFormat="false" ht="15" hidden="false" customHeight="false" outlineLevel="0" collapsed="false">
      <c r="A39" s="0" t="s">
        <v>305</v>
      </c>
      <c r="B39" s="0" t="s">
        <v>61</v>
      </c>
      <c r="C39" s="0" t="s">
        <v>306</v>
      </c>
      <c r="E39" s="1" t="s">
        <v>306</v>
      </c>
      <c r="G39" s="5" t="s">
        <v>306</v>
      </c>
      <c r="H39" s="5"/>
      <c r="I39" s="5"/>
      <c r="J39" s="5"/>
      <c r="K39" s="5"/>
      <c r="L39" s="5"/>
      <c r="M39" s="5"/>
      <c r="N39" s="5"/>
      <c r="O39" s="0" t="s">
        <v>307</v>
      </c>
      <c r="P39" s="0" t="s">
        <v>308</v>
      </c>
      <c r="Q39" s="0" t="s">
        <v>51</v>
      </c>
      <c r="R39" s="0" t="s">
        <v>52</v>
      </c>
      <c r="S39" s="0" t="n">
        <v>611</v>
      </c>
      <c r="T39" s="0" t="n">
        <v>6190</v>
      </c>
      <c r="U39" s="0" t="n">
        <v>6190</v>
      </c>
      <c r="X39" s="0" t="n">
        <v>213</v>
      </c>
      <c r="Y39" s="0" t="s">
        <v>195</v>
      </c>
      <c r="Z39" s="0" t="n">
        <v>6420</v>
      </c>
      <c r="AA39" s="0" t="s">
        <v>120</v>
      </c>
      <c r="AB39" s="0" t="s">
        <v>56</v>
      </c>
      <c r="AD39" s="0" t="s">
        <v>235</v>
      </c>
      <c r="AG39" s="6" t="n">
        <v>42460</v>
      </c>
      <c r="AH39" s="0" t="n">
        <v>31</v>
      </c>
      <c r="AI39" s="0" t="n">
        <v>35</v>
      </c>
      <c r="AJ39" s="6" t="n">
        <v>42460</v>
      </c>
      <c r="AK39" s="0" t="n">
        <v>3.716</v>
      </c>
      <c r="AL39" s="6" t="n">
        <v>42460</v>
      </c>
      <c r="AM39" s="0" t="n">
        <v>514</v>
      </c>
      <c r="AN39" s="0" t="n">
        <v>585</v>
      </c>
      <c r="AO39" s="0" t="n">
        <v>616</v>
      </c>
      <c r="AP39" s="0" t="n">
        <v>688</v>
      </c>
      <c r="AQ39" s="0" t="s">
        <v>79</v>
      </c>
      <c r="AR39" s="0" t="s">
        <v>58</v>
      </c>
      <c r="AS39" s="0" t="s">
        <v>195</v>
      </c>
      <c r="AT39" s="0" t="n">
        <v>91</v>
      </c>
      <c r="AU39" s="0" t="n">
        <v>29</v>
      </c>
      <c r="AX39" s="0" t="s">
        <v>71</v>
      </c>
    </row>
    <row r="40" customFormat="false" ht="15" hidden="false" customHeight="false" outlineLevel="0" collapsed="false">
      <c r="A40" s="0" t="s">
        <v>309</v>
      </c>
      <c r="B40" s="0" t="s">
        <v>61</v>
      </c>
      <c r="C40" s="0" t="s">
        <v>310</v>
      </c>
      <c r="E40" s="1" t="s">
        <v>310</v>
      </c>
      <c r="G40" s="5" t="s">
        <v>310</v>
      </c>
      <c r="I40" s="5"/>
      <c r="J40" s="5"/>
      <c r="K40" s="5"/>
      <c r="L40" s="5"/>
      <c r="M40" s="5"/>
      <c r="N40" s="5" t="s">
        <v>311</v>
      </c>
      <c r="O40" s="0" t="s">
        <v>312</v>
      </c>
      <c r="P40" s="0" t="s">
        <v>313</v>
      </c>
      <c r="Q40" s="0" t="s">
        <v>51</v>
      </c>
      <c r="R40" s="0" t="s">
        <v>52</v>
      </c>
      <c r="S40" s="0" t="n">
        <v>532</v>
      </c>
      <c r="T40" s="0" t="n">
        <v>7010</v>
      </c>
      <c r="U40" s="0" t="n">
        <v>7010</v>
      </c>
      <c r="V40" s="0" t="n">
        <v>6420</v>
      </c>
      <c r="X40" s="0" t="n">
        <v>26</v>
      </c>
      <c r="Y40" s="0" t="s">
        <v>67</v>
      </c>
      <c r="Z40" s="0" t="n">
        <v>9609</v>
      </c>
      <c r="AA40" s="0" t="s">
        <v>314</v>
      </c>
      <c r="AB40" s="0" t="s">
        <v>56</v>
      </c>
      <c r="AC40" s="0" t="n">
        <v>2.987</v>
      </c>
      <c r="AD40" s="0" t="s">
        <v>274</v>
      </c>
      <c r="AG40" s="6" t="n">
        <v>42369</v>
      </c>
      <c r="AH40" s="0" t="n">
        <v>0</v>
      </c>
      <c r="AI40" s="0" t="n">
        <v>0</v>
      </c>
      <c r="AJ40" s="6" t="n">
        <v>42369</v>
      </c>
      <c r="AK40" s="0" t="s">
        <v>56</v>
      </c>
      <c r="AM40" s="0" t="n">
        <v>508</v>
      </c>
      <c r="AN40" s="0" t="n">
        <v>554</v>
      </c>
      <c r="AO40" s="0" t="s">
        <v>56</v>
      </c>
      <c r="AP40" s="0" t="s">
        <v>56</v>
      </c>
      <c r="AQ40" s="0" t="s">
        <v>70</v>
      </c>
      <c r="AR40" s="0" t="s">
        <v>70</v>
      </c>
      <c r="AS40" s="0" t="s">
        <v>67</v>
      </c>
      <c r="AT40" s="0" t="n">
        <v>15</v>
      </c>
      <c r="AU40" s="0" t="n">
        <v>5</v>
      </c>
      <c r="AV40" s="0" t="s">
        <v>315</v>
      </c>
      <c r="AX40" s="0" t="s">
        <v>71</v>
      </c>
      <c r="AY40" s="0" t="s">
        <v>316</v>
      </c>
    </row>
    <row r="41" customFormat="false" ht="15" hidden="false" customHeight="false" outlineLevel="0" collapsed="false">
      <c r="A41" s="0" t="s">
        <v>317</v>
      </c>
      <c r="B41" s="0" t="s">
        <v>61</v>
      </c>
      <c r="C41" s="0" t="s">
        <v>318</v>
      </c>
      <c r="E41" s="1" t="s">
        <v>318</v>
      </c>
      <c r="G41" s="5" t="s">
        <v>318</v>
      </c>
      <c r="H41" s="5"/>
      <c r="I41" s="5"/>
      <c r="J41" s="5"/>
      <c r="K41" s="5"/>
      <c r="L41" s="5"/>
      <c r="M41" s="5"/>
      <c r="N41" s="5"/>
      <c r="O41" s="0" t="s">
        <v>319</v>
      </c>
      <c r="P41" s="0" t="s">
        <v>320</v>
      </c>
      <c r="Q41" s="0" t="s">
        <v>51</v>
      </c>
      <c r="R41" s="0" t="s">
        <v>119</v>
      </c>
      <c r="S41" s="0" t="n">
        <v>29</v>
      </c>
      <c r="T41" s="0" t="n">
        <v>7010</v>
      </c>
      <c r="U41" s="0" t="n">
        <v>7010</v>
      </c>
      <c r="V41" s="0" t="n">
        <v>6420</v>
      </c>
      <c r="X41" s="0" t="n">
        <v>22</v>
      </c>
      <c r="Y41" s="0" t="s">
        <v>67</v>
      </c>
      <c r="Z41" s="0" t="n">
        <v>6420</v>
      </c>
      <c r="AA41" s="0" t="s">
        <v>256</v>
      </c>
      <c r="AB41" s="0" t="s">
        <v>54</v>
      </c>
      <c r="AD41" s="0" t="s">
        <v>274</v>
      </c>
      <c r="AG41" s="6" t="n">
        <v>42369</v>
      </c>
      <c r="AH41" s="0" t="n">
        <v>2</v>
      </c>
      <c r="AI41" s="0" t="n">
        <v>3</v>
      </c>
      <c r="AJ41" s="6" t="n">
        <v>42369</v>
      </c>
      <c r="AK41" s="0" t="n">
        <v>70</v>
      </c>
      <c r="AL41" s="6" t="n">
        <v>42369</v>
      </c>
      <c r="AM41" s="0" t="n">
        <v>82</v>
      </c>
      <c r="AN41" s="0" t="n">
        <v>89</v>
      </c>
      <c r="AO41" s="0" t="s">
        <v>56</v>
      </c>
      <c r="AP41" s="0" t="s">
        <v>56</v>
      </c>
      <c r="AQ41" s="0" t="s">
        <v>70</v>
      </c>
      <c r="AR41" s="0" t="s">
        <v>70</v>
      </c>
      <c r="AS41" s="0" t="s">
        <v>67</v>
      </c>
      <c r="AT41" s="0" t="n">
        <v>17</v>
      </c>
      <c r="AU41" s="0" t="n">
        <v>5</v>
      </c>
      <c r="AX41" s="0" t="s">
        <v>71</v>
      </c>
    </row>
    <row r="42" customFormat="false" ht="15" hidden="false" customHeight="false" outlineLevel="0" collapsed="false">
      <c r="A42" s="0" t="s">
        <v>321</v>
      </c>
      <c r="B42" s="0" t="s">
        <v>61</v>
      </c>
      <c r="C42" s="0" t="s">
        <v>322</v>
      </c>
      <c r="E42" s="1" t="s">
        <v>322</v>
      </c>
      <c r="G42" s="5" t="s">
        <v>322</v>
      </c>
      <c r="H42" s="5" t="s">
        <v>323</v>
      </c>
      <c r="I42" s="5" t="s">
        <v>324</v>
      </c>
      <c r="J42" s="5"/>
      <c r="K42" s="5"/>
      <c r="L42" s="5"/>
      <c r="M42" s="5"/>
      <c r="N42" s="5"/>
      <c r="O42" s="0" t="s">
        <v>325</v>
      </c>
      <c r="P42" s="0" t="s">
        <v>326</v>
      </c>
      <c r="Q42" s="0" t="s">
        <v>51</v>
      </c>
      <c r="R42" s="0" t="s">
        <v>52</v>
      </c>
      <c r="S42" s="0" t="n">
        <v>131</v>
      </c>
      <c r="T42" s="0" t="n">
        <v>3250</v>
      </c>
      <c r="U42" s="0" t="n">
        <v>3250</v>
      </c>
      <c r="V42" s="0" t="n">
        <v>4646</v>
      </c>
      <c r="X42" s="0" t="n">
        <v>3</v>
      </c>
      <c r="Y42" s="0" t="s">
        <v>67</v>
      </c>
      <c r="Z42" s="0" t="s">
        <v>120</v>
      </c>
      <c r="AA42" s="0" t="s">
        <v>120</v>
      </c>
      <c r="AB42" s="0" t="s">
        <v>56</v>
      </c>
      <c r="AC42" s="0" t="s">
        <v>120</v>
      </c>
      <c r="AD42" s="0" t="s">
        <v>274</v>
      </c>
      <c r="AG42" s="6" t="n">
        <v>42369</v>
      </c>
      <c r="AH42" s="0" t="n">
        <v>18</v>
      </c>
      <c r="AI42" s="0" t="n">
        <v>19</v>
      </c>
      <c r="AJ42" s="6" t="n">
        <v>42369</v>
      </c>
      <c r="AK42" s="0" t="n">
        <v>542</v>
      </c>
      <c r="AL42" s="6" t="n">
        <v>42369</v>
      </c>
      <c r="AM42" s="0" t="n">
        <v>108</v>
      </c>
      <c r="AN42" s="0" t="n">
        <v>117</v>
      </c>
      <c r="AO42" s="0" t="s">
        <v>56</v>
      </c>
      <c r="AP42" s="0" t="s">
        <v>56</v>
      </c>
      <c r="AQ42" s="0" t="s">
        <v>70</v>
      </c>
      <c r="AR42" s="0" t="s">
        <v>70</v>
      </c>
      <c r="AS42" s="0" t="s">
        <v>67</v>
      </c>
      <c r="AT42" s="0" t="n">
        <v>143</v>
      </c>
      <c r="AU42" s="0" t="n">
        <v>0</v>
      </c>
      <c r="AX42" s="0" t="s">
        <v>71</v>
      </c>
    </row>
    <row r="43" customFormat="false" ht="15" hidden="false" customHeight="false" outlineLevel="0" collapsed="false">
      <c r="A43" s="0" t="s">
        <v>327</v>
      </c>
      <c r="B43" s="0" t="s">
        <v>61</v>
      </c>
      <c r="C43" s="0" t="s">
        <v>328</v>
      </c>
      <c r="E43" s="1" t="s">
        <v>328</v>
      </c>
      <c r="G43" s="5" t="s">
        <v>328</v>
      </c>
      <c r="H43" s="5"/>
      <c r="I43" s="5"/>
      <c r="J43" s="5"/>
      <c r="K43" s="5"/>
      <c r="L43" s="5"/>
      <c r="M43" s="5"/>
      <c r="N43" s="5"/>
      <c r="O43" s="0" t="s">
        <v>265</v>
      </c>
      <c r="P43" s="0" t="s">
        <v>266</v>
      </c>
      <c r="Q43" s="0" t="s">
        <v>51</v>
      </c>
      <c r="R43" s="0" t="s">
        <v>52</v>
      </c>
      <c r="S43" s="0" t="n">
        <v>6.908</v>
      </c>
      <c r="T43" s="0" t="n">
        <v>6420</v>
      </c>
      <c r="U43" s="0" t="n">
        <v>6420</v>
      </c>
      <c r="V43" s="0" t="n">
        <v>7010</v>
      </c>
      <c r="W43" s="0" t="s">
        <v>327</v>
      </c>
      <c r="X43" s="0" t="n">
        <v>546</v>
      </c>
      <c r="Y43" s="0" t="s">
        <v>67</v>
      </c>
      <c r="Z43" s="0" t="n">
        <v>8411</v>
      </c>
      <c r="AA43" s="0" t="s">
        <v>54</v>
      </c>
      <c r="AB43" s="0" t="s">
        <v>54</v>
      </c>
      <c r="AC43" s="0" t="s">
        <v>120</v>
      </c>
      <c r="AD43" s="0" t="s">
        <v>274</v>
      </c>
      <c r="AG43" s="6" t="n">
        <v>42369</v>
      </c>
      <c r="AH43" s="0" t="n">
        <v>206</v>
      </c>
      <c r="AI43" s="0" t="n">
        <v>224</v>
      </c>
      <c r="AJ43" s="6" t="n">
        <v>42369</v>
      </c>
      <c r="AK43" s="0" t="s">
        <v>56</v>
      </c>
      <c r="AM43" s="0" t="n">
        <v>26.475</v>
      </c>
      <c r="AN43" s="0" t="n">
        <v>28.824</v>
      </c>
      <c r="AO43" s="0" t="s">
        <v>56</v>
      </c>
      <c r="AP43" s="0" t="s">
        <v>56</v>
      </c>
      <c r="AQ43" s="0" t="s">
        <v>70</v>
      </c>
      <c r="AR43" s="0" t="s">
        <v>70</v>
      </c>
      <c r="AS43" s="0" t="s">
        <v>67</v>
      </c>
      <c r="AT43" s="0" t="n">
        <v>592</v>
      </c>
      <c r="AU43" s="0" t="n">
        <v>9</v>
      </c>
      <c r="AX43" s="0" t="s">
        <v>71</v>
      </c>
    </row>
    <row r="44" customFormat="false" ht="15" hidden="false" customHeight="false" outlineLevel="0" collapsed="false">
      <c r="A44" s="0" t="s">
        <v>329</v>
      </c>
      <c r="B44" s="0" t="s">
        <v>61</v>
      </c>
      <c r="C44" s="0" t="s">
        <v>330</v>
      </c>
      <c r="E44" s="1" t="s">
        <v>330</v>
      </c>
      <c r="G44" s="5" t="s">
        <v>330</v>
      </c>
      <c r="H44" s="5"/>
      <c r="I44" s="5"/>
      <c r="J44" s="5"/>
      <c r="K44" s="5"/>
      <c r="L44" s="5"/>
      <c r="M44" s="5"/>
      <c r="N44" s="5"/>
      <c r="O44" s="0" t="s">
        <v>331</v>
      </c>
      <c r="P44" s="0" t="s">
        <v>332</v>
      </c>
      <c r="Q44" s="0" t="s">
        <v>51</v>
      </c>
      <c r="R44" s="0" t="s">
        <v>52</v>
      </c>
      <c r="S44" s="0" t="n">
        <v>8.383</v>
      </c>
      <c r="T44" s="0" t="n">
        <v>6420</v>
      </c>
      <c r="U44" s="0" t="n">
        <v>6420</v>
      </c>
      <c r="V44" s="0" t="n">
        <v>7010</v>
      </c>
      <c r="X44" s="0" t="n">
        <v>177</v>
      </c>
      <c r="Y44" s="0" t="s">
        <v>67</v>
      </c>
      <c r="Z44" s="0" t="s">
        <v>120</v>
      </c>
      <c r="AA44" s="0" t="s">
        <v>120</v>
      </c>
      <c r="AB44" s="0" t="s">
        <v>56</v>
      </c>
      <c r="AC44" s="0" t="s">
        <v>120</v>
      </c>
      <c r="AD44" s="0" t="s">
        <v>274</v>
      </c>
      <c r="AG44" s="6" t="n">
        <v>42369</v>
      </c>
      <c r="AH44" s="0" t="n">
        <v>988</v>
      </c>
      <c r="AI44" s="0" t="n">
        <v>1.076</v>
      </c>
      <c r="AJ44" s="6" t="n">
        <v>42369</v>
      </c>
      <c r="AK44" s="0" t="s">
        <v>56</v>
      </c>
      <c r="AM44" s="0" t="n">
        <v>9.261</v>
      </c>
      <c r="AN44" s="0" t="n">
        <v>10.082</v>
      </c>
      <c r="AO44" s="0" t="s">
        <v>56</v>
      </c>
      <c r="AP44" s="0" t="s">
        <v>56</v>
      </c>
      <c r="AQ44" s="0" t="s">
        <v>70</v>
      </c>
      <c r="AR44" s="0" t="s">
        <v>70</v>
      </c>
      <c r="AS44" s="0" t="s">
        <v>67</v>
      </c>
      <c r="AT44" s="0" t="n">
        <v>790</v>
      </c>
      <c r="AU44" s="0" t="n">
        <v>49</v>
      </c>
      <c r="AV44" s="0" t="s">
        <v>71</v>
      </c>
      <c r="AX44" s="0" t="s">
        <v>71</v>
      </c>
      <c r="AY44" s="0" t="s">
        <v>333</v>
      </c>
    </row>
    <row r="45" customFormat="false" ht="15" hidden="false" customHeight="false" outlineLevel="0" collapsed="false">
      <c r="A45" s="0" t="s">
        <v>334</v>
      </c>
      <c r="B45" s="0" t="s">
        <v>61</v>
      </c>
      <c r="C45" s="0" t="s">
        <v>335</v>
      </c>
      <c r="E45" s="1" t="s">
        <v>335</v>
      </c>
      <c r="G45" s="5" t="s">
        <v>335</v>
      </c>
      <c r="H45" s="5" t="s">
        <v>336</v>
      </c>
      <c r="I45" s="5"/>
      <c r="J45" s="5"/>
      <c r="K45" s="5"/>
      <c r="L45" s="5"/>
      <c r="M45" s="5"/>
      <c r="N45" s="5"/>
      <c r="O45" s="0" t="s">
        <v>337</v>
      </c>
      <c r="P45" s="0" t="s">
        <v>338</v>
      </c>
      <c r="Q45" s="0" t="s">
        <v>51</v>
      </c>
      <c r="R45" s="0" t="s">
        <v>52</v>
      </c>
      <c r="S45" s="0" t="n">
        <v>2.2</v>
      </c>
      <c r="T45" s="0" t="n">
        <v>8292</v>
      </c>
      <c r="U45" s="0" t="n">
        <v>8292</v>
      </c>
      <c r="X45" s="0" t="n">
        <v>229</v>
      </c>
      <c r="Y45" s="0" t="s">
        <v>67</v>
      </c>
      <c r="Z45" s="0" t="s">
        <v>120</v>
      </c>
      <c r="AA45" s="0" t="s">
        <v>120</v>
      </c>
      <c r="AB45" s="0" t="s">
        <v>56</v>
      </c>
      <c r="AC45" s="0" t="s">
        <v>120</v>
      </c>
      <c r="AD45" s="0" t="s">
        <v>235</v>
      </c>
      <c r="AG45" s="6" t="n">
        <v>42735</v>
      </c>
      <c r="AH45" s="0" t="n">
        <v>48</v>
      </c>
      <c r="AI45" s="0" t="n">
        <v>51</v>
      </c>
      <c r="AJ45" s="6" t="n">
        <v>42735</v>
      </c>
      <c r="AK45" s="0" t="n">
        <v>9.835</v>
      </c>
      <c r="AL45" s="6" t="n">
        <v>42735</v>
      </c>
      <c r="AM45" s="0" t="n">
        <v>2.009</v>
      </c>
      <c r="AN45" s="0" t="n">
        <v>2.118</v>
      </c>
      <c r="AO45" s="0" t="s">
        <v>56</v>
      </c>
      <c r="AP45" s="0" t="s">
        <v>56</v>
      </c>
      <c r="AQ45" s="0" t="s">
        <v>70</v>
      </c>
      <c r="AR45" s="0" t="s">
        <v>70</v>
      </c>
      <c r="AS45" s="0" t="s">
        <v>67</v>
      </c>
      <c r="AT45" s="0" t="n">
        <v>835</v>
      </c>
      <c r="AU45" s="0" t="n">
        <v>11</v>
      </c>
      <c r="AV45" s="0" t="s">
        <v>71</v>
      </c>
      <c r="AX45" s="0" t="s">
        <v>71</v>
      </c>
      <c r="AY45" s="0" t="s">
        <v>339</v>
      </c>
    </row>
    <row r="46" customFormat="false" ht="15" hidden="false" customHeight="false" outlineLevel="0" collapsed="false">
      <c r="A46" s="0" t="s">
        <v>340</v>
      </c>
      <c r="B46" s="0" t="s">
        <v>61</v>
      </c>
      <c r="C46" s="0" t="s">
        <v>341</v>
      </c>
      <c r="E46" s="1" t="s">
        <v>341</v>
      </c>
      <c r="G46" s="5" t="s">
        <v>341</v>
      </c>
      <c r="H46" s="5" t="s">
        <v>342</v>
      </c>
      <c r="I46" s="5" t="s">
        <v>343</v>
      </c>
      <c r="J46" s="5"/>
      <c r="K46" s="5"/>
      <c r="L46" s="5"/>
      <c r="M46" s="5"/>
      <c r="N46" s="5"/>
      <c r="O46" s="0" t="s">
        <v>344</v>
      </c>
      <c r="P46" s="0" t="s">
        <v>345</v>
      </c>
      <c r="Q46" s="0" t="s">
        <v>51</v>
      </c>
      <c r="R46" s="0" t="s">
        <v>52</v>
      </c>
      <c r="S46" s="0" t="n">
        <v>665</v>
      </c>
      <c r="T46" s="0" t="n">
        <v>6420</v>
      </c>
      <c r="U46" s="0" t="n">
        <v>6420</v>
      </c>
      <c r="X46" s="0" t="n">
        <v>0</v>
      </c>
      <c r="Y46" s="0" t="s">
        <v>67</v>
      </c>
      <c r="AA46" s="0" t="s">
        <v>346</v>
      </c>
      <c r="AB46" s="0" t="s">
        <v>56</v>
      </c>
      <c r="AD46" s="0" t="s">
        <v>347</v>
      </c>
      <c r="AG46" s="6" t="n">
        <v>42429</v>
      </c>
      <c r="AH46" s="0" t="n">
        <v>-11</v>
      </c>
      <c r="AI46" s="0" t="n">
        <v>-12</v>
      </c>
      <c r="AJ46" s="6" t="n">
        <v>42429</v>
      </c>
      <c r="AK46" s="0" t="s">
        <v>56</v>
      </c>
      <c r="AM46" s="0" t="n">
        <v>699</v>
      </c>
      <c r="AN46" s="0" t="n">
        <v>761</v>
      </c>
      <c r="AO46" s="0" t="s">
        <v>56</v>
      </c>
      <c r="AP46" s="0" t="s">
        <v>56</v>
      </c>
      <c r="AQ46" s="0" t="s">
        <v>70</v>
      </c>
      <c r="AR46" s="0" t="s">
        <v>70</v>
      </c>
      <c r="AS46" s="0" t="s">
        <v>67</v>
      </c>
      <c r="AT46" s="0" t="n">
        <v>3</v>
      </c>
      <c r="AU46" s="0" t="n">
        <v>0</v>
      </c>
      <c r="AX46" s="0" t="s">
        <v>71</v>
      </c>
    </row>
    <row r="47" customFormat="false" ht="15" hidden="false" customHeight="false" outlineLevel="0" collapsed="false">
      <c r="A47" s="0" t="s">
        <v>348</v>
      </c>
      <c r="B47" s="0" t="s">
        <v>61</v>
      </c>
      <c r="C47" s="0" t="s">
        <v>349</v>
      </c>
      <c r="E47" s="1" t="s">
        <v>349</v>
      </c>
      <c r="G47" s="5" t="s">
        <v>349</v>
      </c>
      <c r="H47" s="5" t="s">
        <v>350</v>
      </c>
      <c r="I47" s="5"/>
      <c r="J47" s="5"/>
      <c r="K47" s="5"/>
      <c r="L47" s="5"/>
      <c r="M47" s="5"/>
      <c r="N47" s="5"/>
      <c r="O47" s="0" t="s">
        <v>351</v>
      </c>
      <c r="P47" s="0" t="s">
        <v>352</v>
      </c>
      <c r="Q47" s="0" t="s">
        <v>51</v>
      </c>
      <c r="R47" s="0" t="s">
        <v>126</v>
      </c>
      <c r="S47" s="0" t="n">
        <v>1</v>
      </c>
      <c r="T47" s="0" t="n">
        <v>4741</v>
      </c>
      <c r="U47" s="0" t="n">
        <v>4741</v>
      </c>
      <c r="X47" s="0" t="n">
        <v>2</v>
      </c>
      <c r="Y47" s="0" t="s">
        <v>67</v>
      </c>
      <c r="Z47" s="0" t="n">
        <v>6619</v>
      </c>
      <c r="AA47" s="0" t="s">
        <v>120</v>
      </c>
      <c r="AB47" s="0" t="s">
        <v>56</v>
      </c>
      <c r="AC47" s="0" t="n">
        <v>184</v>
      </c>
      <c r="AD47" s="0" t="s">
        <v>274</v>
      </c>
      <c r="AG47" s="6" t="n">
        <v>42369</v>
      </c>
      <c r="AH47" s="0" t="n">
        <v>1</v>
      </c>
      <c r="AI47" s="0" t="n">
        <v>1</v>
      </c>
      <c r="AJ47" s="6" t="n">
        <v>42369</v>
      </c>
      <c r="AK47" s="0" t="n">
        <v>12</v>
      </c>
      <c r="AL47" s="6" t="n">
        <v>42369</v>
      </c>
      <c r="AM47" s="0" t="n">
        <v>10</v>
      </c>
      <c r="AN47" s="0" t="n">
        <v>11</v>
      </c>
      <c r="AO47" s="0" t="s">
        <v>56</v>
      </c>
      <c r="AP47" s="0" t="s">
        <v>56</v>
      </c>
      <c r="AQ47" s="0" t="s">
        <v>70</v>
      </c>
      <c r="AR47" s="0" t="s">
        <v>70</v>
      </c>
      <c r="AS47" s="0" t="s">
        <v>67</v>
      </c>
      <c r="AT47" s="0" t="n">
        <v>41</v>
      </c>
      <c r="AU47" s="0" t="n">
        <v>2</v>
      </c>
      <c r="AW47" s="0" t="s">
        <v>274</v>
      </c>
      <c r="AX47" s="0" t="s">
        <v>71</v>
      </c>
    </row>
    <row r="48" customFormat="false" ht="15" hidden="false" customHeight="false" outlineLevel="0" collapsed="false">
      <c r="A48" s="0" t="s">
        <v>353</v>
      </c>
      <c r="B48" s="0" t="s">
        <v>61</v>
      </c>
      <c r="C48" s="0" t="s">
        <v>354</v>
      </c>
      <c r="E48" s="1" t="s">
        <v>354</v>
      </c>
      <c r="G48" s="5" t="s">
        <v>354</v>
      </c>
      <c r="H48" s="5"/>
      <c r="I48" s="5"/>
      <c r="J48" s="5"/>
      <c r="K48" s="5"/>
      <c r="L48" s="5"/>
      <c r="M48" s="5"/>
      <c r="N48" s="5"/>
      <c r="O48" s="0" t="s">
        <v>355</v>
      </c>
      <c r="P48" s="0" t="s">
        <v>356</v>
      </c>
      <c r="Q48" s="0" t="s">
        <v>51</v>
      </c>
      <c r="R48" s="0" t="s">
        <v>119</v>
      </c>
      <c r="S48" s="0" t="n">
        <v>52</v>
      </c>
      <c r="T48" s="0" t="n">
        <v>7010</v>
      </c>
      <c r="U48" s="0" t="n">
        <v>7010</v>
      </c>
      <c r="X48" s="0" t="n">
        <v>34</v>
      </c>
      <c r="Y48" s="0" t="s">
        <v>67</v>
      </c>
      <c r="Z48" s="0" t="s">
        <v>120</v>
      </c>
      <c r="AA48" s="0" t="s">
        <v>357</v>
      </c>
      <c r="AB48" s="0" t="s">
        <v>56</v>
      </c>
      <c r="AC48" s="0" t="s">
        <v>120</v>
      </c>
      <c r="AD48" s="0" t="s">
        <v>274</v>
      </c>
      <c r="AG48" s="6" t="n">
        <v>42185</v>
      </c>
      <c r="AH48" s="0" t="n">
        <v>8</v>
      </c>
      <c r="AI48" s="0" t="n">
        <v>9</v>
      </c>
      <c r="AJ48" s="6" t="n">
        <v>42185</v>
      </c>
      <c r="AK48" s="0" t="s">
        <v>56</v>
      </c>
      <c r="AM48" s="0" t="n">
        <v>50</v>
      </c>
      <c r="AN48" s="0" t="n">
        <v>55</v>
      </c>
      <c r="AO48" s="0" t="n">
        <v>0</v>
      </c>
      <c r="AP48" s="0" t="n">
        <v>0</v>
      </c>
      <c r="AQ48" s="0" t="s">
        <v>189</v>
      </c>
      <c r="AR48" s="0" t="s">
        <v>189</v>
      </c>
      <c r="AS48" s="0" t="s">
        <v>67</v>
      </c>
      <c r="AT48" s="0" t="n">
        <v>30</v>
      </c>
      <c r="AU48" s="0" t="n">
        <v>10</v>
      </c>
      <c r="AX48" s="0" t="s">
        <v>71</v>
      </c>
    </row>
    <row r="49" customFormat="false" ht="15" hidden="false" customHeight="false" outlineLevel="0" collapsed="false">
      <c r="A49" s="0" t="s">
        <v>358</v>
      </c>
      <c r="B49" s="0" t="s">
        <v>61</v>
      </c>
      <c r="C49" s="0" t="s">
        <v>359</v>
      </c>
      <c r="E49" s="1" t="s">
        <v>359</v>
      </c>
      <c r="G49" s="5" t="s">
        <v>359</v>
      </c>
      <c r="H49" s="5" t="s">
        <v>360</v>
      </c>
      <c r="I49" s="5"/>
      <c r="J49" s="5"/>
      <c r="K49" s="5"/>
      <c r="L49" s="5"/>
      <c r="M49" s="5"/>
      <c r="N49" s="5"/>
      <c r="O49" s="0" t="s">
        <v>361</v>
      </c>
      <c r="P49" s="0" t="s">
        <v>362</v>
      </c>
      <c r="Q49" s="0" t="s">
        <v>51</v>
      </c>
      <c r="R49" s="0" t="s">
        <v>119</v>
      </c>
      <c r="S49" s="0" t="n">
        <v>11</v>
      </c>
      <c r="T49" s="0" t="n">
        <v>6209</v>
      </c>
      <c r="U49" s="0" t="n">
        <v>6209</v>
      </c>
      <c r="V49" s="0" t="n">
        <v>7022</v>
      </c>
      <c r="X49" s="0" t="n">
        <v>3</v>
      </c>
      <c r="Y49" s="0" t="s">
        <v>67</v>
      </c>
      <c r="Z49" s="0" t="s">
        <v>120</v>
      </c>
      <c r="AA49" s="0" t="s">
        <v>120</v>
      </c>
      <c r="AB49" s="0" t="s">
        <v>54</v>
      </c>
      <c r="AC49" s="0" t="s">
        <v>120</v>
      </c>
      <c r="AD49" s="0" t="s">
        <v>274</v>
      </c>
      <c r="AG49" s="6" t="n">
        <v>42369</v>
      </c>
      <c r="AH49" s="0" t="s">
        <v>56</v>
      </c>
      <c r="AI49" s="0" t="s">
        <v>56</v>
      </c>
      <c r="AJ49" s="6" t="n">
        <v>42369</v>
      </c>
      <c r="AK49" s="0" t="n">
        <v>46</v>
      </c>
      <c r="AL49" s="6" t="n">
        <v>42369</v>
      </c>
      <c r="AM49" s="0" t="n">
        <v>4</v>
      </c>
      <c r="AN49" s="0" t="n">
        <v>4</v>
      </c>
      <c r="AO49" s="0" t="s">
        <v>56</v>
      </c>
      <c r="AP49" s="0" t="s">
        <v>56</v>
      </c>
      <c r="AQ49" s="0" t="s">
        <v>70</v>
      </c>
      <c r="AR49" s="0" t="s">
        <v>70</v>
      </c>
      <c r="AS49" s="0" t="s">
        <v>67</v>
      </c>
      <c r="AT49" s="0" t="n">
        <v>15</v>
      </c>
      <c r="AU49" s="0" t="n">
        <v>0</v>
      </c>
      <c r="AX49" s="0" t="s">
        <v>71</v>
      </c>
    </row>
    <row r="50" customFormat="false" ht="15" hidden="false" customHeight="false" outlineLevel="0" collapsed="false">
      <c r="A50" s="0" t="s">
        <v>363</v>
      </c>
      <c r="B50" s="0" t="s">
        <v>61</v>
      </c>
      <c r="C50" s="0" t="s">
        <v>364</v>
      </c>
      <c r="E50" s="1" t="s">
        <v>364</v>
      </c>
      <c r="G50" s="5" t="s">
        <v>364</v>
      </c>
      <c r="H50" s="5"/>
      <c r="I50" s="5"/>
      <c r="J50" s="5"/>
      <c r="K50" s="5"/>
      <c r="L50" s="5"/>
      <c r="M50" s="5"/>
      <c r="N50" s="5"/>
      <c r="O50" s="0" t="s">
        <v>365</v>
      </c>
      <c r="P50" s="0" t="s">
        <v>366</v>
      </c>
      <c r="Q50" s="0" t="s">
        <v>51</v>
      </c>
      <c r="R50" s="0" t="s">
        <v>52</v>
      </c>
      <c r="S50" s="0" t="n">
        <v>1.44</v>
      </c>
      <c r="T50" s="0" t="n">
        <v>2822</v>
      </c>
      <c r="U50" s="0" t="n">
        <v>2822</v>
      </c>
      <c r="V50" s="0" t="n">
        <v>2892</v>
      </c>
      <c r="X50" s="0" t="n">
        <v>230</v>
      </c>
      <c r="Y50" s="0" t="s">
        <v>67</v>
      </c>
      <c r="Z50" s="0" t="s">
        <v>120</v>
      </c>
      <c r="AA50" s="0" t="s">
        <v>367</v>
      </c>
      <c r="AB50" s="0" t="s">
        <v>56</v>
      </c>
      <c r="AC50" s="0" t="s">
        <v>120</v>
      </c>
      <c r="AD50" s="0" t="s">
        <v>368</v>
      </c>
      <c r="AG50" s="6" t="n">
        <v>42735</v>
      </c>
      <c r="AH50" s="0" t="n">
        <v>61</v>
      </c>
      <c r="AI50" s="0" t="n">
        <v>64</v>
      </c>
      <c r="AJ50" s="6" t="n">
        <v>42735</v>
      </c>
      <c r="AK50" s="0" t="n">
        <v>9.97</v>
      </c>
      <c r="AL50" s="6" t="n">
        <v>42735</v>
      </c>
      <c r="AM50" s="0" t="n">
        <v>1.536</v>
      </c>
      <c r="AN50" s="0" t="n">
        <v>1.619</v>
      </c>
      <c r="AO50" s="0" t="n">
        <v>1.535</v>
      </c>
      <c r="AP50" s="0" t="n">
        <v>1.715</v>
      </c>
      <c r="AQ50" s="0" t="s">
        <v>79</v>
      </c>
      <c r="AR50" s="0" t="s">
        <v>58</v>
      </c>
      <c r="AS50" s="0" t="s">
        <v>67</v>
      </c>
      <c r="AT50" s="0" t="n">
        <v>104</v>
      </c>
      <c r="AU50" s="0" t="n">
        <v>21</v>
      </c>
      <c r="AV50" s="0" t="s">
        <v>71</v>
      </c>
      <c r="AX50" s="0" t="s">
        <v>71</v>
      </c>
      <c r="AY50" s="0" t="s">
        <v>369</v>
      </c>
    </row>
    <row r="51" customFormat="false" ht="15" hidden="false" customHeight="false" outlineLevel="0" collapsed="false">
      <c r="A51" s="0" t="s">
        <v>370</v>
      </c>
      <c r="B51" s="0" t="s">
        <v>61</v>
      </c>
      <c r="C51" s="0" t="s">
        <v>371</v>
      </c>
      <c r="E51" s="1" t="s">
        <v>371</v>
      </c>
      <c r="G51" s="5" t="s">
        <v>371</v>
      </c>
      <c r="H51" s="5"/>
      <c r="I51" s="5"/>
      <c r="J51" s="5"/>
      <c r="K51" s="5"/>
      <c r="L51" s="5"/>
      <c r="M51" s="5"/>
      <c r="N51" s="5"/>
      <c r="O51" s="0" t="s">
        <v>371</v>
      </c>
      <c r="P51" s="0" t="s">
        <v>372</v>
      </c>
      <c r="Q51" s="0" t="s">
        <v>51</v>
      </c>
      <c r="R51" s="0" t="s">
        <v>52</v>
      </c>
      <c r="S51" s="0" t="n">
        <v>3.644</v>
      </c>
      <c r="T51" s="0" t="n">
        <v>1107</v>
      </c>
      <c r="U51" s="0" t="n">
        <v>1107</v>
      </c>
      <c r="V51" s="0" t="n">
        <v>4634</v>
      </c>
      <c r="X51" s="0" t="n">
        <v>258</v>
      </c>
      <c r="Y51" s="0" t="s">
        <v>77</v>
      </c>
      <c r="Z51" s="0" t="n">
        <v>1107</v>
      </c>
      <c r="AA51" s="0" t="s">
        <v>54</v>
      </c>
      <c r="AB51" s="0" t="s">
        <v>54</v>
      </c>
      <c r="AC51" s="0" t="n">
        <v>239</v>
      </c>
      <c r="AD51" s="0" t="s">
        <v>373</v>
      </c>
      <c r="AG51" s="6" t="n">
        <v>42369</v>
      </c>
      <c r="AH51" s="0" t="n">
        <v>501</v>
      </c>
      <c r="AI51" s="0" t="n">
        <v>545</v>
      </c>
      <c r="AJ51" s="6" t="n">
        <v>42369</v>
      </c>
      <c r="AK51" s="0" t="n">
        <v>239</v>
      </c>
      <c r="AL51" s="6" t="n">
        <v>42369</v>
      </c>
      <c r="AM51" s="0" t="n">
        <v>1.952</v>
      </c>
      <c r="AN51" s="0" t="n">
        <v>2.125</v>
      </c>
      <c r="AO51" s="0" t="s">
        <v>56</v>
      </c>
      <c r="AP51" s="0" t="s">
        <v>56</v>
      </c>
      <c r="AQ51" s="0" t="s">
        <v>70</v>
      </c>
      <c r="AR51" s="0" t="s">
        <v>70</v>
      </c>
      <c r="AS51" s="0" t="s">
        <v>77</v>
      </c>
      <c r="AT51" s="0" t="n">
        <v>77</v>
      </c>
      <c r="AU51" s="0" t="n">
        <v>84</v>
      </c>
      <c r="AV51" s="0" t="s">
        <v>373</v>
      </c>
      <c r="AW51" s="0" t="s">
        <v>373</v>
      </c>
      <c r="AX51" s="0" t="s">
        <v>71</v>
      </c>
    </row>
    <row r="52" customFormat="false" ht="15" hidden="false" customHeight="false" outlineLevel="0" collapsed="false">
      <c r="A52" s="0" t="s">
        <v>374</v>
      </c>
      <c r="B52" s="0" t="s">
        <v>61</v>
      </c>
      <c r="C52" s="0" t="s">
        <v>375</v>
      </c>
      <c r="E52" s="1" t="s">
        <v>375</v>
      </c>
      <c r="G52" s="5" t="s">
        <v>375</v>
      </c>
      <c r="H52" s="5"/>
      <c r="I52" s="5"/>
      <c r="J52" s="5"/>
      <c r="K52" s="5"/>
      <c r="L52" s="5"/>
      <c r="M52" s="5"/>
      <c r="N52" s="5"/>
      <c r="O52" s="0" t="s">
        <v>376</v>
      </c>
      <c r="P52" s="0" t="s">
        <v>377</v>
      </c>
      <c r="Q52" s="0" t="s">
        <v>51</v>
      </c>
      <c r="R52" s="0" t="s">
        <v>52</v>
      </c>
      <c r="S52" s="0" t="n">
        <v>7.957</v>
      </c>
      <c r="T52" s="0" t="n">
        <v>6420</v>
      </c>
      <c r="U52" s="0" t="n">
        <v>6420</v>
      </c>
      <c r="X52" s="0" t="n">
        <v>420</v>
      </c>
      <c r="Y52" s="0" t="s">
        <v>67</v>
      </c>
      <c r="Z52" s="0" t="s">
        <v>120</v>
      </c>
      <c r="AA52" s="0" t="s">
        <v>120</v>
      </c>
      <c r="AB52" s="0" t="s">
        <v>56</v>
      </c>
      <c r="AC52" s="0" t="s">
        <v>120</v>
      </c>
      <c r="AD52" s="0" t="s">
        <v>378</v>
      </c>
      <c r="AG52" s="6" t="n">
        <v>42735</v>
      </c>
      <c r="AH52" s="0" t="n">
        <v>111</v>
      </c>
      <c r="AI52" s="0" t="n">
        <v>117</v>
      </c>
      <c r="AJ52" s="6" t="n">
        <v>42735</v>
      </c>
      <c r="AK52" s="0" t="s">
        <v>56</v>
      </c>
      <c r="AM52" s="0" t="n">
        <v>4.766</v>
      </c>
      <c r="AN52" s="0" t="n">
        <v>5.024</v>
      </c>
      <c r="AO52" s="0" t="s">
        <v>56</v>
      </c>
      <c r="AP52" s="0" t="s">
        <v>56</v>
      </c>
      <c r="AQ52" s="0" t="s">
        <v>70</v>
      </c>
      <c r="AR52" s="0" t="s">
        <v>70</v>
      </c>
      <c r="AS52" s="0" t="s">
        <v>67</v>
      </c>
      <c r="AT52" s="0" t="n">
        <v>186</v>
      </c>
      <c r="AU52" s="0" t="n">
        <v>111</v>
      </c>
      <c r="AX52" s="0" t="s">
        <v>71</v>
      </c>
    </row>
    <row r="53" customFormat="false" ht="15" hidden="false" customHeight="false" outlineLevel="0" collapsed="false">
      <c r="A53" s="0" t="s">
        <v>379</v>
      </c>
      <c r="B53" s="0" t="s">
        <v>61</v>
      </c>
      <c r="C53" s="0" t="s">
        <v>380</v>
      </c>
      <c r="E53" s="1" t="s">
        <v>380</v>
      </c>
      <c r="G53" s="5" t="s">
        <v>380</v>
      </c>
      <c r="H53" s="5"/>
      <c r="I53" s="5"/>
      <c r="J53" s="5"/>
      <c r="K53" s="5"/>
      <c r="L53" s="5"/>
      <c r="M53" s="5"/>
      <c r="N53" s="5"/>
      <c r="O53" s="0" t="s">
        <v>380</v>
      </c>
      <c r="P53" s="0" t="s">
        <v>381</v>
      </c>
      <c r="Q53" s="0" t="s">
        <v>51</v>
      </c>
      <c r="R53" s="0" t="s">
        <v>52</v>
      </c>
      <c r="S53" s="0" t="n">
        <v>642</v>
      </c>
      <c r="T53" s="0" t="n">
        <v>7010</v>
      </c>
      <c r="U53" s="0" t="n">
        <v>7010</v>
      </c>
      <c r="V53" s="0" t="n">
        <v>6420</v>
      </c>
      <c r="X53" s="0" t="n">
        <v>125</v>
      </c>
      <c r="Y53" s="0" t="s">
        <v>77</v>
      </c>
      <c r="Z53" s="0" t="n">
        <v>7010</v>
      </c>
      <c r="AA53" s="0" t="s">
        <v>54</v>
      </c>
      <c r="AB53" s="0" t="s">
        <v>54</v>
      </c>
      <c r="AD53" s="0" t="s">
        <v>382</v>
      </c>
      <c r="AG53" s="6" t="n">
        <v>42735</v>
      </c>
      <c r="AH53" s="0" t="n">
        <v>29</v>
      </c>
      <c r="AI53" s="0" t="n">
        <v>31</v>
      </c>
      <c r="AJ53" s="6" t="n">
        <v>42735</v>
      </c>
      <c r="AK53" s="0" t="s">
        <v>56</v>
      </c>
      <c r="AM53" s="0" t="n">
        <v>668</v>
      </c>
      <c r="AN53" s="0" t="n">
        <v>704</v>
      </c>
      <c r="AO53" s="0" t="s">
        <v>56</v>
      </c>
      <c r="AP53" s="0" t="s">
        <v>56</v>
      </c>
      <c r="AQ53" s="0" t="s">
        <v>70</v>
      </c>
      <c r="AR53" s="0" t="s">
        <v>70</v>
      </c>
      <c r="AS53" s="0" t="s">
        <v>77</v>
      </c>
      <c r="AT53" s="0" t="n">
        <v>55</v>
      </c>
      <c r="AU53" s="0" t="n">
        <v>64</v>
      </c>
      <c r="AX53" s="0" t="s">
        <v>71</v>
      </c>
      <c r="AY53" s="0" t="s">
        <v>383</v>
      </c>
    </row>
    <row r="54" customFormat="false" ht="15" hidden="false" customHeight="false" outlineLevel="0" collapsed="false">
      <c r="A54" s="0" t="s">
        <v>384</v>
      </c>
      <c r="B54" s="0" t="s">
        <v>61</v>
      </c>
      <c r="C54" s="0" t="s">
        <v>385</v>
      </c>
      <c r="E54" s="1" t="s">
        <v>385</v>
      </c>
      <c r="G54" s="5" t="s">
        <v>385</v>
      </c>
      <c r="H54" s="5" t="s">
        <v>386</v>
      </c>
      <c r="I54" s="5" t="s">
        <v>387</v>
      </c>
      <c r="J54" s="5"/>
      <c r="K54" s="5"/>
      <c r="L54" s="5"/>
      <c r="M54" s="5"/>
      <c r="N54" s="5"/>
      <c r="O54" s="0" t="s">
        <v>388</v>
      </c>
      <c r="P54" s="0" t="s">
        <v>389</v>
      </c>
      <c r="Q54" s="0" t="s">
        <v>51</v>
      </c>
      <c r="R54" s="0" t="s">
        <v>52</v>
      </c>
      <c r="S54" s="0" t="n">
        <v>283</v>
      </c>
      <c r="T54" s="0" t="n">
        <v>2740</v>
      </c>
      <c r="U54" s="0" t="n">
        <v>2740</v>
      </c>
      <c r="V54" s="0" t="n">
        <v>6420</v>
      </c>
      <c r="X54" s="0" t="n">
        <v>9</v>
      </c>
      <c r="Y54" s="0" t="s">
        <v>67</v>
      </c>
      <c r="Z54" s="0" t="s">
        <v>120</v>
      </c>
      <c r="AA54" s="0" t="s">
        <v>256</v>
      </c>
      <c r="AB54" s="0" t="s">
        <v>54</v>
      </c>
      <c r="AC54" s="0" t="s">
        <v>120</v>
      </c>
      <c r="AD54" s="0" t="s">
        <v>390</v>
      </c>
      <c r="AG54" s="6" t="n">
        <v>42369</v>
      </c>
      <c r="AH54" s="0" t="n">
        <v>-7</v>
      </c>
      <c r="AI54" s="0" t="n">
        <v>-8</v>
      </c>
      <c r="AJ54" s="6" t="n">
        <v>42369</v>
      </c>
      <c r="AK54" s="0" t="n">
        <v>1.835</v>
      </c>
      <c r="AL54" s="6" t="n">
        <v>42369</v>
      </c>
      <c r="AM54" s="0" t="n">
        <v>346</v>
      </c>
      <c r="AN54" s="0" t="n">
        <v>376</v>
      </c>
      <c r="AO54" s="0" t="s">
        <v>56</v>
      </c>
      <c r="AP54" s="0" t="s">
        <v>56</v>
      </c>
      <c r="AQ54" s="0" t="s">
        <v>70</v>
      </c>
      <c r="AR54" s="0" t="s">
        <v>70</v>
      </c>
      <c r="AS54" s="0" t="s">
        <v>67</v>
      </c>
      <c r="AT54" s="0" t="n">
        <v>10</v>
      </c>
      <c r="AU54" s="0" t="n">
        <v>8</v>
      </c>
      <c r="AV54" s="0" t="s">
        <v>391</v>
      </c>
      <c r="AX54" s="0" t="s">
        <v>71</v>
      </c>
      <c r="AY54" s="0" t="s">
        <v>392</v>
      </c>
    </row>
    <row r="55" customFormat="false" ht="15" hidden="false" customHeight="false" outlineLevel="0" collapsed="false">
      <c r="A55" s="0" t="s">
        <v>393</v>
      </c>
      <c r="B55" s="0" t="s">
        <v>61</v>
      </c>
      <c r="C55" s="0" t="s">
        <v>394</v>
      </c>
      <c r="E55" s="1" t="s">
        <v>394</v>
      </c>
      <c r="G55" s="5" t="s">
        <v>394</v>
      </c>
      <c r="H55" s="5" t="s">
        <v>395</v>
      </c>
      <c r="I55" s="5"/>
      <c r="J55" s="5"/>
      <c r="K55" s="5"/>
      <c r="L55" s="5"/>
      <c r="M55" s="5"/>
      <c r="N55" s="5" t="s">
        <v>396</v>
      </c>
      <c r="O55" s="0" t="s">
        <v>394</v>
      </c>
      <c r="P55" s="0" t="s">
        <v>397</v>
      </c>
      <c r="Q55" s="0" t="s">
        <v>51</v>
      </c>
      <c r="R55" s="0" t="s">
        <v>52</v>
      </c>
      <c r="S55" s="0" t="n">
        <v>197</v>
      </c>
      <c r="T55" s="0" t="n">
        <v>2899</v>
      </c>
      <c r="U55" s="0" t="n">
        <v>2899</v>
      </c>
      <c r="X55" s="0" t="n">
        <v>55</v>
      </c>
      <c r="Y55" s="0" t="s">
        <v>77</v>
      </c>
      <c r="Z55" s="0" t="n">
        <v>2899</v>
      </c>
      <c r="AA55" s="0" t="s">
        <v>54</v>
      </c>
      <c r="AB55" s="0" t="s">
        <v>54</v>
      </c>
      <c r="AC55" s="0" t="n">
        <v>1.2</v>
      </c>
      <c r="AD55" s="0" t="s">
        <v>398</v>
      </c>
      <c r="AG55" s="6" t="n">
        <v>42735</v>
      </c>
      <c r="AH55" s="0" t="n">
        <v>-28</v>
      </c>
      <c r="AI55" s="0" t="n">
        <v>-30</v>
      </c>
      <c r="AJ55" s="6" t="n">
        <v>42735</v>
      </c>
      <c r="AK55" s="0" t="n">
        <v>1.2</v>
      </c>
      <c r="AL55" s="6" t="n">
        <v>42735</v>
      </c>
      <c r="AM55" s="0" t="n">
        <v>802</v>
      </c>
      <c r="AN55" s="0" t="n">
        <v>845</v>
      </c>
      <c r="AO55" s="0" t="n">
        <v>931</v>
      </c>
      <c r="AP55" s="0" t="n">
        <v>1.04</v>
      </c>
      <c r="AQ55" s="0" t="s">
        <v>79</v>
      </c>
      <c r="AR55" s="0" t="s">
        <v>58</v>
      </c>
      <c r="AS55" s="0" t="s">
        <v>77</v>
      </c>
      <c r="AT55" s="0" t="n">
        <v>44</v>
      </c>
      <c r="AU55" s="0" t="n">
        <v>43</v>
      </c>
      <c r="AV55" s="0" t="s">
        <v>398</v>
      </c>
      <c r="AX55" s="0" t="s">
        <v>71</v>
      </c>
      <c r="AY55" s="0" t="s">
        <v>399</v>
      </c>
    </row>
    <row r="56" customFormat="false" ht="15" hidden="false" customHeight="false" outlineLevel="0" collapsed="false">
      <c r="A56" s="0" t="s">
        <v>400</v>
      </c>
      <c r="B56" s="0" t="s">
        <v>61</v>
      </c>
      <c r="C56" s="0" t="s">
        <v>401</v>
      </c>
      <c r="E56" s="1" t="s">
        <v>401</v>
      </c>
      <c r="G56" s="5" t="s">
        <v>401</v>
      </c>
      <c r="H56" s="5"/>
      <c r="I56" s="5"/>
      <c r="J56" s="5"/>
      <c r="K56" s="5"/>
      <c r="L56" s="5"/>
      <c r="M56" s="5"/>
      <c r="N56" s="5"/>
      <c r="O56" s="0" t="s">
        <v>402</v>
      </c>
      <c r="P56" s="0" t="s">
        <v>403</v>
      </c>
      <c r="Q56" s="0" t="s">
        <v>51</v>
      </c>
      <c r="R56" s="0" t="s">
        <v>119</v>
      </c>
      <c r="S56" s="0" t="n">
        <v>67</v>
      </c>
      <c r="T56" s="0" t="n">
        <v>1391</v>
      </c>
      <c r="U56" s="0" t="n">
        <v>1391</v>
      </c>
      <c r="V56" s="0" t="n">
        <v>1392</v>
      </c>
      <c r="X56" s="0" t="n">
        <v>7</v>
      </c>
      <c r="Y56" s="0" t="s">
        <v>67</v>
      </c>
      <c r="Z56" s="0" t="n">
        <v>7022</v>
      </c>
      <c r="AA56" s="0" t="s">
        <v>120</v>
      </c>
      <c r="AB56" s="0" t="s">
        <v>54</v>
      </c>
      <c r="AC56" s="0" t="n">
        <v>33</v>
      </c>
      <c r="AD56" s="0" t="s">
        <v>404</v>
      </c>
      <c r="AG56" s="6" t="n">
        <v>42369</v>
      </c>
      <c r="AH56" s="0" t="n">
        <v>3</v>
      </c>
      <c r="AI56" s="0" t="n">
        <v>3</v>
      </c>
      <c r="AJ56" s="6" t="n">
        <v>42369</v>
      </c>
      <c r="AK56" s="0" t="n">
        <v>184</v>
      </c>
      <c r="AL56" s="6" t="n">
        <v>42369</v>
      </c>
      <c r="AM56" s="0" t="n">
        <v>14</v>
      </c>
      <c r="AN56" s="0" t="n">
        <v>15</v>
      </c>
      <c r="AO56" s="0" t="s">
        <v>56</v>
      </c>
      <c r="AP56" s="0" t="s">
        <v>56</v>
      </c>
      <c r="AQ56" s="0" t="s">
        <v>70</v>
      </c>
      <c r="AR56" s="0" t="s">
        <v>70</v>
      </c>
      <c r="AS56" s="0" t="s">
        <v>67</v>
      </c>
      <c r="AT56" s="0" t="n">
        <v>9</v>
      </c>
      <c r="AU56" s="0" t="n">
        <v>3</v>
      </c>
      <c r="AV56" s="0" t="s">
        <v>71</v>
      </c>
      <c r="AX56" s="0" t="s">
        <v>71</v>
      </c>
    </row>
    <row r="57" customFormat="false" ht="15" hidden="false" customHeight="false" outlineLevel="0" collapsed="false">
      <c r="A57" s="0" t="s">
        <v>405</v>
      </c>
      <c r="B57" s="0" t="s">
        <v>61</v>
      </c>
      <c r="C57" s="0" t="s">
        <v>406</v>
      </c>
      <c r="E57" s="1" t="s">
        <v>406</v>
      </c>
      <c r="F57" s="1" t="s">
        <v>407</v>
      </c>
      <c r="G57" s="5" t="s">
        <v>407</v>
      </c>
      <c r="H57" s="5"/>
      <c r="I57" s="5"/>
      <c r="J57" s="5"/>
      <c r="K57" s="5"/>
      <c r="L57" s="5"/>
      <c r="M57" s="5"/>
      <c r="N57" s="5"/>
      <c r="O57" s="0" t="s">
        <v>408</v>
      </c>
      <c r="P57" s="0" t="s">
        <v>409</v>
      </c>
      <c r="Q57" s="0" t="s">
        <v>51</v>
      </c>
      <c r="R57" s="0" t="s">
        <v>52</v>
      </c>
      <c r="S57" s="0" t="n">
        <v>155</v>
      </c>
      <c r="T57" s="0" t="n">
        <v>4665</v>
      </c>
      <c r="U57" s="0" t="n">
        <v>4665</v>
      </c>
      <c r="V57" s="0" t="n">
        <v>3101</v>
      </c>
      <c r="X57" s="0" t="n">
        <v>21</v>
      </c>
      <c r="Y57" s="0" t="s">
        <v>67</v>
      </c>
      <c r="Z57" s="0" t="n">
        <v>6420</v>
      </c>
      <c r="AA57" s="0" t="s">
        <v>410</v>
      </c>
      <c r="AB57" s="0" t="s">
        <v>56</v>
      </c>
      <c r="AC57" s="0" t="n">
        <v>2</v>
      </c>
      <c r="AD57" s="0" t="s">
        <v>411</v>
      </c>
      <c r="AG57" s="6" t="n">
        <v>42735</v>
      </c>
      <c r="AH57" s="0" t="n">
        <v>2</v>
      </c>
      <c r="AI57" s="0" t="n">
        <v>2</v>
      </c>
      <c r="AJ57" s="6" t="n">
        <v>42735</v>
      </c>
      <c r="AK57" s="0" t="s">
        <v>56</v>
      </c>
      <c r="AM57" s="0" t="n">
        <v>93</v>
      </c>
      <c r="AN57" s="0" t="n">
        <v>98</v>
      </c>
      <c r="AO57" s="0" t="s">
        <v>56</v>
      </c>
      <c r="AP57" s="0" t="s">
        <v>56</v>
      </c>
      <c r="AQ57" s="0" t="s">
        <v>70</v>
      </c>
      <c r="AR57" s="0" t="s">
        <v>70</v>
      </c>
      <c r="AS57" s="0" t="s">
        <v>67</v>
      </c>
      <c r="AT57" s="0" t="n">
        <v>8</v>
      </c>
      <c r="AU57" s="0" t="n">
        <v>2</v>
      </c>
      <c r="AX57" s="0" t="s">
        <v>71</v>
      </c>
    </row>
    <row r="58" customFormat="false" ht="15" hidden="false" customHeight="false" outlineLevel="0" collapsed="false">
      <c r="A58" s="0" t="s">
        <v>412</v>
      </c>
      <c r="B58" s="0" t="s">
        <v>61</v>
      </c>
      <c r="C58" s="0" t="s">
        <v>413</v>
      </c>
      <c r="E58" s="1" t="s">
        <v>413</v>
      </c>
      <c r="G58" s="5" t="s">
        <v>413</v>
      </c>
      <c r="H58" s="5"/>
      <c r="I58" s="5"/>
      <c r="J58" s="5"/>
      <c r="K58" s="5"/>
      <c r="L58" s="5"/>
      <c r="M58" s="5"/>
      <c r="N58" s="5"/>
      <c r="O58" s="0" t="s">
        <v>413</v>
      </c>
      <c r="P58" s="0" t="s">
        <v>414</v>
      </c>
      <c r="Q58" s="0" t="s">
        <v>415</v>
      </c>
      <c r="R58" s="0" t="s">
        <v>52</v>
      </c>
      <c r="S58" s="0" t="s">
        <v>56</v>
      </c>
      <c r="T58" s="0" t="n">
        <v>7010</v>
      </c>
      <c r="U58" s="0" t="n">
        <v>7010</v>
      </c>
      <c r="V58" s="0" t="n">
        <v>6420</v>
      </c>
      <c r="W58" s="0" t="s">
        <v>416</v>
      </c>
      <c r="X58" s="0" t="n">
        <v>358</v>
      </c>
      <c r="Y58" s="0" t="s">
        <v>77</v>
      </c>
      <c r="Z58" s="0" t="n">
        <v>7010</v>
      </c>
      <c r="AA58" s="0" t="s">
        <v>54</v>
      </c>
      <c r="AB58" s="0" t="s">
        <v>54</v>
      </c>
      <c r="AC58" s="0" t="n">
        <v>4.664</v>
      </c>
      <c r="AD58" s="0" t="s">
        <v>274</v>
      </c>
      <c r="AH58" s="0" t="s">
        <v>56</v>
      </c>
      <c r="AI58" s="0" t="s">
        <v>56</v>
      </c>
      <c r="AK58" s="0" t="n">
        <v>4.664</v>
      </c>
      <c r="AL58" s="0" t="n">
        <v>2016</v>
      </c>
      <c r="AM58" s="0" t="s">
        <v>56</v>
      </c>
      <c r="AN58" s="0" t="s">
        <v>56</v>
      </c>
      <c r="AO58" s="0" t="n">
        <v>2.415</v>
      </c>
      <c r="AP58" s="0" t="n">
        <v>2.699</v>
      </c>
      <c r="AQ58" s="0" t="s">
        <v>79</v>
      </c>
      <c r="AR58" s="0" t="s">
        <v>58</v>
      </c>
      <c r="AS58" s="0" t="s">
        <v>77</v>
      </c>
      <c r="AT58" s="0" t="n">
        <v>138</v>
      </c>
      <c r="AU58" s="0" t="n">
        <v>164</v>
      </c>
      <c r="AX58" s="0" t="s">
        <v>71</v>
      </c>
    </row>
    <row r="59" customFormat="false" ht="15" hidden="false" customHeight="false" outlineLevel="0" collapsed="false">
      <c r="A59" s="0" t="s">
        <v>417</v>
      </c>
      <c r="B59" s="0" t="s">
        <v>418</v>
      </c>
      <c r="C59" s="0" t="s">
        <v>419</v>
      </c>
      <c r="E59" s="1" t="s">
        <v>419</v>
      </c>
      <c r="G59" s="5" t="s">
        <v>419</v>
      </c>
      <c r="H59" s="5"/>
      <c r="I59" s="5"/>
      <c r="J59" s="5"/>
      <c r="K59" s="5"/>
      <c r="L59" s="5"/>
      <c r="M59" s="5"/>
      <c r="N59" s="5"/>
      <c r="O59" s="0" t="s">
        <v>419</v>
      </c>
      <c r="P59" s="0" t="s">
        <v>420</v>
      </c>
      <c r="Q59" s="0" t="s">
        <v>51</v>
      </c>
      <c r="R59" s="0" t="s">
        <v>52</v>
      </c>
      <c r="S59" s="0" t="n">
        <v>7.391</v>
      </c>
      <c r="T59" s="0" t="n">
        <v>2452</v>
      </c>
      <c r="U59" s="0" t="n">
        <v>2452</v>
      </c>
      <c r="W59" s="0" t="s">
        <v>421</v>
      </c>
      <c r="X59" s="0" t="n">
        <v>352</v>
      </c>
      <c r="Y59" s="0" t="s">
        <v>53</v>
      </c>
      <c r="Z59" s="0" t="n">
        <v>2452</v>
      </c>
      <c r="AA59" s="0" t="s">
        <v>54</v>
      </c>
      <c r="AB59" s="0" t="s">
        <v>54</v>
      </c>
      <c r="AD59" s="0" t="s">
        <v>422</v>
      </c>
      <c r="AG59" s="6" t="n">
        <v>42551</v>
      </c>
      <c r="AH59" s="0" t="n">
        <v>237</v>
      </c>
      <c r="AI59" s="0" t="n">
        <v>263</v>
      </c>
      <c r="AJ59" s="6" t="n">
        <v>42551</v>
      </c>
      <c r="AK59" s="0" t="s">
        <v>56</v>
      </c>
      <c r="AM59" s="0" t="n">
        <v>6.119</v>
      </c>
      <c r="AN59" s="0" t="n">
        <v>6.794</v>
      </c>
      <c r="AO59" s="0" t="n">
        <v>4.528</v>
      </c>
      <c r="AP59" s="0" t="n">
        <v>5.059</v>
      </c>
      <c r="AQ59" s="0" t="s">
        <v>423</v>
      </c>
      <c r="AR59" s="0" t="s">
        <v>58</v>
      </c>
      <c r="AS59" s="0" t="s">
        <v>53</v>
      </c>
      <c r="AT59" s="0" t="n">
        <v>128</v>
      </c>
      <c r="AU59" s="0" t="n">
        <v>160</v>
      </c>
      <c r="AV59" s="0" t="s">
        <v>424</v>
      </c>
      <c r="AW59" s="0" t="s">
        <v>425</v>
      </c>
      <c r="AX59" s="0" t="s">
        <v>426</v>
      </c>
      <c r="AY59" s="0" t="s">
        <v>427</v>
      </c>
    </row>
    <row r="60" customFormat="false" ht="15" hidden="false" customHeight="false" outlineLevel="0" collapsed="false">
      <c r="A60" s="0" t="s">
        <v>428</v>
      </c>
      <c r="B60" s="0" t="s">
        <v>418</v>
      </c>
      <c r="C60" s="0" t="s">
        <v>429</v>
      </c>
      <c r="E60" s="1" t="s">
        <v>429</v>
      </c>
      <c r="G60" s="5" t="s">
        <v>429</v>
      </c>
      <c r="H60" s="5"/>
      <c r="I60" s="5"/>
      <c r="J60" s="5"/>
      <c r="K60" s="5"/>
      <c r="L60" s="5"/>
      <c r="M60" s="5"/>
      <c r="N60" s="5"/>
      <c r="O60" s="0" t="s">
        <v>429</v>
      </c>
      <c r="P60" s="0" t="s">
        <v>430</v>
      </c>
      <c r="Q60" s="0" t="s">
        <v>51</v>
      </c>
      <c r="R60" s="0" t="s">
        <v>52</v>
      </c>
      <c r="S60" s="0" t="n">
        <v>9.507</v>
      </c>
      <c r="T60" s="0" t="n">
        <v>1729</v>
      </c>
      <c r="U60" s="0" t="n">
        <v>1729</v>
      </c>
      <c r="V60" s="0" t="n">
        <v>2313</v>
      </c>
      <c r="W60" s="0" t="s">
        <v>431</v>
      </c>
      <c r="X60" s="0" t="n">
        <v>535</v>
      </c>
      <c r="Y60" s="0" t="s">
        <v>77</v>
      </c>
      <c r="Z60" s="0" t="n">
        <v>1729</v>
      </c>
      <c r="AA60" s="0" t="s">
        <v>54</v>
      </c>
      <c r="AB60" s="0" t="s">
        <v>54</v>
      </c>
      <c r="AC60" s="0" t="n">
        <v>31</v>
      </c>
      <c r="AD60" s="0" t="s">
        <v>432</v>
      </c>
      <c r="AG60" s="6" t="n">
        <v>42551</v>
      </c>
      <c r="AH60" s="0" t="n">
        <v>220</v>
      </c>
      <c r="AI60" s="0" t="n">
        <v>244</v>
      </c>
      <c r="AJ60" s="6" t="n">
        <v>42551</v>
      </c>
      <c r="AK60" s="0" t="n">
        <v>31</v>
      </c>
      <c r="AL60" s="6" t="n">
        <v>42551</v>
      </c>
      <c r="AM60" s="0" t="n">
        <v>7.82</v>
      </c>
      <c r="AN60" s="0" t="n">
        <v>8.682</v>
      </c>
      <c r="AO60" s="0" t="n">
        <v>12.774</v>
      </c>
      <c r="AP60" s="0" t="n">
        <v>14.273</v>
      </c>
      <c r="AQ60" s="0" t="s">
        <v>423</v>
      </c>
      <c r="AR60" s="0" t="s">
        <v>58</v>
      </c>
      <c r="AS60" s="0" t="s">
        <v>77</v>
      </c>
      <c r="AT60" s="0" t="n">
        <v>214</v>
      </c>
      <c r="AU60" s="0" t="n">
        <v>219</v>
      </c>
      <c r="AX60" s="0" t="s">
        <v>426</v>
      </c>
      <c r="AY60" s="0" t="s">
        <v>433</v>
      </c>
    </row>
    <row r="61" customFormat="false" ht="15" hidden="false" customHeight="false" outlineLevel="0" collapsed="false">
      <c r="A61" s="0" t="s">
        <v>434</v>
      </c>
      <c r="B61" s="0" t="s">
        <v>418</v>
      </c>
      <c r="C61" s="0" t="s">
        <v>435</v>
      </c>
      <c r="E61" s="1" t="s">
        <v>435</v>
      </c>
      <c r="G61" s="5" t="s">
        <v>435</v>
      </c>
      <c r="H61" s="5"/>
      <c r="I61" s="5"/>
      <c r="J61" s="5"/>
      <c r="K61" s="5"/>
      <c r="L61" s="5"/>
      <c r="M61" s="5"/>
      <c r="N61" s="5"/>
      <c r="O61" s="0" t="s">
        <v>435</v>
      </c>
      <c r="P61" s="0" t="s">
        <v>436</v>
      </c>
      <c r="Q61" s="0" t="s">
        <v>51</v>
      </c>
      <c r="R61" s="0" t="s">
        <v>52</v>
      </c>
      <c r="S61" s="0" t="n">
        <v>864</v>
      </c>
      <c r="T61" s="0" t="n">
        <v>3250</v>
      </c>
      <c r="U61" s="0" t="n">
        <v>3250</v>
      </c>
      <c r="X61" s="0" t="n">
        <v>80</v>
      </c>
      <c r="Y61" s="0" t="s">
        <v>77</v>
      </c>
      <c r="Z61" s="0" t="n">
        <v>3250</v>
      </c>
      <c r="AA61" s="0" t="s">
        <v>54</v>
      </c>
      <c r="AB61" s="0" t="s">
        <v>54</v>
      </c>
      <c r="AC61" s="0" t="n">
        <v>2.934</v>
      </c>
      <c r="AD61" s="0" t="s">
        <v>437</v>
      </c>
      <c r="AG61" s="6" t="n">
        <v>42551</v>
      </c>
      <c r="AH61" s="0" t="n">
        <v>126</v>
      </c>
      <c r="AI61" s="0" t="n">
        <v>140</v>
      </c>
      <c r="AJ61" s="6" t="n">
        <v>42551</v>
      </c>
      <c r="AK61" s="0" t="n">
        <v>2.934</v>
      </c>
      <c r="AL61" s="6" t="n">
        <v>42551</v>
      </c>
      <c r="AM61" s="0" t="n">
        <v>640</v>
      </c>
      <c r="AN61" s="0" t="n">
        <v>711</v>
      </c>
      <c r="AO61" s="0" t="n">
        <v>6.049</v>
      </c>
      <c r="AP61" s="0" t="n">
        <v>6.758</v>
      </c>
      <c r="AQ61" s="0" t="s">
        <v>423</v>
      </c>
      <c r="AR61" s="0" t="s">
        <v>58</v>
      </c>
      <c r="AS61" s="0" t="s">
        <v>77</v>
      </c>
      <c r="AT61" s="0" t="n">
        <v>46</v>
      </c>
      <c r="AU61" s="0" t="n">
        <v>46</v>
      </c>
      <c r="AX61" s="0" t="s">
        <v>426</v>
      </c>
      <c r="AY61" s="0" t="s">
        <v>438</v>
      </c>
    </row>
    <row r="62" customFormat="false" ht="15" hidden="false" customHeight="false" outlineLevel="0" collapsed="false">
      <c r="A62" s="0" t="s">
        <v>439</v>
      </c>
      <c r="B62" s="0" t="s">
        <v>418</v>
      </c>
      <c r="C62" s="0" t="s">
        <v>440</v>
      </c>
      <c r="E62" s="1" t="s">
        <v>440</v>
      </c>
      <c r="G62" s="5" t="s">
        <v>440</v>
      </c>
      <c r="H62" s="5"/>
      <c r="I62" s="5"/>
      <c r="J62" s="5"/>
      <c r="K62" s="5"/>
      <c r="L62" s="5"/>
      <c r="M62" s="5"/>
      <c r="N62" s="5"/>
      <c r="O62" s="0" t="s">
        <v>440</v>
      </c>
      <c r="P62" s="0" t="s">
        <v>441</v>
      </c>
      <c r="Q62" s="0" t="s">
        <v>51</v>
      </c>
      <c r="R62" s="0" t="s">
        <v>52</v>
      </c>
      <c r="S62" s="0" t="n">
        <v>1.625</v>
      </c>
      <c r="T62" s="0" t="n">
        <v>9200</v>
      </c>
      <c r="U62" s="0" t="n">
        <v>9200</v>
      </c>
      <c r="X62" s="0" t="n">
        <v>137</v>
      </c>
      <c r="Y62" s="0" t="s">
        <v>53</v>
      </c>
      <c r="Z62" s="0" t="n">
        <v>9200</v>
      </c>
      <c r="AA62" s="0" t="s">
        <v>54</v>
      </c>
      <c r="AB62" s="0" t="s">
        <v>54</v>
      </c>
      <c r="AC62" s="0" t="n">
        <v>3.2</v>
      </c>
      <c r="AD62" s="0" t="s">
        <v>442</v>
      </c>
      <c r="AG62" s="6" t="n">
        <v>42643</v>
      </c>
      <c r="AH62" s="0" t="n">
        <v>240</v>
      </c>
      <c r="AI62" s="0" t="n">
        <v>267</v>
      </c>
      <c r="AJ62" s="6" t="n">
        <v>42643</v>
      </c>
      <c r="AK62" s="0" t="n">
        <v>3.2</v>
      </c>
      <c r="AL62" s="6" t="n">
        <v>42643</v>
      </c>
      <c r="AM62" s="0" t="n">
        <v>2.042</v>
      </c>
      <c r="AN62" s="0" t="n">
        <v>2.28</v>
      </c>
      <c r="AO62" s="0" t="n">
        <v>9.989</v>
      </c>
      <c r="AP62" s="0" t="n">
        <v>11.161</v>
      </c>
      <c r="AQ62" s="0" t="s">
        <v>423</v>
      </c>
      <c r="AR62" s="0" t="s">
        <v>58</v>
      </c>
      <c r="AS62" s="0" t="s">
        <v>53</v>
      </c>
      <c r="AT62" s="0" t="n">
        <v>62</v>
      </c>
      <c r="AU62" s="0" t="n">
        <v>62</v>
      </c>
      <c r="AX62" s="0" t="s">
        <v>426</v>
      </c>
      <c r="AY62" s="0" t="s">
        <v>443</v>
      </c>
    </row>
    <row r="63" customFormat="false" ht="15" hidden="false" customHeight="false" outlineLevel="0" collapsed="false">
      <c r="A63" s="0" t="s">
        <v>444</v>
      </c>
      <c r="B63" s="0" t="s">
        <v>418</v>
      </c>
      <c r="C63" s="0" t="s">
        <v>445</v>
      </c>
      <c r="E63" s="1" t="s">
        <v>445</v>
      </c>
      <c r="G63" s="5" t="s">
        <v>445</v>
      </c>
      <c r="H63" s="5"/>
      <c r="I63" s="5"/>
      <c r="J63" s="5"/>
      <c r="K63" s="5"/>
      <c r="L63" s="5"/>
      <c r="M63" s="5"/>
      <c r="N63" s="5"/>
      <c r="O63" s="0" t="s">
        <v>445</v>
      </c>
      <c r="P63" s="0" t="s">
        <v>446</v>
      </c>
      <c r="Q63" s="0" t="s">
        <v>51</v>
      </c>
      <c r="R63" s="0" t="s">
        <v>52</v>
      </c>
      <c r="S63" s="0" t="n">
        <v>4</v>
      </c>
      <c r="T63" s="0" t="n">
        <v>2611</v>
      </c>
      <c r="U63" s="0" t="n">
        <v>2611</v>
      </c>
      <c r="X63" s="0" t="n">
        <v>11</v>
      </c>
      <c r="Y63" s="0" t="s">
        <v>53</v>
      </c>
      <c r="Z63" s="0" t="n">
        <v>2611</v>
      </c>
      <c r="AA63" s="0" t="s">
        <v>54</v>
      </c>
      <c r="AB63" s="0" t="s">
        <v>54</v>
      </c>
      <c r="AD63" s="0" t="s">
        <v>437</v>
      </c>
      <c r="AG63" s="6" t="n">
        <v>42551</v>
      </c>
      <c r="AH63" s="0" t="n">
        <v>-2</v>
      </c>
      <c r="AI63" s="0" t="n">
        <v>-3</v>
      </c>
      <c r="AJ63" s="6" t="n">
        <v>42551</v>
      </c>
      <c r="AK63" s="0" t="s">
        <v>56</v>
      </c>
      <c r="AM63" s="0" t="n">
        <v>38</v>
      </c>
      <c r="AN63" s="0" t="n">
        <v>42</v>
      </c>
      <c r="AO63" s="0" t="n">
        <v>41</v>
      </c>
      <c r="AP63" s="0" t="n">
        <v>46</v>
      </c>
      <c r="AQ63" s="0" t="s">
        <v>423</v>
      </c>
      <c r="AR63" s="0" t="s">
        <v>58</v>
      </c>
      <c r="AS63" s="0" t="s">
        <v>53</v>
      </c>
      <c r="AT63" s="0" t="n">
        <v>7</v>
      </c>
      <c r="AU63" s="0" t="n">
        <v>6</v>
      </c>
      <c r="AV63" s="0" t="s">
        <v>447</v>
      </c>
      <c r="AX63" s="0" t="s">
        <v>426</v>
      </c>
    </row>
    <row r="64" customFormat="false" ht="15" hidden="false" customHeight="false" outlineLevel="0" collapsed="false">
      <c r="A64" s="0" t="s">
        <v>448</v>
      </c>
      <c r="B64" s="0" t="s">
        <v>418</v>
      </c>
      <c r="C64" s="0" t="s">
        <v>449</v>
      </c>
      <c r="E64" s="1" t="s">
        <v>449</v>
      </c>
      <c r="G64" s="5" t="s">
        <v>449</v>
      </c>
      <c r="H64" s="5"/>
      <c r="I64" s="5"/>
      <c r="J64" s="5"/>
      <c r="K64" s="5"/>
      <c r="L64" s="5"/>
      <c r="M64" s="5"/>
      <c r="N64" s="5"/>
      <c r="O64" s="0" t="s">
        <v>449</v>
      </c>
      <c r="P64" s="0" t="s">
        <v>450</v>
      </c>
      <c r="Q64" s="0" t="s">
        <v>451</v>
      </c>
      <c r="R64" s="0" t="s">
        <v>52</v>
      </c>
      <c r="S64" s="0" t="n">
        <v>16.571</v>
      </c>
      <c r="T64" s="0" t="n">
        <v>6419</v>
      </c>
      <c r="U64" s="0" t="n">
        <v>6419</v>
      </c>
      <c r="V64" s="0" t="n">
        <v>6492</v>
      </c>
      <c r="X64" s="0" t="n">
        <v>820</v>
      </c>
      <c r="Y64" s="0" t="s">
        <v>53</v>
      </c>
      <c r="Z64" s="0" t="n">
        <v>6419</v>
      </c>
      <c r="AA64" s="0" t="s">
        <v>54</v>
      </c>
      <c r="AB64" s="0" t="s">
        <v>54</v>
      </c>
      <c r="AC64" s="0" t="n">
        <v>34.263</v>
      </c>
      <c r="AD64" s="0" t="s">
        <v>422</v>
      </c>
      <c r="AG64" s="6" t="n">
        <v>42643</v>
      </c>
      <c r="AH64" s="0" t="n">
        <v>244</v>
      </c>
      <c r="AI64" s="0" t="n">
        <v>272</v>
      </c>
      <c r="AJ64" s="6" t="n">
        <v>42643</v>
      </c>
      <c r="AK64" s="0" t="n">
        <v>34.263</v>
      </c>
      <c r="AL64" s="6" t="n">
        <v>42643</v>
      </c>
      <c r="AM64" s="0" t="n">
        <v>531.606</v>
      </c>
      <c r="AN64" s="0" t="n">
        <v>593.326</v>
      </c>
      <c r="AO64" s="0" t="n">
        <v>52.625</v>
      </c>
      <c r="AP64" s="0" t="n">
        <v>58.8</v>
      </c>
      <c r="AQ64" s="0" t="s">
        <v>423</v>
      </c>
      <c r="AR64" s="0" t="s">
        <v>58</v>
      </c>
      <c r="AS64" s="0" t="s">
        <v>53</v>
      </c>
      <c r="AT64" s="0" t="n">
        <v>226</v>
      </c>
      <c r="AU64" s="0" t="n">
        <v>400</v>
      </c>
      <c r="AX64" s="0" t="s">
        <v>426</v>
      </c>
      <c r="AY64" s="0" t="s">
        <v>452</v>
      </c>
    </row>
    <row r="65" customFormat="false" ht="15" hidden="false" customHeight="false" outlineLevel="0" collapsed="false">
      <c r="A65" s="0" t="s">
        <v>453</v>
      </c>
      <c r="B65" s="0" t="s">
        <v>418</v>
      </c>
      <c r="C65" s="0" t="s">
        <v>454</v>
      </c>
      <c r="E65" s="1" t="s">
        <v>454</v>
      </c>
      <c r="G65" s="5" t="s">
        <v>454</v>
      </c>
      <c r="H65" s="5" t="s">
        <v>455</v>
      </c>
      <c r="I65" s="5"/>
      <c r="J65" s="5"/>
      <c r="K65" s="5"/>
      <c r="L65" s="5"/>
      <c r="M65" s="5"/>
      <c r="N65" s="5"/>
      <c r="O65" s="0" t="s">
        <v>454</v>
      </c>
      <c r="P65" s="0" t="s">
        <v>456</v>
      </c>
      <c r="Q65" s="0" t="s">
        <v>51</v>
      </c>
      <c r="R65" s="0" t="s">
        <v>52</v>
      </c>
      <c r="S65" s="0" t="n">
        <v>3.934</v>
      </c>
      <c r="T65" s="0" t="n">
        <v>2059</v>
      </c>
      <c r="U65" s="0" t="n">
        <v>2059</v>
      </c>
      <c r="V65" s="0" t="n">
        <v>2015</v>
      </c>
      <c r="W65" s="0" t="s">
        <v>457</v>
      </c>
      <c r="X65" s="0" t="n">
        <v>729</v>
      </c>
      <c r="Y65" s="0" t="s">
        <v>77</v>
      </c>
      <c r="Z65" s="0" t="n">
        <v>2059</v>
      </c>
      <c r="AA65" s="0" t="s">
        <v>54</v>
      </c>
      <c r="AB65" s="0" t="s">
        <v>54</v>
      </c>
      <c r="AD65" s="0" t="s">
        <v>458</v>
      </c>
      <c r="AG65" s="6" t="n">
        <v>42643</v>
      </c>
      <c r="AH65" s="0" t="n">
        <v>234</v>
      </c>
      <c r="AI65" s="0" t="n">
        <v>262</v>
      </c>
      <c r="AJ65" s="6" t="n">
        <v>42643</v>
      </c>
      <c r="AK65" s="0" t="n">
        <v>14</v>
      </c>
      <c r="AL65" s="6" t="n">
        <v>42277</v>
      </c>
      <c r="AM65" s="0" t="n">
        <v>4.509</v>
      </c>
      <c r="AN65" s="0" t="n">
        <v>5.033</v>
      </c>
      <c r="AO65" s="0" t="n">
        <v>5.036</v>
      </c>
      <c r="AP65" s="0" t="n">
        <v>5.627</v>
      </c>
      <c r="AQ65" s="0" t="s">
        <v>423</v>
      </c>
      <c r="AR65" s="0" t="s">
        <v>58</v>
      </c>
      <c r="AS65" s="0" t="s">
        <v>77</v>
      </c>
      <c r="AT65" s="0" t="n">
        <v>281</v>
      </c>
      <c r="AU65" s="0" t="n">
        <v>306</v>
      </c>
      <c r="AV65" s="0" t="s">
        <v>459</v>
      </c>
      <c r="AW65" s="0" t="s">
        <v>460</v>
      </c>
      <c r="AX65" s="0" t="s">
        <v>426</v>
      </c>
      <c r="AY65" s="0" t="s">
        <v>461</v>
      </c>
    </row>
    <row r="66" customFormat="false" ht="15" hidden="false" customHeight="false" outlineLevel="0" collapsed="false">
      <c r="A66" s="0" t="s">
        <v>462</v>
      </c>
      <c r="B66" s="0" t="s">
        <v>418</v>
      </c>
      <c r="C66" s="0" t="s">
        <v>463</v>
      </c>
      <c r="E66" s="1" t="s">
        <v>463</v>
      </c>
      <c r="G66" s="5" t="s">
        <v>463</v>
      </c>
      <c r="H66" s="5"/>
      <c r="I66" s="5"/>
      <c r="J66" s="5"/>
      <c r="K66" s="5"/>
      <c r="L66" s="5"/>
      <c r="M66" s="5"/>
      <c r="N66" s="5"/>
      <c r="O66" s="0" t="s">
        <v>463</v>
      </c>
      <c r="P66" s="0" t="s">
        <v>464</v>
      </c>
      <c r="Q66" s="0" t="s">
        <v>51</v>
      </c>
      <c r="R66" s="0" t="s">
        <v>52</v>
      </c>
      <c r="S66" s="0" t="n">
        <v>4.744</v>
      </c>
      <c r="T66" s="0" t="n">
        <v>2420</v>
      </c>
      <c r="U66" s="0" t="n">
        <v>2420</v>
      </c>
      <c r="V66" s="0" t="n">
        <v>2410</v>
      </c>
      <c r="W66" s="0" t="s">
        <v>465</v>
      </c>
      <c r="X66" s="0" t="n">
        <v>479</v>
      </c>
      <c r="Y66" s="0" t="s">
        <v>53</v>
      </c>
      <c r="Z66" s="0" t="n">
        <v>2420</v>
      </c>
      <c r="AA66" s="0" t="s">
        <v>54</v>
      </c>
      <c r="AB66" s="0" t="s">
        <v>54</v>
      </c>
      <c r="AC66" s="0" t="n">
        <v>8.662</v>
      </c>
      <c r="AD66" s="0" t="s">
        <v>437</v>
      </c>
      <c r="AG66" s="6" t="n">
        <v>42185</v>
      </c>
      <c r="AH66" s="0" t="n">
        <v>-1.317</v>
      </c>
      <c r="AI66" s="0" t="n">
        <v>-1.473</v>
      </c>
      <c r="AJ66" s="6" t="n">
        <v>42185</v>
      </c>
      <c r="AK66" s="0" t="n">
        <v>8.662</v>
      </c>
      <c r="AL66" s="6" t="n">
        <v>42185</v>
      </c>
      <c r="AM66" s="0" t="n">
        <v>4.284</v>
      </c>
      <c r="AN66" s="0" t="n">
        <v>4.793</v>
      </c>
      <c r="AO66" s="0" t="n">
        <v>43</v>
      </c>
      <c r="AP66" s="0" t="n">
        <v>49</v>
      </c>
      <c r="AQ66" s="0" t="s">
        <v>423</v>
      </c>
      <c r="AR66" s="0" t="s">
        <v>58</v>
      </c>
      <c r="AS66" s="0" t="s">
        <v>53</v>
      </c>
      <c r="AT66" s="0" t="n">
        <v>189</v>
      </c>
      <c r="AU66" s="0" t="n">
        <v>194</v>
      </c>
      <c r="AX66" s="0" t="s">
        <v>426</v>
      </c>
    </row>
    <row r="67" customFormat="false" ht="15" hidden="false" customHeight="false" outlineLevel="0" collapsed="false">
      <c r="A67" s="0" t="s">
        <v>466</v>
      </c>
      <c r="B67" s="0" t="s">
        <v>418</v>
      </c>
      <c r="C67" s="0" t="s">
        <v>467</v>
      </c>
      <c r="E67" s="1" t="s">
        <v>467</v>
      </c>
      <c r="G67" s="5" t="s">
        <v>467</v>
      </c>
      <c r="H67" s="5"/>
      <c r="I67" s="5"/>
      <c r="J67" s="5"/>
      <c r="K67" s="5"/>
      <c r="L67" s="5"/>
      <c r="M67" s="5"/>
      <c r="N67" s="5"/>
      <c r="O67" s="0" t="s">
        <v>467</v>
      </c>
      <c r="P67" s="0" t="s">
        <v>468</v>
      </c>
      <c r="Q67" s="0" t="s">
        <v>51</v>
      </c>
      <c r="R67" s="0" t="s">
        <v>52</v>
      </c>
      <c r="S67" s="0" t="n">
        <v>35.043</v>
      </c>
      <c r="T67" s="0" t="n">
        <v>729</v>
      </c>
      <c r="U67" s="0" t="n">
        <v>729</v>
      </c>
      <c r="V67" s="0" t="n">
        <v>729</v>
      </c>
      <c r="W67" s="0" t="s">
        <v>469</v>
      </c>
      <c r="X67" s="0" t="n">
        <v>854</v>
      </c>
      <c r="Y67" s="0" t="s">
        <v>53</v>
      </c>
      <c r="Z67" s="0" t="n">
        <v>729</v>
      </c>
      <c r="AA67" s="0" t="s">
        <v>54</v>
      </c>
      <c r="AB67" s="0" t="s">
        <v>54</v>
      </c>
      <c r="AD67" s="0" t="s">
        <v>422</v>
      </c>
      <c r="AG67" s="6" t="n">
        <v>42735</v>
      </c>
      <c r="AH67" s="0" t="n">
        <v>4.38</v>
      </c>
      <c r="AI67" s="0" t="n">
        <v>4.617</v>
      </c>
      <c r="AJ67" s="6" t="n">
        <v>42735</v>
      </c>
      <c r="AK67" s="0" t="n">
        <v>54.938</v>
      </c>
      <c r="AL67" s="6" t="n">
        <v>42369</v>
      </c>
      <c r="AM67" s="0" t="n">
        <v>84.682</v>
      </c>
      <c r="AN67" s="0" t="n">
        <v>89.263</v>
      </c>
      <c r="AO67" s="0" t="n">
        <v>16.532</v>
      </c>
      <c r="AP67" s="0" t="n">
        <v>18.472</v>
      </c>
      <c r="AQ67" s="0" t="s">
        <v>423</v>
      </c>
      <c r="AR67" s="0" t="s">
        <v>58</v>
      </c>
      <c r="AS67" s="0" t="s">
        <v>53</v>
      </c>
      <c r="AT67" s="0" t="n">
        <v>210</v>
      </c>
      <c r="AU67" s="0" t="n">
        <v>232</v>
      </c>
      <c r="AX67" s="0" t="s">
        <v>426</v>
      </c>
      <c r="AY67" s="0" t="s">
        <v>470</v>
      </c>
    </row>
    <row r="68" customFormat="false" ht="15" hidden="false" customHeight="false" outlineLevel="0" collapsed="false">
      <c r="A68" s="0" t="s">
        <v>471</v>
      </c>
      <c r="B68" s="0" t="s">
        <v>418</v>
      </c>
      <c r="C68" s="0" t="s">
        <v>472</v>
      </c>
      <c r="E68" s="1" t="s">
        <v>472</v>
      </c>
      <c r="G68" s="5" t="s">
        <v>472</v>
      </c>
      <c r="H68" s="5"/>
      <c r="I68" s="5"/>
      <c r="J68" s="5"/>
      <c r="K68" s="5"/>
      <c r="L68" s="5"/>
      <c r="M68" s="5"/>
      <c r="N68" s="5"/>
      <c r="O68" s="0" t="s">
        <v>472</v>
      </c>
      <c r="P68" s="0" t="s">
        <v>473</v>
      </c>
      <c r="Q68" s="0" t="s">
        <v>451</v>
      </c>
      <c r="R68" s="0" t="s">
        <v>52</v>
      </c>
      <c r="S68" s="0" t="n">
        <v>17.231</v>
      </c>
      <c r="T68" s="0" t="n">
        <v>6419</v>
      </c>
      <c r="U68" s="0" t="n">
        <v>6419</v>
      </c>
      <c r="V68" s="0" t="n">
        <v>6492</v>
      </c>
      <c r="X68" s="0" t="n">
        <v>999</v>
      </c>
      <c r="Y68" s="0" t="s">
        <v>53</v>
      </c>
      <c r="Z68" s="0" t="n">
        <v>6419</v>
      </c>
      <c r="AA68" s="0" t="s">
        <v>54</v>
      </c>
      <c r="AB68" s="0" t="s">
        <v>54</v>
      </c>
      <c r="AC68" s="0" t="n">
        <v>46.554</v>
      </c>
      <c r="AD68" s="0" t="s">
        <v>474</v>
      </c>
      <c r="AG68" s="6" t="n">
        <v>42643</v>
      </c>
      <c r="AH68" s="0" t="n">
        <v>3.91</v>
      </c>
      <c r="AI68" s="0" t="n">
        <v>4.364</v>
      </c>
      <c r="AJ68" s="6" t="n">
        <v>42643</v>
      </c>
      <c r="AK68" s="0" t="n">
        <v>46.554</v>
      </c>
      <c r="AL68" s="6" t="n">
        <v>42643</v>
      </c>
      <c r="AM68" s="0" t="n">
        <v>625.432</v>
      </c>
      <c r="AN68" s="0" t="n">
        <v>698.045</v>
      </c>
      <c r="AO68" s="0" t="n">
        <v>54.575</v>
      </c>
      <c r="AP68" s="0" t="n">
        <v>60.98</v>
      </c>
      <c r="AQ68" s="0" t="s">
        <v>423</v>
      </c>
      <c r="AR68" s="0" t="s">
        <v>58</v>
      </c>
      <c r="AS68" s="0" t="s">
        <v>53</v>
      </c>
      <c r="AT68" s="0" t="n">
        <v>216</v>
      </c>
      <c r="AU68" s="0" t="n">
        <v>260</v>
      </c>
      <c r="AX68" s="0" t="s">
        <v>426</v>
      </c>
      <c r="AY68" s="0" t="s">
        <v>475</v>
      </c>
    </row>
    <row r="69" customFormat="false" ht="15" hidden="false" customHeight="false" outlineLevel="0" collapsed="false">
      <c r="A69" s="0" t="s">
        <v>476</v>
      </c>
      <c r="B69" s="0" t="s">
        <v>418</v>
      </c>
      <c r="C69" s="0" t="s">
        <v>477</v>
      </c>
      <c r="E69" s="1" t="s">
        <v>477</v>
      </c>
      <c r="G69" s="5" t="s">
        <v>477</v>
      </c>
      <c r="H69" s="5"/>
      <c r="I69" s="5"/>
      <c r="J69" s="5"/>
      <c r="K69" s="5"/>
      <c r="L69" s="5"/>
      <c r="M69" s="5"/>
      <c r="N69" s="5"/>
      <c r="O69" s="0" t="s">
        <v>477</v>
      </c>
      <c r="P69" s="0" t="s">
        <v>478</v>
      </c>
      <c r="Q69" s="0" t="s">
        <v>51</v>
      </c>
      <c r="R69" s="0" t="s">
        <v>52</v>
      </c>
      <c r="S69" s="0" t="n">
        <v>1.985</v>
      </c>
      <c r="T69" s="0" t="n">
        <v>5829</v>
      </c>
      <c r="U69" s="0" t="n">
        <v>5829</v>
      </c>
      <c r="V69" s="0" t="n">
        <v>6209</v>
      </c>
      <c r="X69" s="0" t="n">
        <v>986</v>
      </c>
      <c r="Y69" s="0" t="s">
        <v>53</v>
      </c>
      <c r="Z69" s="0" t="n">
        <v>5829</v>
      </c>
      <c r="AA69" s="0" t="s">
        <v>54</v>
      </c>
      <c r="AB69" s="0" t="s">
        <v>54</v>
      </c>
      <c r="AC69" s="0" t="n">
        <v>17.839</v>
      </c>
      <c r="AD69" s="0" t="s">
        <v>479</v>
      </c>
      <c r="AG69" s="6" t="n">
        <v>42551</v>
      </c>
      <c r="AH69" s="0" t="n">
        <v>142</v>
      </c>
      <c r="AI69" s="0" t="n">
        <v>157</v>
      </c>
      <c r="AJ69" s="6" t="n">
        <v>42551</v>
      </c>
      <c r="AK69" s="0" t="n">
        <v>17.839</v>
      </c>
      <c r="AL69" s="6" t="n">
        <v>42551</v>
      </c>
      <c r="AM69" s="0" t="n">
        <v>3.583</v>
      </c>
      <c r="AN69" s="0" t="n">
        <v>3.978</v>
      </c>
      <c r="AO69" s="0" t="n">
        <v>5.216</v>
      </c>
      <c r="AP69" s="0" t="n">
        <v>5.828</v>
      </c>
      <c r="AQ69" s="0" t="s">
        <v>423</v>
      </c>
      <c r="AR69" s="0" t="s">
        <v>58</v>
      </c>
      <c r="AS69" s="0" t="s">
        <v>53</v>
      </c>
      <c r="AT69" s="0" t="n">
        <v>249</v>
      </c>
      <c r="AU69" s="0" t="n">
        <v>269</v>
      </c>
      <c r="AX69" s="0" t="s">
        <v>426</v>
      </c>
    </row>
    <row r="70" customFormat="false" ht="15" hidden="false" customHeight="false" outlineLevel="0" collapsed="false">
      <c r="A70" s="0" t="s">
        <v>480</v>
      </c>
      <c r="B70" s="0" t="s">
        <v>418</v>
      </c>
      <c r="C70" s="0" t="s">
        <v>481</v>
      </c>
      <c r="E70" s="1" t="s">
        <v>481</v>
      </c>
      <c r="G70" s="5" t="s">
        <v>481</v>
      </c>
      <c r="H70" s="5"/>
      <c r="I70" s="5"/>
      <c r="J70" s="5"/>
      <c r="K70" s="5"/>
      <c r="L70" s="5"/>
      <c r="M70" s="5"/>
      <c r="N70" s="5"/>
      <c r="O70" s="0" t="s">
        <v>481</v>
      </c>
      <c r="P70" s="0" t="s">
        <v>482</v>
      </c>
      <c r="Q70" s="0" t="s">
        <v>51</v>
      </c>
      <c r="R70" s="0" t="s">
        <v>52</v>
      </c>
      <c r="S70" s="0" t="n">
        <v>188</v>
      </c>
      <c r="T70" s="0" t="n">
        <v>6201</v>
      </c>
      <c r="U70" s="0" t="n">
        <v>6201</v>
      </c>
      <c r="X70" s="0" t="n">
        <v>34</v>
      </c>
      <c r="Y70" s="0" t="s">
        <v>53</v>
      </c>
      <c r="Z70" s="0" t="n">
        <v>6201</v>
      </c>
      <c r="AA70" s="0" t="s">
        <v>54</v>
      </c>
      <c r="AB70" s="0" t="s">
        <v>54</v>
      </c>
      <c r="AC70" s="0" t="n">
        <v>846</v>
      </c>
      <c r="AD70" s="0" t="s">
        <v>483</v>
      </c>
      <c r="AG70" s="6" t="n">
        <v>42643</v>
      </c>
      <c r="AH70" s="0" t="n">
        <v>28</v>
      </c>
      <c r="AI70" s="0" t="n">
        <v>32</v>
      </c>
      <c r="AJ70" s="6" t="n">
        <v>42643</v>
      </c>
      <c r="AK70" s="0" t="n">
        <v>846</v>
      </c>
      <c r="AL70" s="6" t="n">
        <v>42643</v>
      </c>
      <c r="AM70" s="0" t="n">
        <v>149</v>
      </c>
      <c r="AN70" s="0" t="n">
        <v>167</v>
      </c>
      <c r="AO70" s="0" t="n">
        <v>1.215</v>
      </c>
      <c r="AP70" s="0" t="n">
        <v>1.357</v>
      </c>
      <c r="AQ70" s="0" t="s">
        <v>423</v>
      </c>
      <c r="AR70" s="0" t="s">
        <v>58</v>
      </c>
      <c r="AS70" s="0" t="s">
        <v>53</v>
      </c>
      <c r="AT70" s="0" t="n">
        <v>14</v>
      </c>
      <c r="AU70" s="0" t="n">
        <v>13</v>
      </c>
      <c r="AX70" s="0" t="s">
        <v>426</v>
      </c>
    </row>
    <row r="71" customFormat="false" ht="15" hidden="false" customHeight="false" outlineLevel="0" collapsed="false">
      <c r="A71" s="0" t="s">
        <v>484</v>
      </c>
      <c r="B71" s="0" t="s">
        <v>418</v>
      </c>
      <c r="C71" s="0" t="s">
        <v>485</v>
      </c>
      <c r="E71" s="1" t="s">
        <v>485</v>
      </c>
      <c r="G71" s="5" t="s">
        <v>485</v>
      </c>
      <c r="H71" s="5" t="s">
        <v>486</v>
      </c>
      <c r="I71" s="5" t="s">
        <v>487</v>
      </c>
      <c r="J71" s="5"/>
      <c r="K71" s="5"/>
      <c r="L71" s="5"/>
      <c r="M71" s="5" t="s">
        <v>488</v>
      </c>
      <c r="N71" s="5"/>
      <c r="O71" s="0" t="s">
        <v>485</v>
      </c>
      <c r="P71" s="0" t="s">
        <v>489</v>
      </c>
      <c r="Q71" s="0" t="s">
        <v>51</v>
      </c>
      <c r="R71" s="0" t="s">
        <v>126</v>
      </c>
      <c r="S71" s="0" t="s">
        <v>56</v>
      </c>
      <c r="X71" s="0" t="n">
        <v>23</v>
      </c>
      <c r="Y71" s="0" t="s">
        <v>77</v>
      </c>
      <c r="AA71" s="0" t="s">
        <v>54</v>
      </c>
      <c r="AB71" s="0" t="s">
        <v>54</v>
      </c>
      <c r="AC71" s="0" t="n">
        <v>15</v>
      </c>
      <c r="AD71" s="0" t="s">
        <v>490</v>
      </c>
      <c r="AH71" s="0" t="s">
        <v>56</v>
      </c>
      <c r="AI71" s="0" t="s">
        <v>56</v>
      </c>
      <c r="AK71" s="0" t="n">
        <v>15</v>
      </c>
      <c r="AL71" s="0" t="n">
        <v>2015</v>
      </c>
      <c r="AM71" s="0" t="s">
        <v>56</v>
      </c>
      <c r="AN71" s="0" t="s">
        <v>56</v>
      </c>
      <c r="AO71" s="0" t="s">
        <v>56</v>
      </c>
      <c r="AP71" s="0" t="s">
        <v>56</v>
      </c>
      <c r="AQ71" s="0" t="s">
        <v>70</v>
      </c>
      <c r="AR71" s="0" t="s">
        <v>70</v>
      </c>
      <c r="AS71" s="0" t="s">
        <v>77</v>
      </c>
      <c r="AT71" s="0" t="n">
        <v>8</v>
      </c>
      <c r="AU71" s="0" t="n">
        <v>9</v>
      </c>
    </row>
    <row r="72" customFormat="false" ht="15" hidden="false" customHeight="false" outlineLevel="0" collapsed="false">
      <c r="A72" s="0" t="s">
        <v>491</v>
      </c>
      <c r="B72" s="0" t="s">
        <v>418</v>
      </c>
      <c r="C72" s="0" t="s">
        <v>492</v>
      </c>
      <c r="E72" s="1" t="s">
        <v>492</v>
      </c>
      <c r="G72" s="5" t="s">
        <v>492</v>
      </c>
      <c r="H72" s="5"/>
      <c r="I72" s="5"/>
      <c r="J72" s="5"/>
      <c r="K72" s="5"/>
      <c r="L72" s="5"/>
      <c r="M72" s="5"/>
      <c r="N72" s="5"/>
      <c r="O72" s="0" t="s">
        <v>492</v>
      </c>
      <c r="P72" s="0" t="s">
        <v>493</v>
      </c>
      <c r="Q72" s="0" t="s">
        <v>51</v>
      </c>
      <c r="R72" s="0" t="s">
        <v>52</v>
      </c>
      <c r="S72" s="0" t="n">
        <v>6.291</v>
      </c>
      <c r="T72" s="0" t="n">
        <v>2120</v>
      </c>
      <c r="U72" s="0" t="n">
        <v>2120</v>
      </c>
      <c r="V72" s="0" t="n">
        <v>4645</v>
      </c>
      <c r="W72" s="0" t="s">
        <v>494</v>
      </c>
      <c r="X72" s="0" t="n">
        <v>172</v>
      </c>
      <c r="Y72" s="0" t="s">
        <v>77</v>
      </c>
      <c r="Z72" s="0" t="n">
        <v>2120</v>
      </c>
      <c r="AA72" s="0" t="s">
        <v>54</v>
      </c>
      <c r="AB72" s="0" t="s">
        <v>54</v>
      </c>
      <c r="AC72" s="0" t="n">
        <v>16</v>
      </c>
      <c r="AD72" s="0" t="s">
        <v>495</v>
      </c>
      <c r="AG72" s="6" t="n">
        <v>42551</v>
      </c>
      <c r="AH72" s="0" t="n">
        <v>1.119</v>
      </c>
      <c r="AI72" s="0" t="n">
        <v>1.242</v>
      </c>
      <c r="AJ72" s="6" t="n">
        <v>42551</v>
      </c>
      <c r="AK72" s="0" t="n">
        <v>16</v>
      </c>
      <c r="AL72" s="6" t="n">
        <v>42551</v>
      </c>
      <c r="AM72" s="0" t="n">
        <v>6.812</v>
      </c>
      <c r="AN72" s="0" t="n">
        <v>7.563</v>
      </c>
      <c r="AO72" s="0" t="n">
        <v>42.725</v>
      </c>
      <c r="AP72" s="0" t="n">
        <v>47.739</v>
      </c>
      <c r="AQ72" s="0" t="s">
        <v>423</v>
      </c>
      <c r="AR72" s="0" t="s">
        <v>58</v>
      </c>
      <c r="AS72" s="0" t="s">
        <v>77</v>
      </c>
      <c r="AT72" s="0" t="n">
        <v>86</v>
      </c>
      <c r="AU72" s="0" t="n">
        <v>86</v>
      </c>
      <c r="AV72" s="0" t="s">
        <v>426</v>
      </c>
      <c r="AX72" s="0" t="s">
        <v>426</v>
      </c>
      <c r="AY72" s="0" t="s">
        <v>496</v>
      </c>
    </row>
    <row r="73" customFormat="false" ht="15" hidden="false" customHeight="false" outlineLevel="0" collapsed="false">
      <c r="A73" s="0" t="s">
        <v>497</v>
      </c>
      <c r="B73" s="0" t="s">
        <v>418</v>
      </c>
      <c r="C73" s="0" t="s">
        <v>498</v>
      </c>
      <c r="E73" s="1" t="s">
        <v>498</v>
      </c>
      <c r="G73" s="5" t="s">
        <v>498</v>
      </c>
      <c r="H73" s="5"/>
      <c r="I73" s="5"/>
      <c r="J73" s="5"/>
      <c r="K73" s="5"/>
      <c r="L73" s="5"/>
      <c r="M73" s="5"/>
      <c r="N73" s="5"/>
      <c r="O73" s="0" t="s">
        <v>498</v>
      </c>
      <c r="P73" s="0" t="s">
        <v>499</v>
      </c>
      <c r="Q73" s="0" t="s">
        <v>51</v>
      </c>
      <c r="R73" s="0" t="s">
        <v>52</v>
      </c>
      <c r="S73" s="0" t="n">
        <v>19.839</v>
      </c>
      <c r="T73" s="0" t="n">
        <v>6190</v>
      </c>
      <c r="U73" s="0" t="n">
        <v>6190</v>
      </c>
      <c r="W73" s="0" t="s">
        <v>500</v>
      </c>
      <c r="X73" s="0" t="n">
        <v>1</v>
      </c>
      <c r="Y73" s="0" t="s">
        <v>53</v>
      </c>
      <c r="Z73" s="0" t="n">
        <v>6190</v>
      </c>
      <c r="AA73" s="0" t="s">
        <v>54</v>
      </c>
      <c r="AB73" s="0" t="s">
        <v>54</v>
      </c>
      <c r="AC73" s="0" t="n">
        <v>33.482</v>
      </c>
      <c r="AD73" s="0" t="s">
        <v>422</v>
      </c>
      <c r="AG73" s="6" t="n">
        <v>42551</v>
      </c>
      <c r="AH73" s="0" t="n">
        <v>3.866</v>
      </c>
      <c r="AI73" s="0" t="n">
        <v>4.292</v>
      </c>
      <c r="AJ73" s="6" t="n">
        <v>42551</v>
      </c>
      <c r="AK73" s="0" t="n">
        <v>33.482</v>
      </c>
      <c r="AL73" s="6" t="n">
        <v>42551</v>
      </c>
      <c r="AM73" s="0" t="n">
        <v>28.954</v>
      </c>
      <c r="AN73" s="0" t="n">
        <v>32.144</v>
      </c>
      <c r="AO73" s="0" t="n">
        <v>34.305</v>
      </c>
      <c r="AP73" s="0" t="n">
        <v>38.33</v>
      </c>
      <c r="AQ73" s="0" t="s">
        <v>423</v>
      </c>
      <c r="AR73" s="0" t="s">
        <v>58</v>
      </c>
      <c r="AS73" s="0" t="s">
        <v>53</v>
      </c>
      <c r="AT73" s="0" t="n">
        <v>223</v>
      </c>
      <c r="AU73" s="0" t="n">
        <v>240</v>
      </c>
      <c r="AX73" s="0" t="s">
        <v>426</v>
      </c>
      <c r="AY73" s="0" t="s">
        <v>501</v>
      </c>
    </row>
    <row r="74" customFormat="false" ht="15" hidden="false" customHeight="false" outlineLevel="0" collapsed="false">
      <c r="A74" s="0" t="s">
        <v>502</v>
      </c>
      <c r="B74" s="0" t="s">
        <v>418</v>
      </c>
      <c r="C74" s="0" t="s">
        <v>503</v>
      </c>
      <c r="E74" s="1" t="s">
        <v>503</v>
      </c>
      <c r="G74" s="5" t="s">
        <v>503</v>
      </c>
      <c r="H74" s="5"/>
      <c r="I74" s="5"/>
      <c r="J74" s="5"/>
      <c r="K74" s="5"/>
      <c r="L74" s="5"/>
      <c r="M74" s="5"/>
      <c r="N74" s="5"/>
      <c r="O74" s="0" t="s">
        <v>503</v>
      </c>
      <c r="P74" s="0" t="s">
        <v>504</v>
      </c>
      <c r="Q74" s="0" t="s">
        <v>51</v>
      </c>
      <c r="R74" s="0" t="s">
        <v>52</v>
      </c>
      <c r="S74" s="0" t="n">
        <v>183</v>
      </c>
      <c r="T74" s="0" t="n">
        <v>4778</v>
      </c>
      <c r="U74" s="0" t="n">
        <v>4778</v>
      </c>
      <c r="X74" s="0" t="n">
        <v>62</v>
      </c>
      <c r="Y74" s="0" t="s">
        <v>77</v>
      </c>
      <c r="Z74" s="0" t="n">
        <v>4778</v>
      </c>
      <c r="AA74" s="0" t="s">
        <v>54</v>
      </c>
      <c r="AB74" s="0" t="s">
        <v>54</v>
      </c>
      <c r="AD74" s="0" t="s">
        <v>505</v>
      </c>
      <c r="AG74" s="6" t="n">
        <v>42185</v>
      </c>
      <c r="AH74" s="0" t="n">
        <v>-201</v>
      </c>
      <c r="AI74" s="0" t="n">
        <v>-225</v>
      </c>
      <c r="AJ74" s="6" t="n">
        <v>42185</v>
      </c>
      <c r="AK74" s="0" t="s">
        <v>56</v>
      </c>
      <c r="AM74" s="0" t="n">
        <v>557</v>
      </c>
      <c r="AN74" s="0" t="n">
        <v>623</v>
      </c>
      <c r="AO74" s="0" t="n">
        <v>10</v>
      </c>
      <c r="AP74" s="0" t="n">
        <v>11</v>
      </c>
      <c r="AQ74" s="0" t="s">
        <v>506</v>
      </c>
      <c r="AR74" s="0" t="s">
        <v>58</v>
      </c>
      <c r="AS74" s="0" t="s">
        <v>77</v>
      </c>
      <c r="AT74" s="0" t="n">
        <v>34</v>
      </c>
      <c r="AU74" s="0" t="n">
        <v>35</v>
      </c>
      <c r="AX74" s="0" t="s">
        <v>426</v>
      </c>
    </row>
    <row r="75" customFormat="false" ht="15" hidden="false" customHeight="false" outlineLevel="0" collapsed="false">
      <c r="A75" s="0" t="s">
        <v>507</v>
      </c>
      <c r="B75" s="0" t="s">
        <v>418</v>
      </c>
      <c r="C75" s="0" t="s">
        <v>508</v>
      </c>
      <c r="E75" s="1" t="s">
        <v>508</v>
      </c>
      <c r="G75" s="5" t="s">
        <v>508</v>
      </c>
      <c r="H75" s="5"/>
      <c r="I75" s="5"/>
      <c r="J75" s="5"/>
      <c r="K75" s="5"/>
      <c r="L75" s="5"/>
      <c r="M75" s="5"/>
      <c r="N75" s="5"/>
      <c r="O75" s="0" t="s">
        <v>508</v>
      </c>
      <c r="P75" s="0" t="s">
        <v>509</v>
      </c>
      <c r="Q75" s="0" t="s">
        <v>415</v>
      </c>
      <c r="R75" s="0" t="s">
        <v>52</v>
      </c>
      <c r="S75" s="0" t="n">
        <v>2.049</v>
      </c>
      <c r="T75" s="0" t="n">
        <v>6500</v>
      </c>
      <c r="U75" s="0" t="n">
        <v>6511</v>
      </c>
      <c r="X75" s="0" t="n">
        <v>992</v>
      </c>
      <c r="Y75" s="0" t="s">
        <v>53</v>
      </c>
      <c r="Z75" s="0" t="n">
        <v>6500</v>
      </c>
      <c r="AA75" s="0" t="s">
        <v>54</v>
      </c>
      <c r="AB75" s="0" t="s">
        <v>54</v>
      </c>
      <c r="AD75" s="0" t="s">
        <v>437</v>
      </c>
      <c r="AG75" s="6" t="n">
        <v>42369</v>
      </c>
      <c r="AH75" s="0" t="n">
        <v>1.723</v>
      </c>
      <c r="AI75" s="0" t="n">
        <v>1.876</v>
      </c>
      <c r="AJ75" s="6" t="n">
        <v>42369</v>
      </c>
      <c r="AK75" s="0" t="s">
        <v>56</v>
      </c>
      <c r="AM75" s="0" t="n">
        <v>93.755</v>
      </c>
      <c r="AN75" s="0" t="n">
        <v>102.071</v>
      </c>
      <c r="AO75" s="0" t="n">
        <v>10.01</v>
      </c>
      <c r="AP75" s="0" t="n">
        <v>11.185</v>
      </c>
      <c r="AQ75" s="0" t="s">
        <v>423</v>
      </c>
      <c r="AR75" s="0" t="s">
        <v>58</v>
      </c>
      <c r="AS75" s="0" t="s">
        <v>53</v>
      </c>
      <c r="AT75" s="0" t="n">
        <v>604</v>
      </c>
      <c r="AU75" s="0" t="n">
        <v>952</v>
      </c>
      <c r="AX75" s="0" t="s">
        <v>426</v>
      </c>
    </row>
    <row r="76" customFormat="false" ht="15" hidden="false" customHeight="false" outlineLevel="0" collapsed="false">
      <c r="A76" s="0" t="s">
        <v>510</v>
      </c>
      <c r="B76" s="0" t="s">
        <v>418</v>
      </c>
      <c r="C76" s="0" t="s">
        <v>511</v>
      </c>
      <c r="E76" s="1" t="s">
        <v>511</v>
      </c>
      <c r="G76" s="5" t="s">
        <v>511</v>
      </c>
      <c r="H76" s="5"/>
      <c r="I76" s="5"/>
      <c r="J76" s="5"/>
      <c r="K76" s="5"/>
      <c r="L76" s="5"/>
      <c r="M76" s="5"/>
      <c r="N76" s="5"/>
      <c r="Q76" s="0" t="s">
        <v>51</v>
      </c>
      <c r="R76" s="0" t="s">
        <v>126</v>
      </c>
      <c r="S76" s="0" t="n">
        <v>3</v>
      </c>
      <c r="X76" s="0" t="n">
        <v>1</v>
      </c>
      <c r="Y76" s="0" t="s">
        <v>512</v>
      </c>
      <c r="AD76" s="0" t="s">
        <v>513</v>
      </c>
      <c r="AG76" s="6" t="n">
        <v>42185</v>
      </c>
      <c r="AH76" s="0" t="n">
        <v>-2</v>
      </c>
      <c r="AI76" s="0" t="n">
        <v>-3</v>
      </c>
      <c r="AJ76" s="6" t="n">
        <v>42185</v>
      </c>
      <c r="AK76" s="0" t="s">
        <v>56</v>
      </c>
      <c r="AM76" s="0" t="n">
        <v>7</v>
      </c>
      <c r="AN76" s="0" t="n">
        <v>8</v>
      </c>
      <c r="AO76" s="0" t="s">
        <v>56</v>
      </c>
      <c r="AP76" s="0" t="s">
        <v>56</v>
      </c>
      <c r="AQ76" s="0" t="s">
        <v>70</v>
      </c>
      <c r="AR76" s="0" t="s">
        <v>70</v>
      </c>
      <c r="AS76" s="0" t="s">
        <v>512</v>
      </c>
      <c r="AT76" s="0" t="n">
        <v>0</v>
      </c>
      <c r="AU76" s="0" t="n">
        <v>0</v>
      </c>
    </row>
    <row r="77" customFormat="false" ht="15" hidden="false" customHeight="false" outlineLevel="0" collapsed="false">
      <c r="A77" s="0" t="s">
        <v>514</v>
      </c>
      <c r="B77" s="0" t="s">
        <v>418</v>
      </c>
      <c r="C77" s="0" t="s">
        <v>515</v>
      </c>
      <c r="E77" s="1" t="s">
        <v>515</v>
      </c>
      <c r="G77" s="5" t="s">
        <v>515</v>
      </c>
      <c r="H77" s="5" t="s">
        <v>516</v>
      </c>
      <c r="I77" s="5" t="s">
        <v>517</v>
      </c>
      <c r="J77" s="5"/>
      <c r="K77" s="5"/>
      <c r="L77" s="5"/>
      <c r="M77" s="5"/>
      <c r="N77" s="5"/>
      <c r="O77" s="0" t="s">
        <v>515</v>
      </c>
      <c r="P77" s="0" t="s">
        <v>518</v>
      </c>
      <c r="Q77" s="0" t="s">
        <v>51</v>
      </c>
      <c r="R77" s="0" t="s">
        <v>52</v>
      </c>
      <c r="S77" s="0" t="n">
        <v>429</v>
      </c>
      <c r="T77" s="0" t="n">
        <v>4754</v>
      </c>
      <c r="U77" s="0" t="n">
        <v>4754</v>
      </c>
      <c r="W77" s="0" t="s">
        <v>519</v>
      </c>
      <c r="X77" s="0" t="n">
        <v>25</v>
      </c>
      <c r="Y77" s="0" t="s">
        <v>77</v>
      </c>
      <c r="Z77" s="0" t="n">
        <v>4754</v>
      </c>
      <c r="AA77" s="0" t="s">
        <v>54</v>
      </c>
      <c r="AB77" s="0" t="s">
        <v>54</v>
      </c>
      <c r="AD77" s="0" t="s">
        <v>520</v>
      </c>
      <c r="AG77" s="6" t="n">
        <v>42551</v>
      </c>
      <c r="AH77" s="0" t="n">
        <v>34</v>
      </c>
      <c r="AI77" s="0" t="n">
        <v>37</v>
      </c>
      <c r="AJ77" s="6" t="n">
        <v>42551</v>
      </c>
      <c r="AK77" s="0" t="s">
        <v>56</v>
      </c>
      <c r="AM77" s="0" t="n">
        <v>247</v>
      </c>
      <c r="AN77" s="0" t="n">
        <v>275</v>
      </c>
      <c r="AO77" s="0" t="n">
        <v>920</v>
      </c>
      <c r="AP77" s="0" t="n">
        <v>1.028</v>
      </c>
      <c r="AQ77" s="0" t="s">
        <v>423</v>
      </c>
      <c r="AR77" s="0" t="s">
        <v>58</v>
      </c>
      <c r="AS77" s="0" t="s">
        <v>77</v>
      </c>
      <c r="AT77" s="0" t="n">
        <v>14</v>
      </c>
      <c r="AU77" s="0" t="n">
        <v>14</v>
      </c>
      <c r="AW77" s="0" t="s">
        <v>521</v>
      </c>
      <c r="AX77" s="0" t="s">
        <v>426</v>
      </c>
      <c r="AY77" s="0" t="s">
        <v>522</v>
      </c>
    </row>
    <row r="78" customFormat="false" ht="15" hidden="false" customHeight="false" outlineLevel="0" collapsed="false">
      <c r="A78" s="0" t="s">
        <v>523</v>
      </c>
      <c r="B78" s="0" t="s">
        <v>418</v>
      </c>
      <c r="C78" s="0" t="s">
        <v>524</v>
      </c>
      <c r="E78" s="1" t="s">
        <v>524</v>
      </c>
      <c r="G78" s="5" t="s">
        <v>524</v>
      </c>
      <c r="H78" s="5"/>
      <c r="I78" s="5"/>
      <c r="J78" s="5"/>
      <c r="K78" s="5"/>
      <c r="L78" s="5"/>
      <c r="M78" s="5"/>
      <c r="N78" s="5"/>
      <c r="O78" s="0" t="s">
        <v>524</v>
      </c>
      <c r="P78" s="0" t="s">
        <v>525</v>
      </c>
      <c r="Q78" s="0" t="s">
        <v>51</v>
      </c>
      <c r="R78" s="0" t="s">
        <v>52</v>
      </c>
      <c r="S78" s="0" t="n">
        <v>2.109</v>
      </c>
      <c r="T78" s="0" t="n">
        <v>2015</v>
      </c>
      <c r="U78" s="0" t="n">
        <v>2015</v>
      </c>
      <c r="V78" s="0" t="n">
        <v>2015</v>
      </c>
      <c r="W78" s="0" t="s">
        <v>526</v>
      </c>
      <c r="X78" s="0" t="n">
        <v>351</v>
      </c>
      <c r="Y78" s="0" t="s">
        <v>53</v>
      </c>
      <c r="Z78" s="0" t="n">
        <v>2015</v>
      </c>
      <c r="AA78" s="0" t="s">
        <v>54</v>
      </c>
      <c r="AB78" s="0" t="s">
        <v>54</v>
      </c>
      <c r="AC78" s="0" t="n">
        <v>3.256</v>
      </c>
      <c r="AD78" s="0" t="s">
        <v>527</v>
      </c>
      <c r="AG78" s="6" t="n">
        <v>42582</v>
      </c>
      <c r="AH78" s="0" t="n">
        <v>19</v>
      </c>
      <c r="AI78" s="0" t="n">
        <v>21</v>
      </c>
      <c r="AJ78" s="6" t="n">
        <v>42582</v>
      </c>
      <c r="AK78" s="0" t="n">
        <v>3.256</v>
      </c>
      <c r="AL78" s="6" t="n">
        <v>42582</v>
      </c>
      <c r="AM78" s="0" t="n">
        <v>2.343</v>
      </c>
      <c r="AN78" s="0" t="n">
        <v>2.603</v>
      </c>
      <c r="AO78" s="0" t="n">
        <v>1.754</v>
      </c>
      <c r="AP78" s="0" t="n">
        <v>1.96</v>
      </c>
      <c r="AQ78" s="0" t="s">
        <v>423</v>
      </c>
      <c r="AR78" s="0" t="s">
        <v>58</v>
      </c>
      <c r="AS78" s="0" t="s">
        <v>53</v>
      </c>
      <c r="AT78" s="0" t="n">
        <v>162</v>
      </c>
      <c r="AU78" s="0" t="n">
        <v>164</v>
      </c>
      <c r="AV78" s="0" t="s">
        <v>528</v>
      </c>
      <c r="AW78" s="0" t="s">
        <v>528</v>
      </c>
      <c r="AX78" s="0" t="s">
        <v>426</v>
      </c>
      <c r="AY78" s="0" t="s">
        <v>529</v>
      </c>
    </row>
    <row r="79" customFormat="false" ht="15" hidden="false" customHeight="false" outlineLevel="0" collapsed="false">
      <c r="A79" s="0" t="s">
        <v>530</v>
      </c>
      <c r="B79" s="0" t="s">
        <v>418</v>
      </c>
      <c r="C79" s="0" t="s">
        <v>531</v>
      </c>
      <c r="E79" s="1" t="s">
        <v>531</v>
      </c>
      <c r="G79" s="5" t="s">
        <v>531</v>
      </c>
      <c r="H79" s="5"/>
      <c r="I79" s="5"/>
      <c r="J79" s="5"/>
      <c r="K79" s="5"/>
      <c r="L79" s="5"/>
      <c r="M79" s="5"/>
      <c r="N79" s="5"/>
      <c r="O79" s="0" t="s">
        <v>532</v>
      </c>
      <c r="P79" s="0" t="s">
        <v>533</v>
      </c>
      <c r="Q79" s="0" t="s">
        <v>51</v>
      </c>
      <c r="R79" s="0" t="s">
        <v>52</v>
      </c>
      <c r="S79" s="0" t="n">
        <v>731</v>
      </c>
      <c r="T79" s="0" t="n">
        <v>3299</v>
      </c>
      <c r="U79" s="0" t="n">
        <v>3299</v>
      </c>
      <c r="V79" s="0" t="n">
        <v>2369</v>
      </c>
      <c r="X79" s="0" t="n">
        <v>4</v>
      </c>
      <c r="Y79" s="0" t="s">
        <v>67</v>
      </c>
      <c r="Z79" s="0" t="n">
        <v>2351</v>
      </c>
      <c r="AA79" s="0" t="s">
        <v>54</v>
      </c>
      <c r="AB79" s="0" t="s">
        <v>54</v>
      </c>
      <c r="AC79" s="0" t="n">
        <v>3.577</v>
      </c>
      <c r="AD79" s="0" t="s">
        <v>534</v>
      </c>
      <c r="AG79" s="0" t="n">
        <v>2015</v>
      </c>
      <c r="AH79" s="0" t="s">
        <v>56</v>
      </c>
      <c r="AI79" s="0" t="s">
        <v>56</v>
      </c>
      <c r="AK79" s="0" t="n">
        <v>100</v>
      </c>
      <c r="AL79" s="0" t="n">
        <v>2015</v>
      </c>
      <c r="AM79" s="0" t="s">
        <v>56</v>
      </c>
      <c r="AN79" s="0" t="s">
        <v>56</v>
      </c>
      <c r="AO79" s="0" t="s">
        <v>56</v>
      </c>
      <c r="AP79" s="0" t="s">
        <v>56</v>
      </c>
      <c r="AQ79" s="0" t="s">
        <v>70</v>
      </c>
      <c r="AR79" s="0" t="s">
        <v>70</v>
      </c>
      <c r="AS79" s="0" t="s">
        <v>67</v>
      </c>
      <c r="AT79" s="0" t="n">
        <v>38</v>
      </c>
      <c r="AU79" s="0" t="n">
        <v>0</v>
      </c>
      <c r="AV79" s="0" t="s">
        <v>437</v>
      </c>
      <c r="AX79" s="0" t="s">
        <v>426</v>
      </c>
    </row>
    <row r="80" customFormat="false" ht="15" hidden="false" customHeight="false" outlineLevel="0" collapsed="false">
      <c r="A80" s="0" t="s">
        <v>535</v>
      </c>
      <c r="B80" s="0" t="s">
        <v>418</v>
      </c>
      <c r="C80" s="0" t="s">
        <v>536</v>
      </c>
      <c r="E80" s="1" t="s">
        <v>536</v>
      </c>
      <c r="G80" s="5" t="s">
        <v>536</v>
      </c>
      <c r="H80" s="5"/>
      <c r="I80" s="5"/>
      <c r="J80" s="5"/>
      <c r="K80" s="5"/>
      <c r="L80" s="5"/>
      <c r="M80" s="5"/>
      <c r="N80" s="5"/>
      <c r="O80" s="0" t="s">
        <v>537</v>
      </c>
      <c r="P80" s="0" t="s">
        <v>538</v>
      </c>
      <c r="Q80" s="0" t="s">
        <v>51</v>
      </c>
      <c r="R80" s="0" t="s">
        <v>539</v>
      </c>
      <c r="S80" s="0" t="s">
        <v>56</v>
      </c>
      <c r="X80" s="0" t="n">
        <v>1</v>
      </c>
      <c r="Y80" s="0" t="s">
        <v>67</v>
      </c>
      <c r="AA80" s="0" t="s">
        <v>54</v>
      </c>
      <c r="AB80" s="0" t="s">
        <v>54</v>
      </c>
      <c r="AD80" s="0" t="s">
        <v>540</v>
      </c>
      <c r="AH80" s="0" t="s">
        <v>56</v>
      </c>
      <c r="AI80" s="0" t="s">
        <v>56</v>
      </c>
      <c r="AK80" s="0" t="n">
        <v>3</v>
      </c>
      <c r="AL80" s="0" t="n">
        <v>2015</v>
      </c>
      <c r="AM80" s="0" t="s">
        <v>56</v>
      </c>
      <c r="AN80" s="0" t="s">
        <v>56</v>
      </c>
      <c r="AO80" s="0" t="s">
        <v>56</v>
      </c>
      <c r="AP80" s="0" t="s">
        <v>56</v>
      </c>
      <c r="AQ80" s="0" t="s">
        <v>70</v>
      </c>
      <c r="AR80" s="0" t="s">
        <v>70</v>
      </c>
      <c r="AS80" s="0" t="s">
        <v>67</v>
      </c>
      <c r="AT80" s="0" t="n">
        <v>2</v>
      </c>
      <c r="AU80" s="0" t="n">
        <v>0</v>
      </c>
    </row>
    <row r="81" customFormat="false" ht="15" hidden="false" customHeight="false" outlineLevel="0" collapsed="false">
      <c r="A81" s="0" t="s">
        <v>541</v>
      </c>
      <c r="B81" s="0" t="s">
        <v>418</v>
      </c>
      <c r="C81" s="0" t="s">
        <v>542</v>
      </c>
      <c r="E81" s="1" t="s">
        <v>542</v>
      </c>
      <c r="G81" s="5" t="s">
        <v>542</v>
      </c>
      <c r="H81" s="5"/>
      <c r="I81" s="5"/>
      <c r="J81" s="5"/>
      <c r="K81" s="5"/>
      <c r="L81" s="5"/>
      <c r="M81" s="5"/>
      <c r="N81" s="5"/>
      <c r="Q81" s="0" t="s">
        <v>51</v>
      </c>
      <c r="R81" s="0" t="s">
        <v>539</v>
      </c>
      <c r="S81" s="0" t="s">
        <v>56</v>
      </c>
      <c r="X81" s="0" t="n">
        <v>0</v>
      </c>
      <c r="Y81" s="0" t="s">
        <v>67</v>
      </c>
      <c r="AH81" s="0" t="s">
        <v>56</v>
      </c>
      <c r="AI81" s="0" t="s">
        <v>56</v>
      </c>
      <c r="AK81" s="0" t="n">
        <v>3</v>
      </c>
      <c r="AL81" s="0" t="n">
        <v>2015</v>
      </c>
      <c r="AM81" s="0" t="s">
        <v>56</v>
      </c>
      <c r="AN81" s="0" t="s">
        <v>56</v>
      </c>
      <c r="AO81" s="0" t="s">
        <v>56</v>
      </c>
      <c r="AP81" s="0" t="s">
        <v>56</v>
      </c>
      <c r="AQ81" s="0" t="s">
        <v>70</v>
      </c>
      <c r="AR81" s="0" t="s">
        <v>70</v>
      </c>
      <c r="AS81" s="0" t="s">
        <v>67</v>
      </c>
      <c r="AT81" s="0" t="n">
        <v>0</v>
      </c>
      <c r="AU81" s="0" t="n">
        <v>0</v>
      </c>
    </row>
    <row r="82" customFormat="false" ht="15" hidden="false" customHeight="false" outlineLevel="0" collapsed="false">
      <c r="A82" s="0" t="s">
        <v>543</v>
      </c>
      <c r="B82" s="0" t="s">
        <v>418</v>
      </c>
      <c r="C82" s="0" t="s">
        <v>544</v>
      </c>
      <c r="E82" s="1" t="s">
        <v>544</v>
      </c>
      <c r="G82" s="5" t="s">
        <v>544</v>
      </c>
      <c r="H82" s="5"/>
      <c r="I82" s="5"/>
      <c r="J82" s="5"/>
      <c r="K82" s="5"/>
      <c r="L82" s="5"/>
      <c r="M82" s="5"/>
      <c r="N82" s="5"/>
      <c r="O82" s="0" t="s">
        <v>544</v>
      </c>
      <c r="P82" s="0" t="s">
        <v>545</v>
      </c>
      <c r="Q82" s="0" t="s">
        <v>51</v>
      </c>
      <c r="R82" s="0" t="s">
        <v>52</v>
      </c>
      <c r="S82" s="0" t="n">
        <v>2</v>
      </c>
      <c r="T82" s="0" t="n">
        <v>6201</v>
      </c>
      <c r="U82" s="0" t="n">
        <v>6201</v>
      </c>
      <c r="W82" s="0" t="s">
        <v>546</v>
      </c>
      <c r="X82" s="0" t="n">
        <v>21</v>
      </c>
      <c r="Y82" s="0" t="s">
        <v>53</v>
      </c>
      <c r="Z82" s="0" t="n">
        <v>6201</v>
      </c>
      <c r="AA82" s="0" t="s">
        <v>54</v>
      </c>
      <c r="AB82" s="0" t="s">
        <v>54</v>
      </c>
      <c r="AD82" s="0" t="s">
        <v>437</v>
      </c>
      <c r="AG82" s="6" t="n">
        <v>42551</v>
      </c>
      <c r="AH82" s="0" t="n">
        <v>-9</v>
      </c>
      <c r="AI82" s="0" t="n">
        <v>-10</v>
      </c>
      <c r="AJ82" s="6" t="n">
        <v>42551</v>
      </c>
      <c r="AK82" s="0" t="s">
        <v>56</v>
      </c>
      <c r="AM82" s="0" t="n">
        <v>8</v>
      </c>
      <c r="AN82" s="0" t="n">
        <v>9</v>
      </c>
      <c r="AO82" s="0" t="n">
        <v>11</v>
      </c>
      <c r="AP82" s="0" t="n">
        <v>13</v>
      </c>
      <c r="AQ82" s="0" t="s">
        <v>423</v>
      </c>
      <c r="AR82" s="0" t="s">
        <v>58</v>
      </c>
      <c r="AS82" s="0" t="s">
        <v>53</v>
      </c>
      <c r="AT82" s="0" t="n">
        <v>8</v>
      </c>
      <c r="AU82" s="0" t="n">
        <v>7</v>
      </c>
      <c r="AV82" s="0" t="s">
        <v>426</v>
      </c>
      <c r="AX82" s="0" t="s">
        <v>426</v>
      </c>
    </row>
    <row r="83" customFormat="false" ht="15" hidden="false" customHeight="false" outlineLevel="0" collapsed="false">
      <c r="A83" s="0" t="s">
        <v>547</v>
      </c>
      <c r="B83" s="0" t="s">
        <v>418</v>
      </c>
      <c r="C83" s="0" t="s">
        <v>548</v>
      </c>
      <c r="E83" s="1" t="s">
        <v>548</v>
      </c>
      <c r="G83" s="5" t="s">
        <v>548</v>
      </c>
      <c r="H83" s="5" t="s">
        <v>549</v>
      </c>
      <c r="I83" s="5"/>
      <c r="J83" s="5"/>
      <c r="K83" s="5"/>
      <c r="L83" s="5"/>
      <c r="M83" s="5"/>
      <c r="N83" s="5"/>
      <c r="O83" s="0" t="s">
        <v>548</v>
      </c>
      <c r="P83" s="0" t="s">
        <v>550</v>
      </c>
      <c r="Q83" s="0" t="s">
        <v>51</v>
      </c>
      <c r="R83" s="0" t="s">
        <v>52</v>
      </c>
      <c r="S83" s="0" t="n">
        <v>646</v>
      </c>
      <c r="T83" s="0" t="n">
        <v>990</v>
      </c>
      <c r="U83" s="0" t="n">
        <v>990</v>
      </c>
      <c r="X83" s="0" t="n">
        <v>194</v>
      </c>
      <c r="Y83" s="0" t="s">
        <v>77</v>
      </c>
      <c r="Z83" s="0" t="n">
        <v>990</v>
      </c>
      <c r="AA83" s="0" t="s">
        <v>54</v>
      </c>
      <c r="AB83" s="0" t="s">
        <v>54</v>
      </c>
      <c r="AC83" s="0" t="n">
        <v>1.001</v>
      </c>
      <c r="AD83" s="0" t="s">
        <v>551</v>
      </c>
      <c r="AG83" s="6" t="n">
        <v>42735</v>
      </c>
      <c r="AH83" s="0" t="n">
        <v>-149</v>
      </c>
      <c r="AI83" s="0" t="n">
        <v>-157</v>
      </c>
      <c r="AJ83" s="6" t="n">
        <v>42735</v>
      </c>
      <c r="AK83" s="0" t="n">
        <v>1.001</v>
      </c>
      <c r="AL83" s="6" t="n">
        <v>42735</v>
      </c>
      <c r="AM83" s="0" t="n">
        <v>642</v>
      </c>
      <c r="AN83" s="0" t="n">
        <v>677</v>
      </c>
      <c r="AO83" s="0" t="n">
        <v>20</v>
      </c>
      <c r="AP83" s="0" t="n">
        <v>22</v>
      </c>
      <c r="AQ83" s="0" t="s">
        <v>423</v>
      </c>
      <c r="AR83" s="0" t="s">
        <v>58</v>
      </c>
      <c r="AS83" s="0" t="s">
        <v>77</v>
      </c>
      <c r="AT83" s="0" t="n">
        <v>100</v>
      </c>
      <c r="AU83" s="0" t="n">
        <v>101</v>
      </c>
      <c r="AX83" s="0" t="s">
        <v>426</v>
      </c>
      <c r="AY83" s="0" t="s">
        <v>552</v>
      </c>
    </row>
    <row r="84" customFormat="false" ht="15" hidden="false" customHeight="false" outlineLevel="0" collapsed="false">
      <c r="A84" s="0" t="s">
        <v>553</v>
      </c>
      <c r="B84" s="0" t="s">
        <v>418</v>
      </c>
      <c r="C84" s="0" t="s">
        <v>554</v>
      </c>
      <c r="E84" s="1" t="s">
        <v>554</v>
      </c>
      <c r="G84" s="5" t="s">
        <v>554</v>
      </c>
      <c r="H84" s="5" t="s">
        <v>555</v>
      </c>
      <c r="I84" s="5"/>
      <c r="J84" s="5"/>
      <c r="K84" s="5"/>
      <c r="L84" s="5"/>
      <c r="M84" s="5"/>
      <c r="N84" s="5"/>
      <c r="O84" s="0" t="s">
        <v>556</v>
      </c>
      <c r="P84" s="0" t="s">
        <v>557</v>
      </c>
      <c r="Q84" s="0" t="s">
        <v>51</v>
      </c>
      <c r="R84" s="0" t="s">
        <v>126</v>
      </c>
      <c r="S84" s="0" t="n">
        <v>0</v>
      </c>
      <c r="T84" s="0" t="n">
        <v>4719</v>
      </c>
      <c r="U84" s="0" t="n">
        <v>4719</v>
      </c>
      <c r="V84" s="0" t="n">
        <v>4674</v>
      </c>
      <c r="X84" s="0" t="n">
        <v>10</v>
      </c>
      <c r="Y84" s="0" t="s">
        <v>67</v>
      </c>
      <c r="Z84" s="0" t="n">
        <v>6612</v>
      </c>
      <c r="AA84" s="0" t="s">
        <v>120</v>
      </c>
      <c r="AB84" s="0" t="s">
        <v>56</v>
      </c>
      <c r="AC84" s="0" t="n">
        <v>7.5</v>
      </c>
      <c r="AD84" s="0" t="s">
        <v>558</v>
      </c>
      <c r="AG84" s="6" t="n">
        <v>42277</v>
      </c>
      <c r="AH84" s="0" t="n">
        <v>-6</v>
      </c>
      <c r="AI84" s="0" t="n">
        <v>-7</v>
      </c>
      <c r="AJ84" s="6" t="n">
        <v>42277</v>
      </c>
      <c r="AK84" s="0" t="s">
        <v>56</v>
      </c>
      <c r="AM84" s="0" t="n">
        <v>13</v>
      </c>
      <c r="AN84" s="0" t="n">
        <v>15</v>
      </c>
      <c r="AO84" s="0" t="s">
        <v>56</v>
      </c>
      <c r="AP84" s="0" t="s">
        <v>56</v>
      </c>
      <c r="AQ84" s="0" t="s">
        <v>70</v>
      </c>
      <c r="AR84" s="0" t="s">
        <v>70</v>
      </c>
      <c r="AS84" s="0" t="s">
        <v>67</v>
      </c>
      <c r="AT84" s="0" t="n">
        <v>44</v>
      </c>
      <c r="AU84" s="0" t="n">
        <v>2</v>
      </c>
    </row>
    <row r="85" customFormat="false" ht="15" hidden="false" customHeight="false" outlineLevel="0" collapsed="false">
      <c r="A85" s="0" t="s">
        <v>559</v>
      </c>
      <c r="B85" s="0" t="s">
        <v>418</v>
      </c>
      <c r="C85" s="0" t="s">
        <v>560</v>
      </c>
      <c r="E85" s="1" t="s">
        <v>560</v>
      </c>
      <c r="G85" s="5" t="s">
        <v>560</v>
      </c>
      <c r="H85" s="5" t="s">
        <v>561</v>
      </c>
      <c r="I85" s="5"/>
      <c r="J85" s="5"/>
      <c r="K85" s="5"/>
      <c r="L85" s="5"/>
      <c r="M85" s="5"/>
      <c r="N85" s="5"/>
      <c r="Q85" s="0" t="s">
        <v>51</v>
      </c>
      <c r="R85" s="0" t="s">
        <v>126</v>
      </c>
      <c r="S85" s="0" t="n">
        <v>1</v>
      </c>
      <c r="T85" s="0" t="n">
        <v>4719</v>
      </c>
      <c r="U85" s="0" t="n">
        <v>4719</v>
      </c>
      <c r="X85" s="0" t="n">
        <v>3</v>
      </c>
      <c r="Y85" s="0" t="s">
        <v>67</v>
      </c>
      <c r="AD85" s="0" t="s">
        <v>437</v>
      </c>
      <c r="AG85" s="0" t="n">
        <v>2015</v>
      </c>
      <c r="AH85" s="0" t="s">
        <v>56</v>
      </c>
      <c r="AI85" s="0" t="s">
        <v>56</v>
      </c>
      <c r="AK85" s="0" t="n">
        <v>15</v>
      </c>
      <c r="AL85" s="0" t="n">
        <v>2015</v>
      </c>
      <c r="AM85" s="0" t="s">
        <v>56</v>
      </c>
      <c r="AN85" s="0" t="s">
        <v>56</v>
      </c>
      <c r="AO85" s="0" t="s">
        <v>56</v>
      </c>
      <c r="AP85" s="0" t="s">
        <v>56</v>
      </c>
      <c r="AQ85" s="0" t="s">
        <v>70</v>
      </c>
      <c r="AR85" s="0" t="s">
        <v>70</v>
      </c>
      <c r="AS85" s="0" t="s">
        <v>67</v>
      </c>
      <c r="AT85" s="0" t="n">
        <v>0</v>
      </c>
      <c r="AU85" s="0" t="n">
        <v>0</v>
      </c>
    </row>
    <row r="86" customFormat="false" ht="15" hidden="false" customHeight="false" outlineLevel="0" collapsed="false">
      <c r="A86" s="0" t="s">
        <v>562</v>
      </c>
      <c r="B86" s="0" t="s">
        <v>418</v>
      </c>
      <c r="C86" s="0" t="s">
        <v>563</v>
      </c>
      <c r="E86" s="1" t="s">
        <v>563</v>
      </c>
      <c r="G86" s="5" t="s">
        <v>563</v>
      </c>
      <c r="H86" s="5"/>
      <c r="I86" s="5"/>
      <c r="J86" s="5"/>
      <c r="K86" s="5"/>
      <c r="L86" s="5"/>
      <c r="M86" s="5"/>
      <c r="N86" s="5"/>
      <c r="O86" s="0" t="s">
        <v>564</v>
      </c>
      <c r="P86" s="0" t="s">
        <v>565</v>
      </c>
      <c r="Q86" s="0" t="s">
        <v>51</v>
      </c>
      <c r="R86" s="0" t="s">
        <v>52</v>
      </c>
      <c r="S86" s="0" t="n">
        <v>161</v>
      </c>
      <c r="X86" s="0" t="n">
        <v>17</v>
      </c>
      <c r="Y86" s="0" t="s">
        <v>67</v>
      </c>
      <c r="AA86" s="0" t="s">
        <v>54</v>
      </c>
      <c r="AB86" s="0" t="s">
        <v>54</v>
      </c>
      <c r="AD86" s="0" t="s">
        <v>566</v>
      </c>
      <c r="AG86" s="6" t="n">
        <v>42004</v>
      </c>
      <c r="AH86" s="0" t="n">
        <v>1</v>
      </c>
      <c r="AI86" s="0" t="n">
        <v>1</v>
      </c>
      <c r="AJ86" s="6" t="n">
        <v>42004</v>
      </c>
      <c r="AK86" s="0" t="n">
        <v>483</v>
      </c>
      <c r="AL86" s="6" t="n">
        <v>42004</v>
      </c>
      <c r="AM86" s="0" t="n">
        <v>100</v>
      </c>
      <c r="AN86" s="0" t="n">
        <v>121</v>
      </c>
      <c r="AO86" s="0" t="s">
        <v>56</v>
      </c>
      <c r="AP86" s="0" t="s">
        <v>56</v>
      </c>
      <c r="AQ86" s="0" t="s">
        <v>70</v>
      </c>
      <c r="AR86" s="0" t="s">
        <v>70</v>
      </c>
      <c r="AS86" s="0" t="s">
        <v>67</v>
      </c>
      <c r="AT86" s="0" t="n">
        <v>7</v>
      </c>
      <c r="AU86" s="0" t="n">
        <v>5</v>
      </c>
      <c r="AV86" s="0" t="s">
        <v>567</v>
      </c>
      <c r="AX86" s="0" t="s">
        <v>426</v>
      </c>
    </row>
    <row r="87" customFormat="false" ht="15" hidden="false" customHeight="false" outlineLevel="0" collapsed="false">
      <c r="A87" s="0" t="s">
        <v>568</v>
      </c>
      <c r="B87" s="0" t="s">
        <v>569</v>
      </c>
      <c r="C87" s="0" t="s">
        <v>570</v>
      </c>
      <c r="E87" s="1" t="s">
        <v>570</v>
      </c>
      <c r="G87" s="5" t="s">
        <v>570</v>
      </c>
      <c r="H87" s="5"/>
      <c r="I87" s="5"/>
      <c r="J87" s="5"/>
      <c r="K87" s="5"/>
      <c r="L87" s="5"/>
      <c r="M87" s="5"/>
      <c r="N87" s="5"/>
      <c r="O87" s="0" t="s">
        <v>571</v>
      </c>
      <c r="P87" s="0" t="s">
        <v>572</v>
      </c>
      <c r="Q87" s="0" t="s">
        <v>51</v>
      </c>
      <c r="R87" s="0" t="s">
        <v>52</v>
      </c>
      <c r="S87" s="0" t="n">
        <v>6.188</v>
      </c>
      <c r="T87" s="0" t="n">
        <v>6190</v>
      </c>
      <c r="U87" s="0" t="n">
        <v>6190</v>
      </c>
      <c r="W87" s="0" t="s">
        <v>573</v>
      </c>
      <c r="X87" s="0" t="n">
        <v>352</v>
      </c>
      <c r="Y87" s="0" t="s">
        <v>67</v>
      </c>
      <c r="Z87" s="0" t="n">
        <v>8411</v>
      </c>
      <c r="AA87" s="0" t="s">
        <v>574</v>
      </c>
      <c r="AB87" s="0" t="s">
        <v>56</v>
      </c>
      <c r="AC87" s="0" t="s">
        <v>120</v>
      </c>
      <c r="AD87" s="0" t="s">
        <v>575</v>
      </c>
      <c r="AG87" s="6" t="n">
        <v>42735</v>
      </c>
      <c r="AH87" s="0" t="n">
        <v>523</v>
      </c>
      <c r="AI87" s="0" t="n">
        <v>551</v>
      </c>
      <c r="AJ87" s="6" t="n">
        <v>42735</v>
      </c>
      <c r="AK87" s="0" t="n">
        <v>13.633</v>
      </c>
      <c r="AL87" s="6" t="n">
        <v>42735</v>
      </c>
      <c r="AM87" s="0" t="n">
        <v>8.117</v>
      </c>
      <c r="AN87" s="0" t="n">
        <v>8.556</v>
      </c>
      <c r="AO87" s="0" t="n">
        <v>10.531</v>
      </c>
      <c r="AP87" s="0" t="n">
        <v>11.767</v>
      </c>
      <c r="AQ87" s="0" t="s">
        <v>576</v>
      </c>
      <c r="AR87" s="0" t="s">
        <v>58</v>
      </c>
      <c r="AS87" s="0" t="s">
        <v>67</v>
      </c>
      <c r="AT87" s="0" t="n">
        <v>287</v>
      </c>
      <c r="AU87" s="0" t="n">
        <v>47</v>
      </c>
      <c r="AX87" s="0" t="s">
        <v>577</v>
      </c>
    </row>
    <row r="88" customFormat="false" ht="15" hidden="false" customHeight="false" outlineLevel="0" collapsed="false">
      <c r="A88" s="0" t="s">
        <v>578</v>
      </c>
      <c r="B88" s="0" t="s">
        <v>569</v>
      </c>
      <c r="C88" s="0" t="s">
        <v>579</v>
      </c>
      <c r="E88" s="1" t="s">
        <v>579</v>
      </c>
      <c r="G88" s="5" t="s">
        <v>579</v>
      </c>
      <c r="H88" s="5"/>
      <c r="I88" s="5"/>
      <c r="J88" s="5"/>
      <c r="K88" s="5"/>
      <c r="L88" s="5"/>
      <c r="M88" s="5"/>
      <c r="N88" s="5" t="s">
        <v>580</v>
      </c>
      <c r="O88" s="0" t="s">
        <v>579</v>
      </c>
      <c r="P88" s="0" t="s">
        <v>581</v>
      </c>
      <c r="Q88" s="0" t="s">
        <v>51</v>
      </c>
      <c r="R88" s="0" t="s">
        <v>52</v>
      </c>
      <c r="S88" s="0" t="n">
        <v>21</v>
      </c>
      <c r="T88" s="0" t="n">
        <v>7022</v>
      </c>
      <c r="U88" s="0" t="n">
        <v>7022</v>
      </c>
      <c r="V88" s="0" t="n">
        <v>4673</v>
      </c>
      <c r="W88" s="0" t="s">
        <v>582</v>
      </c>
      <c r="X88" s="0" t="n">
        <v>540</v>
      </c>
      <c r="Y88" s="0" t="s">
        <v>53</v>
      </c>
      <c r="Z88" s="0" t="n">
        <v>7022</v>
      </c>
      <c r="AA88" s="0" t="s">
        <v>54</v>
      </c>
      <c r="AB88" s="0" t="s">
        <v>54</v>
      </c>
      <c r="AC88" s="0" t="n">
        <v>38</v>
      </c>
      <c r="AD88" s="0" t="s">
        <v>575</v>
      </c>
      <c r="AG88" s="6" t="n">
        <v>42369</v>
      </c>
      <c r="AH88" s="0" t="n">
        <v>-1</v>
      </c>
      <c r="AI88" s="0" t="n">
        <v>-1</v>
      </c>
      <c r="AJ88" s="6" t="n">
        <v>42369</v>
      </c>
      <c r="AK88" s="0" t="n">
        <v>38</v>
      </c>
      <c r="AL88" s="6" t="n">
        <v>42369</v>
      </c>
      <c r="AM88" s="0" t="n">
        <v>1.242</v>
      </c>
      <c r="AN88" s="0" t="n">
        <v>1.352</v>
      </c>
      <c r="AO88" s="0" t="s">
        <v>56</v>
      </c>
      <c r="AP88" s="0" t="s">
        <v>56</v>
      </c>
      <c r="AQ88" s="0" t="s">
        <v>576</v>
      </c>
      <c r="AR88" s="0" t="s">
        <v>58</v>
      </c>
      <c r="AS88" s="0" t="s">
        <v>53</v>
      </c>
      <c r="AT88" s="0" t="n">
        <v>241</v>
      </c>
      <c r="AU88" s="0" t="n">
        <v>252</v>
      </c>
      <c r="AX88" s="0" t="s">
        <v>577</v>
      </c>
    </row>
    <row r="89" customFormat="false" ht="15" hidden="false" customHeight="false" outlineLevel="0" collapsed="false">
      <c r="A89" s="0" t="s">
        <v>583</v>
      </c>
      <c r="B89" s="0" t="s">
        <v>569</v>
      </c>
      <c r="C89" s="0" t="s">
        <v>584</v>
      </c>
      <c r="E89" s="1" t="s">
        <v>584</v>
      </c>
      <c r="G89" s="5" t="s">
        <v>584</v>
      </c>
      <c r="H89" s="5"/>
      <c r="I89" s="5"/>
      <c r="J89" s="5"/>
      <c r="K89" s="5"/>
      <c r="L89" s="5"/>
      <c r="M89" s="5"/>
      <c r="N89" s="5"/>
      <c r="O89" s="0" t="s">
        <v>584</v>
      </c>
      <c r="P89" s="0" t="s">
        <v>585</v>
      </c>
      <c r="Q89" s="0" t="s">
        <v>51</v>
      </c>
      <c r="R89" s="0" t="s">
        <v>52</v>
      </c>
      <c r="S89" s="0" t="n">
        <v>11.771</v>
      </c>
      <c r="T89" s="0" t="n">
        <v>729</v>
      </c>
      <c r="U89" s="0" t="n">
        <v>729</v>
      </c>
      <c r="V89" s="0" t="n">
        <v>729</v>
      </c>
      <c r="W89" s="0" t="s">
        <v>586</v>
      </c>
      <c r="X89" s="0" t="n">
        <v>1</v>
      </c>
      <c r="Y89" s="0" t="s">
        <v>53</v>
      </c>
      <c r="Z89" s="0" t="n">
        <v>729</v>
      </c>
      <c r="AA89" s="0" t="s">
        <v>54</v>
      </c>
      <c r="AB89" s="0" t="s">
        <v>54</v>
      </c>
      <c r="AC89" s="0" t="n">
        <v>10.175</v>
      </c>
      <c r="AD89" s="0" t="s">
        <v>587</v>
      </c>
      <c r="AG89" s="6" t="n">
        <v>42735</v>
      </c>
      <c r="AH89" s="0" t="n">
        <v>131</v>
      </c>
      <c r="AI89" s="0" t="n">
        <v>138</v>
      </c>
      <c r="AJ89" s="6" t="n">
        <v>42735</v>
      </c>
      <c r="AK89" s="0" t="n">
        <v>10.175</v>
      </c>
      <c r="AL89" s="6" t="n">
        <v>42735</v>
      </c>
      <c r="AM89" s="0" t="n">
        <v>4.146</v>
      </c>
      <c r="AN89" s="0" t="n">
        <v>4.37</v>
      </c>
      <c r="AO89" s="0" t="n">
        <v>7.114</v>
      </c>
      <c r="AP89" s="0" t="n">
        <v>7.949</v>
      </c>
      <c r="AQ89" s="0" t="s">
        <v>576</v>
      </c>
      <c r="AR89" s="0" t="s">
        <v>58</v>
      </c>
      <c r="AS89" s="0" t="s">
        <v>53</v>
      </c>
      <c r="AT89" s="0" t="n">
        <v>138</v>
      </c>
      <c r="AU89" s="0" t="n">
        <v>150</v>
      </c>
      <c r="AV89" s="0" t="s">
        <v>575</v>
      </c>
      <c r="AX89" s="0" t="s">
        <v>577</v>
      </c>
    </row>
    <row r="90" customFormat="false" ht="15" hidden="false" customHeight="false" outlineLevel="0" collapsed="false">
      <c r="A90" s="0" t="s">
        <v>588</v>
      </c>
      <c r="B90" s="0" t="s">
        <v>569</v>
      </c>
      <c r="C90" s="0" t="s">
        <v>589</v>
      </c>
      <c r="E90" s="1" t="s">
        <v>589</v>
      </c>
      <c r="G90" s="5" t="s">
        <v>589</v>
      </c>
      <c r="H90" s="5"/>
      <c r="I90" s="5"/>
      <c r="J90" s="5"/>
      <c r="K90" s="5"/>
      <c r="L90" s="5"/>
      <c r="M90" s="5"/>
      <c r="N90" s="5"/>
      <c r="O90" s="0" t="s">
        <v>589</v>
      </c>
      <c r="P90" s="0" t="s">
        <v>590</v>
      </c>
      <c r="Q90" s="0" t="s">
        <v>51</v>
      </c>
      <c r="R90" s="0" t="s">
        <v>52</v>
      </c>
      <c r="S90" s="0" t="n">
        <v>462</v>
      </c>
      <c r="T90" s="0" t="n">
        <v>2521</v>
      </c>
      <c r="U90" s="0" t="n">
        <v>2521</v>
      </c>
      <c r="X90" s="0" t="n">
        <v>147</v>
      </c>
      <c r="Y90" s="0" t="s">
        <v>77</v>
      </c>
      <c r="Z90" s="0" t="n">
        <v>2521</v>
      </c>
      <c r="AA90" s="0" t="s">
        <v>54</v>
      </c>
      <c r="AB90" s="0" t="s">
        <v>54</v>
      </c>
      <c r="AC90" s="0" t="n">
        <v>1.681</v>
      </c>
      <c r="AD90" s="0" t="s">
        <v>591</v>
      </c>
      <c r="AG90" s="6" t="n">
        <v>42735</v>
      </c>
      <c r="AH90" s="0" t="n">
        <v>-63</v>
      </c>
      <c r="AI90" s="0" t="n">
        <v>-66</v>
      </c>
      <c r="AJ90" s="6" t="n">
        <v>42735</v>
      </c>
      <c r="AK90" s="0" t="n">
        <v>1.681</v>
      </c>
      <c r="AL90" s="6" t="n">
        <v>42735</v>
      </c>
      <c r="AM90" s="0" t="n">
        <v>493</v>
      </c>
      <c r="AN90" s="0" t="n">
        <v>519</v>
      </c>
      <c r="AO90" s="0" t="n">
        <v>67</v>
      </c>
      <c r="AP90" s="0" t="n">
        <v>75</v>
      </c>
      <c r="AQ90" s="0" t="s">
        <v>576</v>
      </c>
      <c r="AR90" s="0" t="s">
        <v>58</v>
      </c>
      <c r="AS90" s="0" t="s">
        <v>77</v>
      </c>
      <c r="AT90" s="0" t="n">
        <v>56</v>
      </c>
      <c r="AU90" s="0" t="n">
        <v>61</v>
      </c>
      <c r="AV90" s="0" t="s">
        <v>592</v>
      </c>
      <c r="AX90" s="0" t="s">
        <v>577</v>
      </c>
      <c r="AY90" s="0" t="s">
        <v>593</v>
      </c>
    </row>
    <row r="91" customFormat="false" ht="15" hidden="false" customHeight="false" outlineLevel="0" collapsed="false">
      <c r="A91" s="0" t="s">
        <v>594</v>
      </c>
      <c r="B91" s="0" t="s">
        <v>569</v>
      </c>
      <c r="C91" s="0" t="s">
        <v>595</v>
      </c>
      <c r="E91" s="1" t="s">
        <v>595</v>
      </c>
      <c r="G91" s="5" t="s">
        <v>595</v>
      </c>
      <c r="H91" s="5"/>
      <c r="I91" s="5"/>
      <c r="J91" s="5"/>
      <c r="K91" s="5"/>
      <c r="L91" s="5"/>
      <c r="M91" s="5"/>
      <c r="N91" s="5"/>
      <c r="O91" s="0" t="s">
        <v>595</v>
      </c>
      <c r="P91" s="0" t="s">
        <v>594</v>
      </c>
      <c r="Q91" s="0" t="s">
        <v>51</v>
      </c>
      <c r="R91" s="0" t="s">
        <v>52</v>
      </c>
      <c r="S91" s="0" t="n">
        <v>4.584</v>
      </c>
      <c r="T91" s="0" t="n">
        <v>2120</v>
      </c>
      <c r="U91" s="0" t="n">
        <v>2120</v>
      </c>
      <c r="V91" s="0" t="n">
        <v>2059</v>
      </c>
      <c r="X91" s="0" t="n">
        <v>234</v>
      </c>
      <c r="Y91" s="0" t="s">
        <v>77</v>
      </c>
      <c r="Z91" s="0" t="n">
        <v>2120</v>
      </c>
      <c r="AA91" s="0" t="s">
        <v>54</v>
      </c>
      <c r="AB91" s="0" t="s">
        <v>54</v>
      </c>
      <c r="AC91" s="0" t="n">
        <v>7.563</v>
      </c>
      <c r="AD91" s="0" t="s">
        <v>587</v>
      </c>
      <c r="AG91" s="6" t="n">
        <v>42735</v>
      </c>
      <c r="AH91" s="0" t="n">
        <v>520</v>
      </c>
      <c r="AI91" s="0" t="n">
        <v>548</v>
      </c>
      <c r="AJ91" s="6" t="n">
        <v>42735</v>
      </c>
      <c r="AK91" s="0" t="n">
        <v>7.563</v>
      </c>
      <c r="AL91" s="6" t="n">
        <v>42735</v>
      </c>
      <c r="AM91" s="0" t="n">
        <v>10.212</v>
      </c>
      <c r="AN91" s="0" t="n">
        <v>10.764</v>
      </c>
      <c r="AO91" s="0" t="n">
        <v>12.242</v>
      </c>
      <c r="AP91" s="0" t="n">
        <v>13.679</v>
      </c>
      <c r="AQ91" s="0" t="s">
        <v>576</v>
      </c>
      <c r="AR91" s="0" t="s">
        <v>58</v>
      </c>
      <c r="AS91" s="0" t="s">
        <v>77</v>
      </c>
      <c r="AT91" s="0" t="n">
        <v>125</v>
      </c>
      <c r="AU91" s="0" t="n">
        <v>129</v>
      </c>
      <c r="AX91" s="0" t="s">
        <v>577</v>
      </c>
      <c r="AY91" s="0" t="s">
        <v>596</v>
      </c>
    </row>
    <row r="92" customFormat="false" ht="15" hidden="false" customHeight="false" outlineLevel="0" collapsed="false">
      <c r="A92" s="0" t="s">
        <v>597</v>
      </c>
      <c r="B92" s="0" t="s">
        <v>569</v>
      </c>
      <c r="C92" s="0" t="s">
        <v>598</v>
      </c>
      <c r="E92" s="1" t="s">
        <v>598</v>
      </c>
      <c r="G92" s="5" t="s">
        <v>598</v>
      </c>
      <c r="H92" s="5"/>
      <c r="I92" s="5"/>
      <c r="J92" s="5"/>
      <c r="K92" s="5"/>
      <c r="L92" s="5"/>
      <c r="M92" s="5"/>
      <c r="N92" s="5"/>
      <c r="O92" s="0" t="s">
        <v>598</v>
      </c>
      <c r="P92" s="0" t="s">
        <v>599</v>
      </c>
      <c r="Q92" s="0" t="s">
        <v>51</v>
      </c>
      <c r="R92" s="0" t="s">
        <v>52</v>
      </c>
      <c r="S92" s="0" t="n">
        <v>12.17</v>
      </c>
      <c r="T92" s="0" t="n">
        <v>2120</v>
      </c>
      <c r="U92" s="0" t="n">
        <v>2120</v>
      </c>
      <c r="V92" s="0" t="n">
        <v>2016</v>
      </c>
      <c r="X92" s="0" t="n">
        <v>1</v>
      </c>
      <c r="Y92" s="0" t="s">
        <v>77</v>
      </c>
      <c r="Z92" s="0" t="n">
        <v>2120</v>
      </c>
      <c r="AA92" s="0" t="s">
        <v>54</v>
      </c>
      <c r="AB92" s="0" t="s">
        <v>54</v>
      </c>
      <c r="AD92" s="0" t="s">
        <v>587</v>
      </c>
      <c r="AG92" s="6" t="n">
        <v>42735</v>
      </c>
      <c r="AH92" s="0" t="n">
        <v>674</v>
      </c>
      <c r="AI92" s="0" t="n">
        <v>710</v>
      </c>
      <c r="AJ92" s="6" t="n">
        <v>42735</v>
      </c>
      <c r="AK92" s="0" t="n">
        <v>30.9</v>
      </c>
      <c r="AL92" s="6" t="n">
        <v>42369</v>
      </c>
      <c r="AM92" s="0" t="n">
        <v>24.145</v>
      </c>
      <c r="AN92" s="0" t="n">
        <v>25.451</v>
      </c>
      <c r="AO92" s="0" t="n">
        <v>12.721</v>
      </c>
      <c r="AP92" s="0" t="n">
        <v>14.214</v>
      </c>
      <c r="AQ92" s="0" t="s">
        <v>576</v>
      </c>
      <c r="AR92" s="0" t="s">
        <v>58</v>
      </c>
      <c r="AS92" s="0" t="s">
        <v>77</v>
      </c>
      <c r="AT92" s="0" t="n">
        <v>509</v>
      </c>
      <c r="AU92" s="0" t="n">
        <v>551</v>
      </c>
      <c r="AV92" s="0" t="s">
        <v>600</v>
      </c>
      <c r="AX92" s="0" t="s">
        <v>577</v>
      </c>
    </row>
    <row r="93" customFormat="false" ht="15" hidden="false" customHeight="false" outlineLevel="0" collapsed="false">
      <c r="A93" s="0" t="s">
        <v>601</v>
      </c>
      <c r="B93" s="0" t="s">
        <v>569</v>
      </c>
      <c r="C93" s="0" t="s">
        <v>602</v>
      </c>
      <c r="E93" s="1" t="s">
        <v>602</v>
      </c>
      <c r="G93" s="5" t="s">
        <v>602</v>
      </c>
      <c r="H93" s="5"/>
      <c r="I93" s="5"/>
      <c r="J93" s="5"/>
      <c r="K93" s="5"/>
      <c r="L93" s="5"/>
      <c r="M93" s="5"/>
      <c r="N93" s="5"/>
      <c r="O93" s="0" t="s">
        <v>602</v>
      </c>
      <c r="P93" s="0" t="s">
        <v>603</v>
      </c>
      <c r="Q93" s="0" t="s">
        <v>51</v>
      </c>
      <c r="R93" s="0" t="s">
        <v>52</v>
      </c>
      <c r="S93" s="0" t="n">
        <v>6.833</v>
      </c>
      <c r="T93" s="0" t="n">
        <v>4531</v>
      </c>
      <c r="U93" s="0" t="n">
        <v>4531</v>
      </c>
      <c r="V93" s="0" t="n">
        <v>7711</v>
      </c>
      <c r="X93" s="0" t="n">
        <v>1</v>
      </c>
      <c r="Y93" s="0" t="s">
        <v>77</v>
      </c>
      <c r="Z93" s="0" t="n">
        <v>4531</v>
      </c>
      <c r="AA93" s="0" t="s">
        <v>54</v>
      </c>
      <c r="AB93" s="0" t="s">
        <v>54</v>
      </c>
      <c r="AC93" s="0" t="n">
        <v>28.348</v>
      </c>
      <c r="AD93" s="0" t="s">
        <v>575</v>
      </c>
      <c r="AG93" s="6" t="n">
        <v>42735</v>
      </c>
      <c r="AH93" s="0" t="n">
        <v>50</v>
      </c>
      <c r="AI93" s="0" t="n">
        <v>53</v>
      </c>
      <c r="AJ93" s="6" t="n">
        <v>42735</v>
      </c>
      <c r="AK93" s="0" t="n">
        <v>28.348</v>
      </c>
      <c r="AL93" s="6" t="n">
        <v>42735</v>
      </c>
      <c r="AM93" s="0" t="n">
        <v>3.832</v>
      </c>
      <c r="AN93" s="0" t="n">
        <v>4.039</v>
      </c>
      <c r="AO93" s="0" t="n">
        <v>2.267</v>
      </c>
      <c r="AP93" s="0" t="n">
        <v>2.533</v>
      </c>
      <c r="AQ93" s="0" t="s">
        <v>576</v>
      </c>
      <c r="AR93" s="0" t="s">
        <v>58</v>
      </c>
      <c r="AS93" s="0" t="s">
        <v>77</v>
      </c>
      <c r="AT93" s="0" t="n">
        <v>238</v>
      </c>
      <c r="AU93" s="0" t="n">
        <v>242</v>
      </c>
      <c r="AX93" s="0" t="s">
        <v>577</v>
      </c>
    </row>
    <row r="94" customFormat="false" ht="15" hidden="false" customHeight="false" outlineLevel="0" collapsed="false">
      <c r="A94" s="0" t="s">
        <v>604</v>
      </c>
      <c r="B94" s="0" t="s">
        <v>569</v>
      </c>
      <c r="C94" s="0" t="s">
        <v>605</v>
      </c>
      <c r="E94" s="1" t="s">
        <v>605</v>
      </c>
      <c r="G94" s="5" t="s">
        <v>605</v>
      </c>
      <c r="H94" s="5"/>
      <c r="I94" s="5"/>
      <c r="J94" s="5"/>
      <c r="K94" s="5"/>
      <c r="L94" s="5"/>
      <c r="M94" s="5"/>
      <c r="N94" s="5"/>
      <c r="O94" s="0" t="s">
        <v>605</v>
      </c>
      <c r="P94" s="0" t="s">
        <v>606</v>
      </c>
      <c r="Q94" s="0" t="s">
        <v>51</v>
      </c>
      <c r="R94" s="0" t="s">
        <v>52</v>
      </c>
      <c r="S94" s="0" t="n">
        <v>2.711</v>
      </c>
      <c r="T94" s="0" t="n">
        <v>2670</v>
      </c>
      <c r="U94" s="0" t="n">
        <v>2670</v>
      </c>
      <c r="V94" s="0" t="n">
        <v>2660</v>
      </c>
      <c r="X94" s="0" t="n">
        <v>345</v>
      </c>
      <c r="Y94" s="0" t="s">
        <v>53</v>
      </c>
      <c r="Z94" s="0" t="n">
        <v>2670</v>
      </c>
      <c r="AA94" s="0" t="s">
        <v>54</v>
      </c>
      <c r="AB94" s="0" t="s">
        <v>54</v>
      </c>
      <c r="AC94" s="0" t="n">
        <v>10.042</v>
      </c>
      <c r="AD94" s="0" t="s">
        <v>607</v>
      </c>
      <c r="AG94" s="6" t="n">
        <v>42735</v>
      </c>
      <c r="AH94" s="0" t="n">
        <v>70</v>
      </c>
      <c r="AI94" s="0" t="n">
        <v>74</v>
      </c>
      <c r="AJ94" s="6" t="n">
        <v>42735</v>
      </c>
      <c r="AK94" s="0" t="n">
        <v>10.042</v>
      </c>
      <c r="AL94" s="6" t="n">
        <v>42735</v>
      </c>
      <c r="AM94" s="0" t="n">
        <v>2.352</v>
      </c>
      <c r="AN94" s="0" t="n">
        <v>2.479</v>
      </c>
      <c r="AO94" s="0" t="n">
        <v>759</v>
      </c>
      <c r="AP94" s="0" t="n">
        <v>849</v>
      </c>
      <c r="AQ94" s="0" t="s">
        <v>576</v>
      </c>
      <c r="AR94" s="0" t="s">
        <v>58</v>
      </c>
      <c r="AS94" s="0" t="s">
        <v>53</v>
      </c>
      <c r="AT94" s="0" t="n">
        <v>140</v>
      </c>
      <c r="AU94" s="0" t="n">
        <v>143</v>
      </c>
      <c r="AX94" s="0" t="s">
        <v>577</v>
      </c>
    </row>
    <row r="95" customFormat="false" ht="15" hidden="false" customHeight="false" outlineLevel="0" collapsed="false">
      <c r="A95" s="0" t="s">
        <v>608</v>
      </c>
      <c r="B95" s="0" t="s">
        <v>569</v>
      </c>
      <c r="C95" s="0" t="s">
        <v>609</v>
      </c>
      <c r="E95" s="1" t="s">
        <v>609</v>
      </c>
      <c r="G95" s="5" t="s">
        <v>609</v>
      </c>
      <c r="H95" s="5" t="s">
        <v>610</v>
      </c>
      <c r="I95" s="5"/>
      <c r="J95" s="5"/>
      <c r="K95" s="5"/>
      <c r="L95" s="5"/>
      <c r="M95" s="5"/>
      <c r="N95" s="5"/>
      <c r="O95" s="0" t="s">
        <v>609</v>
      </c>
      <c r="P95" s="0" t="s">
        <v>611</v>
      </c>
      <c r="Q95" s="0" t="s">
        <v>51</v>
      </c>
      <c r="R95" s="0" t="s">
        <v>52</v>
      </c>
      <c r="S95" s="0" t="n">
        <v>3.847</v>
      </c>
      <c r="T95" s="0" t="n">
        <v>4299</v>
      </c>
      <c r="U95" s="0" t="n">
        <v>4299</v>
      </c>
      <c r="V95" s="0" t="n">
        <v>7810</v>
      </c>
      <c r="X95" s="0" t="n">
        <v>987</v>
      </c>
      <c r="Y95" s="0" t="s">
        <v>77</v>
      </c>
      <c r="Z95" s="0" t="n">
        <v>4299</v>
      </c>
      <c r="AA95" s="0" t="s">
        <v>54</v>
      </c>
      <c r="AB95" s="0" t="s">
        <v>54</v>
      </c>
      <c r="AC95" s="0" t="n">
        <v>11.505</v>
      </c>
      <c r="AD95" s="0" t="s">
        <v>612</v>
      </c>
      <c r="AG95" s="6" t="n">
        <v>42735</v>
      </c>
      <c r="AH95" s="0" t="n">
        <v>224</v>
      </c>
      <c r="AI95" s="0" t="n">
        <v>236</v>
      </c>
      <c r="AJ95" s="6" t="n">
        <v>42735</v>
      </c>
      <c r="AK95" s="0" t="n">
        <v>11.505</v>
      </c>
      <c r="AL95" s="6" t="n">
        <v>42735</v>
      </c>
      <c r="AM95" s="0" t="n">
        <v>12.875</v>
      </c>
      <c r="AN95" s="0" t="n">
        <v>13.572</v>
      </c>
      <c r="AO95" s="0" t="n">
        <v>5.023</v>
      </c>
      <c r="AP95" s="0" t="n">
        <v>5.612</v>
      </c>
      <c r="AQ95" s="0" t="s">
        <v>576</v>
      </c>
      <c r="AR95" s="0" t="s">
        <v>58</v>
      </c>
      <c r="AS95" s="0" t="s">
        <v>77</v>
      </c>
      <c r="AT95" s="0" t="n">
        <v>452</v>
      </c>
      <c r="AU95" s="0" t="n">
        <v>1.001</v>
      </c>
      <c r="AX95" s="0" t="s">
        <v>577</v>
      </c>
    </row>
    <row r="96" customFormat="false" ht="15" hidden="false" customHeight="false" outlineLevel="0" collapsed="false">
      <c r="A96" s="0" t="s">
        <v>613</v>
      </c>
      <c r="B96" s="0" t="s">
        <v>569</v>
      </c>
      <c r="C96" s="0" t="s">
        <v>614</v>
      </c>
      <c r="E96" s="1" t="s">
        <v>614</v>
      </c>
      <c r="G96" s="5" t="s">
        <v>614</v>
      </c>
      <c r="H96" s="5"/>
      <c r="I96" s="5"/>
      <c r="J96" s="5"/>
      <c r="K96" s="5"/>
      <c r="L96" s="5"/>
      <c r="M96" s="5"/>
      <c r="N96" s="5"/>
      <c r="O96" s="0" t="s">
        <v>614</v>
      </c>
      <c r="P96" s="0" t="s">
        <v>615</v>
      </c>
      <c r="Q96" s="0" t="s">
        <v>51</v>
      </c>
      <c r="R96" s="0" t="s">
        <v>52</v>
      </c>
      <c r="S96" s="0" t="n">
        <v>166</v>
      </c>
      <c r="T96" s="0" t="n">
        <v>1083</v>
      </c>
      <c r="U96" s="0" t="n">
        <v>1083</v>
      </c>
      <c r="V96" s="0" t="n">
        <v>2016</v>
      </c>
      <c r="W96" s="0" t="s">
        <v>616</v>
      </c>
      <c r="X96" s="0" t="n">
        <v>44</v>
      </c>
      <c r="Y96" s="0" t="s">
        <v>128</v>
      </c>
      <c r="Z96" s="0" t="n">
        <v>1083</v>
      </c>
      <c r="AA96" s="0" t="s">
        <v>54</v>
      </c>
      <c r="AB96" s="0" t="s">
        <v>54</v>
      </c>
      <c r="AC96" s="0" t="n">
        <v>569</v>
      </c>
      <c r="AD96" s="0" t="s">
        <v>617</v>
      </c>
      <c r="AG96" s="6" t="n">
        <v>42369</v>
      </c>
      <c r="AH96" s="0" t="n">
        <v>5</v>
      </c>
      <c r="AI96" s="0" t="n">
        <v>5</v>
      </c>
      <c r="AJ96" s="6" t="n">
        <v>42369</v>
      </c>
      <c r="AK96" s="0" t="n">
        <v>569</v>
      </c>
      <c r="AL96" s="6" t="n">
        <v>42369</v>
      </c>
      <c r="AM96" s="0" t="n">
        <v>107</v>
      </c>
      <c r="AN96" s="0" t="n">
        <v>117</v>
      </c>
      <c r="AO96" s="0" t="s">
        <v>56</v>
      </c>
      <c r="AP96" s="0" t="s">
        <v>56</v>
      </c>
      <c r="AQ96" s="0" t="s">
        <v>70</v>
      </c>
      <c r="AR96" s="0" t="s">
        <v>70</v>
      </c>
      <c r="AS96" s="0" t="s">
        <v>128</v>
      </c>
      <c r="AT96" s="0" t="n">
        <v>12</v>
      </c>
      <c r="AU96" s="0" t="n">
        <v>13</v>
      </c>
      <c r="AX96" s="0" t="s">
        <v>577</v>
      </c>
    </row>
    <row r="97" customFormat="false" ht="15" hidden="false" customHeight="false" outlineLevel="0" collapsed="false">
      <c r="A97" s="0" t="s">
        <v>618</v>
      </c>
      <c r="B97" s="0" t="s">
        <v>569</v>
      </c>
      <c r="C97" s="0" t="s">
        <v>619</v>
      </c>
      <c r="E97" s="1" t="s">
        <v>619</v>
      </c>
      <c r="G97" s="5" t="s">
        <v>619</v>
      </c>
      <c r="H97" s="5"/>
      <c r="I97" s="5"/>
      <c r="J97" s="5"/>
      <c r="K97" s="5"/>
      <c r="L97" s="5"/>
      <c r="M97" s="5"/>
      <c r="N97" s="5"/>
      <c r="O97" s="0" t="s">
        <v>619</v>
      </c>
      <c r="P97" s="0" t="s">
        <v>620</v>
      </c>
      <c r="Q97" s="0" t="s">
        <v>51</v>
      </c>
      <c r="R97" s="0" t="s">
        <v>52</v>
      </c>
      <c r="S97" s="0" t="n">
        <v>3.94</v>
      </c>
      <c r="T97" s="0" t="n">
        <v>2434</v>
      </c>
      <c r="U97" s="0" t="n">
        <v>2434</v>
      </c>
      <c r="V97" s="0" t="n">
        <v>2593</v>
      </c>
      <c r="X97" s="0" t="n">
        <v>998</v>
      </c>
      <c r="Y97" s="0" t="s">
        <v>77</v>
      </c>
      <c r="Z97" s="0" t="n">
        <v>2434</v>
      </c>
      <c r="AA97" s="0" t="s">
        <v>54</v>
      </c>
      <c r="AB97" s="0" t="s">
        <v>54</v>
      </c>
      <c r="AC97" s="0" t="n">
        <v>25.46</v>
      </c>
      <c r="AD97" s="0" t="s">
        <v>621</v>
      </c>
      <c r="AG97" s="6" t="n">
        <v>42735</v>
      </c>
      <c r="AH97" s="0" t="n">
        <v>105</v>
      </c>
      <c r="AI97" s="0" t="n">
        <v>111</v>
      </c>
      <c r="AJ97" s="6" t="n">
        <v>42735</v>
      </c>
      <c r="AK97" s="0" t="n">
        <v>25.46</v>
      </c>
      <c r="AL97" s="6" t="n">
        <v>42735</v>
      </c>
      <c r="AM97" s="0" t="n">
        <v>4.304</v>
      </c>
      <c r="AN97" s="0" t="n">
        <v>4.537</v>
      </c>
      <c r="AO97" s="0" t="n">
        <v>2.647</v>
      </c>
      <c r="AP97" s="0" t="n">
        <v>2.957</v>
      </c>
      <c r="AQ97" s="0" t="s">
        <v>576</v>
      </c>
      <c r="AR97" s="0" t="s">
        <v>58</v>
      </c>
      <c r="AS97" s="0" t="s">
        <v>77</v>
      </c>
      <c r="AT97" s="0" t="n">
        <v>173</v>
      </c>
      <c r="AU97" s="0" t="n">
        <v>202</v>
      </c>
      <c r="AX97" s="0" t="s">
        <v>577</v>
      </c>
      <c r="AY97" s="0" t="s">
        <v>622</v>
      </c>
    </row>
    <row r="98" customFormat="false" ht="15" hidden="false" customHeight="false" outlineLevel="0" collapsed="false">
      <c r="A98" s="0" t="s">
        <v>623</v>
      </c>
      <c r="B98" s="0" t="s">
        <v>569</v>
      </c>
      <c r="C98" s="0" t="s">
        <v>624</v>
      </c>
      <c r="E98" s="1" t="s">
        <v>624</v>
      </c>
      <c r="G98" s="5" t="s">
        <v>624</v>
      </c>
      <c r="H98" s="5"/>
      <c r="I98" s="5"/>
      <c r="J98" s="5"/>
      <c r="K98" s="5"/>
      <c r="L98" s="5"/>
      <c r="M98" s="5"/>
      <c r="N98" s="5"/>
      <c r="O98" s="0" t="s">
        <v>624</v>
      </c>
      <c r="P98" s="0" t="s">
        <v>625</v>
      </c>
      <c r="Q98" s="0" t="s">
        <v>51</v>
      </c>
      <c r="R98" s="0" t="s">
        <v>52</v>
      </c>
      <c r="S98" s="0" t="n">
        <v>711</v>
      </c>
      <c r="T98" s="0" t="n">
        <v>2229</v>
      </c>
      <c r="U98" s="0" t="n">
        <v>2229</v>
      </c>
      <c r="W98" s="0" t="s">
        <v>626</v>
      </c>
      <c r="X98" s="0" t="n">
        <v>90</v>
      </c>
      <c r="Y98" s="0" t="s">
        <v>77</v>
      </c>
      <c r="Z98" s="0" t="n">
        <v>2229</v>
      </c>
      <c r="AA98" s="0" t="s">
        <v>54</v>
      </c>
      <c r="AB98" s="0" t="s">
        <v>54</v>
      </c>
      <c r="AC98" s="0" t="n">
        <v>3.682</v>
      </c>
      <c r="AD98" s="0" t="s">
        <v>627</v>
      </c>
      <c r="AG98" s="6" t="n">
        <v>42735</v>
      </c>
      <c r="AH98" s="0" t="n">
        <v>21</v>
      </c>
      <c r="AI98" s="0" t="n">
        <v>22</v>
      </c>
      <c r="AJ98" s="6" t="n">
        <v>42735</v>
      </c>
      <c r="AK98" s="0" t="n">
        <v>3.682</v>
      </c>
      <c r="AL98" s="6" t="n">
        <v>42735</v>
      </c>
      <c r="AM98" s="0" t="n">
        <v>601</v>
      </c>
      <c r="AN98" s="0" t="n">
        <v>634</v>
      </c>
      <c r="AO98" s="0" t="n">
        <v>442</v>
      </c>
      <c r="AP98" s="0" t="n">
        <v>494</v>
      </c>
      <c r="AQ98" s="0" t="s">
        <v>576</v>
      </c>
      <c r="AR98" s="0" t="s">
        <v>58</v>
      </c>
      <c r="AS98" s="0" t="s">
        <v>77</v>
      </c>
      <c r="AT98" s="0" t="n">
        <v>42</v>
      </c>
      <c r="AU98" s="0" t="n">
        <v>45</v>
      </c>
      <c r="AV98" s="0" t="s">
        <v>577</v>
      </c>
      <c r="AX98" s="0" t="s">
        <v>577</v>
      </c>
    </row>
    <row r="99" customFormat="false" ht="15" hidden="false" customHeight="false" outlineLevel="0" collapsed="false">
      <c r="A99" s="0" t="s">
        <v>628</v>
      </c>
      <c r="B99" s="0" t="s">
        <v>569</v>
      </c>
      <c r="C99" s="0" t="s">
        <v>629</v>
      </c>
      <c r="E99" s="1" t="s">
        <v>629</v>
      </c>
      <c r="G99" s="5" t="s">
        <v>629</v>
      </c>
      <c r="H99" s="5"/>
      <c r="I99" s="5"/>
      <c r="J99" s="5"/>
      <c r="K99" s="5"/>
      <c r="L99" s="5"/>
      <c r="M99" s="5"/>
      <c r="N99" s="5"/>
      <c r="O99" s="0" t="s">
        <v>629</v>
      </c>
      <c r="P99" s="0" t="s">
        <v>630</v>
      </c>
      <c r="Q99" s="0" t="s">
        <v>51</v>
      </c>
      <c r="R99" s="0" t="s">
        <v>52</v>
      </c>
      <c r="S99" s="0" t="n">
        <v>1.112</v>
      </c>
      <c r="T99" s="0" t="n">
        <v>2229</v>
      </c>
      <c r="U99" s="0" t="n">
        <v>2229</v>
      </c>
      <c r="W99" s="0" t="s">
        <v>631</v>
      </c>
      <c r="X99" s="0" t="n">
        <v>237</v>
      </c>
      <c r="Y99" s="0" t="s">
        <v>77</v>
      </c>
      <c r="Z99" s="0" t="n">
        <v>2229</v>
      </c>
      <c r="AA99" s="0" t="s">
        <v>54</v>
      </c>
      <c r="AB99" s="0" t="s">
        <v>54</v>
      </c>
      <c r="AC99" s="0" t="n">
        <v>6.421</v>
      </c>
      <c r="AD99" s="0" t="s">
        <v>587</v>
      </c>
      <c r="AG99" s="6" t="n">
        <v>42735</v>
      </c>
      <c r="AH99" s="0" t="n">
        <v>16</v>
      </c>
      <c r="AI99" s="0" t="n">
        <v>17</v>
      </c>
      <c r="AJ99" s="6" t="n">
        <v>42735</v>
      </c>
      <c r="AK99" s="0" t="n">
        <v>6.421</v>
      </c>
      <c r="AL99" s="6" t="n">
        <v>42735</v>
      </c>
      <c r="AM99" s="0" t="n">
        <v>693</v>
      </c>
      <c r="AN99" s="0" t="n">
        <v>730</v>
      </c>
      <c r="AO99" s="0" t="n">
        <v>387</v>
      </c>
      <c r="AP99" s="0" t="n">
        <v>433</v>
      </c>
      <c r="AQ99" s="0" t="s">
        <v>576</v>
      </c>
      <c r="AR99" s="0" t="s">
        <v>58</v>
      </c>
      <c r="AS99" s="0" t="s">
        <v>77</v>
      </c>
      <c r="AT99" s="0" t="n">
        <v>74</v>
      </c>
      <c r="AU99" s="0" t="n">
        <v>99</v>
      </c>
      <c r="AV99" s="0" t="s">
        <v>632</v>
      </c>
      <c r="AX99" s="0" t="s">
        <v>577</v>
      </c>
    </row>
    <row r="100" customFormat="false" ht="15" hidden="false" customHeight="false" outlineLevel="0" collapsed="false">
      <c r="A100" s="0" t="s">
        <v>633</v>
      </c>
      <c r="B100" s="0" t="s">
        <v>569</v>
      </c>
      <c r="C100" s="0" t="s">
        <v>634</v>
      </c>
      <c r="E100" s="1" t="s">
        <v>634</v>
      </c>
      <c r="G100" s="5" t="s">
        <v>634</v>
      </c>
      <c r="H100" s="5"/>
      <c r="I100" s="5"/>
      <c r="J100" s="5"/>
      <c r="K100" s="5"/>
      <c r="L100" s="5"/>
      <c r="M100" s="5"/>
      <c r="N100" s="5"/>
      <c r="O100" s="0" t="s">
        <v>634</v>
      </c>
      <c r="P100" s="0" t="s">
        <v>635</v>
      </c>
      <c r="Q100" s="0" t="s">
        <v>51</v>
      </c>
      <c r="R100" s="0" t="s">
        <v>52</v>
      </c>
      <c r="S100" s="0" t="n">
        <v>791</v>
      </c>
      <c r="T100" s="0" t="n">
        <v>2013</v>
      </c>
      <c r="U100" s="0" t="n">
        <v>2013</v>
      </c>
      <c r="V100" s="0" t="n">
        <v>2010</v>
      </c>
      <c r="X100" s="0" t="n">
        <v>74</v>
      </c>
      <c r="Y100" s="0" t="s">
        <v>77</v>
      </c>
      <c r="Z100" s="0" t="n">
        <v>2013</v>
      </c>
      <c r="AA100" s="0" t="s">
        <v>54</v>
      </c>
      <c r="AB100" s="0" t="s">
        <v>54</v>
      </c>
      <c r="AC100" s="0" t="n">
        <v>1.097</v>
      </c>
      <c r="AD100" s="0" t="s">
        <v>636</v>
      </c>
      <c r="AG100" s="6" t="n">
        <v>42369</v>
      </c>
      <c r="AH100" s="0" t="n">
        <v>9</v>
      </c>
      <c r="AI100" s="0" t="n">
        <v>10</v>
      </c>
      <c r="AJ100" s="6" t="n">
        <v>42369</v>
      </c>
      <c r="AK100" s="0" t="n">
        <v>1.097</v>
      </c>
      <c r="AL100" s="6" t="n">
        <v>42369</v>
      </c>
      <c r="AM100" s="0" t="n">
        <v>552</v>
      </c>
      <c r="AN100" s="0" t="n">
        <v>601</v>
      </c>
      <c r="AO100" s="0" t="s">
        <v>56</v>
      </c>
      <c r="AP100" s="0" t="s">
        <v>56</v>
      </c>
      <c r="AQ100" s="0" t="s">
        <v>70</v>
      </c>
      <c r="AR100" s="0" t="s">
        <v>70</v>
      </c>
      <c r="AS100" s="0" t="s">
        <v>77</v>
      </c>
      <c r="AT100" s="0" t="n">
        <v>11</v>
      </c>
      <c r="AU100" s="0" t="n">
        <v>28</v>
      </c>
      <c r="AV100" s="0" t="s">
        <v>636</v>
      </c>
      <c r="AX100" s="0" t="s">
        <v>577</v>
      </c>
    </row>
    <row r="101" customFormat="false" ht="15" hidden="false" customHeight="false" outlineLevel="0" collapsed="false">
      <c r="A101" s="0" t="s">
        <v>637</v>
      </c>
      <c r="B101" s="0" t="s">
        <v>569</v>
      </c>
      <c r="C101" s="0" t="s">
        <v>638</v>
      </c>
      <c r="E101" s="1" t="s">
        <v>638</v>
      </c>
      <c r="G101" s="5" t="s">
        <v>638</v>
      </c>
      <c r="H101" s="5"/>
      <c r="I101" s="5"/>
      <c r="J101" s="5"/>
      <c r="K101" s="5"/>
      <c r="L101" s="5"/>
      <c r="M101" s="5"/>
      <c r="N101" s="5"/>
      <c r="O101" s="0" t="s">
        <v>638</v>
      </c>
      <c r="P101" s="0" t="s">
        <v>639</v>
      </c>
      <c r="Q101" s="0" t="s">
        <v>51</v>
      </c>
      <c r="R101" s="0" t="s">
        <v>52</v>
      </c>
      <c r="S101" s="0" t="n">
        <v>1.678</v>
      </c>
      <c r="T101" s="0" t="n">
        <v>2013</v>
      </c>
      <c r="U101" s="0" t="n">
        <v>2013</v>
      </c>
      <c r="V101" s="0" t="n">
        <v>2059</v>
      </c>
      <c r="X101" s="0" t="n">
        <v>264</v>
      </c>
      <c r="Y101" s="0" t="s">
        <v>77</v>
      </c>
      <c r="Z101" s="0" t="n">
        <v>2013</v>
      </c>
      <c r="AA101" s="0" t="s">
        <v>54</v>
      </c>
      <c r="AB101" s="0" t="s">
        <v>54</v>
      </c>
      <c r="AC101" s="0" t="n">
        <v>4.53</v>
      </c>
      <c r="AD101" s="0" t="s">
        <v>587</v>
      </c>
      <c r="AG101" s="6" t="n">
        <v>42735</v>
      </c>
      <c r="AH101" s="0" t="n">
        <v>99</v>
      </c>
      <c r="AI101" s="0" t="n">
        <v>104</v>
      </c>
      <c r="AJ101" s="6" t="n">
        <v>42735</v>
      </c>
      <c r="AK101" s="0" t="n">
        <v>4.53</v>
      </c>
      <c r="AL101" s="6" t="n">
        <v>42735</v>
      </c>
      <c r="AM101" s="0" t="n">
        <v>1.359</v>
      </c>
      <c r="AN101" s="0" t="n">
        <v>1.432</v>
      </c>
      <c r="AO101" s="0" t="n">
        <v>1.653</v>
      </c>
      <c r="AP101" s="0" t="n">
        <v>1.847</v>
      </c>
      <c r="AQ101" s="0" t="s">
        <v>576</v>
      </c>
      <c r="AR101" s="0" t="s">
        <v>58</v>
      </c>
      <c r="AS101" s="0" t="s">
        <v>77</v>
      </c>
      <c r="AT101" s="0" t="n">
        <v>76</v>
      </c>
      <c r="AU101" s="0" t="n">
        <v>85</v>
      </c>
      <c r="AV101" s="0" t="s">
        <v>640</v>
      </c>
      <c r="AX101" s="0" t="s">
        <v>577</v>
      </c>
    </row>
    <row r="102" customFormat="false" ht="15" hidden="false" customHeight="false" outlineLevel="0" collapsed="false">
      <c r="A102" s="0" t="s">
        <v>641</v>
      </c>
      <c r="B102" s="0" t="s">
        <v>569</v>
      </c>
      <c r="C102" s="0" t="s">
        <v>642</v>
      </c>
      <c r="E102" s="1" t="s">
        <v>642</v>
      </c>
      <c r="G102" s="5" t="s">
        <v>642</v>
      </c>
      <c r="H102" s="5"/>
      <c r="I102" s="5"/>
      <c r="J102" s="5"/>
      <c r="K102" s="5"/>
      <c r="L102" s="5"/>
      <c r="M102" s="5"/>
      <c r="N102" s="5"/>
      <c r="O102" s="0" t="s">
        <v>642</v>
      </c>
      <c r="P102" s="0" t="s">
        <v>643</v>
      </c>
      <c r="Q102" s="0" t="s">
        <v>51</v>
      </c>
      <c r="R102" s="0" t="s">
        <v>52</v>
      </c>
      <c r="S102" s="0" t="n">
        <v>46.262</v>
      </c>
      <c r="T102" s="0" t="n">
        <v>1105</v>
      </c>
      <c r="U102" s="0" t="n">
        <v>1105</v>
      </c>
      <c r="W102" s="0" t="s">
        <v>644</v>
      </c>
      <c r="X102" s="0" t="n">
        <v>994</v>
      </c>
      <c r="Y102" s="0" t="s">
        <v>77</v>
      </c>
      <c r="Z102" s="0" t="n">
        <v>1105</v>
      </c>
      <c r="AA102" s="0" t="s">
        <v>54</v>
      </c>
      <c r="AB102" s="0" t="s">
        <v>54</v>
      </c>
      <c r="AC102" s="0" t="n">
        <v>206.633</v>
      </c>
      <c r="AD102" s="0" t="s">
        <v>575</v>
      </c>
      <c r="AG102" s="6" t="n">
        <v>42735</v>
      </c>
      <c r="AH102" s="0" t="n">
        <v>1.132</v>
      </c>
      <c r="AI102" s="0" t="n">
        <v>1.193</v>
      </c>
      <c r="AJ102" s="6" t="n">
        <v>42735</v>
      </c>
      <c r="AK102" s="0" t="n">
        <v>206.633</v>
      </c>
      <c r="AL102" s="6" t="n">
        <v>42735</v>
      </c>
      <c r="AM102" s="0" t="n">
        <v>245.12</v>
      </c>
      <c r="AN102" s="0" t="n">
        <v>258.381</v>
      </c>
      <c r="AO102" s="0" t="n">
        <v>173.049</v>
      </c>
      <c r="AP102" s="0" t="n">
        <v>193.356</v>
      </c>
      <c r="AQ102" s="0" t="s">
        <v>576</v>
      </c>
      <c r="AR102" s="0" t="s">
        <v>58</v>
      </c>
      <c r="AS102" s="0" t="s">
        <v>77</v>
      </c>
      <c r="AT102" s="0" t="n">
        <v>1007</v>
      </c>
      <c r="AU102" s="0" t="n">
        <v>1.047</v>
      </c>
      <c r="AV102" s="0" t="s">
        <v>645</v>
      </c>
      <c r="AW102" s="0" t="s">
        <v>646</v>
      </c>
      <c r="AX102" s="0" t="s">
        <v>577</v>
      </c>
      <c r="AY102" s="0" t="s">
        <v>646</v>
      </c>
    </row>
    <row r="103" customFormat="false" ht="15" hidden="false" customHeight="false" outlineLevel="0" collapsed="false">
      <c r="A103" s="0" t="s">
        <v>647</v>
      </c>
      <c r="B103" s="0" t="s">
        <v>569</v>
      </c>
      <c r="C103" s="0" t="s">
        <v>648</v>
      </c>
      <c r="E103" s="1" t="s">
        <v>648</v>
      </c>
      <c r="G103" s="5" t="s">
        <v>648</v>
      </c>
      <c r="H103" s="5"/>
      <c r="I103" s="5"/>
      <c r="J103" s="5"/>
      <c r="K103" s="5"/>
      <c r="L103" s="5"/>
      <c r="M103" s="5"/>
      <c r="N103" s="5" t="s">
        <v>649</v>
      </c>
      <c r="O103" s="0" t="s">
        <v>650</v>
      </c>
      <c r="P103" s="0" t="s">
        <v>651</v>
      </c>
      <c r="Q103" s="0" t="s">
        <v>51</v>
      </c>
      <c r="R103" s="0" t="s">
        <v>52</v>
      </c>
      <c r="S103" s="0" t="n">
        <v>323</v>
      </c>
      <c r="T103" s="0" t="n">
        <v>2530</v>
      </c>
      <c r="U103" s="0" t="n">
        <v>2530</v>
      </c>
      <c r="V103" s="0" t="n">
        <v>2521</v>
      </c>
      <c r="X103" s="0" t="n">
        <v>160</v>
      </c>
      <c r="Y103" s="0" t="s">
        <v>67</v>
      </c>
      <c r="Z103" s="0" t="s">
        <v>120</v>
      </c>
      <c r="AA103" s="0" t="s">
        <v>120</v>
      </c>
      <c r="AB103" s="0" t="s">
        <v>56</v>
      </c>
      <c r="AC103" s="0" t="s">
        <v>120</v>
      </c>
      <c r="AD103" s="0" t="s">
        <v>652</v>
      </c>
      <c r="AG103" s="6" t="n">
        <v>42735</v>
      </c>
      <c r="AH103" s="0" t="n">
        <v>38</v>
      </c>
      <c r="AI103" s="0" t="n">
        <v>40</v>
      </c>
      <c r="AJ103" s="6" t="n">
        <v>42735</v>
      </c>
      <c r="AK103" s="0" t="n">
        <v>774</v>
      </c>
      <c r="AL103" s="6" t="n">
        <v>42735</v>
      </c>
      <c r="AM103" s="0" t="n">
        <v>739</v>
      </c>
      <c r="AN103" s="0" t="n">
        <v>779</v>
      </c>
      <c r="AO103" s="0" t="s">
        <v>56</v>
      </c>
      <c r="AP103" s="0" t="s">
        <v>56</v>
      </c>
      <c r="AQ103" s="0" t="s">
        <v>70</v>
      </c>
      <c r="AR103" s="0" t="s">
        <v>70</v>
      </c>
      <c r="AS103" s="0" t="s">
        <v>67</v>
      </c>
      <c r="AT103" s="0" t="n">
        <v>96</v>
      </c>
      <c r="AU103" s="0" t="n">
        <v>50</v>
      </c>
      <c r="AV103" s="0" t="s">
        <v>652</v>
      </c>
      <c r="AX103" s="0" t="s">
        <v>577</v>
      </c>
      <c r="AY103" s="0" t="s">
        <v>653</v>
      </c>
    </row>
    <row r="104" customFormat="false" ht="15" hidden="false" customHeight="false" outlineLevel="0" collapsed="false">
      <c r="A104" s="0" t="s">
        <v>654</v>
      </c>
      <c r="B104" s="0" t="s">
        <v>569</v>
      </c>
      <c r="C104" s="0" t="s">
        <v>655</v>
      </c>
      <c r="E104" s="1" t="s">
        <v>655</v>
      </c>
      <c r="G104" s="5" t="s">
        <v>655</v>
      </c>
      <c r="H104" s="5"/>
      <c r="I104" s="5"/>
      <c r="J104" s="5"/>
      <c r="K104" s="5"/>
      <c r="L104" s="5"/>
      <c r="M104" s="5"/>
      <c r="N104" s="5"/>
      <c r="O104" s="0" t="s">
        <v>655</v>
      </c>
      <c r="P104" s="0" t="s">
        <v>656</v>
      </c>
      <c r="Q104" s="0" t="s">
        <v>51</v>
      </c>
      <c r="R104" s="0" t="s">
        <v>52</v>
      </c>
      <c r="S104" s="0" t="n">
        <v>347</v>
      </c>
      <c r="T104" s="0" t="n">
        <v>3250</v>
      </c>
      <c r="U104" s="0" t="n">
        <v>3250</v>
      </c>
      <c r="X104" s="0" t="n">
        <v>55</v>
      </c>
      <c r="Y104" s="0" t="s">
        <v>53</v>
      </c>
      <c r="Z104" s="0" t="n">
        <v>3250</v>
      </c>
      <c r="AA104" s="0" t="s">
        <v>54</v>
      </c>
      <c r="AB104" s="0" t="s">
        <v>54</v>
      </c>
      <c r="AC104" s="0" t="n">
        <v>1.432</v>
      </c>
      <c r="AD104" s="0" t="s">
        <v>657</v>
      </c>
      <c r="AG104" s="6" t="n">
        <v>42735</v>
      </c>
      <c r="AH104" s="0" t="n">
        <v>24</v>
      </c>
      <c r="AI104" s="0" t="n">
        <v>26</v>
      </c>
      <c r="AJ104" s="6" t="n">
        <v>42735</v>
      </c>
      <c r="AK104" s="0" t="n">
        <v>1.432</v>
      </c>
      <c r="AL104" s="6" t="n">
        <v>42735</v>
      </c>
      <c r="AM104" s="0" t="n">
        <v>381</v>
      </c>
      <c r="AN104" s="0" t="n">
        <v>401</v>
      </c>
      <c r="AO104" s="0" t="n">
        <v>1.514</v>
      </c>
      <c r="AP104" s="0" t="n">
        <v>1.692</v>
      </c>
      <c r="AQ104" s="0" t="s">
        <v>576</v>
      </c>
      <c r="AR104" s="0" t="s">
        <v>58</v>
      </c>
      <c r="AS104" s="0" t="s">
        <v>53</v>
      </c>
      <c r="AT104" s="0" t="n">
        <v>24</v>
      </c>
      <c r="AU104" s="0" t="n">
        <v>32</v>
      </c>
      <c r="AX104" s="0" t="s">
        <v>577</v>
      </c>
      <c r="AY104" s="0" t="s">
        <v>658</v>
      </c>
    </row>
    <row r="105" customFormat="false" ht="15" hidden="false" customHeight="false" outlineLevel="0" collapsed="false">
      <c r="A105" s="0" t="s">
        <v>659</v>
      </c>
      <c r="B105" s="0" t="s">
        <v>569</v>
      </c>
      <c r="C105" s="0" t="s">
        <v>660</v>
      </c>
      <c r="E105" s="1" t="s">
        <v>660</v>
      </c>
      <c r="G105" s="5" t="s">
        <v>660</v>
      </c>
      <c r="H105" s="5"/>
      <c r="I105" s="5"/>
      <c r="J105" s="5"/>
      <c r="K105" s="5"/>
      <c r="L105" s="5"/>
      <c r="M105" s="5"/>
      <c r="N105" s="5"/>
      <c r="O105" s="0" t="s">
        <v>660</v>
      </c>
      <c r="P105" s="0" t="s">
        <v>661</v>
      </c>
      <c r="Q105" s="0" t="s">
        <v>51</v>
      </c>
      <c r="R105" s="0" t="s">
        <v>52</v>
      </c>
      <c r="S105" s="0" t="n">
        <v>4</v>
      </c>
      <c r="T105" s="0" t="n">
        <v>2630</v>
      </c>
      <c r="U105" s="0" t="n">
        <v>2630</v>
      </c>
      <c r="W105" s="0" t="s">
        <v>662</v>
      </c>
      <c r="X105" s="0" t="n">
        <v>8</v>
      </c>
      <c r="Y105" s="0" t="s">
        <v>53</v>
      </c>
      <c r="Z105" s="0" t="n">
        <v>2630</v>
      </c>
      <c r="AA105" s="0" t="s">
        <v>54</v>
      </c>
      <c r="AB105" s="0" t="s">
        <v>54</v>
      </c>
      <c r="AC105" s="0" t="n">
        <v>52</v>
      </c>
      <c r="AD105" s="0" t="s">
        <v>663</v>
      </c>
      <c r="AG105" s="6" t="n">
        <v>42735</v>
      </c>
      <c r="AH105" s="0" t="n">
        <v>-8</v>
      </c>
      <c r="AI105" s="0" t="n">
        <v>-8</v>
      </c>
      <c r="AJ105" s="6" t="n">
        <v>42735</v>
      </c>
      <c r="AK105" s="0" t="n">
        <v>52</v>
      </c>
      <c r="AL105" s="6" t="n">
        <v>42735</v>
      </c>
      <c r="AM105" s="0" t="n">
        <v>3</v>
      </c>
      <c r="AN105" s="0" t="n">
        <v>3</v>
      </c>
      <c r="AO105" s="0" t="n">
        <v>18</v>
      </c>
      <c r="AP105" s="0" t="n">
        <v>20</v>
      </c>
      <c r="AQ105" s="0" t="s">
        <v>576</v>
      </c>
      <c r="AR105" s="0" t="s">
        <v>58</v>
      </c>
      <c r="AS105" s="0" t="s">
        <v>53</v>
      </c>
      <c r="AT105" s="0" t="n">
        <v>4</v>
      </c>
      <c r="AU105" s="0" t="n">
        <v>3</v>
      </c>
      <c r="AV105" s="0" t="s">
        <v>663</v>
      </c>
      <c r="AX105" s="0" t="s">
        <v>577</v>
      </c>
    </row>
    <row r="106" customFormat="false" ht="15" hidden="false" customHeight="false" outlineLevel="0" collapsed="false">
      <c r="A106" s="0" t="s">
        <v>664</v>
      </c>
      <c r="B106" s="0" t="s">
        <v>569</v>
      </c>
      <c r="C106" s="0" t="s">
        <v>665</v>
      </c>
      <c r="E106" s="1" t="s">
        <v>665</v>
      </c>
      <c r="G106" s="5" t="s">
        <v>665</v>
      </c>
      <c r="H106" s="5"/>
      <c r="I106" s="5"/>
      <c r="J106" s="5"/>
      <c r="K106" s="5"/>
      <c r="L106" s="5"/>
      <c r="M106" s="5"/>
      <c r="N106" s="5"/>
      <c r="O106" s="0" t="s">
        <v>666</v>
      </c>
      <c r="P106" s="0" t="s">
        <v>667</v>
      </c>
      <c r="Q106" s="0" t="s">
        <v>51</v>
      </c>
      <c r="R106" s="0" t="s">
        <v>52</v>
      </c>
      <c r="S106" s="0" t="n">
        <v>336</v>
      </c>
      <c r="T106" s="0" t="n">
        <v>2899</v>
      </c>
      <c r="U106" s="0" t="n">
        <v>2899</v>
      </c>
      <c r="W106" s="0" t="s">
        <v>668</v>
      </c>
      <c r="X106" s="0" t="n">
        <v>53</v>
      </c>
      <c r="Y106" s="0" t="s">
        <v>67</v>
      </c>
      <c r="Z106" s="0" t="n">
        <v>7022</v>
      </c>
      <c r="AA106" s="0" t="s">
        <v>120</v>
      </c>
      <c r="AB106" s="0" t="s">
        <v>56</v>
      </c>
      <c r="AC106" s="0" t="n">
        <v>1</v>
      </c>
      <c r="AD106" s="0" t="s">
        <v>669</v>
      </c>
      <c r="AG106" s="6" t="n">
        <v>42735</v>
      </c>
      <c r="AH106" s="0" t="n">
        <v>17</v>
      </c>
      <c r="AI106" s="0" t="n">
        <v>18</v>
      </c>
      <c r="AJ106" s="6" t="n">
        <v>42735</v>
      </c>
      <c r="AK106" s="0" t="n">
        <v>1.52</v>
      </c>
      <c r="AL106" s="6" t="n">
        <v>42735</v>
      </c>
      <c r="AM106" s="0" t="n">
        <v>211</v>
      </c>
      <c r="AN106" s="0" t="n">
        <v>222</v>
      </c>
      <c r="AO106" s="0" t="n">
        <v>336</v>
      </c>
      <c r="AP106" s="0" t="n">
        <v>375</v>
      </c>
      <c r="AQ106" s="0" t="s">
        <v>576</v>
      </c>
      <c r="AR106" s="0" t="s">
        <v>58</v>
      </c>
      <c r="AS106" s="0" t="s">
        <v>67</v>
      </c>
      <c r="AT106" s="0" t="n">
        <v>40</v>
      </c>
      <c r="AU106" s="0" t="n">
        <v>6</v>
      </c>
      <c r="AV106" s="0" t="s">
        <v>577</v>
      </c>
      <c r="AX106" s="0" t="s">
        <v>577</v>
      </c>
      <c r="AY106" s="0" t="s">
        <v>670</v>
      </c>
    </row>
    <row r="107" customFormat="false" ht="15" hidden="false" customHeight="false" outlineLevel="0" collapsed="false">
      <c r="A107" s="0" t="s">
        <v>671</v>
      </c>
      <c r="B107" s="0" t="s">
        <v>569</v>
      </c>
      <c r="C107" s="0" t="s">
        <v>672</v>
      </c>
      <c r="E107" s="1" t="s">
        <v>672</v>
      </c>
      <c r="G107" s="5" t="s">
        <v>672</v>
      </c>
      <c r="H107" s="5"/>
      <c r="I107" s="5"/>
      <c r="J107" s="5"/>
      <c r="K107" s="5"/>
      <c r="L107" s="5"/>
      <c r="M107" s="5"/>
      <c r="N107" s="5"/>
      <c r="O107" s="0" t="s">
        <v>672</v>
      </c>
      <c r="P107" s="0" t="s">
        <v>673</v>
      </c>
      <c r="Q107" s="0" t="s">
        <v>51</v>
      </c>
      <c r="R107" s="0" t="s">
        <v>52</v>
      </c>
      <c r="S107" s="0" t="n">
        <v>127</v>
      </c>
      <c r="T107" s="0" t="n">
        <v>2620</v>
      </c>
      <c r="U107" s="0" t="n">
        <v>2620</v>
      </c>
      <c r="V107" s="0" t="n">
        <v>5829</v>
      </c>
      <c r="X107" s="0" t="n">
        <v>32</v>
      </c>
      <c r="Y107" s="0" t="s">
        <v>77</v>
      </c>
      <c r="Z107" s="0" t="n">
        <v>2620</v>
      </c>
      <c r="AA107" s="0" t="s">
        <v>54</v>
      </c>
      <c r="AB107" s="0" t="s">
        <v>54</v>
      </c>
      <c r="AC107" s="0" t="n">
        <v>1.432</v>
      </c>
      <c r="AD107" s="0" t="s">
        <v>663</v>
      </c>
      <c r="AG107" s="6" t="n">
        <v>42735</v>
      </c>
      <c r="AH107" s="0" t="n">
        <v>-3</v>
      </c>
      <c r="AI107" s="0" t="n">
        <v>-3</v>
      </c>
      <c r="AJ107" s="6" t="n">
        <v>42735</v>
      </c>
      <c r="AK107" s="0" t="n">
        <v>1.432</v>
      </c>
      <c r="AL107" s="6" t="n">
        <v>42735</v>
      </c>
      <c r="AM107" s="0" t="n">
        <v>162</v>
      </c>
      <c r="AN107" s="0" t="n">
        <v>171</v>
      </c>
      <c r="AO107" s="0" t="n">
        <v>533</v>
      </c>
      <c r="AP107" s="0" t="n">
        <v>596</v>
      </c>
      <c r="AQ107" s="0" t="s">
        <v>674</v>
      </c>
      <c r="AR107" s="0" t="s">
        <v>58</v>
      </c>
      <c r="AS107" s="0" t="s">
        <v>77</v>
      </c>
      <c r="AT107" s="0" t="n">
        <v>23</v>
      </c>
      <c r="AU107" s="0" t="n">
        <v>23</v>
      </c>
      <c r="AX107" s="0" t="s">
        <v>577</v>
      </c>
    </row>
    <row r="108" customFormat="false" ht="15" hidden="false" customHeight="false" outlineLevel="0" collapsed="false">
      <c r="A108" s="0" t="s">
        <v>675</v>
      </c>
      <c r="B108" s="0" t="s">
        <v>569</v>
      </c>
      <c r="C108" s="0" t="s">
        <v>676</v>
      </c>
      <c r="E108" s="1" t="s">
        <v>676</v>
      </c>
      <c r="G108" s="5" t="s">
        <v>676</v>
      </c>
      <c r="H108" s="5"/>
      <c r="I108" s="5"/>
      <c r="J108" s="5"/>
      <c r="K108" s="5"/>
      <c r="L108" s="5"/>
      <c r="M108" s="5"/>
      <c r="N108" s="5"/>
      <c r="O108" s="0" t="s">
        <v>676</v>
      </c>
      <c r="P108" s="0" t="s">
        <v>677</v>
      </c>
      <c r="Q108" s="0" t="s">
        <v>51</v>
      </c>
      <c r="R108" s="0" t="s">
        <v>52</v>
      </c>
      <c r="S108" s="0" t="n">
        <v>22</v>
      </c>
      <c r="T108" s="0" t="n">
        <v>2611</v>
      </c>
      <c r="U108" s="0" t="n">
        <v>2611</v>
      </c>
      <c r="V108" s="0" t="n">
        <v>2640</v>
      </c>
      <c r="W108" s="0" t="s">
        <v>678</v>
      </c>
      <c r="X108" s="0" t="n">
        <v>50</v>
      </c>
      <c r="Y108" s="0" t="s">
        <v>77</v>
      </c>
      <c r="Z108" s="0" t="n">
        <v>2611</v>
      </c>
      <c r="AA108" s="0" t="s">
        <v>54</v>
      </c>
      <c r="AB108" s="0" t="s">
        <v>54</v>
      </c>
      <c r="AC108" s="0" t="n">
        <v>33</v>
      </c>
      <c r="AD108" s="0" t="s">
        <v>679</v>
      </c>
      <c r="AG108" s="6" t="n">
        <v>42735</v>
      </c>
      <c r="AH108" s="0" t="n">
        <v>4</v>
      </c>
      <c r="AI108" s="0" t="n">
        <v>4</v>
      </c>
      <c r="AJ108" s="6" t="n">
        <v>42735</v>
      </c>
      <c r="AK108" s="0" t="n">
        <v>33</v>
      </c>
      <c r="AL108" s="6" t="n">
        <v>42735</v>
      </c>
      <c r="AM108" s="0" t="n">
        <v>182</v>
      </c>
      <c r="AN108" s="0" t="n">
        <v>192</v>
      </c>
      <c r="AO108" s="0" t="n">
        <v>71</v>
      </c>
      <c r="AP108" s="0" t="n">
        <v>80</v>
      </c>
      <c r="AQ108" s="0" t="s">
        <v>576</v>
      </c>
      <c r="AR108" s="0" t="s">
        <v>58</v>
      </c>
      <c r="AS108" s="0" t="s">
        <v>77</v>
      </c>
      <c r="AT108" s="0" t="n">
        <v>16</v>
      </c>
      <c r="AU108" s="0" t="n">
        <v>16</v>
      </c>
      <c r="AX108" s="0" t="s">
        <v>577</v>
      </c>
    </row>
    <row r="109" customFormat="false" ht="15" hidden="false" customHeight="false" outlineLevel="0" collapsed="false">
      <c r="A109" s="0" t="s">
        <v>680</v>
      </c>
      <c r="B109" s="0" t="s">
        <v>569</v>
      </c>
      <c r="C109" s="0" t="s">
        <v>681</v>
      </c>
      <c r="E109" s="1" t="s">
        <v>681</v>
      </c>
      <c r="G109" s="5" t="s">
        <v>681</v>
      </c>
      <c r="H109" s="5"/>
      <c r="I109" s="5"/>
      <c r="J109" s="5"/>
      <c r="K109" s="5"/>
      <c r="L109" s="5"/>
      <c r="M109" s="5"/>
      <c r="N109" s="5"/>
      <c r="O109" s="0" t="s">
        <v>681</v>
      </c>
      <c r="P109" s="0" t="s">
        <v>682</v>
      </c>
      <c r="Q109" s="0" t="s">
        <v>451</v>
      </c>
      <c r="R109" s="0" t="s">
        <v>52</v>
      </c>
      <c r="S109" s="0" t="n">
        <v>10.189</v>
      </c>
      <c r="T109" s="0" t="n">
        <v>6500</v>
      </c>
      <c r="U109" s="0" t="n">
        <v>6511</v>
      </c>
      <c r="W109" s="0" t="s">
        <v>683</v>
      </c>
      <c r="X109" s="0" t="n">
        <v>1</v>
      </c>
      <c r="Y109" s="0" t="s">
        <v>53</v>
      </c>
      <c r="Z109" s="0" t="n">
        <v>6500</v>
      </c>
      <c r="AA109" s="0" t="s">
        <v>54</v>
      </c>
      <c r="AB109" s="0" t="s">
        <v>54</v>
      </c>
      <c r="AD109" s="0" t="s">
        <v>587</v>
      </c>
      <c r="AG109" s="6" t="n">
        <v>42369</v>
      </c>
      <c r="AH109" s="0" t="n">
        <v>940</v>
      </c>
      <c r="AI109" s="0" t="n">
        <v>1.023</v>
      </c>
      <c r="AJ109" s="6" t="n">
        <v>42369</v>
      </c>
      <c r="AK109" s="0" t="s">
        <v>56</v>
      </c>
      <c r="AM109" s="0" t="n">
        <v>104.486</v>
      </c>
      <c r="AN109" s="0" t="n">
        <v>113.754</v>
      </c>
      <c r="AO109" s="0" t="n">
        <v>7.445</v>
      </c>
      <c r="AP109" s="0" t="n">
        <v>8.319</v>
      </c>
      <c r="AQ109" s="0" t="s">
        <v>576</v>
      </c>
      <c r="AR109" s="0" t="s">
        <v>58</v>
      </c>
      <c r="AS109" s="0" t="s">
        <v>53</v>
      </c>
      <c r="AT109" s="0" t="n">
        <v>238</v>
      </c>
      <c r="AU109" s="0" t="n">
        <v>270</v>
      </c>
      <c r="AX109" s="0" t="s">
        <v>577</v>
      </c>
    </row>
    <row r="110" customFormat="false" ht="15" hidden="false" customHeight="false" outlineLevel="0" collapsed="false">
      <c r="A110" s="0" t="s">
        <v>684</v>
      </c>
      <c r="B110" s="0" t="s">
        <v>569</v>
      </c>
      <c r="C110" s="0" t="s">
        <v>685</v>
      </c>
      <c r="E110" s="1" t="s">
        <v>685</v>
      </c>
      <c r="G110" s="5" t="s">
        <v>685</v>
      </c>
      <c r="H110" s="5"/>
      <c r="I110" s="5"/>
      <c r="J110" s="5"/>
      <c r="K110" s="5"/>
      <c r="L110" s="5"/>
      <c r="M110" s="5"/>
      <c r="N110" s="5"/>
      <c r="O110" s="0" t="s">
        <v>685</v>
      </c>
      <c r="P110" s="0" t="s">
        <v>686</v>
      </c>
      <c r="Q110" s="0" t="s">
        <v>51</v>
      </c>
      <c r="R110" s="0" t="s">
        <v>52</v>
      </c>
      <c r="S110" s="0" t="n">
        <v>139</v>
      </c>
      <c r="T110" s="0" t="n">
        <v>2630</v>
      </c>
      <c r="U110" s="0" t="n">
        <v>2630</v>
      </c>
      <c r="X110" s="0" t="n">
        <v>29</v>
      </c>
      <c r="Y110" s="0" t="s">
        <v>53</v>
      </c>
      <c r="Z110" s="0" t="n">
        <v>2630</v>
      </c>
      <c r="AA110" s="0" t="s">
        <v>54</v>
      </c>
      <c r="AB110" s="0" t="s">
        <v>54</v>
      </c>
      <c r="AC110" s="0" t="n">
        <v>483</v>
      </c>
      <c r="AD110" s="0" t="s">
        <v>687</v>
      </c>
      <c r="AG110" s="6" t="n">
        <v>42735</v>
      </c>
      <c r="AH110" s="0" t="n">
        <v>33</v>
      </c>
      <c r="AI110" s="0" t="n">
        <v>35</v>
      </c>
      <c r="AJ110" s="6" t="n">
        <v>42735</v>
      </c>
      <c r="AK110" s="0" t="n">
        <v>483</v>
      </c>
      <c r="AL110" s="6" t="n">
        <v>42735</v>
      </c>
      <c r="AM110" s="0" t="n">
        <v>160</v>
      </c>
      <c r="AN110" s="0" t="n">
        <v>169</v>
      </c>
      <c r="AO110" s="0" t="n">
        <v>490</v>
      </c>
      <c r="AP110" s="0" t="n">
        <v>547</v>
      </c>
      <c r="AQ110" s="0" t="s">
        <v>576</v>
      </c>
      <c r="AR110" s="0" t="s">
        <v>58</v>
      </c>
      <c r="AS110" s="0" t="s">
        <v>53</v>
      </c>
      <c r="AT110" s="0" t="n">
        <v>20</v>
      </c>
      <c r="AU110" s="0" t="n">
        <v>21</v>
      </c>
      <c r="AW110" s="0" t="s">
        <v>688</v>
      </c>
      <c r="AX110" s="0" t="s">
        <v>577</v>
      </c>
      <c r="AY110" s="0" t="s">
        <v>688</v>
      </c>
    </row>
    <row r="111" customFormat="false" ht="15" hidden="false" customHeight="false" outlineLevel="0" collapsed="false">
      <c r="A111" s="0" t="s">
        <v>689</v>
      </c>
      <c r="B111" s="0" t="s">
        <v>569</v>
      </c>
      <c r="C111" s="0" t="s">
        <v>690</v>
      </c>
      <c r="E111" s="1" t="s">
        <v>690</v>
      </c>
      <c r="G111" s="5" t="s">
        <v>690</v>
      </c>
      <c r="H111" s="5"/>
      <c r="I111" s="5"/>
      <c r="J111" s="5"/>
      <c r="K111" s="5"/>
      <c r="L111" s="5"/>
      <c r="M111" s="5"/>
      <c r="N111" s="5"/>
      <c r="O111" s="0" t="s">
        <v>691</v>
      </c>
      <c r="P111" s="0" t="s">
        <v>692</v>
      </c>
      <c r="Q111" s="0" t="s">
        <v>51</v>
      </c>
      <c r="R111" s="0" t="s">
        <v>119</v>
      </c>
      <c r="S111" s="0" t="n">
        <v>0</v>
      </c>
      <c r="T111" s="0" t="n">
        <v>4641</v>
      </c>
      <c r="U111" s="0" t="n">
        <v>4641</v>
      </c>
      <c r="V111" s="0" t="n">
        <v>1310</v>
      </c>
      <c r="W111" s="0" t="s">
        <v>693</v>
      </c>
      <c r="X111" s="0" t="n">
        <v>314</v>
      </c>
      <c r="Y111" s="0" t="s">
        <v>67</v>
      </c>
      <c r="Z111" s="0" t="s">
        <v>120</v>
      </c>
      <c r="AA111" s="0" t="s">
        <v>694</v>
      </c>
      <c r="AB111" s="0" t="s">
        <v>56</v>
      </c>
      <c r="AC111" s="0" t="s">
        <v>120</v>
      </c>
      <c r="AD111" s="0" t="s">
        <v>695</v>
      </c>
      <c r="AG111" s="6" t="n">
        <v>42369</v>
      </c>
      <c r="AH111" s="0" t="n">
        <v>1</v>
      </c>
      <c r="AI111" s="0" t="n">
        <v>1</v>
      </c>
      <c r="AJ111" s="6" t="n">
        <v>42369</v>
      </c>
      <c r="AK111" s="0" t="s">
        <v>56</v>
      </c>
      <c r="AM111" s="0" t="n">
        <v>29</v>
      </c>
      <c r="AN111" s="0" t="n">
        <v>32</v>
      </c>
      <c r="AO111" s="0" t="s">
        <v>56</v>
      </c>
      <c r="AP111" s="0" t="s">
        <v>56</v>
      </c>
      <c r="AQ111" s="0" t="s">
        <v>70</v>
      </c>
      <c r="AR111" s="0" t="s">
        <v>70</v>
      </c>
      <c r="AS111" s="0" t="s">
        <v>67</v>
      </c>
      <c r="AT111" s="0" t="n">
        <v>23</v>
      </c>
      <c r="AU111" s="0" t="n">
        <v>1</v>
      </c>
      <c r="AX111" s="0" t="s">
        <v>577</v>
      </c>
    </row>
    <row r="112" customFormat="false" ht="15" hidden="false" customHeight="false" outlineLevel="0" collapsed="false">
      <c r="A112" s="0" t="s">
        <v>696</v>
      </c>
      <c r="B112" s="0" t="s">
        <v>569</v>
      </c>
      <c r="C112" s="0" t="s">
        <v>697</v>
      </c>
      <c r="E112" s="1" t="s">
        <v>697</v>
      </c>
      <c r="G112" s="5" t="s">
        <v>697</v>
      </c>
      <c r="H112" s="5"/>
      <c r="I112" s="5"/>
      <c r="J112" s="5"/>
      <c r="K112" s="5"/>
      <c r="L112" s="5"/>
      <c r="M112" s="5"/>
      <c r="N112" s="5"/>
      <c r="O112" s="0" t="s">
        <v>697</v>
      </c>
      <c r="P112" s="0" t="s">
        <v>698</v>
      </c>
      <c r="Q112" s="0" t="s">
        <v>51</v>
      </c>
      <c r="R112" s="0" t="s">
        <v>52</v>
      </c>
      <c r="S112" s="0" t="n">
        <v>164</v>
      </c>
      <c r="T112" s="0" t="n">
        <v>4676</v>
      </c>
      <c r="U112" s="0" t="n">
        <v>4676</v>
      </c>
      <c r="X112" s="0" t="n">
        <v>3</v>
      </c>
      <c r="Y112" s="0" t="s">
        <v>512</v>
      </c>
      <c r="Z112" s="0" t="n">
        <v>4676</v>
      </c>
      <c r="AA112" s="0" t="s">
        <v>54</v>
      </c>
      <c r="AB112" s="0" t="s">
        <v>54</v>
      </c>
      <c r="AC112" s="0" t="n">
        <v>7</v>
      </c>
      <c r="AD112" s="0" t="s">
        <v>679</v>
      </c>
      <c r="AG112" s="6" t="n">
        <v>42369</v>
      </c>
      <c r="AH112" s="0" t="n">
        <v>2</v>
      </c>
      <c r="AI112" s="0" t="n">
        <v>3</v>
      </c>
      <c r="AJ112" s="6" t="n">
        <v>42369</v>
      </c>
      <c r="AK112" s="0" t="n">
        <v>7</v>
      </c>
      <c r="AL112" s="6" t="n">
        <v>42369</v>
      </c>
      <c r="AM112" s="0" t="n">
        <v>52</v>
      </c>
      <c r="AN112" s="0" t="n">
        <v>57</v>
      </c>
      <c r="AO112" s="0" t="s">
        <v>56</v>
      </c>
      <c r="AP112" s="0" t="s">
        <v>56</v>
      </c>
      <c r="AQ112" s="0" t="s">
        <v>70</v>
      </c>
      <c r="AR112" s="0" t="s">
        <v>70</v>
      </c>
      <c r="AS112" s="0" t="s">
        <v>512</v>
      </c>
      <c r="AT112" s="0" t="n">
        <v>3</v>
      </c>
      <c r="AU112" s="0" t="n">
        <v>2</v>
      </c>
      <c r="AX112" s="0" t="s">
        <v>577</v>
      </c>
      <c r="AY112" s="0" t="s">
        <v>699</v>
      </c>
    </row>
    <row r="113" customFormat="false" ht="15" hidden="false" customHeight="false" outlineLevel="0" collapsed="false">
      <c r="A113" s="0" t="s">
        <v>700</v>
      </c>
      <c r="B113" s="0" t="s">
        <v>569</v>
      </c>
      <c r="C113" s="0" t="s">
        <v>701</v>
      </c>
      <c r="E113" s="1" t="s">
        <v>701</v>
      </c>
      <c r="G113" s="5" t="s">
        <v>701</v>
      </c>
      <c r="H113" s="5"/>
      <c r="I113" s="5"/>
      <c r="J113" s="5"/>
      <c r="K113" s="5"/>
      <c r="L113" s="5"/>
      <c r="M113" s="5"/>
      <c r="N113" s="5"/>
      <c r="O113" s="0" t="s">
        <v>571</v>
      </c>
      <c r="P113" s="0" t="s">
        <v>572</v>
      </c>
      <c r="Q113" s="0" t="s">
        <v>451</v>
      </c>
      <c r="R113" s="0" t="s">
        <v>52</v>
      </c>
      <c r="S113" s="0" t="n">
        <v>534</v>
      </c>
      <c r="T113" s="0" t="n">
        <v>6420</v>
      </c>
      <c r="U113" s="0" t="n">
        <v>6420</v>
      </c>
      <c r="W113" s="0" t="s">
        <v>702</v>
      </c>
      <c r="X113" s="0" t="n">
        <v>989</v>
      </c>
      <c r="Y113" s="0" t="s">
        <v>67</v>
      </c>
      <c r="Z113" s="0" t="n">
        <v>8411</v>
      </c>
      <c r="AA113" s="0" t="s">
        <v>120</v>
      </c>
      <c r="AB113" s="0" t="s">
        <v>56</v>
      </c>
      <c r="AC113" s="0" t="s">
        <v>120</v>
      </c>
      <c r="AD113" s="0" t="s">
        <v>587</v>
      </c>
      <c r="AG113" s="6" t="n">
        <v>42735</v>
      </c>
      <c r="AH113" s="0" t="n">
        <v>352</v>
      </c>
      <c r="AI113" s="0" t="n">
        <v>371</v>
      </c>
      <c r="AJ113" s="6" t="n">
        <v>42735</v>
      </c>
      <c r="AK113" s="0" t="n">
        <v>1.148</v>
      </c>
      <c r="AL113" s="6" t="n">
        <v>42735</v>
      </c>
      <c r="AM113" s="0" t="n">
        <v>212.771</v>
      </c>
      <c r="AN113" s="0" t="n">
        <v>224.282</v>
      </c>
      <c r="AO113" s="0" t="n">
        <v>24</v>
      </c>
      <c r="AP113" s="0" t="n">
        <v>27</v>
      </c>
      <c r="AQ113" s="0" t="s">
        <v>576</v>
      </c>
      <c r="AR113" s="0" t="s">
        <v>58</v>
      </c>
      <c r="AS113" s="0" t="s">
        <v>67</v>
      </c>
      <c r="AT113" s="0" t="n">
        <v>287</v>
      </c>
      <c r="AU113" s="0" t="n">
        <v>46</v>
      </c>
      <c r="AX113" s="0" t="s">
        <v>577</v>
      </c>
      <c r="AY113" s="0" t="s">
        <v>703</v>
      </c>
    </row>
    <row r="114" customFormat="false" ht="15" hidden="false" customHeight="false" outlineLevel="0" collapsed="false">
      <c r="A114" s="0" t="s">
        <v>704</v>
      </c>
      <c r="B114" s="0" t="s">
        <v>569</v>
      </c>
      <c r="C114" s="0" t="s">
        <v>705</v>
      </c>
      <c r="E114" s="1" t="s">
        <v>705</v>
      </c>
      <c r="G114" s="5" t="s">
        <v>705</v>
      </c>
      <c r="H114" s="5"/>
      <c r="I114" s="5"/>
      <c r="J114" s="5"/>
      <c r="K114" s="5"/>
      <c r="L114" s="5"/>
      <c r="M114" s="5"/>
      <c r="N114" s="5"/>
      <c r="O114" s="0" t="s">
        <v>706</v>
      </c>
      <c r="P114" s="0" t="s">
        <v>707</v>
      </c>
      <c r="Q114" s="0" t="s">
        <v>51</v>
      </c>
      <c r="R114" s="0" t="s">
        <v>52</v>
      </c>
      <c r="S114" s="0" t="n">
        <v>2.478</v>
      </c>
      <c r="T114" s="0" t="n">
        <v>2351</v>
      </c>
      <c r="U114" s="0" t="n">
        <v>2351</v>
      </c>
      <c r="V114" s="0" t="n">
        <v>4673</v>
      </c>
      <c r="X114" s="0" t="n">
        <v>412</v>
      </c>
      <c r="Y114" s="0" t="s">
        <v>67</v>
      </c>
      <c r="Z114" s="0" t="s">
        <v>120</v>
      </c>
      <c r="AA114" s="0" t="s">
        <v>694</v>
      </c>
      <c r="AB114" s="0" t="s">
        <v>56</v>
      </c>
      <c r="AC114" s="0" t="s">
        <v>120</v>
      </c>
      <c r="AD114" s="0" t="s">
        <v>708</v>
      </c>
      <c r="AG114" s="6" t="n">
        <v>42369</v>
      </c>
      <c r="AH114" s="0" t="n">
        <v>131</v>
      </c>
      <c r="AI114" s="0" t="n">
        <v>143</v>
      </c>
      <c r="AJ114" s="6" t="n">
        <v>42369</v>
      </c>
      <c r="AK114" s="0" t="n">
        <v>6.35</v>
      </c>
      <c r="AL114" s="6" t="n">
        <v>42369</v>
      </c>
      <c r="AM114" s="0" t="n">
        <v>2.723</v>
      </c>
      <c r="AN114" s="0" t="n">
        <v>2.964</v>
      </c>
      <c r="AO114" s="0" t="s">
        <v>56</v>
      </c>
      <c r="AP114" s="0" t="s">
        <v>56</v>
      </c>
      <c r="AQ114" s="0" t="s">
        <v>70</v>
      </c>
      <c r="AR114" s="0" t="s">
        <v>70</v>
      </c>
      <c r="AS114" s="0" t="s">
        <v>67</v>
      </c>
      <c r="AT114" s="0" t="n">
        <v>164</v>
      </c>
      <c r="AU114" s="0" t="n">
        <v>115</v>
      </c>
      <c r="AX114" s="0" t="s">
        <v>577</v>
      </c>
      <c r="AY114" s="0" t="s">
        <v>709</v>
      </c>
    </row>
    <row r="115" customFormat="false" ht="15" hidden="false" customHeight="false" outlineLevel="0" collapsed="false">
      <c r="A115" s="0" t="s">
        <v>710</v>
      </c>
      <c r="B115" s="0" t="s">
        <v>569</v>
      </c>
      <c r="C115" s="0" t="s">
        <v>711</v>
      </c>
      <c r="E115" s="1" t="s">
        <v>711</v>
      </c>
      <c r="G115" s="5" t="s">
        <v>711</v>
      </c>
      <c r="H115" s="5"/>
      <c r="I115" s="5"/>
      <c r="J115" s="5"/>
      <c r="K115" s="5"/>
      <c r="L115" s="5"/>
      <c r="M115" s="5"/>
      <c r="N115" s="5"/>
      <c r="O115" s="0" t="s">
        <v>712</v>
      </c>
      <c r="P115" s="0" t="s">
        <v>713</v>
      </c>
      <c r="Q115" s="0" t="s">
        <v>451</v>
      </c>
      <c r="R115" s="0" t="s">
        <v>52</v>
      </c>
      <c r="S115" s="0" t="n">
        <v>6.593</v>
      </c>
      <c r="T115" s="0" t="n">
        <v>6419</v>
      </c>
      <c r="U115" s="0" t="n">
        <v>6419</v>
      </c>
      <c r="V115" s="0" t="n">
        <v>6492</v>
      </c>
      <c r="X115" s="0" t="n">
        <v>893</v>
      </c>
      <c r="Y115" s="0" t="s">
        <v>67</v>
      </c>
      <c r="Z115" s="0" t="n">
        <v>6420</v>
      </c>
      <c r="AA115" s="0" t="s">
        <v>68</v>
      </c>
      <c r="AB115" s="0" t="s">
        <v>68</v>
      </c>
      <c r="AC115" s="0" t="n">
        <v>36.03</v>
      </c>
      <c r="AD115" s="0" t="s">
        <v>587</v>
      </c>
      <c r="AG115" s="6" t="n">
        <v>42735</v>
      </c>
      <c r="AH115" s="0" t="n">
        <v>2.194</v>
      </c>
      <c r="AI115" s="0" t="n">
        <v>2.313</v>
      </c>
      <c r="AJ115" s="6" t="n">
        <v>42735</v>
      </c>
      <c r="AK115" s="0" t="n">
        <v>27.91</v>
      </c>
      <c r="AL115" s="6" t="n">
        <v>42735</v>
      </c>
      <c r="AM115" s="0" t="n">
        <v>239.333</v>
      </c>
      <c r="AN115" s="0" t="n">
        <v>252.281</v>
      </c>
      <c r="AO115" s="0" t="s">
        <v>56</v>
      </c>
      <c r="AP115" s="0" t="s">
        <v>56</v>
      </c>
      <c r="AQ115" s="0" t="s">
        <v>70</v>
      </c>
      <c r="AR115" s="0" t="s">
        <v>70</v>
      </c>
      <c r="AS115" s="0" t="s">
        <v>67</v>
      </c>
      <c r="AT115" s="0" t="n">
        <v>269</v>
      </c>
      <c r="AU115" s="0" t="n">
        <v>127</v>
      </c>
      <c r="AX115" s="0" t="s">
        <v>577</v>
      </c>
      <c r="AY115" s="0" t="s">
        <v>714</v>
      </c>
    </row>
    <row r="116" customFormat="false" ht="15" hidden="false" customHeight="false" outlineLevel="0" collapsed="false">
      <c r="A116" s="0" t="s">
        <v>715</v>
      </c>
      <c r="B116" s="0" t="s">
        <v>569</v>
      </c>
      <c r="C116" s="0" t="s">
        <v>716</v>
      </c>
      <c r="E116" s="1" t="s">
        <v>716</v>
      </c>
      <c r="G116" s="5" t="s">
        <v>716</v>
      </c>
      <c r="H116" s="5"/>
      <c r="I116" s="5"/>
      <c r="J116" s="5"/>
      <c r="K116" s="5"/>
      <c r="L116" s="5"/>
      <c r="M116" s="5"/>
      <c r="N116" s="5"/>
      <c r="O116" s="0" t="s">
        <v>716</v>
      </c>
      <c r="P116" s="0" t="s">
        <v>717</v>
      </c>
      <c r="Q116" s="0" t="s">
        <v>718</v>
      </c>
      <c r="R116" s="0" t="s">
        <v>52</v>
      </c>
      <c r="S116" s="0" t="n">
        <v>0</v>
      </c>
      <c r="T116" s="0" t="n">
        <v>6420</v>
      </c>
      <c r="U116" s="0" t="n">
        <v>6420</v>
      </c>
      <c r="V116" s="0" t="n">
        <v>6490</v>
      </c>
      <c r="X116" s="0" t="n">
        <v>178</v>
      </c>
      <c r="Y116" s="0" t="s">
        <v>128</v>
      </c>
      <c r="Z116" s="0" t="n">
        <v>6420</v>
      </c>
      <c r="AA116" s="0" t="s">
        <v>54</v>
      </c>
      <c r="AB116" s="0" t="s">
        <v>54</v>
      </c>
      <c r="AC116" s="0" t="n">
        <v>1</v>
      </c>
      <c r="AD116" s="0" t="s">
        <v>719</v>
      </c>
      <c r="AG116" s="6" t="n">
        <v>42735</v>
      </c>
      <c r="AH116" s="0" t="n">
        <v>6</v>
      </c>
      <c r="AI116" s="0" t="n">
        <v>6</v>
      </c>
      <c r="AJ116" s="6" t="n">
        <v>42735</v>
      </c>
      <c r="AK116" s="0" t="n">
        <v>1</v>
      </c>
      <c r="AL116" s="6" t="n">
        <v>42735</v>
      </c>
      <c r="AM116" s="0" t="n">
        <v>398</v>
      </c>
      <c r="AN116" s="0" t="n">
        <v>419</v>
      </c>
      <c r="AO116" s="0" t="s">
        <v>56</v>
      </c>
      <c r="AP116" s="0" t="s">
        <v>56</v>
      </c>
      <c r="AQ116" s="0" t="s">
        <v>70</v>
      </c>
      <c r="AR116" s="0" t="s">
        <v>70</v>
      </c>
      <c r="AS116" s="0" t="s">
        <v>128</v>
      </c>
      <c r="AT116" s="0" t="n">
        <v>54</v>
      </c>
      <c r="AU116" s="0" t="n">
        <v>54</v>
      </c>
      <c r="AX116" s="0" t="s">
        <v>577</v>
      </c>
    </row>
    <row r="117" customFormat="false" ht="15" hidden="false" customHeight="false" outlineLevel="0" collapsed="false">
      <c r="A117" s="0" t="s">
        <v>720</v>
      </c>
      <c r="B117" s="0" t="s">
        <v>569</v>
      </c>
      <c r="C117" s="0" t="s">
        <v>721</v>
      </c>
      <c r="E117" s="1" t="s">
        <v>721</v>
      </c>
      <c r="G117" s="5" t="s">
        <v>721</v>
      </c>
      <c r="H117" s="5"/>
      <c r="I117" s="5"/>
      <c r="J117" s="5"/>
      <c r="K117" s="5"/>
      <c r="L117" s="5"/>
      <c r="M117" s="5"/>
      <c r="N117" s="5"/>
      <c r="O117" s="0" t="s">
        <v>721</v>
      </c>
      <c r="P117" s="0" t="s">
        <v>722</v>
      </c>
      <c r="Q117" s="0" t="s">
        <v>718</v>
      </c>
      <c r="R117" s="0" t="s">
        <v>52</v>
      </c>
      <c r="S117" s="0" t="n">
        <v>220</v>
      </c>
      <c r="T117" s="0" t="n">
        <v>7211</v>
      </c>
      <c r="U117" s="0" t="n">
        <v>7211</v>
      </c>
      <c r="W117" s="0" t="s">
        <v>723</v>
      </c>
      <c r="X117" s="0" t="n">
        <v>14</v>
      </c>
      <c r="Y117" s="0" t="s">
        <v>77</v>
      </c>
      <c r="Z117" s="0" t="n">
        <v>7211</v>
      </c>
      <c r="AA117" s="0" t="s">
        <v>54</v>
      </c>
      <c r="AB117" s="0" t="s">
        <v>54</v>
      </c>
      <c r="AC117" s="0" t="n">
        <v>508</v>
      </c>
      <c r="AD117" s="0" t="s">
        <v>724</v>
      </c>
      <c r="AG117" s="6" t="n">
        <v>42735</v>
      </c>
      <c r="AH117" s="0" t="n">
        <v>54</v>
      </c>
      <c r="AI117" s="0" t="n">
        <v>57</v>
      </c>
      <c r="AJ117" s="6" t="n">
        <v>42735</v>
      </c>
      <c r="AK117" s="0" t="n">
        <v>508</v>
      </c>
      <c r="AL117" s="6" t="n">
        <v>42735</v>
      </c>
      <c r="AM117" s="0" t="n">
        <v>1.083</v>
      </c>
      <c r="AN117" s="0" t="n">
        <v>1.142</v>
      </c>
      <c r="AO117" s="0" t="n">
        <v>3.597</v>
      </c>
      <c r="AP117" s="0" t="n">
        <v>4.02</v>
      </c>
      <c r="AQ117" s="0" t="s">
        <v>725</v>
      </c>
      <c r="AR117" s="0" t="s">
        <v>58</v>
      </c>
      <c r="AS117" s="0" t="s">
        <v>77</v>
      </c>
      <c r="AT117" s="0" t="n">
        <v>10</v>
      </c>
      <c r="AU117" s="0" t="n">
        <v>11</v>
      </c>
      <c r="AV117" s="0" t="s">
        <v>726</v>
      </c>
      <c r="AX117" s="0" t="s">
        <v>577</v>
      </c>
      <c r="AY117" s="0" t="s">
        <v>727</v>
      </c>
    </row>
    <row r="118" customFormat="false" ht="15" hidden="false" customHeight="false" outlineLevel="0" collapsed="false">
      <c r="A118" s="0" t="s">
        <v>728</v>
      </c>
      <c r="B118" s="0" t="s">
        <v>569</v>
      </c>
      <c r="C118" s="0" t="s">
        <v>729</v>
      </c>
      <c r="E118" s="1" t="s">
        <v>729</v>
      </c>
      <c r="G118" s="5" t="s">
        <v>729</v>
      </c>
      <c r="H118" s="5"/>
      <c r="I118" s="5"/>
      <c r="J118" s="5"/>
      <c r="K118" s="5"/>
      <c r="L118" s="5"/>
      <c r="M118" s="5"/>
      <c r="N118" s="5"/>
      <c r="O118" s="0" t="s">
        <v>730</v>
      </c>
      <c r="P118" s="0" t="s">
        <v>731</v>
      </c>
      <c r="Q118" s="0" t="s">
        <v>718</v>
      </c>
      <c r="R118" s="0" t="s">
        <v>52</v>
      </c>
      <c r="S118" s="0" t="n">
        <v>0</v>
      </c>
      <c r="T118" s="0" t="n">
        <v>6420</v>
      </c>
      <c r="U118" s="0" t="n">
        <v>6420</v>
      </c>
      <c r="V118" s="0" t="n">
        <v>6490</v>
      </c>
      <c r="W118" s="0" t="s">
        <v>732</v>
      </c>
      <c r="X118" s="0" t="n">
        <v>1</v>
      </c>
      <c r="Y118" s="0" t="s">
        <v>67</v>
      </c>
      <c r="Z118" s="0" t="s">
        <v>120</v>
      </c>
      <c r="AA118" s="0" t="s">
        <v>120</v>
      </c>
      <c r="AB118" s="0" t="s">
        <v>56</v>
      </c>
      <c r="AC118" s="0" t="s">
        <v>120</v>
      </c>
      <c r="AD118" s="0" t="s">
        <v>733</v>
      </c>
      <c r="AG118" s="6" t="n">
        <v>42735</v>
      </c>
      <c r="AH118" s="0" t="n">
        <v>4</v>
      </c>
      <c r="AI118" s="0" t="n">
        <v>5</v>
      </c>
      <c r="AJ118" s="6" t="n">
        <v>42735</v>
      </c>
      <c r="AK118" s="0" t="n">
        <v>3</v>
      </c>
      <c r="AL118" s="6" t="n">
        <v>42735</v>
      </c>
      <c r="AM118" s="0" t="n">
        <v>3.739</v>
      </c>
      <c r="AN118" s="0" t="n">
        <v>3.941</v>
      </c>
      <c r="AO118" s="0" t="s">
        <v>56</v>
      </c>
      <c r="AP118" s="0" t="s">
        <v>56</v>
      </c>
      <c r="AQ118" s="0" t="s">
        <v>70</v>
      </c>
      <c r="AR118" s="0" t="s">
        <v>70</v>
      </c>
      <c r="AS118" s="0" t="s">
        <v>67</v>
      </c>
      <c r="AT118" s="0" t="n">
        <v>78</v>
      </c>
      <c r="AU118" s="0" t="n">
        <v>8</v>
      </c>
      <c r="AX118" s="0" t="s">
        <v>577</v>
      </c>
    </row>
    <row r="119" customFormat="false" ht="15" hidden="false" customHeight="false" outlineLevel="0" collapsed="false">
      <c r="A119" s="0" t="s">
        <v>734</v>
      </c>
      <c r="B119" s="0" t="s">
        <v>569</v>
      </c>
      <c r="C119" s="0" t="s">
        <v>735</v>
      </c>
      <c r="E119" s="1" t="s">
        <v>735</v>
      </c>
      <c r="G119" s="5" t="s">
        <v>735</v>
      </c>
      <c r="H119" s="5"/>
      <c r="I119" s="5"/>
      <c r="J119" s="5"/>
      <c r="K119" s="5"/>
      <c r="L119" s="5"/>
      <c r="M119" s="5"/>
      <c r="N119" s="5"/>
      <c r="O119" s="0" t="s">
        <v>735</v>
      </c>
      <c r="P119" s="0" t="s">
        <v>736</v>
      </c>
      <c r="Q119" s="0" t="s">
        <v>51</v>
      </c>
      <c r="R119" s="0" t="s">
        <v>52</v>
      </c>
      <c r="S119" s="0" t="n">
        <v>0</v>
      </c>
      <c r="T119" s="0" t="n">
        <v>6420</v>
      </c>
      <c r="U119" s="0" t="n">
        <v>6420</v>
      </c>
      <c r="V119" s="0" t="n">
        <v>7022</v>
      </c>
      <c r="X119" s="0" t="n">
        <v>116</v>
      </c>
      <c r="Y119" s="0" t="s">
        <v>53</v>
      </c>
      <c r="Z119" s="0" t="n">
        <v>6420</v>
      </c>
      <c r="AA119" s="0" t="s">
        <v>54</v>
      </c>
      <c r="AB119" s="0" t="s">
        <v>54</v>
      </c>
      <c r="AC119" s="0" t="n">
        <v>4</v>
      </c>
      <c r="AD119" s="0" t="s">
        <v>737</v>
      </c>
      <c r="AG119" s="6" t="n">
        <v>42551</v>
      </c>
      <c r="AH119" s="0" t="n">
        <v>4</v>
      </c>
      <c r="AI119" s="0" t="n">
        <v>5</v>
      </c>
      <c r="AJ119" s="6" t="n">
        <v>42551</v>
      </c>
      <c r="AK119" s="0" t="n">
        <v>4</v>
      </c>
      <c r="AL119" s="6" t="n">
        <v>42551</v>
      </c>
      <c r="AM119" s="0" t="n">
        <v>523</v>
      </c>
      <c r="AN119" s="0" t="n">
        <v>581</v>
      </c>
      <c r="AO119" s="0" t="s">
        <v>56</v>
      </c>
      <c r="AP119" s="0" t="s">
        <v>56</v>
      </c>
      <c r="AQ119" s="0" t="s">
        <v>70</v>
      </c>
      <c r="AR119" s="0" t="s">
        <v>70</v>
      </c>
      <c r="AS119" s="0" t="s">
        <v>53</v>
      </c>
      <c r="AT119" s="0" t="n">
        <v>57</v>
      </c>
      <c r="AU119" s="0" t="n">
        <v>57</v>
      </c>
      <c r="AX119" s="0" t="s">
        <v>577</v>
      </c>
    </row>
    <row r="120" customFormat="false" ht="15" hidden="false" customHeight="false" outlineLevel="0" collapsed="false">
      <c r="A120" s="0" t="s">
        <v>738</v>
      </c>
      <c r="B120" s="0" t="s">
        <v>569</v>
      </c>
      <c r="C120" s="0" t="s">
        <v>739</v>
      </c>
      <c r="E120" s="1" t="s">
        <v>739</v>
      </c>
      <c r="G120" s="5" t="s">
        <v>739</v>
      </c>
      <c r="H120" s="5"/>
      <c r="I120" s="5"/>
      <c r="J120" s="5"/>
      <c r="K120" s="5"/>
      <c r="L120" s="5"/>
      <c r="M120" s="5"/>
      <c r="N120" s="5"/>
      <c r="O120" s="0" t="s">
        <v>739</v>
      </c>
      <c r="P120" s="0" t="s">
        <v>740</v>
      </c>
      <c r="Q120" s="0" t="s">
        <v>51</v>
      </c>
      <c r="R120" s="0" t="s">
        <v>52</v>
      </c>
      <c r="S120" s="0" t="n">
        <v>28</v>
      </c>
      <c r="T120" s="0" t="n">
        <v>2120</v>
      </c>
      <c r="U120" s="0" t="n">
        <v>2120</v>
      </c>
      <c r="X120" s="0" t="n">
        <v>7</v>
      </c>
      <c r="Y120" s="0" t="s">
        <v>53</v>
      </c>
      <c r="Z120" s="0" t="n">
        <v>2120</v>
      </c>
      <c r="AA120" s="0" t="s">
        <v>54</v>
      </c>
      <c r="AB120" s="0" t="s">
        <v>54</v>
      </c>
      <c r="AC120" s="0" t="n">
        <v>80</v>
      </c>
      <c r="AD120" s="0" t="s">
        <v>663</v>
      </c>
      <c r="AG120" s="6" t="n">
        <v>42735</v>
      </c>
      <c r="AH120" s="0" t="n">
        <v>4</v>
      </c>
      <c r="AI120" s="0" t="n">
        <v>4</v>
      </c>
      <c r="AJ120" s="6" t="n">
        <v>42735</v>
      </c>
      <c r="AK120" s="0" t="n">
        <v>80</v>
      </c>
      <c r="AL120" s="6" t="n">
        <v>42735</v>
      </c>
      <c r="AM120" s="0" t="n">
        <v>136</v>
      </c>
      <c r="AN120" s="0" t="n">
        <v>144</v>
      </c>
      <c r="AO120" s="0" t="n">
        <v>239</v>
      </c>
      <c r="AP120" s="0" t="n">
        <v>267</v>
      </c>
      <c r="AQ120" s="0" t="s">
        <v>576</v>
      </c>
      <c r="AR120" s="0" t="s">
        <v>58</v>
      </c>
      <c r="AS120" s="0" t="s">
        <v>53</v>
      </c>
      <c r="AT120" s="0" t="n">
        <v>7</v>
      </c>
      <c r="AU120" s="0" t="n">
        <v>6</v>
      </c>
      <c r="AV120" s="0" t="s">
        <v>663</v>
      </c>
      <c r="AX120" s="0" t="s">
        <v>577</v>
      </c>
    </row>
    <row r="121" customFormat="false" ht="15" hidden="false" customHeight="false" outlineLevel="0" collapsed="false">
      <c r="A121" s="0" t="s">
        <v>741</v>
      </c>
      <c r="B121" s="0" t="s">
        <v>569</v>
      </c>
      <c r="C121" s="0" t="s">
        <v>742</v>
      </c>
      <c r="E121" s="1" t="s">
        <v>742</v>
      </c>
      <c r="G121" s="5" t="s">
        <v>742</v>
      </c>
      <c r="H121" s="5"/>
      <c r="I121" s="5"/>
      <c r="J121" s="5"/>
      <c r="K121" s="5"/>
      <c r="L121" s="5"/>
      <c r="M121" s="5"/>
      <c r="N121" s="5"/>
      <c r="O121" s="0" t="s">
        <v>742</v>
      </c>
      <c r="P121" s="0" t="s">
        <v>743</v>
      </c>
      <c r="Q121" s="0" t="s">
        <v>51</v>
      </c>
      <c r="R121" s="0" t="s">
        <v>52</v>
      </c>
      <c r="S121" s="0" t="n">
        <v>1.162</v>
      </c>
      <c r="T121" s="0" t="n">
        <v>2630</v>
      </c>
      <c r="U121" s="0" t="n">
        <v>2630</v>
      </c>
      <c r="X121" s="0" t="n">
        <v>123</v>
      </c>
      <c r="Y121" s="0" t="s">
        <v>53</v>
      </c>
      <c r="Z121" s="0" t="n">
        <v>2630</v>
      </c>
      <c r="AA121" s="0" t="s">
        <v>54</v>
      </c>
      <c r="AB121" s="0" t="s">
        <v>54</v>
      </c>
      <c r="AC121" s="0" t="n">
        <v>3.524</v>
      </c>
      <c r="AD121" s="0" t="s">
        <v>621</v>
      </c>
      <c r="AG121" s="6" t="n">
        <v>42735</v>
      </c>
      <c r="AH121" s="0" t="n">
        <v>11</v>
      </c>
      <c r="AI121" s="0" t="n">
        <v>12</v>
      </c>
      <c r="AJ121" s="6" t="n">
        <v>42735</v>
      </c>
      <c r="AK121" s="0" t="n">
        <v>3.524</v>
      </c>
      <c r="AL121" s="6" t="n">
        <v>42735</v>
      </c>
      <c r="AM121" s="0" t="n">
        <v>1.159</v>
      </c>
      <c r="AN121" s="0" t="n">
        <v>1.222</v>
      </c>
      <c r="AO121" s="0" t="n">
        <v>1.172</v>
      </c>
      <c r="AP121" s="0" t="n">
        <v>1.31</v>
      </c>
      <c r="AQ121" s="0" t="s">
        <v>576</v>
      </c>
      <c r="AR121" s="0" t="s">
        <v>58</v>
      </c>
      <c r="AS121" s="0" t="s">
        <v>53</v>
      </c>
      <c r="AT121" s="0" t="n">
        <v>81</v>
      </c>
      <c r="AU121" s="0" t="n">
        <v>83</v>
      </c>
      <c r="AV121" s="0" t="s">
        <v>621</v>
      </c>
      <c r="AX121" s="0" t="s">
        <v>577</v>
      </c>
      <c r="AY121" s="0" t="s">
        <v>744</v>
      </c>
    </row>
    <row r="122" customFormat="false" ht="15" hidden="false" customHeight="false" outlineLevel="0" collapsed="false">
      <c r="A122" s="0" t="s">
        <v>745</v>
      </c>
      <c r="B122" s="0" t="s">
        <v>569</v>
      </c>
      <c r="C122" s="0" t="s">
        <v>746</v>
      </c>
      <c r="E122" s="1" t="s">
        <v>746</v>
      </c>
      <c r="G122" s="5" t="s">
        <v>746</v>
      </c>
      <c r="H122" s="5"/>
      <c r="I122" s="5"/>
      <c r="J122" s="5"/>
      <c r="K122" s="5"/>
      <c r="L122" s="5"/>
      <c r="M122" s="5"/>
      <c r="N122" s="5"/>
      <c r="Q122" s="0" t="s">
        <v>51</v>
      </c>
      <c r="R122" s="0" t="s">
        <v>52</v>
      </c>
      <c r="S122" s="0" t="n">
        <v>90</v>
      </c>
      <c r="T122" s="0" t="n">
        <v>2120</v>
      </c>
      <c r="U122" s="0" t="n">
        <v>2120</v>
      </c>
      <c r="X122" s="0" t="n">
        <v>1</v>
      </c>
      <c r="Y122" s="0" t="s">
        <v>53</v>
      </c>
      <c r="AD122" s="0" t="s">
        <v>747</v>
      </c>
      <c r="AG122" s="6" t="n">
        <v>42735</v>
      </c>
      <c r="AH122" s="0" t="n">
        <v>-1</v>
      </c>
      <c r="AI122" s="0" t="n">
        <v>-1</v>
      </c>
      <c r="AJ122" s="6" t="n">
        <v>42735</v>
      </c>
      <c r="AK122" s="0" t="n">
        <v>329</v>
      </c>
      <c r="AL122" s="6" t="n">
        <v>42735</v>
      </c>
      <c r="AM122" s="0" t="n">
        <v>267</v>
      </c>
      <c r="AN122" s="0" t="n">
        <v>281</v>
      </c>
      <c r="AO122" s="0" t="n">
        <v>707</v>
      </c>
      <c r="AP122" s="0" t="n">
        <v>790</v>
      </c>
      <c r="AQ122" s="0" t="s">
        <v>576</v>
      </c>
      <c r="AR122" s="0" t="s">
        <v>58</v>
      </c>
      <c r="AS122" s="0" t="s">
        <v>53</v>
      </c>
      <c r="AT122" s="0" t="n">
        <v>0</v>
      </c>
      <c r="AU122" s="0" t="n">
        <v>0</v>
      </c>
      <c r="AX122" s="0" t="s">
        <v>577</v>
      </c>
    </row>
    <row r="123" customFormat="false" ht="15" hidden="false" customHeight="false" outlineLevel="0" collapsed="false">
      <c r="A123" s="0" t="s">
        <v>748</v>
      </c>
      <c r="B123" s="0" t="s">
        <v>569</v>
      </c>
      <c r="C123" s="0" t="s">
        <v>749</v>
      </c>
      <c r="E123" s="1" t="s">
        <v>749</v>
      </c>
      <c r="G123" s="5" t="s">
        <v>749</v>
      </c>
      <c r="H123" s="5" t="s">
        <v>750</v>
      </c>
      <c r="I123" s="5"/>
      <c r="J123" s="5"/>
      <c r="K123" s="5"/>
      <c r="L123" s="5"/>
      <c r="M123" s="5"/>
      <c r="N123" s="5"/>
      <c r="O123" s="0" t="s">
        <v>749</v>
      </c>
      <c r="P123" s="0" t="s">
        <v>751</v>
      </c>
      <c r="Q123" s="0" t="s">
        <v>51</v>
      </c>
      <c r="R123" s="0" t="s">
        <v>52</v>
      </c>
      <c r="S123" s="0" t="n">
        <v>895</v>
      </c>
      <c r="T123" s="0" t="n">
        <v>3511</v>
      </c>
      <c r="U123" s="0" t="n">
        <v>3511</v>
      </c>
      <c r="X123" s="0" t="n">
        <v>116</v>
      </c>
      <c r="Y123" s="0" t="s">
        <v>77</v>
      </c>
      <c r="Z123" s="0" t="n">
        <v>3511</v>
      </c>
      <c r="AA123" s="0" t="s">
        <v>54</v>
      </c>
      <c r="AB123" s="0" t="s">
        <v>54</v>
      </c>
      <c r="AD123" s="0" t="s">
        <v>575</v>
      </c>
      <c r="AG123" s="6" t="n">
        <v>42735</v>
      </c>
      <c r="AH123" s="0" t="n">
        <v>180</v>
      </c>
      <c r="AI123" s="0" t="n">
        <v>190</v>
      </c>
      <c r="AJ123" s="6" t="n">
        <v>42735</v>
      </c>
      <c r="AK123" s="0" t="n">
        <v>1.21</v>
      </c>
      <c r="AL123" s="6" t="n">
        <v>42369</v>
      </c>
      <c r="AM123" s="0" t="n">
        <v>6.242</v>
      </c>
      <c r="AN123" s="0" t="n">
        <v>6.579</v>
      </c>
      <c r="AO123" s="0" t="n">
        <v>3.109</v>
      </c>
      <c r="AP123" s="0" t="n">
        <v>3.474</v>
      </c>
      <c r="AQ123" s="0" t="s">
        <v>576</v>
      </c>
      <c r="AR123" s="0" t="s">
        <v>58</v>
      </c>
      <c r="AS123" s="0" t="s">
        <v>77</v>
      </c>
      <c r="AT123" s="0" t="n">
        <v>17</v>
      </c>
      <c r="AU123" s="0" t="n">
        <v>24</v>
      </c>
      <c r="AX123" s="0" t="s">
        <v>577</v>
      </c>
    </row>
    <row r="124" customFormat="false" ht="15" hidden="false" customHeight="false" outlineLevel="0" collapsed="false">
      <c r="A124" s="0" t="s">
        <v>752</v>
      </c>
      <c r="B124" s="0" t="s">
        <v>569</v>
      </c>
      <c r="C124" s="0" t="s">
        <v>753</v>
      </c>
      <c r="E124" s="1" t="s">
        <v>753</v>
      </c>
      <c r="G124" s="5" t="s">
        <v>753</v>
      </c>
      <c r="H124" s="5"/>
      <c r="I124" s="5"/>
      <c r="J124" s="5"/>
      <c r="K124" s="5"/>
      <c r="L124" s="5"/>
      <c r="M124" s="5"/>
      <c r="N124" s="5"/>
      <c r="O124" s="0" t="s">
        <v>753</v>
      </c>
      <c r="P124" s="0" t="s">
        <v>754</v>
      </c>
      <c r="Q124" s="0" t="s">
        <v>51</v>
      </c>
      <c r="R124" s="0" t="s">
        <v>52</v>
      </c>
      <c r="S124" s="0" t="n">
        <v>30</v>
      </c>
      <c r="T124" s="0" t="n">
        <v>2120</v>
      </c>
      <c r="U124" s="0" t="n">
        <v>2120</v>
      </c>
      <c r="W124" s="0" t="s">
        <v>755</v>
      </c>
      <c r="X124" s="0" t="n">
        <v>6</v>
      </c>
      <c r="Y124" s="0" t="s">
        <v>53</v>
      </c>
      <c r="Z124" s="0" t="n">
        <v>2120</v>
      </c>
      <c r="AA124" s="0" t="s">
        <v>54</v>
      </c>
      <c r="AB124" s="0" t="s">
        <v>54</v>
      </c>
      <c r="AC124" s="0" t="n">
        <v>162</v>
      </c>
      <c r="AD124" s="0" t="s">
        <v>756</v>
      </c>
      <c r="AG124" s="6" t="n">
        <v>42735</v>
      </c>
      <c r="AH124" s="0" t="n">
        <v>-12</v>
      </c>
      <c r="AI124" s="0" t="n">
        <v>-13</v>
      </c>
      <c r="AJ124" s="6" t="n">
        <v>42735</v>
      </c>
      <c r="AK124" s="0" t="n">
        <v>162</v>
      </c>
      <c r="AL124" s="6" t="n">
        <v>42735</v>
      </c>
      <c r="AM124" s="0" t="n">
        <v>64</v>
      </c>
      <c r="AN124" s="0" t="n">
        <v>68</v>
      </c>
      <c r="AO124" s="0" t="n">
        <v>251</v>
      </c>
      <c r="AP124" s="0" t="n">
        <v>280</v>
      </c>
      <c r="AQ124" s="0" t="s">
        <v>576</v>
      </c>
      <c r="AR124" s="0" t="s">
        <v>58</v>
      </c>
      <c r="AS124" s="0" t="s">
        <v>53</v>
      </c>
      <c r="AT124" s="0" t="n">
        <v>6</v>
      </c>
      <c r="AU124" s="0" t="n">
        <v>5</v>
      </c>
      <c r="AX124" s="0" t="s">
        <v>577</v>
      </c>
      <c r="AY124" s="0" t="s">
        <v>757</v>
      </c>
    </row>
    <row r="125" customFormat="false" ht="15" hidden="false" customHeight="false" outlineLevel="0" collapsed="false">
      <c r="A125" s="0" t="s">
        <v>758</v>
      </c>
      <c r="B125" s="0" t="s">
        <v>759</v>
      </c>
      <c r="C125" s="0" t="s">
        <v>760</v>
      </c>
      <c r="E125" s="1" t="s">
        <v>760</v>
      </c>
      <c r="G125" s="5" t="s">
        <v>760</v>
      </c>
      <c r="H125" s="5"/>
      <c r="I125" s="5"/>
      <c r="J125" s="5"/>
      <c r="K125" s="5"/>
      <c r="L125" s="5"/>
      <c r="M125" s="5"/>
      <c r="N125" s="5"/>
      <c r="Q125" s="0" t="s">
        <v>51</v>
      </c>
      <c r="R125" s="0" t="s">
        <v>539</v>
      </c>
      <c r="S125" s="0" t="s">
        <v>56</v>
      </c>
      <c r="T125" s="0" t="n">
        <v>4647</v>
      </c>
      <c r="U125" s="0" t="n">
        <v>4647</v>
      </c>
      <c r="X125" s="0" t="n">
        <v>0</v>
      </c>
      <c r="Y125" s="0" t="s">
        <v>67</v>
      </c>
      <c r="AD125" s="0" t="s">
        <v>761</v>
      </c>
      <c r="AH125" s="0" t="s">
        <v>56</v>
      </c>
      <c r="AI125" s="0" t="s">
        <v>56</v>
      </c>
      <c r="AK125" s="0" t="n">
        <v>1</v>
      </c>
      <c r="AL125" s="0" t="n">
        <v>2016</v>
      </c>
      <c r="AM125" s="0" t="s">
        <v>56</v>
      </c>
      <c r="AN125" s="0" t="s">
        <v>56</v>
      </c>
      <c r="AO125" s="0" t="s">
        <v>56</v>
      </c>
      <c r="AP125" s="0" t="s">
        <v>56</v>
      </c>
      <c r="AQ125" s="0" t="s">
        <v>70</v>
      </c>
      <c r="AR125" s="0" t="s">
        <v>70</v>
      </c>
      <c r="AS125" s="0" t="s">
        <v>67</v>
      </c>
      <c r="AT125" s="0" t="n">
        <v>0</v>
      </c>
      <c r="AU125" s="0" t="n">
        <v>0</v>
      </c>
    </row>
    <row r="126" customFormat="false" ht="15" hidden="false" customHeight="false" outlineLevel="0" collapsed="false">
      <c r="A126" s="0" t="s">
        <v>762</v>
      </c>
      <c r="B126" s="0" t="s">
        <v>763</v>
      </c>
      <c r="C126" s="0" t="s">
        <v>764</v>
      </c>
      <c r="E126" s="1" t="s">
        <v>764</v>
      </c>
      <c r="G126" s="5" t="s">
        <v>764</v>
      </c>
      <c r="H126" s="5"/>
      <c r="I126" s="5"/>
      <c r="J126" s="5"/>
      <c r="K126" s="5"/>
      <c r="L126" s="5"/>
      <c r="M126" s="5"/>
      <c r="N126" s="5"/>
      <c r="Q126" s="0" t="s">
        <v>51</v>
      </c>
      <c r="R126" s="0" t="s">
        <v>539</v>
      </c>
      <c r="S126" s="0" t="s">
        <v>56</v>
      </c>
      <c r="X126" s="0" t="n">
        <v>0</v>
      </c>
      <c r="Y126" s="0" t="s">
        <v>67</v>
      </c>
      <c r="AD126" s="0" t="s">
        <v>765</v>
      </c>
      <c r="AH126" s="0" t="s">
        <v>56</v>
      </c>
      <c r="AI126" s="0" t="s">
        <v>56</v>
      </c>
      <c r="AK126" s="0" t="s">
        <v>56</v>
      </c>
      <c r="AM126" s="0" t="s">
        <v>56</v>
      </c>
      <c r="AN126" s="0" t="s">
        <v>56</v>
      </c>
      <c r="AO126" s="0" t="s">
        <v>56</v>
      </c>
      <c r="AP126" s="0" t="s">
        <v>56</v>
      </c>
      <c r="AQ126" s="0" t="s">
        <v>70</v>
      </c>
      <c r="AR126" s="0" t="s">
        <v>70</v>
      </c>
      <c r="AS126" s="0" t="s">
        <v>67</v>
      </c>
      <c r="AT126" s="0" t="n">
        <v>0</v>
      </c>
      <c r="AU126" s="0" t="n">
        <v>0</v>
      </c>
    </row>
    <row r="127" customFormat="false" ht="15" hidden="false" customHeight="false" outlineLevel="0" collapsed="false">
      <c r="A127" s="0" t="s">
        <v>766</v>
      </c>
      <c r="B127" s="0" t="s">
        <v>569</v>
      </c>
      <c r="C127" s="0" t="s">
        <v>767</v>
      </c>
      <c r="E127" s="1" t="s">
        <v>767</v>
      </c>
      <c r="G127" s="5" t="s">
        <v>767</v>
      </c>
      <c r="H127" s="5" t="s">
        <v>768</v>
      </c>
      <c r="I127" s="5"/>
      <c r="J127" s="5"/>
      <c r="K127" s="5"/>
      <c r="L127" s="5"/>
      <c r="M127" s="5"/>
      <c r="N127" s="5"/>
      <c r="O127" s="0" t="s">
        <v>769</v>
      </c>
      <c r="P127" s="0" t="s">
        <v>770</v>
      </c>
      <c r="Q127" s="0" t="s">
        <v>51</v>
      </c>
      <c r="R127" s="0" t="s">
        <v>52</v>
      </c>
      <c r="S127" s="0" t="n">
        <v>126</v>
      </c>
      <c r="T127" s="0" t="n">
        <v>2651</v>
      </c>
      <c r="U127" s="0" t="n">
        <v>2651</v>
      </c>
      <c r="V127" s="0" t="n">
        <v>2611</v>
      </c>
      <c r="X127" s="0" t="n">
        <v>29</v>
      </c>
      <c r="Y127" s="0" t="s">
        <v>67</v>
      </c>
      <c r="Z127" s="0" t="n">
        <v>7022</v>
      </c>
      <c r="AA127" s="0" t="s">
        <v>771</v>
      </c>
      <c r="AB127" s="0" t="s">
        <v>56</v>
      </c>
      <c r="AD127" s="0" t="s">
        <v>772</v>
      </c>
      <c r="AG127" s="6" t="n">
        <v>42369</v>
      </c>
      <c r="AH127" s="0" t="n">
        <v>5</v>
      </c>
      <c r="AI127" s="0" t="n">
        <v>6</v>
      </c>
      <c r="AJ127" s="6" t="n">
        <v>42369</v>
      </c>
      <c r="AK127" s="0" t="n">
        <v>666</v>
      </c>
      <c r="AL127" s="6" t="n">
        <v>42369</v>
      </c>
      <c r="AM127" s="0" t="n">
        <v>61</v>
      </c>
      <c r="AN127" s="0" t="n">
        <v>67</v>
      </c>
      <c r="AO127" s="0" t="s">
        <v>56</v>
      </c>
      <c r="AP127" s="0" t="s">
        <v>56</v>
      </c>
      <c r="AQ127" s="0" t="s">
        <v>70</v>
      </c>
      <c r="AR127" s="0" t="s">
        <v>70</v>
      </c>
      <c r="AS127" s="0" t="s">
        <v>67</v>
      </c>
      <c r="AT127" s="0" t="n">
        <v>29</v>
      </c>
      <c r="AU127" s="0" t="n">
        <v>18</v>
      </c>
      <c r="AV127" s="0" t="s">
        <v>772</v>
      </c>
      <c r="AX127" s="0" t="s">
        <v>577</v>
      </c>
    </row>
    <row r="128" customFormat="false" ht="15" hidden="false" customHeight="false" outlineLevel="0" collapsed="false">
      <c r="A128" s="0" t="s">
        <v>773</v>
      </c>
      <c r="B128" s="0" t="s">
        <v>569</v>
      </c>
      <c r="C128" s="0" t="s">
        <v>774</v>
      </c>
      <c r="E128" s="1" t="s">
        <v>774</v>
      </c>
      <c r="G128" s="5" t="s">
        <v>774</v>
      </c>
      <c r="H128" s="5"/>
      <c r="I128" s="5"/>
      <c r="J128" s="5"/>
      <c r="K128" s="5"/>
      <c r="L128" s="5"/>
      <c r="M128" s="5"/>
      <c r="N128" s="5"/>
      <c r="O128" s="0" t="s">
        <v>775</v>
      </c>
      <c r="P128" s="0" t="s">
        <v>776</v>
      </c>
      <c r="Q128" s="0" t="s">
        <v>51</v>
      </c>
      <c r="R128" s="0" t="s">
        <v>52</v>
      </c>
      <c r="S128" s="0" t="n">
        <v>1.036</v>
      </c>
      <c r="T128" s="0" t="n">
        <v>4950</v>
      </c>
      <c r="U128" s="0" t="n">
        <v>4950</v>
      </c>
      <c r="V128" s="0" t="n">
        <v>3522</v>
      </c>
      <c r="W128" s="0" t="s">
        <v>777</v>
      </c>
      <c r="X128" s="0" t="n">
        <v>120</v>
      </c>
      <c r="Y128" s="0" t="s">
        <v>67</v>
      </c>
      <c r="Z128" s="0" t="n">
        <v>6420</v>
      </c>
      <c r="AA128" s="0" t="s">
        <v>778</v>
      </c>
      <c r="AB128" s="0" t="s">
        <v>56</v>
      </c>
      <c r="AD128" s="0" t="s">
        <v>575</v>
      </c>
      <c r="AG128" s="6" t="n">
        <v>42369</v>
      </c>
      <c r="AH128" s="0" t="n">
        <v>154</v>
      </c>
      <c r="AI128" s="0" t="n">
        <v>167</v>
      </c>
      <c r="AJ128" s="6" t="n">
        <v>42369</v>
      </c>
      <c r="AK128" s="0" t="n">
        <v>1.187</v>
      </c>
      <c r="AL128" s="6" t="n">
        <v>42369</v>
      </c>
      <c r="AM128" s="0" t="n">
        <v>6.817</v>
      </c>
      <c r="AN128" s="0" t="n">
        <v>7.422</v>
      </c>
      <c r="AO128" s="0" t="s">
        <v>56</v>
      </c>
      <c r="AP128" s="0" t="s">
        <v>56</v>
      </c>
      <c r="AQ128" s="0" t="s">
        <v>70</v>
      </c>
      <c r="AR128" s="0" t="s">
        <v>70</v>
      </c>
      <c r="AS128" s="0" t="s">
        <v>67</v>
      </c>
      <c r="AT128" s="0" t="n">
        <v>26</v>
      </c>
      <c r="AU128" s="0" t="n">
        <v>30</v>
      </c>
      <c r="AX128" s="0" t="s">
        <v>577</v>
      </c>
      <c r="AY128" s="0" t="s">
        <v>779</v>
      </c>
    </row>
    <row r="129" customFormat="false" ht="15" hidden="false" customHeight="false" outlineLevel="0" collapsed="false">
      <c r="A129" s="0" t="s">
        <v>780</v>
      </c>
      <c r="B129" s="0" t="s">
        <v>569</v>
      </c>
      <c r="C129" s="0" t="s">
        <v>781</v>
      </c>
      <c r="E129" s="1" t="s">
        <v>781</v>
      </c>
      <c r="G129" s="5" t="s">
        <v>781</v>
      </c>
      <c r="H129" s="5"/>
      <c r="I129" s="5"/>
      <c r="J129" s="5"/>
      <c r="K129" s="5"/>
      <c r="L129" s="5"/>
      <c r="M129" s="5"/>
      <c r="N129" s="5"/>
      <c r="O129" s="0" t="s">
        <v>781</v>
      </c>
      <c r="P129" s="0" t="s">
        <v>782</v>
      </c>
      <c r="Q129" s="0" t="s">
        <v>51</v>
      </c>
      <c r="R129" s="0" t="s">
        <v>52</v>
      </c>
      <c r="S129" s="0" t="n">
        <v>3.317</v>
      </c>
      <c r="T129" s="0" t="n">
        <v>6420</v>
      </c>
      <c r="U129" s="0" t="n">
        <v>6420</v>
      </c>
      <c r="V129" s="0" t="n">
        <v>7022</v>
      </c>
      <c r="X129" s="0" t="n">
        <v>380</v>
      </c>
      <c r="Y129" s="0" t="s">
        <v>53</v>
      </c>
      <c r="Z129" s="0" t="n">
        <v>6420</v>
      </c>
      <c r="AA129" s="0" t="s">
        <v>54</v>
      </c>
      <c r="AB129" s="0" t="s">
        <v>54</v>
      </c>
      <c r="AC129" s="0" t="n">
        <v>16.167</v>
      </c>
      <c r="AD129" s="0" t="s">
        <v>575</v>
      </c>
      <c r="AG129" s="6" t="n">
        <v>42369</v>
      </c>
      <c r="AH129" s="0" t="n">
        <v>164</v>
      </c>
      <c r="AI129" s="0" t="n">
        <v>179</v>
      </c>
      <c r="AJ129" s="6" t="n">
        <v>42369</v>
      </c>
      <c r="AK129" s="0" t="n">
        <v>16.167</v>
      </c>
      <c r="AL129" s="6" t="n">
        <v>42369</v>
      </c>
      <c r="AM129" s="0" t="n">
        <v>3.055</v>
      </c>
      <c r="AN129" s="0" t="n">
        <v>3.325</v>
      </c>
      <c r="AO129" s="0" t="s">
        <v>56</v>
      </c>
      <c r="AP129" s="0" t="s">
        <v>56</v>
      </c>
      <c r="AQ129" s="0" t="s">
        <v>70</v>
      </c>
      <c r="AR129" s="0" t="s">
        <v>70</v>
      </c>
      <c r="AS129" s="0" t="s">
        <v>53</v>
      </c>
      <c r="AT129" s="0" t="n">
        <v>204</v>
      </c>
      <c r="AU129" s="0" t="n">
        <v>205</v>
      </c>
      <c r="AX129" s="0" t="s">
        <v>577</v>
      </c>
    </row>
    <row r="130" customFormat="false" ht="15" hidden="false" customHeight="false" outlineLevel="0" collapsed="false">
      <c r="A130" s="0" t="s">
        <v>783</v>
      </c>
      <c r="B130" s="0" t="s">
        <v>569</v>
      </c>
      <c r="C130" s="0" t="s">
        <v>784</v>
      </c>
      <c r="E130" s="1" t="s">
        <v>784</v>
      </c>
      <c r="G130" s="5" t="s">
        <v>784</v>
      </c>
      <c r="H130" s="5"/>
      <c r="I130" s="5"/>
      <c r="J130" s="5"/>
      <c r="K130" s="5"/>
      <c r="L130" s="5"/>
      <c r="M130" s="5"/>
      <c r="N130" s="5"/>
      <c r="O130" s="0" t="s">
        <v>785</v>
      </c>
      <c r="P130" s="0" t="s">
        <v>786</v>
      </c>
      <c r="Q130" s="0" t="s">
        <v>451</v>
      </c>
      <c r="R130" s="0" t="s">
        <v>52</v>
      </c>
      <c r="S130" s="0" t="n">
        <v>387</v>
      </c>
      <c r="T130" s="0" t="n">
        <v>6492</v>
      </c>
      <c r="U130" s="0" t="n">
        <v>6492</v>
      </c>
      <c r="W130" s="0" t="s">
        <v>787</v>
      </c>
      <c r="X130" s="0" t="n">
        <v>987</v>
      </c>
      <c r="Y130" s="0" t="s">
        <v>67</v>
      </c>
      <c r="Z130" s="0" t="s">
        <v>120</v>
      </c>
      <c r="AA130" s="0" t="s">
        <v>120</v>
      </c>
      <c r="AB130" s="0" t="s">
        <v>56</v>
      </c>
      <c r="AC130" s="0" t="s">
        <v>120</v>
      </c>
      <c r="AD130" s="0" t="s">
        <v>587</v>
      </c>
      <c r="AG130" s="6" t="n">
        <v>42369</v>
      </c>
      <c r="AH130" s="0" t="n">
        <v>-36</v>
      </c>
      <c r="AI130" s="0" t="n">
        <v>-40</v>
      </c>
      <c r="AJ130" s="6" t="n">
        <v>42369</v>
      </c>
      <c r="AK130" s="0" t="n">
        <v>1.697</v>
      </c>
      <c r="AL130" s="6" t="n">
        <v>42369</v>
      </c>
      <c r="AM130" s="0" t="n">
        <v>9.366</v>
      </c>
      <c r="AN130" s="0" t="n">
        <v>10.197</v>
      </c>
      <c r="AO130" s="0" t="n">
        <v>734</v>
      </c>
      <c r="AP130" s="0" t="n">
        <v>799</v>
      </c>
      <c r="AQ130" s="0" t="s">
        <v>189</v>
      </c>
      <c r="AR130" s="0" t="s">
        <v>189</v>
      </c>
      <c r="AS130" s="0" t="s">
        <v>67</v>
      </c>
      <c r="AT130" s="0" t="n">
        <v>47</v>
      </c>
      <c r="AU130" s="0" t="n">
        <v>20</v>
      </c>
      <c r="AX130" s="0" t="s">
        <v>577</v>
      </c>
    </row>
    <row r="131" customFormat="false" ht="15" hidden="false" customHeight="false" outlineLevel="0" collapsed="false">
      <c r="A131" s="0" t="s">
        <v>788</v>
      </c>
      <c r="B131" s="0" t="s">
        <v>569</v>
      </c>
      <c r="C131" s="0" t="s">
        <v>789</v>
      </c>
      <c r="E131" s="1" t="s">
        <v>789</v>
      </c>
      <c r="G131" s="5" t="s">
        <v>789</v>
      </c>
      <c r="H131" s="5"/>
      <c r="I131" s="5"/>
      <c r="J131" s="5"/>
      <c r="K131" s="5"/>
      <c r="L131" s="5"/>
      <c r="M131" s="5"/>
      <c r="N131" s="5"/>
      <c r="O131" s="0" t="s">
        <v>790</v>
      </c>
      <c r="P131" s="0" t="s">
        <v>791</v>
      </c>
      <c r="Q131" s="0" t="s">
        <v>51</v>
      </c>
      <c r="R131" s="0" t="s">
        <v>52</v>
      </c>
      <c r="S131" s="0" t="n">
        <v>2</v>
      </c>
      <c r="T131" s="0" t="n">
        <v>6203</v>
      </c>
      <c r="U131" s="0" t="n">
        <v>6203</v>
      </c>
      <c r="V131" s="0" t="n">
        <v>6420</v>
      </c>
      <c r="X131" s="0" t="n">
        <v>81</v>
      </c>
      <c r="Y131" s="0" t="s">
        <v>67</v>
      </c>
      <c r="Z131" s="0" t="n">
        <v>6430</v>
      </c>
      <c r="AA131" s="0" t="s">
        <v>792</v>
      </c>
      <c r="AB131" s="0" t="s">
        <v>56</v>
      </c>
      <c r="AD131" s="0" t="s">
        <v>793</v>
      </c>
      <c r="AG131" s="6" t="n">
        <v>42369</v>
      </c>
      <c r="AH131" s="0" t="n">
        <v>21</v>
      </c>
      <c r="AI131" s="0" t="n">
        <v>23</v>
      </c>
      <c r="AJ131" s="6" t="n">
        <v>42369</v>
      </c>
      <c r="AK131" s="0" t="n">
        <v>5</v>
      </c>
      <c r="AL131" s="6" t="n">
        <v>42369</v>
      </c>
      <c r="AM131" s="0" t="n">
        <v>379</v>
      </c>
      <c r="AN131" s="0" t="n">
        <v>413</v>
      </c>
      <c r="AO131" s="0" t="s">
        <v>56</v>
      </c>
      <c r="AP131" s="0" t="s">
        <v>56</v>
      </c>
      <c r="AQ131" s="0" t="s">
        <v>70</v>
      </c>
      <c r="AR131" s="0" t="s">
        <v>70</v>
      </c>
      <c r="AS131" s="0" t="s">
        <v>67</v>
      </c>
      <c r="AT131" s="0" t="n">
        <v>29</v>
      </c>
      <c r="AU131" s="0" t="n">
        <v>31</v>
      </c>
      <c r="AX131" s="0" t="s">
        <v>577</v>
      </c>
    </row>
    <row r="132" customFormat="false" ht="15" hidden="false" customHeight="false" outlineLevel="0" collapsed="false">
      <c r="A132" s="0" t="s">
        <v>794</v>
      </c>
      <c r="B132" s="0" t="s">
        <v>569</v>
      </c>
      <c r="C132" s="0" t="s">
        <v>795</v>
      </c>
      <c r="E132" s="1" t="s">
        <v>795</v>
      </c>
      <c r="G132" s="5" t="s">
        <v>795</v>
      </c>
      <c r="H132" s="5"/>
      <c r="I132" s="5"/>
      <c r="J132" s="5"/>
      <c r="K132" s="5"/>
      <c r="L132" s="5"/>
      <c r="M132" s="5"/>
      <c r="N132" s="5"/>
      <c r="O132" s="0" t="s">
        <v>795</v>
      </c>
      <c r="P132" s="0" t="s">
        <v>796</v>
      </c>
      <c r="Q132" s="0" t="s">
        <v>51</v>
      </c>
      <c r="R132" s="0" t="s">
        <v>52</v>
      </c>
      <c r="S132" s="0" t="n">
        <v>9</v>
      </c>
      <c r="T132" s="0" t="n">
        <v>2120</v>
      </c>
      <c r="U132" s="0" t="n">
        <v>2120</v>
      </c>
      <c r="X132" s="0" t="n">
        <v>7</v>
      </c>
      <c r="Y132" s="0" t="s">
        <v>53</v>
      </c>
      <c r="Z132" s="0" t="n">
        <v>2120</v>
      </c>
      <c r="AA132" s="0" t="s">
        <v>54</v>
      </c>
      <c r="AB132" s="0" t="s">
        <v>54</v>
      </c>
      <c r="AC132" s="0" t="n">
        <v>77</v>
      </c>
      <c r="AD132" s="0" t="s">
        <v>797</v>
      </c>
      <c r="AG132" s="6" t="n">
        <v>42735</v>
      </c>
      <c r="AH132" s="0" t="n">
        <v>-60</v>
      </c>
      <c r="AI132" s="0" t="n">
        <v>-64</v>
      </c>
      <c r="AJ132" s="6" t="n">
        <v>42735</v>
      </c>
      <c r="AK132" s="0" t="n">
        <v>77</v>
      </c>
      <c r="AL132" s="6" t="n">
        <v>42735</v>
      </c>
      <c r="AM132" s="0" t="n">
        <v>122</v>
      </c>
      <c r="AN132" s="0" t="n">
        <v>128</v>
      </c>
      <c r="AO132" s="0" t="n">
        <v>115</v>
      </c>
      <c r="AP132" s="0" t="n">
        <v>129</v>
      </c>
      <c r="AQ132" s="0" t="s">
        <v>576</v>
      </c>
      <c r="AR132" s="0" t="s">
        <v>58</v>
      </c>
      <c r="AS132" s="0" t="s">
        <v>53</v>
      </c>
      <c r="AT132" s="0" t="n">
        <v>7</v>
      </c>
      <c r="AU132" s="0" t="n">
        <v>6</v>
      </c>
      <c r="AX132" s="0" t="s">
        <v>577</v>
      </c>
    </row>
    <row r="133" customFormat="false" ht="15" hidden="false" customHeight="false" outlineLevel="0" collapsed="false">
      <c r="A133" s="0" t="s">
        <v>798</v>
      </c>
      <c r="B133" s="0" t="s">
        <v>569</v>
      </c>
      <c r="C133" s="0" t="s">
        <v>799</v>
      </c>
      <c r="E133" s="1" t="s">
        <v>799</v>
      </c>
      <c r="G133" s="5" t="s">
        <v>799</v>
      </c>
      <c r="H133" s="5" t="s">
        <v>800</v>
      </c>
      <c r="I133" s="5"/>
      <c r="J133" s="5"/>
      <c r="K133" s="5"/>
      <c r="L133" s="5"/>
      <c r="M133" s="5"/>
      <c r="N133" s="5"/>
      <c r="O133" s="0" t="s">
        <v>801</v>
      </c>
      <c r="P133" s="0" t="s">
        <v>802</v>
      </c>
      <c r="Q133" s="0" t="s">
        <v>718</v>
      </c>
      <c r="R133" s="0" t="s">
        <v>52</v>
      </c>
      <c r="S133" s="0" t="n">
        <v>521</v>
      </c>
      <c r="T133" s="0" t="n">
        <v>6619</v>
      </c>
      <c r="U133" s="0" t="n">
        <v>6619</v>
      </c>
      <c r="X133" s="0" t="n">
        <v>27</v>
      </c>
      <c r="Y133" s="0" t="s">
        <v>195</v>
      </c>
      <c r="Z133" s="0" t="s">
        <v>120</v>
      </c>
      <c r="AA133" s="0" t="s">
        <v>120</v>
      </c>
      <c r="AB133" s="0" t="s">
        <v>56</v>
      </c>
      <c r="AC133" s="0" t="s">
        <v>120</v>
      </c>
      <c r="AD133" s="0" t="s">
        <v>793</v>
      </c>
      <c r="AG133" s="6" t="n">
        <v>42735</v>
      </c>
      <c r="AH133" s="0" t="n">
        <v>44</v>
      </c>
      <c r="AI133" s="0" t="n">
        <v>46</v>
      </c>
      <c r="AJ133" s="6" t="n">
        <v>42735</v>
      </c>
      <c r="AK133" s="0" t="n">
        <v>3.78</v>
      </c>
      <c r="AL133" s="6" t="n">
        <v>42735</v>
      </c>
      <c r="AM133" s="0" t="n">
        <v>562</v>
      </c>
      <c r="AN133" s="0" t="n">
        <v>592</v>
      </c>
      <c r="AO133" s="0" t="n">
        <v>0</v>
      </c>
      <c r="AP133" s="0" t="n">
        <v>0</v>
      </c>
      <c r="AQ133" s="0" t="s">
        <v>803</v>
      </c>
      <c r="AR133" s="0" t="s">
        <v>58</v>
      </c>
      <c r="AS133" s="0" t="s">
        <v>195</v>
      </c>
      <c r="AT133" s="0" t="n">
        <v>34</v>
      </c>
      <c r="AU133" s="0" t="n">
        <v>6</v>
      </c>
      <c r="AX133" s="0" t="s">
        <v>577</v>
      </c>
    </row>
    <row r="134" customFormat="false" ht="15" hidden="false" customHeight="false" outlineLevel="0" collapsed="false">
      <c r="A134" s="0" t="s">
        <v>804</v>
      </c>
      <c r="B134" s="0" t="s">
        <v>569</v>
      </c>
      <c r="C134" s="0" t="s">
        <v>805</v>
      </c>
      <c r="E134" s="1" t="s">
        <v>805</v>
      </c>
      <c r="G134" s="5" t="s">
        <v>805</v>
      </c>
      <c r="H134" s="5"/>
      <c r="I134" s="5"/>
      <c r="J134" s="5"/>
      <c r="K134" s="5"/>
      <c r="L134" s="5"/>
      <c r="M134" s="5"/>
      <c r="N134" s="5"/>
      <c r="O134" s="0" t="s">
        <v>805</v>
      </c>
      <c r="P134" s="0" t="s">
        <v>806</v>
      </c>
      <c r="Q134" s="0" t="s">
        <v>51</v>
      </c>
      <c r="R134" s="0" t="s">
        <v>52</v>
      </c>
      <c r="S134" s="0" t="n">
        <v>452</v>
      </c>
      <c r="T134" s="0" t="n">
        <v>4690</v>
      </c>
      <c r="U134" s="0" t="n">
        <v>4690</v>
      </c>
      <c r="W134" s="0" t="s">
        <v>807</v>
      </c>
      <c r="X134" s="0" t="n">
        <v>145</v>
      </c>
      <c r="Y134" s="0" t="s">
        <v>77</v>
      </c>
      <c r="Z134" s="0" t="n">
        <v>4690</v>
      </c>
      <c r="AA134" s="0" t="s">
        <v>54</v>
      </c>
      <c r="AB134" s="0" t="s">
        <v>54</v>
      </c>
      <c r="AC134" s="0" t="n">
        <v>2.106</v>
      </c>
      <c r="AD134" s="0" t="s">
        <v>808</v>
      </c>
      <c r="AG134" s="6" t="n">
        <v>42735</v>
      </c>
      <c r="AH134" s="0" t="n">
        <v>-21</v>
      </c>
      <c r="AI134" s="0" t="n">
        <v>-22</v>
      </c>
      <c r="AJ134" s="6" t="n">
        <v>42735</v>
      </c>
      <c r="AK134" s="0" t="n">
        <v>2.106</v>
      </c>
      <c r="AL134" s="6" t="n">
        <v>42735</v>
      </c>
      <c r="AM134" s="0" t="n">
        <v>868</v>
      </c>
      <c r="AN134" s="0" t="n">
        <v>915</v>
      </c>
      <c r="AO134" s="0" t="n">
        <v>785</v>
      </c>
      <c r="AP134" s="0" t="n">
        <v>877</v>
      </c>
      <c r="AQ134" s="0" t="s">
        <v>576</v>
      </c>
      <c r="AR134" s="0" t="s">
        <v>58</v>
      </c>
      <c r="AS134" s="0" t="s">
        <v>77</v>
      </c>
      <c r="AT134" s="0" t="n">
        <v>81</v>
      </c>
      <c r="AU134" s="0" t="n">
        <v>83</v>
      </c>
      <c r="AX134" s="0" t="s">
        <v>577</v>
      </c>
    </row>
    <row r="135" customFormat="false" ht="15" hidden="false" customHeight="false" outlineLevel="0" collapsed="false">
      <c r="A135" s="0" t="s">
        <v>809</v>
      </c>
      <c r="B135" s="0" t="s">
        <v>810</v>
      </c>
      <c r="C135" s="0" t="s">
        <v>811</v>
      </c>
      <c r="E135" s="1" t="s">
        <v>811</v>
      </c>
      <c r="G135" s="5" t="s">
        <v>811</v>
      </c>
      <c r="H135" s="5"/>
      <c r="I135" s="5"/>
      <c r="J135" s="5"/>
      <c r="K135" s="5"/>
      <c r="L135" s="5"/>
      <c r="M135" s="5"/>
      <c r="N135" s="5"/>
      <c r="Q135" s="0" t="s">
        <v>51</v>
      </c>
      <c r="R135" s="0" t="s">
        <v>539</v>
      </c>
      <c r="S135" s="0" t="s">
        <v>56</v>
      </c>
      <c r="X135" s="0" t="n">
        <v>0</v>
      </c>
      <c r="Y135" s="0" t="s">
        <v>512</v>
      </c>
      <c r="AH135" s="0" t="s">
        <v>56</v>
      </c>
      <c r="AI135" s="0" t="s">
        <v>56</v>
      </c>
      <c r="AK135" s="0" t="s">
        <v>56</v>
      </c>
      <c r="AM135" s="0" t="s">
        <v>56</v>
      </c>
      <c r="AN135" s="0" t="s">
        <v>56</v>
      </c>
      <c r="AO135" s="0" t="s">
        <v>56</v>
      </c>
      <c r="AP135" s="0" t="s">
        <v>56</v>
      </c>
      <c r="AQ135" s="0" t="s">
        <v>70</v>
      </c>
      <c r="AR135" s="0" t="s">
        <v>70</v>
      </c>
      <c r="AS135" s="0" t="s">
        <v>512</v>
      </c>
      <c r="AT135" s="0" t="n">
        <v>0</v>
      </c>
      <c r="AU135" s="0" t="n">
        <v>0</v>
      </c>
    </row>
    <row r="136" customFormat="false" ht="15" hidden="false" customHeight="false" outlineLevel="0" collapsed="false">
      <c r="A136" s="0" t="s">
        <v>812</v>
      </c>
      <c r="B136" s="0" t="s">
        <v>813</v>
      </c>
      <c r="C136" s="0" t="s">
        <v>814</v>
      </c>
      <c r="E136" s="1" t="s">
        <v>814</v>
      </c>
      <c r="G136" s="5" t="s">
        <v>814</v>
      </c>
      <c r="H136" s="5"/>
      <c r="I136" s="5"/>
      <c r="J136" s="5"/>
      <c r="K136" s="5"/>
      <c r="L136" s="5"/>
      <c r="M136" s="5"/>
      <c r="N136" s="5"/>
      <c r="O136" s="0" t="s">
        <v>814</v>
      </c>
      <c r="P136" s="0" t="s">
        <v>815</v>
      </c>
      <c r="Q136" s="0" t="s">
        <v>51</v>
      </c>
      <c r="R136" s="0" t="s">
        <v>52</v>
      </c>
      <c r="S136" s="0" t="n">
        <v>1.857</v>
      </c>
      <c r="T136" s="0" t="n">
        <v>2630</v>
      </c>
      <c r="U136" s="0" t="n">
        <v>2630</v>
      </c>
      <c r="V136" s="0" t="n">
        <v>2620</v>
      </c>
      <c r="X136" s="0" t="n">
        <v>77</v>
      </c>
      <c r="Y136" s="0" t="s">
        <v>77</v>
      </c>
      <c r="Z136" s="0" t="n">
        <v>2630</v>
      </c>
      <c r="AA136" s="0" t="s">
        <v>54</v>
      </c>
      <c r="AB136" s="0" t="s">
        <v>54</v>
      </c>
      <c r="AC136" s="0" t="n">
        <v>27</v>
      </c>
      <c r="AG136" s="6" t="n">
        <v>42460</v>
      </c>
      <c r="AH136" s="0" t="n">
        <v>159</v>
      </c>
      <c r="AI136" s="0" t="n">
        <v>181</v>
      </c>
      <c r="AJ136" s="6" t="n">
        <v>42460</v>
      </c>
      <c r="AK136" s="0" t="n">
        <v>27</v>
      </c>
      <c r="AL136" s="6" t="n">
        <v>42460</v>
      </c>
      <c r="AM136" s="0" t="n">
        <v>800</v>
      </c>
      <c r="AN136" s="0" t="n">
        <v>911</v>
      </c>
      <c r="AO136" s="0" t="n">
        <v>3.525</v>
      </c>
      <c r="AP136" s="0" t="n">
        <v>3.939</v>
      </c>
      <c r="AQ136" s="0" t="s">
        <v>816</v>
      </c>
      <c r="AR136" s="0" t="s">
        <v>58</v>
      </c>
      <c r="AS136" s="0" t="s">
        <v>77</v>
      </c>
      <c r="AT136" s="0" t="n">
        <v>51</v>
      </c>
      <c r="AU136" s="0" t="n">
        <v>51</v>
      </c>
      <c r="AX136" s="0" t="s">
        <v>817</v>
      </c>
      <c r="AY136" s="0" t="s">
        <v>818</v>
      </c>
    </row>
    <row r="137" customFormat="false" ht="15" hidden="false" customHeight="false" outlineLevel="0" collapsed="false">
      <c r="A137" s="0" t="s">
        <v>819</v>
      </c>
      <c r="B137" s="0" t="s">
        <v>813</v>
      </c>
      <c r="C137" s="0" t="s">
        <v>820</v>
      </c>
      <c r="E137" s="1" t="s">
        <v>820</v>
      </c>
      <c r="G137" s="5" t="s">
        <v>820</v>
      </c>
      <c r="H137" s="5"/>
      <c r="I137" s="5"/>
      <c r="J137" s="5"/>
      <c r="K137" s="5"/>
      <c r="L137" s="5"/>
      <c r="M137" s="5"/>
      <c r="N137" s="5"/>
      <c r="O137" s="0" t="s">
        <v>820</v>
      </c>
      <c r="P137" s="0" t="s">
        <v>821</v>
      </c>
      <c r="Q137" s="0" t="s">
        <v>51</v>
      </c>
      <c r="R137" s="0" t="s">
        <v>52</v>
      </c>
      <c r="S137" s="0" t="n">
        <v>16.783</v>
      </c>
      <c r="T137" s="0" t="n">
        <v>4649</v>
      </c>
      <c r="U137" s="0" t="n">
        <v>4649</v>
      </c>
      <c r="V137" s="0" t="n">
        <v>6420</v>
      </c>
      <c r="X137" s="0" t="n">
        <v>513</v>
      </c>
      <c r="Y137" s="0" t="s">
        <v>77</v>
      </c>
      <c r="Z137" s="0" t="n">
        <v>4649</v>
      </c>
      <c r="AA137" s="0" t="s">
        <v>54</v>
      </c>
      <c r="AB137" s="0" t="s">
        <v>54</v>
      </c>
      <c r="AC137" s="0" t="n">
        <v>21.51</v>
      </c>
      <c r="AD137" s="0" t="s">
        <v>822</v>
      </c>
      <c r="AG137" s="6" t="n">
        <v>42735</v>
      </c>
      <c r="AH137" s="0" t="n">
        <v>212</v>
      </c>
      <c r="AI137" s="0" t="n">
        <v>223</v>
      </c>
      <c r="AJ137" s="6" t="n">
        <v>42735</v>
      </c>
      <c r="AK137" s="0" t="n">
        <v>21.51</v>
      </c>
      <c r="AL137" s="6" t="n">
        <v>42735</v>
      </c>
      <c r="AM137" s="0" t="n">
        <v>7.298</v>
      </c>
      <c r="AN137" s="0" t="n">
        <v>7.693</v>
      </c>
      <c r="AO137" s="0" t="n">
        <v>2.726</v>
      </c>
      <c r="AP137" s="0" t="n">
        <v>3.045</v>
      </c>
      <c r="AQ137" s="0" t="s">
        <v>816</v>
      </c>
      <c r="AR137" s="0" t="s">
        <v>58</v>
      </c>
      <c r="AS137" s="0" t="s">
        <v>77</v>
      </c>
      <c r="AT137" s="0" t="n">
        <v>381</v>
      </c>
      <c r="AU137" s="0" t="n">
        <v>391</v>
      </c>
      <c r="AX137" s="0" t="s">
        <v>817</v>
      </c>
      <c r="AY137" s="0" t="s">
        <v>823</v>
      </c>
    </row>
    <row r="138" customFormat="false" ht="15" hidden="false" customHeight="false" outlineLevel="0" collapsed="false">
      <c r="A138" s="0" t="s">
        <v>824</v>
      </c>
      <c r="B138" s="0" t="s">
        <v>813</v>
      </c>
      <c r="C138" s="0" t="s">
        <v>825</v>
      </c>
      <c r="E138" s="1" t="s">
        <v>825</v>
      </c>
      <c r="G138" s="5" t="s">
        <v>825</v>
      </c>
      <c r="H138" s="5"/>
      <c r="I138" s="5"/>
      <c r="J138" s="5"/>
      <c r="K138" s="5"/>
      <c r="L138" s="5"/>
      <c r="M138" s="5"/>
      <c r="N138" s="5"/>
      <c r="O138" s="0" t="s">
        <v>825</v>
      </c>
      <c r="P138" s="0" t="s">
        <v>826</v>
      </c>
      <c r="Q138" s="0" t="s">
        <v>51</v>
      </c>
      <c r="R138" s="0" t="s">
        <v>52</v>
      </c>
      <c r="S138" s="0" t="n">
        <v>8.591</v>
      </c>
      <c r="T138" s="0" t="n">
        <v>1520</v>
      </c>
      <c r="U138" s="0" t="n">
        <v>1520</v>
      </c>
      <c r="V138" s="0" t="n">
        <v>1520</v>
      </c>
      <c r="X138" s="0" t="n">
        <v>997</v>
      </c>
      <c r="Y138" s="0" t="s">
        <v>77</v>
      </c>
      <c r="Z138" s="0" t="n">
        <v>1520</v>
      </c>
      <c r="AA138" s="0" t="s">
        <v>54</v>
      </c>
      <c r="AB138" s="0" t="s">
        <v>54</v>
      </c>
      <c r="AC138" s="0" t="n">
        <v>355</v>
      </c>
      <c r="AD138" s="0" t="s">
        <v>822</v>
      </c>
      <c r="AG138" s="6" t="n">
        <v>42735</v>
      </c>
      <c r="AH138" s="0" t="n">
        <v>507</v>
      </c>
      <c r="AI138" s="0" t="n">
        <v>535</v>
      </c>
      <c r="AJ138" s="6" t="n">
        <v>42735</v>
      </c>
      <c r="AK138" s="0" t="n">
        <v>355</v>
      </c>
      <c r="AL138" s="6" t="n">
        <v>42735</v>
      </c>
      <c r="AM138" s="0" t="n">
        <v>7.221</v>
      </c>
      <c r="AN138" s="0" t="n">
        <v>7.612</v>
      </c>
      <c r="AO138" s="0" t="n">
        <v>5.965</v>
      </c>
      <c r="AP138" s="0" t="n">
        <v>6.665</v>
      </c>
      <c r="AQ138" s="0" t="s">
        <v>816</v>
      </c>
      <c r="AR138" s="0" t="s">
        <v>58</v>
      </c>
      <c r="AS138" s="0" t="s">
        <v>77</v>
      </c>
      <c r="AT138" s="0" t="n">
        <v>110</v>
      </c>
      <c r="AU138" s="0" t="n">
        <v>145</v>
      </c>
      <c r="AV138" s="0" t="s">
        <v>823</v>
      </c>
      <c r="AX138" s="0" t="s">
        <v>817</v>
      </c>
      <c r="AY138" s="0" t="s">
        <v>823</v>
      </c>
    </row>
    <row r="139" customFormat="false" ht="15" hidden="false" customHeight="false" outlineLevel="0" collapsed="false">
      <c r="A139" s="0" t="s">
        <v>827</v>
      </c>
      <c r="B139" s="0" t="s">
        <v>813</v>
      </c>
      <c r="C139" s="0" t="s">
        <v>828</v>
      </c>
      <c r="E139" s="1" t="s">
        <v>828</v>
      </c>
      <c r="G139" s="5" t="s">
        <v>828</v>
      </c>
      <c r="H139" s="5"/>
      <c r="I139" s="5"/>
      <c r="J139" s="5"/>
      <c r="K139" s="5"/>
      <c r="L139" s="5"/>
      <c r="M139" s="5"/>
      <c r="N139" s="5"/>
      <c r="O139" s="0" t="s">
        <v>828</v>
      </c>
      <c r="P139" s="0" t="s">
        <v>829</v>
      </c>
      <c r="Q139" s="0" t="s">
        <v>51</v>
      </c>
      <c r="R139" s="0" t="s">
        <v>52</v>
      </c>
      <c r="S139" s="0" t="n">
        <v>1.974</v>
      </c>
      <c r="T139" s="0" t="n">
        <v>2811</v>
      </c>
      <c r="U139" s="0" t="n">
        <v>2811</v>
      </c>
      <c r="V139" s="0" t="n">
        <v>2711</v>
      </c>
      <c r="X139" s="0" t="n">
        <v>207</v>
      </c>
      <c r="Y139" s="0" t="s">
        <v>77</v>
      </c>
      <c r="Z139" s="0" t="n">
        <v>2811</v>
      </c>
      <c r="AA139" s="0" t="s">
        <v>54</v>
      </c>
      <c r="AB139" s="0" t="s">
        <v>54</v>
      </c>
      <c r="AC139" s="0" t="n">
        <v>9.887</v>
      </c>
      <c r="AD139" s="0" t="s">
        <v>830</v>
      </c>
      <c r="AG139" s="6" t="n">
        <v>42735</v>
      </c>
      <c r="AH139" s="0" t="n">
        <v>70</v>
      </c>
      <c r="AI139" s="0" t="n">
        <v>74</v>
      </c>
      <c r="AJ139" s="6" t="n">
        <v>42735</v>
      </c>
      <c r="AK139" s="0" t="n">
        <v>9.887</v>
      </c>
      <c r="AL139" s="6" t="n">
        <v>42735</v>
      </c>
      <c r="AM139" s="0" t="n">
        <v>2.539</v>
      </c>
      <c r="AN139" s="0" t="n">
        <v>2.676</v>
      </c>
      <c r="AO139" s="0" t="n">
        <v>659</v>
      </c>
      <c r="AP139" s="0" t="n">
        <v>736</v>
      </c>
      <c r="AQ139" s="0" t="s">
        <v>831</v>
      </c>
      <c r="AR139" s="0" t="s">
        <v>58</v>
      </c>
      <c r="AS139" s="0" t="s">
        <v>77</v>
      </c>
      <c r="AT139" s="0" t="n">
        <v>42</v>
      </c>
      <c r="AU139" s="0" t="n">
        <v>52</v>
      </c>
      <c r="AX139" s="0" t="s">
        <v>817</v>
      </c>
      <c r="AY139" s="0" t="s">
        <v>832</v>
      </c>
    </row>
    <row r="140" customFormat="false" ht="15" hidden="false" customHeight="false" outlineLevel="0" collapsed="false">
      <c r="A140" s="0" t="s">
        <v>833</v>
      </c>
      <c r="B140" s="0" t="s">
        <v>813</v>
      </c>
      <c r="C140" s="0" t="s">
        <v>834</v>
      </c>
      <c r="E140" s="1" t="s">
        <v>834</v>
      </c>
      <c r="G140" s="5" t="s">
        <v>834</v>
      </c>
      <c r="H140" s="5"/>
      <c r="I140" s="5"/>
      <c r="J140" s="5"/>
      <c r="K140" s="5"/>
      <c r="L140" s="5"/>
      <c r="M140" s="5"/>
      <c r="N140" s="5"/>
      <c r="O140" s="0" t="s">
        <v>834</v>
      </c>
      <c r="P140" s="0" t="s">
        <v>835</v>
      </c>
      <c r="Q140" s="0" t="s">
        <v>51</v>
      </c>
      <c r="R140" s="0" t="s">
        <v>52</v>
      </c>
      <c r="S140" s="0" t="n">
        <v>1.537</v>
      </c>
      <c r="T140" s="0" t="n">
        <v>2751</v>
      </c>
      <c r="U140" s="0" t="n">
        <v>2751</v>
      </c>
      <c r="V140" s="0" t="n">
        <v>2751</v>
      </c>
      <c r="X140" s="0" t="n">
        <v>88</v>
      </c>
      <c r="Y140" s="0" t="s">
        <v>53</v>
      </c>
      <c r="Z140" s="0" t="n">
        <v>2751</v>
      </c>
      <c r="AA140" s="0" t="s">
        <v>54</v>
      </c>
      <c r="AB140" s="0" t="s">
        <v>54</v>
      </c>
      <c r="AD140" s="0" t="s">
        <v>822</v>
      </c>
      <c r="AG140" s="6" t="n">
        <v>42794</v>
      </c>
      <c r="AH140" s="0" t="n">
        <v>133</v>
      </c>
      <c r="AI140" s="0" t="n">
        <v>141</v>
      </c>
      <c r="AJ140" s="6" t="n">
        <v>42794</v>
      </c>
      <c r="AK140" s="0" t="n">
        <v>1.61</v>
      </c>
      <c r="AL140" s="6" t="n">
        <v>42429</v>
      </c>
      <c r="AM140" s="0" t="n">
        <v>1.711</v>
      </c>
      <c r="AN140" s="0" t="n">
        <v>1.813</v>
      </c>
      <c r="AO140" s="0" t="n">
        <v>2.247</v>
      </c>
      <c r="AP140" s="0" t="n">
        <v>2.511</v>
      </c>
      <c r="AQ140" s="0" t="s">
        <v>674</v>
      </c>
      <c r="AR140" s="0" t="s">
        <v>58</v>
      </c>
      <c r="AS140" s="0" t="s">
        <v>53</v>
      </c>
      <c r="AT140" s="0" t="n">
        <v>57</v>
      </c>
      <c r="AU140" s="0" t="n">
        <v>65</v>
      </c>
      <c r="AV140" s="0" t="s">
        <v>836</v>
      </c>
      <c r="AX140" s="0" t="s">
        <v>836</v>
      </c>
      <c r="AY140" s="0" t="s">
        <v>837</v>
      </c>
    </row>
    <row r="141" customFormat="false" ht="15" hidden="false" customHeight="false" outlineLevel="0" collapsed="false">
      <c r="A141" s="0" t="s">
        <v>838</v>
      </c>
      <c r="B141" s="0" t="s">
        <v>813</v>
      </c>
      <c r="C141" s="0" t="s">
        <v>839</v>
      </c>
      <c r="E141" s="1" t="s">
        <v>839</v>
      </c>
      <c r="G141" s="5" t="s">
        <v>839</v>
      </c>
      <c r="H141" s="5"/>
      <c r="I141" s="5"/>
      <c r="J141" s="5"/>
      <c r="K141" s="5"/>
      <c r="L141" s="5"/>
      <c r="M141" s="5"/>
      <c r="N141" s="5"/>
      <c r="O141" s="0" t="s">
        <v>839</v>
      </c>
      <c r="P141" s="0" t="s">
        <v>840</v>
      </c>
      <c r="Q141" s="0" t="s">
        <v>51</v>
      </c>
      <c r="R141" s="0" t="s">
        <v>52</v>
      </c>
      <c r="S141" s="0" t="n">
        <v>2.318</v>
      </c>
      <c r="T141" s="0" t="n">
        <v>2611</v>
      </c>
      <c r="U141" s="0" t="n">
        <v>2611</v>
      </c>
      <c r="X141" s="0" t="n">
        <v>69</v>
      </c>
      <c r="Y141" s="0" t="s">
        <v>53</v>
      </c>
      <c r="Z141" s="0" t="n">
        <v>2611</v>
      </c>
      <c r="AA141" s="0" t="s">
        <v>54</v>
      </c>
      <c r="AB141" s="0" t="s">
        <v>54</v>
      </c>
      <c r="AC141" s="0" t="n">
        <v>4.617</v>
      </c>
      <c r="AD141" s="0" t="s">
        <v>822</v>
      </c>
      <c r="AG141" s="6" t="n">
        <v>42763</v>
      </c>
      <c r="AH141" s="0" t="n">
        <v>20</v>
      </c>
      <c r="AI141" s="0" t="n">
        <v>21</v>
      </c>
      <c r="AJ141" s="6" t="n">
        <v>42763</v>
      </c>
      <c r="AK141" s="0" t="n">
        <v>4.617</v>
      </c>
      <c r="AL141" s="6" t="n">
        <v>42763</v>
      </c>
      <c r="AM141" s="0" t="n">
        <v>4.322</v>
      </c>
      <c r="AN141" s="0" t="n">
        <v>4.649</v>
      </c>
      <c r="AO141" s="0" t="n">
        <v>7.903</v>
      </c>
      <c r="AP141" s="0" t="n">
        <v>8.831</v>
      </c>
      <c r="AQ141" s="0" t="s">
        <v>674</v>
      </c>
      <c r="AR141" s="0" t="s">
        <v>58</v>
      </c>
      <c r="AS141" s="0" t="s">
        <v>53</v>
      </c>
      <c r="AT141" s="0" t="n">
        <v>43</v>
      </c>
      <c r="AU141" s="0" t="n">
        <v>44</v>
      </c>
      <c r="AV141" s="0" t="s">
        <v>841</v>
      </c>
      <c r="AX141" s="0" t="s">
        <v>817</v>
      </c>
      <c r="AY141" s="0" t="s">
        <v>842</v>
      </c>
    </row>
    <row r="142" customFormat="false" ht="15" hidden="false" customHeight="false" outlineLevel="0" collapsed="false">
      <c r="A142" s="0" t="s">
        <v>843</v>
      </c>
      <c r="B142" s="0" t="s">
        <v>813</v>
      </c>
      <c r="C142" s="0" t="s">
        <v>844</v>
      </c>
      <c r="E142" s="1" t="s">
        <v>844</v>
      </c>
      <c r="G142" s="5" t="s">
        <v>844</v>
      </c>
      <c r="H142" s="5"/>
      <c r="I142" s="5"/>
      <c r="J142" s="5"/>
      <c r="K142" s="5"/>
      <c r="L142" s="5"/>
      <c r="M142" s="5"/>
      <c r="N142" s="5"/>
      <c r="O142" s="0" t="s">
        <v>844</v>
      </c>
      <c r="P142" s="0" t="s">
        <v>845</v>
      </c>
      <c r="Q142" s="0" t="s">
        <v>51</v>
      </c>
      <c r="R142" s="0" t="s">
        <v>52</v>
      </c>
      <c r="S142" s="0" t="n">
        <v>9.867</v>
      </c>
      <c r="T142" s="0" t="n">
        <v>2620</v>
      </c>
      <c r="U142" s="0" t="n">
        <v>2620</v>
      </c>
      <c r="V142" s="0" t="n">
        <v>4741</v>
      </c>
      <c r="W142" s="0" t="s">
        <v>846</v>
      </c>
      <c r="X142" s="0" t="n">
        <v>153</v>
      </c>
      <c r="Y142" s="0" t="s">
        <v>77</v>
      </c>
      <c r="Z142" s="0" t="n">
        <v>2620</v>
      </c>
      <c r="AA142" s="0" t="s">
        <v>54</v>
      </c>
      <c r="AB142" s="0" t="s">
        <v>54</v>
      </c>
      <c r="AC142" s="0" t="n">
        <v>30.129</v>
      </c>
      <c r="AD142" s="0" t="s">
        <v>822</v>
      </c>
      <c r="AG142" s="6" t="n">
        <v>42735</v>
      </c>
      <c r="AH142" s="0" t="n">
        <v>37</v>
      </c>
      <c r="AI142" s="0" t="n">
        <v>39</v>
      </c>
      <c r="AJ142" s="6" t="n">
        <v>42735</v>
      </c>
      <c r="AK142" s="0" t="n">
        <v>30.129</v>
      </c>
      <c r="AL142" s="6" t="n">
        <v>42735</v>
      </c>
      <c r="AM142" s="0" t="n">
        <v>5.491</v>
      </c>
      <c r="AN142" s="0" t="n">
        <v>5.788</v>
      </c>
      <c r="AO142" s="0" t="n">
        <v>493</v>
      </c>
      <c r="AP142" s="0" t="n">
        <v>551</v>
      </c>
      <c r="AQ142" s="0" t="s">
        <v>816</v>
      </c>
      <c r="AR142" s="0" t="s">
        <v>58</v>
      </c>
      <c r="AS142" s="0" t="s">
        <v>77</v>
      </c>
      <c r="AT142" s="0" t="n">
        <v>66</v>
      </c>
      <c r="AU142" s="0" t="n">
        <v>78</v>
      </c>
      <c r="AX142" s="0" t="s">
        <v>817</v>
      </c>
    </row>
    <row r="143" customFormat="false" ht="15" hidden="false" customHeight="false" outlineLevel="0" collapsed="false">
      <c r="A143" s="0" t="s">
        <v>847</v>
      </c>
      <c r="B143" s="0" t="s">
        <v>813</v>
      </c>
      <c r="C143" s="0" t="s">
        <v>848</v>
      </c>
      <c r="E143" s="1" t="s">
        <v>848</v>
      </c>
      <c r="G143" s="5" t="s">
        <v>848</v>
      </c>
      <c r="H143" s="5"/>
      <c r="I143" s="5"/>
      <c r="J143" s="5"/>
      <c r="K143" s="5"/>
      <c r="L143" s="5"/>
      <c r="M143" s="5"/>
      <c r="N143" s="5"/>
      <c r="O143" s="0" t="s">
        <v>849</v>
      </c>
      <c r="P143" s="0" t="s">
        <v>850</v>
      </c>
      <c r="Q143" s="0" t="s">
        <v>51</v>
      </c>
      <c r="R143" s="0" t="s">
        <v>52</v>
      </c>
      <c r="S143" s="0" t="n">
        <v>309</v>
      </c>
      <c r="T143" s="0" t="n">
        <v>3250</v>
      </c>
      <c r="U143" s="0" t="n">
        <v>3250</v>
      </c>
      <c r="W143" s="0" t="s">
        <v>851</v>
      </c>
      <c r="X143" s="0" t="n">
        <v>29</v>
      </c>
      <c r="Y143" s="0" t="s">
        <v>67</v>
      </c>
      <c r="AA143" s="0" t="s">
        <v>120</v>
      </c>
      <c r="AB143" s="0" t="s">
        <v>56</v>
      </c>
      <c r="AD143" s="0" t="s">
        <v>822</v>
      </c>
      <c r="AG143" s="6" t="n">
        <v>42094</v>
      </c>
      <c r="AH143" s="0" t="n">
        <v>-209</v>
      </c>
      <c r="AI143" s="0" t="n">
        <v>-225</v>
      </c>
      <c r="AJ143" s="6" t="n">
        <v>42094</v>
      </c>
      <c r="AK143" s="0" t="s">
        <v>56</v>
      </c>
      <c r="AM143" s="0" t="n">
        <v>1.297</v>
      </c>
      <c r="AN143" s="0" t="n">
        <v>1.396</v>
      </c>
      <c r="AO143" s="0" t="n">
        <v>918</v>
      </c>
      <c r="AP143" s="0" t="n">
        <v>1.046</v>
      </c>
      <c r="AQ143" s="0" t="s">
        <v>189</v>
      </c>
      <c r="AR143" s="0" t="s">
        <v>189</v>
      </c>
      <c r="AS143" s="0" t="s">
        <v>67</v>
      </c>
      <c r="AT143" s="0" t="n">
        <v>27</v>
      </c>
      <c r="AU143" s="0" t="n">
        <v>8</v>
      </c>
      <c r="AV143" s="0" t="s">
        <v>830</v>
      </c>
      <c r="AX143" s="0" t="s">
        <v>817</v>
      </c>
      <c r="AY143" s="0" t="s">
        <v>852</v>
      </c>
    </row>
    <row r="144" customFormat="false" ht="15" hidden="false" customHeight="false" outlineLevel="0" collapsed="false">
      <c r="A144" s="0" t="s">
        <v>853</v>
      </c>
      <c r="B144" s="0" t="s">
        <v>813</v>
      </c>
      <c r="C144" s="0" t="s">
        <v>854</v>
      </c>
      <c r="E144" s="1" t="s">
        <v>854</v>
      </c>
      <c r="G144" s="5" t="s">
        <v>854</v>
      </c>
      <c r="H144" s="5"/>
      <c r="I144" s="5"/>
      <c r="J144" s="5"/>
      <c r="K144" s="5"/>
      <c r="L144" s="5"/>
      <c r="M144" s="5"/>
      <c r="N144" s="5"/>
      <c r="O144" s="0" t="s">
        <v>854</v>
      </c>
      <c r="P144" s="0" t="s">
        <v>855</v>
      </c>
      <c r="Q144" s="0" t="s">
        <v>51</v>
      </c>
      <c r="R144" s="0" t="s">
        <v>52</v>
      </c>
      <c r="S144" s="0" t="n">
        <v>5.633</v>
      </c>
      <c r="T144" s="0" t="n">
        <v>2611</v>
      </c>
      <c r="U144" s="0" t="n">
        <v>2611</v>
      </c>
      <c r="V144" s="0" t="n">
        <v>6420</v>
      </c>
      <c r="X144" s="0" t="n">
        <v>668</v>
      </c>
      <c r="Y144" s="0" t="s">
        <v>77</v>
      </c>
      <c r="Z144" s="0" t="n">
        <v>2611</v>
      </c>
      <c r="AA144" s="0" t="s">
        <v>54</v>
      </c>
      <c r="AB144" s="0" t="s">
        <v>54</v>
      </c>
      <c r="AC144" s="0" t="n">
        <v>38</v>
      </c>
      <c r="AD144" s="0" t="s">
        <v>822</v>
      </c>
      <c r="AG144" s="6" t="n">
        <v>42460</v>
      </c>
      <c r="AH144" s="0" t="n">
        <v>246</v>
      </c>
      <c r="AI144" s="0" t="n">
        <v>280</v>
      </c>
      <c r="AJ144" s="6" t="n">
        <v>42460</v>
      </c>
      <c r="AK144" s="0" t="n">
        <v>38</v>
      </c>
      <c r="AL144" s="6" t="n">
        <v>42460</v>
      </c>
      <c r="AM144" s="0" t="n">
        <v>4.765</v>
      </c>
      <c r="AN144" s="0" t="n">
        <v>5.425</v>
      </c>
      <c r="AO144" s="0" t="n">
        <v>1.674</v>
      </c>
      <c r="AP144" s="0" t="n">
        <v>1.87</v>
      </c>
      <c r="AQ144" s="0" t="s">
        <v>816</v>
      </c>
      <c r="AR144" s="0" t="s">
        <v>58</v>
      </c>
      <c r="AS144" s="0" t="s">
        <v>77</v>
      </c>
      <c r="AT144" s="0" t="n">
        <v>49</v>
      </c>
      <c r="AU144" s="0" t="n">
        <v>50</v>
      </c>
      <c r="AX144" s="0" t="s">
        <v>817</v>
      </c>
    </row>
    <row r="145" customFormat="false" ht="15" hidden="false" customHeight="false" outlineLevel="0" collapsed="false">
      <c r="A145" s="0" t="s">
        <v>856</v>
      </c>
      <c r="B145" s="0" t="s">
        <v>813</v>
      </c>
      <c r="C145" s="0" t="s">
        <v>857</v>
      </c>
      <c r="E145" s="1" t="s">
        <v>857</v>
      </c>
      <c r="G145" s="5" t="s">
        <v>857</v>
      </c>
      <c r="H145" s="5"/>
      <c r="I145" s="5"/>
      <c r="J145" s="5"/>
      <c r="K145" s="5"/>
      <c r="L145" s="5"/>
      <c r="M145" s="5"/>
      <c r="N145" s="5"/>
      <c r="O145" s="0" t="s">
        <v>857</v>
      </c>
      <c r="P145" s="0" t="s">
        <v>858</v>
      </c>
      <c r="Q145" s="0" t="s">
        <v>51</v>
      </c>
      <c r="R145" s="0" t="s">
        <v>52</v>
      </c>
      <c r="S145" s="0" t="n">
        <v>336</v>
      </c>
      <c r="T145" s="0" t="n">
        <v>2611</v>
      </c>
      <c r="U145" s="0" t="n">
        <v>2611</v>
      </c>
      <c r="X145" s="0" t="n">
        <v>14</v>
      </c>
      <c r="Y145" s="0" t="s">
        <v>53</v>
      </c>
      <c r="Z145" s="0" t="n">
        <v>2611</v>
      </c>
      <c r="AA145" s="0" t="s">
        <v>54</v>
      </c>
      <c r="AB145" s="0" t="s">
        <v>54</v>
      </c>
      <c r="AC145" s="0" t="n">
        <v>2.8</v>
      </c>
      <c r="AD145" s="0" t="s">
        <v>822</v>
      </c>
      <c r="AG145" s="6" t="n">
        <v>42551</v>
      </c>
      <c r="AH145" s="0" t="n">
        <v>-3</v>
      </c>
      <c r="AI145" s="0" t="n">
        <v>-3</v>
      </c>
      <c r="AJ145" s="6" t="n">
        <v>42551</v>
      </c>
      <c r="AK145" s="0" t="n">
        <v>2.8</v>
      </c>
      <c r="AL145" s="6" t="n">
        <v>42551</v>
      </c>
      <c r="AM145" s="0" t="n">
        <v>287</v>
      </c>
      <c r="AN145" s="0" t="n">
        <v>319</v>
      </c>
      <c r="AO145" s="0" t="n">
        <v>368</v>
      </c>
      <c r="AP145" s="0" t="n">
        <v>411</v>
      </c>
      <c r="AQ145" s="0" t="s">
        <v>674</v>
      </c>
      <c r="AR145" s="0" t="s">
        <v>58</v>
      </c>
      <c r="AS145" s="0" t="s">
        <v>53</v>
      </c>
      <c r="AT145" s="0" t="n">
        <v>15</v>
      </c>
      <c r="AU145" s="0" t="n">
        <v>14</v>
      </c>
      <c r="AX145" s="0" t="s">
        <v>817</v>
      </c>
      <c r="AY145" s="0" t="s">
        <v>859</v>
      </c>
    </row>
    <row r="146" customFormat="false" ht="15" hidden="false" customHeight="false" outlineLevel="0" collapsed="false">
      <c r="A146" s="0" t="s">
        <v>860</v>
      </c>
      <c r="B146" s="0" t="s">
        <v>813</v>
      </c>
      <c r="C146" s="0" t="s">
        <v>861</v>
      </c>
      <c r="E146" s="1" t="s">
        <v>861</v>
      </c>
      <c r="G146" s="5" t="s">
        <v>861</v>
      </c>
      <c r="H146" s="5"/>
      <c r="I146" s="5"/>
      <c r="J146" s="5"/>
      <c r="K146" s="5"/>
      <c r="L146" s="5"/>
      <c r="M146" s="5"/>
      <c r="N146" s="5"/>
      <c r="O146" s="0" t="s">
        <v>861</v>
      </c>
      <c r="P146" s="0" t="s">
        <v>862</v>
      </c>
      <c r="Q146" s="0" t="s">
        <v>51</v>
      </c>
      <c r="R146" s="0" t="s">
        <v>52</v>
      </c>
      <c r="S146" s="0" t="n">
        <v>3.269</v>
      </c>
      <c r="T146" s="0" t="n">
        <v>6209</v>
      </c>
      <c r="U146" s="0" t="n">
        <v>6209</v>
      </c>
      <c r="V146" s="0" t="n">
        <v>6420</v>
      </c>
      <c r="X146" s="0" t="n">
        <v>276</v>
      </c>
      <c r="Y146" s="0" t="s">
        <v>53</v>
      </c>
      <c r="Z146" s="0" t="n">
        <v>6209</v>
      </c>
      <c r="AA146" s="0" t="s">
        <v>54</v>
      </c>
      <c r="AB146" s="0" t="s">
        <v>54</v>
      </c>
      <c r="AC146" s="0" t="n">
        <v>10.5</v>
      </c>
      <c r="AD146" s="0" t="s">
        <v>822</v>
      </c>
      <c r="AG146" s="6" t="n">
        <v>42735</v>
      </c>
      <c r="AH146" s="0" t="n">
        <v>48</v>
      </c>
      <c r="AI146" s="0" t="n">
        <v>50</v>
      </c>
      <c r="AJ146" s="6" t="n">
        <v>42735</v>
      </c>
      <c r="AK146" s="0" t="n">
        <v>10.5</v>
      </c>
      <c r="AL146" s="6" t="n">
        <v>42735</v>
      </c>
      <c r="AM146" s="0" t="n">
        <v>2.902</v>
      </c>
      <c r="AN146" s="0" t="n">
        <v>3.059</v>
      </c>
      <c r="AO146" s="0" t="n">
        <v>935</v>
      </c>
      <c r="AP146" s="0" t="n">
        <v>1.045</v>
      </c>
      <c r="AQ146" s="0" t="s">
        <v>816</v>
      </c>
      <c r="AR146" s="0" t="s">
        <v>58</v>
      </c>
      <c r="AS146" s="0" t="s">
        <v>53</v>
      </c>
      <c r="AT146" s="0" t="n">
        <v>42</v>
      </c>
      <c r="AU146" s="0" t="n">
        <v>48</v>
      </c>
      <c r="AX146" s="0" t="s">
        <v>823</v>
      </c>
    </row>
    <row r="147" customFormat="false" ht="15" hidden="false" customHeight="false" outlineLevel="0" collapsed="false">
      <c r="A147" s="0" t="s">
        <v>863</v>
      </c>
      <c r="B147" s="0" t="s">
        <v>813</v>
      </c>
      <c r="C147" s="0" t="s">
        <v>864</v>
      </c>
      <c r="E147" s="1" t="s">
        <v>864</v>
      </c>
      <c r="G147" s="5" t="s">
        <v>864</v>
      </c>
      <c r="H147" s="5"/>
      <c r="I147" s="5"/>
      <c r="J147" s="5"/>
      <c r="K147" s="5"/>
      <c r="L147" s="5"/>
      <c r="M147" s="5"/>
      <c r="N147" s="5"/>
      <c r="O147" s="0" t="s">
        <v>864</v>
      </c>
      <c r="P147" s="0" t="s">
        <v>865</v>
      </c>
      <c r="Q147" s="0" t="s">
        <v>51</v>
      </c>
      <c r="R147" s="0" t="s">
        <v>52</v>
      </c>
      <c r="S147" s="0" t="n">
        <v>437</v>
      </c>
      <c r="T147" s="0" t="n">
        <v>2120</v>
      </c>
      <c r="U147" s="0" t="n">
        <v>2120</v>
      </c>
      <c r="V147" s="0" t="n">
        <v>4645</v>
      </c>
      <c r="W147" s="0" t="s">
        <v>866</v>
      </c>
      <c r="X147" s="0" t="n">
        <v>72</v>
      </c>
      <c r="Y147" s="0" t="s">
        <v>77</v>
      </c>
      <c r="Z147" s="0" t="n">
        <v>2120</v>
      </c>
      <c r="AA147" s="0" t="s">
        <v>54</v>
      </c>
      <c r="AB147" s="0" t="s">
        <v>54</v>
      </c>
      <c r="AC147" s="0" t="n">
        <v>3.492</v>
      </c>
      <c r="AD147" s="0" t="s">
        <v>822</v>
      </c>
      <c r="AG147" s="6" t="n">
        <v>42735</v>
      </c>
      <c r="AH147" s="0" t="n">
        <v>122</v>
      </c>
      <c r="AI147" s="0" t="n">
        <v>128</v>
      </c>
      <c r="AJ147" s="6" t="n">
        <v>42735</v>
      </c>
      <c r="AK147" s="0" t="n">
        <v>3.492</v>
      </c>
      <c r="AL147" s="6" t="n">
        <v>42735</v>
      </c>
      <c r="AM147" s="0" t="n">
        <v>1.257</v>
      </c>
      <c r="AN147" s="0" t="n">
        <v>1.325</v>
      </c>
      <c r="AO147" s="0" t="n">
        <v>1.682</v>
      </c>
      <c r="AP147" s="0" t="n">
        <v>1.879</v>
      </c>
      <c r="AQ147" s="0" t="s">
        <v>816</v>
      </c>
      <c r="AR147" s="0" t="s">
        <v>58</v>
      </c>
      <c r="AS147" s="0" t="s">
        <v>77</v>
      </c>
      <c r="AT147" s="0" t="n">
        <v>45</v>
      </c>
      <c r="AU147" s="0" t="n">
        <v>45</v>
      </c>
      <c r="AV147" s="0" t="s">
        <v>823</v>
      </c>
      <c r="AW147" s="0" t="s">
        <v>867</v>
      </c>
      <c r="AX147" s="0" t="s">
        <v>823</v>
      </c>
      <c r="AY147" s="0" t="s">
        <v>868</v>
      </c>
    </row>
    <row r="148" customFormat="false" ht="15" hidden="false" customHeight="false" outlineLevel="0" collapsed="false">
      <c r="A148" s="0" t="s">
        <v>869</v>
      </c>
      <c r="B148" s="0" t="s">
        <v>813</v>
      </c>
      <c r="C148" s="0" t="s">
        <v>870</v>
      </c>
      <c r="E148" s="1" t="s">
        <v>870</v>
      </c>
      <c r="G148" s="5" t="s">
        <v>870</v>
      </c>
      <c r="H148" s="5"/>
      <c r="I148" s="5"/>
      <c r="J148" s="5"/>
      <c r="K148" s="5"/>
      <c r="L148" s="5"/>
      <c r="M148" s="5"/>
      <c r="N148" s="5"/>
      <c r="O148" s="0" t="s">
        <v>870</v>
      </c>
      <c r="P148" s="0" t="s">
        <v>871</v>
      </c>
      <c r="Q148" s="0" t="s">
        <v>51</v>
      </c>
      <c r="R148" s="0" t="s">
        <v>52</v>
      </c>
      <c r="S148" s="0" t="n">
        <v>2</v>
      </c>
      <c r="T148" s="0" t="n">
        <v>2612</v>
      </c>
      <c r="U148" s="0" t="n">
        <v>2612</v>
      </c>
      <c r="V148" s="0" t="n">
        <v>2630</v>
      </c>
      <c r="W148" s="0" t="s">
        <v>872</v>
      </c>
      <c r="X148" s="0" t="n">
        <v>8</v>
      </c>
      <c r="Y148" s="0" t="s">
        <v>77</v>
      </c>
      <c r="Z148" s="0" t="n">
        <v>2612</v>
      </c>
      <c r="AA148" s="0" t="s">
        <v>54</v>
      </c>
      <c r="AB148" s="0" t="s">
        <v>54</v>
      </c>
      <c r="AD148" s="0" t="s">
        <v>822</v>
      </c>
      <c r="AG148" s="6" t="n">
        <v>42551</v>
      </c>
      <c r="AH148" s="0" t="n">
        <v>1</v>
      </c>
      <c r="AI148" s="0" t="n">
        <v>1</v>
      </c>
      <c r="AJ148" s="6" t="n">
        <v>42551</v>
      </c>
      <c r="AK148" s="0" t="s">
        <v>56</v>
      </c>
      <c r="AM148" s="0" t="n">
        <v>37</v>
      </c>
      <c r="AN148" s="0" t="n">
        <v>41</v>
      </c>
      <c r="AO148" s="0" t="n">
        <v>13</v>
      </c>
      <c r="AP148" s="0" t="n">
        <v>14</v>
      </c>
      <c r="AQ148" s="0" t="s">
        <v>506</v>
      </c>
      <c r="AR148" s="0" t="s">
        <v>58</v>
      </c>
      <c r="AS148" s="0" t="s">
        <v>77</v>
      </c>
      <c r="AT148" s="0" t="n">
        <v>7</v>
      </c>
      <c r="AU148" s="0" t="n">
        <v>6</v>
      </c>
      <c r="AX148" s="0" t="s">
        <v>817</v>
      </c>
    </row>
    <row r="149" customFormat="false" ht="15" hidden="false" customHeight="false" outlineLevel="0" collapsed="false">
      <c r="A149" s="0" t="s">
        <v>873</v>
      </c>
      <c r="B149" s="0" t="s">
        <v>813</v>
      </c>
      <c r="C149" s="0" t="s">
        <v>874</v>
      </c>
      <c r="E149" s="1" t="s">
        <v>874</v>
      </c>
      <c r="G149" s="5" t="s">
        <v>874</v>
      </c>
      <c r="H149" s="5"/>
      <c r="I149" s="5"/>
      <c r="J149" s="5"/>
      <c r="K149" s="5"/>
      <c r="L149" s="5"/>
      <c r="M149" s="5"/>
      <c r="N149" s="5"/>
      <c r="O149" s="0" t="s">
        <v>874</v>
      </c>
      <c r="P149" s="0" t="s">
        <v>875</v>
      </c>
      <c r="Q149" s="0" t="s">
        <v>51</v>
      </c>
      <c r="R149" s="0" t="s">
        <v>52</v>
      </c>
      <c r="S149" s="0" t="n">
        <v>359</v>
      </c>
      <c r="T149" s="0" t="n">
        <v>2630</v>
      </c>
      <c r="U149" s="0" t="n">
        <v>2630</v>
      </c>
      <c r="X149" s="0" t="n">
        <v>80</v>
      </c>
      <c r="Y149" s="0" t="s">
        <v>77</v>
      </c>
      <c r="Z149" s="0" t="n">
        <v>2630</v>
      </c>
      <c r="AA149" s="0" t="s">
        <v>54</v>
      </c>
      <c r="AB149" s="0" t="s">
        <v>54</v>
      </c>
      <c r="AC149" s="0" t="n">
        <v>2.39</v>
      </c>
      <c r="AD149" s="0" t="s">
        <v>822</v>
      </c>
      <c r="AG149" s="6" t="n">
        <v>42735</v>
      </c>
      <c r="AH149" s="0" t="n">
        <v>9</v>
      </c>
      <c r="AI149" s="0" t="n">
        <v>10</v>
      </c>
      <c r="AJ149" s="6" t="n">
        <v>42735</v>
      </c>
      <c r="AK149" s="0" t="n">
        <v>2.39</v>
      </c>
      <c r="AL149" s="6" t="n">
        <v>42735</v>
      </c>
      <c r="AM149" s="0" t="n">
        <v>426</v>
      </c>
      <c r="AN149" s="0" t="n">
        <v>449</v>
      </c>
      <c r="AO149" s="0" t="n">
        <v>103</v>
      </c>
      <c r="AP149" s="0" t="n">
        <v>115</v>
      </c>
      <c r="AQ149" s="0" t="s">
        <v>816</v>
      </c>
      <c r="AR149" s="0" t="s">
        <v>58</v>
      </c>
      <c r="AS149" s="0" t="s">
        <v>77</v>
      </c>
      <c r="AT149" s="0" t="n">
        <v>75</v>
      </c>
      <c r="AU149" s="0" t="n">
        <v>74</v>
      </c>
      <c r="AW149" s="0" t="s">
        <v>876</v>
      </c>
      <c r="AX149" s="0" t="s">
        <v>823</v>
      </c>
    </row>
    <row r="150" customFormat="false" ht="15" hidden="false" customHeight="false" outlineLevel="0" collapsed="false">
      <c r="A150" s="0" t="s">
        <v>877</v>
      </c>
      <c r="B150" s="0" t="s">
        <v>813</v>
      </c>
      <c r="C150" s="0" t="s">
        <v>878</v>
      </c>
      <c r="E150" s="1" t="s">
        <v>878</v>
      </c>
      <c r="G150" s="5" t="s">
        <v>878</v>
      </c>
      <c r="H150" s="5"/>
      <c r="I150" s="5"/>
      <c r="J150" s="5"/>
      <c r="K150" s="5"/>
      <c r="L150" s="5"/>
      <c r="M150" s="5"/>
      <c r="N150" s="5"/>
      <c r="O150" s="0" t="s">
        <v>878</v>
      </c>
      <c r="P150" s="0" t="s">
        <v>879</v>
      </c>
      <c r="Q150" s="0" t="s">
        <v>51</v>
      </c>
      <c r="R150" s="0" t="s">
        <v>52</v>
      </c>
      <c r="S150" s="0" t="n">
        <v>140</v>
      </c>
      <c r="T150" s="0" t="n">
        <v>1089</v>
      </c>
      <c r="U150" s="0" t="n">
        <v>1089</v>
      </c>
      <c r="X150" s="0" t="n">
        <v>32</v>
      </c>
      <c r="Y150" s="0" t="s">
        <v>77</v>
      </c>
      <c r="Z150" s="0" t="n">
        <v>1089</v>
      </c>
      <c r="AA150" s="0" t="s">
        <v>54</v>
      </c>
      <c r="AB150" s="0" t="s">
        <v>54</v>
      </c>
      <c r="AD150" s="0" t="s">
        <v>822</v>
      </c>
      <c r="AG150" s="6" t="n">
        <v>42551</v>
      </c>
      <c r="AH150" s="0" t="n">
        <v>13</v>
      </c>
      <c r="AI150" s="0" t="n">
        <v>15</v>
      </c>
      <c r="AJ150" s="6" t="n">
        <v>42551</v>
      </c>
      <c r="AK150" s="0" t="s">
        <v>56</v>
      </c>
      <c r="AM150" s="0" t="n">
        <v>311</v>
      </c>
      <c r="AN150" s="0" t="n">
        <v>346</v>
      </c>
      <c r="AO150" s="0" t="n">
        <v>680</v>
      </c>
      <c r="AP150" s="0" t="n">
        <v>760</v>
      </c>
      <c r="AQ150" s="0" t="s">
        <v>880</v>
      </c>
      <c r="AR150" s="0" t="s">
        <v>58</v>
      </c>
      <c r="AS150" s="0" t="s">
        <v>77</v>
      </c>
      <c r="AT150" s="0" t="n">
        <v>22</v>
      </c>
      <c r="AU150" s="0" t="n">
        <v>22</v>
      </c>
      <c r="AV150" s="0" t="s">
        <v>881</v>
      </c>
      <c r="AW150" s="0" t="s">
        <v>882</v>
      </c>
      <c r="AX150" s="0" t="s">
        <v>817</v>
      </c>
      <c r="AY150" s="0" t="s">
        <v>883</v>
      </c>
    </row>
    <row r="151" customFormat="false" ht="15" hidden="false" customHeight="false" outlineLevel="0" collapsed="false">
      <c r="A151" s="0" t="s">
        <v>884</v>
      </c>
      <c r="B151" s="0" t="s">
        <v>813</v>
      </c>
      <c r="C151" s="0" t="s">
        <v>885</v>
      </c>
      <c r="E151" s="1" t="s">
        <v>885</v>
      </c>
      <c r="G151" s="5" t="s">
        <v>885</v>
      </c>
      <c r="H151" s="5"/>
      <c r="I151" s="5"/>
      <c r="J151" s="5"/>
      <c r="K151" s="5"/>
      <c r="L151" s="5"/>
      <c r="M151" s="5"/>
      <c r="N151" s="5"/>
      <c r="O151" s="0" t="s">
        <v>885</v>
      </c>
      <c r="P151" s="0" t="s">
        <v>886</v>
      </c>
      <c r="Q151" s="0" t="s">
        <v>51</v>
      </c>
      <c r="R151" s="0" t="s">
        <v>52</v>
      </c>
      <c r="S151" s="0" t="n">
        <v>4.097</v>
      </c>
      <c r="T151" s="0" t="n">
        <v>2030</v>
      </c>
      <c r="U151" s="0" t="n">
        <v>2030</v>
      </c>
      <c r="X151" s="0" t="n">
        <v>1</v>
      </c>
      <c r="Y151" s="0" t="s">
        <v>77</v>
      </c>
      <c r="Z151" s="0" t="n">
        <v>2030</v>
      </c>
      <c r="AA151" s="0" t="s">
        <v>54</v>
      </c>
      <c r="AB151" s="0" t="s">
        <v>54</v>
      </c>
      <c r="AC151" s="0" t="n">
        <v>13</v>
      </c>
      <c r="AD151" s="0" t="s">
        <v>822</v>
      </c>
      <c r="AG151" s="6" t="n">
        <v>42735</v>
      </c>
      <c r="AH151" s="0" t="n">
        <v>40</v>
      </c>
      <c r="AI151" s="0" t="n">
        <v>42</v>
      </c>
      <c r="AJ151" s="6" t="n">
        <v>42735</v>
      </c>
      <c r="AK151" s="0" t="n">
        <v>13</v>
      </c>
      <c r="AL151" s="6" t="n">
        <v>42735</v>
      </c>
      <c r="AM151" s="0" t="n">
        <v>5.554</v>
      </c>
      <c r="AN151" s="0" t="n">
        <v>5.855</v>
      </c>
      <c r="AO151" s="0" t="n">
        <v>6.931</v>
      </c>
      <c r="AP151" s="0" t="n">
        <v>7.745</v>
      </c>
      <c r="AQ151" s="0" t="s">
        <v>831</v>
      </c>
      <c r="AR151" s="0" t="s">
        <v>58</v>
      </c>
      <c r="AS151" s="0" t="s">
        <v>77</v>
      </c>
      <c r="AT151" s="0" t="n">
        <v>86</v>
      </c>
      <c r="AU151" s="0" t="n">
        <v>93</v>
      </c>
      <c r="AV151" s="0" t="s">
        <v>887</v>
      </c>
      <c r="AX151" s="0" t="s">
        <v>817</v>
      </c>
      <c r="AY151" s="0" t="s">
        <v>888</v>
      </c>
    </row>
    <row r="152" customFormat="false" ht="15" hidden="false" customHeight="false" outlineLevel="0" collapsed="false">
      <c r="A152" s="0" t="s">
        <v>889</v>
      </c>
      <c r="B152" s="0" t="s">
        <v>890</v>
      </c>
      <c r="C152" s="0" t="s">
        <v>891</v>
      </c>
      <c r="E152" s="1" t="s">
        <v>891</v>
      </c>
      <c r="G152" s="5" t="s">
        <v>891</v>
      </c>
      <c r="H152" s="5" t="s">
        <v>892</v>
      </c>
      <c r="I152" s="5"/>
      <c r="J152" s="5"/>
      <c r="K152" s="5"/>
      <c r="L152" s="5"/>
      <c r="M152" s="5"/>
      <c r="N152" s="5"/>
      <c r="O152" s="0" t="s">
        <v>891</v>
      </c>
      <c r="P152" s="0" t="s">
        <v>889</v>
      </c>
      <c r="Q152" s="0" t="s">
        <v>51</v>
      </c>
      <c r="R152" s="0" t="s">
        <v>52</v>
      </c>
      <c r="S152" s="0" t="n">
        <v>10.444</v>
      </c>
      <c r="T152" s="0" t="n">
        <v>1012</v>
      </c>
      <c r="U152" s="0" t="n">
        <v>1012</v>
      </c>
      <c r="V152" s="0" t="n">
        <v>1041</v>
      </c>
      <c r="W152" s="0" t="s">
        <v>893</v>
      </c>
      <c r="X152" s="0" t="n">
        <v>999</v>
      </c>
      <c r="Y152" s="0" t="s">
        <v>77</v>
      </c>
      <c r="Z152" s="0" t="n">
        <v>1012</v>
      </c>
      <c r="AA152" s="0" t="s">
        <v>54</v>
      </c>
      <c r="AB152" s="0" t="s">
        <v>54</v>
      </c>
      <c r="AD152" s="0" t="s">
        <v>894</v>
      </c>
      <c r="AG152" s="6" t="n">
        <v>42735</v>
      </c>
      <c r="AH152" s="0" t="n">
        <v>-107</v>
      </c>
      <c r="AI152" s="0" t="n">
        <v>-113</v>
      </c>
      <c r="AJ152" s="6" t="n">
        <v>42735</v>
      </c>
      <c r="AK152" s="0" t="s">
        <v>56</v>
      </c>
      <c r="AM152" s="0" t="n">
        <v>12.503</v>
      </c>
      <c r="AN152" s="0" t="n">
        <v>13.179</v>
      </c>
      <c r="AO152" s="0" t="n">
        <v>8.995</v>
      </c>
      <c r="AP152" s="0" t="n">
        <v>10.05</v>
      </c>
      <c r="AQ152" s="0" t="s">
        <v>895</v>
      </c>
      <c r="AR152" s="0" t="s">
        <v>58</v>
      </c>
      <c r="AS152" s="0" t="s">
        <v>77</v>
      </c>
      <c r="AT152" s="0" t="n">
        <v>592</v>
      </c>
      <c r="AU152" s="0" t="n">
        <v>595</v>
      </c>
      <c r="AV152" s="0" t="s">
        <v>896</v>
      </c>
      <c r="AX152" s="0" t="s">
        <v>896</v>
      </c>
    </row>
    <row r="153" customFormat="false" ht="15" hidden="false" customHeight="false" outlineLevel="0" collapsed="false">
      <c r="A153" s="0" t="s">
        <v>897</v>
      </c>
      <c r="B153" s="0" t="s">
        <v>890</v>
      </c>
      <c r="C153" s="0" t="s">
        <v>898</v>
      </c>
      <c r="E153" s="1" t="s">
        <v>898</v>
      </c>
      <c r="G153" s="5" t="s">
        <v>898</v>
      </c>
      <c r="H153" s="5"/>
      <c r="I153" s="5"/>
      <c r="J153" s="5"/>
      <c r="K153" s="5"/>
      <c r="L153" s="5"/>
      <c r="M153" s="5"/>
      <c r="N153" s="5"/>
      <c r="O153" s="0" t="s">
        <v>898</v>
      </c>
      <c r="P153" s="0" t="s">
        <v>899</v>
      </c>
      <c r="Q153" s="0" t="s">
        <v>51</v>
      </c>
      <c r="R153" s="0" t="s">
        <v>52</v>
      </c>
      <c r="S153" s="0" t="n">
        <v>6.685</v>
      </c>
      <c r="T153" s="0" t="n">
        <v>3030</v>
      </c>
      <c r="U153" s="0" t="n">
        <v>3030</v>
      </c>
      <c r="W153" s="0" t="s">
        <v>900</v>
      </c>
      <c r="X153" s="0" t="n">
        <v>101</v>
      </c>
      <c r="Y153" s="0" t="s">
        <v>53</v>
      </c>
      <c r="Z153" s="0" t="n">
        <v>3030</v>
      </c>
      <c r="AA153" s="0" t="s">
        <v>54</v>
      </c>
      <c r="AB153" s="0" t="s">
        <v>54</v>
      </c>
      <c r="AC153" s="0" t="n">
        <v>18.506</v>
      </c>
      <c r="AD153" s="0" t="s">
        <v>901</v>
      </c>
      <c r="AG153" s="6" t="n">
        <v>42735</v>
      </c>
      <c r="AH153" s="0" t="n">
        <v>170</v>
      </c>
      <c r="AI153" s="0" t="n">
        <v>180</v>
      </c>
      <c r="AJ153" s="6" t="n">
        <v>42735</v>
      </c>
      <c r="AK153" s="0" t="n">
        <v>18.506</v>
      </c>
      <c r="AL153" s="6" t="n">
        <v>42735</v>
      </c>
      <c r="AM153" s="0" t="n">
        <v>11.068</v>
      </c>
      <c r="AN153" s="0" t="n">
        <v>11.667</v>
      </c>
      <c r="AO153" s="0" t="n">
        <v>3.238</v>
      </c>
      <c r="AP153" s="0" t="n">
        <v>3.618</v>
      </c>
      <c r="AQ153" s="0" t="s">
        <v>895</v>
      </c>
      <c r="AR153" s="0" t="s">
        <v>58</v>
      </c>
      <c r="AS153" s="0" t="s">
        <v>53</v>
      </c>
      <c r="AT153" s="0" t="n">
        <v>53</v>
      </c>
      <c r="AU153" s="0" t="n">
        <v>53</v>
      </c>
      <c r="AV153" s="0" t="s">
        <v>902</v>
      </c>
      <c r="AX153" s="0" t="s">
        <v>896</v>
      </c>
      <c r="AY153" s="0" t="s">
        <v>903</v>
      </c>
    </row>
    <row r="154" customFormat="false" ht="15" hidden="false" customHeight="false" outlineLevel="0" collapsed="false">
      <c r="A154" s="0" t="s">
        <v>904</v>
      </c>
      <c r="B154" s="0" t="s">
        <v>890</v>
      </c>
      <c r="C154" s="0" t="s">
        <v>905</v>
      </c>
      <c r="E154" s="1" t="s">
        <v>905</v>
      </c>
      <c r="G154" s="5" t="s">
        <v>905</v>
      </c>
      <c r="H154" s="5"/>
      <c r="I154" s="5"/>
      <c r="J154" s="5"/>
      <c r="K154" s="5"/>
      <c r="L154" s="5"/>
      <c r="M154" s="5"/>
      <c r="N154" s="5"/>
      <c r="O154" s="0" t="s">
        <v>906</v>
      </c>
      <c r="P154" s="0" t="s">
        <v>907</v>
      </c>
      <c r="Q154" s="0" t="s">
        <v>51</v>
      </c>
      <c r="R154" s="0" t="s">
        <v>52</v>
      </c>
      <c r="S154" s="0" t="n">
        <v>86.724</v>
      </c>
      <c r="T154" s="0" t="n">
        <v>610</v>
      </c>
      <c r="U154" s="0" t="n">
        <v>610</v>
      </c>
      <c r="V154" s="0" t="n">
        <v>1910</v>
      </c>
      <c r="X154" s="0" t="n">
        <v>982</v>
      </c>
      <c r="Y154" s="0" t="s">
        <v>67</v>
      </c>
      <c r="Z154" s="0" t="n">
        <v>8411</v>
      </c>
      <c r="AA154" s="0" t="s">
        <v>120</v>
      </c>
      <c r="AB154" s="0" t="s">
        <v>56</v>
      </c>
      <c r="AC154" s="0" t="s">
        <v>120</v>
      </c>
      <c r="AD154" s="0" t="s">
        <v>908</v>
      </c>
      <c r="AG154" s="6" t="n">
        <v>42735</v>
      </c>
      <c r="AH154" s="0" t="n">
        <v>-4.316</v>
      </c>
      <c r="AI154" s="0" t="n">
        <v>-4.549</v>
      </c>
      <c r="AJ154" s="6" t="n">
        <v>42735</v>
      </c>
      <c r="AK154" s="0" t="n">
        <v>68.829</v>
      </c>
      <c r="AL154" s="6" t="n">
        <v>42735</v>
      </c>
      <c r="AM154" s="0" t="n">
        <v>234.351</v>
      </c>
      <c r="AN154" s="0" t="n">
        <v>247.029</v>
      </c>
      <c r="AO154" s="0" t="n">
        <v>18.529</v>
      </c>
      <c r="AP154" s="0" t="n">
        <v>20.703</v>
      </c>
      <c r="AQ154" s="0" t="s">
        <v>895</v>
      </c>
      <c r="AR154" s="0" t="s">
        <v>58</v>
      </c>
      <c r="AS154" s="0" t="s">
        <v>67</v>
      </c>
      <c r="AT154" s="0" t="n">
        <v>240</v>
      </c>
      <c r="AU154" s="0" t="n">
        <v>298</v>
      </c>
      <c r="AX154" s="0" t="s">
        <v>896</v>
      </c>
      <c r="AY154" s="0" t="s">
        <v>909</v>
      </c>
    </row>
    <row r="155" customFormat="false" ht="15" hidden="false" customHeight="false" outlineLevel="0" collapsed="false">
      <c r="A155" s="0" t="s">
        <v>910</v>
      </c>
      <c r="B155" s="0" t="s">
        <v>890</v>
      </c>
      <c r="C155" s="0" t="s">
        <v>911</v>
      </c>
      <c r="E155" s="1" t="s">
        <v>911</v>
      </c>
      <c r="G155" s="5" t="s">
        <v>911</v>
      </c>
      <c r="H155" s="5"/>
      <c r="I155" s="5"/>
      <c r="J155" s="5"/>
      <c r="K155" s="5"/>
      <c r="L155" s="5"/>
      <c r="M155" s="5"/>
      <c r="N155" s="5"/>
      <c r="O155" s="0" t="s">
        <v>912</v>
      </c>
      <c r="P155" s="0" t="s">
        <v>913</v>
      </c>
      <c r="Q155" s="0" t="s">
        <v>51</v>
      </c>
      <c r="R155" s="0" t="s">
        <v>52</v>
      </c>
      <c r="S155" s="0" t="n">
        <v>27.729</v>
      </c>
      <c r="T155" s="0" t="n">
        <v>710</v>
      </c>
      <c r="U155" s="0" t="n">
        <v>710</v>
      </c>
      <c r="V155" s="0" t="n">
        <v>729</v>
      </c>
      <c r="W155" s="0" t="s">
        <v>914</v>
      </c>
      <c r="X155" s="0" t="n">
        <v>897</v>
      </c>
      <c r="Y155" s="0" t="s">
        <v>67</v>
      </c>
      <c r="Z155" s="0" t="n">
        <v>6430</v>
      </c>
      <c r="AA155" s="0" t="s">
        <v>915</v>
      </c>
      <c r="AB155" s="0" t="s">
        <v>56</v>
      </c>
      <c r="AC155" s="0" t="n">
        <v>1.001</v>
      </c>
      <c r="AD155" s="0" t="s">
        <v>908</v>
      </c>
      <c r="AG155" s="6" t="n">
        <v>42735</v>
      </c>
      <c r="AH155" s="0" t="n">
        <v>3.772</v>
      </c>
      <c r="AI155" s="0" t="n">
        <v>3.976</v>
      </c>
      <c r="AJ155" s="6" t="n">
        <v>42735</v>
      </c>
      <c r="AK155" s="0" t="s">
        <v>56</v>
      </c>
      <c r="AM155" s="0" t="n">
        <v>93.932</v>
      </c>
      <c r="AN155" s="0" t="n">
        <v>99.014</v>
      </c>
      <c r="AO155" s="0" t="n">
        <v>14.089</v>
      </c>
      <c r="AP155" s="0" t="n">
        <v>15.742</v>
      </c>
      <c r="AQ155" s="0" t="s">
        <v>895</v>
      </c>
      <c r="AR155" s="0" t="s">
        <v>58</v>
      </c>
      <c r="AS155" s="0" t="s">
        <v>67</v>
      </c>
      <c r="AT155" s="0" t="n">
        <v>236</v>
      </c>
      <c r="AU155" s="0" t="n">
        <v>303</v>
      </c>
      <c r="AV155" s="0" t="s">
        <v>916</v>
      </c>
      <c r="AX155" s="0" t="s">
        <v>896</v>
      </c>
    </row>
    <row r="156" customFormat="false" ht="15" hidden="false" customHeight="false" outlineLevel="0" collapsed="false">
      <c r="A156" s="0" t="s">
        <v>917</v>
      </c>
      <c r="B156" s="0" t="s">
        <v>890</v>
      </c>
      <c r="C156" s="0" t="s">
        <v>918</v>
      </c>
      <c r="E156" s="1" t="s">
        <v>918</v>
      </c>
      <c r="G156" s="5" t="s">
        <v>918</v>
      </c>
      <c r="H156" s="5"/>
      <c r="I156" s="5"/>
      <c r="J156" s="5"/>
      <c r="K156" s="5"/>
      <c r="L156" s="5"/>
      <c r="M156" s="5"/>
      <c r="N156" s="5"/>
      <c r="O156" s="0" t="s">
        <v>919</v>
      </c>
      <c r="P156" s="0" t="s">
        <v>920</v>
      </c>
      <c r="Q156" s="0" t="s">
        <v>51</v>
      </c>
      <c r="R156" s="0" t="s">
        <v>52</v>
      </c>
      <c r="S156" s="0" t="n">
        <v>12.109</v>
      </c>
      <c r="T156" s="0" t="n">
        <v>1920</v>
      </c>
      <c r="U156" s="0" t="n">
        <v>1920</v>
      </c>
      <c r="V156" s="0" t="n">
        <v>2059</v>
      </c>
      <c r="W156" s="0" t="s">
        <v>921</v>
      </c>
      <c r="X156" s="0" t="n">
        <v>129</v>
      </c>
      <c r="Y156" s="0" t="s">
        <v>67</v>
      </c>
      <c r="Z156" s="0" t="n">
        <v>6420</v>
      </c>
      <c r="AA156" s="0" t="s">
        <v>120</v>
      </c>
      <c r="AB156" s="0" t="s">
        <v>56</v>
      </c>
      <c r="AD156" s="0" t="s">
        <v>922</v>
      </c>
      <c r="AG156" s="6" t="n">
        <v>42369</v>
      </c>
      <c r="AH156" s="0" t="n">
        <v>739</v>
      </c>
      <c r="AI156" s="0" t="n">
        <v>804</v>
      </c>
      <c r="AJ156" s="6" t="n">
        <v>42369</v>
      </c>
      <c r="AK156" s="0" t="s">
        <v>56</v>
      </c>
      <c r="AM156" s="0" t="n">
        <v>14.105</v>
      </c>
      <c r="AN156" s="0" t="n">
        <v>15.356</v>
      </c>
      <c r="AO156" s="0" t="n">
        <v>3.077</v>
      </c>
      <c r="AP156" s="0" t="n">
        <v>3.439</v>
      </c>
      <c r="AQ156" s="0" t="s">
        <v>895</v>
      </c>
      <c r="AR156" s="0" t="s">
        <v>58</v>
      </c>
      <c r="AS156" s="0" t="s">
        <v>67</v>
      </c>
      <c r="AT156" s="0" t="n">
        <v>322</v>
      </c>
      <c r="AU156" s="0" t="n">
        <v>28</v>
      </c>
      <c r="AX156" s="0" t="s">
        <v>896</v>
      </c>
    </row>
    <row r="157" customFormat="false" ht="15" hidden="false" customHeight="false" outlineLevel="0" collapsed="false">
      <c r="A157" s="0" t="s">
        <v>923</v>
      </c>
      <c r="B157" s="0" t="s">
        <v>890</v>
      </c>
      <c r="C157" s="0" t="s">
        <v>924</v>
      </c>
      <c r="E157" s="1" t="s">
        <v>924</v>
      </c>
      <c r="G157" s="5" t="s">
        <v>924</v>
      </c>
      <c r="H157" s="5"/>
      <c r="I157" s="5"/>
      <c r="J157" s="5"/>
      <c r="K157" s="5"/>
      <c r="L157" s="5"/>
      <c r="M157" s="5"/>
      <c r="N157" s="5"/>
      <c r="O157" s="0" t="s">
        <v>924</v>
      </c>
      <c r="P157" s="0" t="s">
        <v>925</v>
      </c>
      <c r="Q157" s="0" t="s">
        <v>51</v>
      </c>
      <c r="R157" s="0" t="s">
        <v>52</v>
      </c>
      <c r="S157" s="0" t="n">
        <v>677</v>
      </c>
      <c r="T157" s="0" t="n">
        <v>6201</v>
      </c>
      <c r="U157" s="0" t="n">
        <v>6201</v>
      </c>
      <c r="X157" s="0" t="n">
        <v>154</v>
      </c>
      <c r="Y157" s="0" t="s">
        <v>53</v>
      </c>
      <c r="Z157" s="0" t="n">
        <v>6201</v>
      </c>
      <c r="AA157" s="0" t="s">
        <v>54</v>
      </c>
      <c r="AB157" s="0" t="s">
        <v>54</v>
      </c>
      <c r="AD157" s="0" t="s">
        <v>926</v>
      </c>
      <c r="AG157" s="6" t="n">
        <v>42735</v>
      </c>
      <c r="AH157" s="0" t="n">
        <v>44</v>
      </c>
      <c r="AI157" s="0" t="n">
        <v>47</v>
      </c>
      <c r="AJ157" s="6" t="n">
        <v>42735</v>
      </c>
      <c r="AK157" s="0" t="s">
        <v>56</v>
      </c>
      <c r="AM157" s="0" t="n">
        <v>712</v>
      </c>
      <c r="AN157" s="0" t="n">
        <v>750</v>
      </c>
      <c r="AO157" s="0" t="n">
        <v>1.391</v>
      </c>
      <c r="AP157" s="0" t="n">
        <v>1.555</v>
      </c>
      <c r="AQ157" s="0" t="s">
        <v>895</v>
      </c>
      <c r="AR157" s="0" t="s">
        <v>58</v>
      </c>
      <c r="AS157" s="0" t="s">
        <v>53</v>
      </c>
      <c r="AT157" s="0" t="n">
        <v>35</v>
      </c>
      <c r="AU157" s="0" t="n">
        <v>38</v>
      </c>
      <c r="AX157" s="0" t="s">
        <v>896</v>
      </c>
    </row>
    <row r="158" customFormat="false" ht="15" hidden="false" customHeight="false" outlineLevel="0" collapsed="false">
      <c r="A158" s="0" t="s">
        <v>927</v>
      </c>
      <c r="B158" s="0" t="s">
        <v>890</v>
      </c>
      <c r="C158" s="0" t="s">
        <v>928</v>
      </c>
      <c r="E158" s="1" t="s">
        <v>928</v>
      </c>
      <c r="G158" s="5" t="s">
        <v>928</v>
      </c>
      <c r="H158" s="5"/>
      <c r="I158" s="5"/>
      <c r="J158" s="5"/>
      <c r="K158" s="5"/>
      <c r="L158" s="5"/>
      <c r="M158" s="5"/>
      <c r="N158" s="5"/>
      <c r="O158" s="0" t="s">
        <v>929</v>
      </c>
      <c r="P158" s="0" t="s">
        <v>930</v>
      </c>
      <c r="Q158" s="0" t="s">
        <v>451</v>
      </c>
      <c r="R158" s="0" t="s">
        <v>52</v>
      </c>
      <c r="S158" s="0" t="n">
        <v>4.574</v>
      </c>
      <c r="T158" s="0" t="n">
        <v>6430</v>
      </c>
      <c r="U158" s="0" t="n">
        <v>6430</v>
      </c>
      <c r="X158" s="0" t="n">
        <v>677</v>
      </c>
      <c r="Y158" s="0" t="s">
        <v>227</v>
      </c>
      <c r="Z158" s="0" t="s">
        <v>120</v>
      </c>
      <c r="AA158" s="0" t="s">
        <v>120</v>
      </c>
      <c r="AB158" s="0" t="s">
        <v>931</v>
      </c>
      <c r="AC158" s="0" t="s">
        <v>120</v>
      </c>
      <c r="AD158" s="0" t="s">
        <v>926</v>
      </c>
      <c r="AG158" s="6" t="n">
        <v>42735</v>
      </c>
      <c r="AH158" s="0" t="n">
        <v>2.392</v>
      </c>
      <c r="AI158" s="0" t="n">
        <v>2.521</v>
      </c>
      <c r="AJ158" s="6" t="n">
        <v>42735</v>
      </c>
      <c r="AK158" s="0" t="n">
        <v>14.4</v>
      </c>
      <c r="AL158" s="6" t="n">
        <v>42735</v>
      </c>
      <c r="AM158" s="0" t="n">
        <v>17.183</v>
      </c>
      <c r="AN158" s="0" t="n">
        <v>18.113</v>
      </c>
      <c r="AO158" s="0" t="n">
        <v>11.191</v>
      </c>
      <c r="AP158" s="0" t="n">
        <v>12.504</v>
      </c>
      <c r="AQ158" s="0" t="s">
        <v>895</v>
      </c>
      <c r="AR158" s="0" t="s">
        <v>58</v>
      </c>
      <c r="AS158" s="0" t="s">
        <v>227</v>
      </c>
      <c r="AT158" s="0" t="n">
        <v>10</v>
      </c>
      <c r="AU158" s="0" t="n">
        <v>8</v>
      </c>
      <c r="AX158" s="0" t="s">
        <v>896</v>
      </c>
    </row>
    <row r="159" customFormat="false" ht="15" hidden="false" customHeight="false" outlineLevel="0" collapsed="false">
      <c r="A159" s="0" t="s">
        <v>932</v>
      </c>
      <c r="B159" s="0" t="s">
        <v>890</v>
      </c>
      <c r="C159" s="0" t="s">
        <v>933</v>
      </c>
      <c r="E159" s="1" t="s">
        <v>933</v>
      </c>
      <c r="G159" s="5" t="s">
        <v>933</v>
      </c>
      <c r="H159" s="5"/>
      <c r="I159" s="5"/>
      <c r="J159" s="5"/>
      <c r="K159" s="5"/>
      <c r="L159" s="5"/>
      <c r="M159" s="5"/>
      <c r="N159" s="5"/>
      <c r="O159" s="0" t="s">
        <v>933</v>
      </c>
      <c r="P159" s="0" t="s">
        <v>934</v>
      </c>
      <c r="Q159" s="0" t="s">
        <v>51</v>
      </c>
      <c r="R159" s="0" t="s">
        <v>52</v>
      </c>
      <c r="S159" s="0" t="n">
        <v>2.461</v>
      </c>
      <c r="T159" s="0" t="n">
        <v>2042</v>
      </c>
      <c r="U159" s="0" t="n">
        <v>2042</v>
      </c>
      <c r="V159" s="0" t="n">
        <v>2041</v>
      </c>
      <c r="X159" s="0" t="n">
        <v>75</v>
      </c>
      <c r="Y159" s="0" t="s">
        <v>53</v>
      </c>
      <c r="Z159" s="0" t="n">
        <v>2042</v>
      </c>
      <c r="AA159" s="0" t="s">
        <v>54</v>
      </c>
      <c r="AB159" s="0" t="s">
        <v>54</v>
      </c>
      <c r="AC159" s="0" t="n">
        <v>1.398</v>
      </c>
      <c r="AD159" s="0" t="s">
        <v>926</v>
      </c>
      <c r="AG159" s="6" t="n">
        <v>42735</v>
      </c>
      <c r="AH159" s="0" t="n">
        <v>86</v>
      </c>
      <c r="AI159" s="0" t="n">
        <v>91</v>
      </c>
      <c r="AJ159" s="6" t="n">
        <v>42735</v>
      </c>
      <c r="AK159" s="0" t="n">
        <v>1.398</v>
      </c>
      <c r="AL159" s="6" t="n">
        <v>42735</v>
      </c>
      <c r="AM159" s="0" t="n">
        <v>2.452</v>
      </c>
      <c r="AN159" s="0" t="n">
        <v>2.584</v>
      </c>
      <c r="AO159" s="0" t="n">
        <v>3.162</v>
      </c>
      <c r="AP159" s="0" t="n">
        <v>3.533</v>
      </c>
      <c r="AQ159" s="0" t="s">
        <v>895</v>
      </c>
      <c r="AR159" s="0" t="s">
        <v>58</v>
      </c>
      <c r="AS159" s="0" t="s">
        <v>53</v>
      </c>
      <c r="AT159" s="0" t="n">
        <v>31</v>
      </c>
      <c r="AU159" s="0" t="n">
        <v>31</v>
      </c>
      <c r="AX159" s="0" t="s">
        <v>896</v>
      </c>
    </row>
    <row r="160" customFormat="false" ht="15" hidden="false" customHeight="false" outlineLevel="0" collapsed="false">
      <c r="A160" s="0" t="s">
        <v>935</v>
      </c>
      <c r="B160" s="0" t="s">
        <v>890</v>
      </c>
      <c r="C160" s="0" t="s">
        <v>936</v>
      </c>
      <c r="E160" s="1" t="s">
        <v>936</v>
      </c>
      <c r="G160" s="5" t="s">
        <v>936</v>
      </c>
      <c r="H160" s="5"/>
      <c r="I160" s="5"/>
      <c r="J160" s="5"/>
      <c r="K160" s="5"/>
      <c r="L160" s="5"/>
      <c r="M160" s="5"/>
      <c r="N160" s="5"/>
      <c r="O160" s="0" t="s">
        <v>936</v>
      </c>
      <c r="P160" s="0" t="s">
        <v>937</v>
      </c>
      <c r="Q160" s="0" t="s">
        <v>51</v>
      </c>
      <c r="R160" s="0" t="s">
        <v>52</v>
      </c>
      <c r="S160" s="0" t="n">
        <v>2.935</v>
      </c>
      <c r="T160" s="0" t="n">
        <v>6420</v>
      </c>
      <c r="U160" s="0" t="n">
        <v>6420</v>
      </c>
      <c r="V160" s="0" t="n">
        <v>6430</v>
      </c>
      <c r="X160" s="0" t="n">
        <v>466</v>
      </c>
      <c r="Y160" s="0" t="s">
        <v>77</v>
      </c>
      <c r="Z160" s="0" t="n">
        <v>6420</v>
      </c>
      <c r="AA160" s="0" t="s">
        <v>54</v>
      </c>
      <c r="AB160" s="0" t="s">
        <v>54</v>
      </c>
      <c r="AC160" s="0" t="n">
        <v>16</v>
      </c>
      <c r="AD160" s="0" t="s">
        <v>938</v>
      </c>
      <c r="AG160" s="6" t="n">
        <v>42735</v>
      </c>
      <c r="AH160" s="0" t="n">
        <v>385</v>
      </c>
      <c r="AI160" s="0" t="n">
        <v>406</v>
      </c>
      <c r="AJ160" s="6" t="n">
        <v>42735</v>
      </c>
      <c r="AK160" s="0" t="n">
        <v>16</v>
      </c>
      <c r="AL160" s="6" t="n">
        <v>42735</v>
      </c>
      <c r="AM160" s="0" t="n">
        <v>4.987</v>
      </c>
      <c r="AN160" s="0" t="n">
        <v>5.257</v>
      </c>
      <c r="AO160" s="0" t="s">
        <v>56</v>
      </c>
      <c r="AP160" s="0" t="s">
        <v>56</v>
      </c>
      <c r="AQ160" s="0" t="s">
        <v>70</v>
      </c>
      <c r="AR160" s="0" t="s">
        <v>70</v>
      </c>
      <c r="AS160" s="0" t="s">
        <v>77</v>
      </c>
      <c r="AT160" s="0" t="n">
        <v>100</v>
      </c>
      <c r="AU160" s="0" t="n">
        <v>108</v>
      </c>
      <c r="AX160" s="0" t="s">
        <v>896</v>
      </c>
    </row>
    <row r="161" customFormat="false" ht="15" hidden="false" customHeight="false" outlineLevel="0" collapsed="false">
      <c r="A161" s="0" t="s">
        <v>939</v>
      </c>
      <c r="B161" s="0" t="s">
        <v>890</v>
      </c>
      <c r="C161" s="0" t="s">
        <v>940</v>
      </c>
      <c r="E161" s="1" t="s">
        <v>940</v>
      </c>
      <c r="G161" s="5" t="s">
        <v>940</v>
      </c>
      <c r="H161" s="5"/>
      <c r="I161" s="5"/>
      <c r="J161" s="5"/>
      <c r="K161" s="5"/>
      <c r="L161" s="5"/>
      <c r="M161" s="5"/>
      <c r="N161" s="5"/>
      <c r="Q161" s="0" t="s">
        <v>51</v>
      </c>
      <c r="R161" s="0" t="s">
        <v>52</v>
      </c>
      <c r="S161" s="0" t="n">
        <v>856</v>
      </c>
      <c r="T161" s="0" t="n">
        <v>2920</v>
      </c>
      <c r="U161" s="0" t="n">
        <v>2920</v>
      </c>
      <c r="V161" s="0" t="n">
        <v>3020</v>
      </c>
      <c r="W161" s="0" t="s">
        <v>941</v>
      </c>
      <c r="X161" s="0" t="n">
        <v>0</v>
      </c>
      <c r="Y161" s="0" t="s">
        <v>512</v>
      </c>
      <c r="AD161" s="0" t="s">
        <v>942</v>
      </c>
      <c r="AG161" s="6" t="n">
        <v>42004</v>
      </c>
      <c r="AH161" s="0" t="n">
        <v>63</v>
      </c>
      <c r="AI161" s="0" t="n">
        <v>76</v>
      </c>
      <c r="AJ161" s="6" t="n">
        <v>42004</v>
      </c>
      <c r="AK161" s="0" t="n">
        <v>500</v>
      </c>
      <c r="AL161" s="6" t="n">
        <v>42004</v>
      </c>
      <c r="AM161" s="0" t="n">
        <v>1.02</v>
      </c>
      <c r="AN161" s="0" t="n">
        <v>1.239</v>
      </c>
      <c r="AO161" s="0" t="s">
        <v>56</v>
      </c>
      <c r="AP161" s="0" t="s">
        <v>56</v>
      </c>
      <c r="AQ161" s="0" t="s">
        <v>70</v>
      </c>
      <c r="AR161" s="0" t="s">
        <v>70</v>
      </c>
      <c r="AS161" s="0" t="s">
        <v>512</v>
      </c>
      <c r="AT161" s="0" t="n">
        <v>0</v>
      </c>
      <c r="AU161" s="0" t="n">
        <v>0</v>
      </c>
      <c r="AX161" s="0" t="s">
        <v>896</v>
      </c>
    </row>
    <row r="162" customFormat="false" ht="15" hidden="false" customHeight="false" outlineLevel="0" collapsed="false">
      <c r="A162" s="0" t="s">
        <v>943</v>
      </c>
      <c r="B162" s="0" t="s">
        <v>890</v>
      </c>
      <c r="C162" s="0" t="s">
        <v>944</v>
      </c>
      <c r="E162" s="1" t="s">
        <v>944</v>
      </c>
      <c r="G162" s="5" t="s">
        <v>944</v>
      </c>
      <c r="H162" s="5"/>
      <c r="I162" s="5"/>
      <c r="J162" s="5"/>
      <c r="K162" s="5"/>
      <c r="L162" s="5"/>
      <c r="M162" s="5"/>
      <c r="N162" s="5"/>
      <c r="O162" s="0" t="s">
        <v>945</v>
      </c>
      <c r="P162" s="0" t="s">
        <v>946</v>
      </c>
      <c r="Q162" s="0" t="s">
        <v>51</v>
      </c>
      <c r="R162" s="0" t="s">
        <v>52</v>
      </c>
      <c r="S162" s="0" t="n">
        <v>11.63</v>
      </c>
      <c r="T162" s="0" t="n">
        <v>2410</v>
      </c>
      <c r="U162" s="0" t="n">
        <v>2410</v>
      </c>
      <c r="X162" s="0" t="n">
        <v>736</v>
      </c>
      <c r="Y162" s="0" t="s">
        <v>227</v>
      </c>
      <c r="Z162" s="0" t="n">
        <v>6420</v>
      </c>
      <c r="AA162" s="0" t="s">
        <v>120</v>
      </c>
      <c r="AB162" s="0" t="s">
        <v>56</v>
      </c>
      <c r="AD162" s="0" t="s">
        <v>947</v>
      </c>
      <c r="AG162" s="6" t="n">
        <v>42735</v>
      </c>
      <c r="AH162" s="0" t="n">
        <v>-401</v>
      </c>
      <c r="AI162" s="0" t="n">
        <v>-423</v>
      </c>
      <c r="AJ162" s="6" t="n">
        <v>42735</v>
      </c>
      <c r="AK162" s="0" t="s">
        <v>56</v>
      </c>
      <c r="AM162" s="0" t="n">
        <v>15.942</v>
      </c>
      <c r="AN162" s="0" t="n">
        <v>16.805</v>
      </c>
      <c r="AO162" s="0" t="n">
        <v>809</v>
      </c>
      <c r="AP162" s="0" t="n">
        <v>904</v>
      </c>
      <c r="AQ162" s="0" t="s">
        <v>895</v>
      </c>
      <c r="AR162" s="0" t="s">
        <v>58</v>
      </c>
      <c r="AS162" s="0" t="s">
        <v>227</v>
      </c>
      <c r="AT162" s="0" t="n">
        <v>166</v>
      </c>
      <c r="AU162" s="0" t="n">
        <v>24</v>
      </c>
      <c r="AX162" s="0" t="s">
        <v>896</v>
      </c>
    </row>
    <row r="163" customFormat="false" ht="15" hidden="false" customHeight="false" outlineLevel="0" collapsed="false">
      <c r="A163" s="0" t="s">
        <v>948</v>
      </c>
      <c r="B163" s="0" t="s">
        <v>759</v>
      </c>
      <c r="C163" s="0" t="s">
        <v>949</v>
      </c>
      <c r="E163" s="1" t="s">
        <v>949</v>
      </c>
      <c r="G163" s="5" t="s">
        <v>949</v>
      </c>
      <c r="H163" s="5"/>
      <c r="I163" s="5"/>
      <c r="J163" s="5"/>
      <c r="K163" s="5"/>
      <c r="L163" s="5"/>
      <c r="M163" s="5"/>
      <c r="N163" s="5"/>
      <c r="Q163" s="0" t="s">
        <v>51</v>
      </c>
      <c r="R163" s="0" t="s">
        <v>539</v>
      </c>
      <c r="S163" s="0" t="s">
        <v>56</v>
      </c>
      <c r="T163" s="0" t="n">
        <v>7211</v>
      </c>
      <c r="U163" s="0" t="n">
        <v>7211</v>
      </c>
      <c r="V163" s="0" t="n">
        <v>2120</v>
      </c>
      <c r="X163" s="0" t="n">
        <v>0</v>
      </c>
      <c r="Y163" s="0" t="s">
        <v>512</v>
      </c>
      <c r="AD163" s="0" t="s">
        <v>950</v>
      </c>
      <c r="AH163" s="0" t="s">
        <v>56</v>
      </c>
      <c r="AI163" s="0" t="s">
        <v>56</v>
      </c>
      <c r="AK163" s="0" t="s">
        <v>56</v>
      </c>
      <c r="AM163" s="0" t="s">
        <v>56</v>
      </c>
      <c r="AN163" s="0" t="s">
        <v>56</v>
      </c>
      <c r="AO163" s="0" t="s">
        <v>56</v>
      </c>
      <c r="AP163" s="0" t="s">
        <v>56</v>
      </c>
      <c r="AQ163" s="0" t="s">
        <v>70</v>
      </c>
      <c r="AR163" s="0" t="s">
        <v>70</v>
      </c>
      <c r="AS163" s="0" t="s">
        <v>512</v>
      </c>
      <c r="AT163" s="0" t="n">
        <v>0</v>
      </c>
      <c r="AU163" s="0" t="n">
        <v>0</v>
      </c>
    </row>
    <row r="164" customFormat="false" ht="15" hidden="false" customHeight="false" outlineLevel="0" collapsed="false">
      <c r="A164" s="0" t="s">
        <v>951</v>
      </c>
      <c r="B164" s="0" t="s">
        <v>759</v>
      </c>
      <c r="C164" s="0" t="s">
        <v>952</v>
      </c>
      <c r="E164" s="1" t="s">
        <v>952</v>
      </c>
      <c r="G164" s="5" t="s">
        <v>952</v>
      </c>
      <c r="H164" s="5"/>
      <c r="I164" s="5"/>
      <c r="J164" s="5"/>
      <c r="K164" s="5"/>
      <c r="L164" s="5"/>
      <c r="M164" s="5"/>
      <c r="N164" s="5"/>
      <c r="O164" s="0" t="s">
        <v>952</v>
      </c>
      <c r="P164" s="0" t="s">
        <v>953</v>
      </c>
      <c r="Q164" s="0" t="s">
        <v>51</v>
      </c>
      <c r="R164" s="0" t="s">
        <v>539</v>
      </c>
      <c r="S164" s="0" t="s">
        <v>56</v>
      </c>
      <c r="T164" s="0" t="n">
        <v>7211</v>
      </c>
      <c r="U164" s="0" t="n">
        <v>7211</v>
      </c>
      <c r="V164" s="0" t="n">
        <v>2120</v>
      </c>
      <c r="X164" s="0" t="n">
        <v>1</v>
      </c>
      <c r="Y164" s="0" t="s">
        <v>512</v>
      </c>
      <c r="Z164" s="0" t="n">
        <v>7211</v>
      </c>
      <c r="AA164" s="0" t="s">
        <v>54</v>
      </c>
      <c r="AB164" s="0" t="s">
        <v>54</v>
      </c>
      <c r="AD164" s="0" t="s">
        <v>954</v>
      </c>
      <c r="AH164" s="0" t="s">
        <v>56</v>
      </c>
      <c r="AI164" s="0" t="s">
        <v>56</v>
      </c>
      <c r="AK164" s="0" t="s">
        <v>56</v>
      </c>
      <c r="AM164" s="0" t="s">
        <v>56</v>
      </c>
      <c r="AN164" s="0" t="s">
        <v>56</v>
      </c>
      <c r="AO164" s="0" t="s">
        <v>56</v>
      </c>
      <c r="AP164" s="0" t="s">
        <v>56</v>
      </c>
      <c r="AQ164" s="0" t="s">
        <v>70</v>
      </c>
      <c r="AR164" s="0" t="s">
        <v>70</v>
      </c>
      <c r="AS164" s="0" t="s">
        <v>512</v>
      </c>
      <c r="AT164" s="0" t="n">
        <v>2</v>
      </c>
      <c r="AU164" s="0" t="n">
        <v>1</v>
      </c>
    </row>
    <row r="165" customFormat="false" ht="15" hidden="false" customHeight="false" outlineLevel="0" collapsed="false">
      <c r="A165" s="0" t="s">
        <v>955</v>
      </c>
      <c r="B165" s="0" t="s">
        <v>759</v>
      </c>
      <c r="C165" s="0" t="s">
        <v>956</v>
      </c>
      <c r="E165" s="1" t="s">
        <v>956</v>
      </c>
      <c r="G165" s="5" t="s">
        <v>956</v>
      </c>
      <c r="H165" s="5"/>
      <c r="I165" s="5"/>
      <c r="J165" s="5"/>
      <c r="K165" s="5"/>
      <c r="L165" s="5"/>
      <c r="M165" s="5"/>
      <c r="N165" s="5"/>
      <c r="Q165" s="0" t="s">
        <v>51</v>
      </c>
      <c r="R165" s="0" t="s">
        <v>539</v>
      </c>
      <c r="S165" s="0" t="s">
        <v>56</v>
      </c>
      <c r="X165" s="0" t="n">
        <v>0</v>
      </c>
      <c r="Y165" s="0" t="s">
        <v>512</v>
      </c>
      <c r="AD165" s="0" t="s">
        <v>957</v>
      </c>
      <c r="AH165" s="0" t="s">
        <v>56</v>
      </c>
      <c r="AI165" s="0" t="s">
        <v>56</v>
      </c>
      <c r="AK165" s="0" t="s">
        <v>56</v>
      </c>
      <c r="AM165" s="0" t="s">
        <v>56</v>
      </c>
      <c r="AN165" s="0" t="s">
        <v>56</v>
      </c>
      <c r="AO165" s="0" t="s">
        <v>56</v>
      </c>
      <c r="AP165" s="0" t="s">
        <v>56</v>
      </c>
      <c r="AQ165" s="0" t="s">
        <v>70</v>
      </c>
      <c r="AR165" s="0" t="s">
        <v>70</v>
      </c>
      <c r="AS165" s="0" t="s">
        <v>512</v>
      </c>
      <c r="AT165" s="0" t="n">
        <v>0</v>
      </c>
      <c r="AU165" s="0" t="n">
        <v>0</v>
      </c>
    </row>
    <row r="166" customFormat="false" ht="15" hidden="false" customHeight="false" outlineLevel="0" collapsed="false">
      <c r="A166" s="0" t="s">
        <v>958</v>
      </c>
      <c r="B166" s="0" t="s">
        <v>759</v>
      </c>
      <c r="C166" s="0" t="s">
        <v>959</v>
      </c>
      <c r="E166" s="1" t="s">
        <v>959</v>
      </c>
      <c r="G166" s="5" t="s">
        <v>959</v>
      </c>
      <c r="H166" s="5" t="s">
        <v>960</v>
      </c>
      <c r="I166" s="5"/>
      <c r="J166" s="5"/>
      <c r="K166" s="5"/>
      <c r="L166" s="5"/>
      <c r="M166" s="5"/>
      <c r="N166" s="5" t="s">
        <v>961</v>
      </c>
      <c r="Q166" s="0" t="s">
        <v>51</v>
      </c>
      <c r="R166" s="0" t="s">
        <v>119</v>
      </c>
      <c r="S166" s="0" t="n">
        <v>38</v>
      </c>
      <c r="T166" s="0" t="n">
        <v>4531</v>
      </c>
      <c r="U166" s="0" t="n">
        <v>4531</v>
      </c>
      <c r="X166" s="0" t="n">
        <v>0</v>
      </c>
      <c r="Y166" s="0" t="s">
        <v>512</v>
      </c>
      <c r="AD166" s="0" t="s">
        <v>962</v>
      </c>
      <c r="AE166" s="0" t="s">
        <v>963</v>
      </c>
      <c r="AF166" s="0" t="s">
        <v>964</v>
      </c>
      <c r="AG166" s="0" t="n">
        <v>2014</v>
      </c>
      <c r="AH166" s="0" t="s">
        <v>56</v>
      </c>
      <c r="AI166" s="0" t="s">
        <v>56</v>
      </c>
      <c r="AK166" s="0" t="n">
        <v>75</v>
      </c>
      <c r="AL166" s="0" t="n">
        <v>2014</v>
      </c>
      <c r="AM166" s="0" t="s">
        <v>56</v>
      </c>
      <c r="AN166" s="0" t="s">
        <v>56</v>
      </c>
      <c r="AO166" s="0" t="s">
        <v>56</v>
      </c>
      <c r="AP166" s="0" t="s">
        <v>56</v>
      </c>
      <c r="AQ166" s="0" t="s">
        <v>70</v>
      </c>
      <c r="AR166" s="0" t="s">
        <v>70</v>
      </c>
      <c r="AS166" s="0" t="s">
        <v>512</v>
      </c>
      <c r="AT166" s="0" t="n">
        <v>0</v>
      </c>
      <c r="AU166" s="0" t="n">
        <v>0</v>
      </c>
      <c r="AX166" s="0" t="s">
        <v>230</v>
      </c>
    </row>
    <row r="167" customFormat="false" ht="15" hidden="false" customHeight="false" outlineLevel="0" collapsed="false">
      <c r="A167" s="0" t="s">
        <v>965</v>
      </c>
      <c r="B167" s="0" t="s">
        <v>759</v>
      </c>
      <c r="C167" s="0" t="s">
        <v>966</v>
      </c>
      <c r="E167" s="1" t="s">
        <v>966</v>
      </c>
      <c r="G167" s="5" t="s">
        <v>966</v>
      </c>
      <c r="H167" s="5"/>
      <c r="I167" s="5"/>
      <c r="J167" s="5"/>
      <c r="K167" s="5"/>
      <c r="L167" s="5"/>
      <c r="M167" s="5"/>
      <c r="N167" s="5"/>
      <c r="Q167" s="0" t="s">
        <v>51</v>
      </c>
      <c r="R167" s="0" t="s">
        <v>126</v>
      </c>
      <c r="S167" s="0" t="n">
        <v>3</v>
      </c>
      <c r="T167" s="0" t="n">
        <v>4614</v>
      </c>
      <c r="U167" s="0" t="n">
        <v>4614</v>
      </c>
      <c r="X167" s="0" t="n">
        <v>1</v>
      </c>
      <c r="Y167" s="0" t="s">
        <v>512</v>
      </c>
      <c r="AD167" s="0" t="s">
        <v>967</v>
      </c>
      <c r="AE167" s="0" t="s">
        <v>968</v>
      </c>
      <c r="AF167" s="0" t="s">
        <v>969</v>
      </c>
      <c r="AG167" s="0" t="n">
        <v>2016</v>
      </c>
      <c r="AH167" s="0" t="s">
        <v>56</v>
      </c>
      <c r="AI167" s="0" t="s">
        <v>56</v>
      </c>
      <c r="AK167" s="0" t="n">
        <v>15</v>
      </c>
      <c r="AL167" s="0" t="n">
        <v>2016</v>
      </c>
      <c r="AM167" s="0" t="s">
        <v>56</v>
      </c>
      <c r="AN167" s="0" t="s">
        <v>56</v>
      </c>
      <c r="AO167" s="0" t="s">
        <v>56</v>
      </c>
      <c r="AP167" s="0" t="s">
        <v>56</v>
      </c>
      <c r="AQ167" s="0" t="s">
        <v>70</v>
      </c>
      <c r="AR167" s="0" t="s">
        <v>70</v>
      </c>
      <c r="AS167" s="0" t="s">
        <v>512</v>
      </c>
      <c r="AT167" s="0" t="n">
        <v>0</v>
      </c>
      <c r="AU167" s="0" t="n">
        <v>0</v>
      </c>
    </row>
    <row r="168" customFormat="false" ht="15" hidden="false" customHeight="false" outlineLevel="0" collapsed="false">
      <c r="A168" s="0" t="s">
        <v>970</v>
      </c>
      <c r="B168" s="0" t="s">
        <v>759</v>
      </c>
      <c r="C168" s="0" t="s">
        <v>971</v>
      </c>
      <c r="E168" s="1" t="s">
        <v>971</v>
      </c>
      <c r="G168" s="5" t="s">
        <v>971</v>
      </c>
      <c r="H168" s="5" t="s">
        <v>972</v>
      </c>
      <c r="I168" s="5"/>
      <c r="J168" s="5"/>
      <c r="K168" s="5"/>
      <c r="L168" s="5"/>
      <c r="M168" s="5"/>
      <c r="N168" s="5"/>
      <c r="O168" s="0" t="s">
        <v>971</v>
      </c>
      <c r="P168" s="0" t="s">
        <v>973</v>
      </c>
      <c r="Q168" s="0" t="s">
        <v>51</v>
      </c>
      <c r="R168" s="0" t="s">
        <v>126</v>
      </c>
      <c r="S168" s="0" t="n">
        <v>8</v>
      </c>
      <c r="T168" s="0" t="n">
        <v>4520</v>
      </c>
      <c r="U168" s="0" t="n">
        <v>4520</v>
      </c>
      <c r="X168" s="0" t="n">
        <v>5</v>
      </c>
      <c r="Y168" s="0" t="s">
        <v>128</v>
      </c>
      <c r="Z168" s="0" t="n">
        <v>4520</v>
      </c>
      <c r="AA168" s="0" t="s">
        <v>54</v>
      </c>
      <c r="AB168" s="0" t="s">
        <v>54</v>
      </c>
      <c r="AC168" s="0" t="n">
        <v>75</v>
      </c>
      <c r="AD168" s="0" t="s">
        <v>974</v>
      </c>
      <c r="AE168" s="0" t="s">
        <v>975</v>
      </c>
      <c r="AF168" s="0" t="s">
        <v>976</v>
      </c>
      <c r="AG168" s="0" t="n">
        <v>2016</v>
      </c>
      <c r="AH168" s="0" t="s">
        <v>56</v>
      </c>
      <c r="AI168" s="0" t="s">
        <v>56</v>
      </c>
      <c r="AK168" s="0" t="n">
        <v>75</v>
      </c>
      <c r="AL168" s="0" t="n">
        <v>2016</v>
      </c>
      <c r="AM168" s="0" t="s">
        <v>56</v>
      </c>
      <c r="AN168" s="0" t="s">
        <v>56</v>
      </c>
      <c r="AO168" s="0" t="s">
        <v>56</v>
      </c>
      <c r="AP168" s="0" t="s">
        <v>56</v>
      </c>
      <c r="AQ168" s="0" t="s">
        <v>70</v>
      </c>
      <c r="AR168" s="0" t="s">
        <v>70</v>
      </c>
      <c r="AS168" s="0" t="s">
        <v>128</v>
      </c>
      <c r="AT168" s="0" t="n">
        <v>5</v>
      </c>
      <c r="AU168" s="0" t="n">
        <v>4</v>
      </c>
    </row>
    <row r="169" customFormat="false" ht="15" hidden="false" customHeight="false" outlineLevel="0" collapsed="false">
      <c r="A169" s="0" t="s">
        <v>977</v>
      </c>
      <c r="B169" s="0" t="s">
        <v>759</v>
      </c>
      <c r="C169" s="0" t="s">
        <v>978</v>
      </c>
      <c r="E169" s="1" t="s">
        <v>978</v>
      </c>
      <c r="G169" s="5" t="s">
        <v>978</v>
      </c>
      <c r="H169" s="5" t="s">
        <v>979</v>
      </c>
      <c r="I169" s="5"/>
      <c r="J169" s="5"/>
      <c r="K169" s="5"/>
      <c r="L169" s="5"/>
      <c r="M169" s="5"/>
      <c r="N169" s="5"/>
      <c r="O169" s="0" t="s">
        <v>978</v>
      </c>
      <c r="P169" s="0" t="s">
        <v>980</v>
      </c>
      <c r="Q169" s="0" t="s">
        <v>51</v>
      </c>
      <c r="R169" s="0" t="s">
        <v>52</v>
      </c>
      <c r="S169" s="0" t="n">
        <v>63</v>
      </c>
      <c r="T169" s="0" t="n">
        <v>2830</v>
      </c>
      <c r="U169" s="0" t="n">
        <v>2830</v>
      </c>
      <c r="X169" s="0" t="n">
        <v>3</v>
      </c>
      <c r="Y169" s="0" t="s">
        <v>128</v>
      </c>
      <c r="Z169" s="0" t="n">
        <v>2830</v>
      </c>
      <c r="AA169" s="0" t="s">
        <v>54</v>
      </c>
      <c r="AB169" s="0" t="s">
        <v>54</v>
      </c>
      <c r="AC169" s="0" t="n">
        <v>1.5</v>
      </c>
      <c r="AD169" s="0" t="s">
        <v>981</v>
      </c>
      <c r="AG169" s="0" t="n">
        <v>2016</v>
      </c>
      <c r="AH169" s="0" t="s">
        <v>56</v>
      </c>
      <c r="AI169" s="0" t="s">
        <v>56</v>
      </c>
      <c r="AK169" s="0" t="n">
        <v>1.5</v>
      </c>
      <c r="AL169" s="0" t="n">
        <v>2016</v>
      </c>
      <c r="AM169" s="0" t="s">
        <v>56</v>
      </c>
      <c r="AN169" s="0" t="s">
        <v>56</v>
      </c>
      <c r="AO169" s="0" t="s">
        <v>56</v>
      </c>
      <c r="AP169" s="0" t="s">
        <v>56</v>
      </c>
      <c r="AQ169" s="0" t="s">
        <v>70</v>
      </c>
      <c r="AR169" s="0" t="s">
        <v>70</v>
      </c>
      <c r="AS169" s="0" t="s">
        <v>128</v>
      </c>
      <c r="AT169" s="0" t="n">
        <v>3</v>
      </c>
      <c r="AU169" s="0" t="n">
        <v>2</v>
      </c>
      <c r="AW169" s="0" t="s">
        <v>982</v>
      </c>
      <c r="AX169" s="0" t="s">
        <v>230</v>
      </c>
    </row>
    <row r="170" customFormat="false" ht="15" hidden="false" customHeight="false" outlineLevel="0" collapsed="false">
      <c r="A170" s="0" t="s">
        <v>983</v>
      </c>
      <c r="B170" s="0" t="s">
        <v>759</v>
      </c>
      <c r="C170" s="0" t="s">
        <v>984</v>
      </c>
      <c r="E170" s="1" t="s">
        <v>984</v>
      </c>
      <c r="G170" s="5" t="s">
        <v>984</v>
      </c>
      <c r="H170" s="5"/>
      <c r="I170" s="5"/>
      <c r="J170" s="5"/>
      <c r="K170" s="5"/>
      <c r="L170" s="5"/>
      <c r="M170" s="5"/>
      <c r="N170" s="5"/>
      <c r="Q170" s="0" t="s">
        <v>51</v>
      </c>
      <c r="R170" s="0" t="s">
        <v>119</v>
      </c>
      <c r="S170" s="0" t="n">
        <v>38</v>
      </c>
      <c r="T170" s="0" t="n">
        <v>6209</v>
      </c>
      <c r="U170" s="0" t="n">
        <v>6209</v>
      </c>
      <c r="X170" s="0" t="n">
        <v>0</v>
      </c>
      <c r="Y170" s="0" t="s">
        <v>512</v>
      </c>
      <c r="AD170" s="0" t="s">
        <v>985</v>
      </c>
      <c r="AG170" s="0" t="n">
        <v>2014</v>
      </c>
      <c r="AH170" s="0" t="s">
        <v>56</v>
      </c>
      <c r="AI170" s="0" t="s">
        <v>56</v>
      </c>
      <c r="AK170" s="0" t="n">
        <v>175</v>
      </c>
      <c r="AL170" s="0" t="n">
        <v>2014</v>
      </c>
      <c r="AM170" s="0" t="s">
        <v>56</v>
      </c>
      <c r="AN170" s="0" t="s">
        <v>56</v>
      </c>
      <c r="AO170" s="0" t="s">
        <v>56</v>
      </c>
      <c r="AP170" s="0" t="s">
        <v>56</v>
      </c>
      <c r="AQ170" s="0" t="s">
        <v>70</v>
      </c>
      <c r="AR170" s="0" t="s">
        <v>70</v>
      </c>
      <c r="AS170" s="0" t="s">
        <v>512</v>
      </c>
      <c r="AT170" s="0" t="n">
        <v>0</v>
      </c>
      <c r="AU170" s="0" t="n">
        <v>0</v>
      </c>
      <c r="AX170" s="0" t="s">
        <v>230</v>
      </c>
    </row>
    <row r="171" customFormat="false" ht="15" hidden="false" customHeight="false" outlineLevel="0" collapsed="false">
      <c r="A171" s="0" t="s">
        <v>986</v>
      </c>
      <c r="B171" s="0" t="s">
        <v>759</v>
      </c>
      <c r="C171" s="0" t="s">
        <v>987</v>
      </c>
      <c r="E171" s="1" t="s">
        <v>987</v>
      </c>
      <c r="G171" s="5" t="s">
        <v>987</v>
      </c>
      <c r="H171" s="5"/>
      <c r="I171" s="5"/>
      <c r="J171" s="5"/>
      <c r="K171" s="5"/>
      <c r="L171" s="5"/>
      <c r="M171" s="5"/>
      <c r="N171" s="5"/>
      <c r="O171" s="0" t="s">
        <v>987</v>
      </c>
      <c r="P171" s="0" t="s">
        <v>988</v>
      </c>
      <c r="Q171" s="0" t="s">
        <v>51</v>
      </c>
      <c r="R171" s="0" t="s">
        <v>52</v>
      </c>
      <c r="S171" s="0" t="n">
        <v>3</v>
      </c>
      <c r="T171" s="0" t="n">
        <v>7112</v>
      </c>
      <c r="U171" s="0" t="n">
        <v>7112</v>
      </c>
      <c r="X171" s="0" t="n">
        <v>11</v>
      </c>
      <c r="Y171" s="0" t="s">
        <v>128</v>
      </c>
      <c r="Z171" s="0" t="n">
        <v>7112</v>
      </c>
      <c r="AA171" s="0" t="s">
        <v>54</v>
      </c>
      <c r="AB171" s="0" t="s">
        <v>54</v>
      </c>
      <c r="AC171" s="0" t="n">
        <v>7.5</v>
      </c>
      <c r="AD171" s="0" t="s">
        <v>985</v>
      </c>
      <c r="AG171" s="0" t="n">
        <v>2016</v>
      </c>
      <c r="AH171" s="0" t="s">
        <v>56</v>
      </c>
      <c r="AI171" s="0" t="s">
        <v>56</v>
      </c>
      <c r="AK171" s="0" t="n">
        <v>7.5</v>
      </c>
      <c r="AL171" s="0" t="n">
        <v>2016</v>
      </c>
      <c r="AM171" s="0" t="s">
        <v>56</v>
      </c>
      <c r="AN171" s="0" t="s">
        <v>56</v>
      </c>
      <c r="AO171" s="0" t="s">
        <v>56</v>
      </c>
      <c r="AP171" s="0" t="s">
        <v>56</v>
      </c>
      <c r="AQ171" s="0" t="s">
        <v>70</v>
      </c>
      <c r="AR171" s="0" t="s">
        <v>70</v>
      </c>
      <c r="AS171" s="0" t="s">
        <v>128</v>
      </c>
      <c r="AT171" s="0" t="n">
        <v>7</v>
      </c>
      <c r="AU171" s="0" t="n">
        <v>8</v>
      </c>
      <c r="AX171" s="0" t="s">
        <v>230</v>
      </c>
      <c r="AY171" s="0" t="s">
        <v>989</v>
      </c>
    </row>
    <row r="172" customFormat="false" ht="15" hidden="false" customHeight="false" outlineLevel="0" collapsed="false">
      <c r="A172" s="0" t="s">
        <v>990</v>
      </c>
      <c r="B172" s="0" t="s">
        <v>759</v>
      </c>
      <c r="C172" s="0" t="s">
        <v>991</v>
      </c>
      <c r="E172" s="1" t="s">
        <v>991</v>
      </c>
      <c r="G172" s="5" t="s">
        <v>991</v>
      </c>
      <c r="H172" s="5"/>
      <c r="I172" s="5"/>
      <c r="J172" s="5"/>
      <c r="K172" s="5"/>
      <c r="L172" s="5"/>
      <c r="M172" s="5"/>
      <c r="N172" s="5"/>
      <c r="O172" s="0" t="s">
        <v>991</v>
      </c>
      <c r="P172" s="0" t="s">
        <v>992</v>
      </c>
      <c r="Q172" s="0" t="s">
        <v>51</v>
      </c>
      <c r="R172" s="0" t="s">
        <v>52</v>
      </c>
      <c r="S172" s="0" t="n">
        <v>16.353</v>
      </c>
      <c r="T172" s="0" t="n">
        <v>3099</v>
      </c>
      <c r="U172" s="0" t="n">
        <v>3099</v>
      </c>
      <c r="V172" s="0" t="n">
        <v>3030</v>
      </c>
      <c r="X172" s="0" t="n">
        <v>443</v>
      </c>
      <c r="Y172" s="0" t="s">
        <v>77</v>
      </c>
      <c r="Z172" s="0" t="n">
        <v>3099</v>
      </c>
      <c r="AA172" s="0" t="s">
        <v>54</v>
      </c>
      <c r="AB172" s="0" t="s">
        <v>54</v>
      </c>
      <c r="AC172" s="0" t="n">
        <v>66</v>
      </c>
      <c r="AD172" s="0" t="s">
        <v>957</v>
      </c>
      <c r="AG172" s="6" t="n">
        <v>42735</v>
      </c>
      <c r="AH172" s="0" t="n">
        <v>-1</v>
      </c>
      <c r="AI172" s="0" t="n">
        <v>-1.054</v>
      </c>
      <c r="AJ172" s="6" t="n">
        <v>42735</v>
      </c>
      <c r="AK172" s="0" t="n">
        <v>66</v>
      </c>
      <c r="AL172" s="6" t="n">
        <v>42735</v>
      </c>
      <c r="AM172" s="0" t="n">
        <v>21.654</v>
      </c>
      <c r="AN172" s="0" t="n">
        <v>22.826</v>
      </c>
      <c r="AO172" s="0" t="n">
        <v>3.069</v>
      </c>
      <c r="AP172" s="0" t="n">
        <v>3.429</v>
      </c>
      <c r="AQ172" s="0" t="s">
        <v>993</v>
      </c>
      <c r="AR172" s="0" t="s">
        <v>58</v>
      </c>
      <c r="AS172" s="0" t="s">
        <v>77</v>
      </c>
      <c r="AT172" s="0" t="n">
        <v>152</v>
      </c>
      <c r="AU172" s="0" t="n">
        <v>153</v>
      </c>
      <c r="AV172" s="0" t="s">
        <v>994</v>
      </c>
      <c r="AX172" s="0" t="s">
        <v>230</v>
      </c>
      <c r="AY172" s="0" t="s">
        <v>995</v>
      </c>
    </row>
    <row r="173" customFormat="false" ht="15" hidden="false" customHeight="false" outlineLevel="0" collapsed="false">
      <c r="A173" s="0" t="s">
        <v>996</v>
      </c>
      <c r="B173" s="0" t="s">
        <v>759</v>
      </c>
      <c r="C173" s="0" t="s">
        <v>997</v>
      </c>
      <c r="E173" s="1" t="s">
        <v>997</v>
      </c>
      <c r="G173" s="5" t="s">
        <v>997</v>
      </c>
      <c r="H173" s="5"/>
      <c r="I173" s="5"/>
      <c r="J173" s="5"/>
      <c r="K173" s="5"/>
      <c r="L173" s="5"/>
      <c r="M173" s="5"/>
      <c r="N173" s="5"/>
      <c r="O173" s="0" t="s">
        <v>997</v>
      </c>
      <c r="P173" s="0" t="s">
        <v>998</v>
      </c>
      <c r="Q173" s="0" t="s">
        <v>51</v>
      </c>
      <c r="R173" s="0" t="s">
        <v>52</v>
      </c>
      <c r="S173" s="0" t="n">
        <v>36.445</v>
      </c>
      <c r="T173" s="0" t="n">
        <v>2932</v>
      </c>
      <c r="U173" s="0" t="n">
        <v>2932</v>
      </c>
      <c r="V173" s="0" t="n">
        <v>4531</v>
      </c>
      <c r="X173" s="0" t="n">
        <v>588</v>
      </c>
      <c r="Y173" s="0" t="s">
        <v>53</v>
      </c>
      <c r="Z173" s="0" t="n">
        <v>2932</v>
      </c>
      <c r="AA173" s="0" t="s">
        <v>54</v>
      </c>
      <c r="AB173" s="0" t="s">
        <v>54</v>
      </c>
      <c r="AD173" s="0" t="s">
        <v>999</v>
      </c>
      <c r="AG173" s="6" t="n">
        <v>42735</v>
      </c>
      <c r="AH173" s="0" t="n">
        <v>1.927</v>
      </c>
      <c r="AI173" s="0" t="n">
        <v>2.031</v>
      </c>
      <c r="AJ173" s="6" t="n">
        <v>42735</v>
      </c>
      <c r="AK173" s="0" t="s">
        <v>56</v>
      </c>
      <c r="AM173" s="0" t="n">
        <v>21.408</v>
      </c>
      <c r="AN173" s="0" t="n">
        <v>22.566</v>
      </c>
      <c r="AO173" s="0" t="n">
        <v>15.049</v>
      </c>
      <c r="AP173" s="0" t="n">
        <v>16.815</v>
      </c>
      <c r="AQ173" s="0" t="s">
        <v>993</v>
      </c>
      <c r="AR173" s="0" t="s">
        <v>58</v>
      </c>
      <c r="AS173" s="0" t="s">
        <v>53</v>
      </c>
      <c r="AT173" s="0" t="n">
        <v>326</v>
      </c>
      <c r="AU173" s="0" t="n">
        <v>331</v>
      </c>
      <c r="AV173" s="0" t="s">
        <v>230</v>
      </c>
      <c r="AW173" s="0" t="s">
        <v>230</v>
      </c>
      <c r="AX173" s="0" t="s">
        <v>230</v>
      </c>
    </row>
    <row r="174" customFormat="false" ht="15" hidden="false" customHeight="false" outlineLevel="0" collapsed="false">
      <c r="A174" s="0" t="s">
        <v>1000</v>
      </c>
      <c r="B174" s="0" t="s">
        <v>759</v>
      </c>
      <c r="C174" s="0" t="s">
        <v>1001</v>
      </c>
      <c r="E174" s="1" t="s">
        <v>1001</v>
      </c>
      <c r="G174" s="5" t="s">
        <v>1001</v>
      </c>
      <c r="H174" s="5" t="s">
        <v>1002</v>
      </c>
      <c r="I174" s="5"/>
      <c r="J174" s="5"/>
      <c r="K174" s="5"/>
      <c r="L174" s="5"/>
      <c r="M174" s="5"/>
      <c r="N174" s="5"/>
      <c r="O174" s="0" t="s">
        <v>1001</v>
      </c>
      <c r="P174" s="0" t="s">
        <v>1000</v>
      </c>
      <c r="Q174" s="0" t="s">
        <v>51</v>
      </c>
      <c r="R174" s="0" t="s">
        <v>52</v>
      </c>
      <c r="S174" s="0" t="n">
        <v>16.2</v>
      </c>
      <c r="T174" s="0" t="n">
        <v>6190</v>
      </c>
      <c r="U174" s="0" t="n">
        <v>6190</v>
      </c>
      <c r="V174" s="0" t="n">
        <v>6420</v>
      </c>
      <c r="X174" s="0" t="n">
        <v>214</v>
      </c>
      <c r="Y174" s="0" t="s">
        <v>53</v>
      </c>
      <c r="Z174" s="0" t="n">
        <v>6190</v>
      </c>
      <c r="AA174" s="0" t="s">
        <v>54</v>
      </c>
      <c r="AB174" s="0" t="s">
        <v>54</v>
      </c>
      <c r="AC174" s="0" t="n">
        <v>48</v>
      </c>
      <c r="AD174" s="0" t="s">
        <v>1003</v>
      </c>
      <c r="AG174" s="6" t="n">
        <v>42735</v>
      </c>
      <c r="AH174" s="0" t="n">
        <v>2.045</v>
      </c>
      <c r="AI174" s="0" t="n">
        <v>2.155</v>
      </c>
      <c r="AJ174" s="6" t="n">
        <v>42735</v>
      </c>
      <c r="AK174" s="0" t="n">
        <v>48</v>
      </c>
      <c r="AL174" s="6" t="n">
        <v>42735</v>
      </c>
      <c r="AM174" s="0" t="n">
        <v>35.404</v>
      </c>
      <c r="AN174" s="0" t="n">
        <v>37.319</v>
      </c>
      <c r="AO174" s="0" t="n">
        <v>35.203</v>
      </c>
      <c r="AP174" s="0" t="n">
        <v>39.334</v>
      </c>
      <c r="AQ174" s="0" t="s">
        <v>993</v>
      </c>
      <c r="AR174" s="0" t="s">
        <v>58</v>
      </c>
      <c r="AS174" s="0" t="s">
        <v>53</v>
      </c>
      <c r="AT174" s="0" t="n">
        <v>176</v>
      </c>
      <c r="AU174" s="0" t="n">
        <v>175</v>
      </c>
      <c r="AX174" s="0" t="s">
        <v>230</v>
      </c>
    </row>
    <row r="175" customFormat="false" ht="15" hidden="false" customHeight="false" outlineLevel="0" collapsed="false">
      <c r="A175" s="0" t="s">
        <v>1004</v>
      </c>
      <c r="B175" s="0" t="s">
        <v>759</v>
      </c>
      <c r="C175" s="0" t="s">
        <v>1005</v>
      </c>
      <c r="E175" s="1" t="s">
        <v>1005</v>
      </c>
      <c r="G175" s="5" t="s">
        <v>1005</v>
      </c>
      <c r="H175" s="5"/>
      <c r="I175" s="5"/>
      <c r="J175" s="5"/>
      <c r="K175" s="5"/>
      <c r="L175" s="5"/>
      <c r="M175" s="5"/>
      <c r="N175" s="5"/>
      <c r="Q175" s="0" t="s">
        <v>51</v>
      </c>
      <c r="R175" s="0" t="s">
        <v>126</v>
      </c>
      <c r="S175" s="0" t="n">
        <v>3</v>
      </c>
      <c r="T175" s="0" t="n">
        <v>2120</v>
      </c>
      <c r="U175" s="0" t="n">
        <v>2120</v>
      </c>
      <c r="V175" s="0" t="n">
        <v>2120</v>
      </c>
      <c r="X175" s="0" t="n">
        <v>1</v>
      </c>
      <c r="Y175" s="0" t="s">
        <v>512</v>
      </c>
      <c r="AD175" s="0" t="s">
        <v>1006</v>
      </c>
      <c r="AG175" s="0" t="n">
        <v>2016</v>
      </c>
      <c r="AH175" s="0" t="s">
        <v>56</v>
      </c>
      <c r="AI175" s="0" t="s">
        <v>56</v>
      </c>
      <c r="AK175" s="0" t="n">
        <v>75</v>
      </c>
      <c r="AL175" s="0" t="n">
        <v>2016</v>
      </c>
      <c r="AM175" s="0" t="s">
        <v>56</v>
      </c>
      <c r="AN175" s="0" t="s">
        <v>56</v>
      </c>
      <c r="AO175" s="0" t="s">
        <v>56</v>
      </c>
      <c r="AP175" s="0" t="s">
        <v>56</v>
      </c>
      <c r="AQ175" s="0" t="s">
        <v>70</v>
      </c>
      <c r="AR175" s="0" t="s">
        <v>70</v>
      </c>
      <c r="AS175" s="0" t="s">
        <v>512</v>
      </c>
      <c r="AT175" s="0" t="n">
        <v>0</v>
      </c>
      <c r="AU175" s="0" t="n">
        <v>0</v>
      </c>
      <c r="AX175" s="0" t="s">
        <v>230</v>
      </c>
    </row>
    <row r="176" customFormat="false" ht="15" hidden="false" customHeight="false" outlineLevel="0" collapsed="false">
      <c r="A176" s="0" t="s">
        <v>1007</v>
      </c>
      <c r="B176" s="0" t="s">
        <v>759</v>
      </c>
      <c r="C176" s="0" t="s">
        <v>1008</v>
      </c>
      <c r="E176" s="1" t="s">
        <v>1008</v>
      </c>
      <c r="G176" s="5" t="s">
        <v>1008</v>
      </c>
      <c r="H176" s="5"/>
      <c r="I176" s="5"/>
      <c r="J176" s="5"/>
      <c r="K176" s="5"/>
      <c r="L176" s="5"/>
      <c r="M176" s="5"/>
      <c r="N176" s="5"/>
      <c r="O176" s="0" t="s">
        <v>1008</v>
      </c>
      <c r="P176" s="0" t="s">
        <v>1007</v>
      </c>
      <c r="Q176" s="0" t="s">
        <v>51</v>
      </c>
      <c r="R176" s="0" t="s">
        <v>52</v>
      </c>
      <c r="S176" s="0" t="n">
        <v>2.032</v>
      </c>
      <c r="T176" s="0" t="n">
        <v>5229</v>
      </c>
      <c r="U176" s="0" t="n">
        <v>5229</v>
      </c>
      <c r="W176" s="0" t="s">
        <v>1009</v>
      </c>
      <c r="X176" s="0" t="n">
        <v>291</v>
      </c>
      <c r="Y176" s="0" t="s">
        <v>53</v>
      </c>
      <c r="Z176" s="0" t="n">
        <v>5229</v>
      </c>
      <c r="AA176" s="0" t="s">
        <v>54</v>
      </c>
      <c r="AB176" s="0" t="s">
        <v>54</v>
      </c>
      <c r="AD176" s="0" t="s">
        <v>950</v>
      </c>
      <c r="AG176" s="6" t="n">
        <v>42825</v>
      </c>
      <c r="AH176" s="0" t="n">
        <v>177</v>
      </c>
      <c r="AI176" s="0" t="n">
        <v>189</v>
      </c>
      <c r="AJ176" s="6" t="n">
        <v>42825</v>
      </c>
      <c r="AK176" s="0" t="s">
        <v>56</v>
      </c>
      <c r="AM176" s="0" t="n">
        <v>3.763</v>
      </c>
      <c r="AN176" s="0" t="n">
        <v>4.023</v>
      </c>
      <c r="AO176" s="0" t="n">
        <v>3.944</v>
      </c>
      <c r="AP176" s="0" t="n">
        <v>4.407</v>
      </c>
      <c r="AQ176" s="0" t="s">
        <v>993</v>
      </c>
      <c r="AR176" s="0" t="s">
        <v>58</v>
      </c>
      <c r="AS176" s="0" t="s">
        <v>53</v>
      </c>
      <c r="AT176" s="0" t="n">
        <v>150</v>
      </c>
      <c r="AU176" s="0" t="n">
        <v>172</v>
      </c>
      <c r="AV176" s="0" t="s">
        <v>1010</v>
      </c>
      <c r="AW176" s="0" t="s">
        <v>950</v>
      </c>
      <c r="AX176" s="0" t="s">
        <v>230</v>
      </c>
      <c r="AY176" s="0" t="s">
        <v>1011</v>
      </c>
    </row>
    <row r="177" customFormat="false" ht="15" hidden="false" customHeight="false" outlineLevel="0" collapsed="false">
      <c r="A177" s="0" t="s">
        <v>1012</v>
      </c>
      <c r="B177" s="0" t="s">
        <v>759</v>
      </c>
      <c r="C177" s="0" t="s">
        <v>1013</v>
      </c>
      <c r="E177" s="1" t="s">
        <v>1013</v>
      </c>
      <c r="G177" s="5" t="s">
        <v>1013</v>
      </c>
      <c r="H177" s="5"/>
      <c r="I177" s="5"/>
      <c r="J177" s="5"/>
      <c r="K177" s="5"/>
      <c r="L177" s="5"/>
      <c r="M177" s="5"/>
      <c r="N177" s="5"/>
      <c r="O177" s="0" t="s">
        <v>1014</v>
      </c>
      <c r="P177" s="0" t="s">
        <v>1015</v>
      </c>
      <c r="Q177" s="0" t="s">
        <v>51</v>
      </c>
      <c r="R177" s="0" t="s">
        <v>52</v>
      </c>
      <c r="S177" s="0" t="n">
        <v>465</v>
      </c>
      <c r="T177" s="0" t="n">
        <v>8690</v>
      </c>
      <c r="U177" s="0" t="n">
        <v>8690</v>
      </c>
      <c r="W177" s="0" t="s">
        <v>1016</v>
      </c>
      <c r="X177" s="0" t="n">
        <v>13</v>
      </c>
      <c r="Y177" s="0" t="s">
        <v>67</v>
      </c>
      <c r="Z177" s="0" t="n">
        <v>6420</v>
      </c>
      <c r="AA177" s="0" t="s">
        <v>120</v>
      </c>
      <c r="AB177" s="0" t="s">
        <v>56</v>
      </c>
      <c r="AC177" s="0" t="n">
        <v>1.5</v>
      </c>
      <c r="AD177" s="0" t="s">
        <v>1017</v>
      </c>
      <c r="AG177" s="6" t="n">
        <v>41578</v>
      </c>
      <c r="AH177" s="0" t="n">
        <v>174</v>
      </c>
      <c r="AI177" s="0" t="n">
        <v>237</v>
      </c>
      <c r="AJ177" s="6" t="n">
        <v>41578</v>
      </c>
      <c r="AK177" s="0" t="s">
        <v>56</v>
      </c>
      <c r="AM177" s="0" t="n">
        <v>452</v>
      </c>
      <c r="AN177" s="0" t="n">
        <v>617</v>
      </c>
      <c r="AO177" s="0" t="n">
        <v>610</v>
      </c>
      <c r="AP177" s="0" t="n">
        <v>816</v>
      </c>
      <c r="AQ177" s="0" t="s">
        <v>189</v>
      </c>
      <c r="AR177" s="0" t="s">
        <v>189</v>
      </c>
      <c r="AS177" s="0" t="s">
        <v>67</v>
      </c>
      <c r="AT177" s="0" t="n">
        <v>350</v>
      </c>
      <c r="AU177" s="0" t="n">
        <v>3</v>
      </c>
      <c r="AX177" s="0" t="s">
        <v>230</v>
      </c>
    </row>
    <row r="178" customFormat="false" ht="15" hidden="false" customHeight="false" outlineLevel="0" collapsed="false">
      <c r="A178" s="0" t="s">
        <v>1018</v>
      </c>
      <c r="B178" s="0" t="s">
        <v>759</v>
      </c>
      <c r="C178" s="0" t="s">
        <v>1019</v>
      </c>
      <c r="E178" s="1" t="s">
        <v>1019</v>
      </c>
      <c r="G178" s="5" t="s">
        <v>1019</v>
      </c>
      <c r="H178" s="5"/>
      <c r="I178" s="5"/>
      <c r="J178" s="5"/>
      <c r="K178" s="5"/>
      <c r="L178" s="5"/>
      <c r="M178" s="5"/>
      <c r="N178" s="5"/>
      <c r="Q178" s="0" t="s">
        <v>51</v>
      </c>
      <c r="R178" s="0" t="s">
        <v>539</v>
      </c>
      <c r="S178" s="0" t="n">
        <v>1</v>
      </c>
      <c r="T178" s="0" t="n">
        <v>7112</v>
      </c>
      <c r="U178" s="0" t="n">
        <v>7112</v>
      </c>
      <c r="X178" s="0" t="n">
        <v>0</v>
      </c>
      <c r="Y178" s="0" t="s">
        <v>512</v>
      </c>
      <c r="AD178" s="0" t="s">
        <v>1020</v>
      </c>
      <c r="AE178" s="0" t="s">
        <v>1021</v>
      </c>
      <c r="AF178" s="0" t="s">
        <v>1022</v>
      </c>
      <c r="AG178" s="0" t="n">
        <v>2014</v>
      </c>
      <c r="AH178" s="0" t="s">
        <v>56</v>
      </c>
      <c r="AI178" s="0" t="s">
        <v>56</v>
      </c>
      <c r="AK178" s="0" t="s">
        <v>56</v>
      </c>
      <c r="AM178" s="0" t="s">
        <v>56</v>
      </c>
      <c r="AN178" s="0" t="s">
        <v>56</v>
      </c>
      <c r="AO178" s="0" t="s">
        <v>56</v>
      </c>
      <c r="AP178" s="0" t="s">
        <v>56</v>
      </c>
      <c r="AQ178" s="0" t="s">
        <v>70</v>
      </c>
      <c r="AR178" s="0" t="s">
        <v>70</v>
      </c>
      <c r="AS178" s="0" t="s">
        <v>512</v>
      </c>
      <c r="AT178" s="0" t="n">
        <v>0</v>
      </c>
      <c r="AU178" s="0" t="n">
        <v>0</v>
      </c>
    </row>
    <row r="179" customFormat="false" ht="15" hidden="false" customHeight="false" outlineLevel="0" collapsed="false">
      <c r="A179" s="0" t="s">
        <v>1023</v>
      </c>
      <c r="B179" s="0" t="s">
        <v>759</v>
      </c>
      <c r="C179" s="0" t="s">
        <v>1024</v>
      </c>
      <c r="E179" s="1" t="s">
        <v>1024</v>
      </c>
      <c r="G179" s="5" t="s">
        <v>1024</v>
      </c>
      <c r="H179" s="5" t="s">
        <v>1025</v>
      </c>
      <c r="I179" s="5"/>
      <c r="J179" s="5"/>
      <c r="K179" s="5"/>
      <c r="L179" s="5"/>
      <c r="M179" s="5"/>
      <c r="N179" s="5"/>
      <c r="O179" s="0" t="s">
        <v>1024</v>
      </c>
      <c r="P179" s="0" t="s">
        <v>1026</v>
      </c>
      <c r="Q179" s="0" t="s">
        <v>51</v>
      </c>
      <c r="R179" s="0" t="s">
        <v>539</v>
      </c>
      <c r="S179" s="0" t="s">
        <v>56</v>
      </c>
      <c r="X179" s="0" t="n">
        <v>1</v>
      </c>
      <c r="Y179" s="0" t="s">
        <v>128</v>
      </c>
      <c r="AA179" s="0" t="s">
        <v>54</v>
      </c>
      <c r="AB179" s="0" t="s">
        <v>54</v>
      </c>
      <c r="AD179" s="0" t="s">
        <v>1027</v>
      </c>
      <c r="AE179" s="0" t="s">
        <v>1028</v>
      </c>
      <c r="AF179" s="0" t="s">
        <v>1029</v>
      </c>
      <c r="AH179" s="0" t="s">
        <v>56</v>
      </c>
      <c r="AI179" s="0" t="s">
        <v>56</v>
      </c>
      <c r="AK179" s="0" t="s">
        <v>56</v>
      </c>
      <c r="AM179" s="0" t="s">
        <v>56</v>
      </c>
      <c r="AN179" s="0" t="s">
        <v>56</v>
      </c>
      <c r="AO179" s="0" t="s">
        <v>56</v>
      </c>
      <c r="AP179" s="0" t="s">
        <v>56</v>
      </c>
      <c r="AQ179" s="0" t="s">
        <v>70</v>
      </c>
      <c r="AR179" s="0" t="s">
        <v>70</v>
      </c>
      <c r="AS179" s="0" t="s">
        <v>128</v>
      </c>
      <c r="AT179" s="0" t="n">
        <v>2</v>
      </c>
      <c r="AU179" s="0" t="n">
        <v>1</v>
      </c>
    </row>
    <row r="180" customFormat="false" ht="15" hidden="false" customHeight="false" outlineLevel="0" collapsed="false">
      <c r="A180" s="0" t="s">
        <v>1030</v>
      </c>
      <c r="B180" s="0" t="s">
        <v>759</v>
      </c>
      <c r="C180" s="0" t="s">
        <v>1031</v>
      </c>
      <c r="E180" s="1" t="s">
        <v>1031</v>
      </c>
      <c r="G180" s="5" t="s">
        <v>1031</v>
      </c>
      <c r="H180" s="5"/>
      <c r="I180" s="5"/>
      <c r="J180" s="5"/>
      <c r="K180" s="5"/>
      <c r="L180" s="5"/>
      <c r="M180" s="5"/>
      <c r="N180" s="5"/>
      <c r="Q180" s="0" t="s">
        <v>51</v>
      </c>
      <c r="R180" s="0" t="s">
        <v>119</v>
      </c>
      <c r="S180" s="0" t="n">
        <v>38</v>
      </c>
      <c r="T180" s="0" t="n">
        <v>610</v>
      </c>
      <c r="U180" s="0" t="n">
        <v>610</v>
      </c>
      <c r="X180" s="0" t="n">
        <v>1</v>
      </c>
      <c r="Y180" s="0" t="s">
        <v>512</v>
      </c>
      <c r="AD180" s="0" t="s">
        <v>1020</v>
      </c>
      <c r="AE180" s="0" t="s">
        <v>1032</v>
      </c>
      <c r="AF180" s="0" t="s">
        <v>1033</v>
      </c>
      <c r="AG180" s="0" t="n">
        <v>2016</v>
      </c>
      <c r="AH180" s="0" t="s">
        <v>56</v>
      </c>
      <c r="AI180" s="0" t="s">
        <v>56</v>
      </c>
      <c r="AK180" s="0" t="n">
        <v>35</v>
      </c>
      <c r="AL180" s="0" t="n">
        <v>2016</v>
      </c>
      <c r="AM180" s="0" t="s">
        <v>56</v>
      </c>
      <c r="AN180" s="0" t="s">
        <v>56</v>
      </c>
      <c r="AO180" s="0" t="s">
        <v>56</v>
      </c>
      <c r="AP180" s="0" t="s">
        <v>56</v>
      </c>
      <c r="AQ180" s="0" t="s">
        <v>70</v>
      </c>
      <c r="AR180" s="0" t="s">
        <v>70</v>
      </c>
      <c r="AS180" s="0" t="s">
        <v>512</v>
      </c>
      <c r="AT180" s="0" t="n">
        <v>0</v>
      </c>
      <c r="AU180" s="0" t="n">
        <v>0</v>
      </c>
      <c r="AV180" s="0" t="s">
        <v>1020</v>
      </c>
      <c r="AX180" s="0" t="s">
        <v>230</v>
      </c>
    </row>
    <row r="181" customFormat="false" ht="15" hidden="false" customHeight="false" outlineLevel="0" collapsed="false">
      <c r="A181" s="0" t="s">
        <v>1034</v>
      </c>
      <c r="B181" s="0" t="s">
        <v>759</v>
      </c>
      <c r="C181" s="0" t="s">
        <v>1035</v>
      </c>
      <c r="E181" s="1" t="s">
        <v>1035</v>
      </c>
      <c r="G181" s="5" t="s">
        <v>1035</v>
      </c>
      <c r="H181" s="5"/>
      <c r="I181" s="5"/>
      <c r="J181" s="5"/>
      <c r="K181" s="5"/>
      <c r="L181" s="5"/>
      <c r="M181" s="5"/>
      <c r="N181" s="5"/>
      <c r="Q181" s="0" t="s">
        <v>51</v>
      </c>
      <c r="R181" s="0" t="s">
        <v>539</v>
      </c>
      <c r="S181" s="0" t="s">
        <v>56</v>
      </c>
      <c r="X181" s="0" t="n">
        <v>0</v>
      </c>
      <c r="Y181" s="0" t="s">
        <v>512</v>
      </c>
      <c r="AD181" s="0" t="s">
        <v>954</v>
      </c>
      <c r="AE181" s="0" t="s">
        <v>1036</v>
      </c>
      <c r="AF181" s="0" t="s">
        <v>1037</v>
      </c>
      <c r="AH181" s="0" t="s">
        <v>56</v>
      </c>
      <c r="AI181" s="0" t="s">
        <v>56</v>
      </c>
      <c r="AK181" s="0" t="s">
        <v>56</v>
      </c>
      <c r="AM181" s="0" t="s">
        <v>56</v>
      </c>
      <c r="AN181" s="0" t="s">
        <v>56</v>
      </c>
      <c r="AO181" s="0" t="s">
        <v>56</v>
      </c>
      <c r="AP181" s="0" t="s">
        <v>56</v>
      </c>
      <c r="AQ181" s="0" t="s">
        <v>70</v>
      </c>
      <c r="AR181" s="0" t="s">
        <v>70</v>
      </c>
      <c r="AS181" s="0" t="s">
        <v>512</v>
      </c>
      <c r="AT181" s="0" t="n">
        <v>0</v>
      </c>
      <c r="AU181" s="0" t="n">
        <v>0</v>
      </c>
    </row>
    <row r="182" customFormat="false" ht="15" hidden="false" customHeight="false" outlineLevel="0" collapsed="false">
      <c r="A182" s="0" t="s">
        <v>1038</v>
      </c>
      <c r="B182" s="0" t="s">
        <v>759</v>
      </c>
      <c r="C182" s="0" t="s">
        <v>1039</v>
      </c>
      <c r="E182" s="1" t="s">
        <v>1039</v>
      </c>
      <c r="G182" s="5" t="s">
        <v>1039</v>
      </c>
      <c r="H182" s="5"/>
      <c r="I182" s="5"/>
      <c r="J182" s="5"/>
      <c r="K182" s="5"/>
      <c r="L182" s="5"/>
      <c r="M182" s="5"/>
      <c r="N182" s="5"/>
      <c r="O182" s="0" t="s">
        <v>1039</v>
      </c>
      <c r="P182" s="0" t="s">
        <v>1040</v>
      </c>
      <c r="Q182" s="0" t="s">
        <v>51</v>
      </c>
      <c r="R182" s="0" t="s">
        <v>52</v>
      </c>
      <c r="S182" s="0" t="n">
        <v>14</v>
      </c>
      <c r="T182" s="0" t="n">
        <v>2120</v>
      </c>
      <c r="U182" s="0" t="n">
        <v>2120</v>
      </c>
      <c r="W182" s="0" t="s">
        <v>1041</v>
      </c>
      <c r="X182" s="0" t="n">
        <v>15</v>
      </c>
      <c r="Y182" s="0" t="s">
        <v>53</v>
      </c>
      <c r="Z182" s="0" t="n">
        <v>2120</v>
      </c>
      <c r="AA182" s="0" t="s">
        <v>54</v>
      </c>
      <c r="AB182" s="0" t="s">
        <v>54</v>
      </c>
      <c r="AD182" s="0" t="s">
        <v>954</v>
      </c>
      <c r="AG182" s="6" t="n">
        <v>42735</v>
      </c>
      <c r="AH182" s="0" t="n">
        <v>-50</v>
      </c>
      <c r="AI182" s="0" t="n">
        <v>-53</v>
      </c>
      <c r="AJ182" s="6" t="n">
        <v>42735</v>
      </c>
      <c r="AK182" s="0" t="s">
        <v>56</v>
      </c>
      <c r="AM182" s="0" t="n">
        <v>456</v>
      </c>
      <c r="AN182" s="0" t="n">
        <v>481</v>
      </c>
      <c r="AO182" s="0" t="n">
        <v>169</v>
      </c>
      <c r="AP182" s="0" t="n">
        <v>189</v>
      </c>
      <c r="AQ182" s="0" t="s">
        <v>674</v>
      </c>
      <c r="AR182" s="0" t="s">
        <v>58</v>
      </c>
      <c r="AS182" s="0" t="s">
        <v>53</v>
      </c>
      <c r="AT182" s="0" t="n">
        <v>3</v>
      </c>
      <c r="AU182" s="0" t="n">
        <v>3</v>
      </c>
      <c r="AX182" s="0" t="s">
        <v>230</v>
      </c>
    </row>
    <row r="183" customFormat="false" ht="15" hidden="false" customHeight="false" outlineLevel="0" collapsed="false">
      <c r="A183" s="0" t="s">
        <v>1042</v>
      </c>
      <c r="B183" s="0" t="s">
        <v>759</v>
      </c>
      <c r="C183" s="0" t="s">
        <v>1043</v>
      </c>
      <c r="E183" s="1" t="s">
        <v>1043</v>
      </c>
      <c r="G183" s="5" t="s">
        <v>1043</v>
      </c>
      <c r="H183" s="5"/>
      <c r="I183" s="5"/>
      <c r="J183" s="5"/>
      <c r="K183" s="5"/>
      <c r="L183" s="5"/>
      <c r="M183" s="5"/>
      <c r="N183" s="5"/>
      <c r="O183" s="0" t="s">
        <v>1044</v>
      </c>
      <c r="P183" s="0" t="s">
        <v>1045</v>
      </c>
      <c r="Q183" s="0" t="s">
        <v>1046</v>
      </c>
      <c r="R183" s="0" t="s">
        <v>52</v>
      </c>
      <c r="S183" s="0" t="n">
        <v>23.546</v>
      </c>
      <c r="T183" s="0" t="n">
        <v>6430</v>
      </c>
      <c r="U183" s="0" t="n">
        <v>6430</v>
      </c>
      <c r="X183" s="0" t="n">
        <v>992</v>
      </c>
      <c r="Y183" s="0" t="s">
        <v>67</v>
      </c>
      <c r="Z183" s="0" t="s">
        <v>120</v>
      </c>
      <c r="AA183" s="0" t="s">
        <v>120</v>
      </c>
      <c r="AB183" s="0" t="s">
        <v>56</v>
      </c>
      <c r="AC183" s="0" t="s">
        <v>120</v>
      </c>
      <c r="AD183" s="0" t="s">
        <v>1027</v>
      </c>
      <c r="AG183" s="6" t="n">
        <v>42735</v>
      </c>
      <c r="AH183" s="0" t="n">
        <v>-123</v>
      </c>
      <c r="AI183" s="0" t="n">
        <v>-130</v>
      </c>
      <c r="AJ183" s="6" t="n">
        <v>42735</v>
      </c>
      <c r="AK183" s="0" t="s">
        <v>56</v>
      </c>
      <c r="AM183" s="0" t="n">
        <v>40.711</v>
      </c>
      <c r="AN183" s="0" t="n">
        <v>42.913</v>
      </c>
      <c r="AO183" s="0" t="n">
        <v>6.812</v>
      </c>
      <c r="AP183" s="0" t="n">
        <v>7.611</v>
      </c>
      <c r="AQ183" s="0" t="s">
        <v>993</v>
      </c>
      <c r="AR183" s="0" t="s">
        <v>58</v>
      </c>
      <c r="AS183" s="0" t="s">
        <v>67</v>
      </c>
      <c r="AT183" s="0" t="n">
        <v>604</v>
      </c>
      <c r="AU183" s="0" t="n">
        <v>75</v>
      </c>
      <c r="AX183" s="0" t="s">
        <v>230</v>
      </c>
    </row>
    <row r="184" customFormat="false" ht="15" hidden="false" customHeight="false" outlineLevel="0" collapsed="false">
      <c r="A184" s="0" t="s">
        <v>1047</v>
      </c>
      <c r="B184" s="0" t="s">
        <v>759</v>
      </c>
      <c r="C184" s="0" t="s">
        <v>1048</v>
      </c>
      <c r="E184" s="1" t="s">
        <v>1048</v>
      </c>
      <c r="G184" s="5" t="s">
        <v>1048</v>
      </c>
      <c r="H184" s="5"/>
      <c r="I184" s="5"/>
      <c r="J184" s="5"/>
      <c r="K184" s="5"/>
      <c r="L184" s="5"/>
      <c r="M184" s="5"/>
      <c r="N184" s="5"/>
      <c r="O184" s="0" t="s">
        <v>1048</v>
      </c>
      <c r="P184" s="0" t="s">
        <v>1049</v>
      </c>
      <c r="Q184" s="0" t="s">
        <v>51</v>
      </c>
      <c r="R184" s="0" t="s">
        <v>52</v>
      </c>
      <c r="S184" s="0" t="n">
        <v>9.687</v>
      </c>
      <c r="T184" s="0" t="n">
        <v>2120</v>
      </c>
      <c r="U184" s="0" t="n">
        <v>2120</v>
      </c>
      <c r="V184" s="0" t="n">
        <v>4645</v>
      </c>
      <c r="W184" s="0" t="s">
        <v>1050</v>
      </c>
      <c r="X184" s="0" t="n">
        <v>721</v>
      </c>
      <c r="Y184" s="0" t="s">
        <v>53</v>
      </c>
      <c r="Z184" s="0" t="n">
        <v>2120</v>
      </c>
      <c r="AA184" s="0" t="s">
        <v>54</v>
      </c>
      <c r="AB184" s="0" t="s">
        <v>54</v>
      </c>
      <c r="AC184" s="0" t="n">
        <v>21.5</v>
      </c>
      <c r="AD184" s="0" t="s">
        <v>1051</v>
      </c>
      <c r="AG184" s="6" t="n">
        <v>42735</v>
      </c>
      <c r="AH184" s="0" t="n">
        <v>-2.285</v>
      </c>
      <c r="AI184" s="0" t="n">
        <v>-2.409</v>
      </c>
      <c r="AJ184" s="6" t="n">
        <v>42735</v>
      </c>
      <c r="AK184" s="0" t="n">
        <v>21.5</v>
      </c>
      <c r="AL184" s="6" t="n">
        <v>42735</v>
      </c>
      <c r="AM184" s="0" t="n">
        <v>41.295</v>
      </c>
      <c r="AN184" s="0" t="n">
        <v>43.529</v>
      </c>
      <c r="AO184" s="0" t="n">
        <v>4.674</v>
      </c>
      <c r="AP184" s="0" t="n">
        <v>5.223</v>
      </c>
      <c r="AQ184" s="0" t="s">
        <v>993</v>
      </c>
      <c r="AR184" s="0" t="s">
        <v>58</v>
      </c>
      <c r="AS184" s="0" t="s">
        <v>53</v>
      </c>
      <c r="AT184" s="0" t="n">
        <v>405</v>
      </c>
      <c r="AU184" s="0" t="n">
        <v>409</v>
      </c>
      <c r="AV184" s="0" t="s">
        <v>1052</v>
      </c>
      <c r="AX184" s="0" t="s">
        <v>230</v>
      </c>
      <c r="AY184" s="0" t="s">
        <v>1053</v>
      </c>
    </row>
    <row r="185" customFormat="false" ht="15" hidden="false" customHeight="false" outlineLevel="0" collapsed="false">
      <c r="A185" s="0" t="s">
        <v>1054</v>
      </c>
      <c r="B185" s="0" t="s">
        <v>759</v>
      </c>
      <c r="C185" s="0" t="s">
        <v>1055</v>
      </c>
      <c r="E185" s="1" t="s">
        <v>1055</v>
      </c>
      <c r="G185" s="5" t="s">
        <v>1055</v>
      </c>
      <c r="H185" s="5"/>
      <c r="I185" s="5"/>
      <c r="J185" s="5"/>
      <c r="K185" s="5"/>
      <c r="L185" s="5"/>
      <c r="M185" s="5"/>
      <c r="N185" s="5"/>
      <c r="O185" s="0" t="s">
        <v>1055</v>
      </c>
      <c r="P185" s="0" t="s">
        <v>1056</v>
      </c>
      <c r="Q185" s="0" t="s">
        <v>51</v>
      </c>
      <c r="R185" s="0" t="s">
        <v>52</v>
      </c>
      <c r="S185" s="0" t="n">
        <v>85</v>
      </c>
      <c r="T185" s="0" t="n">
        <v>2712</v>
      </c>
      <c r="U185" s="0" t="n">
        <v>2712</v>
      </c>
      <c r="X185" s="0" t="n">
        <v>15</v>
      </c>
      <c r="Y185" s="0" t="s">
        <v>53</v>
      </c>
      <c r="Z185" s="0" t="n">
        <v>2712</v>
      </c>
      <c r="AA185" s="0" t="s">
        <v>54</v>
      </c>
      <c r="AB185" s="0" t="s">
        <v>54</v>
      </c>
      <c r="AD185" s="0" t="s">
        <v>1006</v>
      </c>
      <c r="AG185" s="6" t="n">
        <v>42735</v>
      </c>
      <c r="AH185" s="0" t="n">
        <v>-20</v>
      </c>
      <c r="AI185" s="0" t="n">
        <v>-21</v>
      </c>
      <c r="AJ185" s="6" t="n">
        <v>42735</v>
      </c>
      <c r="AK185" s="0" t="s">
        <v>56</v>
      </c>
      <c r="AM185" s="0" t="n">
        <v>174</v>
      </c>
      <c r="AN185" s="0" t="n">
        <v>183</v>
      </c>
      <c r="AO185" s="0" t="n">
        <v>441</v>
      </c>
      <c r="AP185" s="0" t="n">
        <v>493</v>
      </c>
      <c r="AQ185" s="0" t="s">
        <v>993</v>
      </c>
      <c r="AR185" s="0" t="s">
        <v>58</v>
      </c>
      <c r="AS185" s="0" t="s">
        <v>53</v>
      </c>
      <c r="AT185" s="0" t="n">
        <v>9</v>
      </c>
      <c r="AU185" s="0" t="n">
        <v>10</v>
      </c>
      <c r="AX185" s="0" t="s">
        <v>230</v>
      </c>
      <c r="AY185" s="0" t="s">
        <v>1057</v>
      </c>
    </row>
    <row r="186" customFormat="false" ht="15" hidden="false" customHeight="false" outlineLevel="0" collapsed="false">
      <c r="A186" s="0" t="s">
        <v>1058</v>
      </c>
      <c r="B186" s="0" t="s">
        <v>759</v>
      </c>
      <c r="C186" s="0" t="s">
        <v>1059</v>
      </c>
      <c r="E186" s="1" t="s">
        <v>1059</v>
      </c>
      <c r="G186" s="5" t="s">
        <v>1059</v>
      </c>
      <c r="H186" s="5"/>
      <c r="I186" s="5"/>
      <c r="J186" s="5"/>
      <c r="K186" s="5"/>
      <c r="L186" s="5"/>
      <c r="M186" s="5"/>
      <c r="N186" s="5" t="s">
        <v>1060</v>
      </c>
      <c r="O186" s="0" t="s">
        <v>1059</v>
      </c>
      <c r="P186" s="0" t="s">
        <v>1061</v>
      </c>
      <c r="Q186" s="0" t="s">
        <v>51</v>
      </c>
      <c r="R186" s="0" t="s">
        <v>52</v>
      </c>
      <c r="S186" s="0" t="n">
        <v>385</v>
      </c>
      <c r="T186" s="0" t="n">
        <v>2899</v>
      </c>
      <c r="U186" s="0" t="n">
        <v>2899</v>
      </c>
      <c r="V186" s="0" t="n">
        <v>2660</v>
      </c>
      <c r="W186" s="0" t="s">
        <v>1062</v>
      </c>
      <c r="X186" s="0" t="n">
        <v>70</v>
      </c>
      <c r="Y186" s="0" t="s">
        <v>53</v>
      </c>
      <c r="Z186" s="0" t="n">
        <v>2899</v>
      </c>
      <c r="AA186" s="0" t="s">
        <v>54</v>
      </c>
      <c r="AB186" s="0" t="s">
        <v>54</v>
      </c>
      <c r="AC186" s="0" t="n">
        <v>1.269</v>
      </c>
      <c r="AD186" s="0" t="s">
        <v>1063</v>
      </c>
      <c r="AG186" s="6" t="n">
        <v>42735</v>
      </c>
      <c r="AH186" s="0" t="n">
        <v>21</v>
      </c>
      <c r="AI186" s="0" t="n">
        <v>22</v>
      </c>
      <c r="AJ186" s="6" t="n">
        <v>42735</v>
      </c>
      <c r="AK186" s="0" t="n">
        <v>1.269</v>
      </c>
      <c r="AL186" s="6" t="n">
        <v>42735</v>
      </c>
      <c r="AM186" s="0" t="n">
        <v>404</v>
      </c>
      <c r="AN186" s="0" t="n">
        <v>426</v>
      </c>
      <c r="AO186" s="0" t="n">
        <v>1.113</v>
      </c>
      <c r="AP186" s="0" t="n">
        <v>1.244</v>
      </c>
      <c r="AQ186" s="0" t="s">
        <v>674</v>
      </c>
      <c r="AR186" s="0" t="s">
        <v>58</v>
      </c>
      <c r="AS186" s="0" t="s">
        <v>53</v>
      </c>
      <c r="AT186" s="0" t="n">
        <v>43</v>
      </c>
      <c r="AU186" s="0" t="n">
        <v>43</v>
      </c>
      <c r="AV186" s="0" t="s">
        <v>230</v>
      </c>
      <c r="AW186" s="0" t="s">
        <v>230</v>
      </c>
      <c r="AX186" s="0" t="s">
        <v>230</v>
      </c>
    </row>
    <row r="187" customFormat="false" ht="15" hidden="false" customHeight="false" outlineLevel="0" collapsed="false">
      <c r="A187" s="0" t="s">
        <v>1064</v>
      </c>
      <c r="B187" s="0" t="s">
        <v>759</v>
      </c>
      <c r="C187" s="0" t="s">
        <v>1065</v>
      </c>
      <c r="E187" s="1" t="s">
        <v>1065</v>
      </c>
      <c r="G187" s="5" t="s">
        <v>1065</v>
      </c>
      <c r="H187" s="5"/>
      <c r="I187" s="5"/>
      <c r="J187" s="5"/>
      <c r="K187" s="5"/>
      <c r="L187" s="5"/>
      <c r="M187" s="5"/>
      <c r="N187" s="5"/>
      <c r="O187" s="0" t="s">
        <v>1065</v>
      </c>
      <c r="P187" s="0" t="s">
        <v>1066</v>
      </c>
      <c r="Q187" s="0" t="s">
        <v>51</v>
      </c>
      <c r="R187" s="0" t="s">
        <v>52</v>
      </c>
      <c r="S187" s="0" t="n">
        <v>8.145</v>
      </c>
      <c r="T187" s="0" t="n">
        <v>7022</v>
      </c>
      <c r="U187" s="0" t="n">
        <v>7022</v>
      </c>
      <c r="V187" s="0" t="n">
        <v>5829</v>
      </c>
      <c r="X187" s="0" t="n">
        <v>448</v>
      </c>
      <c r="Y187" s="0" t="s">
        <v>77</v>
      </c>
      <c r="Z187" s="0" t="n">
        <v>7022</v>
      </c>
      <c r="AA187" s="0" t="s">
        <v>54</v>
      </c>
      <c r="AB187" s="0" t="s">
        <v>54</v>
      </c>
      <c r="AD187" s="0" t="s">
        <v>957</v>
      </c>
      <c r="AG187" s="6" t="n">
        <v>42643</v>
      </c>
      <c r="AH187" s="0" t="n">
        <v>730</v>
      </c>
      <c r="AI187" s="0" t="n">
        <v>815</v>
      </c>
      <c r="AJ187" s="6" t="n">
        <v>42643</v>
      </c>
      <c r="AK187" s="0" t="s">
        <v>56</v>
      </c>
      <c r="AM187" s="0" t="n">
        <v>7.987</v>
      </c>
      <c r="AN187" s="0" t="n">
        <v>8.915</v>
      </c>
      <c r="AO187" s="0" t="n">
        <v>11.832</v>
      </c>
      <c r="AP187" s="0" t="n">
        <v>13.22</v>
      </c>
      <c r="AQ187" s="0" t="s">
        <v>993</v>
      </c>
      <c r="AR187" s="0" t="s">
        <v>58</v>
      </c>
      <c r="AS187" s="0" t="s">
        <v>77</v>
      </c>
      <c r="AT187" s="0" t="n">
        <v>161</v>
      </c>
      <c r="AU187" s="0" t="n">
        <v>161</v>
      </c>
      <c r="AX187" s="0" t="s">
        <v>230</v>
      </c>
    </row>
    <row r="188" customFormat="false" ht="15" hidden="false" customHeight="false" outlineLevel="0" collapsed="false">
      <c r="A188" s="0" t="s">
        <v>1067</v>
      </c>
      <c r="B188" s="0" t="s">
        <v>759</v>
      </c>
      <c r="C188" s="0" t="s">
        <v>1068</v>
      </c>
      <c r="E188" s="1" t="s">
        <v>1068</v>
      </c>
      <c r="G188" s="5" t="s">
        <v>1068</v>
      </c>
      <c r="H188" s="5" t="s">
        <v>1069</v>
      </c>
      <c r="I188" s="5"/>
      <c r="J188" s="5"/>
      <c r="K188" s="5"/>
      <c r="L188" s="5"/>
      <c r="M188" s="5"/>
      <c r="N188" s="5"/>
      <c r="O188" s="0" t="s">
        <v>1068</v>
      </c>
      <c r="P188" s="0" t="s">
        <v>1070</v>
      </c>
      <c r="Q188" s="0" t="s">
        <v>51</v>
      </c>
      <c r="R188" s="0" t="s">
        <v>52</v>
      </c>
      <c r="S188" s="0" t="n">
        <v>8.966</v>
      </c>
      <c r="T188" s="0" t="n">
        <v>4910</v>
      </c>
      <c r="U188" s="0" t="n">
        <v>4910</v>
      </c>
      <c r="X188" s="0" t="n">
        <v>957</v>
      </c>
      <c r="Y188" s="0" t="s">
        <v>53</v>
      </c>
      <c r="Z188" s="0" t="n">
        <v>4910</v>
      </c>
      <c r="AA188" s="0" t="s">
        <v>54</v>
      </c>
      <c r="AB188" s="0" t="s">
        <v>54</v>
      </c>
      <c r="AD188" s="0" t="s">
        <v>957</v>
      </c>
      <c r="AG188" s="6" t="n">
        <v>42735</v>
      </c>
      <c r="AH188" s="0" t="n">
        <v>2.572</v>
      </c>
      <c r="AI188" s="0" t="n">
        <v>2.711</v>
      </c>
      <c r="AJ188" s="6" t="n">
        <v>42735</v>
      </c>
      <c r="AK188" s="0" t="s">
        <v>56</v>
      </c>
      <c r="AM188" s="0" t="n">
        <v>26.182</v>
      </c>
      <c r="AN188" s="0" t="n">
        <v>27.599</v>
      </c>
      <c r="AO188" s="0" t="n">
        <v>53.149</v>
      </c>
      <c r="AP188" s="0" t="n">
        <v>59.386</v>
      </c>
      <c r="AQ188" s="0" t="s">
        <v>993</v>
      </c>
      <c r="AR188" s="0" t="s">
        <v>58</v>
      </c>
      <c r="AS188" s="0" t="s">
        <v>53</v>
      </c>
      <c r="AT188" s="0" t="n">
        <v>43</v>
      </c>
      <c r="AU188" s="0" t="n">
        <v>46</v>
      </c>
      <c r="AX188" s="0" t="s">
        <v>230</v>
      </c>
      <c r="AY188" s="0" t="s">
        <v>1071</v>
      </c>
    </row>
    <row r="189" customFormat="false" ht="15" hidden="false" customHeight="false" outlineLevel="0" collapsed="false">
      <c r="A189" s="0" t="s">
        <v>1072</v>
      </c>
      <c r="B189" s="0" t="s">
        <v>759</v>
      </c>
      <c r="C189" s="0" t="s">
        <v>1073</v>
      </c>
      <c r="E189" s="1" t="s">
        <v>1073</v>
      </c>
      <c r="G189" s="5" t="s">
        <v>1073</v>
      </c>
      <c r="H189" s="5"/>
      <c r="I189" s="5"/>
      <c r="J189" s="5"/>
      <c r="K189" s="5"/>
      <c r="L189" s="5"/>
      <c r="M189" s="5"/>
      <c r="N189" s="5"/>
      <c r="O189" s="0" t="s">
        <v>1073</v>
      </c>
      <c r="P189" s="0" t="s">
        <v>1074</v>
      </c>
      <c r="Q189" s="0" t="s">
        <v>51</v>
      </c>
      <c r="R189" s="0" t="s">
        <v>52</v>
      </c>
      <c r="S189" s="0" t="n">
        <v>2.603</v>
      </c>
      <c r="T189" s="0" t="n">
        <v>3109</v>
      </c>
      <c r="U189" s="0" t="n">
        <v>3109</v>
      </c>
      <c r="V189" s="0" t="n">
        <v>3109</v>
      </c>
      <c r="X189" s="0" t="n">
        <v>190</v>
      </c>
      <c r="Y189" s="0" t="s">
        <v>53</v>
      </c>
      <c r="Z189" s="0" t="n">
        <v>3109</v>
      </c>
      <c r="AA189" s="0" t="s">
        <v>54</v>
      </c>
      <c r="AB189" s="0" t="s">
        <v>54</v>
      </c>
      <c r="AD189" s="0" t="s">
        <v>1075</v>
      </c>
      <c r="AG189" s="6" t="n">
        <v>42734</v>
      </c>
      <c r="AH189" s="0" t="n">
        <v>-11</v>
      </c>
      <c r="AI189" s="0" t="n">
        <v>-12</v>
      </c>
      <c r="AJ189" s="6" t="n">
        <v>42734</v>
      </c>
      <c r="AK189" s="0" t="s">
        <v>56</v>
      </c>
      <c r="AM189" s="0" t="n">
        <v>2.061</v>
      </c>
      <c r="AN189" s="0" t="n">
        <v>2.173</v>
      </c>
      <c r="AO189" s="0" t="n">
        <v>632</v>
      </c>
      <c r="AP189" s="0" t="n">
        <v>707</v>
      </c>
      <c r="AQ189" s="0" t="s">
        <v>993</v>
      </c>
      <c r="AR189" s="0" t="s">
        <v>58</v>
      </c>
      <c r="AS189" s="0" t="s">
        <v>53</v>
      </c>
      <c r="AT189" s="0" t="n">
        <v>110</v>
      </c>
      <c r="AU189" s="0" t="n">
        <v>109</v>
      </c>
      <c r="AV189" s="0" t="s">
        <v>1075</v>
      </c>
      <c r="AW189" s="0" t="s">
        <v>1076</v>
      </c>
      <c r="AX189" s="0" t="s">
        <v>230</v>
      </c>
      <c r="AY189" s="0" t="s">
        <v>1077</v>
      </c>
    </row>
    <row r="190" customFormat="false" ht="15" hidden="false" customHeight="false" outlineLevel="0" collapsed="false">
      <c r="A190" s="0" t="s">
        <v>1078</v>
      </c>
      <c r="B190" s="0" t="s">
        <v>759</v>
      </c>
      <c r="C190" s="0" t="s">
        <v>1079</v>
      </c>
      <c r="E190" s="1" t="s">
        <v>1079</v>
      </c>
      <c r="G190" s="5" t="s">
        <v>1079</v>
      </c>
      <c r="H190" s="5"/>
      <c r="I190" s="5"/>
      <c r="J190" s="5"/>
      <c r="K190" s="5"/>
      <c r="L190" s="5"/>
      <c r="M190" s="5"/>
      <c r="N190" s="5"/>
      <c r="O190" s="0" t="s">
        <v>1079</v>
      </c>
      <c r="P190" s="0" t="s">
        <v>1080</v>
      </c>
      <c r="Q190" s="0" t="s">
        <v>51</v>
      </c>
      <c r="R190" s="0" t="s">
        <v>52</v>
      </c>
      <c r="S190" s="0" t="n">
        <v>350</v>
      </c>
      <c r="T190" s="0" t="n">
        <v>3250</v>
      </c>
      <c r="U190" s="0" t="n">
        <v>3250</v>
      </c>
      <c r="V190" s="0" t="n">
        <v>2651</v>
      </c>
      <c r="X190" s="0" t="n">
        <v>23</v>
      </c>
      <c r="Y190" s="0" t="s">
        <v>128</v>
      </c>
      <c r="Z190" s="0" t="n">
        <v>3250</v>
      </c>
      <c r="AA190" s="0" t="s">
        <v>54</v>
      </c>
      <c r="AB190" s="0" t="s">
        <v>54</v>
      </c>
      <c r="AC190" s="0" t="n">
        <v>1.5</v>
      </c>
      <c r="AD190" s="0" t="s">
        <v>954</v>
      </c>
      <c r="AG190" s="0" t="n">
        <v>2016</v>
      </c>
      <c r="AH190" s="0" t="s">
        <v>56</v>
      </c>
      <c r="AI190" s="0" t="s">
        <v>56</v>
      </c>
      <c r="AK190" s="0" t="n">
        <v>1.5</v>
      </c>
      <c r="AL190" s="0" t="n">
        <v>2016</v>
      </c>
      <c r="AM190" s="0" t="s">
        <v>56</v>
      </c>
      <c r="AN190" s="0" t="s">
        <v>56</v>
      </c>
      <c r="AO190" s="0" t="n">
        <v>2</v>
      </c>
      <c r="AP190" s="0" t="n">
        <v>3</v>
      </c>
      <c r="AQ190" s="0" t="s">
        <v>189</v>
      </c>
      <c r="AR190" s="0" t="s">
        <v>189</v>
      </c>
      <c r="AS190" s="0" t="s">
        <v>128</v>
      </c>
      <c r="AT190" s="0" t="n">
        <v>19</v>
      </c>
      <c r="AU190" s="0" t="n">
        <v>18</v>
      </c>
      <c r="AV190" s="0" t="s">
        <v>230</v>
      </c>
      <c r="AX190" s="0" t="s">
        <v>230</v>
      </c>
    </row>
    <row r="191" customFormat="false" ht="15" hidden="false" customHeight="false" outlineLevel="0" collapsed="false">
      <c r="A191" s="0" t="s">
        <v>1081</v>
      </c>
      <c r="B191" s="0" t="s">
        <v>759</v>
      </c>
      <c r="C191" s="0" t="s">
        <v>1082</v>
      </c>
      <c r="E191" s="1" t="s">
        <v>1082</v>
      </c>
      <c r="G191" s="5" t="s">
        <v>1082</v>
      </c>
      <c r="H191" s="5"/>
      <c r="I191" s="5"/>
      <c r="J191" s="5"/>
      <c r="K191" s="5"/>
      <c r="L191" s="5"/>
      <c r="M191" s="5"/>
      <c r="N191" s="5"/>
      <c r="O191" s="0" t="s">
        <v>1082</v>
      </c>
      <c r="P191" s="0" t="s">
        <v>1083</v>
      </c>
      <c r="Q191" s="0" t="s">
        <v>51</v>
      </c>
      <c r="R191" s="0" t="s">
        <v>52</v>
      </c>
      <c r="S191" s="0" t="n">
        <v>25</v>
      </c>
      <c r="T191" s="0" t="n">
        <v>2120</v>
      </c>
      <c r="U191" s="0" t="n">
        <v>2120</v>
      </c>
      <c r="W191" s="0" t="s">
        <v>1084</v>
      </c>
      <c r="X191" s="0" t="n">
        <v>31</v>
      </c>
      <c r="Y191" s="0" t="s">
        <v>53</v>
      </c>
      <c r="Z191" s="0" t="n">
        <v>2120</v>
      </c>
      <c r="AA191" s="0" t="s">
        <v>54</v>
      </c>
      <c r="AB191" s="0" t="s">
        <v>54</v>
      </c>
      <c r="AD191" s="0" t="s">
        <v>954</v>
      </c>
      <c r="AG191" s="6" t="n">
        <v>42735</v>
      </c>
      <c r="AH191" s="0" t="n">
        <v>-19</v>
      </c>
      <c r="AI191" s="0" t="n">
        <v>-20</v>
      </c>
      <c r="AJ191" s="6" t="n">
        <v>42735</v>
      </c>
      <c r="AK191" s="0" t="s">
        <v>56</v>
      </c>
      <c r="AM191" s="0" t="n">
        <v>64</v>
      </c>
      <c r="AN191" s="0" t="n">
        <v>67</v>
      </c>
      <c r="AO191" s="0" t="n">
        <v>112</v>
      </c>
      <c r="AP191" s="0" t="n">
        <v>125</v>
      </c>
      <c r="AQ191" s="0" t="s">
        <v>993</v>
      </c>
      <c r="AR191" s="0" t="s">
        <v>58</v>
      </c>
      <c r="AS191" s="0" t="s">
        <v>53</v>
      </c>
      <c r="AT191" s="0" t="n">
        <v>17</v>
      </c>
      <c r="AU191" s="0" t="n">
        <v>16</v>
      </c>
      <c r="AX191" s="0" t="s">
        <v>230</v>
      </c>
    </row>
    <row r="192" customFormat="false" ht="15" hidden="false" customHeight="false" outlineLevel="0" collapsed="false">
      <c r="A192" s="0" t="s">
        <v>1085</v>
      </c>
      <c r="B192" s="0" t="s">
        <v>759</v>
      </c>
      <c r="C192" s="0" t="s">
        <v>1086</v>
      </c>
      <c r="E192" s="1" t="s">
        <v>1086</v>
      </c>
      <c r="G192" s="5" t="s">
        <v>1086</v>
      </c>
      <c r="H192" s="5"/>
      <c r="I192" s="5"/>
      <c r="J192" s="5"/>
      <c r="K192" s="5"/>
      <c r="L192" s="5"/>
      <c r="M192" s="5"/>
      <c r="N192" s="5"/>
      <c r="O192" s="0" t="s">
        <v>1086</v>
      </c>
      <c r="P192" s="0" t="s">
        <v>1087</v>
      </c>
      <c r="Q192" s="0" t="s">
        <v>51</v>
      </c>
      <c r="R192" s="0" t="s">
        <v>52</v>
      </c>
      <c r="S192" s="0" t="n">
        <v>616</v>
      </c>
      <c r="T192" s="0" t="n">
        <v>2620</v>
      </c>
      <c r="U192" s="0" t="n">
        <v>2620</v>
      </c>
      <c r="X192" s="0" t="n">
        <v>37</v>
      </c>
      <c r="Y192" s="0" t="s">
        <v>53</v>
      </c>
      <c r="Z192" s="0" t="n">
        <v>2620</v>
      </c>
      <c r="AA192" s="0" t="s">
        <v>54</v>
      </c>
      <c r="AB192" s="0" t="s">
        <v>54</v>
      </c>
      <c r="AD192" s="0" t="s">
        <v>761</v>
      </c>
      <c r="AG192" s="6" t="n">
        <v>42735</v>
      </c>
      <c r="AH192" s="0" t="n">
        <v>15</v>
      </c>
      <c r="AI192" s="0" t="n">
        <v>15</v>
      </c>
      <c r="AJ192" s="6" t="n">
        <v>42735</v>
      </c>
      <c r="AK192" s="0" t="s">
        <v>56</v>
      </c>
      <c r="AM192" s="0" t="n">
        <v>549</v>
      </c>
      <c r="AN192" s="0" t="n">
        <v>578</v>
      </c>
      <c r="AO192" s="0" t="n">
        <v>816</v>
      </c>
      <c r="AP192" s="0" t="n">
        <v>912</v>
      </c>
      <c r="AQ192" s="0" t="s">
        <v>993</v>
      </c>
      <c r="AR192" s="0" t="s">
        <v>58</v>
      </c>
      <c r="AS192" s="0" t="s">
        <v>53</v>
      </c>
      <c r="AT192" s="0" t="n">
        <v>24</v>
      </c>
      <c r="AU192" s="0" t="n">
        <v>24</v>
      </c>
      <c r="AV192" s="0" t="s">
        <v>230</v>
      </c>
      <c r="AX192" s="0" t="s">
        <v>230</v>
      </c>
      <c r="AY192" s="0" t="s">
        <v>1088</v>
      </c>
    </row>
    <row r="193" customFormat="false" ht="15" hidden="false" customHeight="false" outlineLevel="0" collapsed="false">
      <c r="A193" s="0" t="s">
        <v>1089</v>
      </c>
      <c r="B193" s="0" t="s">
        <v>759</v>
      </c>
      <c r="C193" s="0" t="s">
        <v>1090</v>
      </c>
      <c r="E193" s="1" t="s">
        <v>1090</v>
      </c>
      <c r="G193" s="5" t="s">
        <v>1090</v>
      </c>
      <c r="H193" s="5"/>
      <c r="I193" s="5"/>
      <c r="J193" s="5"/>
      <c r="K193" s="5"/>
      <c r="L193" s="5"/>
      <c r="M193" s="5"/>
      <c r="N193" s="5"/>
      <c r="O193" s="0" t="s">
        <v>1090</v>
      </c>
      <c r="P193" s="0" t="s">
        <v>1091</v>
      </c>
      <c r="Q193" s="0" t="s">
        <v>51</v>
      </c>
      <c r="R193" s="0" t="s">
        <v>52</v>
      </c>
      <c r="S193" s="0" t="n">
        <v>1</v>
      </c>
      <c r="T193" s="0" t="n">
        <v>2120</v>
      </c>
      <c r="U193" s="0" t="n">
        <v>2120</v>
      </c>
      <c r="V193" s="0" t="n">
        <v>2120</v>
      </c>
      <c r="W193" s="0" t="s">
        <v>1092</v>
      </c>
      <c r="X193" s="0" t="n">
        <v>4</v>
      </c>
      <c r="Y193" s="0" t="s">
        <v>53</v>
      </c>
      <c r="Z193" s="0" t="n">
        <v>2120</v>
      </c>
      <c r="AA193" s="0" t="s">
        <v>54</v>
      </c>
      <c r="AB193" s="0" t="s">
        <v>54</v>
      </c>
      <c r="AD193" s="0" t="s">
        <v>1093</v>
      </c>
      <c r="AG193" s="6" t="n">
        <v>42735</v>
      </c>
      <c r="AH193" s="0" t="n">
        <v>-24</v>
      </c>
      <c r="AI193" s="0" t="n">
        <v>-25</v>
      </c>
      <c r="AJ193" s="6" t="n">
        <v>42735</v>
      </c>
      <c r="AK193" s="0" t="s">
        <v>56</v>
      </c>
      <c r="AM193" s="0" t="n">
        <v>30</v>
      </c>
      <c r="AN193" s="0" t="n">
        <v>32</v>
      </c>
      <c r="AO193" s="0" t="n">
        <v>12</v>
      </c>
      <c r="AP193" s="0" t="n">
        <v>13</v>
      </c>
      <c r="AQ193" s="0" t="s">
        <v>993</v>
      </c>
      <c r="AR193" s="0" t="s">
        <v>58</v>
      </c>
      <c r="AS193" s="0" t="s">
        <v>53</v>
      </c>
      <c r="AT193" s="0" t="n">
        <v>4</v>
      </c>
      <c r="AU193" s="0" t="n">
        <v>3</v>
      </c>
      <c r="AV193" s="0" t="s">
        <v>230</v>
      </c>
      <c r="AW193" s="0" t="s">
        <v>230</v>
      </c>
      <c r="AX193" s="0" t="s">
        <v>230</v>
      </c>
    </row>
    <row r="194" customFormat="false" ht="15" hidden="false" customHeight="false" outlineLevel="0" collapsed="false">
      <c r="A194" s="0" t="s">
        <v>1094</v>
      </c>
      <c r="B194" s="0" t="s">
        <v>759</v>
      </c>
      <c r="C194" s="0" t="s">
        <v>1095</v>
      </c>
      <c r="E194" s="1" t="s">
        <v>1095</v>
      </c>
      <c r="G194" s="5" t="s">
        <v>1095</v>
      </c>
      <c r="H194" s="5"/>
      <c r="I194" s="5"/>
      <c r="J194" s="5"/>
      <c r="K194" s="5"/>
      <c r="L194" s="5"/>
      <c r="M194" s="5"/>
      <c r="N194" s="5"/>
      <c r="O194" s="0" t="s">
        <v>1095</v>
      </c>
      <c r="P194" s="0" t="s">
        <v>1096</v>
      </c>
      <c r="Q194" s="0" t="s">
        <v>51</v>
      </c>
      <c r="R194" s="0" t="s">
        <v>52</v>
      </c>
      <c r="S194" s="0" t="n">
        <v>119</v>
      </c>
      <c r="T194" s="0" t="n">
        <v>5829</v>
      </c>
      <c r="U194" s="0" t="n">
        <v>5829</v>
      </c>
      <c r="X194" s="0" t="n">
        <v>37</v>
      </c>
      <c r="Y194" s="0" t="s">
        <v>53</v>
      </c>
      <c r="Z194" s="0" t="n">
        <v>5829</v>
      </c>
      <c r="AA194" s="0" t="s">
        <v>54</v>
      </c>
      <c r="AB194" s="0" t="s">
        <v>54</v>
      </c>
      <c r="AD194" s="0" t="s">
        <v>1020</v>
      </c>
      <c r="AG194" s="6" t="n">
        <v>42735</v>
      </c>
      <c r="AH194" s="0" t="n">
        <v>-29</v>
      </c>
      <c r="AI194" s="0" t="n">
        <v>-30</v>
      </c>
      <c r="AJ194" s="6" t="n">
        <v>42735</v>
      </c>
      <c r="AK194" s="0" t="s">
        <v>56</v>
      </c>
      <c r="AM194" s="0" t="n">
        <v>308</v>
      </c>
      <c r="AN194" s="0" t="n">
        <v>324</v>
      </c>
      <c r="AO194" s="0" t="n">
        <v>1.023</v>
      </c>
      <c r="AP194" s="0" t="n">
        <v>1.143</v>
      </c>
      <c r="AQ194" s="0" t="s">
        <v>993</v>
      </c>
      <c r="AR194" s="0" t="s">
        <v>58</v>
      </c>
      <c r="AS194" s="0" t="s">
        <v>53</v>
      </c>
      <c r="AT194" s="0" t="n">
        <v>22</v>
      </c>
      <c r="AU194" s="0" t="n">
        <v>21</v>
      </c>
      <c r="AV194" s="0" t="s">
        <v>230</v>
      </c>
      <c r="AX194" s="0" t="s">
        <v>230</v>
      </c>
    </row>
    <row r="195" customFormat="false" ht="15" hidden="false" customHeight="false" outlineLevel="0" collapsed="false">
      <c r="A195" s="0" t="s">
        <v>1097</v>
      </c>
      <c r="B195" s="0" t="s">
        <v>759</v>
      </c>
      <c r="C195" s="0" t="s">
        <v>1098</v>
      </c>
      <c r="E195" s="1" t="s">
        <v>1098</v>
      </c>
      <c r="G195" s="5" t="s">
        <v>1098</v>
      </c>
      <c r="H195" s="5"/>
      <c r="I195" s="5"/>
      <c r="J195" s="5"/>
      <c r="K195" s="5"/>
      <c r="L195" s="5"/>
      <c r="M195" s="5"/>
      <c r="N195" s="5"/>
      <c r="O195" s="0" t="s">
        <v>1098</v>
      </c>
      <c r="P195" s="0" t="s">
        <v>1099</v>
      </c>
      <c r="Q195" s="0" t="s">
        <v>51</v>
      </c>
      <c r="R195" s="0" t="s">
        <v>52</v>
      </c>
      <c r="S195" s="0" t="n">
        <v>1.309</v>
      </c>
      <c r="T195" s="0" t="n">
        <v>2630</v>
      </c>
      <c r="U195" s="0" t="n">
        <v>2630</v>
      </c>
      <c r="V195" s="0" t="n">
        <v>2630</v>
      </c>
      <c r="W195" s="0" t="s">
        <v>1100</v>
      </c>
      <c r="X195" s="0" t="n">
        <v>101</v>
      </c>
      <c r="Y195" s="0" t="s">
        <v>53</v>
      </c>
      <c r="Z195" s="0" t="n">
        <v>2630</v>
      </c>
      <c r="AA195" s="0" t="s">
        <v>54</v>
      </c>
      <c r="AB195" s="0" t="s">
        <v>54</v>
      </c>
      <c r="AD195" s="0" t="s">
        <v>1101</v>
      </c>
      <c r="AG195" s="6" t="n">
        <v>42794</v>
      </c>
      <c r="AH195" s="0" t="n">
        <v>-1.138</v>
      </c>
      <c r="AI195" s="0" t="n">
        <v>-1.206</v>
      </c>
      <c r="AJ195" s="6" t="n">
        <v>42794</v>
      </c>
      <c r="AK195" s="0" t="n">
        <v>4.534</v>
      </c>
      <c r="AL195" s="6" t="n">
        <v>42429</v>
      </c>
      <c r="AM195" s="0" t="n">
        <v>3.079</v>
      </c>
      <c r="AN195" s="0" t="n">
        <v>3.263</v>
      </c>
      <c r="AO195" s="0" t="n">
        <v>5.176</v>
      </c>
      <c r="AP195" s="0" t="n">
        <v>5.784</v>
      </c>
      <c r="AQ195" s="0" t="s">
        <v>993</v>
      </c>
      <c r="AR195" s="0" t="s">
        <v>58</v>
      </c>
      <c r="AS195" s="0" t="s">
        <v>53</v>
      </c>
      <c r="AT195" s="0" t="n">
        <v>69</v>
      </c>
      <c r="AU195" s="0" t="n">
        <v>70</v>
      </c>
      <c r="AV195" s="0" t="s">
        <v>1101</v>
      </c>
      <c r="AX195" s="0" t="s">
        <v>230</v>
      </c>
      <c r="AY195" s="0" t="s">
        <v>1102</v>
      </c>
    </row>
    <row r="196" customFormat="false" ht="15" hidden="false" customHeight="false" outlineLevel="0" collapsed="false">
      <c r="A196" s="0" t="s">
        <v>1103</v>
      </c>
      <c r="B196" s="0" t="s">
        <v>759</v>
      </c>
      <c r="C196" s="0" t="s">
        <v>1104</v>
      </c>
      <c r="E196" s="1" t="s">
        <v>1104</v>
      </c>
      <c r="G196" s="5" t="s">
        <v>1104</v>
      </c>
      <c r="H196" s="5"/>
      <c r="I196" s="5"/>
      <c r="J196" s="5"/>
      <c r="K196" s="5"/>
      <c r="L196" s="5"/>
      <c r="M196" s="5"/>
      <c r="N196" s="5"/>
      <c r="O196" s="0" t="s">
        <v>1104</v>
      </c>
      <c r="P196" s="0" t="s">
        <v>1105</v>
      </c>
      <c r="Q196" s="0" t="s">
        <v>51</v>
      </c>
      <c r="R196" s="0" t="s">
        <v>52</v>
      </c>
      <c r="S196" s="0" t="n">
        <v>225</v>
      </c>
      <c r="T196" s="0" t="n">
        <v>2829</v>
      </c>
      <c r="U196" s="0" t="n">
        <v>2829</v>
      </c>
      <c r="W196" s="0" t="s">
        <v>1106</v>
      </c>
      <c r="X196" s="0" t="n">
        <v>90</v>
      </c>
      <c r="Y196" s="0" t="s">
        <v>53</v>
      </c>
      <c r="Z196" s="0" t="n">
        <v>2829</v>
      </c>
      <c r="AA196" s="0" t="s">
        <v>54</v>
      </c>
      <c r="AB196" s="0" t="s">
        <v>54</v>
      </c>
      <c r="AC196" s="0" t="n">
        <v>300</v>
      </c>
      <c r="AD196" s="0" t="s">
        <v>954</v>
      </c>
      <c r="AG196" s="6" t="n">
        <v>42735</v>
      </c>
      <c r="AH196" s="0" t="n">
        <v>-93</v>
      </c>
      <c r="AI196" s="0" t="n">
        <v>-98</v>
      </c>
      <c r="AJ196" s="6" t="n">
        <v>42735</v>
      </c>
      <c r="AK196" s="0" t="n">
        <v>300</v>
      </c>
      <c r="AL196" s="6" t="n">
        <v>42735</v>
      </c>
      <c r="AM196" s="0" t="n">
        <v>314</v>
      </c>
      <c r="AN196" s="0" t="n">
        <v>331</v>
      </c>
      <c r="AO196" s="0" t="n">
        <v>218</v>
      </c>
      <c r="AP196" s="0" t="n">
        <v>244</v>
      </c>
      <c r="AQ196" s="0" t="s">
        <v>993</v>
      </c>
      <c r="AR196" s="0" t="s">
        <v>58</v>
      </c>
      <c r="AS196" s="0" t="s">
        <v>53</v>
      </c>
      <c r="AT196" s="0" t="n">
        <v>58</v>
      </c>
      <c r="AU196" s="0" t="n">
        <v>57</v>
      </c>
      <c r="AX196" s="0" t="s">
        <v>230</v>
      </c>
      <c r="AY196" s="0" t="s">
        <v>1107</v>
      </c>
    </row>
    <row r="197" customFormat="false" ht="15" hidden="false" customHeight="false" outlineLevel="0" collapsed="false">
      <c r="A197" s="0" t="s">
        <v>1108</v>
      </c>
      <c r="B197" s="0" t="s">
        <v>759</v>
      </c>
      <c r="C197" s="0" t="s">
        <v>1109</v>
      </c>
      <c r="E197" s="1" t="s">
        <v>1109</v>
      </c>
      <c r="G197" s="5" t="s">
        <v>1109</v>
      </c>
      <c r="H197" s="5" t="s">
        <v>1110</v>
      </c>
      <c r="I197" s="5" t="s">
        <v>1111</v>
      </c>
      <c r="J197" s="5" t="s">
        <v>1112</v>
      </c>
      <c r="K197" s="5"/>
      <c r="L197" s="5"/>
      <c r="M197" s="5"/>
      <c r="N197" s="5"/>
      <c r="O197" s="0" t="s">
        <v>1109</v>
      </c>
      <c r="P197" s="0" t="s">
        <v>1113</v>
      </c>
      <c r="Q197" s="0" t="s">
        <v>51</v>
      </c>
      <c r="R197" s="0" t="s">
        <v>52</v>
      </c>
      <c r="S197" s="0" t="n">
        <v>113</v>
      </c>
      <c r="T197" s="0" t="n">
        <v>4299</v>
      </c>
      <c r="U197" s="0" t="n">
        <v>4299</v>
      </c>
      <c r="V197" s="0" t="n">
        <v>4221</v>
      </c>
      <c r="X197" s="0" t="n">
        <v>3</v>
      </c>
      <c r="Y197" s="0" t="s">
        <v>128</v>
      </c>
      <c r="Z197" s="0" t="n">
        <v>4299</v>
      </c>
      <c r="AA197" s="0" t="s">
        <v>54</v>
      </c>
      <c r="AB197" s="0" t="s">
        <v>54</v>
      </c>
      <c r="AC197" s="0" t="n">
        <v>3.5</v>
      </c>
      <c r="AD197" s="0" t="s">
        <v>985</v>
      </c>
      <c r="AG197" s="0" t="n">
        <v>2016</v>
      </c>
      <c r="AH197" s="0" t="s">
        <v>56</v>
      </c>
      <c r="AI197" s="0" t="s">
        <v>56</v>
      </c>
      <c r="AK197" s="0" t="n">
        <v>3.5</v>
      </c>
      <c r="AL197" s="0" t="n">
        <v>2016</v>
      </c>
      <c r="AM197" s="0" t="s">
        <v>56</v>
      </c>
      <c r="AN197" s="0" t="s">
        <v>56</v>
      </c>
      <c r="AO197" s="0" t="s">
        <v>56</v>
      </c>
      <c r="AP197" s="0" t="s">
        <v>56</v>
      </c>
      <c r="AQ197" s="0" t="s">
        <v>70</v>
      </c>
      <c r="AR197" s="0" t="s">
        <v>70</v>
      </c>
      <c r="AS197" s="0" t="s">
        <v>128</v>
      </c>
      <c r="AT197" s="0" t="n">
        <v>4</v>
      </c>
      <c r="AU197" s="0" t="n">
        <v>3</v>
      </c>
      <c r="AX197" s="0" t="s">
        <v>230</v>
      </c>
    </row>
    <row r="198" customFormat="false" ht="15" hidden="false" customHeight="false" outlineLevel="0" collapsed="false">
      <c r="A198" s="0" t="s">
        <v>1114</v>
      </c>
      <c r="B198" s="0" t="s">
        <v>759</v>
      </c>
      <c r="C198" s="0" t="s">
        <v>1115</v>
      </c>
      <c r="E198" s="1" t="s">
        <v>1115</v>
      </c>
      <c r="G198" s="5" t="s">
        <v>1115</v>
      </c>
      <c r="H198" s="5" t="s">
        <v>1116</v>
      </c>
      <c r="I198" s="5" t="s">
        <v>1117</v>
      </c>
      <c r="J198" s="5"/>
      <c r="K198" s="5"/>
      <c r="L198" s="5"/>
      <c r="M198" s="5"/>
      <c r="N198" s="5"/>
      <c r="O198" s="0" t="s">
        <v>1115</v>
      </c>
      <c r="P198" s="0" t="s">
        <v>1118</v>
      </c>
      <c r="Q198" s="0" t="s">
        <v>51</v>
      </c>
      <c r="R198" s="0" t="s">
        <v>52</v>
      </c>
      <c r="S198" s="0" t="n">
        <v>93</v>
      </c>
      <c r="T198" s="0" t="n">
        <v>2630</v>
      </c>
      <c r="U198" s="0" t="n">
        <v>2630</v>
      </c>
      <c r="X198" s="0" t="n">
        <v>8</v>
      </c>
      <c r="Y198" s="0" t="s">
        <v>53</v>
      </c>
      <c r="Z198" s="0" t="n">
        <v>2630</v>
      </c>
      <c r="AA198" s="0" t="s">
        <v>54</v>
      </c>
      <c r="AB198" s="0" t="s">
        <v>54</v>
      </c>
      <c r="AD198" s="0" t="s">
        <v>1017</v>
      </c>
      <c r="AG198" s="6" t="n">
        <v>42735</v>
      </c>
      <c r="AH198" s="0" t="n">
        <v>10</v>
      </c>
      <c r="AI198" s="0" t="n">
        <v>11</v>
      </c>
      <c r="AJ198" s="6" t="n">
        <v>42735</v>
      </c>
      <c r="AK198" s="0" t="s">
        <v>56</v>
      </c>
      <c r="AM198" s="0" t="n">
        <v>268</v>
      </c>
      <c r="AN198" s="0" t="n">
        <v>283</v>
      </c>
      <c r="AO198" s="0" t="n">
        <v>146</v>
      </c>
      <c r="AP198" s="0" t="n">
        <v>163</v>
      </c>
      <c r="AQ198" s="0" t="s">
        <v>993</v>
      </c>
      <c r="AR198" s="0" t="s">
        <v>58</v>
      </c>
      <c r="AS198" s="0" t="s">
        <v>53</v>
      </c>
      <c r="AT198" s="0" t="n">
        <v>9</v>
      </c>
      <c r="AU198" s="0" t="n">
        <v>8</v>
      </c>
      <c r="AX198" s="0" t="s">
        <v>230</v>
      </c>
    </row>
    <row r="199" customFormat="false" ht="15" hidden="false" customHeight="false" outlineLevel="0" collapsed="false">
      <c r="A199" s="0" t="s">
        <v>1119</v>
      </c>
      <c r="B199" s="0" t="s">
        <v>759</v>
      </c>
      <c r="C199" s="0" t="s">
        <v>1120</v>
      </c>
      <c r="E199" s="1" t="s">
        <v>1120</v>
      </c>
      <c r="G199" s="5" t="s">
        <v>1120</v>
      </c>
      <c r="H199" s="5"/>
      <c r="I199" s="5"/>
      <c r="J199" s="5"/>
      <c r="K199" s="5"/>
      <c r="L199" s="5"/>
      <c r="M199" s="5"/>
      <c r="N199" s="5"/>
      <c r="O199" s="0" t="s">
        <v>1121</v>
      </c>
      <c r="P199" s="0" t="s">
        <v>1122</v>
      </c>
      <c r="Q199" s="0" t="s">
        <v>51</v>
      </c>
      <c r="R199" s="0" t="s">
        <v>52</v>
      </c>
      <c r="S199" s="0" t="n">
        <v>7.5</v>
      </c>
      <c r="T199" s="0" t="n">
        <v>3512</v>
      </c>
      <c r="U199" s="0" t="n">
        <v>3512</v>
      </c>
      <c r="V199" s="0" t="n">
        <v>3511</v>
      </c>
      <c r="X199" s="0" t="n">
        <v>46</v>
      </c>
      <c r="Y199" s="0" t="s">
        <v>67</v>
      </c>
      <c r="Z199" s="0" t="s">
        <v>120</v>
      </c>
      <c r="AA199" s="0" t="s">
        <v>694</v>
      </c>
      <c r="AB199" s="0" t="s">
        <v>56</v>
      </c>
      <c r="AC199" s="0" t="s">
        <v>120</v>
      </c>
      <c r="AD199" s="0" t="s">
        <v>957</v>
      </c>
      <c r="AG199" s="0" t="n">
        <v>2016</v>
      </c>
      <c r="AH199" s="0" t="s">
        <v>56</v>
      </c>
      <c r="AI199" s="0" t="s">
        <v>56</v>
      </c>
      <c r="AK199" s="0" t="n">
        <v>17.5</v>
      </c>
      <c r="AL199" s="0" t="n">
        <v>2016</v>
      </c>
      <c r="AM199" s="0" t="s">
        <v>56</v>
      </c>
      <c r="AN199" s="0" t="s">
        <v>56</v>
      </c>
      <c r="AO199" s="0" t="s">
        <v>56</v>
      </c>
      <c r="AP199" s="0" t="s">
        <v>56</v>
      </c>
      <c r="AQ199" s="0" t="s">
        <v>189</v>
      </c>
      <c r="AR199" s="0" t="s">
        <v>189</v>
      </c>
      <c r="AS199" s="0" t="s">
        <v>67</v>
      </c>
      <c r="AT199" s="0" t="n">
        <v>68</v>
      </c>
      <c r="AU199" s="0" t="n">
        <v>12</v>
      </c>
      <c r="AX199" s="0" t="s">
        <v>230</v>
      </c>
    </row>
    <row r="200" customFormat="false" ht="15" hidden="false" customHeight="false" outlineLevel="0" collapsed="false">
      <c r="A200" s="0" t="s">
        <v>1123</v>
      </c>
      <c r="B200" s="0" t="s">
        <v>759</v>
      </c>
      <c r="C200" s="0" t="s">
        <v>1124</v>
      </c>
      <c r="E200" s="1" t="s">
        <v>1124</v>
      </c>
      <c r="G200" s="5" t="s">
        <v>1124</v>
      </c>
      <c r="H200" s="5"/>
      <c r="I200" s="5"/>
      <c r="J200" s="5"/>
      <c r="K200" s="5"/>
      <c r="L200" s="5"/>
      <c r="M200" s="5"/>
      <c r="N200" s="5"/>
      <c r="O200" s="0" t="s">
        <v>1124</v>
      </c>
      <c r="P200" s="0" t="s">
        <v>1125</v>
      </c>
      <c r="Q200" s="0" t="s">
        <v>51</v>
      </c>
      <c r="R200" s="0" t="s">
        <v>52</v>
      </c>
      <c r="S200" s="0" t="n">
        <v>750</v>
      </c>
      <c r="T200" s="0" t="n">
        <v>3109</v>
      </c>
      <c r="U200" s="0" t="n">
        <v>3109</v>
      </c>
      <c r="V200" s="0" t="n">
        <v>2894</v>
      </c>
      <c r="X200" s="0" t="n">
        <v>49</v>
      </c>
      <c r="Y200" s="0" t="s">
        <v>128</v>
      </c>
      <c r="Z200" s="0" t="n">
        <v>3109</v>
      </c>
      <c r="AA200" s="0" t="s">
        <v>54</v>
      </c>
      <c r="AB200" s="0" t="s">
        <v>54</v>
      </c>
      <c r="AC200" s="0" t="n">
        <v>3.5</v>
      </c>
      <c r="AD200" s="0" t="s">
        <v>1126</v>
      </c>
      <c r="AG200" s="0" t="n">
        <v>2017</v>
      </c>
      <c r="AH200" s="0" t="s">
        <v>56</v>
      </c>
      <c r="AI200" s="0" t="s">
        <v>56</v>
      </c>
      <c r="AK200" s="0" t="n">
        <v>3.5</v>
      </c>
      <c r="AL200" s="0" t="n">
        <v>2017</v>
      </c>
      <c r="AM200" s="0" t="s">
        <v>56</v>
      </c>
      <c r="AN200" s="0" t="s">
        <v>56</v>
      </c>
      <c r="AO200" s="0" t="n">
        <v>654</v>
      </c>
      <c r="AP200" s="0" t="n">
        <v>965</v>
      </c>
      <c r="AQ200" s="0" t="s">
        <v>189</v>
      </c>
      <c r="AR200" s="0" t="s">
        <v>189</v>
      </c>
      <c r="AS200" s="0" t="s">
        <v>128</v>
      </c>
      <c r="AT200" s="0" t="n">
        <v>33</v>
      </c>
      <c r="AU200" s="0" t="n">
        <v>34</v>
      </c>
      <c r="AV200" s="0" t="s">
        <v>1127</v>
      </c>
      <c r="AX200" s="0" t="s">
        <v>230</v>
      </c>
      <c r="AY200" s="0" t="s">
        <v>1128</v>
      </c>
    </row>
    <row r="201" customFormat="false" ht="15" hidden="false" customHeight="false" outlineLevel="0" collapsed="false">
      <c r="A201" s="0" t="s">
        <v>1129</v>
      </c>
      <c r="B201" s="0" t="s">
        <v>759</v>
      </c>
      <c r="C201" s="0" t="s">
        <v>1130</v>
      </c>
      <c r="E201" s="1" t="s">
        <v>1130</v>
      </c>
      <c r="G201" s="5" t="s">
        <v>1130</v>
      </c>
      <c r="H201" s="5"/>
      <c r="I201" s="5"/>
      <c r="J201" s="5"/>
      <c r="K201" s="5"/>
      <c r="L201" s="5"/>
      <c r="M201" s="5"/>
      <c r="N201" s="5"/>
      <c r="O201" s="0" t="s">
        <v>1130</v>
      </c>
      <c r="P201" s="0" t="s">
        <v>1131</v>
      </c>
      <c r="Q201" s="0" t="s">
        <v>51</v>
      </c>
      <c r="R201" s="0" t="s">
        <v>52</v>
      </c>
      <c r="S201" s="0" t="n">
        <v>230</v>
      </c>
      <c r="T201" s="0" t="n">
        <v>5829</v>
      </c>
      <c r="U201" s="0" t="n">
        <v>5829</v>
      </c>
      <c r="X201" s="0" t="n">
        <v>100</v>
      </c>
      <c r="Y201" s="0" t="s">
        <v>53</v>
      </c>
      <c r="Z201" s="0" t="n">
        <v>5829</v>
      </c>
      <c r="AA201" s="0" t="s">
        <v>54</v>
      </c>
      <c r="AB201" s="0" t="s">
        <v>54</v>
      </c>
      <c r="AC201" s="0" t="n">
        <v>1.528</v>
      </c>
      <c r="AD201" s="0" t="s">
        <v>1132</v>
      </c>
      <c r="AG201" s="6" t="n">
        <v>42674</v>
      </c>
      <c r="AH201" s="0" t="n">
        <v>32</v>
      </c>
      <c r="AI201" s="0" t="n">
        <v>35</v>
      </c>
      <c r="AJ201" s="6" t="n">
        <v>42674</v>
      </c>
      <c r="AK201" s="0" t="n">
        <v>1.528</v>
      </c>
      <c r="AL201" s="6" t="n">
        <v>42674</v>
      </c>
      <c r="AM201" s="0" t="n">
        <v>286</v>
      </c>
      <c r="AN201" s="0" t="n">
        <v>313</v>
      </c>
      <c r="AO201" s="0" t="n">
        <v>971</v>
      </c>
      <c r="AP201" s="0" t="n">
        <v>1.085</v>
      </c>
      <c r="AQ201" s="0" t="s">
        <v>993</v>
      </c>
      <c r="AR201" s="0" t="s">
        <v>58</v>
      </c>
      <c r="AS201" s="0" t="s">
        <v>53</v>
      </c>
      <c r="AT201" s="0" t="n">
        <v>68</v>
      </c>
      <c r="AU201" s="0" t="n">
        <v>68</v>
      </c>
      <c r="AX201" s="0" t="s">
        <v>230</v>
      </c>
      <c r="AY201" s="0" t="s">
        <v>1133</v>
      </c>
    </row>
    <row r="202" customFormat="false" ht="15" hidden="false" customHeight="false" outlineLevel="0" collapsed="false">
      <c r="A202" s="0" t="s">
        <v>1134</v>
      </c>
      <c r="B202" s="0" t="s">
        <v>759</v>
      </c>
      <c r="C202" s="0" t="s">
        <v>1135</v>
      </c>
      <c r="E202" s="1" t="s">
        <v>1135</v>
      </c>
      <c r="G202" s="5" t="s">
        <v>1135</v>
      </c>
      <c r="H202" s="5"/>
      <c r="I202" s="5"/>
      <c r="J202" s="5"/>
      <c r="K202" s="5"/>
      <c r="L202" s="5"/>
      <c r="M202" s="5"/>
      <c r="N202" s="5"/>
      <c r="O202" s="0" t="s">
        <v>1136</v>
      </c>
      <c r="P202" s="0" t="s">
        <v>1137</v>
      </c>
      <c r="Q202" s="0" t="s">
        <v>51</v>
      </c>
      <c r="R202" s="0" t="s">
        <v>52</v>
      </c>
      <c r="S202" s="0" t="n">
        <v>233</v>
      </c>
      <c r="T202" s="0" t="n">
        <v>2630</v>
      </c>
      <c r="U202" s="0" t="n">
        <v>2630</v>
      </c>
      <c r="W202" s="0" t="s">
        <v>1138</v>
      </c>
      <c r="X202" s="0" t="n">
        <v>50</v>
      </c>
      <c r="Y202" s="0" t="s">
        <v>67</v>
      </c>
      <c r="Z202" s="0" t="s">
        <v>120</v>
      </c>
      <c r="AA202" s="0" t="s">
        <v>120</v>
      </c>
      <c r="AB202" s="0" t="s">
        <v>56</v>
      </c>
      <c r="AC202" s="0" t="s">
        <v>120</v>
      </c>
      <c r="AD202" s="0" t="s">
        <v>1139</v>
      </c>
      <c r="AG202" s="6" t="n">
        <v>42613</v>
      </c>
      <c r="AH202" s="0" t="n">
        <v>8</v>
      </c>
      <c r="AI202" s="0" t="n">
        <v>9</v>
      </c>
      <c r="AJ202" s="6" t="n">
        <v>42613</v>
      </c>
      <c r="AK202" s="0" t="n">
        <v>1.551</v>
      </c>
      <c r="AL202" s="6" t="n">
        <v>42613</v>
      </c>
      <c r="AM202" s="0" t="n">
        <v>215</v>
      </c>
      <c r="AN202" s="0" t="n">
        <v>239</v>
      </c>
      <c r="AO202" s="0" t="n">
        <v>106</v>
      </c>
      <c r="AP202" s="0" t="n">
        <v>118</v>
      </c>
      <c r="AQ202" s="0" t="s">
        <v>993</v>
      </c>
      <c r="AR202" s="0" t="s">
        <v>58</v>
      </c>
      <c r="AS202" s="0" t="s">
        <v>67</v>
      </c>
      <c r="AT202" s="0" t="n">
        <v>40</v>
      </c>
      <c r="AU202" s="0" t="n">
        <v>16</v>
      </c>
      <c r="AX202" s="0" t="s">
        <v>230</v>
      </c>
    </row>
    <row r="203" customFormat="false" ht="15" hidden="false" customHeight="false" outlineLevel="0" collapsed="false">
      <c r="A203" s="0" t="s">
        <v>1140</v>
      </c>
      <c r="B203" s="0" t="s">
        <v>759</v>
      </c>
      <c r="C203" s="0" t="s">
        <v>1141</v>
      </c>
      <c r="E203" s="1" t="s">
        <v>1141</v>
      </c>
      <c r="G203" s="5" t="s">
        <v>1141</v>
      </c>
      <c r="H203" s="5"/>
      <c r="I203" s="5"/>
      <c r="J203" s="5"/>
      <c r="K203" s="5"/>
      <c r="L203" s="5"/>
      <c r="M203" s="5"/>
      <c r="N203" s="5"/>
      <c r="Q203" s="0" t="s">
        <v>51</v>
      </c>
      <c r="R203" s="0" t="s">
        <v>126</v>
      </c>
      <c r="S203" s="0" t="n">
        <v>0</v>
      </c>
      <c r="T203" s="0" t="n">
        <v>2110</v>
      </c>
      <c r="U203" s="0" t="n">
        <v>2110</v>
      </c>
      <c r="V203" s="0" t="n">
        <v>3250</v>
      </c>
      <c r="X203" s="0" t="n">
        <v>0</v>
      </c>
      <c r="Y203" s="0" t="s">
        <v>512</v>
      </c>
      <c r="AD203" s="0" t="s">
        <v>957</v>
      </c>
      <c r="AG203" s="0" t="n">
        <v>2015</v>
      </c>
      <c r="AH203" s="0" t="s">
        <v>56</v>
      </c>
      <c r="AI203" s="0" t="s">
        <v>56</v>
      </c>
      <c r="AK203" s="0" t="s">
        <v>56</v>
      </c>
      <c r="AM203" s="0" t="s">
        <v>56</v>
      </c>
      <c r="AN203" s="0" t="s">
        <v>56</v>
      </c>
      <c r="AO203" s="0" t="n">
        <v>19</v>
      </c>
      <c r="AP203" s="0" t="n">
        <v>25</v>
      </c>
      <c r="AQ203" s="0" t="s">
        <v>189</v>
      </c>
      <c r="AR203" s="0" t="s">
        <v>189</v>
      </c>
      <c r="AS203" s="0" t="s">
        <v>512</v>
      </c>
      <c r="AT203" s="0" t="n">
        <v>0</v>
      </c>
      <c r="AU203" s="0" t="n">
        <v>0</v>
      </c>
      <c r="AV203" s="0" t="s">
        <v>230</v>
      </c>
      <c r="AX203" s="0" t="s">
        <v>230</v>
      </c>
    </row>
    <row r="204" customFormat="false" ht="15" hidden="false" customHeight="false" outlineLevel="0" collapsed="false">
      <c r="A204" s="0" t="s">
        <v>1142</v>
      </c>
      <c r="B204" s="0" t="s">
        <v>759</v>
      </c>
      <c r="C204" s="0" t="s">
        <v>1143</v>
      </c>
      <c r="E204" s="1" t="s">
        <v>1143</v>
      </c>
      <c r="G204" s="5" t="s">
        <v>1143</v>
      </c>
      <c r="H204" s="5"/>
      <c r="I204" s="5"/>
      <c r="J204" s="5"/>
      <c r="K204" s="5"/>
      <c r="L204" s="5"/>
      <c r="M204" s="5"/>
      <c r="N204" s="5"/>
      <c r="O204" s="0" t="s">
        <v>1143</v>
      </c>
      <c r="P204" s="0" t="s">
        <v>1144</v>
      </c>
      <c r="Q204" s="0" t="s">
        <v>51</v>
      </c>
      <c r="R204" s="0" t="s">
        <v>52</v>
      </c>
      <c r="S204" s="0" t="n">
        <v>1.824</v>
      </c>
      <c r="T204" s="0" t="n">
        <v>5829</v>
      </c>
      <c r="U204" s="0" t="n">
        <v>5829</v>
      </c>
      <c r="X204" s="0" t="n">
        <v>330</v>
      </c>
      <c r="Y204" s="0" t="s">
        <v>53</v>
      </c>
      <c r="Z204" s="0" t="n">
        <v>5829</v>
      </c>
      <c r="AA204" s="0" t="s">
        <v>54</v>
      </c>
      <c r="AB204" s="0" t="s">
        <v>54</v>
      </c>
      <c r="AC204" s="0" t="n">
        <v>8.9</v>
      </c>
      <c r="AD204" s="0" t="s">
        <v>1101</v>
      </c>
      <c r="AG204" s="6" t="n">
        <v>42551</v>
      </c>
      <c r="AH204" s="0" t="n">
        <v>256</v>
      </c>
      <c r="AI204" s="0" t="n">
        <v>284</v>
      </c>
      <c r="AJ204" s="6" t="n">
        <v>42551</v>
      </c>
      <c r="AK204" s="0" t="n">
        <v>8.9</v>
      </c>
      <c r="AL204" s="6" t="n">
        <v>42551</v>
      </c>
      <c r="AM204" s="0" t="n">
        <v>4.643</v>
      </c>
      <c r="AN204" s="0" t="n">
        <v>5.154</v>
      </c>
      <c r="AO204" s="0" t="n">
        <v>7.52</v>
      </c>
      <c r="AP204" s="0" t="n">
        <v>8.403</v>
      </c>
      <c r="AQ204" s="0" t="s">
        <v>993</v>
      </c>
      <c r="AR204" s="0" t="s">
        <v>58</v>
      </c>
      <c r="AS204" s="0" t="s">
        <v>53</v>
      </c>
      <c r="AT204" s="0" t="n">
        <v>176</v>
      </c>
      <c r="AU204" s="0" t="n">
        <v>183</v>
      </c>
      <c r="AV204" s="0" t="s">
        <v>230</v>
      </c>
      <c r="AX204" s="0" t="s">
        <v>230</v>
      </c>
      <c r="AY204" s="0" t="s">
        <v>1145</v>
      </c>
    </row>
    <row r="205" customFormat="false" ht="15" hidden="false" customHeight="false" outlineLevel="0" collapsed="false">
      <c r="A205" s="0" t="s">
        <v>1146</v>
      </c>
      <c r="B205" s="0" t="s">
        <v>759</v>
      </c>
      <c r="C205" s="0" t="s">
        <v>1147</v>
      </c>
      <c r="E205" s="1" t="s">
        <v>1147</v>
      </c>
      <c r="G205" s="5" t="s">
        <v>1147</v>
      </c>
      <c r="H205" s="5" t="s">
        <v>1148</v>
      </c>
      <c r="I205" s="5"/>
      <c r="J205" s="5"/>
      <c r="K205" s="5"/>
      <c r="L205" s="5"/>
      <c r="M205" s="5"/>
      <c r="N205" s="5"/>
      <c r="O205" s="0" t="s">
        <v>1147</v>
      </c>
      <c r="P205" s="0" t="s">
        <v>1149</v>
      </c>
      <c r="Q205" s="0" t="s">
        <v>51</v>
      </c>
      <c r="R205" s="0" t="s">
        <v>52</v>
      </c>
      <c r="S205" s="0" t="s">
        <v>56</v>
      </c>
      <c r="T205" s="0" t="n">
        <v>8690</v>
      </c>
      <c r="U205" s="0" t="n">
        <v>8690</v>
      </c>
      <c r="W205" s="0" t="s">
        <v>1150</v>
      </c>
      <c r="X205" s="0" t="n">
        <v>4</v>
      </c>
      <c r="Y205" s="0" t="s">
        <v>128</v>
      </c>
      <c r="Z205" s="0" t="n">
        <v>8690</v>
      </c>
      <c r="AA205" s="0" t="s">
        <v>54</v>
      </c>
      <c r="AB205" s="0" t="s">
        <v>54</v>
      </c>
      <c r="AD205" s="0" t="s">
        <v>1020</v>
      </c>
      <c r="AH205" s="0" t="n">
        <v>-11</v>
      </c>
      <c r="AI205" s="0" t="n">
        <v>-11</v>
      </c>
      <c r="AJ205" s="6" t="n">
        <v>42735</v>
      </c>
      <c r="AK205" s="0" t="s">
        <v>56</v>
      </c>
      <c r="AM205" s="0" t="n">
        <v>10</v>
      </c>
      <c r="AN205" s="0" t="n">
        <v>11</v>
      </c>
      <c r="AO205" s="0" t="n">
        <v>42</v>
      </c>
      <c r="AP205" s="0" t="n">
        <v>47</v>
      </c>
      <c r="AQ205" s="0" t="s">
        <v>993</v>
      </c>
      <c r="AR205" s="0" t="s">
        <v>58</v>
      </c>
      <c r="AS205" s="0" t="s">
        <v>128</v>
      </c>
      <c r="AT205" s="0" t="n">
        <v>5</v>
      </c>
      <c r="AU205" s="0" t="n">
        <v>4</v>
      </c>
      <c r="AX205" s="0" t="s">
        <v>230</v>
      </c>
    </row>
    <row r="206" customFormat="false" ht="15" hidden="false" customHeight="false" outlineLevel="0" collapsed="false">
      <c r="A206" s="0" t="s">
        <v>1151</v>
      </c>
      <c r="B206" s="0" t="s">
        <v>759</v>
      </c>
      <c r="C206" s="0" t="s">
        <v>1152</v>
      </c>
      <c r="E206" s="1" t="s">
        <v>1152</v>
      </c>
      <c r="G206" s="5" t="s">
        <v>1152</v>
      </c>
      <c r="H206" s="5"/>
      <c r="I206" s="5"/>
      <c r="J206" s="5"/>
      <c r="K206" s="5"/>
      <c r="L206" s="5"/>
      <c r="M206" s="5"/>
      <c r="N206" s="5"/>
      <c r="O206" s="0" t="s">
        <v>1152</v>
      </c>
      <c r="P206" s="0" t="s">
        <v>1153</v>
      </c>
      <c r="Q206" s="0" t="s">
        <v>51</v>
      </c>
      <c r="R206" s="0" t="s">
        <v>52</v>
      </c>
      <c r="S206" s="0" t="n">
        <v>12</v>
      </c>
      <c r="T206" s="0" t="n">
        <v>7211</v>
      </c>
      <c r="U206" s="0" t="n">
        <v>7211</v>
      </c>
      <c r="X206" s="0" t="n">
        <v>2</v>
      </c>
      <c r="Y206" s="0" t="s">
        <v>1154</v>
      </c>
      <c r="Z206" s="0" t="n">
        <v>7211</v>
      </c>
      <c r="AA206" s="0" t="s">
        <v>54</v>
      </c>
      <c r="AB206" s="0" t="s">
        <v>54</v>
      </c>
      <c r="AD206" s="0" t="s">
        <v>1020</v>
      </c>
      <c r="AG206" s="6" t="n">
        <v>42490</v>
      </c>
      <c r="AH206" s="0" t="n">
        <v>-17</v>
      </c>
      <c r="AI206" s="0" t="n">
        <v>-20</v>
      </c>
      <c r="AJ206" s="6" t="n">
        <v>42490</v>
      </c>
      <c r="AK206" s="0" t="s">
        <v>56</v>
      </c>
      <c r="AM206" s="0" t="n">
        <v>35</v>
      </c>
      <c r="AN206" s="0" t="n">
        <v>40</v>
      </c>
      <c r="AO206" s="0" t="n">
        <v>96</v>
      </c>
      <c r="AP206" s="0" t="n">
        <v>107</v>
      </c>
      <c r="AQ206" s="0" t="s">
        <v>993</v>
      </c>
      <c r="AR206" s="0" t="s">
        <v>58</v>
      </c>
      <c r="AS206" s="0" t="s">
        <v>1154</v>
      </c>
      <c r="AT206" s="0" t="n">
        <v>3</v>
      </c>
      <c r="AU206" s="0" t="n">
        <v>2</v>
      </c>
      <c r="AX206" s="0" t="s">
        <v>230</v>
      </c>
    </row>
    <row r="207" customFormat="false" ht="15" hidden="false" customHeight="false" outlineLevel="0" collapsed="false">
      <c r="A207" s="0" t="s">
        <v>1155</v>
      </c>
      <c r="B207" s="0" t="s">
        <v>759</v>
      </c>
      <c r="C207" s="0" t="s">
        <v>1156</v>
      </c>
      <c r="E207" s="1" t="s">
        <v>1156</v>
      </c>
      <c r="G207" s="5" t="s">
        <v>1156</v>
      </c>
      <c r="H207" s="5"/>
      <c r="I207" s="5"/>
      <c r="J207" s="5"/>
      <c r="K207" s="5"/>
      <c r="L207" s="5"/>
      <c r="M207" s="5"/>
      <c r="N207" s="5"/>
      <c r="O207" s="0" t="s">
        <v>1156</v>
      </c>
      <c r="P207" s="0" t="s">
        <v>1157</v>
      </c>
      <c r="Q207" s="0" t="s">
        <v>51</v>
      </c>
      <c r="R207" s="0" t="s">
        <v>52</v>
      </c>
      <c r="S207" s="0" t="n">
        <v>2.125</v>
      </c>
      <c r="T207" s="0" t="n">
        <v>6201</v>
      </c>
      <c r="U207" s="0" t="n">
        <v>6201</v>
      </c>
      <c r="X207" s="0" t="n">
        <v>674</v>
      </c>
      <c r="Y207" s="0" t="s">
        <v>53</v>
      </c>
      <c r="Z207" s="0" t="n">
        <v>6201</v>
      </c>
      <c r="AA207" s="0" t="s">
        <v>54</v>
      </c>
      <c r="AB207" s="0" t="s">
        <v>54</v>
      </c>
      <c r="AD207" s="0" t="s">
        <v>1027</v>
      </c>
      <c r="AG207" s="6" t="n">
        <v>42735</v>
      </c>
      <c r="AH207" s="0" t="n">
        <v>196</v>
      </c>
      <c r="AI207" s="0" t="n">
        <v>207</v>
      </c>
      <c r="AJ207" s="6" t="n">
        <v>42735</v>
      </c>
      <c r="AK207" s="0" t="s">
        <v>56</v>
      </c>
      <c r="AM207" s="0" t="n">
        <v>1.787</v>
      </c>
      <c r="AN207" s="0" t="n">
        <v>1.883</v>
      </c>
      <c r="AO207" s="0" t="n">
        <v>9.982</v>
      </c>
      <c r="AP207" s="0" t="n">
        <v>11.154</v>
      </c>
      <c r="AQ207" s="0" t="s">
        <v>993</v>
      </c>
      <c r="AR207" s="0" t="s">
        <v>58</v>
      </c>
      <c r="AS207" s="0" t="s">
        <v>53</v>
      </c>
      <c r="AT207" s="0" t="n">
        <v>349</v>
      </c>
      <c r="AU207" s="0" t="n">
        <v>351</v>
      </c>
      <c r="AX207" s="0" t="s">
        <v>230</v>
      </c>
    </row>
    <row r="208" customFormat="false" ht="15" hidden="false" customHeight="false" outlineLevel="0" collapsed="false">
      <c r="A208" s="0" t="s">
        <v>1158</v>
      </c>
      <c r="B208" s="0" t="s">
        <v>759</v>
      </c>
      <c r="C208" s="0" t="s">
        <v>1159</v>
      </c>
      <c r="E208" s="1" t="s">
        <v>1159</v>
      </c>
      <c r="G208" s="5" t="s">
        <v>1159</v>
      </c>
      <c r="H208" s="5" t="s">
        <v>1160</v>
      </c>
      <c r="I208" s="5" t="s">
        <v>1158</v>
      </c>
      <c r="J208" s="5" t="s">
        <v>1161</v>
      </c>
      <c r="K208" s="5"/>
      <c r="L208" s="5"/>
      <c r="M208" s="5"/>
      <c r="N208" s="5"/>
      <c r="O208" s="0" t="s">
        <v>1159</v>
      </c>
      <c r="P208" s="0" t="s">
        <v>1162</v>
      </c>
      <c r="Q208" s="0" t="s">
        <v>51</v>
      </c>
      <c r="R208" s="0" t="s">
        <v>52</v>
      </c>
      <c r="S208" s="0" t="n">
        <v>312</v>
      </c>
      <c r="T208" s="0" t="n">
        <v>2640</v>
      </c>
      <c r="U208" s="0" t="n">
        <v>2640</v>
      </c>
      <c r="V208" s="0" t="n">
        <v>2434</v>
      </c>
      <c r="X208" s="0" t="n">
        <v>21</v>
      </c>
      <c r="Y208" s="0" t="s">
        <v>77</v>
      </c>
      <c r="Z208" s="0" t="n">
        <v>2640</v>
      </c>
      <c r="AA208" s="0" t="s">
        <v>54</v>
      </c>
      <c r="AB208" s="0" t="s">
        <v>54</v>
      </c>
      <c r="AD208" s="0" t="s">
        <v>1163</v>
      </c>
      <c r="AG208" s="6" t="n">
        <v>42490</v>
      </c>
      <c r="AH208" s="0" t="n">
        <v>49</v>
      </c>
      <c r="AI208" s="0" t="n">
        <v>56</v>
      </c>
      <c r="AJ208" s="6" t="n">
        <v>42490</v>
      </c>
      <c r="AK208" s="0" t="s">
        <v>56</v>
      </c>
      <c r="AM208" s="0" t="n">
        <v>313</v>
      </c>
      <c r="AN208" s="0" t="n">
        <v>357</v>
      </c>
      <c r="AO208" s="0" t="n">
        <v>899</v>
      </c>
      <c r="AP208" s="0" t="n">
        <v>1.005</v>
      </c>
      <c r="AQ208" s="0" t="s">
        <v>993</v>
      </c>
      <c r="AR208" s="0" t="s">
        <v>58</v>
      </c>
      <c r="AS208" s="0" t="s">
        <v>77</v>
      </c>
      <c r="AT208" s="0" t="n">
        <v>17</v>
      </c>
      <c r="AU208" s="0" t="n">
        <v>16</v>
      </c>
      <c r="AV208" s="0" t="s">
        <v>230</v>
      </c>
      <c r="AX208" s="0" t="s">
        <v>230</v>
      </c>
      <c r="AY208" s="0" t="s">
        <v>1164</v>
      </c>
    </row>
    <row r="209" customFormat="false" ht="15" hidden="false" customHeight="false" outlineLevel="0" collapsed="false">
      <c r="A209" s="0" t="s">
        <v>1165</v>
      </c>
      <c r="B209" s="0" t="s">
        <v>759</v>
      </c>
      <c r="C209" s="0" t="s">
        <v>1166</v>
      </c>
      <c r="E209" s="1" t="s">
        <v>1166</v>
      </c>
      <c r="G209" s="5" t="s">
        <v>1166</v>
      </c>
      <c r="H209" s="5"/>
      <c r="I209" s="5"/>
      <c r="J209" s="5"/>
      <c r="K209" s="5"/>
      <c r="L209" s="5"/>
      <c r="M209" s="5"/>
      <c r="N209" s="5"/>
      <c r="O209" s="0" t="s">
        <v>1166</v>
      </c>
      <c r="P209" s="0" t="s">
        <v>1167</v>
      </c>
      <c r="Q209" s="0" t="s">
        <v>51</v>
      </c>
      <c r="R209" s="0" t="s">
        <v>52</v>
      </c>
      <c r="S209" s="0" t="n">
        <v>11</v>
      </c>
      <c r="T209" s="0" t="n">
        <v>3250</v>
      </c>
      <c r="U209" s="0" t="n">
        <v>3250</v>
      </c>
      <c r="V209" s="0" t="n">
        <v>6420</v>
      </c>
      <c r="X209" s="0" t="n">
        <v>5</v>
      </c>
      <c r="Y209" s="0" t="s">
        <v>53</v>
      </c>
      <c r="Z209" s="0" t="n">
        <v>3250</v>
      </c>
      <c r="AA209" s="0" t="s">
        <v>54</v>
      </c>
      <c r="AB209" s="0" t="s">
        <v>54</v>
      </c>
      <c r="AD209" s="0" t="s">
        <v>1051</v>
      </c>
      <c r="AG209" s="6" t="n">
        <v>42551</v>
      </c>
      <c r="AH209" s="0" t="n">
        <v>0</v>
      </c>
      <c r="AI209" s="0" t="n">
        <v>0</v>
      </c>
      <c r="AJ209" s="6" t="n">
        <v>42551</v>
      </c>
      <c r="AK209" s="0" t="s">
        <v>56</v>
      </c>
      <c r="AM209" s="0" t="n">
        <v>16</v>
      </c>
      <c r="AN209" s="0" t="n">
        <v>18</v>
      </c>
      <c r="AO209" s="0" t="n">
        <v>12</v>
      </c>
      <c r="AP209" s="0" t="n">
        <v>14</v>
      </c>
      <c r="AQ209" s="0" t="s">
        <v>1168</v>
      </c>
      <c r="AR209" s="0" t="s">
        <v>58</v>
      </c>
      <c r="AS209" s="0" t="s">
        <v>53</v>
      </c>
      <c r="AT209" s="0" t="n">
        <v>6</v>
      </c>
      <c r="AU209" s="0" t="n">
        <v>5</v>
      </c>
      <c r="AV209" s="0" t="s">
        <v>230</v>
      </c>
      <c r="AX209" s="0" t="s">
        <v>230</v>
      </c>
    </row>
    <row r="210" customFormat="false" ht="15" hidden="false" customHeight="false" outlineLevel="0" collapsed="false">
      <c r="A210" s="0" t="s">
        <v>1169</v>
      </c>
      <c r="B210" s="0" t="s">
        <v>759</v>
      </c>
      <c r="C210" s="0" t="s">
        <v>1170</v>
      </c>
      <c r="E210" s="1" t="s">
        <v>1170</v>
      </c>
      <c r="G210" s="5" t="s">
        <v>1170</v>
      </c>
      <c r="H210" s="5" t="s">
        <v>1171</v>
      </c>
      <c r="I210" s="5"/>
      <c r="J210" s="5"/>
      <c r="K210" s="5"/>
      <c r="L210" s="5"/>
      <c r="M210" s="5"/>
      <c r="N210" s="5"/>
      <c r="O210" s="0" t="s">
        <v>1170</v>
      </c>
      <c r="P210" s="0" t="s">
        <v>1172</v>
      </c>
      <c r="Q210" s="0" t="s">
        <v>51</v>
      </c>
      <c r="R210" s="0" t="s">
        <v>52</v>
      </c>
      <c r="S210" s="0" t="n">
        <v>0</v>
      </c>
      <c r="T210" s="0" t="n">
        <v>2110</v>
      </c>
      <c r="U210" s="0" t="n">
        <v>2110</v>
      </c>
      <c r="X210" s="0" t="n">
        <v>1</v>
      </c>
      <c r="Y210" s="0" t="s">
        <v>53</v>
      </c>
      <c r="Z210" s="0" t="n">
        <v>2110</v>
      </c>
      <c r="AA210" s="0" t="s">
        <v>54</v>
      </c>
      <c r="AB210" s="0" t="s">
        <v>54</v>
      </c>
      <c r="AD210" s="0" t="s">
        <v>954</v>
      </c>
      <c r="AG210" s="6" t="n">
        <v>42460</v>
      </c>
      <c r="AH210" s="0" t="n">
        <v>-4</v>
      </c>
      <c r="AI210" s="0" t="n">
        <v>-5</v>
      </c>
      <c r="AJ210" s="6" t="n">
        <v>42460</v>
      </c>
      <c r="AK210" s="0" t="s">
        <v>56</v>
      </c>
      <c r="AM210" s="0" t="n">
        <v>3</v>
      </c>
      <c r="AN210" s="0" t="n">
        <v>4</v>
      </c>
      <c r="AO210" s="0" t="n">
        <v>36</v>
      </c>
      <c r="AP210" s="0" t="n">
        <v>41</v>
      </c>
      <c r="AQ210" s="0" t="s">
        <v>993</v>
      </c>
      <c r="AR210" s="0" t="s">
        <v>58</v>
      </c>
      <c r="AS210" s="0" t="s">
        <v>53</v>
      </c>
      <c r="AT210" s="0" t="n">
        <v>2</v>
      </c>
      <c r="AU210" s="0" t="n">
        <v>1</v>
      </c>
      <c r="AX210" s="0" t="s">
        <v>230</v>
      </c>
    </row>
    <row r="211" customFormat="false" ht="15" hidden="false" customHeight="false" outlineLevel="0" collapsed="false">
      <c r="A211" s="0" t="s">
        <v>1173</v>
      </c>
      <c r="B211" s="0" t="s">
        <v>759</v>
      </c>
      <c r="C211" s="0" t="s">
        <v>1174</v>
      </c>
      <c r="E211" s="1" t="s">
        <v>1174</v>
      </c>
      <c r="G211" s="5" t="s">
        <v>1174</v>
      </c>
      <c r="H211" s="5"/>
      <c r="I211" s="5"/>
      <c r="J211" s="5"/>
      <c r="K211" s="5"/>
      <c r="L211" s="5"/>
      <c r="M211" s="5"/>
      <c r="N211" s="5" t="s">
        <v>1175</v>
      </c>
      <c r="O211" s="0" t="s">
        <v>1176</v>
      </c>
      <c r="P211" s="0" t="s">
        <v>1177</v>
      </c>
      <c r="Q211" s="0" t="s">
        <v>51</v>
      </c>
      <c r="R211" s="0" t="s">
        <v>52</v>
      </c>
      <c r="S211" s="0" t="n">
        <v>348</v>
      </c>
      <c r="T211" s="0" t="n">
        <v>2620</v>
      </c>
      <c r="U211" s="0" t="n">
        <v>2620</v>
      </c>
      <c r="V211" s="0" t="n">
        <v>6201</v>
      </c>
      <c r="X211" s="0" t="n">
        <v>11</v>
      </c>
      <c r="Y211" s="0" t="s">
        <v>67</v>
      </c>
      <c r="AA211" s="0" t="s">
        <v>1178</v>
      </c>
      <c r="AB211" s="0" t="s">
        <v>56</v>
      </c>
      <c r="AD211" s="0" t="s">
        <v>1020</v>
      </c>
      <c r="AG211" s="6" t="n">
        <v>42460</v>
      </c>
      <c r="AH211" s="0" t="n">
        <v>-53</v>
      </c>
      <c r="AI211" s="0" t="n">
        <v>-61</v>
      </c>
      <c r="AJ211" s="6" t="n">
        <v>42460</v>
      </c>
      <c r="AK211" s="0" t="n">
        <v>795</v>
      </c>
      <c r="AL211" s="6" t="n">
        <v>42094</v>
      </c>
      <c r="AM211" s="0" t="n">
        <v>154</v>
      </c>
      <c r="AN211" s="0" t="n">
        <v>176</v>
      </c>
      <c r="AO211" s="0" t="n">
        <v>50</v>
      </c>
      <c r="AP211" s="0" t="n">
        <v>55</v>
      </c>
      <c r="AQ211" s="0" t="s">
        <v>189</v>
      </c>
      <c r="AR211" s="0" t="s">
        <v>189</v>
      </c>
      <c r="AS211" s="0" t="s">
        <v>67</v>
      </c>
      <c r="AT211" s="0" t="n">
        <v>8</v>
      </c>
      <c r="AU211" s="0" t="n">
        <v>6</v>
      </c>
      <c r="AV211" s="0" t="s">
        <v>230</v>
      </c>
      <c r="AX211" s="0" t="s">
        <v>230</v>
      </c>
      <c r="AY211" s="0" t="s">
        <v>1179</v>
      </c>
    </row>
    <row r="212" customFormat="false" ht="15" hidden="false" customHeight="false" outlineLevel="0" collapsed="false">
      <c r="A212" s="0" t="s">
        <v>1180</v>
      </c>
      <c r="B212" s="0" t="s">
        <v>759</v>
      </c>
      <c r="C212" s="0" t="s">
        <v>1181</v>
      </c>
      <c r="E212" s="1" t="s">
        <v>1181</v>
      </c>
      <c r="G212" s="5" t="s">
        <v>1181</v>
      </c>
      <c r="H212" s="5" t="s">
        <v>1182</v>
      </c>
      <c r="I212" s="5"/>
      <c r="J212" s="5"/>
      <c r="K212" s="5"/>
      <c r="L212" s="5"/>
      <c r="M212" s="5"/>
      <c r="N212" s="5"/>
      <c r="O212" s="0" t="s">
        <v>1181</v>
      </c>
      <c r="P212" s="0" t="s">
        <v>1183</v>
      </c>
      <c r="Q212" s="0" t="s">
        <v>51</v>
      </c>
      <c r="R212" s="0" t="s">
        <v>52</v>
      </c>
      <c r="S212" s="0" t="n">
        <v>177</v>
      </c>
      <c r="T212" s="0" t="n">
        <v>6201</v>
      </c>
      <c r="U212" s="0" t="n">
        <v>6201</v>
      </c>
      <c r="V212" s="0" t="n">
        <v>5829</v>
      </c>
      <c r="X212" s="0" t="n">
        <v>67</v>
      </c>
      <c r="Y212" s="0" t="s">
        <v>53</v>
      </c>
      <c r="Z212" s="0" t="n">
        <v>6201</v>
      </c>
      <c r="AA212" s="0" t="s">
        <v>54</v>
      </c>
      <c r="AB212" s="0" t="s">
        <v>54</v>
      </c>
      <c r="AD212" s="0" t="s">
        <v>985</v>
      </c>
      <c r="AG212" s="6" t="n">
        <v>42643</v>
      </c>
      <c r="AH212" s="0" t="n">
        <v>-60</v>
      </c>
      <c r="AI212" s="0" t="n">
        <v>-67</v>
      </c>
      <c r="AJ212" s="6" t="n">
        <v>42643</v>
      </c>
      <c r="AK212" s="0" t="s">
        <v>56</v>
      </c>
      <c r="AM212" s="0" t="n">
        <v>177</v>
      </c>
      <c r="AN212" s="0" t="n">
        <v>197</v>
      </c>
      <c r="AO212" s="0" t="n">
        <v>63</v>
      </c>
      <c r="AP212" s="0" t="n">
        <v>70</v>
      </c>
      <c r="AQ212" s="0" t="s">
        <v>993</v>
      </c>
      <c r="AR212" s="0" t="s">
        <v>58</v>
      </c>
      <c r="AS212" s="0" t="s">
        <v>53</v>
      </c>
      <c r="AT212" s="0" t="n">
        <v>40</v>
      </c>
      <c r="AU212" s="0" t="n">
        <v>39</v>
      </c>
      <c r="AX212" s="0" t="s">
        <v>230</v>
      </c>
    </row>
    <row r="213" customFormat="false" ht="15" hidden="false" customHeight="false" outlineLevel="0" collapsed="false">
      <c r="A213" s="0" t="s">
        <v>1184</v>
      </c>
      <c r="B213" s="0" t="s">
        <v>759</v>
      </c>
      <c r="C213" s="0" t="s">
        <v>1185</v>
      </c>
      <c r="E213" s="1" t="s">
        <v>1185</v>
      </c>
      <c r="G213" s="5" t="s">
        <v>1185</v>
      </c>
      <c r="H213" s="5"/>
      <c r="I213" s="5"/>
      <c r="J213" s="5"/>
      <c r="K213" s="5"/>
      <c r="L213" s="5"/>
      <c r="M213" s="5"/>
      <c r="N213" s="5"/>
      <c r="O213" s="0" t="s">
        <v>1185</v>
      </c>
      <c r="P213" s="0" t="s">
        <v>1186</v>
      </c>
      <c r="Q213" s="0" t="s">
        <v>51</v>
      </c>
      <c r="R213" s="0" t="s">
        <v>52</v>
      </c>
      <c r="S213" s="0" t="n">
        <v>1.234</v>
      </c>
      <c r="T213" s="0" t="n">
        <v>2630</v>
      </c>
      <c r="U213" s="0" t="n">
        <v>2630</v>
      </c>
      <c r="V213" s="0" t="n">
        <v>5829</v>
      </c>
      <c r="X213" s="0" t="n">
        <v>269</v>
      </c>
      <c r="Y213" s="0" t="s">
        <v>53</v>
      </c>
      <c r="Z213" s="0" t="n">
        <v>2630</v>
      </c>
      <c r="AA213" s="0" t="s">
        <v>54</v>
      </c>
      <c r="AB213" s="0" t="s">
        <v>54</v>
      </c>
      <c r="AC213" s="0" t="n">
        <v>3.3</v>
      </c>
      <c r="AD213" s="0" t="s">
        <v>1017</v>
      </c>
      <c r="AG213" s="6" t="n">
        <v>42735</v>
      </c>
      <c r="AH213" s="0" t="n">
        <v>-206</v>
      </c>
      <c r="AI213" s="0" t="n">
        <v>-217</v>
      </c>
      <c r="AJ213" s="6" t="n">
        <v>42735</v>
      </c>
      <c r="AK213" s="0" t="n">
        <v>3.3</v>
      </c>
      <c r="AL213" s="6" t="n">
        <v>42735</v>
      </c>
      <c r="AM213" s="0" t="n">
        <v>1.481</v>
      </c>
      <c r="AN213" s="0" t="n">
        <v>1.561</v>
      </c>
      <c r="AO213" s="0" t="n">
        <v>790</v>
      </c>
      <c r="AP213" s="0" t="n">
        <v>883</v>
      </c>
      <c r="AQ213" s="0" t="s">
        <v>993</v>
      </c>
      <c r="AR213" s="0" t="s">
        <v>58</v>
      </c>
      <c r="AS213" s="0" t="s">
        <v>53</v>
      </c>
      <c r="AT213" s="0" t="n">
        <v>123</v>
      </c>
      <c r="AU213" s="0" t="n">
        <v>122</v>
      </c>
      <c r="AV213" s="0" t="s">
        <v>230</v>
      </c>
      <c r="AX213" s="0" t="s">
        <v>230</v>
      </c>
    </row>
    <row r="214" customFormat="false" ht="15" hidden="false" customHeight="false" outlineLevel="0" collapsed="false">
      <c r="A214" s="0" t="s">
        <v>1187</v>
      </c>
      <c r="B214" s="0" t="s">
        <v>759</v>
      </c>
      <c r="C214" s="0" t="s">
        <v>1188</v>
      </c>
      <c r="E214" s="1" t="s">
        <v>1188</v>
      </c>
      <c r="G214" s="5" t="s">
        <v>1188</v>
      </c>
      <c r="H214" s="5" t="s">
        <v>1189</v>
      </c>
      <c r="I214" s="5" t="s">
        <v>1190</v>
      </c>
      <c r="J214" s="5"/>
      <c r="K214" s="5"/>
      <c r="L214" s="5"/>
      <c r="M214" s="5" t="s">
        <v>1191</v>
      </c>
      <c r="N214" s="5"/>
      <c r="O214" s="0" t="s">
        <v>1188</v>
      </c>
      <c r="P214" s="0" t="s">
        <v>1192</v>
      </c>
      <c r="Q214" s="0" t="s">
        <v>51</v>
      </c>
      <c r="R214" s="0" t="s">
        <v>52</v>
      </c>
      <c r="S214" s="0" t="n">
        <v>3.203</v>
      </c>
      <c r="T214" s="0" t="n">
        <v>9311</v>
      </c>
      <c r="U214" s="0" t="n">
        <v>9311</v>
      </c>
      <c r="V214" s="0" t="n">
        <v>4764</v>
      </c>
      <c r="X214" s="0" t="n">
        <v>74</v>
      </c>
      <c r="Y214" s="0" t="s">
        <v>53</v>
      </c>
      <c r="Z214" s="0" t="n">
        <v>9311</v>
      </c>
      <c r="AA214" s="0" t="s">
        <v>54</v>
      </c>
      <c r="AB214" s="0" t="s">
        <v>54</v>
      </c>
      <c r="AD214" s="0" t="s">
        <v>1193</v>
      </c>
      <c r="AG214" s="6" t="n">
        <v>42766</v>
      </c>
      <c r="AH214" s="0" t="n">
        <v>184</v>
      </c>
      <c r="AI214" s="0" t="n">
        <v>197</v>
      </c>
      <c r="AJ214" s="6" t="n">
        <v>42766</v>
      </c>
      <c r="AK214" s="0" t="s">
        <v>56</v>
      </c>
      <c r="AM214" s="0" t="n">
        <v>1.796</v>
      </c>
      <c r="AN214" s="0" t="n">
        <v>1.931</v>
      </c>
      <c r="AO214" s="0" t="n">
        <v>857</v>
      </c>
      <c r="AP214" s="0" t="n">
        <v>958</v>
      </c>
      <c r="AQ214" s="0" t="s">
        <v>993</v>
      </c>
      <c r="AR214" s="0" t="s">
        <v>58</v>
      </c>
      <c r="AS214" s="0" t="s">
        <v>53</v>
      </c>
      <c r="AT214" s="0" t="n">
        <v>44</v>
      </c>
      <c r="AU214" s="0" t="n">
        <v>43</v>
      </c>
      <c r="AX214" s="0" t="s">
        <v>230</v>
      </c>
    </row>
    <row r="215" customFormat="false" ht="15" hidden="false" customHeight="false" outlineLevel="0" collapsed="false">
      <c r="A215" s="0" t="s">
        <v>1194</v>
      </c>
      <c r="B215" s="0" t="s">
        <v>759</v>
      </c>
      <c r="C215" s="0" t="s">
        <v>1195</v>
      </c>
      <c r="E215" s="1" t="s">
        <v>1195</v>
      </c>
      <c r="G215" s="5" t="s">
        <v>1195</v>
      </c>
      <c r="H215" s="5"/>
      <c r="I215" s="5"/>
      <c r="J215" s="5"/>
      <c r="K215" s="5"/>
      <c r="L215" s="5"/>
      <c r="M215" s="5"/>
      <c r="N215" s="5"/>
      <c r="O215" s="0" t="s">
        <v>331</v>
      </c>
      <c r="P215" s="0" t="s">
        <v>332</v>
      </c>
      <c r="Q215" s="0" t="s">
        <v>51</v>
      </c>
      <c r="R215" s="0" t="s">
        <v>52</v>
      </c>
      <c r="S215" s="0" t="n">
        <v>5.055</v>
      </c>
      <c r="T215" s="0" t="n">
        <v>2016</v>
      </c>
      <c r="U215" s="0" t="n">
        <v>2016</v>
      </c>
      <c r="V215" s="0" t="n">
        <v>2013</v>
      </c>
      <c r="W215" s="0" t="s">
        <v>1196</v>
      </c>
      <c r="X215" s="0" t="n">
        <v>52</v>
      </c>
      <c r="Y215" s="0" t="s">
        <v>67</v>
      </c>
      <c r="Z215" s="0" t="s">
        <v>120</v>
      </c>
      <c r="AA215" s="0" t="s">
        <v>256</v>
      </c>
      <c r="AB215" s="0" t="s">
        <v>54</v>
      </c>
      <c r="AC215" s="0" t="s">
        <v>120</v>
      </c>
      <c r="AD215" s="0" t="s">
        <v>1020</v>
      </c>
      <c r="AG215" s="6" t="n">
        <v>41274</v>
      </c>
      <c r="AH215" s="0" t="n">
        <v>412</v>
      </c>
      <c r="AI215" s="0" t="n">
        <v>544</v>
      </c>
      <c r="AJ215" s="6" t="n">
        <v>41274</v>
      </c>
      <c r="AK215" s="0" t="n">
        <v>2.5</v>
      </c>
      <c r="AL215" s="6" t="n">
        <v>41274</v>
      </c>
      <c r="AM215" s="0" t="n">
        <v>4.251</v>
      </c>
      <c r="AN215" s="0" t="n">
        <v>5.609</v>
      </c>
      <c r="AO215" s="0" t="n">
        <v>353</v>
      </c>
      <c r="AP215" s="0" t="n">
        <v>499</v>
      </c>
      <c r="AQ215" s="0" t="s">
        <v>189</v>
      </c>
      <c r="AR215" s="0" t="s">
        <v>189</v>
      </c>
      <c r="AS215" s="0" t="s">
        <v>67</v>
      </c>
      <c r="AT215" s="0" t="n">
        <v>790</v>
      </c>
      <c r="AU215" s="0" t="n">
        <v>11</v>
      </c>
      <c r="AV215" s="0" t="s">
        <v>1197</v>
      </c>
      <c r="AW215" s="0" t="s">
        <v>1198</v>
      </c>
      <c r="AX215" s="0" t="s">
        <v>230</v>
      </c>
      <c r="AY215" s="0" t="s">
        <v>1199</v>
      </c>
    </row>
    <row r="216" customFormat="false" ht="15" hidden="false" customHeight="false" outlineLevel="0" collapsed="false">
      <c r="A216" s="0" t="s">
        <v>1200</v>
      </c>
      <c r="B216" s="0" t="s">
        <v>759</v>
      </c>
      <c r="C216" s="0" t="s">
        <v>1201</v>
      </c>
      <c r="E216" s="1" t="s">
        <v>1201</v>
      </c>
      <c r="G216" s="5" t="s">
        <v>1201</v>
      </c>
      <c r="H216" s="5"/>
      <c r="I216" s="5"/>
      <c r="J216" s="5"/>
      <c r="K216" s="5"/>
      <c r="L216" s="5"/>
      <c r="M216" s="5"/>
      <c r="N216" s="5"/>
      <c r="O216" s="0" t="s">
        <v>1201</v>
      </c>
      <c r="P216" s="0" t="s">
        <v>1202</v>
      </c>
      <c r="Q216" s="0" t="s">
        <v>51</v>
      </c>
      <c r="R216" s="0" t="s">
        <v>52</v>
      </c>
      <c r="S216" s="0" t="n">
        <v>901</v>
      </c>
      <c r="T216" s="0" t="n">
        <v>4950</v>
      </c>
      <c r="U216" s="0" t="n">
        <v>4950</v>
      </c>
      <c r="V216" s="0" t="n">
        <v>910</v>
      </c>
      <c r="W216" s="0" t="s">
        <v>1203</v>
      </c>
      <c r="X216" s="0" t="n">
        <v>129</v>
      </c>
      <c r="Y216" s="0" t="s">
        <v>53</v>
      </c>
      <c r="Z216" s="0" t="n">
        <v>4950</v>
      </c>
      <c r="AA216" s="0" t="s">
        <v>54</v>
      </c>
      <c r="AB216" s="0" t="s">
        <v>54</v>
      </c>
      <c r="AD216" s="0" t="s">
        <v>1027</v>
      </c>
      <c r="AG216" s="6" t="n">
        <v>42735</v>
      </c>
      <c r="AH216" s="0" t="n">
        <v>-128</v>
      </c>
      <c r="AI216" s="0" t="n">
        <v>-135</v>
      </c>
      <c r="AJ216" s="6" t="n">
        <v>42735</v>
      </c>
      <c r="AK216" s="0" t="s">
        <v>56</v>
      </c>
      <c r="AM216" s="0" t="n">
        <v>1.256</v>
      </c>
      <c r="AN216" s="0" t="n">
        <v>1.324</v>
      </c>
      <c r="AO216" s="0" t="n">
        <v>1.278</v>
      </c>
      <c r="AP216" s="0" t="n">
        <v>1.428</v>
      </c>
      <c r="AQ216" s="0" t="s">
        <v>993</v>
      </c>
      <c r="AR216" s="0" t="s">
        <v>58</v>
      </c>
      <c r="AS216" s="0" t="s">
        <v>53</v>
      </c>
      <c r="AT216" s="0" t="n">
        <v>70</v>
      </c>
      <c r="AU216" s="0" t="n">
        <v>70</v>
      </c>
      <c r="AX216" s="0" t="s">
        <v>230</v>
      </c>
      <c r="AY216" s="0" t="s">
        <v>1204</v>
      </c>
    </row>
    <row r="217" customFormat="false" ht="15" hidden="false" customHeight="false" outlineLevel="0" collapsed="false">
      <c r="A217" s="0" t="s">
        <v>1205</v>
      </c>
      <c r="B217" s="0" t="s">
        <v>759</v>
      </c>
      <c r="C217" s="0" t="s">
        <v>1206</v>
      </c>
      <c r="E217" s="1" t="s">
        <v>1206</v>
      </c>
      <c r="G217" s="5" t="s">
        <v>1206</v>
      </c>
      <c r="H217" s="5"/>
      <c r="I217" s="5"/>
      <c r="J217" s="5"/>
      <c r="K217" s="5"/>
      <c r="L217" s="5"/>
      <c r="M217" s="5"/>
      <c r="N217" s="5" t="s">
        <v>1207</v>
      </c>
      <c r="O217" s="0" t="s">
        <v>1208</v>
      </c>
      <c r="P217" s="0" t="s">
        <v>1209</v>
      </c>
      <c r="Q217" s="0" t="s">
        <v>51</v>
      </c>
      <c r="R217" s="0" t="s">
        <v>52</v>
      </c>
      <c r="S217" s="0" t="n">
        <v>10.205</v>
      </c>
      <c r="T217" s="0" t="n">
        <v>6190</v>
      </c>
      <c r="U217" s="0" t="n">
        <v>6190</v>
      </c>
      <c r="V217" s="0" t="n">
        <v>6020</v>
      </c>
      <c r="X217" s="0" t="n">
        <v>286</v>
      </c>
      <c r="Y217" s="0" t="s">
        <v>67</v>
      </c>
      <c r="AA217" s="0" t="s">
        <v>1210</v>
      </c>
      <c r="AB217" s="0" t="s">
        <v>56</v>
      </c>
      <c r="AD217" s="0" t="s">
        <v>1027</v>
      </c>
      <c r="AG217" s="6" t="n">
        <v>42735</v>
      </c>
      <c r="AH217" s="0" t="n">
        <v>590</v>
      </c>
      <c r="AI217" s="0" t="n">
        <v>622</v>
      </c>
      <c r="AJ217" s="6" t="n">
        <v>42735</v>
      </c>
      <c r="AK217" s="0" t="n">
        <v>25</v>
      </c>
      <c r="AL217" s="6" t="n">
        <v>42735</v>
      </c>
      <c r="AM217" s="0" t="n">
        <v>20.025</v>
      </c>
      <c r="AN217" s="0" t="n">
        <v>21.108</v>
      </c>
      <c r="AO217" s="0" t="n">
        <v>16.636</v>
      </c>
      <c r="AP217" s="0" t="n">
        <v>18.588</v>
      </c>
      <c r="AQ217" s="0" t="s">
        <v>993</v>
      </c>
      <c r="AR217" s="0" t="s">
        <v>58</v>
      </c>
      <c r="AS217" s="0" t="s">
        <v>67</v>
      </c>
      <c r="AT217" s="0" t="n">
        <v>51</v>
      </c>
      <c r="AU217" s="0" t="n">
        <v>16</v>
      </c>
      <c r="AX217" s="0" t="s">
        <v>230</v>
      </c>
    </row>
    <row r="218" customFormat="false" ht="15" hidden="false" customHeight="false" outlineLevel="0" collapsed="false">
      <c r="A218" s="0" t="s">
        <v>1211</v>
      </c>
      <c r="B218" s="0" t="s">
        <v>759</v>
      </c>
      <c r="C218" s="0" t="s">
        <v>1212</v>
      </c>
      <c r="E218" s="1" t="s">
        <v>1212</v>
      </c>
      <c r="G218" s="5" t="s">
        <v>1212</v>
      </c>
      <c r="H218" s="5" t="s">
        <v>1213</v>
      </c>
      <c r="I218" s="5" t="s">
        <v>1214</v>
      </c>
      <c r="J218" s="5"/>
      <c r="K218" s="5"/>
      <c r="L218" s="5"/>
      <c r="M218" s="5"/>
      <c r="N218" s="5"/>
      <c r="O218" s="0" t="s">
        <v>1215</v>
      </c>
      <c r="P218" s="0" t="s">
        <v>1216</v>
      </c>
      <c r="Q218" s="0" t="s">
        <v>51</v>
      </c>
      <c r="R218" s="0" t="s">
        <v>52</v>
      </c>
      <c r="S218" s="0" t="n">
        <v>11.878</v>
      </c>
      <c r="T218" s="0" t="n">
        <v>7490</v>
      </c>
      <c r="U218" s="0" t="n">
        <v>7490</v>
      </c>
      <c r="W218" s="0" t="s">
        <v>1217</v>
      </c>
      <c r="X218" s="0" t="n">
        <v>825</v>
      </c>
      <c r="Y218" s="0" t="s">
        <v>67</v>
      </c>
      <c r="Z218" s="0" t="s">
        <v>120</v>
      </c>
      <c r="AA218" s="0" t="s">
        <v>120</v>
      </c>
      <c r="AB218" s="0" t="s">
        <v>56</v>
      </c>
      <c r="AC218" s="0" t="s">
        <v>120</v>
      </c>
      <c r="AD218" s="0" t="s">
        <v>1027</v>
      </c>
      <c r="AG218" s="6" t="n">
        <v>42735</v>
      </c>
      <c r="AH218" s="0" t="n">
        <v>2.939</v>
      </c>
      <c r="AI218" s="0" t="n">
        <v>3.098</v>
      </c>
      <c r="AJ218" s="6" t="n">
        <v>42735</v>
      </c>
      <c r="AK218" s="0" t="n">
        <v>45.7</v>
      </c>
      <c r="AL218" s="6" t="n">
        <v>42735</v>
      </c>
      <c r="AM218" s="0" t="n">
        <v>26.423</v>
      </c>
      <c r="AN218" s="0" t="n">
        <v>27.852</v>
      </c>
      <c r="AO218" s="0" t="n">
        <v>29.377</v>
      </c>
      <c r="AP218" s="0" t="n">
        <v>32.824</v>
      </c>
      <c r="AQ218" s="0" t="s">
        <v>993</v>
      </c>
      <c r="AR218" s="0" t="s">
        <v>58</v>
      </c>
      <c r="AS218" s="0" t="s">
        <v>67</v>
      </c>
      <c r="AT218" s="0" t="n">
        <v>368</v>
      </c>
      <c r="AU218" s="0" t="n">
        <v>125</v>
      </c>
      <c r="AX218" s="0" t="s">
        <v>230</v>
      </c>
    </row>
    <row r="219" customFormat="false" ht="15" hidden="false" customHeight="false" outlineLevel="0" collapsed="false">
      <c r="A219" s="0" t="s">
        <v>1218</v>
      </c>
      <c r="B219" s="0" t="s">
        <v>1219</v>
      </c>
      <c r="C219" s="0" t="s">
        <v>1220</v>
      </c>
      <c r="E219" s="1" t="s">
        <v>1220</v>
      </c>
      <c r="G219" s="5" t="s">
        <v>1220</v>
      </c>
      <c r="H219" s="5"/>
      <c r="I219" s="5"/>
      <c r="J219" s="5"/>
      <c r="K219" s="5"/>
      <c r="L219" s="5"/>
      <c r="M219" s="5"/>
      <c r="N219" s="5"/>
      <c r="O219" s="0" t="s">
        <v>1221</v>
      </c>
      <c r="P219" s="0" t="s">
        <v>1222</v>
      </c>
      <c r="Q219" s="0" t="s">
        <v>51</v>
      </c>
      <c r="R219" s="0" t="s">
        <v>52</v>
      </c>
      <c r="S219" s="0" t="n">
        <v>367</v>
      </c>
      <c r="T219" s="0" t="n">
        <v>2891</v>
      </c>
      <c r="U219" s="0" t="n">
        <v>2891</v>
      </c>
      <c r="W219" s="0" t="s">
        <v>1223</v>
      </c>
      <c r="X219" s="0" t="n">
        <v>43</v>
      </c>
      <c r="Y219" s="0" t="s">
        <v>67</v>
      </c>
      <c r="Z219" s="0" t="s">
        <v>120</v>
      </c>
      <c r="AA219" s="0" t="s">
        <v>1224</v>
      </c>
      <c r="AB219" s="0" t="s">
        <v>56</v>
      </c>
      <c r="AC219" s="0" t="s">
        <v>120</v>
      </c>
      <c r="AD219" s="0" t="s">
        <v>1225</v>
      </c>
      <c r="AG219" s="6" t="n">
        <v>42735</v>
      </c>
      <c r="AH219" s="0" t="n">
        <v>4</v>
      </c>
      <c r="AI219" s="0" t="n">
        <v>4</v>
      </c>
      <c r="AJ219" s="6" t="n">
        <v>42735</v>
      </c>
      <c r="AK219" s="0" t="n">
        <v>1.524</v>
      </c>
      <c r="AL219" s="6" t="n">
        <v>42735</v>
      </c>
      <c r="AM219" s="0" t="n">
        <v>326</v>
      </c>
      <c r="AN219" s="0" t="n">
        <v>343</v>
      </c>
      <c r="AO219" s="0" t="n">
        <v>216</v>
      </c>
      <c r="AP219" s="0" t="n">
        <v>241</v>
      </c>
      <c r="AQ219" s="0" t="s">
        <v>101</v>
      </c>
      <c r="AR219" s="0" t="s">
        <v>58</v>
      </c>
      <c r="AS219" s="0" t="s">
        <v>67</v>
      </c>
      <c r="AT219" s="0" t="n">
        <v>36</v>
      </c>
      <c r="AU219" s="0" t="n">
        <v>17</v>
      </c>
      <c r="AW219" s="0" t="s">
        <v>1226</v>
      </c>
      <c r="AX219" s="0" t="s">
        <v>1227</v>
      </c>
    </row>
    <row r="220" customFormat="false" ht="15" hidden="false" customHeight="false" outlineLevel="0" collapsed="false">
      <c r="A220" s="0" t="s">
        <v>1228</v>
      </c>
      <c r="B220" s="0" t="s">
        <v>1219</v>
      </c>
      <c r="C220" s="0" t="s">
        <v>1229</v>
      </c>
      <c r="E220" s="1" t="s">
        <v>1229</v>
      </c>
      <c r="G220" s="5" t="s">
        <v>1229</v>
      </c>
      <c r="H220" s="5"/>
      <c r="I220" s="5"/>
      <c r="J220" s="5"/>
      <c r="K220" s="5"/>
      <c r="L220" s="5"/>
      <c r="M220" s="5"/>
      <c r="N220" s="5"/>
      <c r="O220" s="0" t="s">
        <v>1229</v>
      </c>
      <c r="P220" s="0" t="s">
        <v>1230</v>
      </c>
      <c r="Q220" s="0" t="s">
        <v>51</v>
      </c>
      <c r="R220" s="0" t="s">
        <v>52</v>
      </c>
      <c r="S220" s="0" t="n">
        <v>346</v>
      </c>
      <c r="T220" s="0" t="n">
        <v>2052</v>
      </c>
      <c r="U220" s="0" t="n">
        <v>2052</v>
      </c>
      <c r="V220" s="0" t="n">
        <v>3250</v>
      </c>
      <c r="W220" s="0" t="s">
        <v>1231</v>
      </c>
      <c r="X220" s="0" t="n">
        <v>48</v>
      </c>
      <c r="Y220" s="0" t="s">
        <v>77</v>
      </c>
      <c r="Z220" s="0" t="n">
        <v>2052</v>
      </c>
      <c r="AA220" s="0" t="s">
        <v>54</v>
      </c>
      <c r="AB220" s="0" t="s">
        <v>54</v>
      </c>
      <c r="AC220" s="0" t="n">
        <v>2.156</v>
      </c>
      <c r="AD220" s="0" t="s">
        <v>1232</v>
      </c>
      <c r="AG220" s="6" t="n">
        <v>42735</v>
      </c>
      <c r="AH220" s="0" t="n">
        <v>24</v>
      </c>
      <c r="AI220" s="0" t="n">
        <v>26</v>
      </c>
      <c r="AJ220" s="6" t="n">
        <v>42735</v>
      </c>
      <c r="AK220" s="0" t="n">
        <v>2.156</v>
      </c>
      <c r="AL220" s="6" t="n">
        <v>42735</v>
      </c>
      <c r="AM220" s="0" t="n">
        <v>232</v>
      </c>
      <c r="AN220" s="0" t="n">
        <v>245</v>
      </c>
      <c r="AO220" s="0" t="n">
        <v>428</v>
      </c>
      <c r="AP220" s="0" t="n">
        <v>478</v>
      </c>
      <c r="AQ220" s="0" t="s">
        <v>101</v>
      </c>
      <c r="AR220" s="0" t="s">
        <v>58</v>
      </c>
      <c r="AS220" s="0" t="s">
        <v>77</v>
      </c>
      <c r="AT220" s="0" t="n">
        <v>32</v>
      </c>
      <c r="AU220" s="0" t="n">
        <v>31</v>
      </c>
      <c r="AX220" s="0" t="s">
        <v>1227</v>
      </c>
    </row>
    <row r="221" customFormat="false" ht="15" hidden="false" customHeight="false" outlineLevel="0" collapsed="false">
      <c r="A221" s="0" t="s">
        <v>1233</v>
      </c>
      <c r="B221" s="0" t="s">
        <v>1219</v>
      </c>
      <c r="C221" s="0" t="s">
        <v>1234</v>
      </c>
      <c r="E221" s="1" t="s">
        <v>1234</v>
      </c>
      <c r="G221" s="5" t="s">
        <v>1234</v>
      </c>
      <c r="H221" s="5"/>
      <c r="I221" s="5"/>
      <c r="J221" s="5"/>
      <c r="K221" s="5"/>
      <c r="L221" s="5"/>
      <c r="M221" s="5"/>
      <c r="N221" s="5"/>
      <c r="O221" s="0" t="s">
        <v>1235</v>
      </c>
      <c r="P221" s="0" t="s">
        <v>1236</v>
      </c>
      <c r="Q221" s="0" t="s">
        <v>51</v>
      </c>
      <c r="R221" s="0" t="s">
        <v>52</v>
      </c>
      <c r="S221" s="0" t="n">
        <v>1.048</v>
      </c>
      <c r="T221" s="0" t="n">
        <v>2630</v>
      </c>
      <c r="U221" s="0" t="n">
        <v>2630</v>
      </c>
      <c r="V221" s="0" t="n">
        <v>2640</v>
      </c>
      <c r="X221" s="0" t="n">
        <v>143</v>
      </c>
      <c r="Y221" s="0" t="s">
        <v>67</v>
      </c>
      <c r="Z221" s="0" t="s">
        <v>120</v>
      </c>
      <c r="AA221" s="0" t="s">
        <v>1237</v>
      </c>
      <c r="AB221" s="0" t="s">
        <v>56</v>
      </c>
      <c r="AC221" s="0" t="s">
        <v>120</v>
      </c>
      <c r="AD221" s="0" t="s">
        <v>1238</v>
      </c>
      <c r="AG221" s="6" t="n">
        <v>42735</v>
      </c>
      <c r="AH221" s="0" t="n">
        <v>58</v>
      </c>
      <c r="AI221" s="0" t="n">
        <v>62</v>
      </c>
      <c r="AJ221" s="6" t="n">
        <v>42735</v>
      </c>
      <c r="AK221" s="0" t="n">
        <v>3.801</v>
      </c>
      <c r="AL221" s="6" t="n">
        <v>42735</v>
      </c>
      <c r="AM221" s="0" t="n">
        <v>1.178</v>
      </c>
      <c r="AN221" s="0" t="n">
        <v>1.242</v>
      </c>
      <c r="AO221" s="0" t="n">
        <v>741</v>
      </c>
      <c r="AP221" s="0" t="n">
        <v>828</v>
      </c>
      <c r="AQ221" s="0" t="s">
        <v>101</v>
      </c>
      <c r="AR221" s="0" t="s">
        <v>58</v>
      </c>
      <c r="AS221" s="0" t="s">
        <v>67</v>
      </c>
      <c r="AT221" s="0" t="n">
        <v>81</v>
      </c>
      <c r="AU221" s="0" t="n">
        <v>47</v>
      </c>
      <c r="AX221" s="0" t="s">
        <v>1227</v>
      </c>
      <c r="AY221" s="0" t="s">
        <v>1239</v>
      </c>
    </row>
    <row r="222" customFormat="false" ht="15" hidden="false" customHeight="false" outlineLevel="0" collapsed="false">
      <c r="A222" s="0" t="s">
        <v>1240</v>
      </c>
      <c r="B222" s="0" t="s">
        <v>1219</v>
      </c>
      <c r="C222" s="0" t="s">
        <v>1241</v>
      </c>
      <c r="E222" s="1" t="s">
        <v>1241</v>
      </c>
      <c r="G222" s="5" t="s">
        <v>1241</v>
      </c>
      <c r="H222" s="5"/>
      <c r="I222" s="5"/>
      <c r="J222" s="5"/>
      <c r="K222" s="5"/>
      <c r="L222" s="5"/>
      <c r="M222" s="5"/>
      <c r="N222" s="5"/>
      <c r="O222" s="0" t="s">
        <v>1241</v>
      </c>
      <c r="P222" s="0" t="s">
        <v>1242</v>
      </c>
      <c r="Q222" s="0" t="s">
        <v>51</v>
      </c>
      <c r="R222" s="0" t="s">
        <v>52</v>
      </c>
      <c r="S222" s="0" t="n">
        <v>27.237</v>
      </c>
      <c r="T222" s="0" t="n">
        <v>2351</v>
      </c>
      <c r="U222" s="0" t="n">
        <v>2351</v>
      </c>
      <c r="V222" s="0" t="n">
        <v>2361</v>
      </c>
      <c r="W222" s="0" t="s">
        <v>1243</v>
      </c>
      <c r="X222" s="0" t="n">
        <v>990</v>
      </c>
      <c r="Y222" s="0" t="s">
        <v>53</v>
      </c>
      <c r="Z222" s="0" t="n">
        <v>2351</v>
      </c>
      <c r="AA222" s="0" t="s">
        <v>54</v>
      </c>
      <c r="AB222" s="0" t="s">
        <v>54</v>
      </c>
      <c r="AC222" s="0" t="n">
        <v>90.903</v>
      </c>
      <c r="AD222" s="0" t="s">
        <v>1244</v>
      </c>
      <c r="AG222" s="6" t="n">
        <v>42735</v>
      </c>
      <c r="AH222" s="0" t="n">
        <v>1.669</v>
      </c>
      <c r="AI222" s="0" t="n">
        <v>1.76</v>
      </c>
      <c r="AJ222" s="6" t="n">
        <v>42735</v>
      </c>
      <c r="AK222" s="0" t="n">
        <v>90.903</v>
      </c>
      <c r="AL222" s="6" t="n">
        <v>42735</v>
      </c>
      <c r="AM222" s="0" t="n">
        <v>64.889</v>
      </c>
      <c r="AN222" s="0" t="n">
        <v>68.399</v>
      </c>
      <c r="AO222" s="0" t="n">
        <v>30.922</v>
      </c>
      <c r="AP222" s="0" t="n">
        <v>34.551</v>
      </c>
      <c r="AQ222" s="0" t="s">
        <v>101</v>
      </c>
      <c r="AR222" s="0" t="s">
        <v>58</v>
      </c>
      <c r="AS222" s="0" t="s">
        <v>53</v>
      </c>
      <c r="AT222" s="0" t="n">
        <v>868</v>
      </c>
      <c r="AU222" s="0" t="n">
        <v>877</v>
      </c>
      <c r="AX222" s="0" t="s">
        <v>1227</v>
      </c>
    </row>
    <row r="223" customFormat="false" ht="15" hidden="false" customHeight="false" outlineLevel="0" collapsed="false">
      <c r="A223" s="0" t="s">
        <v>1245</v>
      </c>
      <c r="B223" s="0" t="s">
        <v>1219</v>
      </c>
      <c r="C223" s="0" t="s">
        <v>1246</v>
      </c>
      <c r="E223" s="1" t="s">
        <v>1246</v>
      </c>
      <c r="G223" s="5" t="s">
        <v>1246</v>
      </c>
      <c r="H223" s="5"/>
      <c r="I223" s="5"/>
      <c r="J223" s="5"/>
      <c r="K223" s="5"/>
      <c r="L223" s="5"/>
      <c r="M223" s="5"/>
      <c r="N223" s="5"/>
      <c r="O223" s="0" t="s">
        <v>1246</v>
      </c>
      <c r="P223" s="0" t="s">
        <v>1247</v>
      </c>
      <c r="Q223" s="0" t="s">
        <v>1248</v>
      </c>
      <c r="R223" s="0" t="s">
        <v>52</v>
      </c>
      <c r="S223" s="0" t="n">
        <v>4.655</v>
      </c>
      <c r="T223" s="0" t="n">
        <v>2042</v>
      </c>
      <c r="U223" s="0" t="n">
        <v>2042</v>
      </c>
      <c r="X223" s="0" t="n">
        <v>239</v>
      </c>
      <c r="Y223" s="0" t="s">
        <v>53</v>
      </c>
      <c r="Z223" s="0" t="n">
        <v>2042</v>
      </c>
      <c r="AA223" s="0" t="s">
        <v>54</v>
      </c>
      <c r="AB223" s="0" t="s">
        <v>54</v>
      </c>
      <c r="AC223" s="0" t="n">
        <v>10.476</v>
      </c>
      <c r="AD223" s="0" t="s">
        <v>1249</v>
      </c>
      <c r="AG223" s="6" t="n">
        <v>42735</v>
      </c>
      <c r="AH223" s="0" t="n">
        <v>600</v>
      </c>
      <c r="AI223" s="0" t="n">
        <v>633</v>
      </c>
      <c r="AJ223" s="6" t="n">
        <v>42735</v>
      </c>
      <c r="AK223" s="0" t="n">
        <v>10.476</v>
      </c>
      <c r="AL223" s="6" t="n">
        <v>42735</v>
      </c>
      <c r="AM223" s="0" t="n">
        <v>6.072</v>
      </c>
      <c r="AN223" s="0" t="n">
        <v>6.4</v>
      </c>
      <c r="AO223" s="0" t="n">
        <v>16.743</v>
      </c>
      <c r="AP223" s="0" t="n">
        <v>18.708</v>
      </c>
      <c r="AQ223" s="0" t="s">
        <v>101</v>
      </c>
      <c r="AR223" s="0" t="s">
        <v>58</v>
      </c>
      <c r="AS223" s="0" t="s">
        <v>53</v>
      </c>
      <c r="AT223" s="0" t="n">
        <v>102</v>
      </c>
      <c r="AU223" s="0" t="n">
        <v>115</v>
      </c>
      <c r="AX223" s="0" t="s">
        <v>1227</v>
      </c>
    </row>
    <row r="224" customFormat="false" ht="15" hidden="false" customHeight="false" outlineLevel="0" collapsed="false">
      <c r="A224" s="0" t="s">
        <v>1250</v>
      </c>
      <c r="B224" s="0" t="s">
        <v>1219</v>
      </c>
      <c r="C224" s="0" t="s">
        <v>1251</v>
      </c>
      <c r="E224" s="1" t="s">
        <v>1251</v>
      </c>
      <c r="G224" s="5" t="s">
        <v>1251</v>
      </c>
      <c r="H224" s="5"/>
      <c r="I224" s="5"/>
      <c r="J224" s="5"/>
      <c r="K224" s="5"/>
      <c r="L224" s="5"/>
      <c r="M224" s="5"/>
      <c r="N224" s="5"/>
      <c r="O224" s="0" t="s">
        <v>1251</v>
      </c>
      <c r="P224" s="0" t="s">
        <v>1252</v>
      </c>
      <c r="Q224" s="0" t="s">
        <v>51</v>
      </c>
      <c r="R224" s="0" t="s">
        <v>52</v>
      </c>
      <c r="S224" s="0" t="n">
        <v>2.358</v>
      </c>
      <c r="T224" s="0" t="n">
        <v>2059</v>
      </c>
      <c r="U224" s="0" t="n">
        <v>2059</v>
      </c>
      <c r="V224" s="0" t="n">
        <v>1711</v>
      </c>
      <c r="X224" s="0" t="n">
        <v>335</v>
      </c>
      <c r="Y224" s="0" t="s">
        <v>77</v>
      </c>
      <c r="Z224" s="0" t="n">
        <v>2059</v>
      </c>
      <c r="AA224" s="0" t="s">
        <v>54</v>
      </c>
      <c r="AB224" s="0" t="s">
        <v>54</v>
      </c>
      <c r="AC224" s="0" t="n">
        <v>11.175</v>
      </c>
      <c r="AD224" s="0" t="s">
        <v>1253</v>
      </c>
      <c r="AG224" s="6" t="n">
        <v>42735</v>
      </c>
      <c r="AH224" s="0" t="n">
        <v>111</v>
      </c>
      <c r="AI224" s="0" t="n">
        <v>117</v>
      </c>
      <c r="AJ224" s="6" t="n">
        <v>42735</v>
      </c>
      <c r="AK224" s="0" t="n">
        <v>11.175</v>
      </c>
      <c r="AL224" s="6" t="n">
        <v>42735</v>
      </c>
      <c r="AM224" s="0" t="n">
        <v>2.255</v>
      </c>
      <c r="AN224" s="0" t="n">
        <v>2.377</v>
      </c>
      <c r="AO224" s="0" t="n">
        <v>2.926</v>
      </c>
      <c r="AP224" s="0" t="n">
        <v>3.27</v>
      </c>
      <c r="AQ224" s="0" t="s">
        <v>101</v>
      </c>
      <c r="AR224" s="0" t="s">
        <v>58</v>
      </c>
      <c r="AS224" s="0" t="s">
        <v>77</v>
      </c>
      <c r="AT224" s="0" t="n">
        <v>157</v>
      </c>
      <c r="AU224" s="0" t="n">
        <v>156</v>
      </c>
      <c r="AX224" s="0" t="s">
        <v>1227</v>
      </c>
    </row>
    <row r="225" customFormat="false" ht="15" hidden="false" customHeight="false" outlineLevel="0" collapsed="false">
      <c r="A225" s="0" t="s">
        <v>1254</v>
      </c>
      <c r="B225" s="0" t="s">
        <v>1219</v>
      </c>
      <c r="C225" s="0" t="s">
        <v>1255</v>
      </c>
      <c r="E225" s="1" t="s">
        <v>1255</v>
      </c>
      <c r="G225" s="5" t="s">
        <v>1255</v>
      </c>
      <c r="H225" s="5"/>
      <c r="I225" s="5"/>
      <c r="J225" s="5"/>
      <c r="K225" s="5"/>
      <c r="L225" s="5"/>
      <c r="M225" s="5"/>
      <c r="N225" s="5"/>
      <c r="O225" s="0" t="s">
        <v>1255</v>
      </c>
      <c r="P225" s="0" t="s">
        <v>1256</v>
      </c>
      <c r="Q225" s="0" t="s">
        <v>51</v>
      </c>
      <c r="R225" s="0" t="s">
        <v>52</v>
      </c>
      <c r="S225" s="0" t="n">
        <v>949</v>
      </c>
      <c r="T225" s="0" t="n">
        <v>2894</v>
      </c>
      <c r="U225" s="0" t="n">
        <v>2894</v>
      </c>
      <c r="V225" s="0" t="n">
        <v>2899</v>
      </c>
      <c r="X225" s="0" t="n">
        <v>105</v>
      </c>
      <c r="Y225" s="0" t="s">
        <v>53</v>
      </c>
      <c r="Z225" s="0" t="n">
        <v>2894</v>
      </c>
      <c r="AA225" s="0" t="s">
        <v>54</v>
      </c>
      <c r="AB225" s="0" t="s">
        <v>54</v>
      </c>
      <c r="AC225" s="0" t="n">
        <v>5.022</v>
      </c>
      <c r="AD225" s="0" t="s">
        <v>1257</v>
      </c>
      <c r="AG225" s="6" t="n">
        <v>42735</v>
      </c>
      <c r="AH225" s="0" t="n">
        <v>40</v>
      </c>
      <c r="AI225" s="0" t="n">
        <v>42</v>
      </c>
      <c r="AJ225" s="6" t="n">
        <v>42735</v>
      </c>
      <c r="AK225" s="0" t="n">
        <v>5.022</v>
      </c>
      <c r="AL225" s="6" t="n">
        <v>42735</v>
      </c>
      <c r="AM225" s="0" t="n">
        <v>930</v>
      </c>
      <c r="AN225" s="0" t="n">
        <v>981</v>
      </c>
      <c r="AO225" s="0" t="n">
        <v>984</v>
      </c>
      <c r="AP225" s="0" t="n">
        <v>1.1</v>
      </c>
      <c r="AQ225" s="0" t="s">
        <v>101</v>
      </c>
      <c r="AR225" s="0" t="s">
        <v>58</v>
      </c>
      <c r="AS225" s="0" t="s">
        <v>53</v>
      </c>
      <c r="AT225" s="0" t="n">
        <v>55</v>
      </c>
      <c r="AU225" s="0" t="n">
        <v>56</v>
      </c>
      <c r="AX225" s="0" t="s">
        <v>1227</v>
      </c>
    </row>
    <row r="226" customFormat="false" ht="15" hidden="false" customHeight="false" outlineLevel="0" collapsed="false">
      <c r="A226" s="0" t="s">
        <v>1258</v>
      </c>
      <c r="B226" s="0" t="s">
        <v>1219</v>
      </c>
      <c r="C226" s="0" t="s">
        <v>1259</v>
      </c>
      <c r="E226" s="1" t="s">
        <v>1259</v>
      </c>
      <c r="G226" s="5" t="s">
        <v>1259</v>
      </c>
      <c r="H226" s="5"/>
      <c r="I226" s="5"/>
      <c r="J226" s="5"/>
      <c r="K226" s="5"/>
      <c r="L226" s="5"/>
      <c r="M226" s="5" t="s">
        <v>1260</v>
      </c>
      <c r="N226" s="5"/>
      <c r="O226" s="0" t="s">
        <v>1259</v>
      </c>
      <c r="P226" s="0" t="s">
        <v>1261</v>
      </c>
      <c r="Q226" s="0" t="s">
        <v>51</v>
      </c>
      <c r="R226" s="0" t="s">
        <v>52</v>
      </c>
      <c r="S226" s="0" t="n">
        <v>368</v>
      </c>
      <c r="T226" s="0" t="n">
        <v>1414</v>
      </c>
      <c r="U226" s="0" t="n">
        <v>1414</v>
      </c>
      <c r="V226" s="0" t="n">
        <v>1414</v>
      </c>
      <c r="X226" s="0" t="n">
        <v>191</v>
      </c>
      <c r="Y226" s="0" t="s">
        <v>77</v>
      </c>
      <c r="Z226" s="0" t="n">
        <v>1414</v>
      </c>
      <c r="AA226" s="0" t="s">
        <v>54</v>
      </c>
      <c r="AB226" s="0" t="s">
        <v>54</v>
      </c>
      <c r="AC226" s="0" t="n">
        <v>2.906</v>
      </c>
      <c r="AD226" s="0" t="s">
        <v>1262</v>
      </c>
      <c r="AG226" s="6" t="n">
        <v>42735</v>
      </c>
      <c r="AH226" s="0" t="n">
        <v>13</v>
      </c>
      <c r="AI226" s="0" t="n">
        <v>14</v>
      </c>
      <c r="AJ226" s="6" t="n">
        <v>42735</v>
      </c>
      <c r="AK226" s="0" t="n">
        <v>2.906</v>
      </c>
      <c r="AL226" s="6" t="n">
        <v>42735</v>
      </c>
      <c r="AM226" s="0" t="n">
        <v>261</v>
      </c>
      <c r="AN226" s="0" t="n">
        <v>276</v>
      </c>
      <c r="AO226" s="0" t="n">
        <v>286</v>
      </c>
      <c r="AP226" s="0" t="n">
        <v>319</v>
      </c>
      <c r="AQ226" s="0" t="s">
        <v>101</v>
      </c>
      <c r="AR226" s="0" t="s">
        <v>58</v>
      </c>
      <c r="AS226" s="0" t="s">
        <v>77</v>
      </c>
      <c r="AT226" s="0" t="n">
        <v>59</v>
      </c>
      <c r="AU226" s="0" t="n">
        <v>59</v>
      </c>
      <c r="AW226" s="0" t="s">
        <v>1226</v>
      </c>
      <c r="AX226" s="0" t="s">
        <v>1227</v>
      </c>
      <c r="AY226" s="0" t="s">
        <v>1263</v>
      </c>
    </row>
    <row r="227" customFormat="false" ht="15" hidden="false" customHeight="false" outlineLevel="0" collapsed="false">
      <c r="A227" s="0" t="s">
        <v>1264</v>
      </c>
      <c r="B227" s="0" t="s">
        <v>1219</v>
      </c>
      <c r="C227" s="0" t="s">
        <v>1265</v>
      </c>
      <c r="E227" s="1" t="s">
        <v>1265</v>
      </c>
      <c r="G227" s="5" t="s">
        <v>1265</v>
      </c>
      <c r="H227" s="5"/>
      <c r="I227" s="5"/>
      <c r="J227" s="5"/>
      <c r="K227" s="5"/>
      <c r="L227" s="5"/>
      <c r="M227" s="5"/>
      <c r="N227" s="5"/>
      <c r="O227" s="0" t="s">
        <v>1265</v>
      </c>
      <c r="P227" s="0" t="s">
        <v>1266</v>
      </c>
      <c r="Q227" s="0" t="s">
        <v>51</v>
      </c>
      <c r="R227" s="0" t="s">
        <v>52</v>
      </c>
      <c r="S227" s="0" t="n">
        <v>2.4</v>
      </c>
      <c r="T227" s="0" t="n">
        <v>3250</v>
      </c>
      <c r="U227" s="0" t="n">
        <v>3250</v>
      </c>
      <c r="W227" s="0" t="s">
        <v>1267</v>
      </c>
      <c r="X227" s="0" t="n">
        <v>960</v>
      </c>
      <c r="Y227" s="0" t="s">
        <v>53</v>
      </c>
      <c r="Z227" s="0" t="n">
        <v>3250</v>
      </c>
      <c r="AA227" s="0" t="s">
        <v>54</v>
      </c>
      <c r="AB227" s="0" t="s">
        <v>54</v>
      </c>
      <c r="AC227" s="0" t="n">
        <v>14.089</v>
      </c>
      <c r="AD227" s="0" t="s">
        <v>1268</v>
      </c>
      <c r="AG227" s="6" t="n">
        <v>42825</v>
      </c>
      <c r="AH227" s="0" t="n">
        <v>326</v>
      </c>
      <c r="AI227" s="0" t="n">
        <v>349</v>
      </c>
      <c r="AJ227" s="6" t="n">
        <v>42825</v>
      </c>
      <c r="AK227" s="0" t="n">
        <v>14.089</v>
      </c>
      <c r="AL227" s="6" t="n">
        <v>42825</v>
      </c>
      <c r="AM227" s="0" t="n">
        <v>3.678</v>
      </c>
      <c r="AN227" s="0" t="n">
        <v>3.932</v>
      </c>
      <c r="AO227" s="0" t="n">
        <v>9.901</v>
      </c>
      <c r="AP227" s="0" t="n">
        <v>11.063</v>
      </c>
      <c r="AQ227" s="0" t="s">
        <v>101</v>
      </c>
      <c r="AR227" s="0" t="s">
        <v>58</v>
      </c>
      <c r="AS227" s="0" t="s">
        <v>53</v>
      </c>
      <c r="AT227" s="0" t="n">
        <v>141</v>
      </c>
      <c r="AU227" s="0" t="n">
        <v>147</v>
      </c>
      <c r="AX227" s="0" t="s">
        <v>1227</v>
      </c>
    </row>
    <row r="228" customFormat="false" ht="15" hidden="false" customHeight="false" outlineLevel="0" collapsed="false">
      <c r="A228" s="0" t="s">
        <v>1269</v>
      </c>
      <c r="B228" s="0" t="s">
        <v>1219</v>
      </c>
      <c r="C228" s="0" t="s">
        <v>1270</v>
      </c>
      <c r="E228" s="1" t="s">
        <v>1270</v>
      </c>
      <c r="G228" s="5" t="s">
        <v>1270</v>
      </c>
      <c r="H228" s="5" t="s">
        <v>1271</v>
      </c>
      <c r="I228" s="5"/>
      <c r="J228" s="5"/>
      <c r="K228" s="5"/>
      <c r="L228" s="5"/>
      <c r="M228" s="5"/>
      <c r="N228" s="5"/>
      <c r="O228" s="0" t="s">
        <v>1270</v>
      </c>
      <c r="P228" s="0" t="s">
        <v>1272</v>
      </c>
      <c r="Q228" s="0" t="s">
        <v>51</v>
      </c>
      <c r="R228" s="0" t="s">
        <v>52</v>
      </c>
      <c r="S228" s="0" t="n">
        <v>525</v>
      </c>
      <c r="T228" s="0" t="n">
        <v>2825</v>
      </c>
      <c r="U228" s="0" t="n">
        <v>2825</v>
      </c>
      <c r="X228" s="0" t="n">
        <v>47</v>
      </c>
      <c r="Y228" s="0" t="s">
        <v>53</v>
      </c>
      <c r="Z228" s="0" t="n">
        <v>2825</v>
      </c>
      <c r="AA228" s="0" t="s">
        <v>54</v>
      </c>
      <c r="AB228" s="0" t="s">
        <v>54</v>
      </c>
      <c r="AC228" s="0" t="n">
        <v>1.44</v>
      </c>
      <c r="AD228" s="0" t="s">
        <v>1273</v>
      </c>
      <c r="AG228" s="6" t="n">
        <v>42735</v>
      </c>
      <c r="AH228" s="0" t="n">
        <v>65</v>
      </c>
      <c r="AI228" s="0" t="n">
        <v>69</v>
      </c>
      <c r="AJ228" s="6" t="n">
        <v>42735</v>
      </c>
      <c r="AK228" s="0" t="n">
        <v>1.44</v>
      </c>
      <c r="AL228" s="6" t="n">
        <v>42735</v>
      </c>
      <c r="AM228" s="0" t="n">
        <v>421</v>
      </c>
      <c r="AN228" s="0" t="n">
        <v>444</v>
      </c>
      <c r="AO228" s="0" t="n">
        <v>2.314</v>
      </c>
      <c r="AP228" s="0" t="n">
        <v>2.585</v>
      </c>
      <c r="AQ228" s="0" t="s">
        <v>101</v>
      </c>
      <c r="AR228" s="0" t="s">
        <v>58</v>
      </c>
      <c r="AS228" s="0" t="s">
        <v>53</v>
      </c>
      <c r="AT228" s="0" t="n">
        <v>38</v>
      </c>
      <c r="AU228" s="0" t="n">
        <v>37</v>
      </c>
      <c r="AX228" s="0" t="s">
        <v>1227</v>
      </c>
    </row>
    <row r="229" customFormat="false" ht="15" hidden="false" customHeight="false" outlineLevel="0" collapsed="false">
      <c r="A229" s="0" t="s">
        <v>1274</v>
      </c>
      <c r="B229" s="0" t="s">
        <v>1219</v>
      </c>
      <c r="C229" s="0" t="s">
        <v>1275</v>
      </c>
      <c r="E229" s="1" t="s">
        <v>1275</v>
      </c>
      <c r="G229" s="5" t="s">
        <v>1275</v>
      </c>
      <c r="H229" s="5"/>
      <c r="I229" s="5"/>
      <c r="J229" s="5"/>
      <c r="K229" s="5"/>
      <c r="L229" s="5"/>
      <c r="M229" s="5"/>
      <c r="N229" s="5"/>
      <c r="O229" s="0" t="s">
        <v>1276</v>
      </c>
      <c r="P229" s="0" t="s">
        <v>1277</v>
      </c>
      <c r="Q229" s="0" t="s">
        <v>51</v>
      </c>
      <c r="R229" s="0" t="s">
        <v>52</v>
      </c>
      <c r="S229" s="0" t="n">
        <v>1.849</v>
      </c>
      <c r="T229" s="0" t="n">
        <v>6420</v>
      </c>
      <c r="U229" s="0" t="n">
        <v>6420</v>
      </c>
      <c r="W229" s="0" t="s">
        <v>1278</v>
      </c>
      <c r="X229" s="0" t="n">
        <v>153</v>
      </c>
      <c r="Y229" s="0" t="s">
        <v>67</v>
      </c>
      <c r="Z229" s="0" t="n">
        <v>8411</v>
      </c>
      <c r="AA229" s="0" t="s">
        <v>54</v>
      </c>
      <c r="AB229" s="0" t="s">
        <v>54</v>
      </c>
      <c r="AC229" s="0" t="s">
        <v>120</v>
      </c>
      <c r="AD229" s="0" t="s">
        <v>1279</v>
      </c>
      <c r="AG229" s="6" t="n">
        <v>42735</v>
      </c>
      <c r="AH229" s="0" t="n">
        <v>108</v>
      </c>
      <c r="AI229" s="0" t="n">
        <v>114</v>
      </c>
      <c r="AJ229" s="6" t="n">
        <v>42735</v>
      </c>
      <c r="AK229" s="0" t="n">
        <v>8.543</v>
      </c>
      <c r="AL229" s="6" t="n">
        <v>42735</v>
      </c>
      <c r="AM229" s="0" t="n">
        <v>1.69</v>
      </c>
      <c r="AN229" s="0" t="n">
        <v>1.781</v>
      </c>
      <c r="AO229" s="0" t="s">
        <v>56</v>
      </c>
      <c r="AP229" s="0" t="s">
        <v>56</v>
      </c>
      <c r="AQ229" s="0" t="s">
        <v>70</v>
      </c>
      <c r="AR229" s="0" t="s">
        <v>70</v>
      </c>
      <c r="AS229" s="0" t="s">
        <v>67</v>
      </c>
      <c r="AT229" s="0" t="n">
        <v>274</v>
      </c>
      <c r="AU229" s="0" t="n">
        <v>51</v>
      </c>
      <c r="AX229" s="0" t="s">
        <v>1227</v>
      </c>
    </row>
    <row r="230" customFormat="false" ht="15" hidden="false" customHeight="false" outlineLevel="0" collapsed="false">
      <c r="A230" s="0" t="s">
        <v>1280</v>
      </c>
      <c r="B230" s="0" t="s">
        <v>1219</v>
      </c>
      <c r="C230" s="0" t="s">
        <v>1281</v>
      </c>
      <c r="E230" s="1" t="s">
        <v>1281</v>
      </c>
      <c r="G230" s="5" t="s">
        <v>1281</v>
      </c>
      <c r="H230" s="5"/>
      <c r="I230" s="5"/>
      <c r="J230" s="5"/>
      <c r="K230" s="5"/>
      <c r="L230" s="5"/>
      <c r="M230" s="5"/>
      <c r="N230" s="5"/>
      <c r="O230" s="0" t="s">
        <v>1281</v>
      </c>
      <c r="P230" s="0" t="s">
        <v>1282</v>
      </c>
      <c r="Q230" s="0" t="s">
        <v>51</v>
      </c>
      <c r="R230" s="0" t="s">
        <v>52</v>
      </c>
      <c r="S230" s="0" t="n">
        <v>33.872</v>
      </c>
      <c r="T230" s="0" t="n">
        <v>2712</v>
      </c>
      <c r="U230" s="0" t="n">
        <v>2712</v>
      </c>
      <c r="V230" s="0" t="n">
        <v>2790</v>
      </c>
      <c r="X230" s="0" t="n">
        <v>994</v>
      </c>
      <c r="Y230" s="0" t="s">
        <v>53</v>
      </c>
      <c r="Z230" s="0" t="n">
        <v>2712</v>
      </c>
      <c r="AA230" s="0" t="s">
        <v>54</v>
      </c>
      <c r="AB230" s="0" t="s">
        <v>54</v>
      </c>
      <c r="AC230" s="0" t="n">
        <v>132.3</v>
      </c>
      <c r="AD230" s="0" t="s">
        <v>1283</v>
      </c>
      <c r="AG230" s="6" t="n">
        <v>42735</v>
      </c>
      <c r="AH230" s="0" t="n">
        <v>1.802</v>
      </c>
      <c r="AI230" s="0" t="n">
        <v>1.899</v>
      </c>
      <c r="AJ230" s="6" t="n">
        <v>42735</v>
      </c>
      <c r="AK230" s="0" t="n">
        <v>132.3</v>
      </c>
      <c r="AL230" s="6" t="n">
        <v>42735</v>
      </c>
      <c r="AM230" s="0" t="n">
        <v>37.472</v>
      </c>
      <c r="AN230" s="0" t="n">
        <v>39.499</v>
      </c>
      <c r="AO230" s="0" t="n">
        <v>49.931</v>
      </c>
      <c r="AP230" s="0" t="n">
        <v>55.79</v>
      </c>
      <c r="AQ230" s="0" t="s">
        <v>101</v>
      </c>
      <c r="AR230" s="0" t="s">
        <v>58</v>
      </c>
      <c r="AS230" s="0" t="s">
        <v>53</v>
      </c>
      <c r="AT230" s="0" t="n">
        <v>590</v>
      </c>
      <c r="AU230" s="0" t="n">
        <v>621</v>
      </c>
      <c r="AX230" s="0" t="s">
        <v>1227</v>
      </c>
    </row>
    <row r="231" customFormat="false" ht="15" hidden="false" customHeight="false" outlineLevel="0" collapsed="false">
      <c r="A231" s="0" t="s">
        <v>1284</v>
      </c>
      <c r="B231" s="0" t="s">
        <v>1219</v>
      </c>
      <c r="C231" s="0" t="s">
        <v>1285</v>
      </c>
      <c r="E231" s="1" t="s">
        <v>1285</v>
      </c>
      <c r="G231" s="5" t="s">
        <v>1285</v>
      </c>
      <c r="H231" s="5"/>
      <c r="I231" s="5"/>
      <c r="J231" s="5"/>
      <c r="K231" s="5"/>
      <c r="L231" s="5"/>
      <c r="M231" s="5"/>
      <c r="N231" s="5"/>
      <c r="O231" s="0" t="s">
        <v>1285</v>
      </c>
      <c r="P231" s="0" t="s">
        <v>1286</v>
      </c>
      <c r="Q231" s="0" t="s">
        <v>51</v>
      </c>
      <c r="R231" s="0" t="s">
        <v>52</v>
      </c>
      <c r="S231" s="0" t="n">
        <v>2.783</v>
      </c>
      <c r="T231" s="0" t="n">
        <v>2599</v>
      </c>
      <c r="U231" s="0" t="n">
        <v>2599</v>
      </c>
      <c r="V231" s="0" t="n">
        <v>2599</v>
      </c>
      <c r="X231" s="0" t="n">
        <v>231</v>
      </c>
      <c r="Y231" s="0" t="s">
        <v>53</v>
      </c>
      <c r="Z231" s="0" t="n">
        <v>2599</v>
      </c>
      <c r="AA231" s="0" t="s">
        <v>54</v>
      </c>
      <c r="AB231" s="0" t="s">
        <v>54</v>
      </c>
      <c r="AC231" s="0" t="n">
        <v>11.592</v>
      </c>
      <c r="AD231" s="0" t="s">
        <v>1244</v>
      </c>
      <c r="AG231" s="6" t="n">
        <v>42735</v>
      </c>
      <c r="AH231" s="0" t="n">
        <v>511</v>
      </c>
      <c r="AI231" s="0" t="n">
        <v>539</v>
      </c>
      <c r="AJ231" s="6" t="n">
        <v>42735</v>
      </c>
      <c r="AK231" s="0" t="n">
        <v>11.592</v>
      </c>
      <c r="AL231" s="6" t="n">
        <v>42735</v>
      </c>
      <c r="AM231" s="0" t="n">
        <v>3.357</v>
      </c>
      <c r="AN231" s="0" t="n">
        <v>3.538</v>
      </c>
      <c r="AO231" s="0" t="n">
        <v>15.553</v>
      </c>
      <c r="AP231" s="0" t="n">
        <v>17.379</v>
      </c>
      <c r="AQ231" s="0" t="s">
        <v>101</v>
      </c>
      <c r="AR231" s="0" t="s">
        <v>58</v>
      </c>
      <c r="AS231" s="0" t="s">
        <v>53</v>
      </c>
      <c r="AT231" s="0" t="n">
        <v>113</v>
      </c>
      <c r="AU231" s="0" t="n">
        <v>112</v>
      </c>
      <c r="AX231" s="0" t="s">
        <v>1227</v>
      </c>
    </row>
    <row r="232" customFormat="false" ht="15" hidden="false" customHeight="false" outlineLevel="0" collapsed="false">
      <c r="A232" s="0" t="s">
        <v>1287</v>
      </c>
      <c r="B232" s="0" t="s">
        <v>1219</v>
      </c>
      <c r="C232" s="0" t="s">
        <v>1288</v>
      </c>
      <c r="E232" s="1" t="s">
        <v>1288</v>
      </c>
      <c r="G232" s="5" t="s">
        <v>1288</v>
      </c>
      <c r="H232" s="5"/>
      <c r="I232" s="5"/>
      <c r="J232" s="5"/>
      <c r="K232" s="5"/>
      <c r="L232" s="5"/>
      <c r="M232" s="5"/>
      <c r="N232" s="5"/>
      <c r="O232" s="0" t="s">
        <v>1289</v>
      </c>
      <c r="P232" s="0" t="s">
        <v>1290</v>
      </c>
      <c r="Q232" s="0" t="s">
        <v>51</v>
      </c>
      <c r="R232" s="0" t="s">
        <v>52</v>
      </c>
      <c r="S232" s="0" t="n">
        <v>12.79</v>
      </c>
      <c r="T232" s="0" t="n">
        <v>2020</v>
      </c>
      <c r="U232" s="0" t="n">
        <v>2020</v>
      </c>
      <c r="X232" s="0" t="n">
        <v>979</v>
      </c>
      <c r="Y232" s="0" t="s">
        <v>67</v>
      </c>
      <c r="Z232" s="0" t="s">
        <v>120</v>
      </c>
      <c r="AA232" s="0" t="s">
        <v>120</v>
      </c>
      <c r="AB232" s="0" t="s">
        <v>56</v>
      </c>
      <c r="AC232" s="0" t="s">
        <v>120</v>
      </c>
      <c r="AD232" s="0" t="s">
        <v>1291</v>
      </c>
      <c r="AG232" s="6" t="n">
        <v>42735</v>
      </c>
      <c r="AH232" s="0" t="n">
        <v>1.118</v>
      </c>
      <c r="AI232" s="0" t="n">
        <v>1.178</v>
      </c>
      <c r="AJ232" s="6" t="n">
        <v>42735</v>
      </c>
      <c r="AK232" s="0" t="n">
        <v>27.81</v>
      </c>
      <c r="AL232" s="6" t="n">
        <v>42735</v>
      </c>
      <c r="AM232" s="0" t="n">
        <v>18.089</v>
      </c>
      <c r="AN232" s="0" t="n">
        <v>19.068</v>
      </c>
      <c r="AO232" s="0" t="n">
        <v>38.274</v>
      </c>
      <c r="AP232" s="0" t="n">
        <v>42.766</v>
      </c>
      <c r="AQ232" s="0" t="s">
        <v>101</v>
      </c>
      <c r="AR232" s="0" t="s">
        <v>58</v>
      </c>
      <c r="AS232" s="0" t="s">
        <v>67</v>
      </c>
      <c r="AT232" s="0" t="n">
        <v>13179</v>
      </c>
      <c r="AU232" s="0" t="n">
        <v>54</v>
      </c>
      <c r="AV232" s="0" t="s">
        <v>1292</v>
      </c>
      <c r="AX232" s="0" t="s">
        <v>1227</v>
      </c>
    </row>
    <row r="233" customFormat="false" ht="15" hidden="false" customHeight="false" outlineLevel="0" collapsed="false">
      <c r="A233" s="0" t="s">
        <v>1293</v>
      </c>
      <c r="B233" s="0" t="s">
        <v>1219</v>
      </c>
      <c r="C233" s="0" t="s">
        <v>1294</v>
      </c>
      <c r="E233" s="1" t="s">
        <v>1294</v>
      </c>
      <c r="G233" s="5" t="s">
        <v>1294</v>
      </c>
      <c r="H233" s="5" t="s">
        <v>1295</v>
      </c>
      <c r="I233" s="5"/>
      <c r="J233" s="5"/>
      <c r="K233" s="5"/>
      <c r="L233" s="5"/>
      <c r="M233" s="5"/>
      <c r="N233" s="5"/>
      <c r="O233" s="0" t="s">
        <v>1294</v>
      </c>
      <c r="P233" s="0" t="s">
        <v>1296</v>
      </c>
      <c r="Q233" s="0" t="s">
        <v>51</v>
      </c>
      <c r="R233" s="0" t="s">
        <v>52</v>
      </c>
      <c r="S233" s="0" t="n">
        <v>451</v>
      </c>
      <c r="T233" s="0" t="n">
        <v>2899</v>
      </c>
      <c r="U233" s="0" t="n">
        <v>2899</v>
      </c>
      <c r="X233" s="0" t="n">
        <v>63</v>
      </c>
      <c r="Y233" s="0" t="s">
        <v>53</v>
      </c>
      <c r="Z233" s="0" t="n">
        <v>2899</v>
      </c>
      <c r="AA233" s="0" t="s">
        <v>54</v>
      </c>
      <c r="AB233" s="0" t="s">
        <v>54</v>
      </c>
      <c r="AC233" s="0" t="n">
        <v>1.435</v>
      </c>
      <c r="AD233" s="0" t="s">
        <v>1297</v>
      </c>
      <c r="AG233" s="6" t="n">
        <v>42735</v>
      </c>
      <c r="AH233" s="0" t="n">
        <v>-90</v>
      </c>
      <c r="AI233" s="0" t="n">
        <v>-95</v>
      </c>
      <c r="AJ233" s="6" t="n">
        <v>42735</v>
      </c>
      <c r="AK233" s="0" t="n">
        <v>1.435</v>
      </c>
      <c r="AL233" s="6" t="n">
        <v>42735</v>
      </c>
      <c r="AM233" s="0" t="n">
        <v>587</v>
      </c>
      <c r="AN233" s="0" t="n">
        <v>619</v>
      </c>
      <c r="AO233" s="0" t="n">
        <v>634</v>
      </c>
      <c r="AP233" s="0" t="n">
        <v>708</v>
      </c>
      <c r="AQ233" s="0" t="s">
        <v>101</v>
      </c>
      <c r="AR233" s="0" t="s">
        <v>58</v>
      </c>
      <c r="AS233" s="0" t="s">
        <v>53</v>
      </c>
      <c r="AT233" s="0" t="n">
        <v>46</v>
      </c>
      <c r="AU233" s="0" t="n">
        <v>45</v>
      </c>
      <c r="AX233" s="0" t="s">
        <v>1227</v>
      </c>
    </row>
    <row r="234" customFormat="false" ht="15" hidden="false" customHeight="false" outlineLevel="0" collapsed="false">
      <c r="A234" s="0" t="s">
        <v>1298</v>
      </c>
      <c r="B234" s="0" t="s">
        <v>1219</v>
      </c>
      <c r="C234" s="0" t="s">
        <v>1299</v>
      </c>
      <c r="E234" s="1" t="s">
        <v>1299</v>
      </c>
      <c r="G234" s="5" t="s">
        <v>1299</v>
      </c>
      <c r="H234" s="5"/>
      <c r="I234" s="5"/>
      <c r="J234" s="5"/>
      <c r="K234" s="5"/>
      <c r="L234" s="5"/>
      <c r="M234" s="5"/>
      <c r="N234" s="5"/>
      <c r="O234" s="0" t="s">
        <v>1299</v>
      </c>
      <c r="P234" s="0" t="s">
        <v>1300</v>
      </c>
      <c r="Q234" s="0" t="s">
        <v>51</v>
      </c>
      <c r="R234" s="0" t="s">
        <v>52</v>
      </c>
      <c r="S234" s="0" t="n">
        <v>65</v>
      </c>
      <c r="T234" s="0" t="n">
        <v>2120</v>
      </c>
      <c r="U234" s="0" t="n">
        <v>2120</v>
      </c>
      <c r="X234" s="0" t="n">
        <v>12</v>
      </c>
      <c r="Y234" s="0" t="s">
        <v>77</v>
      </c>
      <c r="Z234" s="0" t="n">
        <v>2120</v>
      </c>
      <c r="AA234" s="0" t="s">
        <v>54</v>
      </c>
      <c r="AB234" s="0" t="s">
        <v>54</v>
      </c>
      <c r="AC234" s="0" t="n">
        <v>240</v>
      </c>
      <c r="AD234" s="0" t="s">
        <v>1291</v>
      </c>
      <c r="AG234" s="6" t="n">
        <v>42735</v>
      </c>
      <c r="AH234" s="0" t="n">
        <v>-48</v>
      </c>
      <c r="AI234" s="0" t="n">
        <v>-50</v>
      </c>
      <c r="AJ234" s="6" t="n">
        <v>42735</v>
      </c>
      <c r="AK234" s="0" t="n">
        <v>240</v>
      </c>
      <c r="AL234" s="6" t="n">
        <v>42735</v>
      </c>
      <c r="AM234" s="0" t="n">
        <v>305</v>
      </c>
      <c r="AN234" s="0" t="n">
        <v>322</v>
      </c>
      <c r="AO234" s="0" t="n">
        <v>915</v>
      </c>
      <c r="AP234" s="0" t="n">
        <v>1.023</v>
      </c>
      <c r="AQ234" s="0" t="s">
        <v>101</v>
      </c>
      <c r="AR234" s="0" t="s">
        <v>58</v>
      </c>
      <c r="AS234" s="0" t="s">
        <v>77</v>
      </c>
      <c r="AT234" s="0" t="n">
        <v>12</v>
      </c>
      <c r="AU234" s="0" t="n">
        <v>11</v>
      </c>
      <c r="AX234" s="0" t="s">
        <v>1227</v>
      </c>
    </row>
    <row r="235" customFormat="false" ht="15" hidden="false" customHeight="false" outlineLevel="0" collapsed="false">
      <c r="A235" s="0" t="s">
        <v>1301</v>
      </c>
      <c r="B235" s="0" t="s">
        <v>1219</v>
      </c>
      <c r="C235" s="0" t="s">
        <v>1302</v>
      </c>
      <c r="E235" s="1" t="s">
        <v>1302</v>
      </c>
      <c r="G235" s="5" t="s">
        <v>1302</v>
      </c>
      <c r="H235" s="5" t="s">
        <v>1303</v>
      </c>
      <c r="I235" s="5" t="s">
        <v>1304</v>
      </c>
      <c r="J235" s="5"/>
      <c r="K235" s="5"/>
      <c r="L235" s="5"/>
      <c r="M235" s="5"/>
      <c r="N235" s="5"/>
      <c r="O235" s="0" t="s">
        <v>1302</v>
      </c>
      <c r="P235" s="0" t="s">
        <v>1305</v>
      </c>
      <c r="Q235" s="0" t="s">
        <v>51</v>
      </c>
      <c r="R235" s="0" t="s">
        <v>52</v>
      </c>
      <c r="S235" s="0" t="n">
        <v>310</v>
      </c>
      <c r="T235" s="0" t="n">
        <v>2651</v>
      </c>
      <c r="U235" s="0" t="n">
        <v>2651</v>
      </c>
      <c r="X235" s="0" t="n">
        <v>27</v>
      </c>
      <c r="Y235" s="0" t="s">
        <v>53</v>
      </c>
      <c r="Z235" s="0" t="n">
        <v>2651</v>
      </c>
      <c r="AA235" s="0" t="s">
        <v>54</v>
      </c>
      <c r="AB235" s="0" t="s">
        <v>54</v>
      </c>
      <c r="AC235" s="0" t="n">
        <v>990</v>
      </c>
      <c r="AD235" s="0" t="s">
        <v>1306</v>
      </c>
      <c r="AG235" s="6" t="n">
        <v>42735</v>
      </c>
      <c r="AH235" s="0" t="n">
        <v>38</v>
      </c>
      <c r="AI235" s="0" t="n">
        <v>40</v>
      </c>
      <c r="AJ235" s="6" t="n">
        <v>42735</v>
      </c>
      <c r="AK235" s="0" t="n">
        <v>990</v>
      </c>
      <c r="AL235" s="6" t="n">
        <v>42735</v>
      </c>
      <c r="AM235" s="0" t="n">
        <v>202</v>
      </c>
      <c r="AN235" s="0" t="n">
        <v>213</v>
      </c>
      <c r="AO235" s="0" t="n">
        <v>1.068</v>
      </c>
      <c r="AP235" s="0" t="n">
        <v>1.193</v>
      </c>
      <c r="AQ235" s="0" t="s">
        <v>101</v>
      </c>
      <c r="AR235" s="0" t="s">
        <v>58</v>
      </c>
      <c r="AS235" s="0" t="s">
        <v>53</v>
      </c>
      <c r="AT235" s="0" t="n">
        <v>22</v>
      </c>
      <c r="AU235" s="0" t="n">
        <v>22</v>
      </c>
      <c r="AX235" s="0" t="s">
        <v>1227</v>
      </c>
    </row>
    <row r="236" customFormat="false" ht="15" hidden="false" customHeight="false" outlineLevel="0" collapsed="false">
      <c r="A236" s="0" t="s">
        <v>1307</v>
      </c>
      <c r="B236" s="0" t="s">
        <v>1219</v>
      </c>
      <c r="C236" s="0" t="s">
        <v>1308</v>
      </c>
      <c r="E236" s="1" t="s">
        <v>1308</v>
      </c>
      <c r="G236" s="5" t="s">
        <v>1308</v>
      </c>
      <c r="H236" s="5" t="s">
        <v>1309</v>
      </c>
      <c r="I236" s="5"/>
      <c r="J236" s="5"/>
      <c r="K236" s="5"/>
      <c r="L236" s="5"/>
      <c r="M236" s="5"/>
      <c r="N236" s="5"/>
      <c r="O236" s="0" t="s">
        <v>1310</v>
      </c>
      <c r="P236" s="0" t="s">
        <v>1311</v>
      </c>
      <c r="Q236" s="0" t="s">
        <v>51</v>
      </c>
      <c r="R236" s="0" t="s">
        <v>52</v>
      </c>
      <c r="S236" s="0" t="n">
        <v>1.963</v>
      </c>
      <c r="T236" s="0" t="n">
        <v>2016</v>
      </c>
      <c r="U236" s="0" t="n">
        <v>2016</v>
      </c>
      <c r="W236" s="0" t="s">
        <v>1312</v>
      </c>
      <c r="X236" s="0" t="n">
        <v>109</v>
      </c>
      <c r="Y236" s="0" t="s">
        <v>67</v>
      </c>
      <c r="Z236" s="0" t="n">
        <v>6420</v>
      </c>
      <c r="AA236" s="0" t="s">
        <v>1313</v>
      </c>
      <c r="AB236" s="0" t="s">
        <v>56</v>
      </c>
      <c r="AC236" s="0" t="n">
        <v>4</v>
      </c>
      <c r="AD236" s="0" t="s">
        <v>1314</v>
      </c>
      <c r="AG236" s="6" t="n">
        <v>42735</v>
      </c>
      <c r="AH236" s="0" t="n">
        <v>418</v>
      </c>
      <c r="AI236" s="0" t="n">
        <v>441</v>
      </c>
      <c r="AJ236" s="6" t="n">
        <v>42735</v>
      </c>
      <c r="AK236" s="0" t="n">
        <v>2.897</v>
      </c>
      <c r="AL236" s="6" t="n">
        <v>42735</v>
      </c>
      <c r="AM236" s="0" t="n">
        <v>1.85</v>
      </c>
      <c r="AN236" s="0" t="n">
        <v>1.95</v>
      </c>
      <c r="AO236" s="0" t="n">
        <v>14.867</v>
      </c>
      <c r="AP236" s="0" t="n">
        <v>16.611</v>
      </c>
      <c r="AQ236" s="0" t="s">
        <v>101</v>
      </c>
      <c r="AR236" s="0" t="s">
        <v>58</v>
      </c>
      <c r="AS236" s="0" t="s">
        <v>67</v>
      </c>
      <c r="AT236" s="0" t="n">
        <v>72</v>
      </c>
      <c r="AU236" s="0" t="n">
        <v>26</v>
      </c>
      <c r="AX236" s="0" t="s">
        <v>1227</v>
      </c>
    </row>
    <row r="237" customFormat="false" ht="15" hidden="false" customHeight="false" outlineLevel="0" collapsed="false">
      <c r="A237" s="0" t="s">
        <v>1315</v>
      </c>
      <c r="B237" s="0" t="s">
        <v>1219</v>
      </c>
      <c r="C237" s="0" t="s">
        <v>1316</v>
      </c>
      <c r="E237" s="1" t="s">
        <v>1316</v>
      </c>
      <c r="G237" s="5" t="s">
        <v>1316</v>
      </c>
      <c r="H237" s="5" t="s">
        <v>1317</v>
      </c>
      <c r="I237" s="5" t="s">
        <v>1318</v>
      </c>
      <c r="J237" s="5" t="s">
        <v>1319</v>
      </c>
      <c r="K237" s="5"/>
      <c r="L237" s="5"/>
      <c r="M237" s="5"/>
      <c r="N237" s="5" t="s">
        <v>1320</v>
      </c>
      <c r="O237" s="0" t="s">
        <v>1316</v>
      </c>
      <c r="P237" s="0" t="s">
        <v>1321</v>
      </c>
      <c r="Q237" s="0" t="s">
        <v>51</v>
      </c>
      <c r="R237" s="0" t="s">
        <v>52</v>
      </c>
      <c r="S237" s="0" t="n">
        <v>332</v>
      </c>
      <c r="T237" s="0" t="n">
        <v>2343</v>
      </c>
      <c r="U237" s="0" t="n">
        <v>2343</v>
      </c>
      <c r="X237" s="0" t="n">
        <v>23</v>
      </c>
      <c r="Y237" s="0" t="s">
        <v>53</v>
      </c>
      <c r="Z237" s="0" t="n">
        <v>2343</v>
      </c>
      <c r="AA237" s="0" t="s">
        <v>54</v>
      </c>
      <c r="AB237" s="0" t="s">
        <v>54</v>
      </c>
      <c r="AC237" s="0" t="n">
        <v>1.23</v>
      </c>
      <c r="AD237" s="0" t="s">
        <v>1322</v>
      </c>
      <c r="AG237" s="6" t="n">
        <v>42735</v>
      </c>
      <c r="AH237" s="0" t="n">
        <v>25</v>
      </c>
      <c r="AI237" s="0" t="n">
        <v>27</v>
      </c>
      <c r="AJ237" s="6" t="n">
        <v>42735</v>
      </c>
      <c r="AK237" s="0" t="n">
        <v>1.23</v>
      </c>
      <c r="AL237" s="6" t="n">
        <v>42735</v>
      </c>
      <c r="AM237" s="0" t="n">
        <v>321</v>
      </c>
      <c r="AN237" s="0" t="n">
        <v>339</v>
      </c>
      <c r="AO237" s="0" t="n">
        <v>881</v>
      </c>
      <c r="AP237" s="0" t="n">
        <v>984</v>
      </c>
      <c r="AQ237" s="0" t="s">
        <v>101</v>
      </c>
      <c r="AR237" s="0" t="s">
        <v>58</v>
      </c>
      <c r="AS237" s="0" t="s">
        <v>53</v>
      </c>
      <c r="AT237" s="0" t="n">
        <v>16</v>
      </c>
      <c r="AU237" s="0" t="n">
        <v>15</v>
      </c>
      <c r="AX237" s="0" t="s">
        <v>1227</v>
      </c>
    </row>
    <row r="238" customFormat="false" ht="15" hidden="false" customHeight="false" outlineLevel="0" collapsed="false">
      <c r="A238" s="0" t="s">
        <v>1323</v>
      </c>
      <c r="B238" s="0" t="s">
        <v>1219</v>
      </c>
      <c r="C238" s="0" t="s">
        <v>1324</v>
      </c>
      <c r="E238" s="1" t="s">
        <v>1324</v>
      </c>
      <c r="G238" s="5" t="s">
        <v>1324</v>
      </c>
      <c r="H238" s="5"/>
      <c r="I238" s="5"/>
      <c r="J238" s="5"/>
      <c r="K238" s="5"/>
      <c r="L238" s="5"/>
      <c r="M238" s="5"/>
      <c r="N238" s="5"/>
      <c r="O238" s="0" t="s">
        <v>1324</v>
      </c>
      <c r="P238" s="0" t="s">
        <v>1325</v>
      </c>
      <c r="Q238" s="0" t="s">
        <v>51</v>
      </c>
      <c r="R238" s="0" t="s">
        <v>52</v>
      </c>
      <c r="S238" s="0" t="n">
        <v>7.666</v>
      </c>
      <c r="T238" s="0" t="n">
        <v>2652</v>
      </c>
      <c r="U238" s="0" t="n">
        <v>2652</v>
      </c>
      <c r="V238" s="0" t="n">
        <v>2611</v>
      </c>
      <c r="W238" s="0" t="s">
        <v>1326</v>
      </c>
      <c r="X238" s="0" t="n">
        <v>694</v>
      </c>
      <c r="Y238" s="0" t="s">
        <v>53</v>
      </c>
      <c r="Z238" s="0" t="n">
        <v>2652</v>
      </c>
      <c r="AA238" s="0" t="s">
        <v>54</v>
      </c>
      <c r="AB238" s="0" t="s">
        <v>54</v>
      </c>
      <c r="AC238" s="0" t="n">
        <v>35.705</v>
      </c>
      <c r="AD238" s="0" t="s">
        <v>1327</v>
      </c>
      <c r="AG238" s="6" t="n">
        <v>42735</v>
      </c>
      <c r="AH238" s="0" t="n">
        <v>535</v>
      </c>
      <c r="AI238" s="0" t="n">
        <v>564</v>
      </c>
      <c r="AJ238" s="6" t="n">
        <v>42735</v>
      </c>
      <c r="AK238" s="0" t="n">
        <v>35.705</v>
      </c>
      <c r="AL238" s="6" t="n">
        <v>42735</v>
      </c>
      <c r="AM238" s="0" t="n">
        <v>12.216</v>
      </c>
      <c r="AN238" s="0" t="n">
        <v>12.877</v>
      </c>
      <c r="AO238" s="0" t="n">
        <v>10.491</v>
      </c>
      <c r="AP238" s="0" t="n">
        <v>11.723</v>
      </c>
      <c r="AQ238" s="0" t="s">
        <v>101</v>
      </c>
      <c r="AR238" s="0" t="s">
        <v>58</v>
      </c>
      <c r="AS238" s="0" t="s">
        <v>53</v>
      </c>
      <c r="AT238" s="0" t="n">
        <v>211</v>
      </c>
      <c r="AU238" s="0" t="n">
        <v>223</v>
      </c>
      <c r="AV238" s="0" t="s">
        <v>1328</v>
      </c>
      <c r="AW238" s="0" t="s">
        <v>1227</v>
      </c>
      <c r="AX238" s="0" t="s">
        <v>1227</v>
      </c>
      <c r="AY238" s="0" t="s">
        <v>1329</v>
      </c>
    </row>
    <row r="239" customFormat="false" ht="15" hidden="false" customHeight="false" outlineLevel="0" collapsed="false">
      <c r="A239" s="0" t="s">
        <v>1330</v>
      </c>
      <c r="B239" s="0" t="s">
        <v>1219</v>
      </c>
      <c r="C239" s="0" t="s">
        <v>1331</v>
      </c>
      <c r="E239" s="1" t="s">
        <v>1331</v>
      </c>
      <c r="G239" s="5" t="s">
        <v>1331</v>
      </c>
      <c r="H239" s="5"/>
      <c r="I239" s="5"/>
      <c r="J239" s="5"/>
      <c r="K239" s="5"/>
      <c r="L239" s="5"/>
      <c r="M239" s="5"/>
      <c r="N239" s="5"/>
      <c r="O239" s="0" t="s">
        <v>1331</v>
      </c>
      <c r="P239" s="0" t="s">
        <v>1332</v>
      </c>
      <c r="Q239" s="0" t="s">
        <v>51</v>
      </c>
      <c r="R239" s="0" t="s">
        <v>52</v>
      </c>
      <c r="S239" s="0" t="n">
        <v>2.018</v>
      </c>
      <c r="T239" s="0" t="n">
        <v>2620</v>
      </c>
      <c r="U239" s="0" t="n">
        <v>2620</v>
      </c>
      <c r="V239" s="0" t="n">
        <v>2620</v>
      </c>
      <c r="X239" s="0" t="n">
        <v>112</v>
      </c>
      <c r="Y239" s="0" t="s">
        <v>53</v>
      </c>
      <c r="Z239" s="0" t="n">
        <v>2620</v>
      </c>
      <c r="AA239" s="0" t="s">
        <v>54</v>
      </c>
      <c r="AB239" s="0" t="s">
        <v>54</v>
      </c>
      <c r="AC239" s="0" t="n">
        <v>5.9</v>
      </c>
      <c r="AD239" s="0" t="s">
        <v>1333</v>
      </c>
      <c r="AG239" s="6" t="n">
        <v>42460</v>
      </c>
      <c r="AH239" s="0" t="n">
        <v>105</v>
      </c>
      <c r="AI239" s="0" t="n">
        <v>119</v>
      </c>
      <c r="AJ239" s="6" t="n">
        <v>42460</v>
      </c>
      <c r="AK239" s="0" t="n">
        <v>5.9</v>
      </c>
      <c r="AL239" s="6" t="n">
        <v>42460</v>
      </c>
      <c r="AM239" s="0" t="n">
        <v>1.163</v>
      </c>
      <c r="AN239" s="0" t="n">
        <v>1.324</v>
      </c>
      <c r="AO239" s="0" t="n">
        <v>5.333</v>
      </c>
      <c r="AP239" s="0" t="n">
        <v>5.958</v>
      </c>
      <c r="AQ239" s="0" t="s">
        <v>101</v>
      </c>
      <c r="AR239" s="0" t="s">
        <v>58</v>
      </c>
      <c r="AS239" s="0" t="s">
        <v>53</v>
      </c>
      <c r="AT239" s="0" t="n">
        <v>85</v>
      </c>
      <c r="AU239" s="0" t="n">
        <v>86</v>
      </c>
      <c r="AX239" s="0" t="s">
        <v>1227</v>
      </c>
    </row>
    <row r="240" customFormat="false" ht="15" hidden="false" customHeight="false" outlineLevel="0" collapsed="false">
      <c r="A240" s="0" t="s">
        <v>1334</v>
      </c>
      <c r="B240" s="0" t="s">
        <v>1219</v>
      </c>
      <c r="C240" s="0" t="s">
        <v>1335</v>
      </c>
      <c r="E240" s="1" t="s">
        <v>1335</v>
      </c>
      <c r="G240" s="5" t="s">
        <v>1335</v>
      </c>
      <c r="H240" s="5"/>
      <c r="I240" s="5"/>
      <c r="J240" s="5"/>
      <c r="K240" s="5"/>
      <c r="L240" s="5"/>
      <c r="M240" s="5"/>
      <c r="N240" s="5"/>
      <c r="O240" s="0" t="s">
        <v>1335</v>
      </c>
      <c r="P240" s="0" t="s">
        <v>1336</v>
      </c>
      <c r="Q240" s="0" t="s">
        <v>718</v>
      </c>
      <c r="R240" s="0" t="s">
        <v>52</v>
      </c>
      <c r="S240" s="0" t="n">
        <v>51.715</v>
      </c>
      <c r="T240" s="0" t="n">
        <v>2120</v>
      </c>
      <c r="U240" s="0" t="n">
        <v>2120</v>
      </c>
      <c r="V240" s="0" t="n">
        <v>6420</v>
      </c>
      <c r="W240" s="0" t="s">
        <v>1337</v>
      </c>
      <c r="X240" s="0" t="n">
        <v>835</v>
      </c>
      <c r="Y240" s="0" t="s">
        <v>77</v>
      </c>
      <c r="Z240" s="0" t="n">
        <v>2120</v>
      </c>
      <c r="AA240" s="0" t="s">
        <v>54</v>
      </c>
      <c r="AB240" s="0" t="s">
        <v>54</v>
      </c>
      <c r="AC240" s="0" t="n">
        <v>94.052</v>
      </c>
      <c r="AD240" s="0" t="s">
        <v>1291</v>
      </c>
      <c r="AG240" s="6" t="n">
        <v>42735</v>
      </c>
      <c r="AH240" s="0" t="n">
        <v>8.926</v>
      </c>
      <c r="AI240" s="0" t="n">
        <v>9.409</v>
      </c>
      <c r="AJ240" s="6" t="n">
        <v>42735</v>
      </c>
      <c r="AK240" s="0" t="n">
        <v>94.052</v>
      </c>
      <c r="AL240" s="6" t="n">
        <v>42735</v>
      </c>
      <c r="AM240" s="0" t="n">
        <v>71.602</v>
      </c>
      <c r="AN240" s="0" t="n">
        <v>75.476</v>
      </c>
      <c r="AO240" s="0" t="n">
        <v>162.902</v>
      </c>
      <c r="AP240" s="0" t="n">
        <v>182.018</v>
      </c>
      <c r="AQ240" s="0" t="s">
        <v>101</v>
      </c>
      <c r="AR240" s="0" t="s">
        <v>58</v>
      </c>
      <c r="AS240" s="0" t="s">
        <v>77</v>
      </c>
      <c r="AT240" s="0" t="n">
        <v>403</v>
      </c>
      <c r="AU240" s="0" t="n">
        <v>414</v>
      </c>
      <c r="AX240" s="0" t="s">
        <v>1227</v>
      </c>
    </row>
    <row r="241" customFormat="false" ht="15" hidden="false" customHeight="false" outlineLevel="0" collapsed="false">
      <c r="A241" s="0" t="s">
        <v>1338</v>
      </c>
      <c r="B241" s="0" t="s">
        <v>1219</v>
      </c>
      <c r="C241" s="0" t="s">
        <v>1339</v>
      </c>
      <c r="E241" s="1" t="s">
        <v>1339</v>
      </c>
      <c r="G241" s="5" t="s">
        <v>1339</v>
      </c>
      <c r="H241" s="5"/>
      <c r="I241" s="5"/>
      <c r="J241" s="5"/>
      <c r="K241" s="5"/>
      <c r="L241" s="5"/>
      <c r="M241" s="5"/>
      <c r="N241" s="5"/>
      <c r="O241" s="0" t="s">
        <v>1339</v>
      </c>
      <c r="P241" s="0" t="s">
        <v>1340</v>
      </c>
      <c r="Q241" s="0" t="s">
        <v>51</v>
      </c>
      <c r="R241" s="0" t="s">
        <v>52</v>
      </c>
      <c r="S241" s="0" t="n">
        <v>904</v>
      </c>
      <c r="T241" s="0" t="n">
        <v>3250</v>
      </c>
      <c r="U241" s="0" t="n">
        <v>3250</v>
      </c>
      <c r="V241" s="0" t="n">
        <v>3250</v>
      </c>
      <c r="X241" s="0" t="n">
        <v>137</v>
      </c>
      <c r="Y241" s="0" t="s">
        <v>53</v>
      </c>
      <c r="Z241" s="0" t="n">
        <v>3250</v>
      </c>
      <c r="AA241" s="0" t="s">
        <v>54</v>
      </c>
      <c r="AB241" s="0" t="s">
        <v>54</v>
      </c>
      <c r="AC241" s="0" t="n">
        <v>3.797</v>
      </c>
      <c r="AD241" s="0" t="s">
        <v>1291</v>
      </c>
      <c r="AG241" s="6" t="n">
        <v>42735</v>
      </c>
      <c r="AH241" s="0" t="n">
        <v>214</v>
      </c>
      <c r="AI241" s="0" t="n">
        <v>226</v>
      </c>
      <c r="AJ241" s="6" t="n">
        <v>42735</v>
      </c>
      <c r="AK241" s="0" t="n">
        <v>3.797</v>
      </c>
      <c r="AL241" s="6" t="n">
        <v>42735</v>
      </c>
      <c r="AM241" s="0" t="n">
        <v>1.016</v>
      </c>
      <c r="AN241" s="0" t="n">
        <v>1.071</v>
      </c>
      <c r="AO241" s="0" t="n">
        <v>8.294</v>
      </c>
      <c r="AP241" s="0" t="n">
        <v>9.268</v>
      </c>
      <c r="AQ241" s="0" t="s">
        <v>101</v>
      </c>
      <c r="AR241" s="0" t="s">
        <v>58</v>
      </c>
      <c r="AS241" s="0" t="s">
        <v>53</v>
      </c>
      <c r="AT241" s="0" t="n">
        <v>56</v>
      </c>
      <c r="AU241" s="0" t="n">
        <v>65</v>
      </c>
      <c r="AX241" s="0" t="s">
        <v>1227</v>
      </c>
    </row>
    <row r="242" customFormat="false" ht="15" hidden="false" customHeight="false" outlineLevel="0" collapsed="false">
      <c r="A242" s="0" t="s">
        <v>1341</v>
      </c>
      <c r="B242" s="0" t="s">
        <v>1219</v>
      </c>
      <c r="C242" s="0" t="s">
        <v>1342</v>
      </c>
      <c r="E242" s="1" t="s">
        <v>1342</v>
      </c>
      <c r="G242" s="5" t="s">
        <v>1342</v>
      </c>
      <c r="H242" s="5"/>
      <c r="I242" s="5"/>
      <c r="J242" s="5"/>
      <c r="K242" s="5"/>
      <c r="L242" s="5"/>
      <c r="M242" s="5"/>
      <c r="N242" s="5"/>
      <c r="O242" s="0" t="s">
        <v>1343</v>
      </c>
      <c r="P242" s="0" t="s">
        <v>1344</v>
      </c>
      <c r="Q242" s="0" t="s">
        <v>51</v>
      </c>
      <c r="R242" s="0" t="s">
        <v>52</v>
      </c>
      <c r="S242" s="0" t="n">
        <v>9.568</v>
      </c>
      <c r="T242" s="0" t="n">
        <v>2822</v>
      </c>
      <c r="U242" s="0" t="n">
        <v>2822</v>
      </c>
      <c r="V242" s="0" t="n">
        <v>6420</v>
      </c>
      <c r="X242" s="0" t="n">
        <v>908</v>
      </c>
      <c r="Y242" s="0" t="s">
        <v>67</v>
      </c>
      <c r="Z242" s="0" t="s">
        <v>120</v>
      </c>
      <c r="AA242" s="0" t="s">
        <v>1345</v>
      </c>
      <c r="AB242" s="0" t="s">
        <v>56</v>
      </c>
      <c r="AC242" s="0" t="s">
        <v>120</v>
      </c>
      <c r="AD242" s="0" t="s">
        <v>1346</v>
      </c>
      <c r="AG242" s="6" t="n">
        <v>42735</v>
      </c>
      <c r="AH242" s="0" t="n">
        <v>712</v>
      </c>
      <c r="AI242" s="0" t="n">
        <v>751</v>
      </c>
      <c r="AJ242" s="6" t="n">
        <v>42735</v>
      </c>
      <c r="AK242" s="0" t="n">
        <v>58.271</v>
      </c>
      <c r="AL242" s="6" t="n">
        <v>42735</v>
      </c>
      <c r="AM242" s="0" t="n">
        <v>7.739</v>
      </c>
      <c r="AN242" s="0" t="n">
        <v>8.158</v>
      </c>
      <c r="AO242" s="0" t="n">
        <v>7.88</v>
      </c>
      <c r="AP242" s="0" t="n">
        <v>8.805</v>
      </c>
      <c r="AQ242" s="0" t="s">
        <v>101</v>
      </c>
      <c r="AR242" s="0" t="s">
        <v>58</v>
      </c>
      <c r="AS242" s="0" t="s">
        <v>67</v>
      </c>
      <c r="AT242" s="0" t="n">
        <v>196</v>
      </c>
      <c r="AU242" s="0" t="n">
        <v>117</v>
      </c>
      <c r="AX242" s="0" t="s">
        <v>1227</v>
      </c>
    </row>
    <row r="243" customFormat="false" ht="15" hidden="false" customHeight="false" outlineLevel="0" collapsed="false">
      <c r="A243" s="0" t="s">
        <v>1347</v>
      </c>
      <c r="B243" s="0" t="s">
        <v>1219</v>
      </c>
      <c r="C243" s="0" t="s">
        <v>1348</v>
      </c>
      <c r="E243" s="1" t="s">
        <v>1348</v>
      </c>
      <c r="G243" s="5" t="s">
        <v>1348</v>
      </c>
      <c r="H243" s="5"/>
      <c r="I243" s="5"/>
      <c r="J243" s="5"/>
      <c r="K243" s="5"/>
      <c r="L243" s="5"/>
      <c r="M243" s="5"/>
      <c r="N243" s="5"/>
      <c r="O243" s="0" t="s">
        <v>1349</v>
      </c>
      <c r="P243" s="0" t="s">
        <v>1350</v>
      </c>
      <c r="Q243" s="0" t="s">
        <v>51</v>
      </c>
      <c r="R243" s="0" t="s">
        <v>126</v>
      </c>
      <c r="S243" s="0" t="s">
        <v>56</v>
      </c>
      <c r="T243" s="0" t="n">
        <v>6420</v>
      </c>
      <c r="U243" s="0" t="n">
        <v>6420</v>
      </c>
      <c r="X243" s="0" t="n">
        <v>48</v>
      </c>
      <c r="Y243" s="0" t="s">
        <v>67</v>
      </c>
      <c r="Z243" s="0" t="s">
        <v>120</v>
      </c>
      <c r="AA243" s="0" t="s">
        <v>256</v>
      </c>
      <c r="AB243" s="0" t="s">
        <v>54</v>
      </c>
      <c r="AC243" s="0" t="s">
        <v>120</v>
      </c>
      <c r="AD243" s="0" t="s">
        <v>1297</v>
      </c>
      <c r="AH243" s="0" t="s">
        <v>56</v>
      </c>
      <c r="AI243" s="0" t="s">
        <v>56</v>
      </c>
      <c r="AK243" s="0" t="n">
        <v>35</v>
      </c>
      <c r="AL243" s="0" t="n">
        <v>2017</v>
      </c>
      <c r="AM243" s="0" t="s">
        <v>56</v>
      </c>
      <c r="AN243" s="0" t="s">
        <v>56</v>
      </c>
      <c r="AO243" s="0" t="s">
        <v>56</v>
      </c>
      <c r="AP243" s="0" t="s">
        <v>56</v>
      </c>
      <c r="AQ243" s="0" t="s">
        <v>70</v>
      </c>
      <c r="AR243" s="0" t="s">
        <v>70</v>
      </c>
      <c r="AS243" s="0" t="s">
        <v>67</v>
      </c>
      <c r="AT243" s="0" t="n">
        <v>36</v>
      </c>
      <c r="AU243" s="0" t="n">
        <v>25</v>
      </c>
      <c r="AX243" s="0" t="s">
        <v>1227</v>
      </c>
    </row>
    <row r="244" customFormat="false" ht="15" hidden="false" customHeight="false" outlineLevel="0" collapsed="false">
      <c r="A244" s="0" t="s">
        <v>1351</v>
      </c>
      <c r="B244" s="0" t="s">
        <v>1219</v>
      </c>
      <c r="C244" s="0" t="s">
        <v>1352</v>
      </c>
      <c r="E244" s="1" t="s">
        <v>1352</v>
      </c>
      <c r="G244" s="5" t="s">
        <v>1352</v>
      </c>
      <c r="H244" s="5" t="s">
        <v>1353</v>
      </c>
      <c r="I244" s="5" t="s">
        <v>1354</v>
      </c>
      <c r="J244" s="5"/>
      <c r="K244" s="5"/>
      <c r="L244" s="5"/>
      <c r="M244" s="5"/>
      <c r="N244" s="5"/>
      <c r="O244" s="0" t="s">
        <v>1355</v>
      </c>
      <c r="P244" s="0" t="s">
        <v>1356</v>
      </c>
      <c r="Q244" s="0" t="s">
        <v>51</v>
      </c>
      <c r="R244" s="0" t="s">
        <v>52</v>
      </c>
      <c r="S244" s="0" t="n">
        <v>936</v>
      </c>
      <c r="T244" s="0" t="n">
        <v>2751</v>
      </c>
      <c r="U244" s="0" t="n">
        <v>2751</v>
      </c>
      <c r="V244" s="0" t="n">
        <v>2751</v>
      </c>
      <c r="W244" s="0" t="s">
        <v>1357</v>
      </c>
      <c r="X244" s="0" t="n">
        <v>66</v>
      </c>
      <c r="Y244" s="0" t="s">
        <v>67</v>
      </c>
      <c r="Z244" s="0" t="s">
        <v>120</v>
      </c>
      <c r="AA244" s="0" t="s">
        <v>120</v>
      </c>
      <c r="AB244" s="0" t="s">
        <v>56</v>
      </c>
      <c r="AC244" s="0" t="s">
        <v>120</v>
      </c>
      <c r="AD244" s="0" t="s">
        <v>1358</v>
      </c>
      <c r="AG244" s="6" t="n">
        <v>42735</v>
      </c>
      <c r="AH244" s="0" t="n">
        <v>79</v>
      </c>
      <c r="AI244" s="0" t="n">
        <v>83</v>
      </c>
      <c r="AJ244" s="6" t="n">
        <v>42735</v>
      </c>
      <c r="AK244" s="0" t="n">
        <v>3.919</v>
      </c>
      <c r="AL244" s="6" t="n">
        <v>42735</v>
      </c>
      <c r="AM244" s="0" t="n">
        <v>1.074</v>
      </c>
      <c r="AN244" s="0" t="n">
        <v>1.132</v>
      </c>
      <c r="AO244" s="0" t="n">
        <v>993</v>
      </c>
      <c r="AP244" s="0" t="n">
        <v>1.11</v>
      </c>
      <c r="AQ244" s="0" t="s">
        <v>101</v>
      </c>
      <c r="AR244" s="0" t="s">
        <v>58</v>
      </c>
      <c r="AS244" s="0" t="s">
        <v>67</v>
      </c>
      <c r="AT244" s="0" t="n">
        <v>44</v>
      </c>
      <c r="AU244" s="0" t="n">
        <v>11</v>
      </c>
      <c r="AX244" s="0" t="s">
        <v>1227</v>
      </c>
    </row>
    <row r="245" customFormat="false" ht="15" hidden="false" customHeight="false" outlineLevel="0" collapsed="false">
      <c r="A245" s="0" t="s">
        <v>1359</v>
      </c>
      <c r="B245" s="0" t="s">
        <v>1219</v>
      </c>
      <c r="C245" s="0" t="s">
        <v>1360</v>
      </c>
      <c r="E245" s="1" t="s">
        <v>1360</v>
      </c>
      <c r="G245" s="5" t="s">
        <v>1360</v>
      </c>
      <c r="H245" s="5"/>
      <c r="I245" s="5"/>
      <c r="J245" s="5"/>
      <c r="K245" s="5"/>
      <c r="L245" s="5"/>
      <c r="M245" s="5"/>
      <c r="N245" s="5"/>
      <c r="O245" s="0" t="s">
        <v>1361</v>
      </c>
      <c r="P245" s="0" t="s">
        <v>1362</v>
      </c>
      <c r="Q245" s="0" t="s">
        <v>51</v>
      </c>
      <c r="R245" s="0" t="s">
        <v>52</v>
      </c>
      <c r="S245" s="0" t="n">
        <v>2.842</v>
      </c>
      <c r="T245" s="0" t="n">
        <v>2030</v>
      </c>
      <c r="U245" s="0" t="n">
        <v>2030</v>
      </c>
      <c r="V245" s="0" t="n">
        <v>2811</v>
      </c>
      <c r="X245" s="0" t="n">
        <v>453</v>
      </c>
      <c r="Y245" s="0" t="s">
        <v>195</v>
      </c>
      <c r="Z245" s="0" t="s">
        <v>120</v>
      </c>
      <c r="AA245" s="0" t="s">
        <v>120</v>
      </c>
      <c r="AB245" s="0" t="s">
        <v>1363</v>
      </c>
      <c r="AC245" s="0" t="s">
        <v>120</v>
      </c>
      <c r="AD245" s="0" t="s">
        <v>1257</v>
      </c>
      <c r="AG245" s="6" t="n">
        <v>42735</v>
      </c>
      <c r="AH245" s="0" t="n">
        <v>55</v>
      </c>
      <c r="AI245" s="0" t="n">
        <v>58</v>
      </c>
      <c r="AJ245" s="6" t="n">
        <v>42735</v>
      </c>
      <c r="AK245" s="0" t="n">
        <v>14.005</v>
      </c>
      <c r="AL245" s="6" t="n">
        <v>42735</v>
      </c>
      <c r="AM245" s="0" t="n">
        <v>3.482</v>
      </c>
      <c r="AN245" s="0" t="n">
        <v>3.671</v>
      </c>
      <c r="AO245" s="0" t="n">
        <v>3.523</v>
      </c>
      <c r="AP245" s="0" t="n">
        <v>3.936</v>
      </c>
      <c r="AQ245" s="0" t="s">
        <v>101</v>
      </c>
      <c r="AR245" s="0" t="s">
        <v>58</v>
      </c>
      <c r="AS245" s="0" t="s">
        <v>195</v>
      </c>
      <c r="AT245" s="0" t="n">
        <v>359</v>
      </c>
      <c r="AU245" s="0" t="n">
        <v>121</v>
      </c>
      <c r="AX245" s="0" t="s">
        <v>1227</v>
      </c>
    </row>
    <row r="246" customFormat="false" ht="15" hidden="false" customHeight="false" outlineLevel="0" collapsed="false">
      <c r="A246" s="0" t="s">
        <v>1364</v>
      </c>
      <c r="B246" s="0" t="s">
        <v>1219</v>
      </c>
      <c r="C246" s="0" t="s">
        <v>1365</v>
      </c>
      <c r="E246" s="1" t="s">
        <v>1365</v>
      </c>
      <c r="G246" s="5" t="s">
        <v>1365</v>
      </c>
      <c r="H246" s="5"/>
      <c r="I246" s="5"/>
      <c r="J246" s="5"/>
      <c r="K246" s="5"/>
      <c r="L246" s="5"/>
      <c r="M246" s="5"/>
      <c r="N246" s="5"/>
      <c r="O246" s="0" t="s">
        <v>1365</v>
      </c>
      <c r="P246" s="0" t="s">
        <v>1366</v>
      </c>
      <c r="Q246" s="0" t="s">
        <v>51</v>
      </c>
      <c r="R246" s="0" t="s">
        <v>52</v>
      </c>
      <c r="S246" s="0" t="n">
        <v>348</v>
      </c>
      <c r="T246" s="0" t="n">
        <v>6190</v>
      </c>
      <c r="U246" s="0" t="n">
        <v>6190</v>
      </c>
      <c r="V246" s="0" t="n">
        <v>6190</v>
      </c>
      <c r="X246" s="0" t="n">
        <v>77</v>
      </c>
      <c r="Y246" s="0" t="s">
        <v>53</v>
      </c>
      <c r="Z246" s="0" t="n">
        <v>6190</v>
      </c>
      <c r="AA246" s="0" t="s">
        <v>54</v>
      </c>
      <c r="AB246" s="0" t="s">
        <v>54</v>
      </c>
      <c r="AC246" s="0" t="n">
        <v>1.188</v>
      </c>
      <c r="AD246" s="0" t="s">
        <v>1297</v>
      </c>
      <c r="AG246" s="6" t="n">
        <v>42735</v>
      </c>
      <c r="AH246" s="0" t="n">
        <v>-136</v>
      </c>
      <c r="AI246" s="0" t="n">
        <v>-143</v>
      </c>
      <c r="AJ246" s="6" t="n">
        <v>42735</v>
      </c>
      <c r="AK246" s="0" t="n">
        <v>1.188</v>
      </c>
      <c r="AL246" s="6" t="n">
        <v>42735</v>
      </c>
      <c r="AM246" s="0" t="n">
        <v>210</v>
      </c>
      <c r="AN246" s="0" t="n">
        <v>221</v>
      </c>
      <c r="AO246" s="0" t="n">
        <v>408</v>
      </c>
      <c r="AP246" s="0" t="n">
        <v>455</v>
      </c>
      <c r="AQ246" s="0" t="s">
        <v>101</v>
      </c>
      <c r="AR246" s="0" t="s">
        <v>58</v>
      </c>
      <c r="AS246" s="0" t="s">
        <v>53</v>
      </c>
      <c r="AT246" s="0" t="n">
        <v>40</v>
      </c>
      <c r="AU246" s="0" t="n">
        <v>40</v>
      </c>
      <c r="AX246" s="0" t="s">
        <v>1227</v>
      </c>
    </row>
    <row r="247" customFormat="false" ht="15" hidden="false" customHeight="false" outlineLevel="0" collapsed="false">
      <c r="A247" s="0" t="s">
        <v>1367</v>
      </c>
      <c r="B247" s="0" t="s">
        <v>1219</v>
      </c>
      <c r="C247" s="0" t="s">
        <v>1368</v>
      </c>
      <c r="E247" s="1" t="s">
        <v>1368</v>
      </c>
      <c r="G247" s="5" t="s">
        <v>1368</v>
      </c>
      <c r="H247" s="5"/>
      <c r="I247" s="5"/>
      <c r="J247" s="5"/>
      <c r="K247" s="5"/>
      <c r="L247" s="5"/>
      <c r="M247" s="5"/>
      <c r="N247" s="5"/>
      <c r="O247" s="0" t="s">
        <v>1368</v>
      </c>
      <c r="P247" s="0" t="s">
        <v>1369</v>
      </c>
      <c r="Q247" s="0" t="s">
        <v>51</v>
      </c>
      <c r="R247" s="0" t="s">
        <v>52</v>
      </c>
      <c r="S247" s="0" t="n">
        <v>711</v>
      </c>
      <c r="T247" s="0" t="n">
        <v>2120</v>
      </c>
      <c r="U247" s="0" t="n">
        <v>2120</v>
      </c>
      <c r="V247" s="0" t="n">
        <v>4645</v>
      </c>
      <c r="X247" s="0" t="n">
        <v>36</v>
      </c>
      <c r="Y247" s="0" t="s">
        <v>53</v>
      </c>
      <c r="Z247" s="0" t="n">
        <v>2120</v>
      </c>
      <c r="AA247" s="0" t="s">
        <v>54</v>
      </c>
      <c r="AB247" s="0" t="s">
        <v>54</v>
      </c>
      <c r="AC247" s="0" t="n">
        <v>2.315</v>
      </c>
      <c r="AD247" s="0" t="s">
        <v>1370</v>
      </c>
      <c r="AG247" s="6" t="n">
        <v>42735</v>
      </c>
      <c r="AH247" s="0" t="n">
        <v>26</v>
      </c>
      <c r="AI247" s="0" t="n">
        <v>27</v>
      </c>
      <c r="AJ247" s="6" t="n">
        <v>42735</v>
      </c>
      <c r="AK247" s="0" t="n">
        <v>2.315</v>
      </c>
      <c r="AL247" s="6" t="n">
        <v>42735</v>
      </c>
      <c r="AM247" s="0" t="n">
        <v>952</v>
      </c>
      <c r="AN247" s="0" t="n">
        <v>1.003</v>
      </c>
      <c r="AO247" s="0" t="n">
        <v>1.087</v>
      </c>
      <c r="AP247" s="0" t="n">
        <v>1.215</v>
      </c>
      <c r="AQ247" s="0" t="s">
        <v>101</v>
      </c>
      <c r="AR247" s="0" t="s">
        <v>58</v>
      </c>
      <c r="AS247" s="0" t="s">
        <v>53</v>
      </c>
      <c r="AT247" s="0" t="n">
        <v>24</v>
      </c>
      <c r="AU247" s="0" t="n">
        <v>24</v>
      </c>
      <c r="AX247" s="0" t="s">
        <v>1227</v>
      </c>
    </row>
    <row r="248" customFormat="false" ht="15" hidden="false" customHeight="false" outlineLevel="0" collapsed="false">
      <c r="A248" s="0" t="s">
        <v>1371</v>
      </c>
      <c r="B248" s="0" t="s">
        <v>1219</v>
      </c>
      <c r="C248" s="0" t="s">
        <v>1372</v>
      </c>
      <c r="E248" s="1" t="s">
        <v>1372</v>
      </c>
      <c r="G248" s="5" t="s">
        <v>1372</v>
      </c>
      <c r="H248" s="5"/>
      <c r="I248" s="5"/>
      <c r="J248" s="5"/>
      <c r="K248" s="5"/>
      <c r="L248" s="5"/>
      <c r="M248" s="5"/>
      <c r="N248" s="5"/>
      <c r="O248" s="0" t="s">
        <v>1373</v>
      </c>
      <c r="P248" s="0" t="s">
        <v>1374</v>
      </c>
      <c r="Q248" s="0" t="s">
        <v>51</v>
      </c>
      <c r="R248" s="0" t="s">
        <v>52</v>
      </c>
      <c r="S248" s="0" t="n">
        <v>2.437</v>
      </c>
      <c r="T248" s="0" t="n">
        <v>6420</v>
      </c>
      <c r="U248" s="0" t="n">
        <v>6420</v>
      </c>
      <c r="X248" s="0" t="n">
        <v>145</v>
      </c>
      <c r="Y248" s="0" t="s">
        <v>67</v>
      </c>
      <c r="Z248" s="0" t="s">
        <v>120</v>
      </c>
      <c r="AA248" s="0" t="s">
        <v>120</v>
      </c>
      <c r="AB248" s="0" t="s">
        <v>54</v>
      </c>
      <c r="AC248" s="0" t="s">
        <v>120</v>
      </c>
      <c r="AD248" s="0" t="s">
        <v>1375</v>
      </c>
      <c r="AG248" s="6" t="n">
        <v>42735</v>
      </c>
      <c r="AH248" s="0" t="n">
        <v>134</v>
      </c>
      <c r="AI248" s="0" t="n">
        <v>141</v>
      </c>
      <c r="AJ248" s="6" t="n">
        <v>42735</v>
      </c>
      <c r="AK248" s="0" t="n">
        <v>10.8</v>
      </c>
      <c r="AL248" s="6" t="n">
        <v>42369</v>
      </c>
      <c r="AM248" s="0" t="n">
        <v>2.532</v>
      </c>
      <c r="AN248" s="0" t="n">
        <v>2.669</v>
      </c>
      <c r="AO248" s="0" t="s">
        <v>56</v>
      </c>
      <c r="AP248" s="0" t="s">
        <v>56</v>
      </c>
      <c r="AQ248" s="0" t="s">
        <v>70</v>
      </c>
      <c r="AR248" s="0" t="s">
        <v>70</v>
      </c>
      <c r="AS248" s="0" t="s">
        <v>67</v>
      </c>
      <c r="AT248" s="0" t="n">
        <v>94</v>
      </c>
      <c r="AU248" s="0" t="n">
        <v>37</v>
      </c>
      <c r="AX248" s="0" t="s">
        <v>1227</v>
      </c>
    </row>
    <row r="249" customFormat="false" ht="15" hidden="false" customHeight="false" outlineLevel="0" collapsed="false">
      <c r="A249" s="0" t="s">
        <v>1376</v>
      </c>
      <c r="B249" s="0" t="s">
        <v>1219</v>
      </c>
      <c r="C249" s="0" t="s">
        <v>1377</v>
      </c>
      <c r="E249" s="1" t="s">
        <v>1377</v>
      </c>
      <c r="G249" s="5" t="s">
        <v>1377</v>
      </c>
      <c r="H249" s="5"/>
      <c r="I249" s="5"/>
      <c r="J249" s="5"/>
      <c r="K249" s="5"/>
      <c r="L249" s="5"/>
      <c r="M249" s="5"/>
      <c r="N249" s="5"/>
      <c r="O249" s="0" t="s">
        <v>1378</v>
      </c>
      <c r="P249" s="0" t="s">
        <v>1379</v>
      </c>
      <c r="Q249" s="0" t="s">
        <v>51</v>
      </c>
      <c r="R249" s="0" t="s">
        <v>52</v>
      </c>
      <c r="S249" s="0" t="s">
        <v>56</v>
      </c>
      <c r="T249" s="0" t="n">
        <v>6420</v>
      </c>
      <c r="U249" s="0" t="n">
        <v>6420</v>
      </c>
      <c r="W249" s="0" t="s">
        <v>1380</v>
      </c>
      <c r="X249" s="0" t="n">
        <v>18</v>
      </c>
      <c r="Y249" s="0" t="s">
        <v>67</v>
      </c>
      <c r="AA249" s="0" t="s">
        <v>120</v>
      </c>
      <c r="AB249" s="0" t="s">
        <v>56</v>
      </c>
      <c r="AD249" s="0" t="s">
        <v>1283</v>
      </c>
      <c r="AH249" s="0" t="s">
        <v>56</v>
      </c>
      <c r="AI249" s="0" t="s">
        <v>56</v>
      </c>
      <c r="AK249" s="0" t="n">
        <v>15</v>
      </c>
      <c r="AL249" s="0" t="n">
        <v>2017</v>
      </c>
      <c r="AM249" s="0" t="s">
        <v>56</v>
      </c>
      <c r="AN249" s="0" t="s">
        <v>56</v>
      </c>
      <c r="AO249" s="0" t="n">
        <v>328</v>
      </c>
      <c r="AP249" s="0" t="n">
        <v>412</v>
      </c>
      <c r="AQ249" s="0" t="s">
        <v>189</v>
      </c>
      <c r="AR249" s="0" t="s">
        <v>189</v>
      </c>
      <c r="AS249" s="0" t="s">
        <v>67</v>
      </c>
      <c r="AT249" s="0" t="n">
        <v>17</v>
      </c>
      <c r="AU249" s="0" t="n">
        <v>12</v>
      </c>
      <c r="AX249" s="0" t="s">
        <v>1227</v>
      </c>
    </row>
    <row r="250" customFormat="false" ht="15" hidden="false" customHeight="false" outlineLevel="0" collapsed="false">
      <c r="A250" s="0" t="s">
        <v>1381</v>
      </c>
      <c r="B250" s="0" t="s">
        <v>1219</v>
      </c>
      <c r="C250" s="0" t="s">
        <v>1382</v>
      </c>
      <c r="E250" s="1" t="s">
        <v>1382</v>
      </c>
      <c r="G250" s="5" t="s">
        <v>1382</v>
      </c>
      <c r="H250" s="5"/>
      <c r="I250" s="5"/>
      <c r="J250" s="5"/>
      <c r="K250" s="5"/>
      <c r="L250" s="5"/>
      <c r="M250" s="5"/>
      <c r="N250" s="5"/>
      <c r="O250" s="0" t="s">
        <v>1382</v>
      </c>
      <c r="P250" s="0" t="s">
        <v>1383</v>
      </c>
      <c r="Q250" s="0" t="s">
        <v>51</v>
      </c>
      <c r="R250" s="0" t="s">
        <v>52</v>
      </c>
      <c r="S250" s="0" t="n">
        <v>613</v>
      </c>
      <c r="T250" s="0" t="n">
        <v>2611</v>
      </c>
      <c r="U250" s="0" t="n">
        <v>2611</v>
      </c>
      <c r="X250" s="0" t="n">
        <v>147</v>
      </c>
      <c r="Y250" s="0" t="s">
        <v>77</v>
      </c>
      <c r="Z250" s="0" t="n">
        <v>2611</v>
      </c>
      <c r="AA250" s="0" t="s">
        <v>54</v>
      </c>
      <c r="AB250" s="0" t="s">
        <v>54</v>
      </c>
      <c r="AC250" s="0" t="n">
        <v>6.252</v>
      </c>
      <c r="AD250" s="0" t="s">
        <v>1384</v>
      </c>
      <c r="AG250" s="6" t="n">
        <v>42735</v>
      </c>
      <c r="AH250" s="0" t="n">
        <v>23</v>
      </c>
      <c r="AI250" s="0" t="n">
        <v>24</v>
      </c>
      <c r="AJ250" s="6" t="n">
        <v>42735</v>
      </c>
      <c r="AK250" s="0" t="n">
        <v>6.252</v>
      </c>
      <c r="AL250" s="6" t="n">
        <v>42735</v>
      </c>
      <c r="AM250" s="0" t="n">
        <v>452</v>
      </c>
      <c r="AN250" s="0" t="n">
        <v>477</v>
      </c>
      <c r="AO250" s="0" t="n">
        <v>508</v>
      </c>
      <c r="AP250" s="0" t="n">
        <v>568</v>
      </c>
      <c r="AQ250" s="0" t="s">
        <v>101</v>
      </c>
      <c r="AR250" s="0" t="s">
        <v>58</v>
      </c>
      <c r="AS250" s="0" t="s">
        <v>77</v>
      </c>
      <c r="AT250" s="0" t="n">
        <v>85</v>
      </c>
      <c r="AU250" s="0" t="n">
        <v>87</v>
      </c>
      <c r="AX250" s="0" t="s">
        <v>1227</v>
      </c>
    </row>
    <row r="251" customFormat="false" ht="15" hidden="false" customHeight="false" outlineLevel="0" collapsed="false">
      <c r="A251" s="0" t="s">
        <v>1385</v>
      </c>
      <c r="B251" s="0" t="s">
        <v>1219</v>
      </c>
      <c r="C251" s="0" t="s">
        <v>1386</v>
      </c>
      <c r="E251" s="1" t="s">
        <v>1386</v>
      </c>
      <c r="G251" s="5" t="s">
        <v>1386</v>
      </c>
      <c r="H251" s="5"/>
      <c r="I251" s="5"/>
      <c r="J251" s="5"/>
      <c r="K251" s="5"/>
      <c r="L251" s="5"/>
      <c r="M251" s="5"/>
      <c r="N251" s="5"/>
      <c r="O251" s="0" t="s">
        <v>1276</v>
      </c>
      <c r="P251" s="0" t="s">
        <v>1277</v>
      </c>
      <c r="Q251" s="0" t="s">
        <v>51</v>
      </c>
      <c r="R251" s="0" t="s">
        <v>52</v>
      </c>
      <c r="S251" s="0" t="n">
        <v>11.539</v>
      </c>
      <c r="T251" s="0" t="n">
        <v>6190</v>
      </c>
      <c r="U251" s="0" t="n">
        <v>6190</v>
      </c>
      <c r="W251" s="0" t="s">
        <v>1387</v>
      </c>
      <c r="X251" s="0" t="n">
        <v>321</v>
      </c>
      <c r="Y251" s="0" t="s">
        <v>67</v>
      </c>
      <c r="Z251" s="0" t="n">
        <v>8411</v>
      </c>
      <c r="AA251" s="0" t="s">
        <v>1388</v>
      </c>
      <c r="AB251" s="0" t="s">
        <v>56</v>
      </c>
      <c r="AC251" s="0" t="s">
        <v>120</v>
      </c>
      <c r="AD251" s="0" t="s">
        <v>1389</v>
      </c>
      <c r="AG251" s="6" t="n">
        <v>42735</v>
      </c>
      <c r="AH251" s="0" t="n">
        <v>1.495</v>
      </c>
      <c r="AI251" s="0" t="n">
        <v>1.576</v>
      </c>
      <c r="AJ251" s="6" t="n">
        <v>42735</v>
      </c>
      <c r="AK251" s="0" t="n">
        <v>21.127</v>
      </c>
      <c r="AL251" s="6" t="n">
        <v>42735</v>
      </c>
      <c r="AM251" s="0" t="n">
        <v>19.997</v>
      </c>
      <c r="AN251" s="0" t="n">
        <v>21.079</v>
      </c>
      <c r="AO251" s="0" t="n">
        <v>22.198</v>
      </c>
      <c r="AP251" s="0" t="n">
        <v>24.803</v>
      </c>
      <c r="AQ251" s="0" t="s">
        <v>101</v>
      </c>
      <c r="AR251" s="0" t="s">
        <v>58</v>
      </c>
      <c r="AS251" s="0" t="s">
        <v>67</v>
      </c>
      <c r="AT251" s="0" t="n">
        <v>274</v>
      </c>
      <c r="AU251" s="0" t="n">
        <v>62</v>
      </c>
      <c r="AX251" s="0" t="s">
        <v>1227</v>
      </c>
    </row>
    <row r="252" customFormat="false" ht="15" hidden="false" customHeight="false" outlineLevel="0" collapsed="false">
      <c r="A252" s="0" t="s">
        <v>1390</v>
      </c>
      <c r="B252" s="0" t="s">
        <v>1219</v>
      </c>
      <c r="C252" s="0" t="s">
        <v>1391</v>
      </c>
      <c r="E252" s="1" t="s">
        <v>1391</v>
      </c>
      <c r="G252" s="5" t="s">
        <v>1391</v>
      </c>
      <c r="H252" s="5" t="s">
        <v>1392</v>
      </c>
      <c r="I252" s="5" t="s">
        <v>1393</v>
      </c>
      <c r="J252" s="5"/>
      <c r="K252" s="5"/>
      <c r="L252" s="5"/>
      <c r="M252" s="5"/>
      <c r="N252" s="5"/>
      <c r="O252" s="0" t="s">
        <v>1394</v>
      </c>
      <c r="P252" s="0" t="s">
        <v>1395</v>
      </c>
      <c r="Q252" s="0" t="s">
        <v>51</v>
      </c>
      <c r="R252" s="0" t="s">
        <v>52</v>
      </c>
      <c r="S252" s="0" t="n">
        <v>1.208</v>
      </c>
      <c r="T252" s="0" t="n">
        <v>2219</v>
      </c>
      <c r="U252" s="0" t="n">
        <v>2219</v>
      </c>
      <c r="V252" s="0" t="n">
        <v>2420</v>
      </c>
      <c r="X252" s="0" t="n">
        <v>163</v>
      </c>
      <c r="Y252" s="0" t="s">
        <v>67</v>
      </c>
      <c r="Z252" s="0" t="s">
        <v>120</v>
      </c>
      <c r="AA252" s="0" t="s">
        <v>120</v>
      </c>
      <c r="AB252" s="0" t="s">
        <v>56</v>
      </c>
      <c r="AC252" s="0" t="s">
        <v>120</v>
      </c>
      <c r="AD252" s="0" t="s">
        <v>1396</v>
      </c>
      <c r="AG252" s="6" t="n">
        <v>42735</v>
      </c>
      <c r="AH252" s="0" t="n">
        <v>54</v>
      </c>
      <c r="AI252" s="0" t="n">
        <v>57</v>
      </c>
      <c r="AJ252" s="6" t="n">
        <v>42735</v>
      </c>
      <c r="AK252" s="0" t="n">
        <v>7.312</v>
      </c>
      <c r="AL252" s="6" t="n">
        <v>42735</v>
      </c>
      <c r="AM252" s="0" t="n">
        <v>1.134</v>
      </c>
      <c r="AN252" s="0" t="n">
        <v>1.196</v>
      </c>
      <c r="AO252" s="0" t="n">
        <v>1.881</v>
      </c>
      <c r="AP252" s="0" t="n">
        <v>2.102</v>
      </c>
      <c r="AQ252" s="0" t="s">
        <v>101</v>
      </c>
      <c r="AR252" s="0" t="s">
        <v>58</v>
      </c>
      <c r="AS252" s="0" t="s">
        <v>67</v>
      </c>
      <c r="AT252" s="0" t="n">
        <v>88</v>
      </c>
      <c r="AU252" s="0" t="n">
        <v>54</v>
      </c>
      <c r="AX252" s="0" t="s">
        <v>1227</v>
      </c>
    </row>
    <row r="253" customFormat="false" ht="15" hidden="false" customHeight="false" outlineLevel="0" collapsed="false">
      <c r="A253" s="0" t="s">
        <v>1397</v>
      </c>
      <c r="B253" s="0" t="s">
        <v>1219</v>
      </c>
      <c r="C253" s="0" t="s">
        <v>1398</v>
      </c>
      <c r="E253" s="1" t="s">
        <v>1398</v>
      </c>
      <c r="G253" s="5" t="s">
        <v>1398</v>
      </c>
      <c r="H253" s="5"/>
      <c r="I253" s="5"/>
      <c r="J253" s="5"/>
      <c r="K253" s="5"/>
      <c r="L253" s="5"/>
      <c r="M253" s="5"/>
      <c r="N253" s="5"/>
      <c r="O253" s="0" t="s">
        <v>1398</v>
      </c>
      <c r="P253" s="0" t="s">
        <v>1399</v>
      </c>
      <c r="Q253" s="0" t="s">
        <v>51</v>
      </c>
      <c r="R253" s="0" t="s">
        <v>52</v>
      </c>
      <c r="S253" s="0" t="n">
        <v>5.745</v>
      </c>
      <c r="T253" s="0" t="n">
        <v>2012</v>
      </c>
      <c r="U253" s="0" t="n">
        <v>2012</v>
      </c>
      <c r="V253" s="0" t="n">
        <v>2012</v>
      </c>
      <c r="X253" s="0" t="n">
        <v>679</v>
      </c>
      <c r="Y253" s="0" t="s">
        <v>53</v>
      </c>
      <c r="Z253" s="0" t="n">
        <v>2012</v>
      </c>
      <c r="AA253" s="0" t="s">
        <v>54</v>
      </c>
      <c r="AB253" s="0" t="s">
        <v>54</v>
      </c>
      <c r="AC253" s="0" t="n">
        <v>17.442</v>
      </c>
      <c r="AD253" s="0" t="s">
        <v>1400</v>
      </c>
      <c r="AG253" s="6" t="n">
        <v>42735</v>
      </c>
      <c r="AH253" s="0" t="n">
        <v>236</v>
      </c>
      <c r="AI253" s="0" t="n">
        <v>249</v>
      </c>
      <c r="AJ253" s="6" t="n">
        <v>42735</v>
      </c>
      <c r="AK253" s="0" t="n">
        <v>17.442</v>
      </c>
      <c r="AL253" s="6" t="n">
        <v>42735</v>
      </c>
      <c r="AM253" s="0" t="n">
        <v>7.797</v>
      </c>
      <c r="AN253" s="0" t="n">
        <v>8.219</v>
      </c>
      <c r="AO253" s="0" t="n">
        <v>6.345</v>
      </c>
      <c r="AP253" s="0" t="n">
        <v>7.089</v>
      </c>
      <c r="AQ253" s="0" t="s">
        <v>101</v>
      </c>
      <c r="AR253" s="0" t="s">
        <v>58</v>
      </c>
      <c r="AS253" s="0" t="s">
        <v>53</v>
      </c>
      <c r="AT253" s="0" t="n">
        <v>221</v>
      </c>
      <c r="AU253" s="0" t="n">
        <v>229</v>
      </c>
      <c r="AW253" s="0" t="s">
        <v>1226</v>
      </c>
      <c r="AX253" s="0" t="s">
        <v>1227</v>
      </c>
    </row>
    <row r="254" customFormat="false" ht="15" hidden="false" customHeight="false" outlineLevel="0" collapsed="false">
      <c r="A254" s="0" t="s">
        <v>1401</v>
      </c>
      <c r="B254" s="0" t="s">
        <v>1219</v>
      </c>
      <c r="C254" s="0" t="s">
        <v>1402</v>
      </c>
      <c r="E254" s="1" t="s">
        <v>1402</v>
      </c>
      <c r="G254" s="5" t="s">
        <v>1402</v>
      </c>
      <c r="H254" s="5"/>
      <c r="I254" s="5"/>
      <c r="J254" s="5"/>
      <c r="K254" s="5"/>
      <c r="L254" s="5"/>
      <c r="M254" s="5"/>
      <c r="N254" s="5"/>
      <c r="O254" s="0" t="s">
        <v>1402</v>
      </c>
      <c r="P254" s="0" t="s">
        <v>1403</v>
      </c>
      <c r="Q254" s="0" t="s">
        <v>51</v>
      </c>
      <c r="R254" s="0" t="s">
        <v>52</v>
      </c>
      <c r="S254" s="0" t="n">
        <v>365</v>
      </c>
      <c r="T254" s="0" t="n">
        <v>2891</v>
      </c>
      <c r="U254" s="0" t="n">
        <v>2891</v>
      </c>
      <c r="X254" s="0" t="n">
        <v>76</v>
      </c>
      <c r="Y254" s="0" t="s">
        <v>53</v>
      </c>
      <c r="Z254" s="0" t="n">
        <v>2891</v>
      </c>
      <c r="AA254" s="0" t="s">
        <v>54</v>
      </c>
      <c r="AB254" s="0" t="s">
        <v>54</v>
      </c>
      <c r="AC254" s="0" t="n">
        <v>1.633</v>
      </c>
      <c r="AD254" s="0" t="s">
        <v>1404</v>
      </c>
      <c r="AG254" s="6" t="n">
        <v>42735</v>
      </c>
      <c r="AH254" s="0" t="n">
        <v>33</v>
      </c>
      <c r="AI254" s="0" t="n">
        <v>35</v>
      </c>
      <c r="AJ254" s="6" t="n">
        <v>42735</v>
      </c>
      <c r="AK254" s="0" t="n">
        <v>1.633</v>
      </c>
      <c r="AL254" s="6" t="n">
        <v>42735</v>
      </c>
      <c r="AM254" s="0" t="n">
        <v>400</v>
      </c>
      <c r="AN254" s="0" t="n">
        <v>422</v>
      </c>
      <c r="AO254" s="0" t="n">
        <v>982</v>
      </c>
      <c r="AP254" s="0" t="n">
        <v>1.097</v>
      </c>
      <c r="AQ254" s="0" t="s">
        <v>101</v>
      </c>
      <c r="AR254" s="0" t="s">
        <v>58</v>
      </c>
      <c r="AS254" s="0" t="s">
        <v>53</v>
      </c>
      <c r="AT254" s="0" t="n">
        <v>46</v>
      </c>
      <c r="AU254" s="0" t="n">
        <v>48</v>
      </c>
      <c r="AX254" s="0" t="s">
        <v>1227</v>
      </c>
    </row>
    <row r="255" customFormat="false" ht="15" hidden="false" customHeight="false" outlineLevel="0" collapsed="false">
      <c r="A255" s="0" t="s">
        <v>1405</v>
      </c>
      <c r="B255" s="0" t="s">
        <v>1219</v>
      </c>
      <c r="C255" s="0" t="s">
        <v>1406</v>
      </c>
      <c r="E255" s="1" t="s">
        <v>1406</v>
      </c>
      <c r="G255" s="5" t="s">
        <v>1406</v>
      </c>
      <c r="H255" s="5"/>
      <c r="I255" s="5"/>
      <c r="J255" s="5"/>
      <c r="K255" s="5"/>
      <c r="L255" s="5"/>
      <c r="M255" s="5"/>
      <c r="N255" s="5"/>
      <c r="O255" s="0" t="s">
        <v>1406</v>
      </c>
      <c r="P255" s="0" t="s">
        <v>1407</v>
      </c>
      <c r="Q255" s="0" t="s">
        <v>51</v>
      </c>
      <c r="R255" s="0" t="s">
        <v>52</v>
      </c>
      <c r="S255" s="0" t="n">
        <v>2.571</v>
      </c>
      <c r="T255" s="0" t="n">
        <v>2611</v>
      </c>
      <c r="U255" s="0" t="n">
        <v>2611</v>
      </c>
      <c r="V255" s="0" t="n">
        <v>2620</v>
      </c>
      <c r="W255" s="0" t="s">
        <v>1408</v>
      </c>
      <c r="X255" s="0" t="n">
        <v>358</v>
      </c>
      <c r="Y255" s="0" t="s">
        <v>77</v>
      </c>
      <c r="Z255" s="0" t="n">
        <v>2611</v>
      </c>
      <c r="AA255" s="0" t="s">
        <v>54</v>
      </c>
      <c r="AB255" s="0" t="s">
        <v>54</v>
      </c>
      <c r="AC255" s="0" t="n">
        <v>13.84</v>
      </c>
      <c r="AD255" s="0" t="s">
        <v>1409</v>
      </c>
      <c r="AG255" s="6" t="n">
        <v>42735</v>
      </c>
      <c r="AH255" s="0" t="n">
        <v>361</v>
      </c>
      <c r="AI255" s="0" t="n">
        <v>380</v>
      </c>
      <c r="AJ255" s="6" t="n">
        <v>42735</v>
      </c>
      <c r="AK255" s="0" t="n">
        <v>13.84</v>
      </c>
      <c r="AL255" s="6" t="n">
        <v>42735</v>
      </c>
      <c r="AM255" s="0" t="n">
        <v>3.565</v>
      </c>
      <c r="AN255" s="0" t="n">
        <v>3.758</v>
      </c>
      <c r="AO255" s="0" t="n">
        <v>3.973</v>
      </c>
      <c r="AP255" s="0" t="n">
        <v>4.439</v>
      </c>
      <c r="AQ255" s="0" t="s">
        <v>101</v>
      </c>
      <c r="AR255" s="0" t="s">
        <v>58</v>
      </c>
      <c r="AS255" s="0" t="s">
        <v>77</v>
      </c>
      <c r="AT255" s="0" t="n">
        <v>178</v>
      </c>
      <c r="AU255" s="0" t="n">
        <v>180</v>
      </c>
      <c r="AX255" s="0" t="s">
        <v>1227</v>
      </c>
    </row>
    <row r="256" customFormat="false" ht="15" hidden="false" customHeight="false" outlineLevel="0" collapsed="false">
      <c r="A256" s="0" t="s">
        <v>1410</v>
      </c>
      <c r="B256" s="0" t="s">
        <v>1219</v>
      </c>
      <c r="C256" s="0" t="s">
        <v>1411</v>
      </c>
      <c r="E256" s="1" t="s">
        <v>1411</v>
      </c>
      <c r="G256" s="5" t="s">
        <v>1411</v>
      </c>
      <c r="H256" s="5" t="s">
        <v>1412</v>
      </c>
      <c r="I256" s="5" t="s">
        <v>1413</v>
      </c>
      <c r="J256" s="5"/>
      <c r="K256" s="5"/>
      <c r="L256" s="5"/>
      <c r="M256" s="5"/>
      <c r="N256" s="5"/>
      <c r="O256" s="0" t="s">
        <v>1414</v>
      </c>
      <c r="P256" s="0" t="s">
        <v>1415</v>
      </c>
      <c r="Q256" s="0" t="s">
        <v>51</v>
      </c>
      <c r="R256" s="0" t="s">
        <v>52</v>
      </c>
      <c r="S256" s="0" t="n">
        <v>1.425</v>
      </c>
      <c r="T256" s="0" t="n">
        <v>2790</v>
      </c>
      <c r="U256" s="0" t="n">
        <v>2790</v>
      </c>
      <c r="X256" s="0" t="n">
        <v>134</v>
      </c>
      <c r="Y256" s="0" t="s">
        <v>67</v>
      </c>
      <c r="Z256" s="0" t="s">
        <v>120</v>
      </c>
      <c r="AA256" s="0" t="s">
        <v>1416</v>
      </c>
      <c r="AB256" s="0" t="s">
        <v>56</v>
      </c>
      <c r="AC256" s="0" t="s">
        <v>120</v>
      </c>
      <c r="AD256" s="0" t="s">
        <v>1417</v>
      </c>
      <c r="AG256" s="6" t="n">
        <v>42735</v>
      </c>
      <c r="AH256" s="0" t="n">
        <v>114</v>
      </c>
      <c r="AI256" s="0" t="n">
        <v>120</v>
      </c>
      <c r="AJ256" s="6" t="n">
        <v>42735</v>
      </c>
      <c r="AK256" s="0" t="n">
        <v>8.662</v>
      </c>
      <c r="AL256" s="6" t="n">
        <v>42735</v>
      </c>
      <c r="AM256" s="0" t="n">
        <v>2.271</v>
      </c>
      <c r="AN256" s="0" t="n">
        <v>2.394</v>
      </c>
      <c r="AO256" s="0" t="n">
        <v>3.89</v>
      </c>
      <c r="AP256" s="0" t="n">
        <v>4.347</v>
      </c>
      <c r="AQ256" s="0" t="s">
        <v>101</v>
      </c>
      <c r="AR256" s="0" t="s">
        <v>58</v>
      </c>
      <c r="AS256" s="0" t="s">
        <v>67</v>
      </c>
      <c r="AT256" s="0" t="n">
        <v>62</v>
      </c>
      <c r="AU256" s="0" t="n">
        <v>42</v>
      </c>
      <c r="AX256" s="0" t="s">
        <v>1227</v>
      </c>
    </row>
    <row r="257" customFormat="false" ht="15" hidden="false" customHeight="false" outlineLevel="0" collapsed="false">
      <c r="A257" s="0" t="s">
        <v>1418</v>
      </c>
      <c r="B257" s="0" t="s">
        <v>1219</v>
      </c>
      <c r="C257" s="0" t="s">
        <v>1419</v>
      </c>
      <c r="E257" s="1" t="s">
        <v>1419</v>
      </c>
      <c r="G257" s="5" t="s">
        <v>1419</v>
      </c>
      <c r="H257" s="5"/>
      <c r="I257" s="5"/>
      <c r="J257" s="5"/>
      <c r="K257" s="5"/>
      <c r="L257" s="5"/>
      <c r="M257" s="5"/>
      <c r="N257" s="5"/>
      <c r="O257" s="0" t="s">
        <v>1419</v>
      </c>
      <c r="P257" s="0" t="s">
        <v>1420</v>
      </c>
      <c r="Q257" s="0" t="s">
        <v>51</v>
      </c>
      <c r="R257" s="0" t="s">
        <v>52</v>
      </c>
      <c r="S257" s="0" t="n">
        <v>51.363</v>
      </c>
      <c r="T257" s="0" t="n">
        <v>2120</v>
      </c>
      <c r="U257" s="0" t="n">
        <v>2120</v>
      </c>
      <c r="X257" s="0" t="n">
        <v>994</v>
      </c>
      <c r="Y257" s="0" t="s">
        <v>53</v>
      </c>
      <c r="Z257" s="0" t="n">
        <v>2120</v>
      </c>
      <c r="AA257" s="0" t="s">
        <v>54</v>
      </c>
      <c r="AB257" s="0" t="s">
        <v>54</v>
      </c>
      <c r="AC257" s="0" t="n">
        <v>118.393</v>
      </c>
      <c r="AD257" s="0" t="s">
        <v>1291</v>
      </c>
      <c r="AG257" s="6" t="n">
        <v>42735</v>
      </c>
      <c r="AH257" s="0" t="n">
        <v>6.368</v>
      </c>
      <c r="AI257" s="0" t="n">
        <v>6.712</v>
      </c>
      <c r="AJ257" s="6" t="n">
        <v>42735</v>
      </c>
      <c r="AK257" s="0" t="n">
        <v>118.393</v>
      </c>
      <c r="AL257" s="6" t="n">
        <v>42735</v>
      </c>
      <c r="AM257" s="0" t="n">
        <v>123.446</v>
      </c>
      <c r="AN257" s="0" t="n">
        <v>130.124</v>
      </c>
      <c r="AO257" s="0" t="n">
        <v>201.134</v>
      </c>
      <c r="AP257" s="0" t="n">
        <v>224.737</v>
      </c>
      <c r="AQ257" s="0" t="s">
        <v>101</v>
      </c>
      <c r="AR257" s="0" t="s">
        <v>58</v>
      </c>
      <c r="AS257" s="0" t="s">
        <v>53</v>
      </c>
      <c r="AT257" s="0" t="n">
        <v>364</v>
      </c>
      <c r="AU257" s="0" t="n">
        <v>391</v>
      </c>
      <c r="AV257" s="0" t="s">
        <v>1227</v>
      </c>
      <c r="AX257" s="0" t="s">
        <v>1227</v>
      </c>
    </row>
    <row r="258" customFormat="false" ht="15" hidden="false" customHeight="false" outlineLevel="0" collapsed="false">
      <c r="A258" s="0" t="s">
        <v>1421</v>
      </c>
      <c r="B258" s="0" t="s">
        <v>1219</v>
      </c>
      <c r="C258" s="0" t="s">
        <v>1422</v>
      </c>
      <c r="E258" s="1" t="s">
        <v>1422</v>
      </c>
      <c r="G258" s="5" t="s">
        <v>1422</v>
      </c>
      <c r="H258" s="5"/>
      <c r="I258" s="5"/>
      <c r="J258" s="5"/>
      <c r="K258" s="5"/>
      <c r="L258" s="5"/>
      <c r="M258" s="5"/>
      <c r="N258" s="5"/>
      <c r="O258" s="0" t="s">
        <v>1422</v>
      </c>
      <c r="P258" s="0" t="s">
        <v>1423</v>
      </c>
      <c r="Q258" s="0" t="s">
        <v>51</v>
      </c>
      <c r="R258" s="0" t="s">
        <v>52</v>
      </c>
      <c r="S258" s="0" t="n">
        <v>4</v>
      </c>
      <c r="T258" s="0" t="n">
        <v>7211</v>
      </c>
      <c r="U258" s="0" t="n">
        <v>7211</v>
      </c>
      <c r="W258" s="0" t="s">
        <v>1424</v>
      </c>
      <c r="X258" s="0" t="n">
        <v>7</v>
      </c>
      <c r="Y258" s="0" t="s">
        <v>53</v>
      </c>
      <c r="Z258" s="0" t="n">
        <v>7211</v>
      </c>
      <c r="AA258" s="0" t="s">
        <v>54</v>
      </c>
      <c r="AB258" s="0" t="s">
        <v>54</v>
      </c>
      <c r="AD258" s="0" t="s">
        <v>1425</v>
      </c>
      <c r="AG258" s="6" t="n">
        <v>42735</v>
      </c>
      <c r="AH258" s="0" t="n">
        <v>-18</v>
      </c>
      <c r="AI258" s="0" t="n">
        <v>-19</v>
      </c>
      <c r="AJ258" s="6" t="n">
        <v>42735</v>
      </c>
      <c r="AK258" s="0" t="s">
        <v>56</v>
      </c>
      <c r="AM258" s="0" t="n">
        <v>41</v>
      </c>
      <c r="AN258" s="0" t="n">
        <v>43</v>
      </c>
      <c r="AO258" s="0" t="n">
        <v>91</v>
      </c>
      <c r="AP258" s="0" t="n">
        <v>101</v>
      </c>
      <c r="AQ258" s="0" t="s">
        <v>101</v>
      </c>
      <c r="AR258" s="0" t="s">
        <v>58</v>
      </c>
      <c r="AS258" s="0" t="s">
        <v>53</v>
      </c>
      <c r="AT258" s="0" t="n">
        <v>7</v>
      </c>
      <c r="AU258" s="0" t="n">
        <v>6</v>
      </c>
      <c r="AX258" s="0" t="s">
        <v>1227</v>
      </c>
      <c r="AY258" s="0" t="s">
        <v>1426</v>
      </c>
    </row>
    <row r="259" customFormat="false" ht="15" hidden="false" customHeight="false" outlineLevel="0" collapsed="false">
      <c r="A259" s="0" t="s">
        <v>1427</v>
      </c>
      <c r="B259" s="0" t="s">
        <v>1219</v>
      </c>
      <c r="C259" s="0" t="s">
        <v>1428</v>
      </c>
      <c r="E259" s="1" t="s">
        <v>1428</v>
      </c>
      <c r="G259" s="5" t="s">
        <v>1428</v>
      </c>
      <c r="H259" s="5"/>
      <c r="I259" s="5"/>
      <c r="J259" s="5"/>
      <c r="K259" s="5"/>
      <c r="L259" s="5"/>
      <c r="M259" s="5"/>
      <c r="N259" s="5"/>
      <c r="Q259" s="0" t="s">
        <v>718</v>
      </c>
      <c r="R259" s="0" t="s">
        <v>119</v>
      </c>
      <c r="S259" s="0" t="s">
        <v>56</v>
      </c>
      <c r="T259" s="0" t="n">
        <v>2030</v>
      </c>
      <c r="U259" s="0" t="n">
        <v>2030</v>
      </c>
      <c r="W259" s="0" t="s">
        <v>1427</v>
      </c>
      <c r="X259" s="0" t="n">
        <v>84</v>
      </c>
      <c r="Y259" s="0" t="s">
        <v>67</v>
      </c>
      <c r="AD259" s="0" t="s">
        <v>1429</v>
      </c>
      <c r="AH259" s="0" t="s">
        <v>56</v>
      </c>
      <c r="AI259" s="0" t="s">
        <v>56</v>
      </c>
      <c r="AK259" s="0" t="n">
        <v>160</v>
      </c>
      <c r="AL259" s="0" t="n">
        <v>2017</v>
      </c>
      <c r="AM259" s="0" t="s">
        <v>56</v>
      </c>
      <c r="AN259" s="0" t="s">
        <v>56</v>
      </c>
      <c r="AO259" s="0" t="s">
        <v>56</v>
      </c>
      <c r="AP259" s="0" t="s">
        <v>56</v>
      </c>
      <c r="AQ259" s="0" t="s">
        <v>70</v>
      </c>
      <c r="AR259" s="0" t="s">
        <v>70</v>
      </c>
      <c r="AS259" s="0" t="s">
        <v>67</v>
      </c>
      <c r="AT259" s="0" t="n">
        <v>0</v>
      </c>
      <c r="AU259" s="0" t="n">
        <v>6</v>
      </c>
      <c r="AX259" s="0" t="s">
        <v>1227</v>
      </c>
    </row>
    <row r="260" customFormat="false" ht="15" hidden="false" customHeight="false" outlineLevel="0" collapsed="false">
      <c r="A260" s="0" t="s">
        <v>1430</v>
      </c>
      <c r="B260" s="0" t="s">
        <v>1219</v>
      </c>
      <c r="C260" s="0" t="s">
        <v>1431</v>
      </c>
      <c r="E260" s="1" t="s">
        <v>1431</v>
      </c>
      <c r="G260" s="5" t="s">
        <v>1431</v>
      </c>
      <c r="H260" s="5" t="s">
        <v>1432</v>
      </c>
      <c r="I260" s="5"/>
      <c r="J260" s="5"/>
      <c r="K260" s="5"/>
      <c r="L260" s="5"/>
      <c r="M260" s="5"/>
      <c r="N260" s="5"/>
      <c r="O260" s="0" t="s">
        <v>1433</v>
      </c>
      <c r="P260" s="0" t="s">
        <v>1434</v>
      </c>
      <c r="Q260" s="0" t="s">
        <v>51</v>
      </c>
      <c r="R260" s="0" t="s">
        <v>119</v>
      </c>
      <c r="S260" s="0" t="s">
        <v>56</v>
      </c>
      <c r="T260" s="0" t="n">
        <v>2790</v>
      </c>
      <c r="U260" s="0" t="n">
        <v>2790</v>
      </c>
      <c r="X260" s="0" t="n">
        <v>37</v>
      </c>
      <c r="Y260" s="0" t="s">
        <v>67</v>
      </c>
      <c r="Z260" s="0" t="n">
        <v>6420</v>
      </c>
      <c r="AA260" s="0" t="s">
        <v>256</v>
      </c>
      <c r="AB260" s="0" t="s">
        <v>54</v>
      </c>
      <c r="AC260" s="0" t="n">
        <v>35</v>
      </c>
      <c r="AD260" s="0" t="s">
        <v>1435</v>
      </c>
      <c r="AH260" s="0" t="s">
        <v>56</v>
      </c>
      <c r="AI260" s="0" t="s">
        <v>56</v>
      </c>
      <c r="AK260" s="0" t="n">
        <v>160</v>
      </c>
      <c r="AL260" s="0" t="n">
        <v>2017</v>
      </c>
      <c r="AM260" s="0" t="s">
        <v>56</v>
      </c>
      <c r="AN260" s="0" t="s">
        <v>56</v>
      </c>
      <c r="AO260" s="0" t="s">
        <v>56</v>
      </c>
      <c r="AP260" s="0" t="s">
        <v>56</v>
      </c>
      <c r="AQ260" s="0" t="s">
        <v>70</v>
      </c>
      <c r="AR260" s="0" t="s">
        <v>70</v>
      </c>
      <c r="AS260" s="0" t="s">
        <v>67</v>
      </c>
      <c r="AT260" s="0" t="n">
        <v>38</v>
      </c>
      <c r="AU260" s="0" t="n">
        <v>27</v>
      </c>
      <c r="AV260" s="0" t="s">
        <v>1436</v>
      </c>
      <c r="AX260" s="0" t="s">
        <v>1227</v>
      </c>
    </row>
    <row r="261" customFormat="false" ht="15" hidden="false" customHeight="false" outlineLevel="0" collapsed="false">
      <c r="A261" s="0" t="s">
        <v>1437</v>
      </c>
      <c r="B261" s="0" t="s">
        <v>1219</v>
      </c>
      <c r="C261" s="0" t="s">
        <v>1438</v>
      </c>
      <c r="E261" s="1" t="s">
        <v>1438</v>
      </c>
      <c r="G261" s="5" t="s">
        <v>1438</v>
      </c>
      <c r="H261" s="5"/>
      <c r="I261" s="5"/>
      <c r="J261" s="5"/>
      <c r="K261" s="5"/>
      <c r="L261" s="5"/>
      <c r="M261" s="5"/>
      <c r="N261" s="5"/>
      <c r="O261" s="0" t="s">
        <v>1438</v>
      </c>
      <c r="P261" s="0" t="s">
        <v>1439</v>
      </c>
      <c r="Q261" s="0" t="s">
        <v>51</v>
      </c>
      <c r="R261" s="0" t="s">
        <v>52</v>
      </c>
      <c r="S261" s="0" t="n">
        <v>728</v>
      </c>
      <c r="T261" s="0" t="n">
        <v>2434</v>
      </c>
      <c r="U261" s="0" t="n">
        <v>2434</v>
      </c>
      <c r="V261" s="0" t="n">
        <v>2712</v>
      </c>
      <c r="X261" s="0" t="n">
        <v>65</v>
      </c>
      <c r="Y261" s="0" t="s">
        <v>53</v>
      </c>
      <c r="Z261" s="0" t="n">
        <v>2434</v>
      </c>
      <c r="AA261" s="0" t="s">
        <v>54</v>
      </c>
      <c r="AB261" s="0" t="s">
        <v>54</v>
      </c>
      <c r="AC261" s="0" t="n">
        <v>4.031</v>
      </c>
      <c r="AD261" s="0" t="s">
        <v>1440</v>
      </c>
      <c r="AG261" s="6" t="n">
        <v>42735</v>
      </c>
      <c r="AH261" s="0" t="n">
        <v>46</v>
      </c>
      <c r="AI261" s="0" t="n">
        <v>48</v>
      </c>
      <c r="AJ261" s="6" t="n">
        <v>42735</v>
      </c>
      <c r="AK261" s="0" t="n">
        <v>4.031</v>
      </c>
      <c r="AL261" s="6" t="n">
        <v>42735</v>
      </c>
      <c r="AM261" s="0" t="n">
        <v>741</v>
      </c>
      <c r="AN261" s="0" t="n">
        <v>781</v>
      </c>
      <c r="AO261" s="0" t="n">
        <v>1.349</v>
      </c>
      <c r="AP261" s="0" t="n">
        <v>1.507</v>
      </c>
      <c r="AQ261" s="0" t="s">
        <v>101</v>
      </c>
      <c r="AR261" s="0" t="s">
        <v>58</v>
      </c>
      <c r="AS261" s="0" t="s">
        <v>53</v>
      </c>
      <c r="AT261" s="0" t="n">
        <v>41</v>
      </c>
      <c r="AU261" s="0" t="n">
        <v>40</v>
      </c>
      <c r="AV261" s="0" t="s">
        <v>1441</v>
      </c>
      <c r="AW261" s="0" t="s">
        <v>1226</v>
      </c>
      <c r="AX261" s="0" t="s">
        <v>1227</v>
      </c>
      <c r="AY261" s="0" t="s">
        <v>1441</v>
      </c>
    </row>
    <row r="262" customFormat="false" ht="15" hidden="false" customHeight="false" outlineLevel="0" collapsed="false">
      <c r="A262" s="0" t="s">
        <v>1442</v>
      </c>
      <c r="B262" s="0" t="s">
        <v>1219</v>
      </c>
      <c r="C262" s="0" t="s">
        <v>1443</v>
      </c>
      <c r="E262" s="1" t="s">
        <v>1443</v>
      </c>
      <c r="G262" s="5" t="s">
        <v>1443</v>
      </c>
      <c r="H262" s="5"/>
      <c r="I262" s="5"/>
      <c r="J262" s="5"/>
      <c r="K262" s="5"/>
      <c r="L262" s="5"/>
      <c r="M262" s="5"/>
      <c r="N262" s="5"/>
      <c r="O262" s="0" t="s">
        <v>1443</v>
      </c>
      <c r="P262" s="0" t="s">
        <v>1444</v>
      </c>
      <c r="Q262" s="0" t="s">
        <v>51</v>
      </c>
      <c r="R262" s="0" t="s">
        <v>52</v>
      </c>
      <c r="S262" s="0" t="n">
        <v>88.661</v>
      </c>
      <c r="T262" s="0" t="n">
        <v>1089</v>
      </c>
      <c r="U262" s="0" t="n">
        <v>1089</v>
      </c>
      <c r="V262" s="0" t="n">
        <v>1051</v>
      </c>
      <c r="X262" s="0" t="n">
        <v>960</v>
      </c>
      <c r="Y262" s="0" t="s">
        <v>53</v>
      </c>
      <c r="Z262" s="0" t="n">
        <v>1089</v>
      </c>
      <c r="AA262" s="0" t="s">
        <v>54</v>
      </c>
      <c r="AB262" s="0" t="s">
        <v>54</v>
      </c>
      <c r="AC262" s="0" t="n">
        <v>328</v>
      </c>
      <c r="AD262" s="0" t="s">
        <v>1445</v>
      </c>
      <c r="AG262" s="6" t="n">
        <v>42735</v>
      </c>
      <c r="AH262" s="0" t="n">
        <v>7.952</v>
      </c>
      <c r="AI262" s="0" t="n">
        <v>8.382</v>
      </c>
      <c r="AJ262" s="6" t="n">
        <v>42735</v>
      </c>
      <c r="AK262" s="0" t="n">
        <v>328</v>
      </c>
      <c r="AL262" s="6" t="n">
        <v>42735</v>
      </c>
      <c r="AM262" s="0" t="n">
        <v>122.943</v>
      </c>
      <c r="AN262" s="0" t="n">
        <v>129.594</v>
      </c>
      <c r="AO262" s="0" t="n">
        <v>234.781</v>
      </c>
      <c r="AP262" s="0" t="n">
        <v>262.332</v>
      </c>
      <c r="AQ262" s="0" t="s">
        <v>101</v>
      </c>
      <c r="AR262" s="0" t="s">
        <v>58</v>
      </c>
      <c r="AS262" s="0" t="s">
        <v>53</v>
      </c>
      <c r="AT262" s="0" t="n">
        <v>987</v>
      </c>
      <c r="AU262" s="0" t="n">
        <v>1.044</v>
      </c>
      <c r="AX262" s="0" t="s">
        <v>1227</v>
      </c>
    </row>
    <row r="263" customFormat="false" ht="15" hidden="false" customHeight="false" outlineLevel="0" collapsed="false">
      <c r="A263" s="0" t="s">
        <v>1446</v>
      </c>
      <c r="B263" s="0" t="s">
        <v>1219</v>
      </c>
      <c r="C263" s="0" t="s">
        <v>1447</v>
      </c>
      <c r="E263" s="1" t="s">
        <v>1447</v>
      </c>
      <c r="G263" s="5" t="s">
        <v>1447</v>
      </c>
      <c r="H263" s="5" t="s">
        <v>1448</v>
      </c>
      <c r="I263" s="5"/>
      <c r="J263" s="5"/>
      <c r="K263" s="5"/>
      <c r="L263" s="5"/>
      <c r="M263" s="5"/>
      <c r="N263" s="5"/>
      <c r="O263" s="0" t="s">
        <v>1447</v>
      </c>
      <c r="P263" s="0" t="s">
        <v>1449</v>
      </c>
      <c r="Q263" s="0" t="s">
        <v>51</v>
      </c>
      <c r="R263" s="0" t="s">
        <v>52</v>
      </c>
      <c r="S263" s="0" t="n">
        <v>1.131</v>
      </c>
      <c r="T263" s="0" t="n">
        <v>3030</v>
      </c>
      <c r="U263" s="0" t="n">
        <v>3030</v>
      </c>
      <c r="W263" s="0" t="s">
        <v>1450</v>
      </c>
      <c r="X263" s="0" t="n">
        <v>9</v>
      </c>
      <c r="Y263" s="0" t="s">
        <v>128</v>
      </c>
      <c r="Z263" s="0" t="n">
        <v>3030</v>
      </c>
      <c r="AA263" s="0" t="s">
        <v>54</v>
      </c>
      <c r="AB263" s="0" t="s">
        <v>54</v>
      </c>
      <c r="AC263" s="0" t="n">
        <v>1.905</v>
      </c>
      <c r="AD263" s="0" t="s">
        <v>1451</v>
      </c>
      <c r="AG263" s="6" t="n">
        <v>42369</v>
      </c>
      <c r="AH263" s="0" t="s">
        <v>56</v>
      </c>
      <c r="AI263" s="0" t="s">
        <v>56</v>
      </c>
      <c r="AJ263" s="6" t="n">
        <v>42369</v>
      </c>
      <c r="AK263" s="0" t="n">
        <v>1.905</v>
      </c>
      <c r="AL263" s="6" t="n">
        <v>42369</v>
      </c>
      <c r="AM263" s="0" t="n">
        <v>1.684</v>
      </c>
      <c r="AN263" s="0" t="n">
        <v>1.833</v>
      </c>
      <c r="AO263" s="0" t="s">
        <v>56</v>
      </c>
      <c r="AP263" s="0" t="s">
        <v>56</v>
      </c>
      <c r="AQ263" s="0" t="s">
        <v>70</v>
      </c>
      <c r="AR263" s="0" t="s">
        <v>70</v>
      </c>
      <c r="AS263" s="0" t="s">
        <v>128</v>
      </c>
      <c r="AT263" s="0" t="n">
        <v>7</v>
      </c>
      <c r="AU263" s="0" t="n">
        <v>9</v>
      </c>
      <c r="AV263" s="0" t="s">
        <v>1452</v>
      </c>
      <c r="AX263" s="0" t="s">
        <v>1227</v>
      </c>
    </row>
    <row r="264" customFormat="false" ht="15" hidden="false" customHeight="false" outlineLevel="0" collapsed="false">
      <c r="A264" s="0" t="s">
        <v>1453</v>
      </c>
      <c r="B264" s="0" t="s">
        <v>1219</v>
      </c>
      <c r="C264" s="0" t="s">
        <v>1454</v>
      </c>
      <c r="E264" s="1" t="s">
        <v>1454</v>
      </c>
      <c r="G264" s="5" t="s">
        <v>1454</v>
      </c>
      <c r="H264" s="5" t="s">
        <v>1455</v>
      </c>
      <c r="I264" s="5" t="s">
        <v>1456</v>
      </c>
      <c r="J264" s="5"/>
      <c r="K264" s="5"/>
      <c r="L264" s="5"/>
      <c r="M264" s="5" t="s">
        <v>1457</v>
      </c>
      <c r="N264" s="5"/>
      <c r="O264" s="0" t="s">
        <v>1454</v>
      </c>
      <c r="P264" s="0" t="s">
        <v>1458</v>
      </c>
      <c r="Q264" s="0" t="s">
        <v>51</v>
      </c>
      <c r="R264" s="0" t="s">
        <v>119</v>
      </c>
      <c r="S264" s="0" t="s">
        <v>56</v>
      </c>
      <c r="T264" s="0" t="n">
        <v>2651</v>
      </c>
      <c r="U264" s="0" t="n">
        <v>2651</v>
      </c>
      <c r="X264" s="0" t="n">
        <v>24</v>
      </c>
      <c r="Y264" s="0" t="s">
        <v>512</v>
      </c>
      <c r="Z264" s="0" t="n">
        <v>2651</v>
      </c>
      <c r="AA264" s="0" t="s">
        <v>54</v>
      </c>
      <c r="AB264" s="0" t="s">
        <v>54</v>
      </c>
      <c r="AC264" s="0" t="n">
        <v>160</v>
      </c>
      <c r="AD264" s="0" t="s">
        <v>1459</v>
      </c>
      <c r="AH264" s="0" t="s">
        <v>56</v>
      </c>
      <c r="AI264" s="0" t="s">
        <v>56</v>
      </c>
      <c r="AK264" s="0" t="n">
        <v>160</v>
      </c>
      <c r="AL264" s="0" t="n">
        <v>2017</v>
      </c>
      <c r="AM264" s="0" t="s">
        <v>56</v>
      </c>
      <c r="AN264" s="0" t="s">
        <v>56</v>
      </c>
      <c r="AO264" s="0" t="s">
        <v>56</v>
      </c>
      <c r="AP264" s="0" t="s">
        <v>56</v>
      </c>
      <c r="AQ264" s="0" t="s">
        <v>70</v>
      </c>
      <c r="AR264" s="0" t="s">
        <v>70</v>
      </c>
      <c r="AS264" s="0" t="s">
        <v>512</v>
      </c>
      <c r="AT264" s="0" t="n">
        <v>18</v>
      </c>
      <c r="AU264" s="0" t="n">
        <v>17</v>
      </c>
      <c r="AX264" s="0" t="s">
        <v>1227</v>
      </c>
    </row>
    <row r="265" customFormat="false" ht="15" hidden="false" customHeight="false" outlineLevel="0" collapsed="false">
      <c r="A265" s="0" t="s">
        <v>1460</v>
      </c>
      <c r="B265" s="0" t="s">
        <v>1219</v>
      </c>
      <c r="C265" s="0" t="s">
        <v>1461</v>
      </c>
      <c r="E265" s="1" t="s">
        <v>1461</v>
      </c>
      <c r="G265" s="5" t="s">
        <v>1461</v>
      </c>
      <c r="H265" s="5" t="s">
        <v>1462</v>
      </c>
      <c r="I265" s="5" t="s">
        <v>1463</v>
      </c>
      <c r="J265" s="5"/>
      <c r="K265" s="5"/>
      <c r="L265" s="5"/>
      <c r="M265" s="5"/>
      <c r="N265" s="5"/>
      <c r="O265" s="0" t="s">
        <v>1464</v>
      </c>
      <c r="P265" s="0" t="s">
        <v>1465</v>
      </c>
      <c r="Q265" s="0" t="s">
        <v>51</v>
      </c>
      <c r="R265" s="0" t="s">
        <v>52</v>
      </c>
      <c r="S265" s="0" t="n">
        <v>6.799</v>
      </c>
      <c r="T265" s="0" t="n">
        <v>1082</v>
      </c>
      <c r="U265" s="0" t="n">
        <v>1082</v>
      </c>
      <c r="V265" s="0" t="n">
        <v>1051</v>
      </c>
      <c r="X265" s="0" t="n">
        <v>213</v>
      </c>
      <c r="Y265" s="0" t="s">
        <v>67</v>
      </c>
      <c r="Z265" s="0" t="n">
        <v>7010</v>
      </c>
      <c r="AA265" s="0" t="s">
        <v>1466</v>
      </c>
      <c r="AB265" s="0" t="s">
        <v>56</v>
      </c>
      <c r="AD265" s="0" t="s">
        <v>1283</v>
      </c>
      <c r="AG265" s="6" t="n">
        <v>42613</v>
      </c>
      <c r="AH265" s="0" t="n">
        <v>198</v>
      </c>
      <c r="AI265" s="0" t="n">
        <v>221</v>
      </c>
      <c r="AJ265" s="6" t="n">
        <v>42613</v>
      </c>
      <c r="AK265" s="0" t="n">
        <v>9.898</v>
      </c>
      <c r="AL265" s="6" t="n">
        <v>42613</v>
      </c>
      <c r="AM265" s="0" t="n">
        <v>5.148</v>
      </c>
      <c r="AN265" s="0" t="n">
        <v>5.731</v>
      </c>
      <c r="AO265" s="0" t="n">
        <v>6.847</v>
      </c>
      <c r="AP265" s="0" t="n">
        <v>7.65</v>
      </c>
      <c r="AQ265" s="0" t="s">
        <v>101</v>
      </c>
      <c r="AR265" s="0" t="s">
        <v>58</v>
      </c>
      <c r="AS265" s="0" t="s">
        <v>67</v>
      </c>
      <c r="AT265" s="0" t="n">
        <v>130</v>
      </c>
      <c r="AU265" s="0" t="n">
        <v>105</v>
      </c>
      <c r="AV265" s="0" t="s">
        <v>1467</v>
      </c>
      <c r="AW265" s="0" t="s">
        <v>1467</v>
      </c>
      <c r="AX265" s="0" t="s">
        <v>1227</v>
      </c>
      <c r="AY265" s="0" t="s">
        <v>1468</v>
      </c>
    </row>
    <row r="266" customFormat="false" ht="15" hidden="false" customHeight="false" outlineLevel="0" collapsed="false">
      <c r="A266" s="0" t="s">
        <v>1469</v>
      </c>
      <c r="B266" s="0" t="s">
        <v>1219</v>
      </c>
      <c r="C266" s="0" t="s">
        <v>1470</v>
      </c>
      <c r="E266" s="1" t="s">
        <v>1470</v>
      </c>
      <c r="G266" s="5" t="s">
        <v>1470</v>
      </c>
      <c r="H266" s="5"/>
      <c r="I266" s="5"/>
      <c r="J266" s="5"/>
      <c r="K266" s="5"/>
      <c r="L266" s="5"/>
      <c r="M266" s="5"/>
      <c r="N266" s="5"/>
      <c r="O266" s="0" t="s">
        <v>1470</v>
      </c>
      <c r="P266" s="0" t="s">
        <v>1471</v>
      </c>
      <c r="Q266" s="0" t="s">
        <v>718</v>
      </c>
      <c r="R266" s="0" t="s">
        <v>52</v>
      </c>
      <c r="S266" s="0" t="n">
        <v>12.656</v>
      </c>
      <c r="T266" s="0" t="n">
        <v>3212</v>
      </c>
      <c r="U266" s="0" t="n">
        <v>3212</v>
      </c>
      <c r="V266" s="0" t="n">
        <v>1200</v>
      </c>
      <c r="X266" s="0" t="n">
        <v>965</v>
      </c>
      <c r="Y266" s="0" t="s">
        <v>77</v>
      </c>
      <c r="Z266" s="0" t="n">
        <v>3212</v>
      </c>
      <c r="AA266" s="0" t="s">
        <v>54</v>
      </c>
      <c r="AB266" s="0" t="s">
        <v>54</v>
      </c>
      <c r="AC266" s="0" t="n">
        <v>28.81</v>
      </c>
      <c r="AD266" s="0" t="s">
        <v>1472</v>
      </c>
      <c r="AG266" s="6" t="n">
        <v>42460</v>
      </c>
      <c r="AH266" s="0" t="n">
        <v>2.227</v>
      </c>
      <c r="AI266" s="0" t="n">
        <v>2.535</v>
      </c>
      <c r="AJ266" s="6" t="n">
        <v>42460</v>
      </c>
      <c r="AK266" s="0" t="n">
        <v>28.81</v>
      </c>
      <c r="AL266" s="6" t="n">
        <v>42460</v>
      </c>
      <c r="AM266" s="0" t="n">
        <v>20.125</v>
      </c>
      <c r="AN266" s="0" t="n">
        <v>22.912</v>
      </c>
      <c r="AO266" s="0" t="n">
        <v>38.685</v>
      </c>
      <c r="AP266" s="0" t="n">
        <v>43.225</v>
      </c>
      <c r="AQ266" s="0" t="s">
        <v>101</v>
      </c>
      <c r="AR266" s="0" t="s">
        <v>58</v>
      </c>
      <c r="AS266" s="0" t="s">
        <v>77</v>
      </c>
      <c r="AT266" s="0" t="n">
        <v>142</v>
      </c>
      <c r="AU266" s="0" t="n">
        <v>150</v>
      </c>
      <c r="AX266" s="0" t="s">
        <v>1227</v>
      </c>
    </row>
    <row r="267" customFormat="false" ht="15" hidden="false" customHeight="false" outlineLevel="0" collapsed="false">
      <c r="A267" s="0" t="s">
        <v>1473</v>
      </c>
      <c r="B267" s="0" t="s">
        <v>1219</v>
      </c>
      <c r="C267" s="0" t="s">
        <v>1474</v>
      </c>
      <c r="E267" s="1" t="s">
        <v>1474</v>
      </c>
      <c r="G267" s="5" t="s">
        <v>1474</v>
      </c>
      <c r="H267" s="5"/>
      <c r="I267" s="5"/>
      <c r="J267" s="5"/>
      <c r="K267" s="5"/>
      <c r="L267" s="5"/>
      <c r="M267" s="5"/>
      <c r="N267" s="5"/>
      <c r="O267" s="0" t="s">
        <v>1474</v>
      </c>
      <c r="P267" s="0" t="s">
        <v>1475</v>
      </c>
      <c r="Q267" s="0" t="s">
        <v>51</v>
      </c>
      <c r="R267" s="0" t="s">
        <v>52</v>
      </c>
      <c r="S267" s="0" t="n">
        <v>4.083</v>
      </c>
      <c r="T267" s="0" t="n">
        <v>2059</v>
      </c>
      <c r="U267" s="0" t="n">
        <v>2059</v>
      </c>
      <c r="X267" s="0" t="n">
        <v>332</v>
      </c>
      <c r="Y267" s="0" t="s">
        <v>53</v>
      </c>
      <c r="Z267" s="0" t="n">
        <v>2059</v>
      </c>
      <c r="AA267" s="0" t="s">
        <v>54</v>
      </c>
      <c r="AB267" s="0" t="s">
        <v>54</v>
      </c>
      <c r="AC267" s="0" t="n">
        <v>10.13</v>
      </c>
      <c r="AD267" s="0" t="s">
        <v>1291</v>
      </c>
      <c r="AG267" s="6" t="n">
        <v>42735</v>
      </c>
      <c r="AH267" s="0" t="n">
        <v>281</v>
      </c>
      <c r="AI267" s="0" t="n">
        <v>296</v>
      </c>
      <c r="AJ267" s="6" t="n">
        <v>42735</v>
      </c>
      <c r="AK267" s="0" t="n">
        <v>10.13</v>
      </c>
      <c r="AL267" s="6" t="n">
        <v>42735</v>
      </c>
      <c r="AM267" s="0" t="n">
        <v>6.364</v>
      </c>
      <c r="AN267" s="0" t="n">
        <v>6.709</v>
      </c>
      <c r="AO267" s="0" t="n">
        <v>14.18</v>
      </c>
      <c r="AP267" s="0" t="n">
        <v>15.844</v>
      </c>
      <c r="AQ267" s="0" t="s">
        <v>101</v>
      </c>
      <c r="AR267" s="0" t="s">
        <v>58</v>
      </c>
      <c r="AS267" s="0" t="s">
        <v>53</v>
      </c>
      <c r="AT267" s="0" t="n">
        <v>140</v>
      </c>
      <c r="AU267" s="0" t="n">
        <v>143</v>
      </c>
      <c r="AX267" s="0" t="s">
        <v>1227</v>
      </c>
      <c r="AY267" s="0" t="s">
        <v>1476</v>
      </c>
    </row>
    <row r="268" customFormat="false" ht="15" hidden="false" customHeight="false" outlineLevel="0" collapsed="false">
      <c r="A268" s="0" t="s">
        <v>1477</v>
      </c>
      <c r="B268" s="0" t="s">
        <v>1219</v>
      </c>
      <c r="C268" s="0" t="s">
        <v>1478</v>
      </c>
      <c r="E268" s="1" t="s">
        <v>1478</v>
      </c>
      <c r="G268" s="5" t="s">
        <v>1478</v>
      </c>
      <c r="H268" s="5"/>
      <c r="I268" s="5"/>
      <c r="J268" s="5"/>
      <c r="K268" s="5"/>
      <c r="L268" s="5"/>
      <c r="M268" s="5"/>
      <c r="N268" s="5"/>
      <c r="O268" s="0" t="s">
        <v>1479</v>
      </c>
      <c r="P268" s="0" t="s">
        <v>1480</v>
      </c>
      <c r="Q268" s="0" t="s">
        <v>51</v>
      </c>
      <c r="R268" s="0" t="s">
        <v>52</v>
      </c>
      <c r="S268" s="0" t="n">
        <v>5.647</v>
      </c>
      <c r="T268" s="0" t="n">
        <v>2059</v>
      </c>
      <c r="U268" s="0" t="n">
        <v>2059</v>
      </c>
      <c r="V268" s="0" t="n">
        <v>2052</v>
      </c>
      <c r="W268" s="0" t="s">
        <v>1481</v>
      </c>
      <c r="X268" s="0" t="n">
        <v>938</v>
      </c>
      <c r="Y268" s="0" t="s">
        <v>67</v>
      </c>
      <c r="Z268" s="0" t="s">
        <v>120</v>
      </c>
      <c r="AA268" s="0" t="s">
        <v>120</v>
      </c>
      <c r="AB268" s="0" t="s">
        <v>56</v>
      </c>
      <c r="AC268" s="0" t="s">
        <v>120</v>
      </c>
      <c r="AD268" s="0" t="s">
        <v>1297</v>
      </c>
      <c r="AG268" s="6" t="n">
        <v>42735</v>
      </c>
      <c r="AH268" s="0" t="n">
        <v>525</v>
      </c>
      <c r="AI268" s="0" t="n">
        <v>553</v>
      </c>
      <c r="AJ268" s="6" t="n">
        <v>42735</v>
      </c>
      <c r="AK268" s="0" t="n">
        <v>17.419</v>
      </c>
      <c r="AL268" s="6" t="n">
        <v>42735</v>
      </c>
      <c r="AM268" s="0" t="n">
        <v>4.753</v>
      </c>
      <c r="AN268" s="0" t="n">
        <v>5.01</v>
      </c>
      <c r="AO268" s="0" t="n">
        <v>12.627</v>
      </c>
      <c r="AP268" s="0" t="n">
        <v>14.108</v>
      </c>
      <c r="AQ268" s="0" t="s">
        <v>101</v>
      </c>
      <c r="AR268" s="0" t="s">
        <v>58</v>
      </c>
      <c r="AS268" s="0" t="s">
        <v>67</v>
      </c>
      <c r="AT268" s="0" t="n">
        <v>229</v>
      </c>
      <c r="AU268" s="0" t="n">
        <v>201</v>
      </c>
      <c r="AV268" s="0" t="s">
        <v>1482</v>
      </c>
      <c r="AX268" s="0" t="s">
        <v>1227</v>
      </c>
    </row>
    <row r="269" customFormat="false" ht="15" hidden="false" customHeight="false" outlineLevel="0" collapsed="false">
      <c r="A269" s="0" t="s">
        <v>1483</v>
      </c>
      <c r="B269" s="0" t="s">
        <v>1219</v>
      </c>
      <c r="C269" s="0" t="s">
        <v>1484</v>
      </c>
      <c r="E269" s="1" t="s">
        <v>1484</v>
      </c>
      <c r="G269" s="5" t="s">
        <v>1484</v>
      </c>
      <c r="H269" s="5"/>
      <c r="I269" s="5"/>
      <c r="J269" s="5"/>
      <c r="K269" s="5"/>
      <c r="L269" s="5"/>
      <c r="M269" s="5"/>
      <c r="N269" s="5"/>
      <c r="O269" s="0" t="s">
        <v>1484</v>
      </c>
      <c r="P269" s="0" t="s">
        <v>1485</v>
      </c>
      <c r="Q269" s="0" t="s">
        <v>51</v>
      </c>
      <c r="R269" s="0" t="s">
        <v>52</v>
      </c>
      <c r="S269" s="0" t="n">
        <v>2.178</v>
      </c>
      <c r="T269" s="0" t="n">
        <v>2599</v>
      </c>
      <c r="U269" s="0" t="n">
        <v>2599</v>
      </c>
      <c r="W269" s="0" t="s">
        <v>1486</v>
      </c>
      <c r="X269" s="0" t="n">
        <v>412</v>
      </c>
      <c r="Y269" s="0" t="s">
        <v>77</v>
      </c>
      <c r="Z269" s="0" t="n">
        <v>2599</v>
      </c>
      <c r="AA269" s="0" t="s">
        <v>54</v>
      </c>
      <c r="AB269" s="0" t="s">
        <v>54</v>
      </c>
      <c r="AC269" s="0" t="n">
        <v>15.786</v>
      </c>
      <c r="AD269" s="0" t="s">
        <v>1487</v>
      </c>
      <c r="AG269" s="6" t="n">
        <v>42551</v>
      </c>
      <c r="AH269" s="0" t="n">
        <v>50</v>
      </c>
      <c r="AI269" s="0" t="n">
        <v>55</v>
      </c>
      <c r="AJ269" s="6" t="n">
        <v>42551</v>
      </c>
      <c r="AK269" s="0" t="n">
        <v>15.786</v>
      </c>
      <c r="AL269" s="6" t="n">
        <v>42551</v>
      </c>
      <c r="AM269" s="0" t="n">
        <v>1.458</v>
      </c>
      <c r="AN269" s="0" t="n">
        <v>1.618</v>
      </c>
      <c r="AO269" s="0" t="n">
        <v>3.344</v>
      </c>
      <c r="AP269" s="0" t="n">
        <v>3.736</v>
      </c>
      <c r="AQ269" s="0" t="s">
        <v>101</v>
      </c>
      <c r="AR269" s="0" t="s">
        <v>58</v>
      </c>
      <c r="AS269" s="0" t="s">
        <v>77</v>
      </c>
      <c r="AT269" s="0" t="n">
        <v>229</v>
      </c>
      <c r="AU269" s="0" t="n">
        <v>228</v>
      </c>
      <c r="AX269" s="0" t="s">
        <v>1227</v>
      </c>
    </row>
    <row r="270" customFormat="false" ht="15" hidden="false" customHeight="false" outlineLevel="0" collapsed="false">
      <c r="A270" s="0" t="s">
        <v>1488</v>
      </c>
      <c r="B270" s="0" t="s">
        <v>1219</v>
      </c>
      <c r="C270" s="0" t="s">
        <v>1489</v>
      </c>
      <c r="E270" s="1" t="s">
        <v>1489</v>
      </c>
      <c r="G270" s="5" t="s">
        <v>1489</v>
      </c>
      <c r="H270" s="5"/>
      <c r="I270" s="5"/>
      <c r="J270" s="5"/>
      <c r="K270" s="5"/>
      <c r="L270" s="5"/>
      <c r="M270" s="5"/>
      <c r="N270" s="5"/>
      <c r="Q270" s="0" t="s">
        <v>51</v>
      </c>
      <c r="R270" s="0" t="s">
        <v>126</v>
      </c>
      <c r="S270" s="0" t="n">
        <v>5</v>
      </c>
      <c r="T270" s="0" t="n">
        <v>7022</v>
      </c>
      <c r="U270" s="0" t="n">
        <v>7022</v>
      </c>
      <c r="X270" s="0" t="n">
        <v>0</v>
      </c>
      <c r="Y270" s="0" t="s">
        <v>512</v>
      </c>
      <c r="AD270" s="0" t="s">
        <v>1490</v>
      </c>
      <c r="AG270" s="0" t="n">
        <v>2016</v>
      </c>
      <c r="AH270" s="0" t="s">
        <v>56</v>
      </c>
      <c r="AI270" s="0" t="s">
        <v>56</v>
      </c>
      <c r="AK270" s="0" t="n">
        <v>15</v>
      </c>
      <c r="AL270" s="0" t="n">
        <v>2017</v>
      </c>
      <c r="AM270" s="0" t="s">
        <v>56</v>
      </c>
      <c r="AN270" s="0" t="s">
        <v>56</v>
      </c>
      <c r="AO270" s="0" t="s">
        <v>56</v>
      </c>
      <c r="AP270" s="0" t="s">
        <v>56</v>
      </c>
      <c r="AQ270" s="0" t="s">
        <v>70</v>
      </c>
      <c r="AR270" s="0" t="s">
        <v>70</v>
      </c>
      <c r="AS270" s="0" t="s">
        <v>512</v>
      </c>
      <c r="AT270" s="0" t="n">
        <v>0</v>
      </c>
      <c r="AU270" s="0" t="n">
        <v>0</v>
      </c>
    </row>
    <row r="271" customFormat="false" ht="15" hidden="false" customHeight="false" outlineLevel="0" collapsed="false">
      <c r="A271" s="0" t="s">
        <v>1491</v>
      </c>
      <c r="B271" s="0" t="s">
        <v>1219</v>
      </c>
      <c r="C271" s="0" t="s">
        <v>1492</v>
      </c>
      <c r="E271" s="1" t="s">
        <v>1492</v>
      </c>
      <c r="G271" s="5" t="s">
        <v>1492</v>
      </c>
      <c r="H271" s="5"/>
      <c r="I271" s="5"/>
      <c r="J271" s="5"/>
      <c r="K271" s="5"/>
      <c r="L271" s="5"/>
      <c r="M271" s="5"/>
      <c r="N271" s="5"/>
      <c r="O271" s="0" t="s">
        <v>1492</v>
      </c>
      <c r="P271" s="0" t="s">
        <v>1493</v>
      </c>
      <c r="Q271" s="0" t="s">
        <v>51</v>
      </c>
      <c r="R271" s="0" t="s">
        <v>52</v>
      </c>
      <c r="S271" s="0" t="n">
        <v>499</v>
      </c>
      <c r="T271" s="0" t="n">
        <v>3109</v>
      </c>
      <c r="U271" s="0" t="n">
        <v>3109</v>
      </c>
      <c r="X271" s="0" t="n">
        <v>49</v>
      </c>
      <c r="Y271" s="0" t="s">
        <v>53</v>
      </c>
      <c r="Z271" s="0" t="n">
        <v>3109</v>
      </c>
      <c r="AA271" s="0" t="s">
        <v>54</v>
      </c>
      <c r="AB271" s="0" t="s">
        <v>54</v>
      </c>
      <c r="AC271" s="0" t="n">
        <v>1.447</v>
      </c>
      <c r="AD271" s="0" t="s">
        <v>1494</v>
      </c>
      <c r="AG271" s="6" t="n">
        <v>42735</v>
      </c>
      <c r="AH271" s="0" t="n">
        <v>51</v>
      </c>
      <c r="AI271" s="0" t="n">
        <v>54</v>
      </c>
      <c r="AJ271" s="6" t="n">
        <v>42735</v>
      </c>
      <c r="AK271" s="0" t="n">
        <v>1.447</v>
      </c>
      <c r="AL271" s="6" t="n">
        <v>42735</v>
      </c>
      <c r="AM271" s="0" t="n">
        <v>686</v>
      </c>
      <c r="AN271" s="0" t="n">
        <v>723</v>
      </c>
      <c r="AO271" s="0" t="n">
        <v>1.969</v>
      </c>
      <c r="AP271" s="0" t="n">
        <v>2.2</v>
      </c>
      <c r="AQ271" s="0" t="s">
        <v>101</v>
      </c>
      <c r="AR271" s="0" t="s">
        <v>58</v>
      </c>
      <c r="AS271" s="0" t="s">
        <v>53</v>
      </c>
      <c r="AT271" s="0" t="n">
        <v>30</v>
      </c>
      <c r="AU271" s="0" t="n">
        <v>29</v>
      </c>
      <c r="AX271" s="0" t="s">
        <v>1227</v>
      </c>
    </row>
    <row r="272" customFormat="false" ht="15" hidden="false" customHeight="false" outlineLevel="0" collapsed="false">
      <c r="A272" s="0" t="s">
        <v>1495</v>
      </c>
      <c r="B272" s="0" t="s">
        <v>1219</v>
      </c>
      <c r="C272" s="0" t="s">
        <v>1496</v>
      </c>
      <c r="E272" s="1" t="s">
        <v>1496</v>
      </c>
      <c r="G272" s="5" t="s">
        <v>1496</v>
      </c>
      <c r="H272" s="5"/>
      <c r="I272" s="5"/>
      <c r="J272" s="5"/>
      <c r="K272" s="5"/>
      <c r="L272" s="5"/>
      <c r="M272" s="5"/>
      <c r="N272" s="5"/>
      <c r="O272" s="0" t="s">
        <v>1496</v>
      </c>
      <c r="P272" s="0" t="s">
        <v>1497</v>
      </c>
      <c r="Q272" s="0" t="s">
        <v>51</v>
      </c>
      <c r="R272" s="0" t="s">
        <v>52</v>
      </c>
      <c r="S272" s="0" t="n">
        <v>4.187</v>
      </c>
      <c r="T272" s="0" t="n">
        <v>2120</v>
      </c>
      <c r="U272" s="0" t="n">
        <v>2120</v>
      </c>
      <c r="V272" s="0" t="n">
        <v>4645</v>
      </c>
      <c r="X272" s="0" t="n">
        <v>136</v>
      </c>
      <c r="Y272" s="0" t="s">
        <v>53</v>
      </c>
      <c r="Z272" s="0" t="n">
        <v>2120</v>
      </c>
      <c r="AA272" s="0" t="s">
        <v>54</v>
      </c>
      <c r="AB272" s="0" t="s">
        <v>54</v>
      </c>
      <c r="AC272" s="0" t="n">
        <v>7.107</v>
      </c>
      <c r="AD272" s="0" t="s">
        <v>1498</v>
      </c>
      <c r="AG272" s="6" t="n">
        <v>42735</v>
      </c>
      <c r="AH272" s="0" t="n">
        <v>227</v>
      </c>
      <c r="AI272" s="0" t="n">
        <v>239</v>
      </c>
      <c r="AJ272" s="6" t="n">
        <v>42735</v>
      </c>
      <c r="AK272" s="0" t="n">
        <v>7.107</v>
      </c>
      <c r="AL272" s="6" t="n">
        <v>42735</v>
      </c>
      <c r="AM272" s="0" t="n">
        <v>5.063</v>
      </c>
      <c r="AN272" s="0" t="n">
        <v>5.337</v>
      </c>
      <c r="AO272" s="0" t="n">
        <v>6.594</v>
      </c>
      <c r="AP272" s="0" t="n">
        <v>7.368</v>
      </c>
      <c r="AQ272" s="0" t="s">
        <v>101</v>
      </c>
      <c r="AR272" s="0" t="s">
        <v>58</v>
      </c>
      <c r="AS272" s="0" t="s">
        <v>53</v>
      </c>
      <c r="AT272" s="0" t="n">
        <v>53</v>
      </c>
      <c r="AU272" s="0" t="n">
        <v>62</v>
      </c>
      <c r="AX272" s="0" t="s">
        <v>1227</v>
      </c>
    </row>
    <row r="273" customFormat="false" ht="15" hidden="false" customHeight="false" outlineLevel="0" collapsed="false">
      <c r="A273" s="0" t="s">
        <v>1499</v>
      </c>
      <c r="B273" s="0" t="s">
        <v>1219</v>
      </c>
      <c r="C273" s="0" t="s">
        <v>1500</v>
      </c>
      <c r="E273" s="1" t="s">
        <v>1500</v>
      </c>
      <c r="G273" s="5" t="s">
        <v>1500</v>
      </c>
      <c r="H273" s="5"/>
      <c r="I273" s="5"/>
      <c r="J273" s="5"/>
      <c r="K273" s="5"/>
      <c r="L273" s="5"/>
      <c r="M273" s="5"/>
      <c r="N273" s="5"/>
      <c r="O273" s="0" t="s">
        <v>1500</v>
      </c>
      <c r="P273" s="0" t="s">
        <v>1501</v>
      </c>
      <c r="Q273" s="0" t="s">
        <v>51</v>
      </c>
      <c r="R273" s="0" t="s">
        <v>52</v>
      </c>
      <c r="S273" s="0" t="n">
        <v>1.655</v>
      </c>
      <c r="T273" s="0" t="n">
        <v>4646</v>
      </c>
      <c r="U273" s="0" t="n">
        <v>4646</v>
      </c>
      <c r="X273" s="0" t="n">
        <v>94</v>
      </c>
      <c r="Y273" s="0" t="s">
        <v>67</v>
      </c>
      <c r="Z273" s="0" t="n">
        <v>4646</v>
      </c>
      <c r="AA273" s="0" t="s">
        <v>54</v>
      </c>
      <c r="AB273" s="0" t="s">
        <v>54</v>
      </c>
      <c r="AC273" s="0" t="n">
        <v>6.213</v>
      </c>
      <c r="AD273" s="0" t="s">
        <v>1502</v>
      </c>
      <c r="AG273" s="6" t="n">
        <v>42369</v>
      </c>
      <c r="AH273" s="0" t="n">
        <v>330</v>
      </c>
      <c r="AI273" s="0" t="n">
        <v>360</v>
      </c>
      <c r="AJ273" s="6" t="n">
        <v>42369</v>
      </c>
      <c r="AK273" s="0" t="n">
        <v>6.213</v>
      </c>
      <c r="AL273" s="6" t="n">
        <v>42369</v>
      </c>
      <c r="AM273" s="0" t="n">
        <v>2.095</v>
      </c>
      <c r="AN273" s="0" t="n">
        <v>2.281</v>
      </c>
      <c r="AO273" s="0" t="s">
        <v>56</v>
      </c>
      <c r="AP273" s="0" t="s">
        <v>56</v>
      </c>
      <c r="AQ273" s="0" t="s">
        <v>70</v>
      </c>
      <c r="AR273" s="0" t="s">
        <v>70</v>
      </c>
      <c r="AS273" s="0" t="s">
        <v>67</v>
      </c>
      <c r="AU273" s="0" t="n">
        <v>46</v>
      </c>
      <c r="AV273" s="0" t="s">
        <v>1502</v>
      </c>
      <c r="AX273" s="0" t="s">
        <v>1227</v>
      </c>
    </row>
    <row r="274" customFormat="false" ht="15" hidden="false" customHeight="false" outlineLevel="0" collapsed="false">
      <c r="A274" s="0" t="s">
        <v>1503</v>
      </c>
      <c r="B274" s="0" t="s">
        <v>1219</v>
      </c>
      <c r="C274" s="0" t="s">
        <v>1504</v>
      </c>
      <c r="E274" s="1" t="s">
        <v>1504</v>
      </c>
      <c r="G274" s="5" t="s">
        <v>1504</v>
      </c>
      <c r="H274" s="5"/>
      <c r="I274" s="5"/>
      <c r="J274" s="5"/>
      <c r="K274" s="5"/>
      <c r="L274" s="5"/>
      <c r="M274" s="5"/>
      <c r="N274" s="5"/>
      <c r="O274" s="0" t="s">
        <v>1505</v>
      </c>
      <c r="P274" s="0" t="s">
        <v>1506</v>
      </c>
      <c r="Q274" s="0" t="s">
        <v>718</v>
      </c>
      <c r="R274" s="0" t="s">
        <v>52</v>
      </c>
      <c r="S274" s="0" t="n">
        <v>10.145</v>
      </c>
      <c r="T274" s="0" t="n">
        <v>7010</v>
      </c>
      <c r="U274" s="0" t="n">
        <v>7010</v>
      </c>
      <c r="X274" s="0" t="n">
        <v>434</v>
      </c>
      <c r="Y274" s="0" t="s">
        <v>67</v>
      </c>
      <c r="Z274" s="0" t="s">
        <v>120</v>
      </c>
      <c r="AA274" s="0" t="s">
        <v>54</v>
      </c>
      <c r="AB274" s="0" t="s">
        <v>54</v>
      </c>
      <c r="AC274" s="0" t="s">
        <v>120</v>
      </c>
      <c r="AD274" s="0" t="s">
        <v>1507</v>
      </c>
      <c r="AG274" s="6" t="n">
        <v>42735</v>
      </c>
      <c r="AH274" s="0" t="n">
        <v>298</v>
      </c>
      <c r="AI274" s="0" t="n">
        <v>314</v>
      </c>
      <c r="AJ274" s="6" t="n">
        <v>42735</v>
      </c>
      <c r="AK274" s="0" t="n">
        <v>42.308</v>
      </c>
      <c r="AL274" s="6" t="n">
        <v>42735</v>
      </c>
      <c r="AM274" s="0" t="n">
        <v>12.661</v>
      </c>
      <c r="AN274" s="0" t="n">
        <v>13.346</v>
      </c>
      <c r="AO274" s="0" t="s">
        <v>56</v>
      </c>
      <c r="AP274" s="0" t="s">
        <v>56</v>
      </c>
      <c r="AQ274" s="0" t="s">
        <v>70</v>
      </c>
      <c r="AR274" s="0" t="s">
        <v>70</v>
      </c>
      <c r="AS274" s="0" t="s">
        <v>67</v>
      </c>
      <c r="AT274" s="0" t="n">
        <v>176</v>
      </c>
      <c r="AU274" s="0" t="n">
        <v>139</v>
      </c>
      <c r="AX274" s="0" t="s">
        <v>1227</v>
      </c>
    </row>
    <row r="275" customFormat="false" ht="15" hidden="false" customHeight="false" outlineLevel="0" collapsed="false">
      <c r="A275" s="0" t="s">
        <v>1508</v>
      </c>
      <c r="B275" s="0" t="s">
        <v>1219</v>
      </c>
      <c r="C275" s="0" t="s">
        <v>1509</v>
      </c>
      <c r="E275" s="1" t="s">
        <v>1509</v>
      </c>
      <c r="G275" s="5" t="s">
        <v>1509</v>
      </c>
      <c r="H275" s="5"/>
      <c r="I275" s="5"/>
      <c r="J275" s="5"/>
      <c r="K275" s="5"/>
      <c r="L275" s="5"/>
      <c r="M275" s="5"/>
      <c r="N275" s="5"/>
      <c r="O275" s="0" t="s">
        <v>1509</v>
      </c>
      <c r="P275" s="0" t="s">
        <v>1510</v>
      </c>
      <c r="Q275" s="0" t="s">
        <v>51</v>
      </c>
      <c r="R275" s="0" t="s">
        <v>52</v>
      </c>
      <c r="S275" s="0" t="n">
        <v>9</v>
      </c>
      <c r="T275" s="0" t="n">
        <v>2120</v>
      </c>
      <c r="U275" s="0" t="n">
        <v>2120</v>
      </c>
      <c r="W275" s="0" t="s">
        <v>1511</v>
      </c>
      <c r="X275" s="0" t="n">
        <v>12</v>
      </c>
      <c r="Y275" s="0" t="s">
        <v>53</v>
      </c>
      <c r="Z275" s="0" t="n">
        <v>2120</v>
      </c>
      <c r="AA275" s="0" t="s">
        <v>54</v>
      </c>
      <c r="AB275" s="0" t="s">
        <v>54</v>
      </c>
      <c r="AC275" s="0" t="n">
        <v>177</v>
      </c>
      <c r="AD275" s="0" t="s">
        <v>1512</v>
      </c>
      <c r="AG275" s="6" t="n">
        <v>42735</v>
      </c>
      <c r="AH275" s="0" t="n">
        <v>-34</v>
      </c>
      <c r="AI275" s="0" t="n">
        <v>-35</v>
      </c>
      <c r="AJ275" s="6" t="n">
        <v>42735</v>
      </c>
      <c r="AK275" s="0" t="n">
        <v>177</v>
      </c>
      <c r="AL275" s="6" t="n">
        <v>42735</v>
      </c>
      <c r="AM275" s="0" t="n">
        <v>185</v>
      </c>
      <c r="AN275" s="0" t="n">
        <v>195</v>
      </c>
      <c r="AO275" s="0" t="n">
        <v>179</v>
      </c>
      <c r="AP275" s="0" t="n">
        <v>200</v>
      </c>
      <c r="AQ275" s="0" t="s">
        <v>101</v>
      </c>
      <c r="AR275" s="0" t="s">
        <v>58</v>
      </c>
      <c r="AS275" s="0" t="s">
        <v>53</v>
      </c>
      <c r="AT275" s="0" t="n">
        <v>9</v>
      </c>
      <c r="AU275" s="0" t="n">
        <v>8</v>
      </c>
      <c r="AX275" s="0" t="s">
        <v>1227</v>
      </c>
      <c r="AY275" s="0" t="s">
        <v>1513</v>
      </c>
    </row>
    <row r="276" customFormat="false" ht="15" hidden="false" customHeight="false" outlineLevel="0" collapsed="false">
      <c r="A276" s="0" t="s">
        <v>1514</v>
      </c>
      <c r="B276" s="0" t="s">
        <v>1219</v>
      </c>
      <c r="C276" s="0" t="s">
        <v>1515</v>
      </c>
      <c r="E276" s="1" t="s">
        <v>1515</v>
      </c>
      <c r="G276" s="5" t="s">
        <v>1515</v>
      </c>
      <c r="H276" s="5"/>
      <c r="I276" s="5"/>
      <c r="J276" s="5"/>
      <c r="K276" s="5"/>
      <c r="L276" s="5"/>
      <c r="M276" s="5"/>
      <c r="N276" s="5"/>
      <c r="O276" s="0" t="s">
        <v>1515</v>
      </c>
      <c r="P276" s="0" t="s">
        <v>1516</v>
      </c>
      <c r="Q276" s="0" t="s">
        <v>51</v>
      </c>
      <c r="R276" s="0" t="s">
        <v>52</v>
      </c>
      <c r="S276" s="0" t="n">
        <v>3.724</v>
      </c>
      <c r="T276" s="0" t="n">
        <v>2599</v>
      </c>
      <c r="U276" s="0" t="n">
        <v>2599</v>
      </c>
      <c r="V276" s="0" t="n">
        <v>2841</v>
      </c>
      <c r="X276" s="0" t="n">
        <v>478</v>
      </c>
      <c r="Y276" s="0" t="s">
        <v>512</v>
      </c>
      <c r="Z276" s="0" t="n">
        <v>2599</v>
      </c>
      <c r="AA276" s="0" t="s">
        <v>54</v>
      </c>
      <c r="AB276" s="0" t="s">
        <v>54</v>
      </c>
      <c r="AC276" s="0" t="n">
        <v>14.808</v>
      </c>
      <c r="AD276" s="0" t="s">
        <v>1517</v>
      </c>
      <c r="AG276" s="6" t="n">
        <v>42735</v>
      </c>
      <c r="AH276" s="0" t="n">
        <v>201</v>
      </c>
      <c r="AI276" s="0" t="n">
        <v>212</v>
      </c>
      <c r="AJ276" s="6" t="n">
        <v>42735</v>
      </c>
      <c r="AK276" s="0" t="n">
        <v>14.808</v>
      </c>
      <c r="AL276" s="6" t="n">
        <v>42735</v>
      </c>
      <c r="AM276" s="0" t="n">
        <v>2.985</v>
      </c>
      <c r="AN276" s="0" t="n">
        <v>3.146</v>
      </c>
      <c r="AO276" s="0" t="n">
        <v>3.56</v>
      </c>
      <c r="AP276" s="0" t="n">
        <v>3.978</v>
      </c>
      <c r="AQ276" s="0" t="s">
        <v>101</v>
      </c>
      <c r="AR276" s="0" t="s">
        <v>58</v>
      </c>
      <c r="AS276" s="0" t="s">
        <v>512</v>
      </c>
      <c r="AT276" s="0" t="n">
        <v>186</v>
      </c>
      <c r="AU276" s="0" t="n">
        <v>199</v>
      </c>
      <c r="AW276" s="0" t="s">
        <v>1226</v>
      </c>
      <c r="AX276" s="0" t="s">
        <v>1227</v>
      </c>
      <c r="AY276" s="0" t="s">
        <v>1518</v>
      </c>
    </row>
    <row r="277" customFormat="false" ht="15" hidden="false" customHeight="false" outlineLevel="0" collapsed="false">
      <c r="A277" s="0" t="s">
        <v>1519</v>
      </c>
      <c r="B277" s="0" t="s">
        <v>1219</v>
      </c>
      <c r="C277" s="0" t="s">
        <v>1520</v>
      </c>
      <c r="E277" s="1" t="s">
        <v>1520</v>
      </c>
      <c r="G277" s="5" t="s">
        <v>1520</v>
      </c>
      <c r="H277" s="5" t="s">
        <v>1521</v>
      </c>
      <c r="I277" s="5"/>
      <c r="J277" s="5"/>
      <c r="K277" s="5"/>
      <c r="L277" s="5"/>
      <c r="M277" s="5"/>
      <c r="N277" s="5"/>
      <c r="O277" s="0" t="s">
        <v>1520</v>
      </c>
      <c r="P277" s="0" t="s">
        <v>1522</v>
      </c>
      <c r="Q277" s="0" t="s">
        <v>51</v>
      </c>
      <c r="R277" s="0" t="s">
        <v>52</v>
      </c>
      <c r="S277" s="0" t="n">
        <v>634</v>
      </c>
      <c r="T277" s="0" t="n">
        <v>5829</v>
      </c>
      <c r="U277" s="0" t="n">
        <v>5829</v>
      </c>
      <c r="X277" s="0" t="n">
        <v>268</v>
      </c>
      <c r="Y277" s="0" t="s">
        <v>53</v>
      </c>
      <c r="Z277" s="0" t="n">
        <v>5829</v>
      </c>
      <c r="AA277" s="0" t="s">
        <v>54</v>
      </c>
      <c r="AB277" s="0" t="s">
        <v>54</v>
      </c>
      <c r="AC277" s="0" t="n">
        <v>4.356</v>
      </c>
      <c r="AD277" s="0" t="s">
        <v>1523</v>
      </c>
      <c r="AG277" s="6" t="n">
        <v>42735</v>
      </c>
      <c r="AH277" s="0" t="n">
        <v>110</v>
      </c>
      <c r="AI277" s="0" t="n">
        <v>116</v>
      </c>
      <c r="AJ277" s="6" t="n">
        <v>42735</v>
      </c>
      <c r="AK277" s="0" t="n">
        <v>4.356</v>
      </c>
      <c r="AL277" s="6" t="n">
        <v>42735</v>
      </c>
      <c r="AM277" s="0" t="n">
        <v>1.111</v>
      </c>
      <c r="AN277" s="0" t="n">
        <v>1.172</v>
      </c>
      <c r="AO277" s="0" t="n">
        <v>5.713</v>
      </c>
      <c r="AP277" s="0" t="n">
        <v>6.384</v>
      </c>
      <c r="AQ277" s="0" t="s">
        <v>101</v>
      </c>
      <c r="AR277" s="0" t="s">
        <v>58</v>
      </c>
      <c r="AS277" s="0" t="s">
        <v>53</v>
      </c>
      <c r="AT277" s="0" t="n">
        <v>138</v>
      </c>
      <c r="AU277" s="0" t="n">
        <v>139</v>
      </c>
      <c r="AX277" s="0" t="s">
        <v>1227</v>
      </c>
    </row>
    <row r="278" customFormat="false" ht="15" hidden="false" customHeight="false" outlineLevel="0" collapsed="false">
      <c r="A278" s="0" t="s">
        <v>1524</v>
      </c>
      <c r="B278" s="0" t="s">
        <v>1219</v>
      </c>
      <c r="C278" s="0" t="s">
        <v>1525</v>
      </c>
      <c r="E278" s="1" t="s">
        <v>1525</v>
      </c>
      <c r="G278" s="5" t="s">
        <v>1525</v>
      </c>
      <c r="H278" s="5"/>
      <c r="I278" s="5"/>
      <c r="J278" s="5"/>
      <c r="K278" s="5"/>
      <c r="L278" s="5"/>
      <c r="M278" s="5"/>
      <c r="N278" s="5"/>
      <c r="O278" s="0" t="s">
        <v>1526</v>
      </c>
      <c r="P278" s="0" t="s">
        <v>1527</v>
      </c>
      <c r="Q278" s="0" t="s">
        <v>51</v>
      </c>
      <c r="R278" s="0" t="s">
        <v>52</v>
      </c>
      <c r="S278" s="0" t="n">
        <v>1.436</v>
      </c>
      <c r="T278" s="0" t="n">
        <v>2895</v>
      </c>
      <c r="U278" s="0" t="n">
        <v>2895</v>
      </c>
      <c r="X278" s="0" t="n">
        <v>109</v>
      </c>
      <c r="Y278" s="0" t="s">
        <v>67</v>
      </c>
      <c r="Z278" s="0" t="n">
        <v>6499</v>
      </c>
      <c r="AA278" s="0" t="s">
        <v>1528</v>
      </c>
      <c r="AB278" s="0" t="s">
        <v>56</v>
      </c>
      <c r="AC278" s="0" t="n">
        <v>15</v>
      </c>
      <c r="AD278" s="0" t="s">
        <v>1529</v>
      </c>
      <c r="AG278" s="6" t="n">
        <v>42735</v>
      </c>
      <c r="AH278" s="0" t="n">
        <v>78</v>
      </c>
      <c r="AI278" s="0" t="n">
        <v>82</v>
      </c>
      <c r="AJ278" s="6" t="n">
        <v>42735</v>
      </c>
      <c r="AK278" s="0" t="n">
        <v>5.055</v>
      </c>
      <c r="AL278" s="6" t="n">
        <v>42735</v>
      </c>
      <c r="AM278" s="0" t="n">
        <v>1.307</v>
      </c>
      <c r="AN278" s="0" t="n">
        <v>1.378</v>
      </c>
      <c r="AO278" s="0" t="n">
        <v>1.468</v>
      </c>
      <c r="AP278" s="0" t="n">
        <v>1.64</v>
      </c>
      <c r="AQ278" s="0" t="s">
        <v>101</v>
      </c>
      <c r="AR278" s="0" t="s">
        <v>58</v>
      </c>
      <c r="AS278" s="0" t="s">
        <v>67</v>
      </c>
      <c r="AT278" s="0" t="n">
        <v>60</v>
      </c>
      <c r="AU278" s="0" t="n">
        <v>51</v>
      </c>
      <c r="AX278" s="0" t="s">
        <v>1227</v>
      </c>
    </row>
    <row r="279" customFormat="false" ht="15" hidden="false" customHeight="false" outlineLevel="0" collapsed="false">
      <c r="A279" s="0" t="s">
        <v>1530</v>
      </c>
      <c r="B279" s="0" t="s">
        <v>1219</v>
      </c>
      <c r="C279" s="0" t="s">
        <v>1531</v>
      </c>
      <c r="E279" s="1" t="s">
        <v>1531</v>
      </c>
      <c r="G279" s="5" t="s">
        <v>1531</v>
      </c>
      <c r="H279" s="5"/>
      <c r="I279" s="5"/>
      <c r="J279" s="5"/>
      <c r="K279" s="5"/>
      <c r="L279" s="5"/>
      <c r="M279" s="5"/>
      <c r="N279" s="5"/>
      <c r="O279" s="0" t="s">
        <v>1532</v>
      </c>
      <c r="P279" s="0" t="s">
        <v>1533</v>
      </c>
      <c r="Q279" s="0" t="s">
        <v>718</v>
      </c>
      <c r="R279" s="0" t="s">
        <v>52</v>
      </c>
      <c r="S279" s="0" t="n">
        <v>2.363</v>
      </c>
      <c r="T279" s="0" t="n">
        <v>6420</v>
      </c>
      <c r="U279" s="0" t="n">
        <v>6420</v>
      </c>
      <c r="W279" s="0" t="s">
        <v>1534</v>
      </c>
      <c r="X279" s="0" t="n">
        <v>336</v>
      </c>
      <c r="Y279" s="0" t="s">
        <v>67</v>
      </c>
      <c r="Z279" s="0" t="s">
        <v>120</v>
      </c>
      <c r="AA279" s="0" t="s">
        <v>694</v>
      </c>
      <c r="AB279" s="0" t="s">
        <v>56</v>
      </c>
      <c r="AC279" s="0" t="s">
        <v>120</v>
      </c>
      <c r="AD279" s="0" t="s">
        <v>1535</v>
      </c>
      <c r="AG279" s="6" t="n">
        <v>42369</v>
      </c>
      <c r="AH279" s="0" t="n">
        <v>165</v>
      </c>
      <c r="AI279" s="0" t="n">
        <v>179</v>
      </c>
      <c r="AJ279" s="6" t="n">
        <v>42369</v>
      </c>
      <c r="AK279" s="0" t="n">
        <v>12.952</v>
      </c>
      <c r="AL279" s="6" t="n">
        <v>42369</v>
      </c>
      <c r="AM279" s="0" t="n">
        <v>2.353</v>
      </c>
      <c r="AN279" s="0" t="n">
        <v>2.562</v>
      </c>
      <c r="AO279" s="0" t="s">
        <v>56</v>
      </c>
      <c r="AP279" s="0" t="s">
        <v>56</v>
      </c>
      <c r="AQ279" s="0" t="s">
        <v>70</v>
      </c>
      <c r="AR279" s="0" t="s">
        <v>70</v>
      </c>
      <c r="AS279" s="0" t="s">
        <v>67</v>
      </c>
      <c r="AT279" s="0" t="n">
        <v>151</v>
      </c>
      <c r="AU279" s="0" t="n">
        <v>80</v>
      </c>
      <c r="AV279" s="0" t="s">
        <v>1227</v>
      </c>
      <c r="AX279" s="0" t="s">
        <v>1227</v>
      </c>
      <c r="AY279" s="0" t="s">
        <v>1536</v>
      </c>
    </row>
    <row r="280" customFormat="false" ht="15" hidden="false" customHeight="false" outlineLevel="0" collapsed="false">
      <c r="A280" s="0" t="s">
        <v>1537</v>
      </c>
      <c r="B280" s="0" t="s">
        <v>1219</v>
      </c>
      <c r="C280" s="0" t="s">
        <v>1538</v>
      </c>
      <c r="E280" s="1" t="s">
        <v>1538</v>
      </c>
      <c r="G280" s="5" t="s">
        <v>1538</v>
      </c>
      <c r="H280" s="5" t="s">
        <v>1539</v>
      </c>
      <c r="I280" s="5" t="s">
        <v>1540</v>
      </c>
      <c r="J280" s="5"/>
      <c r="K280" s="5"/>
      <c r="L280" s="5"/>
      <c r="M280" s="5"/>
      <c r="N280" s="5"/>
      <c r="O280" s="0" t="s">
        <v>1541</v>
      </c>
      <c r="P280" s="0" t="s">
        <v>1542</v>
      </c>
      <c r="Q280" s="0" t="s">
        <v>51</v>
      </c>
      <c r="R280" s="0" t="s">
        <v>126</v>
      </c>
      <c r="S280" s="0" t="s">
        <v>56</v>
      </c>
      <c r="T280" s="0" t="n">
        <v>2849</v>
      </c>
      <c r="U280" s="0" t="n">
        <v>2849</v>
      </c>
      <c r="X280" s="0" t="n">
        <v>0</v>
      </c>
      <c r="Y280" s="0" t="s">
        <v>67</v>
      </c>
      <c r="Z280" s="0" t="s">
        <v>120</v>
      </c>
      <c r="AA280" s="0" t="s">
        <v>54</v>
      </c>
      <c r="AB280" s="0" t="s">
        <v>54</v>
      </c>
      <c r="AC280" s="0" t="s">
        <v>120</v>
      </c>
      <c r="AD280" s="0" t="s">
        <v>1543</v>
      </c>
      <c r="AH280" s="0" t="s">
        <v>56</v>
      </c>
      <c r="AI280" s="0" t="s">
        <v>56</v>
      </c>
      <c r="AK280" s="0" t="n">
        <v>35</v>
      </c>
      <c r="AL280" s="0" t="n">
        <v>2017</v>
      </c>
      <c r="AM280" s="0" t="s">
        <v>56</v>
      </c>
      <c r="AN280" s="0" t="s">
        <v>56</v>
      </c>
      <c r="AO280" s="0" t="s">
        <v>56</v>
      </c>
      <c r="AP280" s="0" t="s">
        <v>56</v>
      </c>
      <c r="AQ280" s="0" t="s">
        <v>70</v>
      </c>
      <c r="AR280" s="0" t="s">
        <v>70</v>
      </c>
      <c r="AS280" s="0" t="s">
        <v>67</v>
      </c>
      <c r="AT280" s="0" t="n">
        <v>2</v>
      </c>
      <c r="AU280" s="0" t="n">
        <v>0</v>
      </c>
      <c r="AV280" s="0" t="s">
        <v>1227</v>
      </c>
      <c r="AX280" s="0" t="s">
        <v>1227</v>
      </c>
    </row>
    <row r="281" customFormat="false" ht="15" hidden="false" customHeight="false" outlineLevel="0" collapsed="false">
      <c r="A281" s="0" t="s">
        <v>1544</v>
      </c>
      <c r="B281" s="0" t="s">
        <v>1219</v>
      </c>
      <c r="C281" s="0" t="s">
        <v>1545</v>
      </c>
      <c r="E281" s="1" t="s">
        <v>1545</v>
      </c>
      <c r="G281" s="5" t="s">
        <v>1545</v>
      </c>
      <c r="H281" s="5"/>
      <c r="I281" s="5"/>
      <c r="J281" s="5"/>
      <c r="K281" s="5"/>
      <c r="L281" s="5"/>
      <c r="M281" s="5"/>
      <c r="N281" s="5"/>
      <c r="O281" s="0" t="s">
        <v>1546</v>
      </c>
      <c r="P281" s="0" t="s">
        <v>1547</v>
      </c>
      <c r="Q281" s="0" t="s">
        <v>51</v>
      </c>
      <c r="R281" s="0" t="s">
        <v>126</v>
      </c>
      <c r="S281" s="0" t="s">
        <v>56</v>
      </c>
      <c r="T281" s="0" t="n">
        <v>4675</v>
      </c>
      <c r="U281" s="0" t="n">
        <v>4675</v>
      </c>
      <c r="W281" s="0" t="s">
        <v>1548</v>
      </c>
      <c r="X281" s="0" t="n">
        <v>6</v>
      </c>
      <c r="Y281" s="0" t="s">
        <v>67</v>
      </c>
      <c r="Z281" s="0" t="n">
        <v>6420</v>
      </c>
      <c r="AA281" s="0" t="s">
        <v>54</v>
      </c>
      <c r="AB281" s="0" t="s">
        <v>54</v>
      </c>
      <c r="AC281" s="0" t="n">
        <v>15</v>
      </c>
      <c r="AD281" s="0" t="s">
        <v>1549</v>
      </c>
      <c r="AH281" s="0" t="s">
        <v>56</v>
      </c>
      <c r="AI281" s="0" t="s">
        <v>56</v>
      </c>
      <c r="AK281" s="0" t="n">
        <v>75</v>
      </c>
      <c r="AL281" s="0" t="n">
        <v>2017</v>
      </c>
      <c r="AM281" s="0" t="s">
        <v>56</v>
      </c>
      <c r="AN281" s="0" t="s">
        <v>56</v>
      </c>
      <c r="AO281" s="0" t="s">
        <v>56</v>
      </c>
      <c r="AP281" s="0" t="s">
        <v>56</v>
      </c>
      <c r="AQ281" s="0" t="s">
        <v>70</v>
      </c>
      <c r="AR281" s="0" t="s">
        <v>70</v>
      </c>
      <c r="AS281" s="0" t="s">
        <v>67</v>
      </c>
      <c r="AT281" s="0" t="n">
        <v>82</v>
      </c>
      <c r="AU281" s="0" t="n">
        <v>2</v>
      </c>
      <c r="AX281" s="0" t="s">
        <v>1227</v>
      </c>
    </row>
    <row r="282" customFormat="false" ht="15" hidden="false" customHeight="false" outlineLevel="0" collapsed="false">
      <c r="A282" s="0" t="s">
        <v>1550</v>
      </c>
      <c r="B282" s="0" t="s">
        <v>1219</v>
      </c>
      <c r="C282" s="0" t="s">
        <v>1551</v>
      </c>
      <c r="E282" s="1" t="s">
        <v>1551</v>
      </c>
      <c r="G282" s="5" t="s">
        <v>1551</v>
      </c>
      <c r="H282" s="5"/>
      <c r="I282" s="5"/>
      <c r="J282" s="5"/>
      <c r="K282" s="5"/>
      <c r="L282" s="5"/>
      <c r="M282" s="5"/>
      <c r="N282" s="5"/>
      <c r="O282" s="0" t="s">
        <v>1552</v>
      </c>
      <c r="P282" s="0" t="s">
        <v>1553</v>
      </c>
      <c r="Q282" s="0" t="s">
        <v>51</v>
      </c>
      <c r="R282" s="0" t="s">
        <v>52</v>
      </c>
      <c r="S282" s="0" t="n">
        <v>394</v>
      </c>
      <c r="T282" s="0" t="n">
        <v>3250</v>
      </c>
      <c r="U282" s="0" t="n">
        <v>3250</v>
      </c>
      <c r="X282" s="0" t="n">
        <v>50</v>
      </c>
      <c r="Y282" s="0" t="s">
        <v>195</v>
      </c>
      <c r="Z282" s="0" t="s">
        <v>120</v>
      </c>
      <c r="AA282" s="0" t="s">
        <v>120</v>
      </c>
      <c r="AB282" s="0" t="s">
        <v>1554</v>
      </c>
      <c r="AC282" s="0" t="s">
        <v>120</v>
      </c>
      <c r="AD282" s="0" t="s">
        <v>1555</v>
      </c>
      <c r="AG282" s="6" t="n">
        <v>42825</v>
      </c>
      <c r="AH282" s="0" t="n">
        <v>43</v>
      </c>
      <c r="AI282" s="0" t="n">
        <v>46</v>
      </c>
      <c r="AJ282" s="6" t="n">
        <v>42825</v>
      </c>
      <c r="AK282" s="0" t="n">
        <v>1.209</v>
      </c>
      <c r="AL282" s="6" t="n">
        <v>42825</v>
      </c>
      <c r="AM282" s="0" t="n">
        <v>394</v>
      </c>
      <c r="AN282" s="0" t="n">
        <v>421</v>
      </c>
      <c r="AO282" s="0" t="n">
        <v>2.363</v>
      </c>
      <c r="AP282" s="0" t="n">
        <v>2.641</v>
      </c>
      <c r="AQ282" s="0" t="s">
        <v>101</v>
      </c>
      <c r="AR282" s="0" t="s">
        <v>58</v>
      </c>
      <c r="AS282" s="0" t="s">
        <v>195</v>
      </c>
      <c r="AT282" s="0" t="n">
        <v>25</v>
      </c>
      <c r="AU282" s="0" t="n">
        <v>19</v>
      </c>
      <c r="AX282" s="0" t="s">
        <v>1227</v>
      </c>
    </row>
    <row r="283" customFormat="false" ht="15" hidden="false" customHeight="false" outlineLevel="0" collapsed="false">
      <c r="A283" s="0" t="s">
        <v>1556</v>
      </c>
      <c r="B283" s="0" t="s">
        <v>1219</v>
      </c>
      <c r="C283" s="0" t="s">
        <v>1557</v>
      </c>
      <c r="E283" s="1" t="s">
        <v>1557</v>
      </c>
      <c r="G283" s="5" t="s">
        <v>1557</v>
      </c>
      <c r="H283" s="5"/>
      <c r="I283" s="5"/>
      <c r="J283" s="5"/>
      <c r="K283" s="5"/>
      <c r="L283" s="5"/>
      <c r="M283" s="5"/>
      <c r="N283" s="5"/>
      <c r="O283" s="0" t="s">
        <v>1558</v>
      </c>
      <c r="P283" s="0" t="s">
        <v>1559</v>
      </c>
      <c r="Q283" s="0" t="s">
        <v>51</v>
      </c>
      <c r="R283" s="0" t="s">
        <v>52</v>
      </c>
      <c r="S283" s="0" t="s">
        <v>56</v>
      </c>
      <c r="T283" s="0" t="n">
        <v>7010</v>
      </c>
      <c r="U283" s="0" t="n">
        <v>7010</v>
      </c>
      <c r="X283" s="0" t="n">
        <v>23</v>
      </c>
      <c r="Y283" s="0" t="s">
        <v>67</v>
      </c>
      <c r="AA283" s="0" t="s">
        <v>54</v>
      </c>
      <c r="AB283" s="0" t="s">
        <v>54</v>
      </c>
      <c r="AD283" s="0" t="s">
        <v>1472</v>
      </c>
      <c r="AH283" s="0" t="s">
        <v>56</v>
      </c>
      <c r="AI283" s="0" t="s">
        <v>56</v>
      </c>
      <c r="AK283" s="0" t="n">
        <v>75</v>
      </c>
      <c r="AL283" s="0" t="n">
        <v>2017</v>
      </c>
      <c r="AM283" s="0" t="s">
        <v>56</v>
      </c>
      <c r="AN283" s="0" t="s">
        <v>56</v>
      </c>
      <c r="AO283" s="0" t="n">
        <v>73</v>
      </c>
      <c r="AP283" s="0" t="n">
        <v>79</v>
      </c>
      <c r="AQ283" s="0" t="s">
        <v>189</v>
      </c>
      <c r="AR283" s="0" t="s">
        <v>189</v>
      </c>
      <c r="AS283" s="0" t="s">
        <v>67</v>
      </c>
      <c r="AT283" s="0" t="n">
        <v>21</v>
      </c>
      <c r="AU283" s="0" t="n">
        <v>15</v>
      </c>
      <c r="AX283" s="0" t="s">
        <v>1227</v>
      </c>
    </row>
    <row r="284" customFormat="false" ht="15" hidden="false" customHeight="false" outlineLevel="0" collapsed="false">
      <c r="A284" s="0" t="s">
        <v>1560</v>
      </c>
      <c r="B284" s="0" t="s">
        <v>1219</v>
      </c>
      <c r="C284" s="0" t="s">
        <v>1561</v>
      </c>
      <c r="E284" s="1" t="s">
        <v>1561</v>
      </c>
      <c r="G284" s="5" t="s">
        <v>1561</v>
      </c>
      <c r="H284" s="5"/>
      <c r="I284" s="5"/>
      <c r="J284" s="5"/>
      <c r="K284" s="5"/>
      <c r="L284" s="5"/>
      <c r="M284" s="5"/>
      <c r="N284" s="5"/>
      <c r="O284" s="0" t="s">
        <v>1562</v>
      </c>
      <c r="P284" s="0" t="s">
        <v>1563</v>
      </c>
      <c r="Q284" s="0" t="s">
        <v>51</v>
      </c>
      <c r="R284" s="0" t="s">
        <v>126</v>
      </c>
      <c r="S284" s="0" t="n">
        <v>5</v>
      </c>
      <c r="T284" s="0" t="n">
        <v>2899</v>
      </c>
      <c r="U284" s="0" t="n">
        <v>2899</v>
      </c>
      <c r="X284" s="0" t="n">
        <v>0</v>
      </c>
      <c r="Y284" s="0" t="s">
        <v>67</v>
      </c>
      <c r="Z284" s="0" t="s">
        <v>120</v>
      </c>
      <c r="AA284" s="0" t="s">
        <v>1178</v>
      </c>
      <c r="AB284" s="0" t="s">
        <v>1178</v>
      </c>
      <c r="AC284" s="0" t="s">
        <v>120</v>
      </c>
      <c r="AD284" s="0" t="s">
        <v>1564</v>
      </c>
      <c r="AG284" s="0" t="n">
        <v>2016</v>
      </c>
      <c r="AH284" s="0" t="s">
        <v>56</v>
      </c>
      <c r="AI284" s="0" t="s">
        <v>56</v>
      </c>
      <c r="AK284" s="0" t="n">
        <v>35</v>
      </c>
      <c r="AL284" s="0" t="n">
        <v>2017</v>
      </c>
      <c r="AM284" s="0" t="s">
        <v>56</v>
      </c>
      <c r="AN284" s="0" t="s">
        <v>56</v>
      </c>
      <c r="AO284" s="0" t="s">
        <v>56</v>
      </c>
      <c r="AP284" s="0" t="s">
        <v>56</v>
      </c>
      <c r="AQ284" s="0" t="s">
        <v>70</v>
      </c>
      <c r="AR284" s="0" t="s">
        <v>70</v>
      </c>
      <c r="AS284" s="0" t="s">
        <v>67</v>
      </c>
      <c r="AT284" s="0" t="n">
        <v>2</v>
      </c>
      <c r="AU284" s="0" t="n">
        <v>0</v>
      </c>
    </row>
    <row r="285" customFormat="false" ht="15" hidden="false" customHeight="false" outlineLevel="0" collapsed="false">
      <c r="A285" s="0" t="s">
        <v>1565</v>
      </c>
      <c r="B285" s="0" t="s">
        <v>1219</v>
      </c>
      <c r="C285" s="0" t="s">
        <v>1566</v>
      </c>
      <c r="E285" s="1" t="s">
        <v>1566</v>
      </c>
      <c r="G285" s="5" t="s">
        <v>1566</v>
      </c>
      <c r="H285" s="5"/>
      <c r="I285" s="5"/>
      <c r="J285" s="5"/>
      <c r="K285" s="5"/>
      <c r="L285" s="5"/>
      <c r="M285" s="5"/>
      <c r="N285" s="5"/>
      <c r="O285" s="0" t="s">
        <v>1566</v>
      </c>
      <c r="P285" s="0" t="s">
        <v>1567</v>
      </c>
      <c r="Q285" s="0" t="s">
        <v>51</v>
      </c>
      <c r="R285" s="0" t="s">
        <v>52</v>
      </c>
      <c r="S285" s="0" t="n">
        <v>0</v>
      </c>
      <c r="T285" s="0" t="n">
        <v>4690</v>
      </c>
      <c r="U285" s="0" t="n">
        <v>4690</v>
      </c>
      <c r="W285" s="0" t="s">
        <v>1568</v>
      </c>
      <c r="X285" s="0" t="n">
        <v>18</v>
      </c>
      <c r="Y285" s="0" t="s">
        <v>77</v>
      </c>
      <c r="Z285" s="0" t="n">
        <v>4690</v>
      </c>
      <c r="AA285" s="0" t="s">
        <v>54</v>
      </c>
      <c r="AB285" s="0" t="s">
        <v>54</v>
      </c>
      <c r="AC285" s="0" t="n">
        <v>10</v>
      </c>
      <c r="AD285" s="0" t="s">
        <v>1283</v>
      </c>
      <c r="AG285" s="6" t="n">
        <v>42735</v>
      </c>
      <c r="AH285" s="0" t="n">
        <v>-16</v>
      </c>
      <c r="AI285" s="0" t="n">
        <v>-17</v>
      </c>
      <c r="AJ285" s="6" t="n">
        <v>42735</v>
      </c>
      <c r="AK285" s="0" t="n">
        <v>10</v>
      </c>
      <c r="AL285" s="6" t="n">
        <v>42735</v>
      </c>
      <c r="AM285" s="0" t="n">
        <v>29</v>
      </c>
      <c r="AN285" s="0" t="n">
        <v>31</v>
      </c>
      <c r="AO285" s="0" t="n">
        <v>18</v>
      </c>
      <c r="AP285" s="0" t="n">
        <v>20</v>
      </c>
      <c r="AQ285" s="0" t="s">
        <v>101</v>
      </c>
      <c r="AR285" s="0" t="s">
        <v>58</v>
      </c>
      <c r="AS285" s="0" t="s">
        <v>77</v>
      </c>
      <c r="AT285" s="0" t="n">
        <v>7</v>
      </c>
      <c r="AU285" s="0" t="n">
        <v>8</v>
      </c>
      <c r="AV285" s="0" t="s">
        <v>1227</v>
      </c>
      <c r="AX285" s="0" t="s">
        <v>1227</v>
      </c>
    </row>
    <row r="286" customFormat="false" ht="15" hidden="false" customHeight="false" outlineLevel="0" collapsed="false">
      <c r="A286" s="0" t="s">
        <v>1569</v>
      </c>
      <c r="B286" s="0" t="s">
        <v>1219</v>
      </c>
      <c r="C286" s="0" t="s">
        <v>1570</v>
      </c>
      <c r="E286" s="1" t="s">
        <v>1570</v>
      </c>
      <c r="G286" s="5" t="s">
        <v>1570</v>
      </c>
      <c r="H286" s="5" t="s">
        <v>1571</v>
      </c>
      <c r="I286" s="5" t="s">
        <v>1572</v>
      </c>
      <c r="J286" s="5"/>
      <c r="K286" s="5"/>
      <c r="L286" s="5"/>
      <c r="M286" s="5"/>
      <c r="N286" s="5"/>
      <c r="O286" s="0" t="s">
        <v>1570</v>
      </c>
      <c r="P286" s="0" t="s">
        <v>1573</v>
      </c>
      <c r="Q286" s="0" t="s">
        <v>51</v>
      </c>
      <c r="R286" s="0" t="s">
        <v>52</v>
      </c>
      <c r="S286" s="0" t="n">
        <v>356</v>
      </c>
      <c r="T286" s="0" t="n">
        <v>6311</v>
      </c>
      <c r="U286" s="0" t="n">
        <v>6311</v>
      </c>
      <c r="X286" s="0" t="n">
        <v>42</v>
      </c>
      <c r="Y286" s="0" t="s">
        <v>53</v>
      </c>
      <c r="Z286" s="0" t="n">
        <v>6311</v>
      </c>
      <c r="AA286" s="0" t="s">
        <v>54</v>
      </c>
      <c r="AB286" s="0" t="s">
        <v>54</v>
      </c>
      <c r="AC286" s="0" t="n">
        <v>836</v>
      </c>
      <c r="AD286" s="0" t="s">
        <v>1574</v>
      </c>
      <c r="AG286" s="6" t="n">
        <v>42735</v>
      </c>
      <c r="AH286" s="0" t="n">
        <v>43</v>
      </c>
      <c r="AI286" s="0" t="n">
        <v>45</v>
      </c>
      <c r="AJ286" s="6" t="n">
        <v>42735</v>
      </c>
      <c r="AK286" s="0" t="n">
        <v>836</v>
      </c>
      <c r="AL286" s="6" t="n">
        <v>42735</v>
      </c>
      <c r="AM286" s="0" t="n">
        <v>396</v>
      </c>
      <c r="AN286" s="0" t="n">
        <v>417</v>
      </c>
      <c r="AO286" s="0" t="n">
        <v>1.171</v>
      </c>
      <c r="AP286" s="0" t="n">
        <v>1.308</v>
      </c>
      <c r="AQ286" s="0" t="s">
        <v>101</v>
      </c>
      <c r="AR286" s="0" t="s">
        <v>58</v>
      </c>
      <c r="AS286" s="0" t="s">
        <v>53</v>
      </c>
      <c r="AT286" s="0" t="n">
        <v>24</v>
      </c>
      <c r="AU286" s="0" t="n">
        <v>23</v>
      </c>
      <c r="AX286" s="0" t="s">
        <v>1227</v>
      </c>
    </row>
    <row r="287" customFormat="false" ht="15" hidden="false" customHeight="false" outlineLevel="0" collapsed="false">
      <c r="A287" s="0" t="s">
        <v>1575</v>
      </c>
      <c r="B287" s="0" t="s">
        <v>1219</v>
      </c>
      <c r="C287" s="0" t="s">
        <v>1576</v>
      </c>
      <c r="E287" s="1" t="s">
        <v>1576</v>
      </c>
      <c r="G287" s="5" t="s">
        <v>1576</v>
      </c>
      <c r="H287" s="5" t="s">
        <v>1577</v>
      </c>
      <c r="I287" s="5"/>
      <c r="J287" s="5"/>
      <c r="K287" s="5"/>
      <c r="L287" s="5"/>
      <c r="M287" s="5"/>
      <c r="N287" s="5"/>
      <c r="O287" s="0" t="s">
        <v>1576</v>
      </c>
      <c r="P287" s="0" t="s">
        <v>1578</v>
      </c>
      <c r="Q287" s="0" t="s">
        <v>51</v>
      </c>
      <c r="R287" s="0" t="s">
        <v>52</v>
      </c>
      <c r="S287" s="0" t="n">
        <v>4.311</v>
      </c>
      <c r="T287" s="0" t="n">
        <v>1071</v>
      </c>
      <c r="U287" s="0" t="n">
        <v>1071</v>
      </c>
      <c r="X287" s="0" t="n">
        <v>338</v>
      </c>
      <c r="Y287" s="0" t="s">
        <v>53</v>
      </c>
      <c r="Z287" s="0" t="n">
        <v>1071</v>
      </c>
      <c r="AA287" s="0" t="s">
        <v>54</v>
      </c>
      <c r="AB287" s="0" t="s">
        <v>54</v>
      </c>
      <c r="AC287" s="0" t="n">
        <v>19.857</v>
      </c>
      <c r="AD287" s="0" t="s">
        <v>1283</v>
      </c>
      <c r="AG287" s="6" t="n">
        <v>42582</v>
      </c>
      <c r="AH287" s="0" t="n">
        <v>67</v>
      </c>
      <c r="AI287" s="0" t="n">
        <v>74</v>
      </c>
      <c r="AJ287" s="6" t="n">
        <v>42582</v>
      </c>
      <c r="AK287" s="0" t="n">
        <v>19.857</v>
      </c>
      <c r="AL287" s="6" t="n">
        <v>42582</v>
      </c>
      <c r="AM287" s="0" t="n">
        <v>6.931</v>
      </c>
      <c r="AN287" s="0" t="n">
        <v>7.703</v>
      </c>
      <c r="AO287" s="0" t="n">
        <v>2.754</v>
      </c>
      <c r="AP287" s="0" t="n">
        <v>3.077</v>
      </c>
      <c r="AQ287" s="0" t="s">
        <v>101</v>
      </c>
      <c r="AR287" s="0" t="s">
        <v>58</v>
      </c>
      <c r="AS287" s="0" t="s">
        <v>53</v>
      </c>
      <c r="AT287" s="0" t="n">
        <v>97</v>
      </c>
      <c r="AU287" s="0" t="n">
        <v>104</v>
      </c>
      <c r="AX287" s="0" t="s">
        <v>1227</v>
      </c>
    </row>
    <row r="288" customFormat="false" ht="15" hidden="false" customHeight="false" outlineLevel="0" collapsed="false">
      <c r="A288" s="0" t="s">
        <v>1579</v>
      </c>
      <c r="B288" s="0" t="s">
        <v>1219</v>
      </c>
      <c r="C288" s="0" t="s">
        <v>1580</v>
      </c>
      <c r="E288" s="1" t="s">
        <v>1580</v>
      </c>
      <c r="G288" s="5" t="s">
        <v>1580</v>
      </c>
      <c r="H288" s="5"/>
      <c r="I288" s="5"/>
      <c r="J288" s="5"/>
      <c r="K288" s="5"/>
      <c r="L288" s="5"/>
      <c r="M288" s="5"/>
      <c r="N288" s="5"/>
      <c r="O288" s="0" t="s">
        <v>1580</v>
      </c>
      <c r="P288" s="0" t="s">
        <v>1581</v>
      </c>
      <c r="Q288" s="0" t="s">
        <v>51</v>
      </c>
      <c r="R288" s="0" t="s">
        <v>52</v>
      </c>
      <c r="S288" s="0" t="n">
        <v>12.238</v>
      </c>
      <c r="T288" s="0" t="n">
        <v>4652</v>
      </c>
      <c r="U288" s="0" t="n">
        <v>4652</v>
      </c>
      <c r="V288" s="0" t="n">
        <v>2434</v>
      </c>
      <c r="W288" s="0" t="s">
        <v>1582</v>
      </c>
      <c r="X288" s="0" t="n">
        <v>988</v>
      </c>
      <c r="Y288" s="0" t="s">
        <v>53</v>
      </c>
      <c r="Z288" s="0" t="n">
        <v>4652</v>
      </c>
      <c r="AA288" s="0" t="s">
        <v>54</v>
      </c>
      <c r="AB288" s="0" t="s">
        <v>54</v>
      </c>
      <c r="AC288" s="0" t="n">
        <v>75</v>
      </c>
      <c r="AD288" s="0" t="s">
        <v>1517</v>
      </c>
      <c r="AG288" s="6" t="n">
        <v>42643</v>
      </c>
      <c r="AH288" s="0" t="n">
        <v>1.8</v>
      </c>
      <c r="AI288" s="0" t="n">
        <v>2.009</v>
      </c>
      <c r="AJ288" s="6" t="n">
        <v>42643</v>
      </c>
      <c r="AK288" s="0" t="n">
        <v>75</v>
      </c>
      <c r="AL288" s="6" t="n">
        <v>42643</v>
      </c>
      <c r="AM288" s="0" t="n">
        <v>15.776</v>
      </c>
      <c r="AN288" s="0" t="n">
        <v>17.608</v>
      </c>
      <c r="AO288" s="0" t="n">
        <v>25.041</v>
      </c>
      <c r="AP288" s="0" t="n">
        <v>27.98</v>
      </c>
      <c r="AQ288" s="0" t="s">
        <v>831</v>
      </c>
      <c r="AR288" s="0" t="s">
        <v>58</v>
      </c>
      <c r="AS288" s="0" t="s">
        <v>53</v>
      </c>
      <c r="AT288" s="0" t="n">
        <v>692</v>
      </c>
      <c r="AU288" s="0" t="n">
        <v>706</v>
      </c>
      <c r="AV288" s="0" t="s">
        <v>1227</v>
      </c>
      <c r="AX288" s="0" t="s">
        <v>1227</v>
      </c>
    </row>
    <row r="289" customFormat="false" ht="15" hidden="false" customHeight="false" outlineLevel="0" collapsed="false">
      <c r="A289" s="0" t="s">
        <v>1583</v>
      </c>
      <c r="B289" s="0" t="s">
        <v>1219</v>
      </c>
      <c r="C289" s="0" t="s">
        <v>1584</v>
      </c>
      <c r="E289" s="1" t="s">
        <v>1584</v>
      </c>
      <c r="G289" s="5" t="s">
        <v>1584</v>
      </c>
      <c r="H289" s="5"/>
      <c r="I289" s="5"/>
      <c r="J289" s="5"/>
      <c r="K289" s="5"/>
      <c r="L289" s="5"/>
      <c r="M289" s="5"/>
      <c r="N289" s="5"/>
      <c r="O289" s="0" t="s">
        <v>1584</v>
      </c>
      <c r="P289" s="0" t="s">
        <v>1585</v>
      </c>
      <c r="Q289" s="0" t="s">
        <v>51</v>
      </c>
      <c r="R289" s="0" t="s">
        <v>52</v>
      </c>
      <c r="S289" s="0" t="s">
        <v>56</v>
      </c>
      <c r="T289" s="0" t="n">
        <v>6420</v>
      </c>
      <c r="U289" s="0" t="n">
        <v>6420</v>
      </c>
      <c r="X289" s="0" t="n">
        <v>142</v>
      </c>
      <c r="Y289" s="0" t="s">
        <v>53</v>
      </c>
      <c r="Z289" s="0" t="n">
        <v>6420</v>
      </c>
      <c r="AA289" s="0" t="s">
        <v>54</v>
      </c>
      <c r="AB289" s="0" t="s">
        <v>54</v>
      </c>
      <c r="AC289" s="0" t="n">
        <v>35</v>
      </c>
      <c r="AD289" s="0" t="s">
        <v>1517</v>
      </c>
      <c r="AH289" s="0" t="s">
        <v>56</v>
      </c>
      <c r="AI289" s="0" t="s">
        <v>56</v>
      </c>
      <c r="AK289" s="0" t="n">
        <v>35</v>
      </c>
      <c r="AL289" s="0" t="n">
        <v>2017</v>
      </c>
      <c r="AM289" s="0" t="s">
        <v>56</v>
      </c>
      <c r="AN289" s="0" t="s">
        <v>56</v>
      </c>
      <c r="AO289" s="0" t="n">
        <v>9.11</v>
      </c>
      <c r="AP289" s="0" t="n">
        <v>10.179</v>
      </c>
      <c r="AQ289" s="0" t="s">
        <v>674</v>
      </c>
      <c r="AR289" s="0" t="s">
        <v>58</v>
      </c>
      <c r="AS289" s="0" t="s">
        <v>53</v>
      </c>
      <c r="AT289" s="0" t="n">
        <v>78</v>
      </c>
      <c r="AU289" s="0" t="n">
        <v>78</v>
      </c>
      <c r="AV289" s="0" t="s">
        <v>1227</v>
      </c>
      <c r="AX289" s="0" t="s">
        <v>1227</v>
      </c>
    </row>
    <row r="290" customFormat="false" ht="15" hidden="false" customHeight="false" outlineLevel="0" collapsed="false">
      <c r="A290" s="0" t="s">
        <v>1586</v>
      </c>
      <c r="B290" s="0" t="s">
        <v>1219</v>
      </c>
      <c r="C290" s="0" t="s">
        <v>1587</v>
      </c>
      <c r="E290" s="1" t="s">
        <v>1587</v>
      </c>
      <c r="G290" s="5" t="s">
        <v>1587</v>
      </c>
      <c r="H290" s="5" t="s">
        <v>1588</v>
      </c>
      <c r="I290" s="5"/>
      <c r="J290" s="5"/>
      <c r="K290" s="5"/>
      <c r="L290" s="5"/>
      <c r="M290" s="5"/>
      <c r="N290" s="5"/>
      <c r="O290" s="0" t="s">
        <v>1587</v>
      </c>
      <c r="P290" s="0" t="s">
        <v>1589</v>
      </c>
      <c r="Q290" s="0" t="s">
        <v>51</v>
      </c>
      <c r="R290" s="0" t="s">
        <v>52</v>
      </c>
      <c r="S290" s="0" t="n">
        <v>2.163</v>
      </c>
      <c r="T290" s="0" t="n">
        <v>4674</v>
      </c>
      <c r="U290" s="0" t="n">
        <v>4674</v>
      </c>
      <c r="W290" s="0" t="s">
        <v>1590</v>
      </c>
      <c r="X290" s="0" t="n">
        <v>140</v>
      </c>
      <c r="Y290" s="0" t="s">
        <v>53</v>
      </c>
      <c r="Z290" s="0" t="n">
        <v>4674</v>
      </c>
      <c r="AA290" s="0" t="s">
        <v>54</v>
      </c>
      <c r="AB290" s="0" t="s">
        <v>54</v>
      </c>
      <c r="AC290" s="0" t="n">
        <v>11.725</v>
      </c>
      <c r="AD290" s="0" t="s">
        <v>1257</v>
      </c>
      <c r="AG290" s="6" t="n">
        <v>42735</v>
      </c>
      <c r="AH290" s="0" t="n">
        <v>89</v>
      </c>
      <c r="AI290" s="0" t="n">
        <v>94</v>
      </c>
      <c r="AJ290" s="6" t="n">
        <v>42735</v>
      </c>
      <c r="AK290" s="0" t="n">
        <v>11.725</v>
      </c>
      <c r="AL290" s="6" t="n">
        <v>42735</v>
      </c>
      <c r="AM290" s="0" t="n">
        <v>1.21</v>
      </c>
      <c r="AN290" s="0" t="n">
        <v>1.275</v>
      </c>
      <c r="AO290" s="0" t="n">
        <v>1.164</v>
      </c>
      <c r="AP290" s="0" t="n">
        <v>1.3</v>
      </c>
      <c r="AQ290" s="0" t="s">
        <v>101</v>
      </c>
      <c r="AR290" s="0" t="s">
        <v>58</v>
      </c>
      <c r="AS290" s="0" t="s">
        <v>53</v>
      </c>
      <c r="AT290" s="0" t="n">
        <v>47</v>
      </c>
      <c r="AU290" s="0" t="n">
        <v>53</v>
      </c>
      <c r="AV290" s="0" t="s">
        <v>1227</v>
      </c>
      <c r="AX290" s="0" t="s">
        <v>1227</v>
      </c>
    </row>
    <row r="291" customFormat="false" ht="15" hidden="false" customHeight="false" outlineLevel="0" collapsed="false">
      <c r="A291" s="0" t="s">
        <v>1591</v>
      </c>
      <c r="B291" s="0" t="s">
        <v>1592</v>
      </c>
      <c r="C291" s="0" t="s">
        <v>1593</v>
      </c>
      <c r="D291" s="1" t="s">
        <v>1594</v>
      </c>
      <c r="E291" s="1" t="s">
        <v>1594</v>
      </c>
      <c r="G291" s="5" t="s">
        <v>1594</v>
      </c>
      <c r="H291" s="5" t="s">
        <v>1595</v>
      </c>
      <c r="I291" s="5"/>
      <c r="J291" s="5"/>
      <c r="K291" s="5"/>
      <c r="L291" s="5"/>
      <c r="M291" s="5"/>
      <c r="N291" s="5"/>
      <c r="Q291" s="0" t="s">
        <v>51</v>
      </c>
      <c r="R291" s="0" t="s">
        <v>539</v>
      </c>
      <c r="S291" s="0" t="s">
        <v>56</v>
      </c>
      <c r="X291" s="0" t="n">
        <v>0</v>
      </c>
      <c r="Y291" s="0" t="s">
        <v>298</v>
      </c>
      <c r="AH291" s="0" t="s">
        <v>56</v>
      </c>
      <c r="AI291" s="0" t="s">
        <v>56</v>
      </c>
      <c r="AK291" s="0" t="s">
        <v>56</v>
      </c>
      <c r="AM291" s="0" t="s">
        <v>56</v>
      </c>
      <c r="AN291" s="0" t="s">
        <v>56</v>
      </c>
      <c r="AO291" s="0" t="s">
        <v>56</v>
      </c>
      <c r="AP291" s="0" t="s">
        <v>56</v>
      </c>
      <c r="AQ291" s="0" t="s">
        <v>70</v>
      </c>
      <c r="AR291" s="0" t="s">
        <v>70</v>
      </c>
      <c r="AS291" s="0" t="s">
        <v>298</v>
      </c>
      <c r="AT291" s="0" t="n">
        <v>0</v>
      </c>
      <c r="AU291" s="0" t="n">
        <v>0</v>
      </c>
    </row>
    <row r="292" customFormat="false" ht="15" hidden="false" customHeight="false" outlineLevel="0" collapsed="false">
      <c r="A292" s="0" t="s">
        <v>1596</v>
      </c>
      <c r="B292" s="0" t="s">
        <v>1592</v>
      </c>
      <c r="C292" s="0" t="s">
        <v>1597</v>
      </c>
      <c r="E292" s="1" t="s">
        <v>1597</v>
      </c>
      <c r="G292" s="5" t="s">
        <v>1597</v>
      </c>
      <c r="H292" s="5" t="s">
        <v>1598</v>
      </c>
      <c r="I292" s="5"/>
      <c r="J292" s="5"/>
      <c r="K292" s="5"/>
      <c r="L292" s="5"/>
      <c r="M292" s="5"/>
      <c r="N292" s="5"/>
      <c r="Q292" s="0" t="s">
        <v>51</v>
      </c>
      <c r="R292" s="0" t="s">
        <v>539</v>
      </c>
      <c r="S292" s="0" t="s">
        <v>56</v>
      </c>
      <c r="T292" s="0" t="n">
        <v>5829</v>
      </c>
      <c r="U292" s="0" t="n">
        <v>5829</v>
      </c>
      <c r="V292" s="0" t="n">
        <v>6190</v>
      </c>
      <c r="X292" s="0" t="n">
        <v>0</v>
      </c>
      <c r="Y292" s="0" t="s">
        <v>512</v>
      </c>
      <c r="AD292" s="0" t="s">
        <v>1599</v>
      </c>
      <c r="AH292" s="0" t="s">
        <v>56</v>
      </c>
      <c r="AI292" s="0" t="s">
        <v>56</v>
      </c>
      <c r="AK292" s="0" t="s">
        <v>56</v>
      </c>
      <c r="AM292" s="0" t="s">
        <v>56</v>
      </c>
      <c r="AN292" s="0" t="s">
        <v>56</v>
      </c>
      <c r="AO292" s="0" t="s">
        <v>56</v>
      </c>
      <c r="AP292" s="0" t="s">
        <v>56</v>
      </c>
      <c r="AQ292" s="0" t="s">
        <v>70</v>
      </c>
      <c r="AR292" s="0" t="s">
        <v>70</v>
      </c>
      <c r="AS292" s="0" t="s">
        <v>512</v>
      </c>
      <c r="AT292" s="0" t="n">
        <v>0</v>
      </c>
      <c r="AU292" s="0" t="n">
        <v>0</v>
      </c>
    </row>
    <row r="293" customFormat="false" ht="15" hidden="false" customHeight="false" outlineLevel="0" collapsed="false">
      <c r="A293" s="0" t="s">
        <v>1600</v>
      </c>
      <c r="B293" s="0" t="s">
        <v>1592</v>
      </c>
      <c r="C293" s="0" t="s">
        <v>1601</v>
      </c>
      <c r="E293" s="1" t="s">
        <v>1601</v>
      </c>
      <c r="G293" s="5" t="s">
        <v>1601</v>
      </c>
      <c r="H293" s="5" t="s">
        <v>1602</v>
      </c>
      <c r="I293" s="5"/>
      <c r="J293" s="5"/>
      <c r="K293" s="5"/>
      <c r="L293" s="5"/>
      <c r="M293" s="5"/>
      <c r="N293" s="5"/>
      <c r="O293" s="0" t="s">
        <v>1601</v>
      </c>
      <c r="P293" s="0" t="s">
        <v>1603</v>
      </c>
      <c r="Q293" s="0" t="s">
        <v>51</v>
      </c>
      <c r="R293" s="0" t="s">
        <v>52</v>
      </c>
      <c r="S293" s="0" t="n">
        <v>9.597</v>
      </c>
      <c r="T293" s="0" t="n">
        <v>2630</v>
      </c>
      <c r="U293" s="0" t="n">
        <v>2630</v>
      </c>
      <c r="V293" s="0" t="n">
        <v>2611</v>
      </c>
      <c r="X293" s="0" t="n">
        <v>404</v>
      </c>
      <c r="Y293" s="0" t="s">
        <v>53</v>
      </c>
      <c r="Z293" s="0" t="n">
        <v>2630</v>
      </c>
      <c r="AA293" s="0" t="s">
        <v>54</v>
      </c>
      <c r="AB293" s="0" t="s">
        <v>54</v>
      </c>
      <c r="AC293" s="0" t="n">
        <v>60.439</v>
      </c>
      <c r="AD293" s="0" t="s">
        <v>1604</v>
      </c>
      <c r="AG293" s="6" t="n">
        <v>42735</v>
      </c>
      <c r="AH293" s="0" t="n">
        <v>76</v>
      </c>
      <c r="AI293" s="0" t="n">
        <v>80</v>
      </c>
      <c r="AJ293" s="6" t="n">
        <v>42735</v>
      </c>
      <c r="AK293" s="0" t="n">
        <v>60.439</v>
      </c>
      <c r="AL293" s="6" t="n">
        <v>42735</v>
      </c>
      <c r="AM293" s="0" t="n">
        <v>8.172</v>
      </c>
      <c r="AN293" s="0" t="n">
        <v>8.614</v>
      </c>
      <c r="AO293" s="0" t="n">
        <v>2.1</v>
      </c>
      <c r="AP293" s="0" t="n">
        <v>2.346</v>
      </c>
      <c r="AQ293" s="0" t="s">
        <v>1605</v>
      </c>
      <c r="AR293" s="0" t="s">
        <v>58</v>
      </c>
      <c r="AS293" s="0" t="s">
        <v>53</v>
      </c>
      <c r="AT293" s="0" t="n">
        <v>93</v>
      </c>
      <c r="AU293" s="0" t="n">
        <v>129</v>
      </c>
      <c r="AV293" s="0" t="s">
        <v>1606</v>
      </c>
      <c r="AW293" s="0" t="s">
        <v>1607</v>
      </c>
      <c r="AX293" s="0" t="s">
        <v>1608</v>
      </c>
      <c r="AY293" s="0" t="s">
        <v>1607</v>
      </c>
    </row>
    <row r="294" customFormat="false" ht="15" hidden="false" customHeight="false" outlineLevel="0" collapsed="false">
      <c r="A294" s="0" t="s">
        <v>1609</v>
      </c>
      <c r="B294" s="0" t="s">
        <v>1592</v>
      </c>
      <c r="C294" s="0" t="s">
        <v>1610</v>
      </c>
      <c r="E294" s="1" t="s">
        <v>1610</v>
      </c>
      <c r="G294" s="5" t="s">
        <v>1610</v>
      </c>
      <c r="H294" s="5" t="s">
        <v>1611</v>
      </c>
      <c r="I294" s="5" t="s">
        <v>1612</v>
      </c>
      <c r="J294" s="5" t="s">
        <v>1613</v>
      </c>
      <c r="K294" s="5"/>
      <c r="L294" s="5"/>
      <c r="M294" s="5"/>
      <c r="N294" s="5"/>
      <c r="O294" s="0" t="s">
        <v>1289</v>
      </c>
      <c r="P294" s="0" t="s">
        <v>1290</v>
      </c>
      <c r="Q294" s="0" t="s">
        <v>51</v>
      </c>
      <c r="R294" s="0" t="s">
        <v>52</v>
      </c>
      <c r="S294" s="0" t="n">
        <v>4.735</v>
      </c>
      <c r="T294" s="0" t="n">
        <v>2712</v>
      </c>
      <c r="U294" s="0" t="n">
        <v>2712</v>
      </c>
      <c r="V294" s="0" t="n">
        <v>2711</v>
      </c>
      <c r="W294" s="0" t="s">
        <v>1614</v>
      </c>
      <c r="X294" s="0" t="n">
        <v>88</v>
      </c>
      <c r="Y294" s="0" t="s">
        <v>67</v>
      </c>
      <c r="Z294" s="0" t="s">
        <v>120</v>
      </c>
      <c r="AA294" s="0" t="s">
        <v>120</v>
      </c>
      <c r="AB294" s="0" t="s">
        <v>56</v>
      </c>
      <c r="AC294" s="0" t="s">
        <v>120</v>
      </c>
      <c r="AD294" s="0" t="s">
        <v>1615</v>
      </c>
      <c r="AG294" s="6" t="n">
        <v>42735</v>
      </c>
      <c r="AH294" s="0" t="n">
        <v>-244</v>
      </c>
      <c r="AI294" s="0" t="n">
        <v>-257</v>
      </c>
      <c r="AJ294" s="6" t="n">
        <v>42735</v>
      </c>
      <c r="AK294" s="0" t="n">
        <v>18.778</v>
      </c>
      <c r="AL294" s="6" t="n">
        <v>42735</v>
      </c>
      <c r="AM294" s="0" t="n">
        <v>11.562</v>
      </c>
      <c r="AN294" s="0" t="n">
        <v>12.188</v>
      </c>
      <c r="AO294" s="0" t="n">
        <v>276</v>
      </c>
      <c r="AP294" s="0" t="n">
        <v>309</v>
      </c>
      <c r="AQ294" s="0" t="s">
        <v>816</v>
      </c>
      <c r="AR294" s="0" t="s">
        <v>58</v>
      </c>
      <c r="AS294" s="0" t="s">
        <v>67</v>
      </c>
      <c r="AT294" s="0" t="n">
        <v>13179</v>
      </c>
      <c r="AU294" s="0" t="n">
        <v>40</v>
      </c>
      <c r="AV294" s="0" t="s">
        <v>1608</v>
      </c>
      <c r="AX294" s="0" t="s">
        <v>1608</v>
      </c>
    </row>
    <row r="295" customFormat="false" ht="15" hidden="false" customHeight="false" outlineLevel="0" collapsed="false">
      <c r="A295" s="0" t="s">
        <v>1616</v>
      </c>
      <c r="B295" s="0" t="s">
        <v>1592</v>
      </c>
      <c r="C295" s="0" t="s">
        <v>1617</v>
      </c>
      <c r="E295" s="1" t="s">
        <v>1617</v>
      </c>
      <c r="G295" s="5" t="s">
        <v>1617</v>
      </c>
      <c r="H295" s="5" t="s">
        <v>1618</v>
      </c>
      <c r="I295" s="5" t="s">
        <v>1619</v>
      </c>
      <c r="J295" s="5"/>
      <c r="K295" s="5"/>
      <c r="L295" s="5"/>
      <c r="M295" s="5"/>
      <c r="N295" s="5"/>
      <c r="O295" s="0" t="s">
        <v>1617</v>
      </c>
      <c r="P295" s="0" t="s">
        <v>1620</v>
      </c>
      <c r="Q295" s="0" t="s">
        <v>51</v>
      </c>
      <c r="R295" s="0" t="s">
        <v>52</v>
      </c>
      <c r="S295" s="0" t="n">
        <v>17.033</v>
      </c>
      <c r="T295" s="0" t="n">
        <v>2751</v>
      </c>
      <c r="U295" s="0" t="n">
        <v>2751</v>
      </c>
      <c r="V295" s="0" t="n">
        <v>2751</v>
      </c>
      <c r="W295" s="0" t="s">
        <v>1621</v>
      </c>
      <c r="X295" s="0" t="n">
        <v>288</v>
      </c>
      <c r="Y295" s="0" t="s">
        <v>77</v>
      </c>
      <c r="Z295" s="0" t="n">
        <v>2751</v>
      </c>
      <c r="AA295" s="0" t="s">
        <v>54</v>
      </c>
      <c r="AB295" s="0" t="s">
        <v>54</v>
      </c>
      <c r="AC295" s="0" t="n">
        <v>74.57</v>
      </c>
      <c r="AD295" s="0" t="s">
        <v>1622</v>
      </c>
      <c r="AG295" s="6" t="n">
        <v>42735</v>
      </c>
      <c r="AH295" s="0" t="n">
        <v>688</v>
      </c>
      <c r="AI295" s="0" t="n">
        <v>725</v>
      </c>
      <c r="AJ295" s="6" t="n">
        <v>42735</v>
      </c>
      <c r="AK295" s="0" t="n">
        <v>74.57</v>
      </c>
      <c r="AL295" s="6" t="n">
        <v>42735</v>
      </c>
      <c r="AM295" s="0" t="n">
        <v>17.917</v>
      </c>
      <c r="AN295" s="0" t="n">
        <v>18.886</v>
      </c>
      <c r="AO295" s="0" t="n">
        <v>10.248</v>
      </c>
      <c r="AP295" s="0" t="n">
        <v>11.451</v>
      </c>
      <c r="AQ295" s="0" t="s">
        <v>1605</v>
      </c>
      <c r="AR295" s="0" t="s">
        <v>58</v>
      </c>
      <c r="AS295" s="0" t="s">
        <v>77</v>
      </c>
      <c r="AT295" s="0" t="n">
        <v>92</v>
      </c>
      <c r="AU295" s="0" t="n">
        <v>117</v>
      </c>
      <c r="AV295" s="0" t="s">
        <v>1622</v>
      </c>
      <c r="AX295" s="0" t="s">
        <v>1608</v>
      </c>
    </row>
    <row r="296" customFormat="false" ht="15" hidden="false" customHeight="false" outlineLevel="0" collapsed="false">
      <c r="A296" s="0" t="s">
        <v>1623</v>
      </c>
      <c r="B296" s="0" t="s">
        <v>1592</v>
      </c>
      <c r="C296" s="0" t="s">
        <v>1624</v>
      </c>
      <c r="E296" s="1" t="s">
        <v>1624</v>
      </c>
      <c r="G296" s="5" t="s">
        <v>1624</v>
      </c>
      <c r="H296" s="5" t="s">
        <v>1625</v>
      </c>
      <c r="I296" s="5"/>
      <c r="J296" s="5"/>
      <c r="K296" s="5"/>
      <c r="L296" s="5"/>
      <c r="M296" s="5"/>
      <c r="N296" s="5"/>
      <c r="O296" s="0" t="s">
        <v>1624</v>
      </c>
      <c r="P296" s="0" t="s">
        <v>1626</v>
      </c>
      <c r="Q296" s="0" t="s">
        <v>51</v>
      </c>
      <c r="R296" s="0" t="s">
        <v>52</v>
      </c>
      <c r="S296" s="0" t="n">
        <v>2.019</v>
      </c>
      <c r="T296" s="0" t="n">
        <v>2120</v>
      </c>
      <c r="U296" s="0" t="n">
        <v>2120</v>
      </c>
      <c r="V296" s="0" t="n">
        <v>2120</v>
      </c>
      <c r="X296" s="0" t="n">
        <v>55</v>
      </c>
      <c r="Y296" s="0" t="s">
        <v>77</v>
      </c>
      <c r="Z296" s="0" t="n">
        <v>2120</v>
      </c>
      <c r="AA296" s="0" t="s">
        <v>54</v>
      </c>
      <c r="AB296" s="0" t="s">
        <v>54</v>
      </c>
      <c r="AC296" s="0" t="n">
        <v>16.949</v>
      </c>
      <c r="AD296" s="0" t="s">
        <v>1627</v>
      </c>
      <c r="AG296" s="6" t="n">
        <v>42735</v>
      </c>
      <c r="AH296" s="0" t="n">
        <v>108</v>
      </c>
      <c r="AI296" s="0" t="n">
        <v>113</v>
      </c>
      <c r="AJ296" s="6" t="n">
        <v>42735</v>
      </c>
      <c r="AK296" s="0" t="n">
        <v>16.949</v>
      </c>
      <c r="AL296" s="6" t="n">
        <v>42735</v>
      </c>
      <c r="AM296" s="0" t="n">
        <v>2.055</v>
      </c>
      <c r="AN296" s="0" t="n">
        <v>2.166</v>
      </c>
      <c r="AO296" s="0" t="n">
        <v>1.861</v>
      </c>
      <c r="AP296" s="0" t="n">
        <v>2.079</v>
      </c>
      <c r="AQ296" s="0" t="s">
        <v>1605</v>
      </c>
      <c r="AR296" s="0" t="s">
        <v>58</v>
      </c>
      <c r="AS296" s="0" t="s">
        <v>77</v>
      </c>
      <c r="AT296" s="0" t="n">
        <v>31</v>
      </c>
      <c r="AU296" s="0" t="n">
        <v>39</v>
      </c>
      <c r="AV296" s="0" t="s">
        <v>1628</v>
      </c>
      <c r="AX296" s="0" t="s">
        <v>1608</v>
      </c>
    </row>
    <row r="297" customFormat="false" ht="15" hidden="false" customHeight="false" outlineLevel="0" collapsed="false">
      <c r="A297" s="0" t="s">
        <v>1629</v>
      </c>
      <c r="B297" s="0" t="s">
        <v>1592</v>
      </c>
      <c r="C297" s="0" t="s">
        <v>1630</v>
      </c>
      <c r="E297" s="1" t="s">
        <v>1630</v>
      </c>
      <c r="G297" s="5" t="s">
        <v>1630</v>
      </c>
      <c r="H297" s="5"/>
      <c r="I297" s="5"/>
      <c r="J297" s="5"/>
      <c r="K297" s="5"/>
      <c r="L297" s="5"/>
      <c r="M297" s="5"/>
      <c r="N297" s="5"/>
      <c r="O297" s="0" t="s">
        <v>1630</v>
      </c>
      <c r="P297" s="0" t="s">
        <v>1631</v>
      </c>
      <c r="Q297" s="0" t="s">
        <v>51</v>
      </c>
      <c r="R297" s="0" t="s">
        <v>52</v>
      </c>
      <c r="S297" s="0" t="n">
        <v>3.35</v>
      </c>
      <c r="T297" s="0" t="n">
        <v>2829</v>
      </c>
      <c r="U297" s="0" t="n">
        <v>2829</v>
      </c>
      <c r="V297" s="0" t="n">
        <v>2529</v>
      </c>
      <c r="W297" s="0" t="s">
        <v>1632</v>
      </c>
      <c r="X297" s="0" t="n">
        <v>972</v>
      </c>
      <c r="Y297" s="0" t="s">
        <v>77</v>
      </c>
      <c r="Z297" s="0" t="n">
        <v>2829</v>
      </c>
      <c r="AA297" s="0" t="s">
        <v>54</v>
      </c>
      <c r="AB297" s="0" t="s">
        <v>54</v>
      </c>
      <c r="AC297" s="0" t="n">
        <v>21.025</v>
      </c>
      <c r="AD297" s="0" t="s">
        <v>1633</v>
      </c>
      <c r="AG297" s="6" t="n">
        <v>42735</v>
      </c>
      <c r="AH297" s="0" t="n">
        <v>10</v>
      </c>
      <c r="AI297" s="0" t="n">
        <v>10</v>
      </c>
      <c r="AJ297" s="6" t="n">
        <v>42735</v>
      </c>
      <c r="AK297" s="0" t="n">
        <v>21.025</v>
      </c>
      <c r="AL297" s="6" t="n">
        <v>42735</v>
      </c>
      <c r="AM297" s="0" t="n">
        <v>6.316</v>
      </c>
      <c r="AN297" s="0" t="n">
        <v>6.658</v>
      </c>
      <c r="AO297" s="0" t="n">
        <v>961</v>
      </c>
      <c r="AP297" s="0" t="n">
        <v>1.074</v>
      </c>
      <c r="AQ297" s="0" t="s">
        <v>816</v>
      </c>
      <c r="AR297" s="0" t="s">
        <v>58</v>
      </c>
      <c r="AS297" s="0" t="s">
        <v>77</v>
      </c>
      <c r="AT297" s="0" t="n">
        <v>38</v>
      </c>
      <c r="AU297" s="0" t="n">
        <v>49</v>
      </c>
      <c r="AV297" s="0" t="s">
        <v>1608</v>
      </c>
      <c r="AX297" s="0" t="s">
        <v>1608</v>
      </c>
    </row>
    <row r="298" customFormat="false" ht="15" hidden="false" customHeight="false" outlineLevel="0" collapsed="false">
      <c r="A298" s="0" t="s">
        <v>1634</v>
      </c>
      <c r="B298" s="0" t="s">
        <v>1592</v>
      </c>
      <c r="C298" s="0" t="s">
        <v>1635</v>
      </c>
      <c r="E298" s="1" t="s">
        <v>1635</v>
      </c>
      <c r="G298" s="5" t="s">
        <v>1635</v>
      </c>
      <c r="H298" s="5" t="s">
        <v>1636</v>
      </c>
      <c r="I298" s="5"/>
      <c r="J298" s="5"/>
      <c r="K298" s="5"/>
      <c r="L298" s="5"/>
      <c r="M298" s="5"/>
      <c r="N298" s="5"/>
      <c r="O298" s="0" t="s">
        <v>1635</v>
      </c>
      <c r="P298" s="0" t="s">
        <v>1637</v>
      </c>
      <c r="Q298" s="0" t="s">
        <v>51</v>
      </c>
      <c r="R298" s="0" t="s">
        <v>52</v>
      </c>
      <c r="S298" s="0" t="n">
        <v>3.714</v>
      </c>
      <c r="T298" s="0" t="n">
        <v>2910</v>
      </c>
      <c r="U298" s="0" t="n">
        <v>2910</v>
      </c>
      <c r="V298" s="0" t="n">
        <v>2932</v>
      </c>
      <c r="X298" s="0" t="n">
        <v>33</v>
      </c>
      <c r="Y298" s="0" t="s">
        <v>77</v>
      </c>
      <c r="Z298" s="0" t="n">
        <v>2910</v>
      </c>
      <c r="AA298" s="0" t="s">
        <v>54</v>
      </c>
      <c r="AB298" s="0" t="s">
        <v>54</v>
      </c>
      <c r="AC298" s="0" t="n">
        <v>16.865</v>
      </c>
      <c r="AD298" s="0" t="s">
        <v>1638</v>
      </c>
      <c r="AG298" s="6" t="n">
        <v>42735</v>
      </c>
      <c r="AH298" s="0" t="n">
        <v>180</v>
      </c>
      <c r="AI298" s="0" t="n">
        <v>190</v>
      </c>
      <c r="AJ298" s="6" t="n">
        <v>42735</v>
      </c>
      <c r="AK298" s="0" t="n">
        <v>16.865</v>
      </c>
      <c r="AL298" s="6" t="n">
        <v>42735</v>
      </c>
      <c r="AM298" s="0" t="n">
        <v>3.344</v>
      </c>
      <c r="AN298" s="0" t="n">
        <v>3.524</v>
      </c>
      <c r="AO298" s="0" t="n">
        <v>586</v>
      </c>
      <c r="AP298" s="0" t="n">
        <v>655</v>
      </c>
      <c r="AQ298" s="0" t="s">
        <v>1639</v>
      </c>
      <c r="AR298" s="0" t="s">
        <v>58</v>
      </c>
      <c r="AS298" s="0" t="s">
        <v>77</v>
      </c>
      <c r="AT298" s="0" t="n">
        <v>5</v>
      </c>
      <c r="AU298" s="0" t="n">
        <v>8</v>
      </c>
      <c r="AV298" s="0" t="s">
        <v>1608</v>
      </c>
      <c r="AX298" s="0" t="s">
        <v>1608</v>
      </c>
    </row>
    <row r="299" customFormat="false" ht="15" hidden="false" customHeight="false" outlineLevel="0" collapsed="false">
      <c r="A299" s="0" t="s">
        <v>1640</v>
      </c>
      <c r="B299" s="0" t="s">
        <v>1592</v>
      </c>
      <c r="C299" s="0" t="s">
        <v>1641</v>
      </c>
      <c r="E299" s="1" t="s">
        <v>1641</v>
      </c>
      <c r="G299" s="5" t="s">
        <v>1641</v>
      </c>
      <c r="H299" s="5" t="s">
        <v>1642</v>
      </c>
      <c r="I299" s="5"/>
      <c r="J299" s="5"/>
      <c r="K299" s="5"/>
      <c r="L299" s="5"/>
      <c r="M299" s="5"/>
      <c r="N299" s="5"/>
      <c r="O299" s="0" t="s">
        <v>1641</v>
      </c>
      <c r="P299" s="0" t="s">
        <v>1643</v>
      </c>
      <c r="Q299" s="0" t="s">
        <v>1248</v>
      </c>
      <c r="R299" s="0" t="s">
        <v>52</v>
      </c>
      <c r="S299" s="0" t="n">
        <v>10.779</v>
      </c>
      <c r="T299" s="0" t="n">
        <v>2920</v>
      </c>
      <c r="U299" s="0" t="n">
        <v>2920</v>
      </c>
      <c r="V299" s="0" t="n">
        <v>2910</v>
      </c>
      <c r="X299" s="0" t="n">
        <v>947</v>
      </c>
      <c r="Y299" s="0" t="s">
        <v>77</v>
      </c>
      <c r="Z299" s="0" t="n">
        <v>2920</v>
      </c>
      <c r="AA299" s="0" t="s">
        <v>54</v>
      </c>
      <c r="AB299" s="0" t="s">
        <v>54</v>
      </c>
      <c r="AC299" s="0" t="n">
        <v>41.173</v>
      </c>
      <c r="AD299" s="0" t="s">
        <v>1644</v>
      </c>
      <c r="AG299" s="6" t="n">
        <v>42735</v>
      </c>
      <c r="AH299" s="0" t="n">
        <v>1.404</v>
      </c>
      <c r="AI299" s="0" t="n">
        <v>1.48</v>
      </c>
      <c r="AJ299" s="6" t="n">
        <v>42735</v>
      </c>
      <c r="AK299" s="0" t="n">
        <v>41.173</v>
      </c>
      <c r="AL299" s="6" t="n">
        <v>42735</v>
      </c>
      <c r="AM299" s="0" t="n">
        <v>14.539</v>
      </c>
      <c r="AN299" s="0" t="n">
        <v>15.326</v>
      </c>
      <c r="AO299" s="0" t="n">
        <v>1.058</v>
      </c>
      <c r="AP299" s="0" t="n">
        <v>1.182</v>
      </c>
      <c r="AQ299" s="0" t="s">
        <v>1639</v>
      </c>
      <c r="AR299" s="0" t="s">
        <v>58</v>
      </c>
      <c r="AS299" s="0" t="s">
        <v>77</v>
      </c>
      <c r="AT299" s="0" t="n">
        <v>29</v>
      </c>
      <c r="AU299" s="0" t="n">
        <v>49</v>
      </c>
      <c r="AV299" s="0" t="s">
        <v>1608</v>
      </c>
      <c r="AX299" s="0" t="s">
        <v>1608</v>
      </c>
    </row>
    <row r="300" customFormat="false" ht="15" hidden="false" customHeight="false" outlineLevel="0" collapsed="false">
      <c r="A300" s="0" t="s">
        <v>1645</v>
      </c>
      <c r="B300" s="0" t="s">
        <v>1592</v>
      </c>
      <c r="C300" s="0" t="s">
        <v>1646</v>
      </c>
      <c r="E300" s="1" t="s">
        <v>1646</v>
      </c>
      <c r="G300" s="5" t="s">
        <v>1646</v>
      </c>
      <c r="H300" s="5"/>
      <c r="I300" s="5"/>
      <c r="J300" s="5"/>
      <c r="K300" s="5"/>
      <c r="L300" s="5"/>
      <c r="M300" s="5"/>
      <c r="N300" s="5"/>
      <c r="O300" s="0" t="s">
        <v>1646</v>
      </c>
      <c r="P300" s="0" t="s">
        <v>1647</v>
      </c>
      <c r="Q300" s="0" t="s">
        <v>51</v>
      </c>
      <c r="R300" s="0" t="s">
        <v>52</v>
      </c>
      <c r="S300" s="0" t="n">
        <v>1.27</v>
      </c>
      <c r="T300" s="0" t="n">
        <v>2830</v>
      </c>
      <c r="U300" s="0" t="n">
        <v>2830</v>
      </c>
      <c r="X300" s="0" t="n">
        <v>967</v>
      </c>
      <c r="Y300" s="0" t="s">
        <v>77</v>
      </c>
      <c r="Z300" s="0" t="n">
        <v>2830</v>
      </c>
      <c r="AA300" s="0" t="s">
        <v>54</v>
      </c>
      <c r="AB300" s="0" t="s">
        <v>54</v>
      </c>
      <c r="AC300" s="0" t="n">
        <v>11.622</v>
      </c>
      <c r="AD300" s="0" t="s">
        <v>1648</v>
      </c>
      <c r="AG300" s="6" t="n">
        <v>42735</v>
      </c>
      <c r="AH300" s="0" t="n">
        <v>30</v>
      </c>
      <c r="AI300" s="0" t="n">
        <v>32</v>
      </c>
      <c r="AJ300" s="6" t="n">
        <v>42735</v>
      </c>
      <c r="AK300" s="0" t="n">
        <v>11.622</v>
      </c>
      <c r="AL300" s="6" t="n">
        <v>42735</v>
      </c>
      <c r="AM300" s="0" t="n">
        <v>1.803</v>
      </c>
      <c r="AN300" s="0" t="n">
        <v>1.901</v>
      </c>
      <c r="AO300" s="0" t="n">
        <v>683</v>
      </c>
      <c r="AP300" s="0" t="n">
        <v>763</v>
      </c>
      <c r="AQ300" s="0" t="s">
        <v>1605</v>
      </c>
      <c r="AR300" s="0" t="s">
        <v>58</v>
      </c>
      <c r="AS300" s="0" t="s">
        <v>77</v>
      </c>
      <c r="AT300" s="0" t="n">
        <v>17</v>
      </c>
      <c r="AU300" s="0" t="n">
        <v>34</v>
      </c>
      <c r="AV300" s="0" t="s">
        <v>1608</v>
      </c>
      <c r="AX300" s="0" t="s">
        <v>1608</v>
      </c>
    </row>
    <row r="301" customFormat="false" ht="15" hidden="false" customHeight="false" outlineLevel="0" collapsed="false">
      <c r="A301" s="0" t="s">
        <v>1649</v>
      </c>
      <c r="B301" s="0" t="s">
        <v>1592</v>
      </c>
      <c r="C301" s="0" t="s">
        <v>1650</v>
      </c>
      <c r="E301" s="1" t="s">
        <v>1650</v>
      </c>
      <c r="G301" s="5" t="s">
        <v>1650</v>
      </c>
      <c r="H301" s="5"/>
      <c r="I301" s="5"/>
      <c r="J301" s="5"/>
      <c r="K301" s="5"/>
      <c r="L301" s="5"/>
      <c r="M301" s="5"/>
      <c r="N301" s="5"/>
      <c r="O301" s="0" t="s">
        <v>1650</v>
      </c>
      <c r="P301" s="0" t="s">
        <v>1651</v>
      </c>
      <c r="Q301" s="0" t="s">
        <v>51</v>
      </c>
      <c r="R301" s="0" t="s">
        <v>52</v>
      </c>
      <c r="S301" s="0" t="n">
        <v>1.477</v>
      </c>
      <c r="T301" s="0" t="n">
        <v>2894</v>
      </c>
      <c r="U301" s="0" t="n">
        <v>2894</v>
      </c>
      <c r="X301" s="0" t="n">
        <v>998</v>
      </c>
      <c r="Y301" s="0" t="s">
        <v>77</v>
      </c>
      <c r="Z301" s="0" t="n">
        <v>2894</v>
      </c>
      <c r="AA301" s="0" t="s">
        <v>54</v>
      </c>
      <c r="AB301" s="0" t="s">
        <v>54</v>
      </c>
      <c r="AC301" s="0" t="n">
        <v>10.121</v>
      </c>
      <c r="AD301" s="0" t="s">
        <v>1652</v>
      </c>
      <c r="AG301" s="6" t="n">
        <v>42735</v>
      </c>
      <c r="AH301" s="0" t="n">
        <v>74</v>
      </c>
      <c r="AI301" s="0" t="n">
        <v>78</v>
      </c>
      <c r="AJ301" s="6" t="n">
        <v>42735</v>
      </c>
      <c r="AK301" s="0" t="n">
        <v>10.121</v>
      </c>
      <c r="AL301" s="6" t="n">
        <v>42735</v>
      </c>
      <c r="AM301" s="0" t="n">
        <v>4.821</v>
      </c>
      <c r="AN301" s="0" t="n">
        <v>5.082</v>
      </c>
      <c r="AO301" s="0" t="n">
        <v>790</v>
      </c>
      <c r="AP301" s="0" t="n">
        <v>883</v>
      </c>
      <c r="AQ301" s="0" t="s">
        <v>1639</v>
      </c>
      <c r="AR301" s="0" t="s">
        <v>58</v>
      </c>
      <c r="AS301" s="0" t="s">
        <v>77</v>
      </c>
      <c r="AT301" s="0" t="n">
        <v>89</v>
      </c>
      <c r="AU301" s="0" t="n">
        <v>127</v>
      </c>
      <c r="AV301" s="0" t="s">
        <v>1608</v>
      </c>
      <c r="AX301" s="0" t="s">
        <v>1608</v>
      </c>
    </row>
    <row r="302" customFormat="false" ht="15" hidden="false" customHeight="false" outlineLevel="0" collapsed="false">
      <c r="A302" s="0" t="s">
        <v>1653</v>
      </c>
      <c r="B302" s="0" t="s">
        <v>1592</v>
      </c>
      <c r="C302" s="0" t="s">
        <v>1654</v>
      </c>
      <c r="E302" s="1" t="s">
        <v>1654</v>
      </c>
      <c r="G302" s="5" t="s">
        <v>1654</v>
      </c>
      <c r="H302" s="5" t="s">
        <v>1655</v>
      </c>
      <c r="I302" s="5"/>
      <c r="J302" s="5"/>
      <c r="K302" s="5"/>
      <c r="L302" s="5"/>
      <c r="M302" s="5"/>
      <c r="N302" s="5"/>
      <c r="O302" s="0" t="s">
        <v>1289</v>
      </c>
      <c r="P302" s="0" t="s">
        <v>1290</v>
      </c>
      <c r="Q302" s="0" t="s">
        <v>51</v>
      </c>
      <c r="R302" s="0" t="s">
        <v>52</v>
      </c>
      <c r="S302" s="0" t="n">
        <v>15.584</v>
      </c>
      <c r="T302" s="0" t="n">
        <v>2620</v>
      </c>
      <c r="U302" s="0" t="n">
        <v>2620</v>
      </c>
      <c r="V302" s="0" t="n">
        <v>2620</v>
      </c>
      <c r="X302" s="0" t="n">
        <v>678</v>
      </c>
      <c r="Y302" s="0" t="s">
        <v>67</v>
      </c>
      <c r="Z302" s="0" t="s">
        <v>120</v>
      </c>
      <c r="AA302" s="0" t="s">
        <v>120</v>
      </c>
      <c r="AB302" s="0" t="s">
        <v>56</v>
      </c>
      <c r="AC302" s="0" t="s">
        <v>120</v>
      </c>
      <c r="AD302" s="0" t="s">
        <v>1599</v>
      </c>
      <c r="AG302" s="6" t="n">
        <v>41639</v>
      </c>
      <c r="AH302" s="0" t="n">
        <v>-74</v>
      </c>
      <c r="AI302" s="0" t="n">
        <v>-102</v>
      </c>
      <c r="AJ302" s="6" t="n">
        <v>41639</v>
      </c>
      <c r="AK302" s="0" t="n">
        <v>59</v>
      </c>
      <c r="AL302" s="6" t="n">
        <v>41639</v>
      </c>
      <c r="AM302" s="0" t="n">
        <v>6.445</v>
      </c>
      <c r="AN302" s="0" t="n">
        <v>8.888</v>
      </c>
      <c r="AO302" s="0" t="n">
        <v>136</v>
      </c>
      <c r="AP302" s="0" t="n">
        <v>186</v>
      </c>
      <c r="AQ302" s="0" t="s">
        <v>189</v>
      </c>
      <c r="AR302" s="0" t="s">
        <v>189</v>
      </c>
      <c r="AS302" s="0" t="s">
        <v>67</v>
      </c>
      <c r="AT302" s="0" t="n">
        <v>13179</v>
      </c>
      <c r="AU302" s="0" t="n">
        <v>21</v>
      </c>
      <c r="AV302" s="0" t="s">
        <v>1599</v>
      </c>
      <c r="AX302" s="0" t="s">
        <v>1608</v>
      </c>
    </row>
    <row r="303" customFormat="false" ht="15" hidden="false" customHeight="false" outlineLevel="0" collapsed="false">
      <c r="A303" s="0" t="s">
        <v>1656</v>
      </c>
      <c r="B303" s="0" t="s">
        <v>1592</v>
      </c>
      <c r="C303" s="0" t="s">
        <v>1657</v>
      </c>
      <c r="E303" s="1" t="s">
        <v>1657</v>
      </c>
      <c r="G303" s="5" t="s">
        <v>1657</v>
      </c>
      <c r="H303" s="5"/>
      <c r="I303" s="5"/>
      <c r="J303" s="5"/>
      <c r="K303" s="5"/>
      <c r="L303" s="5"/>
      <c r="M303" s="5"/>
      <c r="N303" s="5"/>
      <c r="O303" s="0" t="s">
        <v>1657</v>
      </c>
      <c r="P303" s="0" t="s">
        <v>1658</v>
      </c>
      <c r="Q303" s="0" t="s">
        <v>51</v>
      </c>
      <c r="R303" s="0" t="s">
        <v>52</v>
      </c>
      <c r="S303" s="0" t="n">
        <v>20.837</v>
      </c>
      <c r="T303" s="0" t="n">
        <v>2442</v>
      </c>
      <c r="U303" s="0" t="n">
        <v>2442</v>
      </c>
      <c r="X303" s="0" t="n">
        <v>925</v>
      </c>
      <c r="Y303" s="0" t="s">
        <v>77</v>
      </c>
      <c r="Z303" s="0" t="n">
        <v>2442</v>
      </c>
      <c r="AA303" s="0" t="s">
        <v>54</v>
      </c>
      <c r="AB303" s="0" t="s">
        <v>54</v>
      </c>
      <c r="AC303" s="0" t="n">
        <v>65.755</v>
      </c>
      <c r="AD303" s="0" t="s">
        <v>1652</v>
      </c>
      <c r="AG303" s="6" t="n">
        <v>42735</v>
      </c>
      <c r="AH303" s="0" t="n">
        <v>55</v>
      </c>
      <c r="AI303" s="0" t="n">
        <v>58</v>
      </c>
      <c r="AJ303" s="6" t="n">
        <v>42735</v>
      </c>
      <c r="AK303" s="0" t="n">
        <v>65.755</v>
      </c>
      <c r="AL303" s="6" t="n">
        <v>42735</v>
      </c>
      <c r="AM303" s="0" t="n">
        <v>25.946</v>
      </c>
      <c r="AN303" s="0" t="n">
        <v>27.35</v>
      </c>
      <c r="AO303" s="0" t="n">
        <v>1.238</v>
      </c>
      <c r="AP303" s="0" t="n">
        <v>1.383</v>
      </c>
      <c r="AQ303" s="0" t="s">
        <v>816</v>
      </c>
      <c r="AR303" s="0" t="s">
        <v>58</v>
      </c>
      <c r="AS303" s="0" t="s">
        <v>77</v>
      </c>
      <c r="AT303" s="0" t="n">
        <v>83</v>
      </c>
      <c r="AU303" s="0" t="n">
        <v>114</v>
      </c>
      <c r="AX303" s="0" t="s">
        <v>1608</v>
      </c>
    </row>
    <row r="304" customFormat="false" ht="15" hidden="false" customHeight="false" outlineLevel="0" collapsed="false">
      <c r="A304" s="0" t="s">
        <v>1659</v>
      </c>
      <c r="B304" s="0" t="s">
        <v>1592</v>
      </c>
      <c r="C304" s="0" t="s">
        <v>1660</v>
      </c>
      <c r="E304" s="1" t="s">
        <v>1660</v>
      </c>
      <c r="G304" s="5" t="s">
        <v>1660</v>
      </c>
      <c r="H304" s="5"/>
      <c r="I304" s="5"/>
      <c r="J304" s="5"/>
      <c r="K304" s="5"/>
      <c r="L304" s="5"/>
      <c r="M304" s="5"/>
      <c r="N304" s="5"/>
      <c r="O304" s="0" t="s">
        <v>1289</v>
      </c>
      <c r="P304" s="0" t="s">
        <v>1290</v>
      </c>
      <c r="Q304" s="0" t="s">
        <v>51</v>
      </c>
      <c r="R304" s="0" t="s">
        <v>52</v>
      </c>
      <c r="S304" s="0" t="n">
        <v>281.429</v>
      </c>
      <c r="T304" s="0" t="n">
        <v>910</v>
      </c>
      <c r="U304" s="0" t="n">
        <v>910</v>
      </c>
      <c r="V304" s="0" t="n">
        <v>1920</v>
      </c>
      <c r="X304" s="0" t="n">
        <v>997</v>
      </c>
      <c r="Y304" s="0" t="s">
        <v>67</v>
      </c>
      <c r="Z304" s="0" t="s">
        <v>120</v>
      </c>
      <c r="AA304" s="0" t="s">
        <v>120</v>
      </c>
      <c r="AB304" s="0" t="s">
        <v>56</v>
      </c>
      <c r="AC304" s="0" t="s">
        <v>120</v>
      </c>
      <c r="AD304" s="0" t="s">
        <v>1652</v>
      </c>
      <c r="AG304" s="6" t="n">
        <v>42735</v>
      </c>
      <c r="AH304" s="0" t="n">
        <v>6.371</v>
      </c>
      <c r="AI304" s="0" t="n">
        <v>6.716</v>
      </c>
      <c r="AJ304" s="6" t="n">
        <v>42735</v>
      </c>
      <c r="AK304" s="0" t="n">
        <v>451.611</v>
      </c>
      <c r="AL304" s="6" t="n">
        <v>42735</v>
      </c>
      <c r="AM304" s="0" t="n">
        <v>204.566</v>
      </c>
      <c r="AN304" s="0" t="n">
        <v>215.633</v>
      </c>
      <c r="AO304" s="0" t="n">
        <v>74.449</v>
      </c>
      <c r="AP304" s="0" t="n">
        <v>83.185</v>
      </c>
      <c r="AQ304" s="0" t="s">
        <v>1605</v>
      </c>
      <c r="AR304" s="0" t="s">
        <v>58</v>
      </c>
      <c r="AS304" s="0" t="s">
        <v>67</v>
      </c>
      <c r="AT304" s="0" t="n">
        <v>13179</v>
      </c>
      <c r="AU304" s="0" t="n">
        <v>182</v>
      </c>
      <c r="AX304" s="0" t="s">
        <v>1608</v>
      </c>
    </row>
    <row r="305" customFormat="false" ht="15" hidden="false" customHeight="false" outlineLevel="0" collapsed="false">
      <c r="A305" s="0" t="s">
        <v>1661</v>
      </c>
      <c r="B305" s="0" t="s">
        <v>1592</v>
      </c>
      <c r="C305" s="0" t="s">
        <v>1662</v>
      </c>
      <c r="E305" s="1" t="s">
        <v>1662</v>
      </c>
      <c r="G305" s="5" t="s">
        <v>1662</v>
      </c>
      <c r="H305" s="5" t="s">
        <v>1663</v>
      </c>
      <c r="I305" s="5" t="s">
        <v>1664</v>
      </c>
      <c r="J305" s="5"/>
      <c r="K305" s="5"/>
      <c r="L305" s="5"/>
      <c r="M305" s="5"/>
      <c r="N305" s="5"/>
      <c r="O305" s="0" t="s">
        <v>1665</v>
      </c>
      <c r="P305" s="0" t="s">
        <v>1666</v>
      </c>
      <c r="Q305" s="0" t="s">
        <v>51</v>
      </c>
      <c r="R305" s="0" t="s">
        <v>52</v>
      </c>
      <c r="S305" s="0" t="n">
        <v>107.76</v>
      </c>
      <c r="T305" s="0" t="n">
        <v>2932</v>
      </c>
      <c r="U305" s="0" t="n">
        <v>2932</v>
      </c>
      <c r="W305" s="0" t="s">
        <v>1667</v>
      </c>
      <c r="X305" s="0" t="n">
        <v>993</v>
      </c>
      <c r="Y305" s="0" t="s">
        <v>67</v>
      </c>
      <c r="Z305" s="0" t="s">
        <v>120</v>
      </c>
      <c r="AA305" s="0" t="s">
        <v>120</v>
      </c>
      <c r="AB305" s="0" t="s">
        <v>56</v>
      </c>
      <c r="AC305" s="0" t="s">
        <v>120</v>
      </c>
      <c r="AD305" s="0" t="s">
        <v>1668</v>
      </c>
      <c r="AG305" s="6" t="n">
        <v>42735</v>
      </c>
      <c r="AH305" s="0" t="n">
        <v>4.369</v>
      </c>
      <c r="AI305" s="0" t="n">
        <v>4.606</v>
      </c>
      <c r="AJ305" s="6" t="n">
        <v>42735</v>
      </c>
      <c r="AK305" s="0" t="n">
        <v>171.395</v>
      </c>
      <c r="AL305" s="6" t="n">
        <v>42735</v>
      </c>
      <c r="AM305" s="0" t="n">
        <v>80.623</v>
      </c>
      <c r="AN305" s="0" t="n">
        <v>84.985</v>
      </c>
      <c r="AO305" s="0" t="n">
        <v>43.324</v>
      </c>
      <c r="AP305" s="0" t="n">
        <v>48.408</v>
      </c>
      <c r="AQ305" s="0" t="s">
        <v>1605</v>
      </c>
      <c r="AR305" s="0" t="s">
        <v>58</v>
      </c>
      <c r="AS305" s="0" t="s">
        <v>67</v>
      </c>
      <c r="AT305" s="0" t="n">
        <v>162</v>
      </c>
      <c r="AU305" s="0" t="n">
        <v>145</v>
      </c>
      <c r="AV305" s="0" t="s">
        <v>1669</v>
      </c>
      <c r="AX305" s="0" t="s">
        <v>1608</v>
      </c>
    </row>
    <row r="306" customFormat="false" ht="15" hidden="false" customHeight="false" outlineLevel="0" collapsed="false">
      <c r="A306" s="0" t="s">
        <v>1670</v>
      </c>
      <c r="B306" s="0" t="s">
        <v>1592</v>
      </c>
      <c r="C306" s="0" t="s">
        <v>1671</v>
      </c>
      <c r="E306" s="1" t="s">
        <v>1671</v>
      </c>
      <c r="G306" s="5" t="s">
        <v>1671</v>
      </c>
      <c r="H306" s="5" t="s">
        <v>1672</v>
      </c>
      <c r="I306" s="5" t="s">
        <v>1673</v>
      </c>
      <c r="J306" s="5" t="s">
        <v>1674</v>
      </c>
      <c r="K306" s="5"/>
      <c r="L306" s="5"/>
      <c r="M306" s="5"/>
      <c r="N306" s="5"/>
      <c r="O306" s="0" t="s">
        <v>1671</v>
      </c>
      <c r="P306" s="0" t="s">
        <v>1675</v>
      </c>
      <c r="Q306" s="0" t="s">
        <v>51</v>
      </c>
      <c r="R306" s="0" t="s">
        <v>52</v>
      </c>
      <c r="S306" s="0" t="n">
        <v>1.276</v>
      </c>
      <c r="T306" s="0" t="n">
        <v>2311</v>
      </c>
      <c r="U306" s="0" t="n">
        <v>2311</v>
      </c>
      <c r="W306" s="0" t="s">
        <v>1676</v>
      </c>
      <c r="X306" s="0" t="n">
        <v>42</v>
      </c>
      <c r="Y306" s="0" t="s">
        <v>77</v>
      </c>
      <c r="Z306" s="0" t="n">
        <v>2311</v>
      </c>
      <c r="AA306" s="0" t="s">
        <v>54</v>
      </c>
      <c r="AB306" s="0" t="s">
        <v>54</v>
      </c>
      <c r="AC306" s="0" t="n">
        <v>11.515</v>
      </c>
      <c r="AD306" s="0" t="s">
        <v>1599</v>
      </c>
      <c r="AG306" s="6" t="n">
        <v>42735</v>
      </c>
      <c r="AH306" s="0" t="n">
        <v>109</v>
      </c>
      <c r="AI306" s="0" t="n">
        <v>115</v>
      </c>
      <c r="AJ306" s="6" t="n">
        <v>42735</v>
      </c>
      <c r="AK306" s="0" t="n">
        <v>11.515</v>
      </c>
      <c r="AL306" s="6" t="n">
        <v>42735</v>
      </c>
      <c r="AM306" s="0" t="n">
        <v>2.318</v>
      </c>
      <c r="AN306" s="0" t="n">
        <v>2.443</v>
      </c>
      <c r="AO306" s="0" t="n">
        <v>464</v>
      </c>
      <c r="AP306" s="0" t="n">
        <v>519</v>
      </c>
      <c r="AQ306" s="0" t="s">
        <v>1639</v>
      </c>
      <c r="AR306" s="0" t="s">
        <v>58</v>
      </c>
      <c r="AS306" s="0" t="s">
        <v>77</v>
      </c>
      <c r="AT306" s="0" t="n">
        <v>30</v>
      </c>
      <c r="AU306" s="0" t="n">
        <v>36</v>
      </c>
      <c r="AX306" s="0" t="s">
        <v>1608</v>
      </c>
      <c r="AY306" s="0" t="s">
        <v>1677</v>
      </c>
    </row>
    <row r="307" customFormat="false" ht="15" hidden="false" customHeight="false" outlineLevel="0" collapsed="false">
      <c r="A307" s="0" t="s">
        <v>1678</v>
      </c>
      <c r="B307" s="0" t="s">
        <v>1592</v>
      </c>
      <c r="C307" s="0" t="s">
        <v>1679</v>
      </c>
      <c r="E307" s="1" t="s">
        <v>1679</v>
      </c>
      <c r="G307" s="5" t="s">
        <v>1679</v>
      </c>
      <c r="H307" s="5" t="s">
        <v>1680</v>
      </c>
      <c r="I307" s="5"/>
      <c r="J307" s="5"/>
      <c r="K307" s="5"/>
      <c r="L307" s="5"/>
      <c r="M307" s="5"/>
      <c r="N307" s="5"/>
      <c r="O307" s="0" t="s">
        <v>1679</v>
      </c>
      <c r="P307" s="0" t="s">
        <v>1681</v>
      </c>
      <c r="Q307" s="0" t="s">
        <v>51</v>
      </c>
      <c r="R307" s="0" t="s">
        <v>52</v>
      </c>
      <c r="S307" s="0" t="n">
        <v>3.26</v>
      </c>
      <c r="T307" s="0" t="n">
        <v>1723</v>
      </c>
      <c r="U307" s="0" t="n">
        <v>1723</v>
      </c>
      <c r="V307" s="0" t="n">
        <v>1724</v>
      </c>
      <c r="X307" s="0" t="n">
        <v>321</v>
      </c>
      <c r="Y307" s="0" t="s">
        <v>53</v>
      </c>
      <c r="Z307" s="0" t="n">
        <v>1723</v>
      </c>
      <c r="AA307" s="0" t="s">
        <v>54</v>
      </c>
      <c r="AB307" s="0" t="s">
        <v>54</v>
      </c>
      <c r="AC307" s="0" t="n">
        <v>12.986</v>
      </c>
      <c r="AD307" s="0" t="s">
        <v>1682</v>
      </c>
      <c r="AG307" s="6" t="n">
        <v>42735</v>
      </c>
      <c r="AH307" s="0" t="n">
        <v>282</v>
      </c>
      <c r="AI307" s="0" t="n">
        <v>297</v>
      </c>
      <c r="AJ307" s="6" t="n">
        <v>42735</v>
      </c>
      <c r="AK307" s="0" t="n">
        <v>12.986</v>
      </c>
      <c r="AL307" s="6" t="n">
        <v>42735</v>
      </c>
      <c r="AM307" s="0" t="n">
        <v>11.232</v>
      </c>
      <c r="AN307" s="0" t="n">
        <v>11.84</v>
      </c>
      <c r="AO307" s="0" t="n">
        <v>510</v>
      </c>
      <c r="AP307" s="0" t="n">
        <v>570</v>
      </c>
      <c r="AQ307" s="0" t="s">
        <v>1639</v>
      </c>
      <c r="AR307" s="0" t="s">
        <v>58</v>
      </c>
      <c r="AS307" s="0" t="s">
        <v>53</v>
      </c>
      <c r="AT307" s="0" t="n">
        <v>76</v>
      </c>
      <c r="AU307" s="0" t="n">
        <v>100</v>
      </c>
      <c r="AV307" s="0" t="s">
        <v>1682</v>
      </c>
      <c r="AX307" s="0" t="s">
        <v>1608</v>
      </c>
    </row>
    <row r="308" customFormat="false" ht="15" hidden="false" customHeight="false" outlineLevel="0" collapsed="false">
      <c r="A308" s="0" t="s">
        <v>1683</v>
      </c>
      <c r="B308" s="0" t="s">
        <v>1592</v>
      </c>
      <c r="C308" s="0" t="s">
        <v>1684</v>
      </c>
      <c r="E308" s="1" t="s">
        <v>1684</v>
      </c>
      <c r="G308" s="5" t="s">
        <v>1684</v>
      </c>
      <c r="H308" s="5" t="s">
        <v>1685</v>
      </c>
      <c r="I308" s="5" t="s">
        <v>1686</v>
      </c>
      <c r="J308" s="5" t="s">
        <v>1687</v>
      </c>
      <c r="K308" s="5" t="s">
        <v>1688</v>
      </c>
      <c r="L308" s="5"/>
      <c r="M308" s="5" t="s">
        <v>1689</v>
      </c>
      <c r="N308" s="5"/>
      <c r="O308" s="0" t="s">
        <v>1684</v>
      </c>
      <c r="P308" s="0" t="s">
        <v>1690</v>
      </c>
      <c r="Q308" s="0" t="s">
        <v>51</v>
      </c>
      <c r="R308" s="0" t="s">
        <v>52</v>
      </c>
      <c r="S308" s="0" t="n">
        <v>9.847</v>
      </c>
      <c r="T308" s="0" t="n">
        <v>2611</v>
      </c>
      <c r="U308" s="0" t="n">
        <v>2611</v>
      </c>
      <c r="V308" s="0" t="n">
        <v>2790</v>
      </c>
      <c r="W308" s="0" t="s">
        <v>1691</v>
      </c>
      <c r="X308" s="0" t="n">
        <v>129</v>
      </c>
      <c r="Y308" s="0" t="s">
        <v>53</v>
      </c>
      <c r="Z308" s="0" t="n">
        <v>2611</v>
      </c>
      <c r="AA308" s="0" t="s">
        <v>54</v>
      </c>
      <c r="AB308" s="0" t="s">
        <v>54</v>
      </c>
      <c r="AC308" s="0" t="n">
        <v>49.151</v>
      </c>
      <c r="AD308" s="0" t="s">
        <v>1652</v>
      </c>
      <c r="AG308" s="6" t="n">
        <v>42735</v>
      </c>
      <c r="AH308" s="0" t="n">
        <v>257</v>
      </c>
      <c r="AI308" s="0" t="n">
        <v>271</v>
      </c>
      <c r="AJ308" s="6" t="n">
        <v>42735</v>
      </c>
      <c r="AK308" s="0" t="n">
        <v>49.151</v>
      </c>
      <c r="AL308" s="6" t="n">
        <v>42735</v>
      </c>
      <c r="AM308" s="0" t="n">
        <v>28.002</v>
      </c>
      <c r="AN308" s="0" t="n">
        <v>29.517</v>
      </c>
      <c r="AO308" s="0" t="n">
        <v>456</v>
      </c>
      <c r="AP308" s="0" t="n">
        <v>509</v>
      </c>
      <c r="AQ308" s="0" t="s">
        <v>1639</v>
      </c>
      <c r="AR308" s="0" t="s">
        <v>58</v>
      </c>
      <c r="AS308" s="0" t="s">
        <v>53</v>
      </c>
      <c r="AT308" s="0" t="n">
        <v>55</v>
      </c>
      <c r="AU308" s="0" t="n">
        <v>78</v>
      </c>
      <c r="AX308" s="0" t="s">
        <v>1608</v>
      </c>
    </row>
    <row r="309" customFormat="false" ht="15" hidden="false" customHeight="false" outlineLevel="0" collapsed="false">
      <c r="A309" s="0" t="s">
        <v>1692</v>
      </c>
      <c r="B309" s="0" t="s">
        <v>1592</v>
      </c>
      <c r="C309" s="0" t="s">
        <v>1693</v>
      </c>
      <c r="E309" s="1" t="s">
        <v>1693</v>
      </c>
      <c r="G309" s="5" t="s">
        <v>1693</v>
      </c>
      <c r="H309" s="5" t="s">
        <v>1694</v>
      </c>
      <c r="I309" s="5"/>
      <c r="J309" s="5"/>
      <c r="K309" s="5"/>
      <c r="L309" s="5"/>
      <c r="M309" s="5"/>
      <c r="N309" s="5"/>
      <c r="O309" s="0" t="s">
        <v>1695</v>
      </c>
      <c r="P309" s="0" t="s">
        <v>1696</v>
      </c>
      <c r="Q309" s="0" t="s">
        <v>51</v>
      </c>
      <c r="R309" s="0" t="s">
        <v>52</v>
      </c>
      <c r="S309" s="0" t="n">
        <v>7.282</v>
      </c>
      <c r="T309" s="0" t="n">
        <v>2529</v>
      </c>
      <c r="U309" s="0" t="n">
        <v>2529</v>
      </c>
      <c r="X309" s="0" t="n">
        <v>775</v>
      </c>
      <c r="Y309" s="0" t="s">
        <v>67</v>
      </c>
      <c r="Z309" s="0" t="n">
        <v>6619</v>
      </c>
      <c r="AA309" s="0" t="s">
        <v>120</v>
      </c>
      <c r="AB309" s="0" t="s">
        <v>56</v>
      </c>
      <c r="AC309" s="0" t="n">
        <v>1.663</v>
      </c>
      <c r="AD309" s="0" t="s">
        <v>1599</v>
      </c>
      <c r="AG309" s="6" t="n">
        <v>42735</v>
      </c>
      <c r="AH309" s="0" t="n">
        <v>74</v>
      </c>
      <c r="AI309" s="0" t="n">
        <v>78</v>
      </c>
      <c r="AJ309" s="6" t="n">
        <v>42735</v>
      </c>
      <c r="AK309" s="0" t="n">
        <v>51.299</v>
      </c>
      <c r="AL309" s="6" t="n">
        <v>42735</v>
      </c>
      <c r="AM309" s="0" t="n">
        <v>17.01</v>
      </c>
      <c r="AN309" s="0" t="n">
        <v>17.931</v>
      </c>
      <c r="AO309" s="0" t="n">
        <v>2.76</v>
      </c>
      <c r="AP309" s="0" t="n">
        <v>3.084</v>
      </c>
      <c r="AQ309" s="0" t="s">
        <v>816</v>
      </c>
      <c r="AR309" s="0" t="s">
        <v>58</v>
      </c>
      <c r="AS309" s="0" t="s">
        <v>67</v>
      </c>
      <c r="AT309" s="0" t="n">
        <v>415</v>
      </c>
      <c r="AU309" s="0" t="n">
        <v>313</v>
      </c>
      <c r="AV309" s="0" t="s">
        <v>1608</v>
      </c>
      <c r="AX309" s="0" t="s">
        <v>1608</v>
      </c>
    </row>
    <row r="310" customFormat="false" ht="15" hidden="false" customHeight="false" outlineLevel="0" collapsed="false">
      <c r="A310" s="0" t="s">
        <v>1697</v>
      </c>
      <c r="B310" s="0" t="s">
        <v>1592</v>
      </c>
      <c r="C310" s="0" t="s">
        <v>1698</v>
      </c>
      <c r="E310" s="1" t="s">
        <v>1698</v>
      </c>
      <c r="G310" s="5" t="s">
        <v>1698</v>
      </c>
      <c r="H310" s="5" t="s">
        <v>1699</v>
      </c>
      <c r="I310" s="5"/>
      <c r="J310" s="5"/>
      <c r="K310" s="5"/>
      <c r="L310" s="5"/>
      <c r="M310" s="5"/>
      <c r="N310" s="5" t="s">
        <v>1700</v>
      </c>
      <c r="O310" s="0" t="s">
        <v>1698</v>
      </c>
      <c r="P310" s="0" t="s">
        <v>1701</v>
      </c>
      <c r="Q310" s="0" t="s">
        <v>51</v>
      </c>
      <c r="R310" s="0" t="s">
        <v>52</v>
      </c>
      <c r="S310" s="0" t="n">
        <v>998</v>
      </c>
      <c r="T310" s="0" t="n">
        <v>2892</v>
      </c>
      <c r="U310" s="0" t="n">
        <v>2892</v>
      </c>
      <c r="V310" s="0" t="n">
        <v>4663</v>
      </c>
      <c r="X310" s="0" t="n">
        <v>61</v>
      </c>
      <c r="Y310" s="0" t="s">
        <v>77</v>
      </c>
      <c r="Z310" s="0" t="n">
        <v>2892</v>
      </c>
      <c r="AA310" s="0" t="s">
        <v>54</v>
      </c>
      <c r="AB310" s="0" t="s">
        <v>54</v>
      </c>
      <c r="AC310" s="0" t="n">
        <v>7.976</v>
      </c>
      <c r="AD310" s="0" t="s">
        <v>1702</v>
      </c>
      <c r="AG310" s="6" t="n">
        <v>42735</v>
      </c>
      <c r="AH310" s="0" t="n">
        <v>7</v>
      </c>
      <c r="AI310" s="0" t="n">
        <v>7</v>
      </c>
      <c r="AJ310" s="6" t="n">
        <v>42735</v>
      </c>
      <c r="AK310" s="0" t="n">
        <v>7.976</v>
      </c>
      <c r="AL310" s="6" t="n">
        <v>42735</v>
      </c>
      <c r="AM310" s="0" t="n">
        <v>2.81</v>
      </c>
      <c r="AN310" s="0" t="n">
        <v>2.962</v>
      </c>
      <c r="AO310" s="0" t="n">
        <v>1.194</v>
      </c>
      <c r="AP310" s="0" t="n">
        <v>1.334</v>
      </c>
      <c r="AQ310" s="0" t="s">
        <v>1639</v>
      </c>
      <c r="AR310" s="0" t="s">
        <v>58</v>
      </c>
      <c r="AS310" s="0" t="s">
        <v>77</v>
      </c>
      <c r="AT310" s="0" t="n">
        <v>38</v>
      </c>
      <c r="AU310" s="0" t="n">
        <v>50</v>
      </c>
      <c r="AV310" s="0" t="s">
        <v>1702</v>
      </c>
      <c r="AX310" s="0" t="s">
        <v>1608</v>
      </c>
    </row>
    <row r="311" customFormat="false" ht="15" hidden="false" customHeight="false" outlineLevel="0" collapsed="false">
      <c r="A311" s="0" t="s">
        <v>1703</v>
      </c>
      <c r="B311" s="0" t="s">
        <v>1592</v>
      </c>
      <c r="C311" s="0" t="s">
        <v>1704</v>
      </c>
      <c r="E311" s="1" t="s">
        <v>1704</v>
      </c>
      <c r="G311" s="5" t="s">
        <v>1704</v>
      </c>
      <c r="H311" s="5" t="s">
        <v>1705</v>
      </c>
      <c r="I311" s="5"/>
      <c r="J311" s="5"/>
      <c r="K311" s="5"/>
      <c r="L311" s="5"/>
      <c r="M311" s="5"/>
      <c r="N311" s="5"/>
      <c r="O311" s="0" t="s">
        <v>1704</v>
      </c>
      <c r="P311" s="0" t="s">
        <v>1706</v>
      </c>
      <c r="Q311" s="0" t="s">
        <v>51</v>
      </c>
      <c r="R311" s="0" t="s">
        <v>52</v>
      </c>
      <c r="S311" s="0" t="n">
        <v>2.704</v>
      </c>
      <c r="T311" s="0" t="n">
        <v>2822</v>
      </c>
      <c r="U311" s="0" t="n">
        <v>2822</v>
      </c>
      <c r="V311" s="0" t="n">
        <v>2825</v>
      </c>
      <c r="W311" s="0" t="s">
        <v>1707</v>
      </c>
      <c r="X311" s="0" t="n">
        <v>963</v>
      </c>
      <c r="Y311" s="0" t="s">
        <v>77</v>
      </c>
      <c r="Z311" s="0" t="n">
        <v>2822</v>
      </c>
      <c r="AA311" s="0" t="s">
        <v>54</v>
      </c>
      <c r="AB311" s="0" t="s">
        <v>54</v>
      </c>
      <c r="AC311" s="0" t="n">
        <v>2.593</v>
      </c>
      <c r="AD311" s="0" t="s">
        <v>1668</v>
      </c>
      <c r="AG311" s="6" t="n">
        <v>42735</v>
      </c>
      <c r="AH311" s="0" t="n">
        <v>198</v>
      </c>
      <c r="AI311" s="0" t="n">
        <v>209</v>
      </c>
      <c r="AJ311" s="6" t="n">
        <v>42735</v>
      </c>
      <c r="AK311" s="0" t="n">
        <v>2.593</v>
      </c>
      <c r="AL311" s="6" t="n">
        <v>42735</v>
      </c>
      <c r="AM311" s="0" t="n">
        <v>4.333</v>
      </c>
      <c r="AN311" s="0" t="n">
        <v>4.567</v>
      </c>
      <c r="AO311" s="0" t="n">
        <v>394</v>
      </c>
      <c r="AP311" s="0" t="n">
        <v>440</v>
      </c>
      <c r="AQ311" s="0" t="s">
        <v>1605</v>
      </c>
      <c r="AR311" s="0" t="s">
        <v>58</v>
      </c>
      <c r="AS311" s="0" t="s">
        <v>77</v>
      </c>
      <c r="AT311" s="0" t="n">
        <v>10</v>
      </c>
      <c r="AU311" s="0" t="n">
        <v>31</v>
      </c>
      <c r="AV311" s="0" t="s">
        <v>1669</v>
      </c>
      <c r="AX311" s="0" t="s">
        <v>1608</v>
      </c>
      <c r="AY311" s="0" t="s">
        <v>1708</v>
      </c>
    </row>
    <row r="312" customFormat="false" ht="15" hidden="false" customHeight="false" outlineLevel="0" collapsed="false">
      <c r="A312" s="0" t="s">
        <v>1709</v>
      </c>
      <c r="B312" s="0" t="s">
        <v>1592</v>
      </c>
      <c r="C312" s="0" t="s">
        <v>1710</v>
      </c>
      <c r="E312" s="1" t="s">
        <v>1710</v>
      </c>
      <c r="G312" s="5" t="s">
        <v>1710</v>
      </c>
      <c r="H312" s="5"/>
      <c r="I312" s="5"/>
      <c r="J312" s="5"/>
      <c r="K312" s="5"/>
      <c r="L312" s="5"/>
      <c r="M312" s="5"/>
      <c r="N312" s="5"/>
      <c r="O312" s="0" t="s">
        <v>1289</v>
      </c>
      <c r="P312" s="0" t="s">
        <v>1290</v>
      </c>
      <c r="Q312" s="0" t="s">
        <v>51</v>
      </c>
      <c r="R312" s="0" t="s">
        <v>52</v>
      </c>
      <c r="S312" s="0" t="n">
        <v>1.271</v>
      </c>
      <c r="T312" s="0" t="n">
        <v>2120</v>
      </c>
      <c r="U312" s="0" t="n">
        <v>2120</v>
      </c>
      <c r="W312" s="0" t="s">
        <v>1711</v>
      </c>
      <c r="X312" s="0" t="n">
        <v>82</v>
      </c>
      <c r="Y312" s="0" t="s">
        <v>67</v>
      </c>
      <c r="Z312" s="0" t="s">
        <v>120</v>
      </c>
      <c r="AA312" s="0" t="s">
        <v>120</v>
      </c>
      <c r="AB312" s="0" t="s">
        <v>56</v>
      </c>
      <c r="AC312" s="0" t="s">
        <v>120</v>
      </c>
      <c r="AD312" s="0" t="s">
        <v>1599</v>
      </c>
      <c r="AG312" s="6" t="n">
        <v>42735</v>
      </c>
      <c r="AH312" s="0" t="n">
        <v>164</v>
      </c>
      <c r="AI312" s="0" t="n">
        <v>172</v>
      </c>
      <c r="AJ312" s="6" t="n">
        <v>42735</v>
      </c>
      <c r="AK312" s="0" t="n">
        <v>13.271</v>
      </c>
      <c r="AL312" s="6" t="n">
        <v>42735</v>
      </c>
      <c r="AM312" s="0" t="n">
        <v>1.85</v>
      </c>
      <c r="AN312" s="0" t="n">
        <v>1.95</v>
      </c>
      <c r="AO312" s="0" t="n">
        <v>3.931</v>
      </c>
      <c r="AP312" s="0" t="n">
        <v>4.393</v>
      </c>
      <c r="AQ312" s="0" t="s">
        <v>1639</v>
      </c>
      <c r="AR312" s="0" t="s">
        <v>58</v>
      </c>
      <c r="AS312" s="0" t="s">
        <v>67</v>
      </c>
      <c r="AT312" s="0" t="n">
        <v>13179</v>
      </c>
      <c r="AU312" s="0" t="n">
        <v>44</v>
      </c>
      <c r="AV312" s="0" t="s">
        <v>1712</v>
      </c>
      <c r="AX312" s="0" t="s">
        <v>1608</v>
      </c>
    </row>
    <row r="313" customFormat="false" ht="15" hidden="false" customHeight="false" outlineLevel="0" collapsed="false">
      <c r="A313" s="0" t="s">
        <v>1713</v>
      </c>
      <c r="B313" s="0" t="s">
        <v>1592</v>
      </c>
      <c r="C313" s="0" t="s">
        <v>1714</v>
      </c>
      <c r="E313" s="1" t="s">
        <v>1714</v>
      </c>
      <c r="G313" s="5" t="s">
        <v>1714</v>
      </c>
      <c r="H313" s="5"/>
      <c r="I313" s="5"/>
      <c r="J313" s="5"/>
      <c r="K313" s="5"/>
      <c r="L313" s="5"/>
      <c r="M313" s="5"/>
      <c r="N313" s="5"/>
      <c r="O313" s="0" t="s">
        <v>1714</v>
      </c>
      <c r="P313" s="0" t="s">
        <v>1715</v>
      </c>
      <c r="Q313" s="0" t="s">
        <v>51</v>
      </c>
      <c r="R313" s="0" t="s">
        <v>52</v>
      </c>
      <c r="S313" s="0" t="n">
        <v>3.814</v>
      </c>
      <c r="T313" s="0" t="n">
        <v>2751</v>
      </c>
      <c r="U313" s="0" t="n">
        <v>2751</v>
      </c>
      <c r="V313" s="0" t="n">
        <v>2825</v>
      </c>
      <c r="W313" s="0" t="s">
        <v>1716</v>
      </c>
      <c r="X313" s="0" t="n">
        <v>79</v>
      </c>
      <c r="Y313" s="0" t="s">
        <v>77</v>
      </c>
      <c r="Z313" s="0" t="n">
        <v>2751</v>
      </c>
      <c r="AA313" s="0" t="s">
        <v>54</v>
      </c>
      <c r="AB313" s="0" t="s">
        <v>54</v>
      </c>
      <c r="AC313" s="0" t="n">
        <v>33.967</v>
      </c>
      <c r="AD313" s="0" t="s">
        <v>1717</v>
      </c>
      <c r="AG313" s="6" t="n">
        <v>42735</v>
      </c>
      <c r="AH313" s="0" t="n">
        <v>148</v>
      </c>
      <c r="AI313" s="0" t="n">
        <v>157</v>
      </c>
      <c r="AJ313" s="6" t="n">
        <v>42735</v>
      </c>
      <c r="AK313" s="0" t="n">
        <v>33.967</v>
      </c>
      <c r="AL313" s="6" t="n">
        <v>42735</v>
      </c>
      <c r="AM313" s="0" t="n">
        <v>2.601</v>
      </c>
      <c r="AN313" s="0" t="n">
        <v>2.742</v>
      </c>
      <c r="AO313" s="0" t="n">
        <v>689</v>
      </c>
      <c r="AP313" s="0" t="n">
        <v>770</v>
      </c>
      <c r="AQ313" s="0" t="s">
        <v>816</v>
      </c>
      <c r="AR313" s="0" t="s">
        <v>58</v>
      </c>
      <c r="AS313" s="0" t="s">
        <v>77</v>
      </c>
      <c r="AT313" s="0" t="n">
        <v>37</v>
      </c>
      <c r="AU313" s="0" t="n">
        <v>49</v>
      </c>
      <c r="AX313" s="0" t="s">
        <v>1608</v>
      </c>
    </row>
    <row r="314" customFormat="false" ht="15" hidden="false" customHeight="false" outlineLevel="0" collapsed="false">
      <c r="A314" s="0" t="s">
        <v>1718</v>
      </c>
      <c r="B314" s="0" t="s">
        <v>1592</v>
      </c>
      <c r="C314" s="0" t="s">
        <v>1719</v>
      </c>
      <c r="E314" s="1" t="s">
        <v>1719</v>
      </c>
      <c r="G314" s="5" t="s">
        <v>1719</v>
      </c>
      <c r="H314" s="5"/>
      <c r="I314" s="5"/>
      <c r="J314" s="5"/>
      <c r="K314" s="5"/>
      <c r="L314" s="5"/>
      <c r="M314" s="5"/>
      <c r="N314" s="5"/>
      <c r="O314" s="0" t="s">
        <v>1289</v>
      </c>
      <c r="P314" s="0" t="s">
        <v>1290</v>
      </c>
      <c r="Q314" s="0" t="s">
        <v>51</v>
      </c>
      <c r="R314" s="0" t="s">
        <v>52</v>
      </c>
      <c r="S314" s="0" t="n">
        <v>916</v>
      </c>
      <c r="T314" s="0" t="n">
        <v>2452</v>
      </c>
      <c r="U314" s="0" t="n">
        <v>2452</v>
      </c>
      <c r="V314" s="0" t="n">
        <v>2611</v>
      </c>
      <c r="X314" s="0" t="n">
        <v>1</v>
      </c>
      <c r="Y314" s="0" t="s">
        <v>227</v>
      </c>
      <c r="Z314" s="0" t="s">
        <v>120</v>
      </c>
      <c r="AA314" s="0" t="s">
        <v>120</v>
      </c>
      <c r="AB314" s="0" t="s">
        <v>56</v>
      </c>
      <c r="AC314" s="0" t="s">
        <v>120</v>
      </c>
      <c r="AD314" s="0" t="s">
        <v>1720</v>
      </c>
      <c r="AG314" s="6" t="n">
        <v>42735</v>
      </c>
      <c r="AH314" s="0" t="n">
        <v>40</v>
      </c>
      <c r="AI314" s="0" t="n">
        <v>42</v>
      </c>
      <c r="AJ314" s="6" t="n">
        <v>42735</v>
      </c>
      <c r="AK314" s="0" t="n">
        <v>4.507</v>
      </c>
      <c r="AL314" s="6" t="n">
        <v>42735</v>
      </c>
      <c r="AM314" s="0" t="n">
        <v>798</v>
      </c>
      <c r="AN314" s="0" t="n">
        <v>841</v>
      </c>
      <c r="AO314" s="0" t="n">
        <v>659</v>
      </c>
      <c r="AP314" s="0" t="n">
        <v>736</v>
      </c>
      <c r="AQ314" s="0" t="s">
        <v>1639</v>
      </c>
      <c r="AR314" s="0" t="s">
        <v>58</v>
      </c>
      <c r="AS314" s="0" t="s">
        <v>227</v>
      </c>
      <c r="AT314" s="0" t="n">
        <v>13179</v>
      </c>
      <c r="AU314" s="0" t="n">
        <v>1</v>
      </c>
      <c r="AV314" s="0" t="s">
        <v>1608</v>
      </c>
      <c r="AX314" s="0" t="s">
        <v>1608</v>
      </c>
    </row>
    <row r="315" customFormat="false" ht="15" hidden="false" customHeight="false" outlineLevel="0" collapsed="false">
      <c r="A315" s="0" t="s">
        <v>1721</v>
      </c>
      <c r="B315" s="0" t="s">
        <v>1592</v>
      </c>
      <c r="C315" s="0" t="s">
        <v>1722</v>
      </c>
      <c r="E315" s="1" t="s">
        <v>1722</v>
      </c>
      <c r="G315" s="5" t="s">
        <v>1722</v>
      </c>
      <c r="H315" s="5" t="s">
        <v>1723</v>
      </c>
      <c r="I315" s="5"/>
      <c r="J315" s="5"/>
      <c r="K315" s="5"/>
      <c r="L315" s="5"/>
      <c r="M315" s="5"/>
      <c r="N315" s="5"/>
      <c r="O315" s="0" t="s">
        <v>1722</v>
      </c>
      <c r="P315" s="0" t="s">
        <v>1724</v>
      </c>
      <c r="Q315" s="0" t="s">
        <v>51</v>
      </c>
      <c r="R315" s="0" t="s">
        <v>52</v>
      </c>
      <c r="S315" s="0" t="n">
        <v>998</v>
      </c>
      <c r="T315" s="0" t="n">
        <v>2813</v>
      </c>
      <c r="U315" s="0" t="n">
        <v>2813</v>
      </c>
      <c r="X315" s="0" t="n">
        <v>17</v>
      </c>
      <c r="Y315" s="0" t="s">
        <v>77</v>
      </c>
      <c r="Z315" s="0" t="n">
        <v>2813</v>
      </c>
      <c r="AA315" s="0" t="s">
        <v>54</v>
      </c>
      <c r="AB315" s="0" t="s">
        <v>54</v>
      </c>
      <c r="AC315" s="0" t="n">
        <v>6.447</v>
      </c>
      <c r="AD315" s="0" t="s">
        <v>1725</v>
      </c>
      <c r="AG315" s="6" t="n">
        <v>42735</v>
      </c>
      <c r="AH315" s="0" t="n">
        <v>34</v>
      </c>
      <c r="AI315" s="0" t="n">
        <v>36</v>
      </c>
      <c r="AJ315" s="6" t="n">
        <v>42735</v>
      </c>
      <c r="AK315" s="0" t="n">
        <v>6.447</v>
      </c>
      <c r="AL315" s="6" t="n">
        <v>42735</v>
      </c>
      <c r="AM315" s="0" t="n">
        <v>1.106</v>
      </c>
      <c r="AN315" s="0" t="n">
        <v>1.166</v>
      </c>
      <c r="AO315" s="0" t="n">
        <v>691</v>
      </c>
      <c r="AP315" s="0" t="n">
        <v>772</v>
      </c>
      <c r="AQ315" s="0" t="s">
        <v>1639</v>
      </c>
      <c r="AR315" s="0" t="s">
        <v>58</v>
      </c>
      <c r="AS315" s="0" t="s">
        <v>77</v>
      </c>
      <c r="AT315" s="0" t="n">
        <v>8</v>
      </c>
      <c r="AU315" s="0" t="n">
        <v>12</v>
      </c>
      <c r="AV315" s="0" t="s">
        <v>1725</v>
      </c>
      <c r="AW315" s="0" t="s">
        <v>1725</v>
      </c>
      <c r="AX315" s="0" t="s">
        <v>1608</v>
      </c>
    </row>
    <row r="316" customFormat="false" ht="15" hidden="false" customHeight="false" outlineLevel="0" collapsed="false">
      <c r="A316" s="0" t="s">
        <v>1726</v>
      </c>
      <c r="B316" s="0" t="s">
        <v>1592</v>
      </c>
      <c r="C316" s="0" t="s">
        <v>1727</v>
      </c>
      <c r="E316" s="1" t="s">
        <v>1727</v>
      </c>
      <c r="G316" s="5" t="s">
        <v>1727</v>
      </c>
      <c r="H316" s="5"/>
      <c r="I316" s="5"/>
      <c r="J316" s="5"/>
      <c r="K316" s="5"/>
      <c r="L316" s="5"/>
      <c r="M316" s="5"/>
      <c r="N316" s="5"/>
      <c r="O316" s="0" t="s">
        <v>1727</v>
      </c>
      <c r="P316" s="0" t="s">
        <v>1728</v>
      </c>
      <c r="Q316" s="0" t="s">
        <v>51</v>
      </c>
      <c r="R316" s="0" t="s">
        <v>52</v>
      </c>
      <c r="S316" s="0" t="n">
        <v>15.194</v>
      </c>
      <c r="T316" s="0" t="n">
        <v>2630</v>
      </c>
      <c r="U316" s="0" t="n">
        <v>2630</v>
      </c>
      <c r="W316" s="0" t="s">
        <v>1729</v>
      </c>
      <c r="X316" s="0" t="n">
        <v>984</v>
      </c>
      <c r="Y316" s="0" t="s">
        <v>77</v>
      </c>
      <c r="Z316" s="0" t="n">
        <v>2630</v>
      </c>
      <c r="AA316" s="0" t="s">
        <v>54</v>
      </c>
      <c r="AB316" s="0" t="s">
        <v>54</v>
      </c>
      <c r="AC316" s="0" t="n">
        <v>81.468</v>
      </c>
      <c r="AD316" s="0" t="s">
        <v>1599</v>
      </c>
      <c r="AG316" s="6" t="n">
        <v>42735</v>
      </c>
      <c r="AH316" s="0" t="n">
        <v>-322</v>
      </c>
      <c r="AI316" s="0" t="n">
        <v>-339</v>
      </c>
      <c r="AJ316" s="6" t="n">
        <v>42735</v>
      </c>
      <c r="AK316" s="0" t="n">
        <v>81.468</v>
      </c>
      <c r="AL316" s="6" t="n">
        <v>42735</v>
      </c>
      <c r="AM316" s="0" t="n">
        <v>19.303</v>
      </c>
      <c r="AN316" s="0" t="n">
        <v>20.347</v>
      </c>
      <c r="AO316" s="0" t="n">
        <v>10.01</v>
      </c>
      <c r="AP316" s="0" t="n">
        <v>11.185</v>
      </c>
      <c r="AQ316" s="0" t="s">
        <v>1639</v>
      </c>
      <c r="AR316" s="0" t="s">
        <v>58</v>
      </c>
      <c r="AS316" s="0" t="s">
        <v>77</v>
      </c>
      <c r="AT316" s="0" t="n">
        <v>142</v>
      </c>
      <c r="AU316" s="0" t="n">
        <v>202</v>
      </c>
      <c r="AX316" s="0" t="s">
        <v>1608</v>
      </c>
    </row>
    <row r="317" customFormat="false" ht="15" hidden="false" customHeight="false" outlineLevel="0" collapsed="false">
      <c r="A317" s="0" t="s">
        <v>1730</v>
      </c>
      <c r="B317" s="0" t="s">
        <v>1592</v>
      </c>
      <c r="C317" s="0" t="s">
        <v>1731</v>
      </c>
      <c r="E317" s="1" t="s">
        <v>1731</v>
      </c>
      <c r="G317" s="5" t="s">
        <v>1731</v>
      </c>
      <c r="H317" s="5" t="s">
        <v>1732</v>
      </c>
      <c r="I317" s="5"/>
      <c r="J317" s="5" t="s">
        <v>1733</v>
      </c>
      <c r="K317" s="5"/>
      <c r="L317" s="5"/>
      <c r="M317" s="5" t="s">
        <v>1734</v>
      </c>
      <c r="N317" s="5"/>
      <c r="O317" s="0" t="s">
        <v>1731</v>
      </c>
      <c r="P317" s="0" t="s">
        <v>1735</v>
      </c>
      <c r="Q317" s="0" t="s">
        <v>51</v>
      </c>
      <c r="R317" s="0" t="s">
        <v>52</v>
      </c>
      <c r="S317" s="0" t="n">
        <v>15.638</v>
      </c>
      <c r="T317" s="0" t="n">
        <v>2825</v>
      </c>
      <c r="U317" s="0" t="n">
        <v>2825</v>
      </c>
      <c r="V317" s="0" t="n">
        <v>4674</v>
      </c>
      <c r="X317" s="0" t="n">
        <v>88</v>
      </c>
      <c r="Y317" s="0" t="s">
        <v>53</v>
      </c>
      <c r="Z317" s="0" t="n">
        <v>2825</v>
      </c>
      <c r="AA317" s="0" t="s">
        <v>54</v>
      </c>
      <c r="AB317" s="0" t="s">
        <v>54</v>
      </c>
      <c r="AC317" s="0" t="n">
        <v>71.61</v>
      </c>
      <c r="AD317" s="0" t="s">
        <v>1736</v>
      </c>
      <c r="AG317" s="6" t="n">
        <v>42735</v>
      </c>
      <c r="AH317" s="0" t="n">
        <v>2.105</v>
      </c>
      <c r="AI317" s="0" t="n">
        <v>2.219</v>
      </c>
      <c r="AJ317" s="6" t="n">
        <v>42735</v>
      </c>
      <c r="AK317" s="0" t="n">
        <v>71.61</v>
      </c>
      <c r="AL317" s="6" t="n">
        <v>42735</v>
      </c>
      <c r="AM317" s="0" t="n">
        <v>24.894</v>
      </c>
      <c r="AN317" s="0" t="n">
        <v>26.241</v>
      </c>
      <c r="AO317" s="0" t="n">
        <v>30.092</v>
      </c>
      <c r="AP317" s="0" t="n">
        <v>33.623</v>
      </c>
      <c r="AQ317" s="0" t="s">
        <v>1639</v>
      </c>
      <c r="AR317" s="0" t="s">
        <v>58</v>
      </c>
      <c r="AS317" s="0" t="s">
        <v>53</v>
      </c>
      <c r="AT317" s="0" t="n">
        <v>62</v>
      </c>
      <c r="AU317" s="0" t="n">
        <v>75</v>
      </c>
      <c r="AV317" s="0" t="s">
        <v>1737</v>
      </c>
      <c r="AW317" s="0" t="s">
        <v>1738</v>
      </c>
      <c r="AX317" s="0" t="s">
        <v>1608</v>
      </c>
      <c r="AY317" s="0" t="s">
        <v>1738</v>
      </c>
    </row>
    <row r="318" customFormat="false" ht="15" hidden="false" customHeight="false" outlineLevel="0" collapsed="false">
      <c r="A318" s="0" t="s">
        <v>1739</v>
      </c>
      <c r="B318" s="0" t="s">
        <v>1592</v>
      </c>
      <c r="C318" s="0" t="s">
        <v>1740</v>
      </c>
      <c r="E318" s="1" t="s">
        <v>1740</v>
      </c>
      <c r="G318" s="5" t="s">
        <v>1740</v>
      </c>
      <c r="H318" s="5" t="s">
        <v>1741</v>
      </c>
      <c r="I318" s="5"/>
      <c r="J318" s="5"/>
      <c r="K318" s="5"/>
      <c r="L318" s="5"/>
      <c r="M318" s="5"/>
      <c r="N318" s="5"/>
      <c r="O318" s="0" t="s">
        <v>1740</v>
      </c>
      <c r="P318" s="0" t="s">
        <v>1742</v>
      </c>
      <c r="Q318" s="0" t="s">
        <v>51</v>
      </c>
      <c r="R318" s="0" t="s">
        <v>52</v>
      </c>
      <c r="S318" s="0" t="n">
        <v>1.084</v>
      </c>
      <c r="T318" s="0" t="n">
        <v>2120</v>
      </c>
      <c r="U318" s="0" t="n">
        <v>2120</v>
      </c>
      <c r="X318" s="0" t="n">
        <v>74</v>
      </c>
      <c r="Y318" s="0" t="s">
        <v>77</v>
      </c>
      <c r="Z318" s="0" t="n">
        <v>2120</v>
      </c>
      <c r="AA318" s="0" t="s">
        <v>54</v>
      </c>
      <c r="AB318" s="0" t="s">
        <v>54</v>
      </c>
      <c r="AC318" s="0" t="n">
        <v>6.297</v>
      </c>
      <c r="AD318" s="0" t="s">
        <v>1743</v>
      </c>
      <c r="AG318" s="6" t="n">
        <v>42735</v>
      </c>
      <c r="AH318" s="0" t="n">
        <v>107</v>
      </c>
      <c r="AI318" s="0" t="n">
        <v>113</v>
      </c>
      <c r="AJ318" s="6" t="n">
        <v>42735</v>
      </c>
      <c r="AK318" s="0" t="n">
        <v>6.297</v>
      </c>
      <c r="AL318" s="6" t="n">
        <v>42735</v>
      </c>
      <c r="AM318" s="0" t="n">
        <v>1.437</v>
      </c>
      <c r="AN318" s="0" t="n">
        <v>1.515</v>
      </c>
      <c r="AO318" s="0" t="n">
        <v>2.049</v>
      </c>
      <c r="AP318" s="0" t="n">
        <v>2.29</v>
      </c>
      <c r="AQ318" s="0" t="s">
        <v>1639</v>
      </c>
      <c r="AR318" s="0" t="s">
        <v>58</v>
      </c>
      <c r="AS318" s="0" t="s">
        <v>77</v>
      </c>
      <c r="AT318" s="0" t="n">
        <v>31</v>
      </c>
      <c r="AU318" s="0" t="n">
        <v>41</v>
      </c>
      <c r="AV318" s="0" t="s">
        <v>1744</v>
      </c>
      <c r="AX318" s="0" t="s">
        <v>1608</v>
      </c>
      <c r="AY318" s="0" t="s">
        <v>1745</v>
      </c>
    </row>
    <row r="319" customFormat="false" ht="15" hidden="false" customHeight="false" outlineLevel="0" collapsed="false">
      <c r="A319" s="0" t="s">
        <v>1746</v>
      </c>
      <c r="B319" s="0" t="s">
        <v>1592</v>
      </c>
      <c r="C319" s="0" t="s">
        <v>1747</v>
      </c>
      <c r="E319" s="1" t="s">
        <v>1747</v>
      </c>
      <c r="G319" s="5" t="s">
        <v>1747</v>
      </c>
      <c r="H319" s="5" t="s">
        <v>1748</v>
      </c>
      <c r="I319" s="5"/>
      <c r="J319" s="5"/>
      <c r="K319" s="5"/>
      <c r="L319" s="5"/>
      <c r="M319" s="5"/>
      <c r="N319" s="5"/>
      <c r="O319" s="0" t="s">
        <v>1289</v>
      </c>
      <c r="P319" s="0" t="s">
        <v>1290</v>
      </c>
      <c r="Q319" s="0" t="s">
        <v>51</v>
      </c>
      <c r="R319" s="0" t="s">
        <v>52</v>
      </c>
      <c r="S319" s="0" t="n">
        <v>2.488</v>
      </c>
      <c r="T319" s="0" t="n">
        <v>6190</v>
      </c>
      <c r="U319" s="0" t="n">
        <v>6190</v>
      </c>
      <c r="X319" s="0" t="n">
        <v>416</v>
      </c>
      <c r="Y319" s="0" t="s">
        <v>67</v>
      </c>
      <c r="Z319" s="0" t="s">
        <v>120</v>
      </c>
      <c r="AA319" s="0" t="s">
        <v>120</v>
      </c>
      <c r="AB319" s="0" t="s">
        <v>56</v>
      </c>
      <c r="AC319" s="0" t="s">
        <v>120</v>
      </c>
      <c r="AD319" s="0" t="s">
        <v>1749</v>
      </c>
      <c r="AG319" s="6" t="n">
        <v>42735</v>
      </c>
      <c r="AH319" s="0" t="n">
        <v>104</v>
      </c>
      <c r="AI319" s="0" t="n">
        <v>109</v>
      </c>
      <c r="AJ319" s="6" t="n">
        <v>42735</v>
      </c>
      <c r="AK319" s="0" t="n">
        <v>12.521</v>
      </c>
      <c r="AL319" s="6" t="n">
        <v>42735</v>
      </c>
      <c r="AM319" s="0" t="n">
        <v>3.32</v>
      </c>
      <c r="AN319" s="0" t="n">
        <v>3.5</v>
      </c>
      <c r="AO319" s="0" t="n">
        <v>3.146</v>
      </c>
      <c r="AP319" s="0" t="n">
        <v>3.515</v>
      </c>
      <c r="AQ319" s="0" t="s">
        <v>1605</v>
      </c>
      <c r="AR319" s="0" t="s">
        <v>58</v>
      </c>
      <c r="AS319" s="0" t="s">
        <v>67</v>
      </c>
      <c r="AT319" s="0" t="n">
        <v>13179</v>
      </c>
      <c r="AU319" s="0" t="n">
        <v>52</v>
      </c>
      <c r="AV319" s="0" t="s">
        <v>1750</v>
      </c>
      <c r="AX319" s="0" t="s">
        <v>1608</v>
      </c>
    </row>
    <row r="320" customFormat="false" ht="15" hidden="false" customHeight="false" outlineLevel="0" collapsed="false">
      <c r="A320" s="0" t="s">
        <v>1751</v>
      </c>
      <c r="B320" s="0" t="s">
        <v>1592</v>
      </c>
      <c r="C320" s="0" t="s">
        <v>1752</v>
      </c>
      <c r="E320" s="1" t="s">
        <v>1752</v>
      </c>
      <c r="G320" s="5" t="s">
        <v>1752</v>
      </c>
      <c r="H320" s="5"/>
      <c r="I320" s="5"/>
      <c r="J320" s="5"/>
      <c r="K320" s="5"/>
      <c r="L320" s="5"/>
      <c r="M320" s="5"/>
      <c r="N320" s="5"/>
      <c r="O320" s="0" t="s">
        <v>1752</v>
      </c>
      <c r="P320" s="0" t="s">
        <v>1753</v>
      </c>
      <c r="Q320" s="0" t="s">
        <v>51</v>
      </c>
      <c r="R320" s="0" t="s">
        <v>52</v>
      </c>
      <c r="S320" s="0" t="n">
        <v>1.76</v>
      </c>
      <c r="T320" s="0" t="n">
        <v>2120</v>
      </c>
      <c r="U320" s="0" t="n">
        <v>2120</v>
      </c>
      <c r="V320" s="0" t="n">
        <v>2611</v>
      </c>
      <c r="W320" s="0" t="s">
        <v>1754</v>
      </c>
      <c r="X320" s="0" t="n">
        <v>235</v>
      </c>
      <c r="Y320" s="0" t="s">
        <v>53</v>
      </c>
      <c r="Z320" s="0" t="n">
        <v>2120</v>
      </c>
      <c r="AA320" s="0" t="s">
        <v>54</v>
      </c>
      <c r="AB320" s="0" t="s">
        <v>54</v>
      </c>
      <c r="AC320" s="0" t="n">
        <v>13.03</v>
      </c>
      <c r="AD320" s="0" t="s">
        <v>1749</v>
      </c>
      <c r="AG320" s="6" t="n">
        <v>42735</v>
      </c>
      <c r="AH320" s="0" t="n">
        <v>114</v>
      </c>
      <c r="AI320" s="0" t="n">
        <v>120</v>
      </c>
      <c r="AJ320" s="6" t="n">
        <v>42735</v>
      </c>
      <c r="AK320" s="0" t="n">
        <v>13.03</v>
      </c>
      <c r="AL320" s="6" t="n">
        <v>42735</v>
      </c>
      <c r="AM320" s="0" t="n">
        <v>3.607</v>
      </c>
      <c r="AN320" s="0" t="n">
        <v>3.803</v>
      </c>
      <c r="AO320" s="0" t="n">
        <v>2.651</v>
      </c>
      <c r="AP320" s="0" t="n">
        <v>2.962</v>
      </c>
      <c r="AQ320" s="0" t="s">
        <v>1605</v>
      </c>
      <c r="AR320" s="0" t="s">
        <v>58</v>
      </c>
      <c r="AS320" s="0" t="s">
        <v>53</v>
      </c>
      <c r="AT320" s="0" t="n">
        <v>82</v>
      </c>
      <c r="AU320" s="0" t="n">
        <v>100</v>
      </c>
      <c r="AX320" s="0" t="s">
        <v>1608</v>
      </c>
    </row>
    <row r="321" customFormat="false" ht="15" hidden="false" customHeight="false" outlineLevel="0" collapsed="false">
      <c r="A321" s="0" t="s">
        <v>1755</v>
      </c>
      <c r="B321" s="0" t="s">
        <v>1592</v>
      </c>
      <c r="C321" s="0" t="s">
        <v>1756</v>
      </c>
      <c r="E321" s="1" t="s">
        <v>1756</v>
      </c>
      <c r="G321" s="5" t="s">
        <v>1756</v>
      </c>
      <c r="H321" s="5" t="s">
        <v>1757</v>
      </c>
      <c r="I321" s="5"/>
      <c r="J321" s="5"/>
      <c r="K321" s="5"/>
      <c r="L321" s="5"/>
      <c r="M321" s="5"/>
      <c r="N321" s="5"/>
      <c r="O321" s="0" t="s">
        <v>1756</v>
      </c>
      <c r="P321" s="0" t="s">
        <v>1758</v>
      </c>
      <c r="Q321" s="0" t="s">
        <v>51</v>
      </c>
      <c r="R321" s="0" t="s">
        <v>52</v>
      </c>
      <c r="S321" s="0" t="n">
        <v>259</v>
      </c>
      <c r="T321" s="0" t="n">
        <v>2751</v>
      </c>
      <c r="U321" s="0" t="n">
        <v>2751</v>
      </c>
      <c r="V321" s="0" t="n">
        <v>4643</v>
      </c>
      <c r="X321" s="0" t="n">
        <v>11</v>
      </c>
      <c r="Y321" s="0" t="s">
        <v>77</v>
      </c>
      <c r="Z321" s="0" t="n">
        <v>2751</v>
      </c>
      <c r="AA321" s="0" t="s">
        <v>54</v>
      </c>
      <c r="AB321" s="0" t="s">
        <v>54</v>
      </c>
      <c r="AC321" s="0" t="n">
        <v>4.348</v>
      </c>
      <c r="AD321" s="0" t="s">
        <v>1759</v>
      </c>
      <c r="AG321" s="6" t="n">
        <v>42735</v>
      </c>
      <c r="AH321" s="0" t="n">
        <v>7</v>
      </c>
      <c r="AI321" s="0" t="n">
        <v>7</v>
      </c>
      <c r="AJ321" s="6" t="n">
        <v>42735</v>
      </c>
      <c r="AK321" s="0" t="n">
        <v>4.348</v>
      </c>
      <c r="AL321" s="6" t="n">
        <v>42735</v>
      </c>
      <c r="AM321" s="0" t="n">
        <v>232</v>
      </c>
      <c r="AN321" s="0" t="n">
        <v>244</v>
      </c>
      <c r="AO321" s="0" t="n">
        <v>134</v>
      </c>
      <c r="AP321" s="0" t="n">
        <v>150</v>
      </c>
      <c r="AQ321" s="0" t="s">
        <v>1639</v>
      </c>
      <c r="AR321" s="0" t="s">
        <v>58</v>
      </c>
      <c r="AS321" s="0" t="s">
        <v>77</v>
      </c>
      <c r="AT321" s="0" t="n">
        <v>8</v>
      </c>
      <c r="AU321" s="0" t="n">
        <v>8</v>
      </c>
      <c r="AX321" s="0" t="s">
        <v>1608</v>
      </c>
      <c r="AY321" s="0" t="s">
        <v>1760</v>
      </c>
    </row>
    <row r="322" customFormat="false" ht="15" hidden="false" customHeight="false" outlineLevel="0" collapsed="false">
      <c r="A322" s="0" t="s">
        <v>1761</v>
      </c>
      <c r="B322" s="0" t="s">
        <v>1592</v>
      </c>
      <c r="C322" s="0" t="s">
        <v>1762</v>
      </c>
      <c r="E322" s="1" t="s">
        <v>1762</v>
      </c>
      <c r="G322" s="5" t="s">
        <v>1762</v>
      </c>
      <c r="H322" s="5"/>
      <c r="I322" s="5"/>
      <c r="J322" s="5"/>
      <c r="K322" s="5"/>
      <c r="L322" s="5"/>
      <c r="M322" s="5"/>
      <c r="N322" s="5"/>
      <c r="O322" s="0" t="s">
        <v>1762</v>
      </c>
      <c r="P322" s="0" t="s">
        <v>1763</v>
      </c>
      <c r="Q322" s="0" t="s">
        <v>51</v>
      </c>
      <c r="R322" s="0" t="s">
        <v>52</v>
      </c>
      <c r="S322" s="0" t="n">
        <v>1.144</v>
      </c>
      <c r="T322" s="0" t="n">
        <v>2712</v>
      </c>
      <c r="U322" s="0" t="n">
        <v>2712</v>
      </c>
      <c r="V322" s="0" t="n">
        <v>2899</v>
      </c>
      <c r="X322" s="0" t="n">
        <v>1</v>
      </c>
      <c r="Y322" s="0" t="s">
        <v>53</v>
      </c>
      <c r="Z322" s="0" t="n">
        <v>2712</v>
      </c>
      <c r="AA322" s="0" t="s">
        <v>54</v>
      </c>
      <c r="AB322" s="0" t="s">
        <v>54</v>
      </c>
      <c r="AC322" s="0" t="n">
        <v>6.395</v>
      </c>
      <c r="AD322" s="0" t="s">
        <v>1764</v>
      </c>
      <c r="AG322" s="6" t="n">
        <v>42735</v>
      </c>
      <c r="AH322" s="0" t="n">
        <v>91</v>
      </c>
      <c r="AI322" s="0" t="n">
        <v>96</v>
      </c>
      <c r="AJ322" s="6" t="n">
        <v>42735</v>
      </c>
      <c r="AK322" s="0" t="n">
        <v>6.395</v>
      </c>
      <c r="AL322" s="6" t="n">
        <v>42735</v>
      </c>
      <c r="AM322" s="0" t="n">
        <v>1.998</v>
      </c>
      <c r="AN322" s="0" t="n">
        <v>2.106</v>
      </c>
      <c r="AO322" s="0" t="n">
        <v>4.035</v>
      </c>
      <c r="AP322" s="0" t="n">
        <v>4.508</v>
      </c>
      <c r="AQ322" s="0" t="s">
        <v>1605</v>
      </c>
      <c r="AR322" s="0" t="s">
        <v>58</v>
      </c>
      <c r="AS322" s="0" t="s">
        <v>53</v>
      </c>
      <c r="AT322" s="0" t="n">
        <v>24</v>
      </c>
      <c r="AU322" s="0" t="n">
        <v>31</v>
      </c>
      <c r="AX322" s="0" t="s">
        <v>1608</v>
      </c>
    </row>
    <row r="323" customFormat="false" ht="15" hidden="false" customHeight="false" outlineLevel="0" collapsed="false">
      <c r="A323" s="0" t="s">
        <v>1765</v>
      </c>
      <c r="B323" s="0" t="s">
        <v>1592</v>
      </c>
      <c r="C323" s="0" t="s">
        <v>1766</v>
      </c>
      <c r="E323" s="1" t="s">
        <v>1766</v>
      </c>
      <c r="G323" s="5" t="s">
        <v>1766</v>
      </c>
      <c r="H323" s="5" t="s">
        <v>1767</v>
      </c>
      <c r="I323" s="5"/>
      <c r="J323" s="5"/>
      <c r="K323" s="5"/>
      <c r="L323" s="5"/>
      <c r="M323" s="5"/>
      <c r="N323" s="5"/>
      <c r="O323" s="0" t="s">
        <v>1766</v>
      </c>
      <c r="P323" s="0" t="s">
        <v>1768</v>
      </c>
      <c r="Q323" s="0" t="s">
        <v>718</v>
      </c>
      <c r="R323" s="0" t="s">
        <v>52</v>
      </c>
      <c r="S323" s="0" t="n">
        <v>3.633</v>
      </c>
      <c r="T323" s="0" t="n">
        <v>2120</v>
      </c>
      <c r="U323" s="0" t="n">
        <v>2120</v>
      </c>
      <c r="V323" s="0" t="n">
        <v>2059</v>
      </c>
      <c r="X323" s="0" t="n">
        <v>43</v>
      </c>
      <c r="Y323" s="0" t="s">
        <v>77</v>
      </c>
      <c r="Z323" s="0" t="n">
        <v>2120</v>
      </c>
      <c r="AA323" s="0" t="s">
        <v>54</v>
      </c>
      <c r="AB323" s="0" t="s">
        <v>54</v>
      </c>
      <c r="AC323" s="0" t="n">
        <v>7.001</v>
      </c>
      <c r="AD323" s="0" t="s">
        <v>1769</v>
      </c>
      <c r="AG323" s="6" t="n">
        <v>42735</v>
      </c>
      <c r="AH323" s="0" t="n">
        <v>197</v>
      </c>
      <c r="AI323" s="0" t="n">
        <v>208</v>
      </c>
      <c r="AJ323" s="6" t="n">
        <v>42735</v>
      </c>
      <c r="AK323" s="0" t="n">
        <v>7.001</v>
      </c>
      <c r="AL323" s="6" t="n">
        <v>42735</v>
      </c>
      <c r="AM323" s="0" t="n">
        <v>1.973</v>
      </c>
      <c r="AN323" s="0" t="n">
        <v>2.08</v>
      </c>
      <c r="AO323" s="0" t="n">
        <v>5.591</v>
      </c>
      <c r="AP323" s="0" t="n">
        <v>6.247</v>
      </c>
      <c r="AQ323" s="0" t="s">
        <v>1639</v>
      </c>
      <c r="AR323" s="0" t="s">
        <v>58</v>
      </c>
      <c r="AS323" s="0" t="s">
        <v>77</v>
      </c>
      <c r="AT323" s="0" t="n">
        <v>24</v>
      </c>
      <c r="AU323" s="0" t="n">
        <v>36</v>
      </c>
      <c r="AV323" s="0" t="s">
        <v>1769</v>
      </c>
      <c r="AX323" s="0" t="s">
        <v>1608</v>
      </c>
    </row>
    <row r="324" customFormat="false" ht="15" hidden="false" customHeight="false" outlineLevel="0" collapsed="false">
      <c r="A324" s="0" t="s">
        <v>1770</v>
      </c>
      <c r="B324" s="0" t="s">
        <v>1592</v>
      </c>
      <c r="C324" s="0" t="s">
        <v>1771</v>
      </c>
      <c r="E324" s="1" t="s">
        <v>1771</v>
      </c>
      <c r="G324" s="5" t="s">
        <v>1771</v>
      </c>
      <c r="H324" s="5" t="s">
        <v>1772</v>
      </c>
      <c r="I324" s="5"/>
      <c r="J324" s="5"/>
      <c r="K324" s="5"/>
      <c r="L324" s="5"/>
      <c r="M324" s="5"/>
      <c r="N324" s="5"/>
      <c r="O324" s="0" t="s">
        <v>1771</v>
      </c>
      <c r="P324" s="0" t="s">
        <v>1773</v>
      </c>
      <c r="Q324" s="0" t="s">
        <v>51</v>
      </c>
      <c r="R324" s="0" t="s">
        <v>52</v>
      </c>
      <c r="S324" s="0" t="n">
        <v>2.112</v>
      </c>
      <c r="T324" s="0" t="n">
        <v>2120</v>
      </c>
      <c r="U324" s="0" t="n">
        <v>2120</v>
      </c>
      <c r="V324" s="0" t="n">
        <v>2059</v>
      </c>
      <c r="W324" s="0" t="s">
        <v>1774</v>
      </c>
      <c r="X324" s="0" t="n">
        <v>998</v>
      </c>
      <c r="Y324" s="0" t="s">
        <v>77</v>
      </c>
      <c r="Z324" s="0" t="n">
        <v>2120</v>
      </c>
      <c r="AA324" s="0" t="s">
        <v>54</v>
      </c>
      <c r="AB324" s="0" t="s">
        <v>54</v>
      </c>
      <c r="AC324" s="0" t="n">
        <v>19.523</v>
      </c>
      <c r="AD324" s="0" t="s">
        <v>1668</v>
      </c>
      <c r="AG324" s="6" t="n">
        <v>42735</v>
      </c>
      <c r="AH324" s="0" t="n">
        <v>383</v>
      </c>
      <c r="AI324" s="0" t="n">
        <v>404</v>
      </c>
      <c r="AJ324" s="6" t="n">
        <v>42735</v>
      </c>
      <c r="AK324" s="0" t="n">
        <v>19.523</v>
      </c>
      <c r="AL324" s="6" t="n">
        <v>42735</v>
      </c>
      <c r="AM324" s="0" t="n">
        <v>5.967</v>
      </c>
      <c r="AN324" s="0" t="n">
        <v>6.29</v>
      </c>
      <c r="AO324" s="0" t="n">
        <v>7.516</v>
      </c>
      <c r="AP324" s="0" t="n">
        <v>8.398</v>
      </c>
      <c r="AQ324" s="0" t="s">
        <v>1605</v>
      </c>
      <c r="AR324" s="0" t="s">
        <v>58</v>
      </c>
      <c r="AS324" s="0" t="s">
        <v>77</v>
      </c>
      <c r="AT324" s="0" t="n">
        <v>31</v>
      </c>
      <c r="AU324" s="0" t="n">
        <v>59</v>
      </c>
      <c r="AV324" s="0" t="s">
        <v>1669</v>
      </c>
      <c r="AW324" s="0" t="s">
        <v>1669</v>
      </c>
      <c r="AX324" s="0" t="s">
        <v>1608</v>
      </c>
      <c r="AY324" s="0" t="s">
        <v>1775</v>
      </c>
    </row>
    <row r="325" customFormat="false" ht="15" hidden="false" customHeight="false" outlineLevel="0" collapsed="false">
      <c r="A325" s="0" t="s">
        <v>1776</v>
      </c>
      <c r="B325" s="0" t="s">
        <v>1592</v>
      </c>
      <c r="C325" s="0" t="s">
        <v>1777</v>
      </c>
      <c r="E325" s="1" t="s">
        <v>1777</v>
      </c>
      <c r="G325" s="5" t="s">
        <v>1777</v>
      </c>
      <c r="H325" s="5"/>
      <c r="I325" s="5"/>
      <c r="J325" s="5"/>
      <c r="K325" s="5"/>
      <c r="L325" s="5"/>
      <c r="M325" s="5"/>
      <c r="N325" s="5"/>
      <c r="O325" s="0" t="s">
        <v>1778</v>
      </c>
      <c r="P325" s="0" t="s">
        <v>1779</v>
      </c>
      <c r="Q325" s="0" t="s">
        <v>51</v>
      </c>
      <c r="R325" s="0" t="s">
        <v>52</v>
      </c>
      <c r="S325" s="0" t="n">
        <v>5.018</v>
      </c>
      <c r="T325" s="0" t="n">
        <v>2452</v>
      </c>
      <c r="U325" s="0" t="n">
        <v>2452</v>
      </c>
      <c r="V325" s="0" t="n">
        <v>2434</v>
      </c>
      <c r="X325" s="0" t="n">
        <v>44</v>
      </c>
      <c r="Y325" s="0" t="s">
        <v>67</v>
      </c>
      <c r="Z325" s="0" t="n">
        <v>8412</v>
      </c>
      <c r="AA325" s="0" t="s">
        <v>120</v>
      </c>
      <c r="AB325" s="0" t="s">
        <v>56</v>
      </c>
      <c r="AC325" s="0" t="s">
        <v>120</v>
      </c>
      <c r="AD325" s="0" t="s">
        <v>1780</v>
      </c>
      <c r="AG325" s="6" t="n">
        <v>42735</v>
      </c>
      <c r="AH325" s="0" t="n">
        <v>11</v>
      </c>
      <c r="AI325" s="0" t="n">
        <v>12</v>
      </c>
      <c r="AJ325" s="6" t="n">
        <v>42735</v>
      </c>
      <c r="AK325" s="0" t="n">
        <v>23.044</v>
      </c>
      <c r="AL325" s="6" t="n">
        <v>42735</v>
      </c>
      <c r="AM325" s="0" t="n">
        <v>5.164</v>
      </c>
      <c r="AN325" s="0" t="n">
        <v>5.444</v>
      </c>
      <c r="AO325" s="0" t="n">
        <v>2.264</v>
      </c>
      <c r="AP325" s="0" t="n">
        <v>2.53</v>
      </c>
      <c r="AQ325" s="0" t="s">
        <v>1605</v>
      </c>
      <c r="AR325" s="0" t="s">
        <v>58</v>
      </c>
      <c r="AS325" s="0" t="s">
        <v>67</v>
      </c>
      <c r="AT325" s="0" t="n">
        <v>46</v>
      </c>
      <c r="AU325" s="0" t="n">
        <v>31</v>
      </c>
      <c r="AV325" s="0" t="s">
        <v>1781</v>
      </c>
      <c r="AX325" s="0" t="s">
        <v>1608</v>
      </c>
    </row>
    <row r="326" customFormat="false" ht="15" hidden="false" customHeight="false" outlineLevel="0" collapsed="false">
      <c r="A326" s="0" t="s">
        <v>1782</v>
      </c>
      <c r="B326" s="0" t="s">
        <v>1592</v>
      </c>
      <c r="C326" s="0" t="s">
        <v>1783</v>
      </c>
      <c r="E326" s="1" t="s">
        <v>1783</v>
      </c>
      <c r="G326" s="5" t="s">
        <v>1783</v>
      </c>
      <c r="H326" s="5"/>
      <c r="I326" s="5"/>
      <c r="J326" s="5"/>
      <c r="K326" s="5"/>
      <c r="L326" s="5"/>
      <c r="M326" s="5"/>
      <c r="N326" s="5"/>
      <c r="O326" s="0" t="s">
        <v>1783</v>
      </c>
      <c r="P326" s="0" t="s">
        <v>1784</v>
      </c>
      <c r="Q326" s="0" t="s">
        <v>51</v>
      </c>
      <c r="R326" s="0" t="s">
        <v>52</v>
      </c>
      <c r="S326" s="0" t="n">
        <v>1.374</v>
      </c>
      <c r="T326" s="0" t="n">
        <v>2712</v>
      </c>
      <c r="U326" s="0" t="n">
        <v>2712</v>
      </c>
      <c r="X326" s="0" t="n">
        <v>9</v>
      </c>
      <c r="Y326" s="0" t="s">
        <v>77</v>
      </c>
      <c r="Z326" s="0" t="n">
        <v>2712</v>
      </c>
      <c r="AA326" s="0" t="s">
        <v>54</v>
      </c>
      <c r="AB326" s="0" t="s">
        <v>54</v>
      </c>
      <c r="AC326" s="0" t="n">
        <v>5.89</v>
      </c>
      <c r="AD326" s="0" t="s">
        <v>1785</v>
      </c>
      <c r="AG326" s="6" t="n">
        <v>42735</v>
      </c>
      <c r="AH326" s="0" t="n">
        <v>119</v>
      </c>
      <c r="AI326" s="0" t="n">
        <v>125</v>
      </c>
      <c r="AJ326" s="6" t="n">
        <v>42735</v>
      </c>
      <c r="AK326" s="0" t="n">
        <v>5.89</v>
      </c>
      <c r="AL326" s="6" t="n">
        <v>42735</v>
      </c>
      <c r="AM326" s="0" t="n">
        <v>1.952</v>
      </c>
      <c r="AN326" s="0" t="n">
        <v>2.058</v>
      </c>
      <c r="AO326" s="0" t="n">
        <v>2.175</v>
      </c>
      <c r="AP326" s="0" t="n">
        <v>2.43</v>
      </c>
      <c r="AQ326" s="0" t="s">
        <v>1639</v>
      </c>
      <c r="AR326" s="0" t="s">
        <v>58</v>
      </c>
      <c r="AS326" s="0" t="s">
        <v>77</v>
      </c>
      <c r="AT326" s="0" t="n">
        <v>8</v>
      </c>
      <c r="AU326" s="0" t="n">
        <v>9</v>
      </c>
      <c r="AV326" s="0" t="s">
        <v>1786</v>
      </c>
      <c r="AX326" s="0" t="s">
        <v>1608</v>
      </c>
    </row>
    <row r="327" customFormat="false" ht="15" hidden="false" customHeight="false" outlineLevel="0" collapsed="false">
      <c r="A327" s="0" t="s">
        <v>1787</v>
      </c>
      <c r="B327" s="0" t="s">
        <v>1592</v>
      </c>
      <c r="C327" s="0" t="s">
        <v>1788</v>
      </c>
      <c r="E327" s="1" t="s">
        <v>1788</v>
      </c>
      <c r="G327" s="5" t="s">
        <v>1788</v>
      </c>
      <c r="H327" s="5"/>
      <c r="I327" s="5"/>
      <c r="J327" s="5"/>
      <c r="K327" s="5"/>
      <c r="L327" s="5"/>
      <c r="M327" s="5"/>
      <c r="N327" s="5"/>
      <c r="O327" s="0" t="s">
        <v>1788</v>
      </c>
      <c r="P327" s="0" t="s">
        <v>1789</v>
      </c>
      <c r="Q327" s="0" t="s">
        <v>51</v>
      </c>
      <c r="R327" s="0" t="s">
        <v>52</v>
      </c>
      <c r="S327" s="0" t="n">
        <v>848</v>
      </c>
      <c r="T327" s="0" t="n">
        <v>1399</v>
      </c>
      <c r="U327" s="0" t="n">
        <v>1399</v>
      </c>
      <c r="V327" s="0" t="n">
        <v>1399</v>
      </c>
      <c r="W327" s="0" t="s">
        <v>1790</v>
      </c>
      <c r="X327" s="0" t="n">
        <v>20</v>
      </c>
      <c r="Y327" s="0" t="s">
        <v>53</v>
      </c>
      <c r="Z327" s="0" t="n">
        <v>1399</v>
      </c>
      <c r="AA327" s="0" t="s">
        <v>54</v>
      </c>
      <c r="AB327" s="0" t="s">
        <v>54</v>
      </c>
      <c r="AC327" s="0" t="n">
        <v>21.019</v>
      </c>
      <c r="AD327" s="0" t="s">
        <v>1791</v>
      </c>
      <c r="AG327" s="6" t="n">
        <v>42735</v>
      </c>
      <c r="AH327" s="0" t="n">
        <v>110</v>
      </c>
      <c r="AI327" s="0" t="n">
        <v>116</v>
      </c>
      <c r="AJ327" s="6" t="n">
        <v>42735</v>
      </c>
      <c r="AK327" s="0" t="n">
        <v>21.019</v>
      </c>
      <c r="AL327" s="6" t="n">
        <v>42735</v>
      </c>
      <c r="AM327" s="0" t="n">
        <v>1.284</v>
      </c>
      <c r="AN327" s="0" t="n">
        <v>1.354</v>
      </c>
      <c r="AO327" s="0" t="n">
        <v>237</v>
      </c>
      <c r="AP327" s="0" t="n">
        <v>265</v>
      </c>
      <c r="AQ327" s="0" t="s">
        <v>1639</v>
      </c>
      <c r="AR327" s="0" t="s">
        <v>58</v>
      </c>
      <c r="AS327" s="0" t="s">
        <v>53</v>
      </c>
      <c r="AT327" s="0" t="n">
        <v>12</v>
      </c>
      <c r="AU327" s="0" t="n">
        <v>17</v>
      </c>
      <c r="AV327" s="0" t="s">
        <v>1608</v>
      </c>
      <c r="AX327" s="0" t="s">
        <v>1608</v>
      </c>
    </row>
    <row r="328" customFormat="false" ht="15" hidden="false" customHeight="false" outlineLevel="0" collapsed="false">
      <c r="A328" s="0" t="s">
        <v>1792</v>
      </c>
      <c r="B328" s="0" t="s">
        <v>1592</v>
      </c>
      <c r="C328" s="0" t="s">
        <v>1793</v>
      </c>
      <c r="E328" s="1" t="s">
        <v>1793</v>
      </c>
      <c r="G328" s="5" t="s">
        <v>1793</v>
      </c>
      <c r="H328" s="5" t="s">
        <v>1794</v>
      </c>
      <c r="I328" s="5" t="s">
        <v>1795</v>
      </c>
      <c r="J328" s="5"/>
      <c r="K328" s="5"/>
      <c r="L328" s="5"/>
      <c r="M328" s="5"/>
      <c r="N328" s="5"/>
      <c r="O328" s="0" t="s">
        <v>1793</v>
      </c>
      <c r="P328" s="0" t="s">
        <v>1796</v>
      </c>
      <c r="Q328" s="0" t="s">
        <v>51</v>
      </c>
      <c r="R328" s="0" t="s">
        <v>52</v>
      </c>
      <c r="S328" s="0" t="n">
        <v>14.251</v>
      </c>
      <c r="T328" s="0" t="n">
        <v>4299</v>
      </c>
      <c r="U328" s="0" t="n">
        <v>4299</v>
      </c>
      <c r="V328" s="0" t="n">
        <v>2351</v>
      </c>
      <c r="W328" s="0" t="s">
        <v>1797</v>
      </c>
      <c r="X328" s="0" t="n">
        <v>999</v>
      </c>
      <c r="Y328" s="0" t="s">
        <v>77</v>
      </c>
      <c r="Z328" s="0" t="n">
        <v>4299</v>
      </c>
      <c r="AA328" s="0" t="s">
        <v>54</v>
      </c>
      <c r="AB328" s="0" t="s">
        <v>54</v>
      </c>
      <c r="AC328" s="0" t="n">
        <v>41.014</v>
      </c>
      <c r="AD328" s="0" t="s">
        <v>1749</v>
      </c>
      <c r="AG328" s="6" t="n">
        <v>42735</v>
      </c>
      <c r="AH328" s="0" t="n">
        <v>463</v>
      </c>
      <c r="AI328" s="0" t="n">
        <v>489</v>
      </c>
      <c r="AJ328" s="6" t="n">
        <v>42735</v>
      </c>
      <c r="AK328" s="0" t="n">
        <v>41.014</v>
      </c>
      <c r="AL328" s="6" t="n">
        <v>42735</v>
      </c>
      <c r="AM328" s="0" t="n">
        <v>20.643</v>
      </c>
      <c r="AN328" s="0" t="n">
        <v>21.76</v>
      </c>
      <c r="AO328" s="0" t="n">
        <v>6.556</v>
      </c>
      <c r="AP328" s="0" t="n">
        <v>7.326</v>
      </c>
      <c r="AQ328" s="0" t="s">
        <v>1605</v>
      </c>
      <c r="AR328" s="0" t="s">
        <v>58</v>
      </c>
      <c r="AS328" s="0" t="s">
        <v>77</v>
      </c>
      <c r="AT328" s="0" t="n">
        <v>48</v>
      </c>
      <c r="AU328" s="0" t="n">
        <v>107</v>
      </c>
      <c r="AX328" s="0" t="s">
        <v>1608</v>
      </c>
    </row>
    <row r="329" customFormat="false" ht="15" hidden="false" customHeight="false" outlineLevel="0" collapsed="false">
      <c r="A329" s="0" t="s">
        <v>1798</v>
      </c>
      <c r="B329" s="0" t="s">
        <v>1592</v>
      </c>
      <c r="C329" s="0" t="s">
        <v>1799</v>
      </c>
      <c r="E329" s="1" t="s">
        <v>1799</v>
      </c>
      <c r="G329" s="5" t="s">
        <v>1799</v>
      </c>
      <c r="H329" s="5"/>
      <c r="I329" s="5"/>
      <c r="J329" s="5"/>
      <c r="K329" s="5"/>
      <c r="L329" s="5"/>
      <c r="M329" s="5"/>
      <c r="N329" s="5"/>
      <c r="O329" s="0" t="s">
        <v>1800</v>
      </c>
      <c r="P329" s="0" t="s">
        <v>1801</v>
      </c>
      <c r="Q329" s="0" t="s">
        <v>51</v>
      </c>
      <c r="R329" s="0" t="s">
        <v>52</v>
      </c>
      <c r="S329" s="0" t="n">
        <v>7.145</v>
      </c>
      <c r="T329" s="0" t="n">
        <v>2891</v>
      </c>
      <c r="U329" s="0" t="n">
        <v>2891</v>
      </c>
      <c r="V329" s="0" t="n">
        <v>2454</v>
      </c>
      <c r="W329" s="0" t="s">
        <v>1802</v>
      </c>
      <c r="X329" s="0" t="n">
        <v>31</v>
      </c>
      <c r="Y329" s="0" t="s">
        <v>67</v>
      </c>
      <c r="Z329" s="0" t="n">
        <v>8411</v>
      </c>
      <c r="AA329" s="0" t="s">
        <v>120</v>
      </c>
      <c r="AB329" s="0" t="s">
        <v>56</v>
      </c>
      <c r="AC329" s="0" t="s">
        <v>120</v>
      </c>
      <c r="AD329" s="0" t="s">
        <v>1803</v>
      </c>
      <c r="AG329" s="6" t="n">
        <v>42735</v>
      </c>
      <c r="AH329" s="0" t="n">
        <v>-144</v>
      </c>
      <c r="AI329" s="0" t="n">
        <v>-152</v>
      </c>
      <c r="AJ329" s="6" t="n">
        <v>42735</v>
      </c>
      <c r="AK329" s="0" t="n">
        <v>24.414</v>
      </c>
      <c r="AL329" s="6" t="n">
        <v>42735</v>
      </c>
      <c r="AM329" s="0" t="n">
        <v>9.684</v>
      </c>
      <c r="AN329" s="0" t="n">
        <v>10.208</v>
      </c>
      <c r="AO329" s="0" t="n">
        <v>1.531</v>
      </c>
      <c r="AP329" s="0" t="n">
        <v>1.71</v>
      </c>
      <c r="AQ329" s="0" t="s">
        <v>1639</v>
      </c>
      <c r="AR329" s="0" t="s">
        <v>58</v>
      </c>
      <c r="AS329" s="0" t="s">
        <v>67</v>
      </c>
      <c r="AT329" s="0" t="n">
        <v>49</v>
      </c>
      <c r="AU329" s="0" t="n">
        <v>20</v>
      </c>
      <c r="AV329" s="0" t="s">
        <v>1608</v>
      </c>
      <c r="AX329" s="0" t="s">
        <v>1608</v>
      </c>
    </row>
    <row r="330" customFormat="false" ht="15" hidden="false" customHeight="false" outlineLevel="0" collapsed="false">
      <c r="A330" s="0" t="s">
        <v>1804</v>
      </c>
      <c r="B330" s="0" t="s">
        <v>1592</v>
      </c>
      <c r="C330" s="0" t="s">
        <v>1805</v>
      </c>
      <c r="E330" s="1" t="s">
        <v>1805</v>
      </c>
      <c r="G330" s="5" t="s">
        <v>1805</v>
      </c>
      <c r="H330" s="5"/>
      <c r="I330" s="5"/>
      <c r="J330" s="5"/>
      <c r="K330" s="5"/>
      <c r="L330" s="5"/>
      <c r="M330" s="5"/>
      <c r="N330" s="5"/>
      <c r="O330" s="0" t="s">
        <v>1805</v>
      </c>
      <c r="P330" s="0" t="s">
        <v>1806</v>
      </c>
      <c r="Q330" s="0" t="s">
        <v>51</v>
      </c>
      <c r="R330" s="0" t="s">
        <v>52</v>
      </c>
      <c r="S330" s="0" t="n">
        <v>558</v>
      </c>
      <c r="T330" s="0" t="n">
        <v>2599</v>
      </c>
      <c r="U330" s="0" t="n">
        <v>2599</v>
      </c>
      <c r="V330" s="0" t="n">
        <v>2573</v>
      </c>
      <c r="X330" s="0" t="n">
        <v>55</v>
      </c>
      <c r="Y330" s="0" t="s">
        <v>77</v>
      </c>
      <c r="Z330" s="0" t="n">
        <v>2599</v>
      </c>
      <c r="AA330" s="0" t="s">
        <v>54</v>
      </c>
      <c r="AB330" s="0" t="s">
        <v>54</v>
      </c>
      <c r="AC330" s="0" t="n">
        <v>6.605</v>
      </c>
      <c r="AD330" s="0" t="s">
        <v>1652</v>
      </c>
      <c r="AG330" s="6" t="n">
        <v>42735</v>
      </c>
      <c r="AH330" s="0" t="n">
        <v>11</v>
      </c>
      <c r="AI330" s="0" t="n">
        <v>11</v>
      </c>
      <c r="AJ330" s="6" t="n">
        <v>42735</v>
      </c>
      <c r="AK330" s="0" t="n">
        <v>6.605</v>
      </c>
      <c r="AL330" s="6" t="n">
        <v>42735</v>
      </c>
      <c r="AM330" s="0" t="n">
        <v>1.351</v>
      </c>
      <c r="AN330" s="0" t="n">
        <v>1.424</v>
      </c>
      <c r="AO330" s="0" t="n">
        <v>997</v>
      </c>
      <c r="AP330" s="0" t="n">
        <v>1.114</v>
      </c>
      <c r="AQ330" s="0" t="s">
        <v>1639</v>
      </c>
      <c r="AR330" s="0" t="s">
        <v>58</v>
      </c>
      <c r="AS330" s="0" t="s">
        <v>77</v>
      </c>
      <c r="AT330" s="0" t="n">
        <v>11</v>
      </c>
      <c r="AU330" s="0" t="n">
        <v>26</v>
      </c>
      <c r="AV330" s="0" t="s">
        <v>1608</v>
      </c>
      <c r="AX330" s="0" t="s">
        <v>1608</v>
      </c>
    </row>
    <row r="331" customFormat="false" ht="15" hidden="false" customHeight="false" outlineLevel="0" collapsed="false">
      <c r="A331" s="0" t="s">
        <v>1807</v>
      </c>
      <c r="B331" s="0" t="s">
        <v>1592</v>
      </c>
      <c r="C331" s="0" t="s">
        <v>1808</v>
      </c>
      <c r="E331" s="1" t="s">
        <v>1808</v>
      </c>
      <c r="G331" s="5" t="s">
        <v>1808</v>
      </c>
      <c r="H331" s="5"/>
      <c r="I331" s="5"/>
      <c r="J331" s="5"/>
      <c r="K331" s="5"/>
      <c r="L331" s="5"/>
      <c r="M331" s="5"/>
      <c r="N331" s="5"/>
      <c r="O331" s="0" t="s">
        <v>1808</v>
      </c>
      <c r="P331" s="0" t="s">
        <v>1809</v>
      </c>
      <c r="Q331" s="0" t="s">
        <v>51</v>
      </c>
      <c r="R331" s="0" t="s">
        <v>52</v>
      </c>
      <c r="S331" s="0" t="n">
        <v>3.89</v>
      </c>
      <c r="T331" s="0" t="n">
        <v>2620</v>
      </c>
      <c r="U331" s="0" t="n">
        <v>2620</v>
      </c>
      <c r="V331" s="0" t="n">
        <v>2620</v>
      </c>
      <c r="X331" s="0" t="n">
        <v>1</v>
      </c>
      <c r="Y331" s="0" t="s">
        <v>77</v>
      </c>
      <c r="Z331" s="0" t="n">
        <v>2620</v>
      </c>
      <c r="AA331" s="0" t="s">
        <v>54</v>
      </c>
      <c r="AB331" s="0" t="s">
        <v>54</v>
      </c>
      <c r="AC331" s="0" t="n">
        <v>13.342</v>
      </c>
      <c r="AD331" s="0" t="s">
        <v>1652</v>
      </c>
      <c r="AG331" s="6" t="n">
        <v>42735</v>
      </c>
      <c r="AH331" s="0" t="n">
        <v>587</v>
      </c>
      <c r="AI331" s="0" t="n">
        <v>619</v>
      </c>
      <c r="AJ331" s="6" t="n">
        <v>42735</v>
      </c>
      <c r="AK331" s="0" t="n">
        <v>13.342</v>
      </c>
      <c r="AL331" s="6" t="n">
        <v>42735</v>
      </c>
      <c r="AM331" s="0" t="n">
        <v>7.864</v>
      </c>
      <c r="AN331" s="0" t="n">
        <v>8.29</v>
      </c>
      <c r="AO331" s="0" t="n">
        <v>4.116</v>
      </c>
      <c r="AP331" s="0" t="n">
        <v>4.499</v>
      </c>
      <c r="AQ331" s="0" t="s">
        <v>1605</v>
      </c>
      <c r="AR331" s="0" t="s">
        <v>58</v>
      </c>
      <c r="AS331" s="0" t="s">
        <v>77</v>
      </c>
      <c r="AT331" s="0" t="n">
        <v>219</v>
      </c>
      <c r="AU331" s="0" t="n">
        <v>297</v>
      </c>
      <c r="AV331" s="0" t="s">
        <v>1608</v>
      </c>
      <c r="AX331" s="0" t="s">
        <v>1608</v>
      </c>
    </row>
    <row r="332" customFormat="false" ht="15" hidden="false" customHeight="false" outlineLevel="0" collapsed="false">
      <c r="A332" s="0" t="s">
        <v>1810</v>
      </c>
      <c r="B332" s="0" t="s">
        <v>1592</v>
      </c>
      <c r="C332" s="0" t="s">
        <v>1811</v>
      </c>
      <c r="E332" s="1" t="s">
        <v>1811</v>
      </c>
      <c r="G332" s="5" t="s">
        <v>1811</v>
      </c>
      <c r="H332" s="5" t="s">
        <v>1812</v>
      </c>
      <c r="I332" s="5"/>
      <c r="J332" s="5"/>
      <c r="K332" s="5"/>
      <c r="L332" s="5"/>
      <c r="M332" s="5"/>
      <c r="N332" s="5"/>
      <c r="O332" s="0" t="s">
        <v>1811</v>
      </c>
      <c r="P332" s="0" t="s">
        <v>1813</v>
      </c>
      <c r="Q332" s="0" t="s">
        <v>51</v>
      </c>
      <c r="R332" s="0" t="s">
        <v>52</v>
      </c>
      <c r="S332" s="0" t="n">
        <v>385</v>
      </c>
      <c r="T332" s="0" t="n">
        <v>2670</v>
      </c>
      <c r="U332" s="0" t="n">
        <v>2670</v>
      </c>
      <c r="V332" s="0" t="n">
        <v>2660</v>
      </c>
      <c r="X332" s="0" t="n">
        <v>936</v>
      </c>
      <c r="Y332" s="0" t="s">
        <v>77</v>
      </c>
      <c r="Z332" s="0" t="n">
        <v>2670</v>
      </c>
      <c r="AA332" s="0" t="s">
        <v>54</v>
      </c>
      <c r="AB332" s="0" t="s">
        <v>54</v>
      </c>
      <c r="AC332" s="0" t="n">
        <v>2.556</v>
      </c>
      <c r="AD332" s="0" t="s">
        <v>1652</v>
      </c>
      <c r="AG332" s="6" t="n">
        <v>42735</v>
      </c>
      <c r="AH332" s="0" t="n">
        <v>4</v>
      </c>
      <c r="AI332" s="0" t="n">
        <v>4</v>
      </c>
      <c r="AJ332" s="6" t="n">
        <v>42735</v>
      </c>
      <c r="AK332" s="0" t="n">
        <v>2.556</v>
      </c>
      <c r="AL332" s="6" t="n">
        <v>42735</v>
      </c>
      <c r="AM332" s="0" t="n">
        <v>420</v>
      </c>
      <c r="AN332" s="0" t="n">
        <v>443</v>
      </c>
      <c r="AO332" s="0" t="n">
        <v>600</v>
      </c>
      <c r="AP332" s="0" t="n">
        <v>670</v>
      </c>
      <c r="AQ332" s="0" t="s">
        <v>1605</v>
      </c>
      <c r="AR332" s="0" t="s">
        <v>58</v>
      </c>
      <c r="AS332" s="0" t="s">
        <v>77</v>
      </c>
      <c r="AT332" s="0" t="n">
        <v>32</v>
      </c>
      <c r="AU332" s="0" t="n">
        <v>41</v>
      </c>
      <c r="AV332" s="0" t="s">
        <v>1608</v>
      </c>
      <c r="AX332" s="0" t="s">
        <v>1608</v>
      </c>
    </row>
    <row r="333" customFormat="false" ht="15" hidden="false" customHeight="false" outlineLevel="0" collapsed="false">
      <c r="A333" s="0" t="s">
        <v>1814</v>
      </c>
      <c r="B333" s="0" t="s">
        <v>1592</v>
      </c>
      <c r="C333" s="0" t="s">
        <v>1815</v>
      </c>
      <c r="E333" s="1" t="s">
        <v>1815</v>
      </c>
      <c r="G333" s="5" t="s">
        <v>1815</v>
      </c>
      <c r="H333" s="5"/>
      <c r="I333" s="5"/>
      <c r="J333" s="5"/>
      <c r="K333" s="5"/>
      <c r="L333" s="5"/>
      <c r="M333" s="5"/>
      <c r="N333" s="5"/>
      <c r="O333" s="0" t="s">
        <v>1815</v>
      </c>
      <c r="P333" s="0" t="s">
        <v>1816</v>
      </c>
      <c r="Q333" s="0" t="s">
        <v>1248</v>
      </c>
      <c r="R333" s="0" t="s">
        <v>52</v>
      </c>
      <c r="S333" s="0" t="n">
        <v>2.856</v>
      </c>
      <c r="T333" s="0" t="n">
        <v>2120</v>
      </c>
      <c r="U333" s="0" t="n">
        <v>2120</v>
      </c>
      <c r="V333" s="0" t="n">
        <v>4645</v>
      </c>
      <c r="W333" s="0" t="s">
        <v>1817</v>
      </c>
      <c r="X333" s="0" t="n">
        <v>1</v>
      </c>
      <c r="Y333" s="0" t="s">
        <v>77</v>
      </c>
      <c r="Z333" s="0" t="n">
        <v>2120</v>
      </c>
      <c r="AA333" s="0" t="s">
        <v>54</v>
      </c>
      <c r="AB333" s="0" t="s">
        <v>54</v>
      </c>
      <c r="AC333" s="0" t="n">
        <v>22.353</v>
      </c>
      <c r="AD333" s="0" t="s">
        <v>1633</v>
      </c>
      <c r="AG333" s="6" t="n">
        <v>42735</v>
      </c>
      <c r="AH333" s="0" t="n">
        <v>206</v>
      </c>
      <c r="AI333" s="0" t="n">
        <v>217</v>
      </c>
      <c r="AJ333" s="6" t="n">
        <v>42735</v>
      </c>
      <c r="AK333" s="0" t="n">
        <v>22.353</v>
      </c>
      <c r="AL333" s="6" t="n">
        <v>42735</v>
      </c>
      <c r="AM333" s="0" t="n">
        <v>3.535</v>
      </c>
      <c r="AN333" s="0" t="n">
        <v>3.726</v>
      </c>
      <c r="AO333" s="0" t="n">
        <v>557</v>
      </c>
      <c r="AP333" s="0" t="n">
        <v>622</v>
      </c>
      <c r="AQ333" s="0" t="s">
        <v>816</v>
      </c>
      <c r="AR333" s="0" t="s">
        <v>58</v>
      </c>
      <c r="AS333" s="0" t="s">
        <v>77</v>
      </c>
      <c r="AT333" s="0" t="n">
        <v>77</v>
      </c>
      <c r="AU333" s="0" t="n">
        <v>102</v>
      </c>
      <c r="AV333" s="0" t="s">
        <v>1608</v>
      </c>
      <c r="AX333" s="0" t="s">
        <v>1608</v>
      </c>
    </row>
    <row r="334" customFormat="false" ht="15" hidden="false" customHeight="false" outlineLevel="0" collapsed="false">
      <c r="A334" s="0" t="s">
        <v>1818</v>
      </c>
      <c r="B334" s="0" t="s">
        <v>1592</v>
      </c>
      <c r="C334" s="0" t="s">
        <v>1819</v>
      </c>
      <c r="E334" s="1" t="s">
        <v>1819</v>
      </c>
      <c r="G334" s="5" t="s">
        <v>1819</v>
      </c>
      <c r="H334" s="5"/>
      <c r="I334" s="5"/>
      <c r="J334" s="5"/>
      <c r="K334" s="5"/>
      <c r="L334" s="5"/>
      <c r="M334" s="5"/>
      <c r="N334" s="5"/>
      <c r="O334" s="0" t="s">
        <v>1819</v>
      </c>
      <c r="P334" s="0" t="s">
        <v>1820</v>
      </c>
      <c r="Q334" s="0" t="s">
        <v>51</v>
      </c>
      <c r="R334" s="0" t="s">
        <v>52</v>
      </c>
      <c r="S334" s="0" t="n">
        <v>1.037</v>
      </c>
      <c r="T334" s="0" t="n">
        <v>2630</v>
      </c>
      <c r="U334" s="0" t="n">
        <v>2630</v>
      </c>
      <c r="V334" s="0" t="n">
        <v>2712</v>
      </c>
      <c r="X334" s="0" t="n">
        <v>61</v>
      </c>
      <c r="Y334" s="0" t="s">
        <v>77</v>
      </c>
      <c r="Z334" s="0" t="n">
        <v>2630</v>
      </c>
      <c r="AA334" s="0" t="s">
        <v>54</v>
      </c>
      <c r="AB334" s="0" t="s">
        <v>54</v>
      </c>
      <c r="AC334" s="0" t="n">
        <v>4.232</v>
      </c>
      <c r="AD334" s="0" t="s">
        <v>1652</v>
      </c>
      <c r="AG334" s="6" t="n">
        <v>42735</v>
      </c>
      <c r="AH334" s="0" t="n">
        <v>-242</v>
      </c>
      <c r="AI334" s="0" t="n">
        <v>-255</v>
      </c>
      <c r="AJ334" s="6" t="n">
        <v>42735</v>
      </c>
      <c r="AK334" s="0" t="n">
        <v>4.232</v>
      </c>
      <c r="AL334" s="6" t="n">
        <v>42735</v>
      </c>
      <c r="AM334" s="0" t="n">
        <v>1.637</v>
      </c>
      <c r="AN334" s="0" t="n">
        <v>1.726</v>
      </c>
      <c r="AO334" s="0" t="n">
        <v>1.43</v>
      </c>
      <c r="AP334" s="0" t="n">
        <v>1.598</v>
      </c>
      <c r="AQ334" s="0" t="s">
        <v>1605</v>
      </c>
      <c r="AR334" s="0" t="s">
        <v>58</v>
      </c>
      <c r="AS334" s="0" t="s">
        <v>77</v>
      </c>
      <c r="AT334" s="0" t="n">
        <v>28</v>
      </c>
      <c r="AU334" s="0" t="n">
        <v>44</v>
      </c>
      <c r="AV334" s="0" t="s">
        <v>1821</v>
      </c>
      <c r="AX334" s="0" t="s">
        <v>1608</v>
      </c>
    </row>
    <row r="335" customFormat="false" ht="15" hidden="false" customHeight="false" outlineLevel="0" collapsed="false">
      <c r="A335" s="0" t="s">
        <v>1822</v>
      </c>
      <c r="B335" s="0" t="s">
        <v>1592</v>
      </c>
      <c r="C335" s="0" t="s">
        <v>1823</v>
      </c>
      <c r="E335" s="1" t="s">
        <v>1823</v>
      </c>
      <c r="G335" s="5" t="s">
        <v>1823</v>
      </c>
      <c r="H335" s="5" t="s">
        <v>1824</v>
      </c>
      <c r="I335" s="5"/>
      <c r="J335" s="5"/>
      <c r="K335" s="5"/>
      <c r="L335" s="5"/>
      <c r="M335" s="5"/>
      <c r="N335" s="5"/>
      <c r="O335" s="0" t="s">
        <v>1823</v>
      </c>
      <c r="P335" s="0" t="s">
        <v>1825</v>
      </c>
      <c r="Q335" s="0" t="s">
        <v>51</v>
      </c>
      <c r="R335" s="0" t="s">
        <v>52</v>
      </c>
      <c r="S335" s="0" t="n">
        <v>724</v>
      </c>
      <c r="T335" s="0" t="n">
        <v>2521</v>
      </c>
      <c r="U335" s="0" t="n">
        <v>2521</v>
      </c>
      <c r="W335" s="0" t="s">
        <v>1826</v>
      </c>
      <c r="X335" s="0" t="n">
        <v>58</v>
      </c>
      <c r="Y335" s="0" t="s">
        <v>77</v>
      </c>
      <c r="Z335" s="0" t="n">
        <v>2521</v>
      </c>
      <c r="AA335" s="0" t="s">
        <v>54</v>
      </c>
      <c r="AB335" s="0" t="s">
        <v>54</v>
      </c>
      <c r="AC335" s="0" t="n">
        <v>12.816</v>
      </c>
      <c r="AD335" s="0" t="s">
        <v>1827</v>
      </c>
      <c r="AG335" s="6" t="n">
        <v>42735</v>
      </c>
      <c r="AH335" s="0" t="n">
        <v>79</v>
      </c>
      <c r="AI335" s="0" t="n">
        <v>84</v>
      </c>
      <c r="AJ335" s="6" t="n">
        <v>42735</v>
      </c>
      <c r="AK335" s="0" t="n">
        <v>12.816</v>
      </c>
      <c r="AL335" s="6" t="n">
        <v>42735</v>
      </c>
      <c r="AM335" s="0" t="n">
        <v>887</v>
      </c>
      <c r="AN335" s="0" t="n">
        <v>935</v>
      </c>
      <c r="AO335" s="0" t="n">
        <v>2.714</v>
      </c>
      <c r="AP335" s="0" t="n">
        <v>3.032</v>
      </c>
      <c r="AQ335" s="0" t="s">
        <v>1605</v>
      </c>
      <c r="AR335" s="0" t="s">
        <v>58</v>
      </c>
      <c r="AS335" s="0" t="s">
        <v>77</v>
      </c>
      <c r="AT335" s="0" t="n">
        <v>38</v>
      </c>
      <c r="AU335" s="0" t="n">
        <v>40</v>
      </c>
      <c r="AX335" s="0" t="s">
        <v>1608</v>
      </c>
    </row>
    <row r="336" customFormat="false" ht="15" hidden="false" customHeight="false" outlineLevel="0" collapsed="false">
      <c r="A336" s="0" t="s">
        <v>1828</v>
      </c>
      <c r="B336" s="0" t="s">
        <v>1592</v>
      </c>
      <c r="C336" s="0" t="s">
        <v>1829</v>
      </c>
      <c r="E336" s="1" t="s">
        <v>1829</v>
      </c>
      <c r="G336" s="5" t="s">
        <v>1829</v>
      </c>
      <c r="H336" s="5" t="s">
        <v>1830</v>
      </c>
      <c r="I336" s="5"/>
      <c r="J336" s="5"/>
      <c r="K336" s="5"/>
      <c r="L336" s="5"/>
      <c r="M336" s="5"/>
      <c r="N336" s="5"/>
      <c r="O336" s="0" t="s">
        <v>1829</v>
      </c>
      <c r="P336" s="0" t="s">
        <v>1831</v>
      </c>
      <c r="Q336" s="0" t="s">
        <v>51</v>
      </c>
      <c r="R336" s="0" t="s">
        <v>52</v>
      </c>
      <c r="S336" s="0" t="n">
        <v>1.571</v>
      </c>
      <c r="T336" s="0" t="n">
        <v>2711</v>
      </c>
      <c r="U336" s="0" t="n">
        <v>2711</v>
      </c>
      <c r="V336" s="0" t="n">
        <v>2829</v>
      </c>
      <c r="X336" s="0" t="n">
        <v>39</v>
      </c>
      <c r="Y336" s="0" t="s">
        <v>77</v>
      </c>
      <c r="Z336" s="0" t="n">
        <v>2711</v>
      </c>
      <c r="AA336" s="0" t="s">
        <v>54</v>
      </c>
      <c r="AB336" s="0" t="s">
        <v>54</v>
      </c>
      <c r="AC336" s="0" t="n">
        <v>7.821</v>
      </c>
      <c r="AD336" s="0" t="s">
        <v>1832</v>
      </c>
      <c r="AG336" s="6" t="n">
        <v>42735</v>
      </c>
      <c r="AH336" s="0" t="n">
        <v>19</v>
      </c>
      <c r="AI336" s="0" t="n">
        <v>20</v>
      </c>
      <c r="AJ336" s="6" t="n">
        <v>42735</v>
      </c>
      <c r="AK336" s="0" t="n">
        <v>7.821</v>
      </c>
      <c r="AL336" s="6" t="n">
        <v>42735</v>
      </c>
      <c r="AM336" s="0" t="n">
        <v>2.713</v>
      </c>
      <c r="AN336" s="0" t="n">
        <v>2.86</v>
      </c>
      <c r="AO336" s="0" t="n">
        <v>1.02</v>
      </c>
      <c r="AP336" s="0" t="n">
        <v>1.139</v>
      </c>
      <c r="AQ336" s="0" t="s">
        <v>1605</v>
      </c>
      <c r="AR336" s="0" t="s">
        <v>58</v>
      </c>
      <c r="AS336" s="0" t="s">
        <v>77</v>
      </c>
      <c r="AT336" s="0" t="n">
        <v>27</v>
      </c>
      <c r="AU336" s="0" t="n">
        <v>34</v>
      </c>
      <c r="AX336" s="0" t="s">
        <v>1608</v>
      </c>
    </row>
    <row r="337" customFormat="false" ht="15" hidden="false" customHeight="false" outlineLevel="0" collapsed="false">
      <c r="A337" s="0" t="s">
        <v>1833</v>
      </c>
      <c r="B337" s="0" t="s">
        <v>1592</v>
      </c>
      <c r="C337" s="0" t="s">
        <v>1834</v>
      </c>
      <c r="E337" s="1" t="s">
        <v>1834</v>
      </c>
      <c r="G337" s="5" t="s">
        <v>1834</v>
      </c>
      <c r="H337" s="5"/>
      <c r="I337" s="5"/>
      <c r="J337" s="5"/>
      <c r="K337" s="5"/>
      <c r="L337" s="5"/>
      <c r="M337" s="5"/>
      <c r="N337" s="5"/>
      <c r="O337" s="0" t="s">
        <v>1834</v>
      </c>
      <c r="P337" s="0" t="s">
        <v>1835</v>
      </c>
      <c r="Q337" s="0" t="s">
        <v>51</v>
      </c>
      <c r="R337" s="0" t="s">
        <v>52</v>
      </c>
      <c r="S337" s="0" t="n">
        <v>192</v>
      </c>
      <c r="T337" s="0" t="n">
        <v>2611</v>
      </c>
      <c r="U337" s="0" t="n">
        <v>2611</v>
      </c>
      <c r="V337" s="0" t="n">
        <v>4652</v>
      </c>
      <c r="W337" s="0" t="s">
        <v>1836</v>
      </c>
      <c r="X337" s="0" t="n">
        <v>7</v>
      </c>
      <c r="Y337" s="0" t="s">
        <v>53</v>
      </c>
      <c r="Z337" s="0" t="n">
        <v>2611</v>
      </c>
      <c r="AA337" s="0" t="s">
        <v>54</v>
      </c>
      <c r="AB337" s="0" t="s">
        <v>54</v>
      </c>
      <c r="AC337" s="0" t="n">
        <v>1.04</v>
      </c>
      <c r="AD337" s="0" t="s">
        <v>1668</v>
      </c>
      <c r="AG337" s="6" t="n">
        <v>42735</v>
      </c>
      <c r="AH337" s="0" t="n">
        <v>29</v>
      </c>
      <c r="AI337" s="0" t="n">
        <v>31</v>
      </c>
      <c r="AJ337" s="6" t="n">
        <v>42735</v>
      </c>
      <c r="AK337" s="0" t="n">
        <v>1.04</v>
      </c>
      <c r="AL337" s="6" t="n">
        <v>42735</v>
      </c>
      <c r="AM337" s="0" t="n">
        <v>246</v>
      </c>
      <c r="AN337" s="0" t="n">
        <v>259</v>
      </c>
      <c r="AO337" s="0" t="n">
        <v>150</v>
      </c>
      <c r="AP337" s="0" t="n">
        <v>167</v>
      </c>
      <c r="AQ337" s="0" t="s">
        <v>816</v>
      </c>
      <c r="AR337" s="0" t="s">
        <v>58</v>
      </c>
      <c r="AS337" s="0" t="s">
        <v>53</v>
      </c>
      <c r="AT337" s="0" t="n">
        <v>7</v>
      </c>
      <c r="AU337" s="0" t="n">
        <v>7</v>
      </c>
      <c r="AX337" s="0" t="s">
        <v>1608</v>
      </c>
    </row>
    <row r="338" customFormat="false" ht="15" hidden="false" customHeight="false" outlineLevel="0" collapsed="false">
      <c r="A338" s="0" t="s">
        <v>1837</v>
      </c>
      <c r="B338" s="0" t="s">
        <v>1592</v>
      </c>
      <c r="C338" s="0" t="s">
        <v>1838</v>
      </c>
      <c r="E338" s="1" t="s">
        <v>1838</v>
      </c>
      <c r="G338" s="5" t="s">
        <v>1838</v>
      </c>
      <c r="H338" s="5" t="s">
        <v>1839</v>
      </c>
      <c r="I338" s="5"/>
      <c r="J338" s="5"/>
      <c r="K338" s="5"/>
      <c r="L338" s="5"/>
      <c r="M338" s="5"/>
      <c r="N338" s="5"/>
      <c r="O338" s="0" t="s">
        <v>1838</v>
      </c>
      <c r="P338" s="0" t="s">
        <v>1840</v>
      </c>
      <c r="Q338" s="0" t="s">
        <v>51</v>
      </c>
      <c r="R338" s="0" t="s">
        <v>52</v>
      </c>
      <c r="S338" s="0" t="n">
        <v>3.123</v>
      </c>
      <c r="T338" s="0" t="n">
        <v>2932</v>
      </c>
      <c r="U338" s="0" t="n">
        <v>2932</v>
      </c>
      <c r="V338" s="0" t="n">
        <v>4531</v>
      </c>
      <c r="W338" s="0" t="s">
        <v>1841</v>
      </c>
      <c r="X338" s="0" t="n">
        <v>52</v>
      </c>
      <c r="Y338" s="0" t="s">
        <v>77</v>
      </c>
      <c r="Z338" s="0" t="n">
        <v>2932</v>
      </c>
      <c r="AA338" s="0" t="s">
        <v>54</v>
      </c>
      <c r="AB338" s="0" t="s">
        <v>54</v>
      </c>
      <c r="AC338" s="0" t="n">
        <v>15.967</v>
      </c>
      <c r="AD338" s="0" t="s">
        <v>1827</v>
      </c>
      <c r="AG338" s="6" t="n">
        <v>42735</v>
      </c>
      <c r="AH338" s="0" t="n">
        <v>-98</v>
      </c>
      <c r="AI338" s="0" t="n">
        <v>-103</v>
      </c>
      <c r="AJ338" s="6" t="n">
        <v>42735</v>
      </c>
      <c r="AK338" s="0" t="n">
        <v>15.967</v>
      </c>
      <c r="AL338" s="6" t="n">
        <v>42735</v>
      </c>
      <c r="AM338" s="0" t="n">
        <v>3.439</v>
      </c>
      <c r="AN338" s="0" t="n">
        <v>3.625</v>
      </c>
      <c r="AO338" s="0" t="n">
        <v>690</v>
      </c>
      <c r="AP338" s="0" t="n">
        <v>771</v>
      </c>
      <c r="AQ338" s="0" t="s">
        <v>1605</v>
      </c>
      <c r="AR338" s="0" t="s">
        <v>58</v>
      </c>
      <c r="AS338" s="0" t="s">
        <v>77</v>
      </c>
      <c r="AT338" s="0" t="n">
        <v>29</v>
      </c>
      <c r="AU338" s="0" t="n">
        <v>40</v>
      </c>
      <c r="AV338" s="0" t="s">
        <v>1827</v>
      </c>
      <c r="AX338" s="0" t="s">
        <v>1608</v>
      </c>
    </row>
    <row r="339" customFormat="false" ht="15" hidden="false" customHeight="false" outlineLevel="0" collapsed="false">
      <c r="A339" s="0" t="s">
        <v>1842</v>
      </c>
      <c r="B339" s="0" t="s">
        <v>1592</v>
      </c>
      <c r="C339" s="0" t="s">
        <v>1843</v>
      </c>
      <c r="E339" s="1" t="s">
        <v>1843</v>
      </c>
      <c r="G339" s="5" t="s">
        <v>1843</v>
      </c>
      <c r="H339" s="5" t="s">
        <v>1844</v>
      </c>
      <c r="I339" s="5" t="s">
        <v>1845</v>
      </c>
      <c r="J339" s="5" t="s">
        <v>1846</v>
      </c>
      <c r="K339" s="5" t="s">
        <v>1847</v>
      </c>
      <c r="L339" s="5"/>
      <c r="M339" s="5"/>
      <c r="N339" s="5"/>
      <c r="O339" s="0" t="s">
        <v>1289</v>
      </c>
      <c r="P339" s="0" t="s">
        <v>1290</v>
      </c>
      <c r="Q339" s="0" t="s">
        <v>51</v>
      </c>
      <c r="R339" s="0" t="s">
        <v>52</v>
      </c>
      <c r="S339" s="0" t="n">
        <v>3.073</v>
      </c>
      <c r="T339" s="0" t="n">
        <v>2899</v>
      </c>
      <c r="U339" s="0" t="n">
        <v>2899</v>
      </c>
      <c r="V339" s="0" t="n">
        <v>4614</v>
      </c>
      <c r="W339" s="0" t="s">
        <v>1848</v>
      </c>
      <c r="X339" s="0" t="n">
        <v>47</v>
      </c>
      <c r="Y339" s="0" t="s">
        <v>67</v>
      </c>
      <c r="Z339" s="0" t="s">
        <v>120</v>
      </c>
      <c r="AA339" s="0" t="s">
        <v>120</v>
      </c>
      <c r="AB339" s="0" t="s">
        <v>56</v>
      </c>
      <c r="AC339" s="0" t="s">
        <v>120</v>
      </c>
      <c r="AD339" s="0" t="s">
        <v>1668</v>
      </c>
      <c r="AG339" s="6" t="n">
        <v>42735</v>
      </c>
      <c r="AH339" s="0" t="n">
        <v>-356</v>
      </c>
      <c r="AI339" s="0" t="n">
        <v>-375</v>
      </c>
      <c r="AJ339" s="6" t="n">
        <v>42735</v>
      </c>
      <c r="AK339" s="0" t="n">
        <v>10.241</v>
      </c>
      <c r="AL339" s="6" t="n">
        <v>42735</v>
      </c>
      <c r="AM339" s="0" t="n">
        <v>7.164</v>
      </c>
      <c r="AN339" s="0" t="n">
        <v>7.552</v>
      </c>
      <c r="AO339" s="0" t="n">
        <v>4.093</v>
      </c>
      <c r="AP339" s="0" t="n">
        <v>4.574</v>
      </c>
      <c r="AQ339" s="0" t="s">
        <v>1605</v>
      </c>
      <c r="AR339" s="0" t="s">
        <v>58</v>
      </c>
      <c r="AS339" s="0" t="s">
        <v>67</v>
      </c>
      <c r="AT339" s="0" t="n">
        <v>13179</v>
      </c>
      <c r="AU339" s="0" t="n">
        <v>23</v>
      </c>
      <c r="AV339" s="0" t="s">
        <v>1669</v>
      </c>
      <c r="AX339" s="0" t="s">
        <v>1608</v>
      </c>
    </row>
    <row r="340" customFormat="false" ht="15" hidden="false" customHeight="false" outlineLevel="0" collapsed="false">
      <c r="A340" s="0" t="s">
        <v>1849</v>
      </c>
      <c r="B340" s="0" t="s">
        <v>1592</v>
      </c>
      <c r="C340" s="0" t="s">
        <v>1850</v>
      </c>
      <c r="E340" s="1" t="s">
        <v>1850</v>
      </c>
      <c r="G340" s="5" t="s">
        <v>1850</v>
      </c>
      <c r="H340" s="5"/>
      <c r="I340" s="5"/>
      <c r="J340" s="5"/>
      <c r="K340" s="5"/>
      <c r="L340" s="5"/>
      <c r="M340" s="5"/>
      <c r="N340" s="5"/>
      <c r="O340" s="0" t="s">
        <v>1850</v>
      </c>
      <c r="P340" s="0" t="s">
        <v>1851</v>
      </c>
      <c r="Q340" s="0" t="s">
        <v>51</v>
      </c>
      <c r="R340" s="0" t="s">
        <v>52</v>
      </c>
      <c r="S340" s="0" t="n">
        <v>967</v>
      </c>
      <c r="T340" s="0" t="n">
        <v>7911</v>
      </c>
      <c r="U340" s="0" t="n">
        <v>7911</v>
      </c>
      <c r="X340" s="0" t="n">
        <v>77</v>
      </c>
      <c r="Y340" s="0" t="s">
        <v>77</v>
      </c>
      <c r="Z340" s="0" t="n">
        <v>7911</v>
      </c>
      <c r="AA340" s="0" t="s">
        <v>54</v>
      </c>
      <c r="AB340" s="0" t="s">
        <v>54</v>
      </c>
      <c r="AC340" s="0" t="n">
        <v>7.255</v>
      </c>
      <c r="AD340" s="0" t="s">
        <v>1652</v>
      </c>
      <c r="AG340" s="6" t="n">
        <v>42735</v>
      </c>
      <c r="AH340" s="0" t="n">
        <v>330</v>
      </c>
      <c r="AI340" s="0" t="n">
        <v>348</v>
      </c>
      <c r="AJ340" s="6" t="n">
        <v>42735</v>
      </c>
      <c r="AK340" s="0" t="n">
        <v>7.255</v>
      </c>
      <c r="AL340" s="6" t="n">
        <v>42735</v>
      </c>
      <c r="AM340" s="0" t="n">
        <v>2.475</v>
      </c>
      <c r="AN340" s="0" t="n">
        <v>2.609</v>
      </c>
      <c r="AO340" s="0" t="n">
        <v>2.372</v>
      </c>
      <c r="AP340" s="0" t="n">
        <v>2.651</v>
      </c>
      <c r="AQ340" s="0" t="s">
        <v>816</v>
      </c>
      <c r="AR340" s="0" t="s">
        <v>58</v>
      </c>
      <c r="AS340" s="0" t="s">
        <v>77</v>
      </c>
      <c r="AT340" s="0" t="n">
        <v>52</v>
      </c>
      <c r="AU340" s="0" t="n">
        <v>74</v>
      </c>
      <c r="AX340" s="0" t="s">
        <v>1608</v>
      </c>
    </row>
    <row r="341" customFormat="false" ht="15" hidden="false" customHeight="false" outlineLevel="0" collapsed="false">
      <c r="A341" s="0" t="s">
        <v>1852</v>
      </c>
      <c r="B341" s="0" t="s">
        <v>1592</v>
      </c>
      <c r="C341" s="0" t="s">
        <v>1853</v>
      </c>
      <c r="E341" s="1" t="s">
        <v>1853</v>
      </c>
      <c r="G341" s="5" t="s">
        <v>1853</v>
      </c>
      <c r="H341" s="5"/>
      <c r="I341" s="5"/>
      <c r="J341" s="5"/>
      <c r="K341" s="5"/>
      <c r="L341" s="5"/>
      <c r="M341" s="5"/>
      <c r="N341" s="5"/>
      <c r="O341" s="0" t="s">
        <v>1853</v>
      </c>
      <c r="P341" s="0" t="s">
        <v>1854</v>
      </c>
      <c r="Q341" s="0" t="s">
        <v>51</v>
      </c>
      <c r="R341" s="0" t="s">
        <v>52</v>
      </c>
      <c r="S341" s="0" t="n">
        <v>754</v>
      </c>
      <c r="T341" s="0" t="n">
        <v>2120</v>
      </c>
      <c r="U341" s="0" t="n">
        <v>2120</v>
      </c>
      <c r="X341" s="0" t="n">
        <v>198</v>
      </c>
      <c r="Y341" s="0" t="s">
        <v>53</v>
      </c>
      <c r="Z341" s="0" t="n">
        <v>2120</v>
      </c>
      <c r="AA341" s="0" t="s">
        <v>54</v>
      </c>
      <c r="AB341" s="0" t="s">
        <v>54</v>
      </c>
      <c r="AC341" s="0" t="n">
        <v>6.581</v>
      </c>
      <c r="AD341" s="0" t="s">
        <v>1855</v>
      </c>
      <c r="AG341" s="6" t="n">
        <v>42735</v>
      </c>
      <c r="AH341" s="0" t="n">
        <v>61</v>
      </c>
      <c r="AI341" s="0" t="n">
        <v>65</v>
      </c>
      <c r="AJ341" s="6" t="n">
        <v>42735</v>
      </c>
      <c r="AK341" s="0" t="n">
        <v>6.581</v>
      </c>
      <c r="AL341" s="6" t="n">
        <v>42735</v>
      </c>
      <c r="AM341" s="0" t="n">
        <v>1.203</v>
      </c>
      <c r="AN341" s="0" t="n">
        <v>1.268</v>
      </c>
      <c r="AO341" s="0" t="n">
        <v>2.153</v>
      </c>
      <c r="AP341" s="0" t="n">
        <v>2.405</v>
      </c>
      <c r="AQ341" s="0" t="s">
        <v>1605</v>
      </c>
      <c r="AR341" s="0" t="s">
        <v>58</v>
      </c>
      <c r="AS341" s="0" t="s">
        <v>53</v>
      </c>
      <c r="AT341" s="0" t="n">
        <v>11</v>
      </c>
      <c r="AU341" s="0" t="n">
        <v>19</v>
      </c>
      <c r="AV341" s="0" t="s">
        <v>1608</v>
      </c>
      <c r="AX341" s="0" t="s">
        <v>1608</v>
      </c>
    </row>
    <row r="342" customFormat="false" ht="15" hidden="false" customHeight="false" outlineLevel="0" collapsed="false">
      <c r="A342" s="0" t="s">
        <v>1856</v>
      </c>
      <c r="B342" s="0" t="s">
        <v>1592</v>
      </c>
      <c r="C342" s="0" t="s">
        <v>1857</v>
      </c>
      <c r="E342" s="1" t="s">
        <v>1857</v>
      </c>
      <c r="G342" s="5" t="s">
        <v>1857</v>
      </c>
      <c r="H342" s="5" t="s">
        <v>1858</v>
      </c>
      <c r="I342" s="5"/>
      <c r="J342" s="5"/>
      <c r="K342" s="5"/>
      <c r="L342" s="5"/>
      <c r="M342" s="5"/>
      <c r="N342" s="5"/>
      <c r="O342" s="0" t="s">
        <v>1857</v>
      </c>
      <c r="P342" s="0" t="s">
        <v>1859</v>
      </c>
      <c r="Q342" s="0" t="s">
        <v>51</v>
      </c>
      <c r="R342" s="0" t="s">
        <v>52</v>
      </c>
      <c r="S342" s="0" t="n">
        <v>1.538</v>
      </c>
      <c r="T342" s="0" t="n">
        <v>2611</v>
      </c>
      <c r="U342" s="0" t="n">
        <v>2611</v>
      </c>
      <c r="W342" s="0" t="s">
        <v>1860</v>
      </c>
      <c r="X342" s="0" t="n">
        <v>16</v>
      </c>
      <c r="Y342" s="0" t="s">
        <v>77</v>
      </c>
      <c r="Z342" s="0" t="n">
        <v>2611</v>
      </c>
      <c r="AA342" s="0" t="s">
        <v>54</v>
      </c>
      <c r="AB342" s="0" t="s">
        <v>54</v>
      </c>
      <c r="AC342" s="0" t="n">
        <v>13.398</v>
      </c>
      <c r="AD342" s="0" t="s">
        <v>1668</v>
      </c>
      <c r="AG342" s="6" t="n">
        <v>42735</v>
      </c>
      <c r="AH342" s="0" t="n">
        <v>78</v>
      </c>
      <c r="AI342" s="0" t="n">
        <v>82</v>
      </c>
      <c r="AJ342" s="6" t="n">
        <v>42735</v>
      </c>
      <c r="AK342" s="0" t="n">
        <v>13.398</v>
      </c>
      <c r="AL342" s="6" t="n">
        <v>42735</v>
      </c>
      <c r="AM342" s="0" t="n">
        <v>2.959</v>
      </c>
      <c r="AN342" s="0" t="n">
        <v>3.119</v>
      </c>
      <c r="AO342" s="0" t="n">
        <v>2.809</v>
      </c>
      <c r="AP342" s="0" t="n">
        <v>3.138</v>
      </c>
      <c r="AQ342" s="0" t="s">
        <v>1639</v>
      </c>
      <c r="AR342" s="0" t="s">
        <v>58</v>
      </c>
      <c r="AS342" s="0" t="s">
        <v>77</v>
      </c>
      <c r="AT342" s="0" t="n">
        <v>12</v>
      </c>
      <c r="AU342" s="0" t="n">
        <v>14</v>
      </c>
      <c r="AV342" s="0" t="s">
        <v>1608</v>
      </c>
      <c r="AX342" s="0" t="s">
        <v>1608</v>
      </c>
    </row>
    <row r="343" customFormat="false" ht="15" hidden="false" customHeight="false" outlineLevel="0" collapsed="false">
      <c r="A343" s="0" t="s">
        <v>1861</v>
      </c>
      <c r="B343" s="0" t="s">
        <v>1592</v>
      </c>
      <c r="C343" s="0" t="s">
        <v>1862</v>
      </c>
      <c r="E343" s="1" t="s">
        <v>1862</v>
      </c>
      <c r="G343" s="5" t="s">
        <v>1862</v>
      </c>
      <c r="H343" s="5" t="s">
        <v>1863</v>
      </c>
      <c r="I343" s="5"/>
      <c r="J343" s="5"/>
      <c r="K343" s="5"/>
      <c r="L343" s="5"/>
      <c r="M343" s="5"/>
      <c r="N343" s="5"/>
      <c r="O343" s="0" t="s">
        <v>1862</v>
      </c>
      <c r="P343" s="0" t="s">
        <v>1864</v>
      </c>
      <c r="Q343" s="0" t="s">
        <v>51</v>
      </c>
      <c r="R343" s="0" t="s">
        <v>52</v>
      </c>
      <c r="S343" s="0" t="n">
        <v>2.666</v>
      </c>
      <c r="T343" s="0" t="n">
        <v>2060</v>
      </c>
      <c r="U343" s="0" t="n">
        <v>2060</v>
      </c>
      <c r="V343" s="0" t="n">
        <v>2059</v>
      </c>
      <c r="W343" s="0" t="s">
        <v>1865</v>
      </c>
      <c r="X343" s="0" t="n">
        <v>67</v>
      </c>
      <c r="Y343" s="0" t="s">
        <v>77</v>
      </c>
      <c r="Z343" s="0" t="n">
        <v>2060</v>
      </c>
      <c r="AA343" s="0" t="s">
        <v>54</v>
      </c>
      <c r="AB343" s="0" t="s">
        <v>54</v>
      </c>
      <c r="AC343" s="0" t="n">
        <v>24.075</v>
      </c>
      <c r="AD343" s="0" t="s">
        <v>1866</v>
      </c>
      <c r="AG343" s="6" t="n">
        <v>42735</v>
      </c>
      <c r="AH343" s="0" t="n">
        <v>62</v>
      </c>
      <c r="AI343" s="0" t="n">
        <v>65</v>
      </c>
      <c r="AJ343" s="6" t="n">
        <v>42735</v>
      </c>
      <c r="AK343" s="0" t="n">
        <v>24.075</v>
      </c>
      <c r="AL343" s="6" t="n">
        <v>42735</v>
      </c>
      <c r="AM343" s="0" t="n">
        <v>5.082</v>
      </c>
      <c r="AN343" s="0" t="n">
        <v>5.357</v>
      </c>
      <c r="AO343" s="0" t="n">
        <v>2.817</v>
      </c>
      <c r="AP343" s="0" t="n">
        <v>3.147</v>
      </c>
      <c r="AQ343" s="0" t="s">
        <v>1605</v>
      </c>
      <c r="AR343" s="0" t="s">
        <v>58</v>
      </c>
      <c r="AS343" s="0" t="s">
        <v>77</v>
      </c>
      <c r="AT343" s="0" t="n">
        <v>34</v>
      </c>
      <c r="AU343" s="0" t="n">
        <v>42</v>
      </c>
      <c r="AV343" s="0" t="s">
        <v>1866</v>
      </c>
      <c r="AX343" s="0" t="s">
        <v>1608</v>
      </c>
    </row>
    <row r="344" customFormat="false" ht="15" hidden="false" customHeight="false" outlineLevel="0" collapsed="false">
      <c r="A344" s="0" t="s">
        <v>1867</v>
      </c>
      <c r="B344" s="0" t="s">
        <v>1592</v>
      </c>
      <c r="C344" s="0" t="s">
        <v>1868</v>
      </c>
      <c r="E344" s="1" t="s">
        <v>1868</v>
      </c>
      <c r="G344" s="5" t="s">
        <v>1868</v>
      </c>
      <c r="H344" s="5"/>
      <c r="I344" s="5"/>
      <c r="J344" s="5"/>
      <c r="K344" s="5"/>
      <c r="L344" s="5"/>
      <c r="M344" s="5"/>
      <c r="N344" s="5"/>
      <c r="O344" s="0" t="s">
        <v>1868</v>
      </c>
      <c r="P344" s="0" t="s">
        <v>1869</v>
      </c>
      <c r="Q344" s="0" t="s">
        <v>51</v>
      </c>
      <c r="R344" s="0" t="s">
        <v>52</v>
      </c>
      <c r="S344" s="0" t="n">
        <v>728</v>
      </c>
      <c r="T344" s="0" t="n">
        <v>2351</v>
      </c>
      <c r="U344" s="0" t="n">
        <v>2351</v>
      </c>
      <c r="W344" s="0" t="s">
        <v>1870</v>
      </c>
      <c r="X344" s="0" t="n">
        <v>43</v>
      </c>
      <c r="Y344" s="0" t="s">
        <v>53</v>
      </c>
      <c r="Z344" s="0" t="n">
        <v>2351</v>
      </c>
      <c r="AA344" s="0" t="s">
        <v>54</v>
      </c>
      <c r="AB344" s="0" t="s">
        <v>54</v>
      </c>
      <c r="AC344" s="0" t="n">
        <v>6.341</v>
      </c>
      <c r="AD344" s="0" t="s">
        <v>1871</v>
      </c>
      <c r="AG344" s="6" t="n">
        <v>42735</v>
      </c>
      <c r="AH344" s="0" t="n">
        <v>23</v>
      </c>
      <c r="AI344" s="0" t="n">
        <v>24</v>
      </c>
      <c r="AJ344" s="6" t="n">
        <v>42735</v>
      </c>
      <c r="AK344" s="0" t="n">
        <v>6.341</v>
      </c>
      <c r="AL344" s="6" t="n">
        <v>42735</v>
      </c>
      <c r="AM344" s="0" t="n">
        <v>1.456</v>
      </c>
      <c r="AN344" s="0" t="n">
        <v>1.534</v>
      </c>
      <c r="AO344" s="0" t="n">
        <v>774</v>
      </c>
      <c r="AP344" s="0" t="n">
        <v>865</v>
      </c>
      <c r="AQ344" s="0" t="s">
        <v>1605</v>
      </c>
      <c r="AR344" s="0" t="s">
        <v>58</v>
      </c>
      <c r="AS344" s="0" t="s">
        <v>53</v>
      </c>
      <c r="AT344" s="0" t="n">
        <v>23</v>
      </c>
      <c r="AU344" s="0" t="n">
        <v>31</v>
      </c>
      <c r="AV344" s="0" t="s">
        <v>1872</v>
      </c>
      <c r="AX344" s="0" t="s">
        <v>1608</v>
      </c>
    </row>
    <row r="345" customFormat="false" ht="15" hidden="false" customHeight="false" outlineLevel="0" collapsed="false">
      <c r="A345" s="0" t="s">
        <v>1873</v>
      </c>
      <c r="B345" s="0" t="s">
        <v>1592</v>
      </c>
      <c r="C345" s="0" t="s">
        <v>1874</v>
      </c>
      <c r="E345" s="1" t="s">
        <v>1874</v>
      </c>
      <c r="G345" s="5" t="s">
        <v>1874</v>
      </c>
      <c r="H345" s="5" t="s">
        <v>1875</v>
      </c>
      <c r="I345" s="5"/>
      <c r="J345" s="5"/>
      <c r="K345" s="5"/>
      <c r="L345" s="5"/>
      <c r="M345" s="5"/>
      <c r="N345" s="5"/>
      <c r="O345" s="0" t="s">
        <v>1874</v>
      </c>
      <c r="P345" s="0" t="s">
        <v>1876</v>
      </c>
      <c r="Q345" s="0" t="s">
        <v>51</v>
      </c>
      <c r="R345" s="0" t="s">
        <v>52</v>
      </c>
      <c r="S345" s="0" t="n">
        <v>3.482</v>
      </c>
      <c r="T345" s="0" t="n">
        <v>2529</v>
      </c>
      <c r="U345" s="0" t="n">
        <v>2529</v>
      </c>
      <c r="W345" s="0" t="s">
        <v>1877</v>
      </c>
      <c r="X345" s="0" t="n">
        <v>969</v>
      </c>
      <c r="Y345" s="0" t="s">
        <v>77</v>
      </c>
      <c r="Z345" s="0" t="n">
        <v>2529</v>
      </c>
      <c r="AA345" s="0" t="s">
        <v>54</v>
      </c>
      <c r="AB345" s="0" t="s">
        <v>54</v>
      </c>
      <c r="AC345" s="0" t="n">
        <v>8.861</v>
      </c>
      <c r="AD345" s="0" t="s">
        <v>1668</v>
      </c>
      <c r="AG345" s="6" t="n">
        <v>42735</v>
      </c>
      <c r="AH345" s="0" t="n">
        <v>439</v>
      </c>
      <c r="AI345" s="0" t="n">
        <v>462</v>
      </c>
      <c r="AJ345" s="6" t="n">
        <v>42735</v>
      </c>
      <c r="AK345" s="0" t="n">
        <v>8.861</v>
      </c>
      <c r="AL345" s="6" t="n">
        <v>42735</v>
      </c>
      <c r="AM345" s="0" t="n">
        <v>8.303</v>
      </c>
      <c r="AN345" s="0" t="n">
        <v>8.752</v>
      </c>
      <c r="AO345" s="0" t="n">
        <v>745</v>
      </c>
      <c r="AP345" s="0" t="n">
        <v>832</v>
      </c>
      <c r="AQ345" s="0" t="s">
        <v>1605</v>
      </c>
      <c r="AR345" s="0" t="s">
        <v>58</v>
      </c>
      <c r="AS345" s="0" t="s">
        <v>77</v>
      </c>
      <c r="AT345" s="0" t="n">
        <v>47</v>
      </c>
      <c r="AU345" s="0" t="n">
        <v>65</v>
      </c>
      <c r="AV345" s="0" t="s">
        <v>1669</v>
      </c>
      <c r="AX345" s="0" t="s">
        <v>1608</v>
      </c>
    </row>
    <row r="346" customFormat="false" ht="15" hidden="false" customHeight="false" outlineLevel="0" collapsed="false">
      <c r="A346" s="0" t="s">
        <v>1878</v>
      </c>
      <c r="B346" s="0" t="s">
        <v>1592</v>
      </c>
      <c r="C346" s="0" t="s">
        <v>1879</v>
      </c>
      <c r="E346" s="1" t="s">
        <v>1879</v>
      </c>
      <c r="G346" s="5" t="s">
        <v>1879</v>
      </c>
      <c r="H346" s="5" t="s">
        <v>1880</v>
      </c>
      <c r="I346" s="5"/>
      <c r="J346" s="5"/>
      <c r="K346" s="5"/>
      <c r="L346" s="5"/>
      <c r="M346" s="5"/>
      <c r="N346" s="5"/>
      <c r="O346" s="0" t="s">
        <v>1881</v>
      </c>
      <c r="P346" s="0" t="s">
        <v>1882</v>
      </c>
      <c r="Q346" s="0" t="s">
        <v>51</v>
      </c>
      <c r="R346" s="0" t="s">
        <v>52</v>
      </c>
      <c r="S346" s="0" t="n">
        <v>4.138</v>
      </c>
      <c r="T346" s="0" t="n">
        <v>4299</v>
      </c>
      <c r="U346" s="0" t="n">
        <v>4299</v>
      </c>
      <c r="V346" s="0" t="n">
        <v>4211</v>
      </c>
      <c r="X346" s="0" t="n">
        <v>998</v>
      </c>
      <c r="Y346" s="0" t="s">
        <v>67</v>
      </c>
      <c r="Z346" s="0" t="s">
        <v>120</v>
      </c>
      <c r="AA346" s="0" t="s">
        <v>120</v>
      </c>
      <c r="AB346" s="0" t="s">
        <v>56</v>
      </c>
      <c r="AC346" s="0" t="s">
        <v>120</v>
      </c>
      <c r="AD346" s="0" t="s">
        <v>1668</v>
      </c>
      <c r="AG346" s="6" t="n">
        <v>42735</v>
      </c>
      <c r="AH346" s="0" t="n">
        <v>226</v>
      </c>
      <c r="AI346" s="0" t="n">
        <v>238</v>
      </c>
      <c r="AJ346" s="6" t="n">
        <v>42735</v>
      </c>
      <c r="AK346" s="0" t="n">
        <v>9.659</v>
      </c>
      <c r="AL346" s="6" t="n">
        <v>42735</v>
      </c>
      <c r="AM346" s="0" t="n">
        <v>9.148</v>
      </c>
      <c r="AN346" s="0" t="n">
        <v>9.642</v>
      </c>
      <c r="AO346" s="0" t="n">
        <v>4.058</v>
      </c>
      <c r="AP346" s="0" t="n">
        <v>4.534</v>
      </c>
      <c r="AQ346" s="0" t="s">
        <v>1605</v>
      </c>
      <c r="AR346" s="0" t="s">
        <v>58</v>
      </c>
      <c r="AS346" s="0" t="s">
        <v>67</v>
      </c>
      <c r="AT346" s="0" t="n">
        <v>105</v>
      </c>
      <c r="AU346" s="0" t="n">
        <v>112</v>
      </c>
      <c r="AX346" s="0" t="s">
        <v>1608</v>
      </c>
    </row>
    <row r="347" customFormat="false" ht="15" hidden="false" customHeight="false" outlineLevel="0" collapsed="false">
      <c r="A347" s="0" t="s">
        <v>1883</v>
      </c>
      <c r="B347" s="0" t="s">
        <v>1592</v>
      </c>
      <c r="C347" s="0" t="s">
        <v>1884</v>
      </c>
      <c r="E347" s="1" t="s">
        <v>1884</v>
      </c>
      <c r="G347" s="5" t="s">
        <v>1884</v>
      </c>
      <c r="H347" s="5"/>
      <c r="I347" s="5"/>
      <c r="J347" s="5"/>
      <c r="K347" s="5"/>
      <c r="L347" s="5"/>
      <c r="M347" s="5"/>
      <c r="N347" s="5"/>
      <c r="O347" s="0" t="s">
        <v>1884</v>
      </c>
      <c r="P347" s="0" t="s">
        <v>1885</v>
      </c>
      <c r="Q347" s="0" t="s">
        <v>51</v>
      </c>
      <c r="R347" s="0" t="s">
        <v>52</v>
      </c>
      <c r="S347" s="0" t="n">
        <v>867</v>
      </c>
      <c r="T347" s="0" t="n">
        <v>2620</v>
      </c>
      <c r="U347" s="0" t="n">
        <v>2620</v>
      </c>
      <c r="V347" s="0" t="n">
        <v>2611</v>
      </c>
      <c r="X347" s="0" t="n">
        <v>20</v>
      </c>
      <c r="Y347" s="0" t="s">
        <v>77</v>
      </c>
      <c r="Z347" s="0" t="n">
        <v>2620</v>
      </c>
      <c r="AA347" s="0" t="s">
        <v>54</v>
      </c>
      <c r="AB347" s="0" t="s">
        <v>54</v>
      </c>
      <c r="AC347" s="0" t="n">
        <v>2.268</v>
      </c>
      <c r="AD347" s="0" t="s">
        <v>1668</v>
      </c>
      <c r="AG347" s="6" t="n">
        <v>42735</v>
      </c>
      <c r="AH347" s="0" t="n">
        <v>38</v>
      </c>
      <c r="AI347" s="0" t="n">
        <v>40</v>
      </c>
      <c r="AJ347" s="6" t="n">
        <v>42735</v>
      </c>
      <c r="AK347" s="0" t="n">
        <v>2.268</v>
      </c>
      <c r="AL347" s="6" t="n">
        <v>42735</v>
      </c>
      <c r="AM347" s="0" t="n">
        <v>704</v>
      </c>
      <c r="AN347" s="0" t="n">
        <v>743</v>
      </c>
      <c r="AO347" s="0" t="n">
        <v>1.189</v>
      </c>
      <c r="AP347" s="0" t="n">
        <v>1.329</v>
      </c>
      <c r="AQ347" s="0" t="s">
        <v>1605</v>
      </c>
      <c r="AR347" s="0" t="s">
        <v>58</v>
      </c>
      <c r="AS347" s="0" t="s">
        <v>77</v>
      </c>
      <c r="AT347" s="0" t="n">
        <v>13</v>
      </c>
      <c r="AU347" s="0" t="n">
        <v>16</v>
      </c>
      <c r="AV347" s="0" t="s">
        <v>1668</v>
      </c>
      <c r="AX347" s="0" t="s">
        <v>1608</v>
      </c>
    </row>
    <row r="348" customFormat="false" ht="15" hidden="false" customHeight="false" outlineLevel="0" collapsed="false">
      <c r="A348" s="0" t="s">
        <v>1886</v>
      </c>
      <c r="B348" s="0" t="s">
        <v>1592</v>
      </c>
      <c r="C348" s="0" t="s">
        <v>1887</v>
      </c>
      <c r="E348" s="1" t="s">
        <v>1887</v>
      </c>
      <c r="G348" s="5" t="s">
        <v>1887</v>
      </c>
      <c r="H348" s="5" t="s">
        <v>1888</v>
      </c>
      <c r="I348" s="5"/>
      <c r="J348" s="5"/>
      <c r="K348" s="5"/>
      <c r="L348" s="5"/>
      <c r="M348" s="5"/>
      <c r="N348" s="5"/>
      <c r="O348" s="0" t="s">
        <v>1887</v>
      </c>
      <c r="P348" s="0" t="s">
        <v>1889</v>
      </c>
      <c r="Q348" s="0" t="s">
        <v>51</v>
      </c>
      <c r="R348" s="0" t="s">
        <v>52</v>
      </c>
      <c r="S348" s="0" t="n">
        <v>1.392</v>
      </c>
      <c r="T348" s="0" t="n">
        <v>2120</v>
      </c>
      <c r="U348" s="0" t="n">
        <v>2120</v>
      </c>
      <c r="V348" s="0" t="n">
        <v>2059</v>
      </c>
      <c r="X348" s="0" t="n">
        <v>38</v>
      </c>
      <c r="Y348" s="0" t="s">
        <v>77</v>
      </c>
      <c r="Z348" s="0" t="n">
        <v>2120</v>
      </c>
      <c r="AA348" s="0" t="s">
        <v>54</v>
      </c>
      <c r="AB348" s="0" t="s">
        <v>54</v>
      </c>
      <c r="AC348" s="0" t="n">
        <v>9.441</v>
      </c>
      <c r="AD348" s="0" t="s">
        <v>1890</v>
      </c>
      <c r="AG348" s="6" t="n">
        <v>42735</v>
      </c>
      <c r="AH348" s="0" t="n">
        <v>-13</v>
      </c>
      <c r="AI348" s="0" t="n">
        <v>-14</v>
      </c>
      <c r="AJ348" s="6" t="n">
        <v>42735</v>
      </c>
      <c r="AK348" s="0" t="n">
        <v>9.441</v>
      </c>
      <c r="AL348" s="6" t="n">
        <v>42735</v>
      </c>
      <c r="AM348" s="0" t="n">
        <v>2.834</v>
      </c>
      <c r="AN348" s="0" t="n">
        <v>2.987</v>
      </c>
      <c r="AO348" s="0" t="n">
        <v>1.445</v>
      </c>
      <c r="AP348" s="0" t="n">
        <v>1.615</v>
      </c>
      <c r="AQ348" s="0" t="s">
        <v>1605</v>
      </c>
      <c r="AR348" s="0" t="s">
        <v>58</v>
      </c>
      <c r="AS348" s="0" t="s">
        <v>77</v>
      </c>
      <c r="AT348" s="0" t="n">
        <v>27</v>
      </c>
      <c r="AU348" s="0" t="n">
        <v>30</v>
      </c>
      <c r="AV348" s="0" t="s">
        <v>1608</v>
      </c>
      <c r="AW348" s="0" t="s">
        <v>1891</v>
      </c>
      <c r="AX348" s="0" t="s">
        <v>1608</v>
      </c>
    </row>
    <row r="349" customFormat="false" ht="15" hidden="false" customHeight="false" outlineLevel="0" collapsed="false">
      <c r="A349" s="0" t="s">
        <v>1892</v>
      </c>
      <c r="B349" s="0" t="s">
        <v>1592</v>
      </c>
      <c r="C349" s="0" t="s">
        <v>1893</v>
      </c>
      <c r="E349" s="1" t="s">
        <v>1893</v>
      </c>
      <c r="G349" s="5" t="s">
        <v>1893</v>
      </c>
      <c r="H349" s="5"/>
      <c r="I349" s="5"/>
      <c r="J349" s="5"/>
      <c r="K349" s="5"/>
      <c r="L349" s="5"/>
      <c r="M349" s="5"/>
      <c r="N349" s="5"/>
      <c r="O349" s="0" t="s">
        <v>1893</v>
      </c>
      <c r="P349" s="0" t="s">
        <v>1894</v>
      </c>
      <c r="Q349" s="0" t="s">
        <v>51</v>
      </c>
      <c r="R349" s="0" t="s">
        <v>52</v>
      </c>
      <c r="S349" s="0" t="n">
        <v>241</v>
      </c>
      <c r="T349" s="0" t="n">
        <v>2611</v>
      </c>
      <c r="U349" s="0" t="n">
        <v>2611</v>
      </c>
      <c r="V349" s="0" t="n">
        <v>2651</v>
      </c>
      <c r="W349" s="0" t="s">
        <v>1895</v>
      </c>
      <c r="X349" s="0" t="n">
        <v>18</v>
      </c>
      <c r="Y349" s="0" t="s">
        <v>53</v>
      </c>
      <c r="Z349" s="0" t="n">
        <v>2611</v>
      </c>
      <c r="AA349" s="0" t="s">
        <v>54</v>
      </c>
      <c r="AB349" s="0" t="s">
        <v>54</v>
      </c>
      <c r="AC349" s="0" t="n">
        <v>3.592</v>
      </c>
      <c r="AD349" s="0" t="s">
        <v>1896</v>
      </c>
      <c r="AG349" s="6" t="n">
        <v>42735</v>
      </c>
      <c r="AH349" s="0" t="n">
        <v>15</v>
      </c>
      <c r="AI349" s="0" t="n">
        <v>16</v>
      </c>
      <c r="AJ349" s="6" t="n">
        <v>42735</v>
      </c>
      <c r="AK349" s="0" t="n">
        <v>3.592</v>
      </c>
      <c r="AL349" s="6" t="n">
        <v>42735</v>
      </c>
      <c r="AM349" s="0" t="n">
        <v>651</v>
      </c>
      <c r="AN349" s="0" t="n">
        <v>686</v>
      </c>
      <c r="AO349" s="0" t="n">
        <v>980</v>
      </c>
      <c r="AP349" s="0" t="n">
        <v>1.095</v>
      </c>
      <c r="AQ349" s="0" t="s">
        <v>1605</v>
      </c>
      <c r="AR349" s="0" t="s">
        <v>58</v>
      </c>
      <c r="AS349" s="0" t="s">
        <v>53</v>
      </c>
      <c r="AT349" s="0" t="n">
        <v>7</v>
      </c>
      <c r="AU349" s="0" t="n">
        <v>14</v>
      </c>
      <c r="AX349" s="0" t="s">
        <v>1608</v>
      </c>
    </row>
    <row r="350" customFormat="false" ht="15" hidden="false" customHeight="false" outlineLevel="0" collapsed="false">
      <c r="A350" s="0" t="s">
        <v>1897</v>
      </c>
      <c r="B350" s="0" t="s">
        <v>1592</v>
      </c>
      <c r="C350" s="0" t="s">
        <v>1898</v>
      </c>
      <c r="E350" s="1" t="s">
        <v>1898</v>
      </c>
      <c r="G350" s="5" t="s">
        <v>1898</v>
      </c>
      <c r="H350" s="5"/>
      <c r="I350" s="5"/>
      <c r="J350" s="5"/>
      <c r="K350" s="5"/>
      <c r="L350" s="5"/>
      <c r="M350" s="5" t="s">
        <v>1899</v>
      </c>
      <c r="N350" s="5"/>
      <c r="O350" s="0" t="s">
        <v>1898</v>
      </c>
      <c r="P350" s="0" t="s">
        <v>1900</v>
      </c>
      <c r="Q350" s="0" t="s">
        <v>51</v>
      </c>
      <c r="R350" s="0" t="s">
        <v>52</v>
      </c>
      <c r="S350" s="0" t="n">
        <v>282</v>
      </c>
      <c r="T350" s="0" t="n">
        <v>2630</v>
      </c>
      <c r="U350" s="0" t="n">
        <v>2630</v>
      </c>
      <c r="V350" s="0" t="n">
        <v>2823</v>
      </c>
      <c r="X350" s="0" t="n">
        <v>19</v>
      </c>
      <c r="Y350" s="0" t="s">
        <v>77</v>
      </c>
      <c r="Z350" s="0" t="n">
        <v>2630</v>
      </c>
      <c r="AA350" s="0" t="s">
        <v>54</v>
      </c>
      <c r="AB350" s="0" t="s">
        <v>54</v>
      </c>
      <c r="AC350" s="0" t="n">
        <v>2.803</v>
      </c>
      <c r="AD350" s="0" t="s">
        <v>1769</v>
      </c>
      <c r="AG350" s="6" t="n">
        <v>42735</v>
      </c>
      <c r="AH350" s="0" t="n">
        <v>13</v>
      </c>
      <c r="AI350" s="0" t="n">
        <v>13</v>
      </c>
      <c r="AJ350" s="6" t="n">
        <v>42735</v>
      </c>
      <c r="AK350" s="0" t="n">
        <v>2.803</v>
      </c>
      <c r="AL350" s="6" t="n">
        <v>42735</v>
      </c>
      <c r="AM350" s="0" t="n">
        <v>525</v>
      </c>
      <c r="AN350" s="0" t="n">
        <v>553</v>
      </c>
      <c r="AO350" s="0" t="n">
        <v>82</v>
      </c>
      <c r="AP350" s="0" t="n">
        <v>92</v>
      </c>
      <c r="AQ350" s="0" t="s">
        <v>1605</v>
      </c>
      <c r="AR350" s="0" t="s">
        <v>58</v>
      </c>
      <c r="AS350" s="0" t="s">
        <v>77</v>
      </c>
      <c r="AT350" s="0" t="n">
        <v>9</v>
      </c>
      <c r="AU350" s="0" t="n">
        <v>14</v>
      </c>
      <c r="AX350" s="0" t="s">
        <v>1608</v>
      </c>
    </row>
    <row r="351" customFormat="false" ht="15" hidden="false" customHeight="false" outlineLevel="0" collapsed="false">
      <c r="A351" s="0" t="s">
        <v>1901</v>
      </c>
      <c r="B351" s="0" t="s">
        <v>1592</v>
      </c>
      <c r="C351" s="0" t="s">
        <v>1902</v>
      </c>
      <c r="E351" s="1" t="s">
        <v>1902</v>
      </c>
      <c r="G351" s="5" t="s">
        <v>1902</v>
      </c>
      <c r="H351" s="5" t="s">
        <v>1903</v>
      </c>
      <c r="I351" s="5"/>
      <c r="J351" s="5"/>
      <c r="K351" s="5"/>
      <c r="L351" s="5"/>
      <c r="M351" s="5"/>
      <c r="N351" s="5"/>
      <c r="O351" s="0" t="s">
        <v>1902</v>
      </c>
      <c r="P351" s="0" t="s">
        <v>1904</v>
      </c>
      <c r="Q351" s="0" t="s">
        <v>51</v>
      </c>
      <c r="R351" s="0" t="s">
        <v>52</v>
      </c>
      <c r="S351" s="0" t="n">
        <v>2.911</v>
      </c>
      <c r="T351" s="0" t="n">
        <v>2892</v>
      </c>
      <c r="U351" s="0" t="n">
        <v>2892</v>
      </c>
      <c r="V351" s="0" t="n">
        <v>4663</v>
      </c>
      <c r="W351" s="0" t="s">
        <v>1905</v>
      </c>
      <c r="X351" s="0" t="n">
        <v>172</v>
      </c>
      <c r="Y351" s="0" t="s">
        <v>53</v>
      </c>
      <c r="Z351" s="0" t="n">
        <v>2892</v>
      </c>
      <c r="AA351" s="0" t="s">
        <v>54</v>
      </c>
      <c r="AB351" s="0" t="s">
        <v>54</v>
      </c>
      <c r="AC351" s="0" t="n">
        <v>15.154</v>
      </c>
      <c r="AD351" s="0" t="s">
        <v>1803</v>
      </c>
      <c r="AG351" s="6" t="n">
        <v>42735</v>
      </c>
      <c r="AH351" s="0" t="n">
        <v>-127</v>
      </c>
      <c r="AI351" s="0" t="n">
        <v>-134</v>
      </c>
      <c r="AJ351" s="6" t="n">
        <v>42735</v>
      </c>
      <c r="AK351" s="0" t="n">
        <v>15.154</v>
      </c>
      <c r="AL351" s="6" t="n">
        <v>42735</v>
      </c>
      <c r="AM351" s="0" t="n">
        <v>12.163</v>
      </c>
      <c r="AN351" s="0" t="n">
        <v>12.821</v>
      </c>
      <c r="AO351" s="0" t="n">
        <v>3.613</v>
      </c>
      <c r="AP351" s="0" t="n">
        <v>4.037</v>
      </c>
      <c r="AQ351" s="0" t="s">
        <v>1639</v>
      </c>
      <c r="AR351" s="0" t="s">
        <v>58</v>
      </c>
      <c r="AS351" s="0" t="s">
        <v>53</v>
      </c>
      <c r="AT351" s="0" t="n">
        <v>79</v>
      </c>
      <c r="AU351" s="0" t="n">
        <v>107</v>
      </c>
      <c r="AV351" s="0" t="s">
        <v>1608</v>
      </c>
      <c r="AX351" s="0" t="s">
        <v>1608</v>
      </c>
    </row>
    <row r="352" customFormat="false" ht="15" hidden="false" customHeight="false" outlineLevel="0" collapsed="false">
      <c r="A352" s="0" t="s">
        <v>1906</v>
      </c>
      <c r="B352" s="0" t="s">
        <v>1592</v>
      </c>
      <c r="C352" s="0" t="s">
        <v>1907</v>
      </c>
      <c r="E352" s="1" t="s">
        <v>1907</v>
      </c>
      <c r="G352" s="5" t="s">
        <v>1907</v>
      </c>
      <c r="H352" s="5" t="s">
        <v>1908</v>
      </c>
      <c r="I352" s="5" t="s">
        <v>1909</v>
      </c>
      <c r="J352" s="5"/>
      <c r="K352" s="5"/>
      <c r="L352" s="5"/>
      <c r="M352" s="5"/>
      <c r="N352" s="5"/>
      <c r="O352" s="0" t="s">
        <v>1907</v>
      </c>
      <c r="P352" s="0" t="s">
        <v>1910</v>
      </c>
      <c r="Q352" s="0" t="s">
        <v>51</v>
      </c>
      <c r="R352" s="0" t="s">
        <v>52</v>
      </c>
      <c r="S352" s="0" t="n">
        <v>5.728</v>
      </c>
      <c r="T352" s="0" t="n">
        <v>2434</v>
      </c>
      <c r="U352" s="0" t="n">
        <v>2434</v>
      </c>
      <c r="W352" s="0" t="s">
        <v>1911</v>
      </c>
      <c r="X352" s="0" t="n">
        <v>131</v>
      </c>
      <c r="Y352" s="0" t="s">
        <v>53</v>
      </c>
      <c r="Z352" s="0" t="n">
        <v>2434</v>
      </c>
      <c r="AA352" s="0" t="s">
        <v>54</v>
      </c>
      <c r="AB352" s="0" t="s">
        <v>54</v>
      </c>
      <c r="AC352" s="0" t="n">
        <v>16.299</v>
      </c>
      <c r="AD352" s="0" t="s">
        <v>1652</v>
      </c>
      <c r="AG352" s="6" t="n">
        <v>42735</v>
      </c>
      <c r="AH352" s="0" t="n">
        <v>299</v>
      </c>
      <c r="AI352" s="0" t="n">
        <v>315</v>
      </c>
      <c r="AJ352" s="6" t="n">
        <v>42735</v>
      </c>
      <c r="AK352" s="0" t="n">
        <v>16.299</v>
      </c>
      <c r="AL352" s="6" t="n">
        <v>42735</v>
      </c>
      <c r="AM352" s="0" t="n">
        <v>10.237</v>
      </c>
      <c r="AN352" s="0" t="n">
        <v>10.791</v>
      </c>
      <c r="AO352" s="0" t="n">
        <v>4.13</v>
      </c>
      <c r="AP352" s="0" t="n">
        <v>4.614</v>
      </c>
      <c r="AQ352" s="0" t="s">
        <v>1605</v>
      </c>
      <c r="AR352" s="0" t="s">
        <v>58</v>
      </c>
      <c r="AS352" s="0" t="s">
        <v>53</v>
      </c>
      <c r="AT352" s="0" t="n">
        <v>41</v>
      </c>
      <c r="AU352" s="0" t="n">
        <v>51</v>
      </c>
      <c r="AX352" s="0" t="s">
        <v>1608</v>
      </c>
    </row>
    <row r="353" customFormat="false" ht="15" hidden="false" customHeight="false" outlineLevel="0" collapsed="false">
      <c r="A353" s="0" t="s">
        <v>1912</v>
      </c>
      <c r="B353" s="0" t="s">
        <v>1592</v>
      </c>
      <c r="C353" s="0" t="s">
        <v>1913</v>
      </c>
      <c r="E353" s="1" t="s">
        <v>1913</v>
      </c>
      <c r="G353" s="5" t="s">
        <v>1913</v>
      </c>
      <c r="H353" s="5"/>
      <c r="I353" s="5"/>
      <c r="J353" s="5"/>
      <c r="K353" s="5"/>
      <c r="L353" s="5"/>
      <c r="M353" s="5"/>
      <c r="N353" s="5"/>
      <c r="O353" s="0" t="s">
        <v>1289</v>
      </c>
      <c r="P353" s="0" t="s">
        <v>1290</v>
      </c>
      <c r="Q353" s="0" t="s">
        <v>51</v>
      </c>
      <c r="R353" s="0" t="s">
        <v>52</v>
      </c>
      <c r="S353" s="0" t="n">
        <v>839</v>
      </c>
      <c r="T353" s="0" t="n">
        <v>2712</v>
      </c>
      <c r="U353" s="0" t="n">
        <v>2712</v>
      </c>
      <c r="V353" s="0" t="n">
        <v>4643</v>
      </c>
      <c r="X353" s="0" t="n">
        <v>72</v>
      </c>
      <c r="Y353" s="0" t="s">
        <v>67</v>
      </c>
      <c r="Z353" s="0" t="s">
        <v>120</v>
      </c>
      <c r="AA353" s="0" t="s">
        <v>120</v>
      </c>
      <c r="AB353" s="0" t="s">
        <v>56</v>
      </c>
      <c r="AC353" s="0" t="s">
        <v>120</v>
      </c>
      <c r="AD353" s="0" t="s">
        <v>1914</v>
      </c>
      <c r="AG353" s="6" t="n">
        <v>42735</v>
      </c>
      <c r="AH353" s="0" t="n">
        <v>4</v>
      </c>
      <c r="AI353" s="0" t="n">
        <v>5</v>
      </c>
      <c r="AJ353" s="6" t="n">
        <v>42735</v>
      </c>
      <c r="AK353" s="0" t="n">
        <v>4.598</v>
      </c>
      <c r="AL353" s="6" t="n">
        <v>42735</v>
      </c>
      <c r="AM353" s="0" t="n">
        <v>1.517</v>
      </c>
      <c r="AN353" s="0" t="n">
        <v>1.599</v>
      </c>
      <c r="AO353" s="0" t="n">
        <v>511</v>
      </c>
      <c r="AP353" s="0" t="n">
        <v>572</v>
      </c>
      <c r="AQ353" s="0" t="s">
        <v>1605</v>
      </c>
      <c r="AR353" s="0" t="s">
        <v>58</v>
      </c>
      <c r="AS353" s="0" t="s">
        <v>67</v>
      </c>
      <c r="AT353" s="0" t="n">
        <v>13179</v>
      </c>
      <c r="AU353" s="0" t="n">
        <v>52</v>
      </c>
      <c r="AV353" s="0" t="s">
        <v>1608</v>
      </c>
      <c r="AX353" s="0" t="s">
        <v>1608</v>
      </c>
    </row>
    <row r="354" customFormat="false" ht="15" hidden="false" customHeight="false" outlineLevel="0" collapsed="false">
      <c r="A354" s="0" t="s">
        <v>1915</v>
      </c>
      <c r="B354" s="0" t="s">
        <v>1592</v>
      </c>
      <c r="C354" s="0" t="s">
        <v>1916</v>
      </c>
      <c r="E354" s="1" t="s">
        <v>1916</v>
      </c>
      <c r="G354" s="5" t="s">
        <v>1916</v>
      </c>
      <c r="H354" s="5"/>
      <c r="I354" s="5"/>
      <c r="J354" s="5"/>
      <c r="K354" s="5"/>
      <c r="L354" s="5"/>
      <c r="M354" s="5"/>
      <c r="N354" s="5"/>
      <c r="O354" s="0" t="s">
        <v>1916</v>
      </c>
      <c r="P354" s="0" t="s">
        <v>1917</v>
      </c>
      <c r="Q354" s="0" t="s">
        <v>51</v>
      </c>
      <c r="R354" s="0" t="s">
        <v>52</v>
      </c>
      <c r="S354" s="0" t="n">
        <v>2.405</v>
      </c>
      <c r="T354" s="0" t="n">
        <v>2311</v>
      </c>
      <c r="U354" s="0" t="n">
        <v>2311</v>
      </c>
      <c r="X354" s="0" t="n">
        <v>81</v>
      </c>
      <c r="Y354" s="0" t="s">
        <v>77</v>
      </c>
      <c r="Z354" s="0" t="n">
        <v>2311</v>
      </c>
      <c r="AA354" s="0" t="s">
        <v>54</v>
      </c>
      <c r="AB354" s="0" t="s">
        <v>54</v>
      </c>
      <c r="AC354" s="0" t="n">
        <v>26.109</v>
      </c>
      <c r="AD354" s="0" t="s">
        <v>1918</v>
      </c>
      <c r="AG354" s="6" t="n">
        <v>42735</v>
      </c>
      <c r="AH354" s="0" t="n">
        <v>429</v>
      </c>
      <c r="AI354" s="0" t="n">
        <v>452</v>
      </c>
      <c r="AJ354" s="6" t="n">
        <v>42735</v>
      </c>
      <c r="AK354" s="0" t="n">
        <v>26.109</v>
      </c>
      <c r="AL354" s="6" t="n">
        <v>42735</v>
      </c>
      <c r="AM354" s="0" t="n">
        <v>4.079</v>
      </c>
      <c r="AN354" s="0" t="n">
        <v>4.299</v>
      </c>
      <c r="AO354" s="0" t="n">
        <v>6.736</v>
      </c>
      <c r="AP354" s="0" t="n">
        <v>7.527</v>
      </c>
      <c r="AQ354" s="0" t="s">
        <v>1605</v>
      </c>
      <c r="AR354" s="0" t="s">
        <v>58</v>
      </c>
      <c r="AS354" s="0" t="s">
        <v>77</v>
      </c>
      <c r="AT354" s="0" t="n">
        <v>55</v>
      </c>
      <c r="AU354" s="0" t="n">
        <v>57</v>
      </c>
      <c r="AV354" s="0" t="s">
        <v>1918</v>
      </c>
      <c r="AX354" s="0" t="s">
        <v>1608</v>
      </c>
    </row>
    <row r="355" customFormat="false" ht="15" hidden="false" customHeight="false" outlineLevel="0" collapsed="false">
      <c r="A355" s="0" t="s">
        <v>1919</v>
      </c>
      <c r="B355" s="0" t="s">
        <v>1592</v>
      </c>
      <c r="C355" s="0" t="s">
        <v>1920</v>
      </c>
      <c r="E355" s="1" t="s">
        <v>1920</v>
      </c>
      <c r="G355" s="5" t="s">
        <v>1920</v>
      </c>
      <c r="H355" s="5" t="s">
        <v>1921</v>
      </c>
      <c r="I355" s="5" t="s">
        <v>1922</v>
      </c>
      <c r="J355" s="5"/>
      <c r="K355" s="5"/>
      <c r="L355" s="5"/>
      <c r="M355" s="5"/>
      <c r="N355" s="5"/>
      <c r="O355" s="0" t="s">
        <v>1920</v>
      </c>
      <c r="P355" s="0" t="s">
        <v>1923</v>
      </c>
      <c r="Q355" s="0" t="s">
        <v>51</v>
      </c>
      <c r="R355" s="0" t="s">
        <v>52</v>
      </c>
      <c r="S355" s="0" t="n">
        <v>1.198</v>
      </c>
      <c r="T355" s="0" t="n">
        <v>2445</v>
      </c>
      <c r="U355" s="0" t="n">
        <v>2445</v>
      </c>
      <c r="V355" s="0" t="n">
        <v>2454</v>
      </c>
      <c r="X355" s="0" t="n">
        <v>81</v>
      </c>
      <c r="Y355" s="0" t="s">
        <v>77</v>
      </c>
      <c r="Z355" s="0" t="n">
        <v>2445</v>
      </c>
      <c r="AA355" s="0" t="s">
        <v>54</v>
      </c>
      <c r="AB355" s="0" t="s">
        <v>54</v>
      </c>
      <c r="AC355" s="0" t="n">
        <v>11.6</v>
      </c>
      <c r="AD355" s="0" t="s">
        <v>1827</v>
      </c>
      <c r="AG355" s="6" t="n">
        <v>42735</v>
      </c>
      <c r="AH355" s="0" t="n">
        <v>20</v>
      </c>
      <c r="AI355" s="0" t="n">
        <v>21</v>
      </c>
      <c r="AJ355" s="6" t="n">
        <v>42735</v>
      </c>
      <c r="AK355" s="0" t="n">
        <v>11.6</v>
      </c>
      <c r="AL355" s="6" t="n">
        <v>42735</v>
      </c>
      <c r="AM355" s="0" t="n">
        <v>2.116</v>
      </c>
      <c r="AN355" s="0" t="n">
        <v>2.23</v>
      </c>
      <c r="AO355" s="0" t="n">
        <v>2.338</v>
      </c>
      <c r="AP355" s="0" t="n">
        <v>2.613</v>
      </c>
      <c r="AQ355" s="0" t="s">
        <v>1605</v>
      </c>
      <c r="AR355" s="0" t="s">
        <v>58</v>
      </c>
      <c r="AS355" s="0" t="s">
        <v>77</v>
      </c>
      <c r="AT355" s="0" t="n">
        <v>61</v>
      </c>
      <c r="AU355" s="0" t="n">
        <v>74</v>
      </c>
      <c r="AV355" s="0" t="s">
        <v>1608</v>
      </c>
      <c r="AX355" s="0" t="s">
        <v>1608</v>
      </c>
    </row>
    <row r="356" customFormat="false" ht="15" hidden="false" customHeight="false" outlineLevel="0" collapsed="false">
      <c r="A356" s="0" t="s">
        <v>1924</v>
      </c>
      <c r="B356" s="0" t="s">
        <v>1592</v>
      </c>
      <c r="C356" s="0" t="s">
        <v>1925</v>
      </c>
      <c r="E356" s="1" t="s">
        <v>1925</v>
      </c>
      <c r="G356" s="5" t="s">
        <v>1925</v>
      </c>
      <c r="H356" s="5"/>
      <c r="I356" s="5"/>
      <c r="J356" s="5"/>
      <c r="K356" s="5"/>
      <c r="L356" s="5"/>
      <c r="M356" s="5"/>
      <c r="N356" s="5"/>
      <c r="O356" s="0" t="s">
        <v>1925</v>
      </c>
      <c r="P356" s="0" t="s">
        <v>1926</v>
      </c>
      <c r="Q356" s="0" t="s">
        <v>51</v>
      </c>
      <c r="R356" s="0" t="s">
        <v>52</v>
      </c>
      <c r="S356" s="0" t="n">
        <v>1.376</v>
      </c>
      <c r="T356" s="0" t="n">
        <v>2120</v>
      </c>
      <c r="U356" s="0" t="n">
        <v>2120</v>
      </c>
      <c r="V356" s="0" t="n">
        <v>4645</v>
      </c>
      <c r="W356" s="0" t="s">
        <v>1927</v>
      </c>
      <c r="X356" s="0" t="n">
        <v>989</v>
      </c>
      <c r="Y356" s="0" t="s">
        <v>77</v>
      </c>
      <c r="Z356" s="0" t="n">
        <v>2120</v>
      </c>
      <c r="AA356" s="0" t="s">
        <v>54</v>
      </c>
      <c r="AB356" s="0" t="s">
        <v>54</v>
      </c>
      <c r="AC356" s="0" t="n">
        <v>9.43</v>
      </c>
      <c r="AD356" s="0" t="s">
        <v>1599</v>
      </c>
      <c r="AG356" s="6" t="n">
        <v>42735</v>
      </c>
      <c r="AH356" s="0" t="n">
        <v>62</v>
      </c>
      <c r="AI356" s="0" t="n">
        <v>65</v>
      </c>
      <c r="AJ356" s="6" t="n">
        <v>42735</v>
      </c>
      <c r="AK356" s="0" t="n">
        <v>9.43</v>
      </c>
      <c r="AL356" s="6" t="n">
        <v>42735</v>
      </c>
      <c r="AM356" s="0" t="n">
        <v>2.194</v>
      </c>
      <c r="AN356" s="0" t="n">
        <v>2.313</v>
      </c>
      <c r="AO356" s="0" t="n">
        <v>1.782</v>
      </c>
      <c r="AP356" s="0" t="n">
        <v>1.991</v>
      </c>
      <c r="AQ356" s="0" t="s">
        <v>1605</v>
      </c>
      <c r="AR356" s="0" t="s">
        <v>58</v>
      </c>
      <c r="AS356" s="0" t="s">
        <v>77</v>
      </c>
      <c r="AT356" s="0" t="n">
        <v>23</v>
      </c>
      <c r="AU356" s="0" t="n">
        <v>33</v>
      </c>
      <c r="AV356" s="0" t="s">
        <v>1712</v>
      </c>
      <c r="AW356" s="0" t="s">
        <v>1928</v>
      </c>
      <c r="AX356" s="0" t="s">
        <v>1608</v>
      </c>
    </row>
    <row r="357" customFormat="false" ht="15" hidden="false" customHeight="false" outlineLevel="0" collapsed="false">
      <c r="A357" s="0" t="s">
        <v>1929</v>
      </c>
      <c r="B357" s="0" t="s">
        <v>1592</v>
      </c>
      <c r="C357" s="0" t="s">
        <v>1930</v>
      </c>
      <c r="E357" s="1" t="s">
        <v>1930</v>
      </c>
      <c r="G357" s="5" t="s">
        <v>1930</v>
      </c>
      <c r="H357" s="5" t="s">
        <v>1931</v>
      </c>
      <c r="I357" s="5"/>
      <c r="J357" s="5"/>
      <c r="K357" s="5"/>
      <c r="L357" s="5"/>
      <c r="M357" s="5"/>
      <c r="N357" s="5"/>
      <c r="O357" s="0" t="s">
        <v>1930</v>
      </c>
      <c r="P357" s="0" t="s">
        <v>1932</v>
      </c>
      <c r="Q357" s="0" t="s">
        <v>51</v>
      </c>
      <c r="R357" s="0" t="s">
        <v>52</v>
      </c>
      <c r="S357" s="0" t="n">
        <v>1.168</v>
      </c>
      <c r="T357" s="0" t="n">
        <v>2593</v>
      </c>
      <c r="U357" s="0" t="n">
        <v>2593</v>
      </c>
      <c r="X357" s="0" t="n">
        <v>27</v>
      </c>
      <c r="Y357" s="0" t="s">
        <v>77</v>
      </c>
      <c r="Z357" s="0" t="n">
        <v>2593</v>
      </c>
      <c r="AA357" s="0" t="s">
        <v>54</v>
      </c>
      <c r="AB357" s="0" t="s">
        <v>54</v>
      </c>
      <c r="AC357" s="0" t="n">
        <v>2.842</v>
      </c>
      <c r="AD357" s="0" t="s">
        <v>1933</v>
      </c>
      <c r="AG357" s="6" t="n">
        <v>42735</v>
      </c>
      <c r="AH357" s="0" t="n">
        <v>31</v>
      </c>
      <c r="AI357" s="0" t="n">
        <v>32</v>
      </c>
      <c r="AJ357" s="6" t="n">
        <v>42735</v>
      </c>
      <c r="AK357" s="0" t="n">
        <v>2.842</v>
      </c>
      <c r="AL357" s="6" t="n">
        <v>42735</v>
      </c>
      <c r="AM357" s="0" t="n">
        <v>670</v>
      </c>
      <c r="AN357" s="0" t="n">
        <v>706</v>
      </c>
      <c r="AO357" s="0" t="n">
        <v>885</v>
      </c>
      <c r="AP357" s="0" t="n">
        <v>989</v>
      </c>
      <c r="AQ357" s="0" t="s">
        <v>1605</v>
      </c>
      <c r="AR357" s="0" t="s">
        <v>58</v>
      </c>
      <c r="AS357" s="0" t="s">
        <v>77</v>
      </c>
      <c r="AT357" s="0" t="n">
        <v>21</v>
      </c>
      <c r="AU357" s="0" t="n">
        <v>24</v>
      </c>
      <c r="AX357" s="0" t="s">
        <v>1608</v>
      </c>
    </row>
    <row r="358" customFormat="false" ht="15" hidden="false" customHeight="false" outlineLevel="0" collapsed="false">
      <c r="A358" s="0" t="s">
        <v>1934</v>
      </c>
      <c r="B358" s="0" t="s">
        <v>1592</v>
      </c>
      <c r="C358" s="0" t="s">
        <v>1935</v>
      </c>
      <c r="E358" s="1" t="s">
        <v>1935</v>
      </c>
      <c r="G358" s="5" t="s">
        <v>1935</v>
      </c>
      <c r="H358" s="5"/>
      <c r="I358" s="5"/>
      <c r="J358" s="5"/>
      <c r="K358" s="5"/>
      <c r="L358" s="5"/>
      <c r="M358" s="5"/>
      <c r="N358" s="5"/>
      <c r="O358" s="0" t="s">
        <v>1935</v>
      </c>
      <c r="P358" s="0" t="s">
        <v>1936</v>
      </c>
      <c r="Q358" s="0" t="s">
        <v>1248</v>
      </c>
      <c r="R358" s="0" t="s">
        <v>52</v>
      </c>
      <c r="S358" s="0" t="n">
        <v>14.494</v>
      </c>
      <c r="T358" s="0" t="n">
        <v>2720</v>
      </c>
      <c r="U358" s="0" t="n">
        <v>2720</v>
      </c>
      <c r="X358" s="0" t="n">
        <v>157</v>
      </c>
      <c r="Y358" s="0" t="s">
        <v>77</v>
      </c>
      <c r="Z358" s="0" t="n">
        <v>2720</v>
      </c>
      <c r="AA358" s="0" t="s">
        <v>54</v>
      </c>
      <c r="AB358" s="0" t="s">
        <v>54</v>
      </c>
      <c r="AC358" s="0" t="n">
        <v>194</v>
      </c>
      <c r="AD358" s="0" t="s">
        <v>1599</v>
      </c>
      <c r="AG358" s="6" t="n">
        <v>42735</v>
      </c>
      <c r="AH358" s="0" t="n">
        <v>690</v>
      </c>
      <c r="AI358" s="0" t="n">
        <v>727</v>
      </c>
      <c r="AJ358" s="6" t="n">
        <v>42735</v>
      </c>
      <c r="AK358" s="0" t="n">
        <v>194</v>
      </c>
      <c r="AL358" s="6" t="n">
        <v>42735</v>
      </c>
      <c r="AM358" s="0" t="n">
        <v>19.803</v>
      </c>
      <c r="AN358" s="0" t="n">
        <v>20.874</v>
      </c>
      <c r="AO358" s="0" t="n">
        <v>5.076</v>
      </c>
      <c r="AP358" s="0" t="n">
        <v>5.671</v>
      </c>
      <c r="AQ358" s="0" t="s">
        <v>816</v>
      </c>
      <c r="AR358" s="0" t="s">
        <v>58</v>
      </c>
      <c r="AS358" s="0" t="s">
        <v>77</v>
      </c>
      <c r="AT358" s="0" t="n">
        <v>54</v>
      </c>
      <c r="AU358" s="0" t="n">
        <v>75</v>
      </c>
      <c r="AV358" s="0" t="s">
        <v>1599</v>
      </c>
      <c r="AX358" s="0" t="s">
        <v>1608</v>
      </c>
    </row>
    <row r="359" customFormat="false" ht="15" hidden="false" customHeight="false" outlineLevel="0" collapsed="false">
      <c r="A359" s="0" t="s">
        <v>1937</v>
      </c>
      <c r="B359" s="0" t="s">
        <v>1592</v>
      </c>
      <c r="C359" s="0" t="s">
        <v>1938</v>
      </c>
      <c r="E359" s="1" t="s">
        <v>1938</v>
      </c>
      <c r="G359" s="5" t="s">
        <v>1938</v>
      </c>
      <c r="H359" s="5"/>
      <c r="I359" s="5"/>
      <c r="J359" s="5"/>
      <c r="K359" s="5"/>
      <c r="L359" s="5"/>
      <c r="M359" s="5"/>
      <c r="N359" s="5"/>
      <c r="O359" s="0" t="s">
        <v>1289</v>
      </c>
      <c r="P359" s="0" t="s">
        <v>1290</v>
      </c>
      <c r="Q359" s="0" t="s">
        <v>51</v>
      </c>
      <c r="R359" s="0" t="s">
        <v>52</v>
      </c>
      <c r="S359" s="0" t="n">
        <v>50.69</v>
      </c>
      <c r="T359" s="0" t="n">
        <v>6190</v>
      </c>
      <c r="U359" s="0" t="n">
        <v>6190</v>
      </c>
      <c r="X359" s="0" t="n">
        <v>923</v>
      </c>
      <c r="Y359" s="0" t="s">
        <v>67</v>
      </c>
      <c r="Z359" s="0" t="s">
        <v>120</v>
      </c>
      <c r="AA359" s="0" t="s">
        <v>120</v>
      </c>
      <c r="AB359" s="0" t="s">
        <v>56</v>
      </c>
      <c r="AC359" s="0" t="s">
        <v>120</v>
      </c>
      <c r="AD359" s="0" t="s">
        <v>1652</v>
      </c>
      <c r="AG359" s="6" t="n">
        <v>42735</v>
      </c>
      <c r="AH359" s="0" t="n">
        <v>2.458</v>
      </c>
      <c r="AI359" s="0" t="n">
        <v>2.591</v>
      </c>
      <c r="AJ359" s="6" t="n">
        <v>42735</v>
      </c>
      <c r="AK359" s="0" t="n">
        <v>287.076</v>
      </c>
      <c r="AL359" s="6" t="n">
        <v>42735</v>
      </c>
      <c r="AM359" s="0" t="n">
        <v>89.051</v>
      </c>
      <c r="AN359" s="0" t="n">
        <v>93.869</v>
      </c>
      <c r="AO359" s="0" t="n">
        <v>6.009</v>
      </c>
      <c r="AP359" s="0" t="n">
        <v>6.714</v>
      </c>
      <c r="AQ359" s="0" t="s">
        <v>816</v>
      </c>
      <c r="AR359" s="0" t="s">
        <v>58</v>
      </c>
      <c r="AS359" s="0" t="s">
        <v>67</v>
      </c>
      <c r="AT359" s="0" t="n">
        <v>13179</v>
      </c>
      <c r="AU359" s="0" t="n">
        <v>69</v>
      </c>
      <c r="AX359" s="0" t="s">
        <v>1608</v>
      </c>
    </row>
    <row r="360" customFormat="false" ht="15" hidden="false" customHeight="false" outlineLevel="0" collapsed="false">
      <c r="A360" s="0" t="s">
        <v>1939</v>
      </c>
      <c r="B360" s="0" t="s">
        <v>1592</v>
      </c>
      <c r="C360" s="0" t="s">
        <v>1940</v>
      </c>
      <c r="E360" s="1" t="s">
        <v>1940</v>
      </c>
      <c r="G360" s="5" t="s">
        <v>1940</v>
      </c>
      <c r="H360" s="5"/>
      <c r="I360" s="5"/>
      <c r="J360" s="5"/>
      <c r="K360" s="5"/>
      <c r="L360" s="5"/>
      <c r="M360" s="5"/>
      <c r="N360" s="5"/>
      <c r="O360" s="0" t="s">
        <v>1940</v>
      </c>
      <c r="P360" s="0" t="s">
        <v>1941</v>
      </c>
      <c r="Q360" s="0" t="s">
        <v>51</v>
      </c>
      <c r="R360" s="0" t="s">
        <v>52</v>
      </c>
      <c r="S360" s="0" t="n">
        <v>987</v>
      </c>
      <c r="T360" s="0" t="n">
        <v>3250</v>
      </c>
      <c r="U360" s="0" t="n">
        <v>3250</v>
      </c>
      <c r="X360" s="0" t="n">
        <v>75</v>
      </c>
      <c r="Y360" s="0" t="s">
        <v>77</v>
      </c>
      <c r="Z360" s="0" t="n">
        <v>3250</v>
      </c>
      <c r="AA360" s="0" t="s">
        <v>54</v>
      </c>
      <c r="AB360" s="0" t="s">
        <v>54</v>
      </c>
      <c r="AC360" s="0" t="n">
        <v>10.575</v>
      </c>
      <c r="AD360" s="0" t="s">
        <v>1942</v>
      </c>
      <c r="AG360" s="6" t="n">
        <v>42735</v>
      </c>
      <c r="AH360" s="0" t="n">
        <v>151</v>
      </c>
      <c r="AI360" s="0" t="n">
        <v>159</v>
      </c>
      <c r="AJ360" s="6" t="n">
        <v>42735</v>
      </c>
      <c r="AK360" s="0" t="n">
        <v>10.575</v>
      </c>
      <c r="AL360" s="6" t="n">
        <v>42735</v>
      </c>
      <c r="AM360" s="0" t="n">
        <v>2.151</v>
      </c>
      <c r="AN360" s="0" t="n">
        <v>2.267</v>
      </c>
      <c r="AO360" s="0" t="n">
        <v>1.266</v>
      </c>
      <c r="AP360" s="0" t="n">
        <v>1.414</v>
      </c>
      <c r="AQ360" s="0" t="s">
        <v>816</v>
      </c>
      <c r="AR360" s="0" t="s">
        <v>58</v>
      </c>
      <c r="AS360" s="0" t="s">
        <v>77</v>
      </c>
      <c r="AT360" s="0" t="n">
        <v>59</v>
      </c>
      <c r="AU360" s="0" t="n">
        <v>62</v>
      </c>
      <c r="AV360" s="0" t="s">
        <v>1608</v>
      </c>
      <c r="AX360" s="0" t="s">
        <v>1608</v>
      </c>
    </row>
    <row r="361" customFormat="false" ht="15" hidden="false" customHeight="false" outlineLevel="0" collapsed="false">
      <c r="A361" s="0" t="s">
        <v>1943</v>
      </c>
      <c r="B361" s="0" t="s">
        <v>1592</v>
      </c>
      <c r="C361" s="0" t="s">
        <v>1944</v>
      </c>
      <c r="E361" s="1" t="s">
        <v>1944</v>
      </c>
      <c r="G361" s="5" t="s">
        <v>1944</v>
      </c>
      <c r="H361" s="5"/>
      <c r="I361" s="5"/>
      <c r="J361" s="5"/>
      <c r="K361" s="5"/>
      <c r="L361" s="5"/>
      <c r="M361" s="5"/>
      <c r="N361" s="5"/>
      <c r="O361" s="0" t="s">
        <v>1945</v>
      </c>
      <c r="P361" s="0" t="s">
        <v>1946</v>
      </c>
      <c r="Q361" s="0" t="s">
        <v>51</v>
      </c>
      <c r="R361" s="0" t="s">
        <v>52</v>
      </c>
      <c r="S361" s="0" t="n">
        <v>13.638</v>
      </c>
      <c r="T361" s="0" t="n">
        <v>2910</v>
      </c>
      <c r="U361" s="0" t="n">
        <v>2910</v>
      </c>
      <c r="V361" s="0" t="n">
        <v>2932</v>
      </c>
      <c r="W361" s="0" t="s">
        <v>1947</v>
      </c>
      <c r="X361" s="0" t="n">
        <v>82</v>
      </c>
      <c r="Y361" s="0" t="s">
        <v>67</v>
      </c>
      <c r="Z361" s="0" t="s">
        <v>120</v>
      </c>
      <c r="AA361" s="0" t="s">
        <v>120</v>
      </c>
      <c r="AB361" s="0" t="s">
        <v>56</v>
      </c>
      <c r="AC361" s="0" t="s">
        <v>120</v>
      </c>
      <c r="AD361" s="0" t="s">
        <v>1948</v>
      </c>
      <c r="AG361" s="6" t="n">
        <v>42735</v>
      </c>
      <c r="AH361" s="0" t="n">
        <v>1.44</v>
      </c>
      <c r="AI361" s="0" t="n">
        <v>1.518</v>
      </c>
      <c r="AJ361" s="6" t="n">
        <v>42735</v>
      </c>
      <c r="AK361" s="0" t="n">
        <v>71.617</v>
      </c>
      <c r="AL361" s="6" t="n">
        <v>42735</v>
      </c>
      <c r="AM361" s="0" t="n">
        <v>12.601</v>
      </c>
      <c r="AN361" s="0" t="n">
        <v>13.282</v>
      </c>
      <c r="AO361" s="0" t="n">
        <v>3.531</v>
      </c>
      <c r="AP361" s="0" t="n">
        <v>3.946</v>
      </c>
      <c r="AQ361" s="0" t="s">
        <v>816</v>
      </c>
      <c r="AR361" s="0" t="s">
        <v>58</v>
      </c>
      <c r="AS361" s="0" t="s">
        <v>67</v>
      </c>
      <c r="AT361" s="0" t="n">
        <v>75</v>
      </c>
      <c r="AU361" s="0" t="n">
        <v>76</v>
      </c>
      <c r="AV361" s="0" t="s">
        <v>1949</v>
      </c>
      <c r="AX361" s="0" t="s">
        <v>1608</v>
      </c>
    </row>
    <row r="362" customFormat="false" ht="15" hidden="false" customHeight="false" outlineLevel="0" collapsed="false">
      <c r="A362" s="0" t="s">
        <v>1950</v>
      </c>
      <c r="B362" s="0" t="s">
        <v>1592</v>
      </c>
      <c r="C362" s="0" t="s">
        <v>1951</v>
      </c>
      <c r="E362" s="1" t="s">
        <v>1951</v>
      </c>
      <c r="G362" s="5" t="s">
        <v>1951</v>
      </c>
      <c r="H362" s="5"/>
      <c r="I362" s="5"/>
      <c r="J362" s="5"/>
      <c r="K362" s="5"/>
      <c r="L362" s="5"/>
      <c r="M362" s="5"/>
      <c r="N362" s="5"/>
      <c r="O362" s="0" t="s">
        <v>1951</v>
      </c>
      <c r="P362" s="0" t="s">
        <v>1952</v>
      </c>
      <c r="Q362" s="0" t="s">
        <v>51</v>
      </c>
      <c r="R362" s="0" t="s">
        <v>52</v>
      </c>
      <c r="S362" s="0" t="n">
        <v>13.343</v>
      </c>
      <c r="T362" s="0" t="n">
        <v>2811</v>
      </c>
      <c r="U362" s="0" t="n">
        <v>2811</v>
      </c>
      <c r="X362" s="0" t="n">
        <v>996</v>
      </c>
      <c r="Y362" s="0" t="s">
        <v>53</v>
      </c>
      <c r="Z362" s="0" t="n">
        <v>2811</v>
      </c>
      <c r="AA362" s="0" t="s">
        <v>54</v>
      </c>
      <c r="AB362" s="0" t="s">
        <v>54</v>
      </c>
      <c r="AC362" s="0" t="n">
        <v>39.219</v>
      </c>
      <c r="AD362" s="0" t="s">
        <v>1953</v>
      </c>
      <c r="AG362" s="6" t="n">
        <v>42735</v>
      </c>
      <c r="AH362" s="0" t="n">
        <v>333</v>
      </c>
      <c r="AI362" s="0" t="n">
        <v>351</v>
      </c>
      <c r="AJ362" s="6" t="n">
        <v>42735</v>
      </c>
      <c r="AK362" s="0" t="n">
        <v>39.219</v>
      </c>
      <c r="AL362" s="6" t="n">
        <v>42735</v>
      </c>
      <c r="AM362" s="0" t="n">
        <v>22.385</v>
      </c>
      <c r="AN362" s="0" t="n">
        <v>23.596</v>
      </c>
      <c r="AO362" s="0" t="n">
        <v>1.426</v>
      </c>
      <c r="AP362" s="0" t="n">
        <v>1.593</v>
      </c>
      <c r="AQ362" s="0" t="s">
        <v>816</v>
      </c>
      <c r="AR362" s="0" t="s">
        <v>58</v>
      </c>
      <c r="AS362" s="0" t="s">
        <v>53</v>
      </c>
      <c r="AT362" s="0" t="n">
        <v>52</v>
      </c>
      <c r="AU362" s="0" t="n">
        <v>69</v>
      </c>
      <c r="AV362" s="0" t="s">
        <v>1608</v>
      </c>
      <c r="AX362" s="0" t="s">
        <v>1608</v>
      </c>
    </row>
    <row r="363" customFormat="false" ht="15" hidden="false" customHeight="false" outlineLevel="0" collapsed="false">
      <c r="A363" s="0" t="s">
        <v>1954</v>
      </c>
      <c r="B363" s="0" t="s">
        <v>1592</v>
      </c>
      <c r="C363" s="0" t="s">
        <v>1955</v>
      </c>
      <c r="E363" s="1" t="s">
        <v>1955</v>
      </c>
      <c r="G363" s="5" t="s">
        <v>1955</v>
      </c>
      <c r="H363" s="5" t="s">
        <v>1956</v>
      </c>
      <c r="I363" s="5"/>
      <c r="J363" s="5"/>
      <c r="K363" s="5"/>
      <c r="L363" s="5"/>
      <c r="M363" s="5"/>
      <c r="N363" s="5"/>
      <c r="O363" s="0" t="s">
        <v>1955</v>
      </c>
      <c r="P363" s="0" t="s">
        <v>1957</v>
      </c>
      <c r="Q363" s="0" t="s">
        <v>51</v>
      </c>
      <c r="R363" s="0" t="s">
        <v>52</v>
      </c>
      <c r="S363" s="0" t="n">
        <v>2.905</v>
      </c>
      <c r="T363" s="0" t="n">
        <v>2630</v>
      </c>
      <c r="U363" s="0" t="n">
        <v>2630</v>
      </c>
      <c r="V363" s="0" t="n">
        <v>2630</v>
      </c>
      <c r="W363" s="0" t="s">
        <v>1958</v>
      </c>
      <c r="X363" s="0" t="n">
        <v>93</v>
      </c>
      <c r="Y363" s="0" t="s">
        <v>53</v>
      </c>
      <c r="Z363" s="0" t="n">
        <v>2630</v>
      </c>
      <c r="AA363" s="0" t="s">
        <v>54</v>
      </c>
      <c r="AB363" s="0" t="s">
        <v>54</v>
      </c>
      <c r="AC363" s="0" t="n">
        <v>17.39</v>
      </c>
      <c r="AD363" s="0" t="s">
        <v>1599</v>
      </c>
      <c r="AG363" s="6" t="n">
        <v>42735</v>
      </c>
      <c r="AH363" s="0" t="n">
        <v>13</v>
      </c>
      <c r="AI363" s="0" t="n">
        <v>14</v>
      </c>
      <c r="AJ363" s="6" t="n">
        <v>42735</v>
      </c>
      <c r="AK363" s="0" t="n">
        <v>17.39</v>
      </c>
      <c r="AL363" s="6" t="n">
        <v>42735</v>
      </c>
      <c r="AM363" s="0" t="n">
        <v>2.354</v>
      </c>
      <c r="AN363" s="0" t="n">
        <v>2.481</v>
      </c>
      <c r="AO363" s="0" t="n">
        <v>260</v>
      </c>
      <c r="AP363" s="0" t="n">
        <v>290</v>
      </c>
      <c r="AQ363" s="0" t="s">
        <v>1639</v>
      </c>
      <c r="AR363" s="0" t="s">
        <v>58</v>
      </c>
      <c r="AS363" s="0" t="s">
        <v>53</v>
      </c>
      <c r="AT363" s="0" t="n">
        <v>39</v>
      </c>
      <c r="AU363" s="0" t="n">
        <v>64</v>
      </c>
      <c r="AV363" s="0" t="s">
        <v>1608</v>
      </c>
      <c r="AX363" s="0" t="s">
        <v>1608</v>
      </c>
    </row>
    <row r="364" customFormat="false" ht="15" hidden="false" customHeight="false" outlineLevel="0" collapsed="false">
      <c r="A364" s="0" t="s">
        <v>1959</v>
      </c>
      <c r="B364" s="0" t="s">
        <v>1592</v>
      </c>
      <c r="C364" s="0" t="s">
        <v>1960</v>
      </c>
      <c r="E364" s="1" t="s">
        <v>1960</v>
      </c>
      <c r="G364" s="5" t="s">
        <v>1960</v>
      </c>
      <c r="H364" s="5"/>
      <c r="I364" s="5"/>
      <c r="J364" s="5"/>
      <c r="K364" s="5"/>
      <c r="L364" s="5"/>
      <c r="M364" s="5"/>
      <c r="N364" s="5"/>
      <c r="O364" s="0" t="s">
        <v>1960</v>
      </c>
      <c r="P364" s="0" t="s">
        <v>1961</v>
      </c>
      <c r="Q364" s="0" t="s">
        <v>51</v>
      </c>
      <c r="R364" s="0" t="s">
        <v>52</v>
      </c>
      <c r="S364" s="0" t="n">
        <v>1.045</v>
      </c>
      <c r="T364" s="0" t="n">
        <v>2211</v>
      </c>
      <c r="U364" s="0" t="n">
        <v>2211</v>
      </c>
      <c r="V364" s="0" t="n">
        <v>4531</v>
      </c>
      <c r="X364" s="0" t="n">
        <v>16</v>
      </c>
      <c r="Y364" s="0" t="s">
        <v>77</v>
      </c>
      <c r="Z364" s="0" t="n">
        <v>2211</v>
      </c>
      <c r="AA364" s="0" t="s">
        <v>54</v>
      </c>
      <c r="AB364" s="0" t="s">
        <v>54</v>
      </c>
      <c r="AC364" s="0" t="n">
        <v>8.992</v>
      </c>
      <c r="AD364" s="0" t="s">
        <v>1962</v>
      </c>
      <c r="AG364" s="6" t="n">
        <v>42735</v>
      </c>
      <c r="AH364" s="0" t="n">
        <v>12</v>
      </c>
      <c r="AI364" s="0" t="n">
        <v>12</v>
      </c>
      <c r="AJ364" s="6" t="n">
        <v>42735</v>
      </c>
      <c r="AK364" s="0" t="n">
        <v>8.992</v>
      </c>
      <c r="AL364" s="6" t="n">
        <v>42735</v>
      </c>
      <c r="AM364" s="0" t="n">
        <v>1.055</v>
      </c>
      <c r="AN364" s="0" t="n">
        <v>1.112</v>
      </c>
      <c r="AO364" s="0" t="n">
        <v>562</v>
      </c>
      <c r="AP364" s="0" t="n">
        <v>628</v>
      </c>
      <c r="AQ364" s="0" t="s">
        <v>1605</v>
      </c>
      <c r="AR364" s="0" t="s">
        <v>58</v>
      </c>
      <c r="AS364" s="0" t="s">
        <v>77</v>
      </c>
      <c r="AT364" s="0" t="n">
        <v>4</v>
      </c>
      <c r="AU364" s="0" t="n">
        <v>6</v>
      </c>
      <c r="AV364" s="0" t="s">
        <v>1608</v>
      </c>
      <c r="AX364" s="0" t="s">
        <v>1608</v>
      </c>
    </row>
    <row r="365" customFormat="false" ht="15" hidden="false" customHeight="false" outlineLevel="0" collapsed="false">
      <c r="A365" s="0" t="s">
        <v>1963</v>
      </c>
      <c r="B365" s="0" t="s">
        <v>1592</v>
      </c>
      <c r="C365" s="0" t="s">
        <v>1964</v>
      </c>
      <c r="E365" s="1" t="s">
        <v>1964</v>
      </c>
      <c r="G365" s="5" t="s">
        <v>1964</v>
      </c>
      <c r="H365" s="5" t="s">
        <v>1965</v>
      </c>
      <c r="I365" s="5"/>
      <c r="J365" s="5"/>
      <c r="K365" s="5"/>
      <c r="L365" s="5"/>
      <c r="M365" s="5"/>
      <c r="N365" s="5"/>
      <c r="O365" s="0" t="s">
        <v>1964</v>
      </c>
      <c r="P365" s="0" t="s">
        <v>1966</v>
      </c>
      <c r="Q365" s="0" t="s">
        <v>51</v>
      </c>
      <c r="R365" s="0" t="s">
        <v>52</v>
      </c>
      <c r="S365" s="0" t="n">
        <v>1.567</v>
      </c>
      <c r="T365" s="0" t="n">
        <v>2120</v>
      </c>
      <c r="U365" s="0" t="n">
        <v>2120</v>
      </c>
      <c r="X365" s="0" t="n">
        <v>16</v>
      </c>
      <c r="Y365" s="0" t="s">
        <v>53</v>
      </c>
      <c r="Z365" s="0" t="n">
        <v>2120</v>
      </c>
      <c r="AA365" s="0" t="s">
        <v>54</v>
      </c>
      <c r="AB365" s="0" t="s">
        <v>54</v>
      </c>
      <c r="AC365" s="0" t="n">
        <v>12.653</v>
      </c>
      <c r="AD365" s="0" t="s">
        <v>1967</v>
      </c>
      <c r="AG365" s="6" t="n">
        <v>42735</v>
      </c>
      <c r="AH365" s="0" t="n">
        <v>353</v>
      </c>
      <c r="AI365" s="0" t="n">
        <v>373</v>
      </c>
      <c r="AJ365" s="6" t="n">
        <v>42735</v>
      </c>
      <c r="AK365" s="0" t="n">
        <v>12.653</v>
      </c>
      <c r="AL365" s="6" t="n">
        <v>42735</v>
      </c>
      <c r="AM365" s="0" t="n">
        <v>1.956</v>
      </c>
      <c r="AN365" s="0" t="n">
        <v>2.062</v>
      </c>
      <c r="AO365" s="0" t="n">
        <v>18.171</v>
      </c>
      <c r="AP365" s="0" t="n">
        <v>20.303</v>
      </c>
      <c r="AQ365" s="0" t="s">
        <v>1605</v>
      </c>
      <c r="AR365" s="0" t="s">
        <v>58</v>
      </c>
      <c r="AS365" s="0" t="s">
        <v>53</v>
      </c>
      <c r="AT365" s="0" t="n">
        <v>14</v>
      </c>
      <c r="AU365" s="0" t="n">
        <v>16</v>
      </c>
      <c r="AX365" s="0" t="s">
        <v>1608</v>
      </c>
    </row>
    <row r="366" customFormat="false" ht="15" hidden="false" customHeight="false" outlineLevel="0" collapsed="false">
      <c r="A366" s="0" t="s">
        <v>1968</v>
      </c>
      <c r="B366" s="0" t="s">
        <v>1592</v>
      </c>
      <c r="C366" s="0" t="s">
        <v>1969</v>
      </c>
      <c r="E366" s="1" t="s">
        <v>1969</v>
      </c>
      <c r="G366" s="5" t="s">
        <v>1969</v>
      </c>
      <c r="H366" s="5"/>
      <c r="I366" s="5"/>
      <c r="J366" s="5"/>
      <c r="K366" s="5"/>
      <c r="L366" s="5"/>
      <c r="M366" s="5"/>
      <c r="N366" s="5"/>
      <c r="O366" s="0" t="s">
        <v>1969</v>
      </c>
      <c r="P366" s="0" t="s">
        <v>1970</v>
      </c>
      <c r="Q366" s="0" t="s">
        <v>51</v>
      </c>
      <c r="R366" s="0" t="s">
        <v>52</v>
      </c>
      <c r="S366" s="0" t="n">
        <v>324</v>
      </c>
      <c r="T366" s="0" t="n">
        <v>2712</v>
      </c>
      <c r="U366" s="0" t="n">
        <v>2712</v>
      </c>
      <c r="X366" s="0" t="n">
        <v>8</v>
      </c>
      <c r="Y366" s="0" t="s">
        <v>77</v>
      </c>
      <c r="Z366" s="0" t="n">
        <v>2712</v>
      </c>
      <c r="AA366" s="0" t="s">
        <v>54</v>
      </c>
      <c r="AB366" s="0" t="s">
        <v>54</v>
      </c>
      <c r="AC366" s="0" t="n">
        <v>4.066</v>
      </c>
      <c r="AD366" s="0" t="s">
        <v>1971</v>
      </c>
      <c r="AG366" s="6" t="n">
        <v>42735</v>
      </c>
      <c r="AH366" s="0" t="n">
        <v>36</v>
      </c>
      <c r="AI366" s="0" t="n">
        <v>38</v>
      </c>
      <c r="AJ366" s="6" t="n">
        <v>42735</v>
      </c>
      <c r="AK366" s="0" t="n">
        <v>4.066</v>
      </c>
      <c r="AL366" s="6" t="n">
        <v>42735</v>
      </c>
      <c r="AM366" s="0" t="n">
        <v>507</v>
      </c>
      <c r="AN366" s="0" t="n">
        <v>535</v>
      </c>
      <c r="AO366" s="0" t="n">
        <v>1.454</v>
      </c>
      <c r="AP366" s="0" t="n">
        <v>1.618</v>
      </c>
      <c r="AQ366" s="0" t="s">
        <v>1639</v>
      </c>
      <c r="AR366" s="0" t="s">
        <v>58</v>
      </c>
      <c r="AS366" s="0" t="s">
        <v>77</v>
      </c>
      <c r="AT366" s="0" t="n">
        <v>7</v>
      </c>
      <c r="AU366" s="0" t="n">
        <v>8</v>
      </c>
      <c r="AV366" s="0" t="s">
        <v>1971</v>
      </c>
      <c r="AX366" s="0" t="s">
        <v>1608</v>
      </c>
    </row>
    <row r="367" customFormat="false" ht="15" hidden="false" customHeight="false" outlineLevel="0" collapsed="false">
      <c r="A367" s="0" t="s">
        <v>1972</v>
      </c>
      <c r="B367" s="0" t="s">
        <v>1592</v>
      </c>
      <c r="C367" s="0" t="s">
        <v>1973</v>
      </c>
      <c r="E367" s="1" t="s">
        <v>1973</v>
      </c>
      <c r="G367" s="5" t="s">
        <v>1973</v>
      </c>
      <c r="H367" s="5" t="s">
        <v>1974</v>
      </c>
      <c r="I367" s="5"/>
      <c r="J367" s="5"/>
      <c r="K367" s="5"/>
      <c r="L367" s="5"/>
      <c r="M367" s="5"/>
      <c r="N367" s="5"/>
      <c r="O367" s="0" t="s">
        <v>1973</v>
      </c>
      <c r="P367" s="0" t="s">
        <v>1975</v>
      </c>
      <c r="Q367" s="0" t="s">
        <v>51</v>
      </c>
      <c r="R367" s="0" t="s">
        <v>52</v>
      </c>
      <c r="S367" s="0" t="n">
        <v>6.609</v>
      </c>
      <c r="T367" s="0" t="n">
        <v>2830</v>
      </c>
      <c r="U367" s="0" t="n">
        <v>2830</v>
      </c>
      <c r="V367" s="0" t="n">
        <v>4661</v>
      </c>
      <c r="W367" s="0" t="s">
        <v>1976</v>
      </c>
      <c r="X367" s="0" t="n">
        <v>277</v>
      </c>
      <c r="Y367" s="0" t="s">
        <v>77</v>
      </c>
      <c r="Z367" s="0" t="n">
        <v>2830</v>
      </c>
      <c r="AA367" s="0" t="s">
        <v>54</v>
      </c>
      <c r="AB367" s="0" t="s">
        <v>54</v>
      </c>
      <c r="AC367" s="0" t="n">
        <v>30.864</v>
      </c>
      <c r="AD367" s="0" t="s">
        <v>1652</v>
      </c>
      <c r="AG367" s="6" t="n">
        <v>42735</v>
      </c>
      <c r="AH367" s="0" t="n">
        <v>77</v>
      </c>
      <c r="AI367" s="0" t="n">
        <v>82</v>
      </c>
      <c r="AJ367" s="6" t="n">
        <v>42735</v>
      </c>
      <c r="AK367" s="0" t="n">
        <v>30.864</v>
      </c>
      <c r="AL367" s="6" t="n">
        <v>42735</v>
      </c>
      <c r="AM367" s="0" t="n">
        <v>7.359</v>
      </c>
      <c r="AN367" s="0" t="n">
        <v>7.758</v>
      </c>
      <c r="AO367" s="0" t="n">
        <v>2.481</v>
      </c>
      <c r="AP367" s="0" t="n">
        <v>2.772</v>
      </c>
      <c r="AQ367" s="0" t="s">
        <v>1605</v>
      </c>
      <c r="AR367" s="0" t="s">
        <v>58</v>
      </c>
      <c r="AS367" s="0" t="s">
        <v>77</v>
      </c>
      <c r="AT367" s="0" t="n">
        <v>38</v>
      </c>
      <c r="AU367" s="0" t="n">
        <v>56</v>
      </c>
      <c r="AX367" s="0" t="s">
        <v>1608</v>
      </c>
    </row>
    <row r="368" customFormat="false" ht="15" hidden="false" customHeight="false" outlineLevel="0" collapsed="false">
      <c r="A368" s="0" t="s">
        <v>1977</v>
      </c>
      <c r="B368" s="0" t="s">
        <v>1592</v>
      </c>
      <c r="C368" s="0" t="s">
        <v>1978</v>
      </c>
      <c r="E368" s="1" t="s">
        <v>1978</v>
      </c>
      <c r="G368" s="5" t="s">
        <v>1978</v>
      </c>
      <c r="H368" s="5" t="s">
        <v>1979</v>
      </c>
      <c r="I368" s="5"/>
      <c r="J368" s="5"/>
      <c r="K368" s="5"/>
      <c r="L368" s="5"/>
      <c r="M368" s="5"/>
      <c r="N368" s="5"/>
      <c r="O368" s="0" t="s">
        <v>1978</v>
      </c>
      <c r="P368" s="0" t="s">
        <v>1980</v>
      </c>
      <c r="Q368" s="0" t="s">
        <v>51</v>
      </c>
      <c r="R368" s="0" t="s">
        <v>52</v>
      </c>
      <c r="S368" s="0" t="n">
        <v>15.271</v>
      </c>
      <c r="T368" s="0" t="n">
        <v>2611</v>
      </c>
      <c r="U368" s="0" t="n">
        <v>2611</v>
      </c>
      <c r="V368" s="0" t="n">
        <v>2630</v>
      </c>
      <c r="X368" s="0" t="n">
        <v>525</v>
      </c>
      <c r="Y368" s="0" t="s">
        <v>53</v>
      </c>
      <c r="Z368" s="0" t="n">
        <v>2611</v>
      </c>
      <c r="AA368" s="0" t="s">
        <v>54</v>
      </c>
      <c r="AB368" s="0" t="s">
        <v>54</v>
      </c>
      <c r="AC368" s="0" t="n">
        <v>79.561</v>
      </c>
      <c r="AD368" s="0" t="s">
        <v>1981</v>
      </c>
      <c r="AG368" s="6" t="n">
        <v>42735</v>
      </c>
      <c r="AH368" s="0" t="n">
        <v>219</v>
      </c>
      <c r="AI368" s="0" t="n">
        <v>231</v>
      </c>
      <c r="AJ368" s="6" t="n">
        <v>42735</v>
      </c>
      <c r="AK368" s="0" t="n">
        <v>79.561</v>
      </c>
      <c r="AL368" s="6" t="n">
        <v>42735</v>
      </c>
      <c r="AM368" s="0" t="n">
        <v>20.085</v>
      </c>
      <c r="AN368" s="0" t="n">
        <v>21.171</v>
      </c>
      <c r="AO368" s="0" t="n">
        <v>4.191</v>
      </c>
      <c r="AP368" s="0" t="n">
        <v>4.58</v>
      </c>
      <c r="AQ368" s="0" t="s">
        <v>1639</v>
      </c>
      <c r="AR368" s="0" t="s">
        <v>58</v>
      </c>
      <c r="AS368" s="0" t="s">
        <v>53</v>
      </c>
      <c r="AT368" s="0" t="n">
        <v>181</v>
      </c>
      <c r="AU368" s="0" t="n">
        <v>230</v>
      </c>
      <c r="AV368" s="0" t="s">
        <v>1982</v>
      </c>
      <c r="AX368" s="0" t="s">
        <v>1608</v>
      </c>
    </row>
    <row r="369" customFormat="false" ht="15" hidden="false" customHeight="false" outlineLevel="0" collapsed="false">
      <c r="A369" s="0" t="s">
        <v>1983</v>
      </c>
      <c r="B369" s="0" t="s">
        <v>1592</v>
      </c>
      <c r="C369" s="0" t="s">
        <v>1984</v>
      </c>
      <c r="E369" s="1" t="s">
        <v>1984</v>
      </c>
      <c r="G369" s="5" t="s">
        <v>1984</v>
      </c>
      <c r="H369" s="5" t="s">
        <v>1985</v>
      </c>
      <c r="I369" s="5"/>
      <c r="J369" s="5"/>
      <c r="K369" s="5"/>
      <c r="L369" s="5"/>
      <c r="M369" s="5"/>
      <c r="N369" s="5"/>
      <c r="O369" s="0" t="s">
        <v>1984</v>
      </c>
      <c r="P369" s="0" t="s">
        <v>1986</v>
      </c>
      <c r="Q369" s="0" t="s">
        <v>51</v>
      </c>
      <c r="R369" s="0" t="s">
        <v>52</v>
      </c>
      <c r="S369" s="0" t="n">
        <v>1.058</v>
      </c>
      <c r="T369" s="0" t="n">
        <v>2813</v>
      </c>
      <c r="U369" s="0" t="n">
        <v>2813</v>
      </c>
      <c r="X369" s="0" t="n">
        <v>25</v>
      </c>
      <c r="Y369" s="0" t="s">
        <v>77</v>
      </c>
      <c r="Z369" s="0" t="n">
        <v>2813</v>
      </c>
      <c r="AA369" s="0" t="s">
        <v>54</v>
      </c>
      <c r="AB369" s="0" t="s">
        <v>54</v>
      </c>
      <c r="AC369" s="0" t="n">
        <v>5.157</v>
      </c>
      <c r="AD369" s="0" t="s">
        <v>1668</v>
      </c>
      <c r="AG369" s="6" t="n">
        <v>42735</v>
      </c>
      <c r="AH369" s="0" t="n">
        <v>24</v>
      </c>
      <c r="AI369" s="0" t="n">
        <v>25</v>
      </c>
      <c r="AJ369" s="6" t="n">
        <v>42735</v>
      </c>
      <c r="AK369" s="0" t="n">
        <v>5.157</v>
      </c>
      <c r="AL369" s="6" t="n">
        <v>42735</v>
      </c>
      <c r="AM369" s="0" t="n">
        <v>1.595</v>
      </c>
      <c r="AN369" s="0" t="n">
        <v>1.681</v>
      </c>
      <c r="AO369" s="0" t="n">
        <v>193</v>
      </c>
      <c r="AP369" s="0" t="n">
        <v>216</v>
      </c>
      <c r="AQ369" s="0" t="s">
        <v>1605</v>
      </c>
      <c r="AR369" s="0" t="s">
        <v>58</v>
      </c>
      <c r="AS369" s="0" t="s">
        <v>77</v>
      </c>
      <c r="AT369" s="0" t="n">
        <v>20</v>
      </c>
      <c r="AU369" s="0" t="n">
        <v>21</v>
      </c>
      <c r="AV369" s="0" t="s">
        <v>1669</v>
      </c>
      <c r="AX369" s="0" t="s">
        <v>1608</v>
      </c>
    </row>
    <row r="370" customFormat="false" ht="15" hidden="false" customHeight="false" outlineLevel="0" collapsed="false">
      <c r="A370" s="0" t="s">
        <v>1987</v>
      </c>
      <c r="B370" s="0" t="s">
        <v>1592</v>
      </c>
      <c r="C370" s="0" t="s">
        <v>1988</v>
      </c>
      <c r="E370" s="1" t="s">
        <v>1988</v>
      </c>
      <c r="G370" s="5" t="s">
        <v>1988</v>
      </c>
      <c r="H370" s="5"/>
      <c r="I370" s="5"/>
      <c r="J370" s="5"/>
      <c r="K370" s="5"/>
      <c r="L370" s="5"/>
      <c r="M370" s="5"/>
      <c r="N370" s="5"/>
      <c r="O370" s="0" t="s">
        <v>1988</v>
      </c>
      <c r="P370" s="0" t="s">
        <v>1989</v>
      </c>
      <c r="Q370" s="0" t="s">
        <v>51</v>
      </c>
      <c r="R370" s="0" t="s">
        <v>52</v>
      </c>
      <c r="S370" s="0" t="n">
        <v>1.272</v>
      </c>
      <c r="T370" s="0" t="n">
        <v>2932</v>
      </c>
      <c r="U370" s="0" t="n">
        <v>2932</v>
      </c>
      <c r="X370" s="0" t="n">
        <v>47</v>
      </c>
      <c r="Y370" s="0" t="s">
        <v>77</v>
      </c>
      <c r="Z370" s="0" t="n">
        <v>2932</v>
      </c>
      <c r="AA370" s="0" t="s">
        <v>54</v>
      </c>
      <c r="AB370" s="0" t="s">
        <v>54</v>
      </c>
      <c r="AC370" s="0" t="n">
        <v>7.895</v>
      </c>
      <c r="AD370" s="0" t="s">
        <v>1990</v>
      </c>
      <c r="AG370" s="6" t="n">
        <v>42735</v>
      </c>
      <c r="AH370" s="0" t="n">
        <v>29</v>
      </c>
      <c r="AI370" s="0" t="n">
        <v>31</v>
      </c>
      <c r="AJ370" s="6" t="n">
        <v>42735</v>
      </c>
      <c r="AK370" s="0" t="n">
        <v>7.895</v>
      </c>
      <c r="AL370" s="6" t="n">
        <v>42735</v>
      </c>
      <c r="AM370" s="0" t="n">
        <v>1.367</v>
      </c>
      <c r="AN370" s="0" t="n">
        <v>1.441</v>
      </c>
      <c r="AO370" s="0" t="n">
        <v>1.006</v>
      </c>
      <c r="AP370" s="0" t="n">
        <v>1.124</v>
      </c>
      <c r="AQ370" s="0" t="s">
        <v>1605</v>
      </c>
      <c r="AR370" s="0" t="s">
        <v>58</v>
      </c>
      <c r="AS370" s="0" t="s">
        <v>77</v>
      </c>
      <c r="AT370" s="0" t="n">
        <v>29</v>
      </c>
      <c r="AU370" s="0" t="n">
        <v>41</v>
      </c>
      <c r="AV370" s="0" t="s">
        <v>1608</v>
      </c>
      <c r="AX370" s="0" t="s">
        <v>1608</v>
      </c>
    </row>
    <row r="371" customFormat="false" ht="15" hidden="false" customHeight="false" outlineLevel="0" collapsed="false">
      <c r="A371" s="0" t="s">
        <v>1991</v>
      </c>
      <c r="B371" s="0" t="s">
        <v>1592</v>
      </c>
      <c r="C371" s="0" t="s">
        <v>1992</v>
      </c>
      <c r="E371" s="1" t="s">
        <v>1992</v>
      </c>
      <c r="G371" s="5" t="s">
        <v>1992</v>
      </c>
      <c r="H371" s="5" t="s">
        <v>1993</v>
      </c>
      <c r="I371" s="5"/>
      <c r="J371" s="5"/>
      <c r="K371" s="5"/>
      <c r="L371" s="5"/>
      <c r="M371" s="5"/>
      <c r="N371" s="5"/>
      <c r="O371" s="0" t="s">
        <v>1994</v>
      </c>
      <c r="P371" s="0" t="s">
        <v>1995</v>
      </c>
      <c r="Q371" s="0" t="s">
        <v>51</v>
      </c>
      <c r="R371" s="0" t="s">
        <v>52</v>
      </c>
      <c r="S371" s="0" t="n">
        <v>665</v>
      </c>
      <c r="T371" s="0" t="n">
        <v>2059</v>
      </c>
      <c r="U371" s="0" t="n">
        <v>2059</v>
      </c>
      <c r="V371" s="0" t="n">
        <v>1089</v>
      </c>
      <c r="X371" s="0" t="n">
        <v>208</v>
      </c>
      <c r="Y371" s="0" t="s">
        <v>67</v>
      </c>
      <c r="Z371" s="0" t="s">
        <v>120</v>
      </c>
      <c r="AA371" s="0" t="s">
        <v>120</v>
      </c>
      <c r="AB371" s="0" t="s">
        <v>56</v>
      </c>
      <c r="AC371" s="0" t="s">
        <v>120</v>
      </c>
      <c r="AD371" s="0" t="s">
        <v>1855</v>
      </c>
      <c r="AG371" s="6" t="n">
        <v>42735</v>
      </c>
      <c r="AH371" s="0" t="n">
        <v>164</v>
      </c>
      <c r="AI371" s="0" t="n">
        <v>173</v>
      </c>
      <c r="AJ371" s="6" t="n">
        <v>42735</v>
      </c>
      <c r="AK371" s="0" t="n">
        <v>6.15</v>
      </c>
      <c r="AL371" s="6" t="n">
        <v>42735</v>
      </c>
      <c r="AM371" s="0" t="n">
        <v>1.558</v>
      </c>
      <c r="AN371" s="0" t="n">
        <v>1.642</v>
      </c>
      <c r="AO371" s="0" t="n">
        <v>2.529</v>
      </c>
      <c r="AP371" s="0" t="n">
        <v>2.826</v>
      </c>
      <c r="AQ371" s="0" t="s">
        <v>1639</v>
      </c>
      <c r="AR371" s="0" t="s">
        <v>58</v>
      </c>
      <c r="AS371" s="0" t="s">
        <v>67</v>
      </c>
      <c r="AT371" s="0" t="n">
        <v>27</v>
      </c>
      <c r="AU371" s="0" t="n">
        <v>20</v>
      </c>
      <c r="AV371" s="0" t="s">
        <v>1996</v>
      </c>
      <c r="AX371" s="0" t="s">
        <v>1608</v>
      </c>
    </row>
    <row r="372" customFormat="false" ht="15" hidden="false" customHeight="false" outlineLevel="0" collapsed="false">
      <c r="A372" s="0" t="s">
        <v>1997</v>
      </c>
      <c r="B372" s="0" t="s">
        <v>1592</v>
      </c>
      <c r="C372" s="0" t="s">
        <v>1998</v>
      </c>
      <c r="E372" s="1" t="s">
        <v>1998</v>
      </c>
      <c r="G372" s="5" t="s">
        <v>1998</v>
      </c>
      <c r="H372" s="5" t="s">
        <v>1999</v>
      </c>
      <c r="I372" s="5" t="s">
        <v>2000</v>
      </c>
      <c r="J372" s="5" t="s">
        <v>2001</v>
      </c>
      <c r="K372" s="5"/>
      <c r="L372" s="5"/>
      <c r="M372" s="5"/>
      <c r="N372" s="5"/>
      <c r="O372" s="0" t="s">
        <v>1998</v>
      </c>
      <c r="P372" s="0" t="s">
        <v>2002</v>
      </c>
      <c r="Q372" s="0" t="s">
        <v>51</v>
      </c>
      <c r="R372" s="0" t="s">
        <v>52</v>
      </c>
      <c r="S372" s="0" t="n">
        <v>583</v>
      </c>
      <c r="T372" s="0" t="n">
        <v>2120</v>
      </c>
      <c r="U372" s="0" t="n">
        <v>2120</v>
      </c>
      <c r="V372" s="0" t="n">
        <v>4645</v>
      </c>
      <c r="X372" s="0" t="n">
        <v>32</v>
      </c>
      <c r="Y372" s="0" t="s">
        <v>77</v>
      </c>
      <c r="Z372" s="0" t="n">
        <v>2120</v>
      </c>
      <c r="AA372" s="0" t="s">
        <v>54</v>
      </c>
      <c r="AB372" s="0" t="s">
        <v>54</v>
      </c>
      <c r="AC372" s="0" t="n">
        <v>5.275</v>
      </c>
      <c r="AD372" s="0" t="s">
        <v>2003</v>
      </c>
      <c r="AG372" s="6" t="n">
        <v>42735</v>
      </c>
      <c r="AH372" s="0" t="n">
        <v>68</v>
      </c>
      <c r="AI372" s="0" t="n">
        <v>72</v>
      </c>
      <c r="AJ372" s="6" t="n">
        <v>42735</v>
      </c>
      <c r="AK372" s="0" t="n">
        <v>5.275</v>
      </c>
      <c r="AL372" s="6" t="n">
        <v>42735</v>
      </c>
      <c r="AM372" s="0" t="n">
        <v>918</v>
      </c>
      <c r="AN372" s="0" t="n">
        <v>968</v>
      </c>
      <c r="AO372" s="0" t="n">
        <v>2.631</v>
      </c>
      <c r="AP372" s="0" t="n">
        <v>2.939</v>
      </c>
      <c r="AQ372" s="0" t="s">
        <v>1605</v>
      </c>
      <c r="AR372" s="0" t="s">
        <v>58</v>
      </c>
      <c r="AS372" s="0" t="s">
        <v>77</v>
      </c>
      <c r="AT372" s="0" t="n">
        <v>22</v>
      </c>
      <c r="AU372" s="0" t="n">
        <v>23</v>
      </c>
      <c r="AV372" s="0" t="s">
        <v>1608</v>
      </c>
      <c r="AX372" s="0" t="s">
        <v>1608</v>
      </c>
    </row>
    <row r="373" customFormat="false" ht="15" hidden="false" customHeight="false" outlineLevel="0" collapsed="false">
      <c r="A373" s="0" t="s">
        <v>2004</v>
      </c>
      <c r="B373" s="0" t="s">
        <v>1592</v>
      </c>
      <c r="C373" s="0" t="s">
        <v>2005</v>
      </c>
      <c r="E373" s="1" t="s">
        <v>2005</v>
      </c>
      <c r="G373" s="5" t="s">
        <v>2005</v>
      </c>
      <c r="H373" s="5"/>
      <c r="I373" s="5"/>
      <c r="J373" s="5"/>
      <c r="K373" s="5"/>
      <c r="L373" s="5"/>
      <c r="M373" s="5"/>
      <c r="N373" s="5"/>
      <c r="O373" s="0" t="s">
        <v>2005</v>
      </c>
      <c r="P373" s="0" t="s">
        <v>2006</v>
      </c>
      <c r="Q373" s="0" t="s">
        <v>51</v>
      </c>
      <c r="R373" s="0" t="s">
        <v>52</v>
      </c>
      <c r="S373" s="0" t="n">
        <v>423</v>
      </c>
      <c r="T373" s="0" t="n">
        <v>2120</v>
      </c>
      <c r="U373" s="0" t="n">
        <v>2120</v>
      </c>
      <c r="X373" s="0" t="n">
        <v>9</v>
      </c>
      <c r="Y373" s="0" t="s">
        <v>77</v>
      </c>
      <c r="Z373" s="0" t="n">
        <v>2120</v>
      </c>
      <c r="AA373" s="0" t="s">
        <v>54</v>
      </c>
      <c r="AB373" s="0" t="s">
        <v>54</v>
      </c>
      <c r="AC373" s="0" t="n">
        <v>4.563</v>
      </c>
      <c r="AD373" s="0" t="s">
        <v>1967</v>
      </c>
      <c r="AG373" s="6" t="n">
        <v>42735</v>
      </c>
      <c r="AH373" s="0" t="n">
        <v>51</v>
      </c>
      <c r="AI373" s="0" t="n">
        <v>54</v>
      </c>
      <c r="AJ373" s="6" t="n">
        <v>42735</v>
      </c>
      <c r="AK373" s="0" t="n">
        <v>4.563</v>
      </c>
      <c r="AL373" s="6" t="n">
        <v>42735</v>
      </c>
      <c r="AM373" s="0" t="n">
        <v>646</v>
      </c>
      <c r="AN373" s="0" t="n">
        <v>681</v>
      </c>
      <c r="AO373" s="0" t="n">
        <v>948</v>
      </c>
      <c r="AP373" s="0" t="n">
        <v>1.059</v>
      </c>
      <c r="AQ373" s="0" t="s">
        <v>1605</v>
      </c>
      <c r="AR373" s="0" t="s">
        <v>58</v>
      </c>
      <c r="AS373" s="0" t="s">
        <v>77</v>
      </c>
      <c r="AT373" s="0" t="n">
        <v>10</v>
      </c>
      <c r="AU373" s="0" t="n">
        <v>9</v>
      </c>
      <c r="AX373" s="0" t="s">
        <v>1608</v>
      </c>
    </row>
    <row r="374" customFormat="false" ht="15" hidden="false" customHeight="false" outlineLevel="0" collapsed="false">
      <c r="A374" s="0" t="s">
        <v>2007</v>
      </c>
      <c r="B374" s="0" t="s">
        <v>1592</v>
      </c>
      <c r="C374" s="0" t="s">
        <v>2008</v>
      </c>
      <c r="E374" s="1" t="s">
        <v>2008</v>
      </c>
      <c r="G374" s="5" t="s">
        <v>2008</v>
      </c>
      <c r="H374" s="5" t="s">
        <v>2009</v>
      </c>
      <c r="I374" s="5" t="s">
        <v>2010</v>
      </c>
      <c r="J374" s="5"/>
      <c r="K374" s="5"/>
      <c r="L374" s="5"/>
      <c r="M374" s="5"/>
      <c r="N374" s="5"/>
      <c r="O374" s="0" t="s">
        <v>2008</v>
      </c>
      <c r="P374" s="0" t="s">
        <v>2011</v>
      </c>
      <c r="Q374" s="0" t="s">
        <v>51</v>
      </c>
      <c r="R374" s="0" t="s">
        <v>52</v>
      </c>
      <c r="S374" s="0" t="n">
        <v>991</v>
      </c>
      <c r="T374" s="0" t="n">
        <v>2899</v>
      </c>
      <c r="U374" s="0" t="n">
        <v>2899</v>
      </c>
      <c r="W374" s="0" t="s">
        <v>2012</v>
      </c>
      <c r="X374" s="0" t="n">
        <v>208</v>
      </c>
      <c r="Y374" s="0" t="s">
        <v>53</v>
      </c>
      <c r="Z374" s="0" t="n">
        <v>2899</v>
      </c>
      <c r="AA374" s="0" t="s">
        <v>54</v>
      </c>
      <c r="AB374" s="0" t="s">
        <v>54</v>
      </c>
      <c r="AC374" s="0" t="n">
        <v>9.806</v>
      </c>
      <c r="AD374" s="0" t="s">
        <v>1599</v>
      </c>
      <c r="AG374" s="6" t="n">
        <v>42735</v>
      </c>
      <c r="AH374" s="0" t="n">
        <v>103</v>
      </c>
      <c r="AI374" s="0" t="n">
        <v>109</v>
      </c>
      <c r="AJ374" s="6" t="n">
        <v>42735</v>
      </c>
      <c r="AK374" s="0" t="n">
        <v>9.806</v>
      </c>
      <c r="AL374" s="6" t="n">
        <v>42735</v>
      </c>
      <c r="AM374" s="0" t="n">
        <v>1.415</v>
      </c>
      <c r="AN374" s="0" t="n">
        <v>1.492</v>
      </c>
      <c r="AO374" s="0" t="n">
        <v>4.322</v>
      </c>
      <c r="AP374" s="0" t="n">
        <v>4.83</v>
      </c>
      <c r="AQ374" s="0" t="s">
        <v>1639</v>
      </c>
      <c r="AR374" s="0" t="s">
        <v>58</v>
      </c>
      <c r="AS374" s="0" t="s">
        <v>53</v>
      </c>
      <c r="AT374" s="0" t="n">
        <v>62</v>
      </c>
      <c r="AU374" s="0" t="n">
        <v>69</v>
      </c>
      <c r="AX374" s="0" t="s">
        <v>1608</v>
      </c>
    </row>
    <row r="375" customFormat="false" ht="15" hidden="false" customHeight="false" outlineLevel="0" collapsed="false">
      <c r="A375" s="0" t="s">
        <v>2013</v>
      </c>
      <c r="B375" s="0" t="s">
        <v>1592</v>
      </c>
      <c r="C375" s="0" t="s">
        <v>2014</v>
      </c>
      <c r="E375" s="1" t="s">
        <v>2014</v>
      </c>
      <c r="G375" s="5" t="s">
        <v>2014</v>
      </c>
      <c r="H375" s="5" t="s">
        <v>2015</v>
      </c>
      <c r="I375" s="5"/>
      <c r="J375" s="5"/>
      <c r="K375" s="5"/>
      <c r="L375" s="5"/>
      <c r="M375" s="5"/>
      <c r="N375" s="5"/>
      <c r="O375" s="0" t="s">
        <v>2014</v>
      </c>
      <c r="P375" s="0" t="s">
        <v>2016</v>
      </c>
      <c r="Q375" s="0" t="s">
        <v>51</v>
      </c>
      <c r="R375" s="0" t="s">
        <v>52</v>
      </c>
      <c r="S375" s="0" t="n">
        <v>758</v>
      </c>
      <c r="T375" s="0" t="n">
        <v>2042</v>
      </c>
      <c r="U375" s="0" t="n">
        <v>2042</v>
      </c>
      <c r="X375" s="0" t="n">
        <v>104</v>
      </c>
      <c r="Y375" s="0" t="s">
        <v>77</v>
      </c>
      <c r="Z375" s="0" t="n">
        <v>2042</v>
      </c>
      <c r="AA375" s="0" t="s">
        <v>54</v>
      </c>
      <c r="AB375" s="0" t="s">
        <v>54</v>
      </c>
      <c r="AC375" s="0" t="n">
        <v>2.276</v>
      </c>
      <c r="AD375" s="0" t="s">
        <v>1668</v>
      </c>
      <c r="AG375" s="6" t="n">
        <v>42735</v>
      </c>
      <c r="AH375" s="0" t="n">
        <v>29</v>
      </c>
      <c r="AI375" s="0" t="n">
        <v>31</v>
      </c>
      <c r="AJ375" s="6" t="n">
        <v>42735</v>
      </c>
      <c r="AK375" s="0" t="n">
        <v>2.276</v>
      </c>
      <c r="AL375" s="6" t="n">
        <v>42735</v>
      </c>
      <c r="AM375" s="0" t="n">
        <v>1.042</v>
      </c>
      <c r="AN375" s="0" t="n">
        <v>1.098</v>
      </c>
      <c r="AO375" s="0" t="n">
        <v>2.694</v>
      </c>
      <c r="AP375" s="0" t="n">
        <v>3.01</v>
      </c>
      <c r="AQ375" s="0" t="s">
        <v>1605</v>
      </c>
      <c r="AR375" s="0" t="s">
        <v>58</v>
      </c>
      <c r="AS375" s="0" t="s">
        <v>77</v>
      </c>
      <c r="AT375" s="0" t="n">
        <v>56</v>
      </c>
      <c r="AU375" s="0" t="n">
        <v>60</v>
      </c>
      <c r="AV375" s="0" t="s">
        <v>1669</v>
      </c>
      <c r="AX375" s="0" t="s">
        <v>1608</v>
      </c>
    </row>
    <row r="376" customFormat="false" ht="15" hidden="false" customHeight="false" outlineLevel="0" collapsed="false">
      <c r="A376" s="0" t="s">
        <v>2017</v>
      </c>
      <c r="B376" s="0" t="s">
        <v>1592</v>
      </c>
      <c r="C376" s="0" t="s">
        <v>2018</v>
      </c>
      <c r="E376" s="1" t="s">
        <v>2018</v>
      </c>
      <c r="G376" s="5" t="s">
        <v>2018</v>
      </c>
      <c r="H376" s="5" t="s">
        <v>2019</v>
      </c>
      <c r="I376" s="5"/>
      <c r="J376" s="5"/>
      <c r="K376" s="5"/>
      <c r="L376" s="5"/>
      <c r="M376" s="5"/>
      <c r="N376" s="5"/>
      <c r="O376" s="0" t="s">
        <v>2020</v>
      </c>
      <c r="P376" s="0" t="s">
        <v>2021</v>
      </c>
      <c r="Q376" s="0" t="s">
        <v>51</v>
      </c>
      <c r="R376" s="0" t="s">
        <v>52</v>
      </c>
      <c r="S376" s="0" t="n">
        <v>11.45</v>
      </c>
      <c r="T376" s="0" t="n">
        <v>2790</v>
      </c>
      <c r="U376" s="0" t="n">
        <v>2790</v>
      </c>
      <c r="X376" s="0" t="n">
        <v>995</v>
      </c>
      <c r="Y376" s="0" t="s">
        <v>67</v>
      </c>
      <c r="Z376" s="0" t="n">
        <v>4773</v>
      </c>
      <c r="AA376" s="0" t="s">
        <v>120</v>
      </c>
      <c r="AB376" s="0" t="s">
        <v>56</v>
      </c>
      <c r="AC376" s="0" t="s">
        <v>120</v>
      </c>
      <c r="AD376" s="0" t="s">
        <v>1668</v>
      </c>
      <c r="AG376" s="6" t="n">
        <v>42735</v>
      </c>
      <c r="AH376" s="0" t="n">
        <v>275</v>
      </c>
      <c r="AI376" s="0" t="n">
        <v>290</v>
      </c>
      <c r="AJ376" s="6" t="n">
        <v>42735</v>
      </c>
      <c r="AK376" s="0" t="n">
        <v>29.293</v>
      </c>
      <c r="AL376" s="6" t="n">
        <v>42735</v>
      </c>
      <c r="AM376" s="0" t="n">
        <v>23.975</v>
      </c>
      <c r="AN376" s="0" t="n">
        <v>25.272</v>
      </c>
      <c r="AO376" s="0" t="n">
        <v>1.315</v>
      </c>
      <c r="AP376" s="0" t="n">
        <v>1.469</v>
      </c>
      <c r="AQ376" s="0" t="s">
        <v>816</v>
      </c>
      <c r="AR376" s="0" t="s">
        <v>58</v>
      </c>
      <c r="AS376" s="0" t="s">
        <v>67</v>
      </c>
      <c r="AT376" s="0" t="n">
        <v>1553</v>
      </c>
      <c r="AU376" s="0" t="n">
        <v>91</v>
      </c>
      <c r="AV376" s="0" t="s">
        <v>1608</v>
      </c>
      <c r="AX376" s="0" t="s">
        <v>1608</v>
      </c>
    </row>
    <row r="377" customFormat="false" ht="15" hidden="false" customHeight="false" outlineLevel="0" collapsed="false">
      <c r="A377" s="0" t="s">
        <v>2022</v>
      </c>
      <c r="B377" s="0" t="s">
        <v>1592</v>
      </c>
      <c r="C377" s="0" t="s">
        <v>2023</v>
      </c>
      <c r="E377" s="1" t="s">
        <v>2023</v>
      </c>
      <c r="G377" s="5" t="s">
        <v>2023</v>
      </c>
      <c r="H377" s="5" t="s">
        <v>2024</v>
      </c>
      <c r="I377" s="5"/>
      <c r="J377" s="5"/>
      <c r="K377" s="5"/>
      <c r="L377" s="5"/>
      <c r="M377" s="5"/>
      <c r="N377" s="5"/>
      <c r="O377" s="0" t="s">
        <v>2023</v>
      </c>
      <c r="P377" s="0" t="s">
        <v>2025</v>
      </c>
      <c r="Q377" s="0" t="s">
        <v>51</v>
      </c>
      <c r="R377" s="0" t="s">
        <v>52</v>
      </c>
      <c r="S377" s="0" t="n">
        <v>5.135</v>
      </c>
      <c r="T377" s="0" t="n">
        <v>2910</v>
      </c>
      <c r="U377" s="0" t="n">
        <v>2910</v>
      </c>
      <c r="V377" s="0" t="n">
        <v>2932</v>
      </c>
      <c r="W377" s="0" t="s">
        <v>2026</v>
      </c>
      <c r="X377" s="0" t="n">
        <v>79</v>
      </c>
      <c r="Y377" s="0" t="s">
        <v>77</v>
      </c>
      <c r="Z377" s="0" t="n">
        <v>2910</v>
      </c>
      <c r="AA377" s="0" t="s">
        <v>54</v>
      </c>
      <c r="AB377" s="0" t="s">
        <v>54</v>
      </c>
      <c r="AC377" s="0" t="n">
        <v>17.806</v>
      </c>
      <c r="AD377" s="0" t="s">
        <v>2027</v>
      </c>
      <c r="AG377" s="6" t="n">
        <v>42735</v>
      </c>
      <c r="AH377" s="0" t="n">
        <v>552</v>
      </c>
      <c r="AI377" s="0" t="n">
        <v>582</v>
      </c>
      <c r="AJ377" s="6" t="n">
        <v>42735</v>
      </c>
      <c r="AK377" s="0" t="n">
        <v>17.806</v>
      </c>
      <c r="AL377" s="6" t="n">
        <v>42735</v>
      </c>
      <c r="AM377" s="0" t="n">
        <v>4.799</v>
      </c>
      <c r="AN377" s="0" t="n">
        <v>5.058</v>
      </c>
      <c r="AO377" s="0" t="n">
        <v>5.311</v>
      </c>
      <c r="AP377" s="0" t="n">
        <v>5.934</v>
      </c>
      <c r="AQ377" s="0" t="s">
        <v>1605</v>
      </c>
      <c r="AR377" s="0" t="s">
        <v>58</v>
      </c>
      <c r="AS377" s="0" t="s">
        <v>77</v>
      </c>
      <c r="AT377" s="0" t="n">
        <v>29</v>
      </c>
      <c r="AU377" s="0" t="n">
        <v>36</v>
      </c>
      <c r="AX377" s="0" t="s">
        <v>1608</v>
      </c>
      <c r="AY377" s="0" t="s">
        <v>2028</v>
      </c>
    </row>
    <row r="378" customFormat="false" ht="15" hidden="false" customHeight="false" outlineLevel="0" collapsed="false">
      <c r="A378" s="0" t="s">
        <v>2029</v>
      </c>
      <c r="B378" s="0" t="s">
        <v>1592</v>
      </c>
      <c r="C378" s="0" t="s">
        <v>2030</v>
      </c>
      <c r="E378" s="1" t="s">
        <v>2030</v>
      </c>
      <c r="G378" s="5" t="s">
        <v>2030</v>
      </c>
      <c r="H378" s="5" t="s">
        <v>2031</v>
      </c>
      <c r="I378" s="5"/>
      <c r="J378" s="5"/>
      <c r="K378" s="5"/>
      <c r="L378" s="5"/>
      <c r="M378" s="5"/>
      <c r="N378" s="5"/>
      <c r="O378" s="0" t="s">
        <v>2032</v>
      </c>
      <c r="P378" s="0" t="s">
        <v>2033</v>
      </c>
      <c r="Q378" s="0" t="s">
        <v>51</v>
      </c>
      <c r="R378" s="0" t="s">
        <v>52</v>
      </c>
      <c r="S378" s="0" t="n">
        <v>1.169</v>
      </c>
      <c r="T378" s="0" t="n">
        <v>2014</v>
      </c>
      <c r="U378" s="0" t="n">
        <v>2014</v>
      </c>
      <c r="V378" s="0" t="n">
        <v>2059</v>
      </c>
      <c r="W378" s="0" t="s">
        <v>2034</v>
      </c>
      <c r="X378" s="0" t="n">
        <v>81</v>
      </c>
      <c r="Y378" s="0" t="s">
        <v>67</v>
      </c>
      <c r="Z378" s="0" t="s">
        <v>120</v>
      </c>
      <c r="AA378" s="0" t="s">
        <v>120</v>
      </c>
      <c r="AB378" s="0" t="s">
        <v>56</v>
      </c>
      <c r="AC378" s="0" t="s">
        <v>120</v>
      </c>
      <c r="AD378" s="0" t="s">
        <v>1769</v>
      </c>
      <c r="AG378" s="6" t="n">
        <v>42735</v>
      </c>
      <c r="AH378" s="0" t="n">
        <v>79</v>
      </c>
      <c r="AI378" s="0" t="n">
        <v>84</v>
      </c>
      <c r="AJ378" s="6" t="n">
        <v>42735</v>
      </c>
      <c r="AK378" s="0" t="n">
        <v>6.36</v>
      </c>
      <c r="AL378" s="6" t="n">
        <v>42735</v>
      </c>
      <c r="AM378" s="0" t="n">
        <v>2.323</v>
      </c>
      <c r="AN378" s="0" t="n">
        <v>2.449</v>
      </c>
      <c r="AO378" s="0" t="n">
        <v>840</v>
      </c>
      <c r="AP378" s="0" t="n">
        <v>939</v>
      </c>
      <c r="AQ378" s="0" t="s">
        <v>1639</v>
      </c>
      <c r="AR378" s="0" t="s">
        <v>58</v>
      </c>
      <c r="AS378" s="0" t="s">
        <v>67</v>
      </c>
      <c r="AT378" s="0" t="n">
        <v>52</v>
      </c>
      <c r="AU378" s="0" t="n">
        <v>57</v>
      </c>
      <c r="AV378" s="0" t="s">
        <v>1608</v>
      </c>
      <c r="AX378" s="0" t="s">
        <v>1608</v>
      </c>
    </row>
    <row r="379" customFormat="false" ht="15" hidden="false" customHeight="false" outlineLevel="0" collapsed="false">
      <c r="A379" s="0" t="s">
        <v>2035</v>
      </c>
      <c r="B379" s="0" t="s">
        <v>1592</v>
      </c>
      <c r="C379" s="0" t="s">
        <v>2036</v>
      </c>
      <c r="E379" s="1" t="s">
        <v>2036</v>
      </c>
      <c r="G379" s="5" t="s">
        <v>2036</v>
      </c>
      <c r="H379" s="5" t="s">
        <v>2037</v>
      </c>
      <c r="I379" s="5"/>
      <c r="J379" s="5"/>
      <c r="K379" s="5"/>
      <c r="L379" s="5"/>
      <c r="M379" s="5"/>
      <c r="N379" s="5"/>
      <c r="O379" s="0" t="s">
        <v>2036</v>
      </c>
      <c r="P379" s="0" t="s">
        <v>2038</v>
      </c>
      <c r="Q379" s="0" t="s">
        <v>51</v>
      </c>
      <c r="R379" s="0" t="s">
        <v>52</v>
      </c>
      <c r="S379" s="0" t="n">
        <v>2.752</v>
      </c>
      <c r="T379" s="0" t="n">
        <v>2611</v>
      </c>
      <c r="U379" s="0" t="n">
        <v>2611</v>
      </c>
      <c r="V379" s="0" t="n">
        <v>2611</v>
      </c>
      <c r="X379" s="0" t="n">
        <v>139</v>
      </c>
      <c r="Y379" s="0" t="s">
        <v>53</v>
      </c>
      <c r="Z379" s="0" t="n">
        <v>2611</v>
      </c>
      <c r="AA379" s="0" t="s">
        <v>54</v>
      </c>
      <c r="AB379" s="0" t="s">
        <v>54</v>
      </c>
      <c r="AC379" s="0" t="n">
        <v>22.611</v>
      </c>
      <c r="AD379" s="0" t="s">
        <v>2039</v>
      </c>
      <c r="AG379" s="6" t="n">
        <v>42735</v>
      </c>
      <c r="AH379" s="0" t="n">
        <v>15</v>
      </c>
      <c r="AI379" s="0" t="n">
        <v>15</v>
      </c>
      <c r="AJ379" s="6" t="n">
        <v>42735</v>
      </c>
      <c r="AK379" s="0" t="n">
        <v>22.611</v>
      </c>
      <c r="AL379" s="6" t="n">
        <v>42735</v>
      </c>
      <c r="AM379" s="0" t="n">
        <v>4.057</v>
      </c>
      <c r="AN379" s="0" t="n">
        <v>4.276</v>
      </c>
      <c r="AO379" s="0" t="n">
        <v>2.042</v>
      </c>
      <c r="AP379" s="0" t="n">
        <v>2.281</v>
      </c>
      <c r="AQ379" s="0" t="s">
        <v>1605</v>
      </c>
      <c r="AR379" s="0" t="s">
        <v>58</v>
      </c>
      <c r="AS379" s="0" t="s">
        <v>53</v>
      </c>
      <c r="AT379" s="0" t="n">
        <v>33</v>
      </c>
      <c r="AU379" s="0" t="n">
        <v>39</v>
      </c>
      <c r="AV379" s="0" t="s">
        <v>2040</v>
      </c>
      <c r="AW379" s="0" t="s">
        <v>2040</v>
      </c>
      <c r="AX379" s="0" t="s">
        <v>1608</v>
      </c>
      <c r="AY379" s="0" t="s">
        <v>2041</v>
      </c>
    </row>
    <row r="380" customFormat="false" ht="15" hidden="false" customHeight="false" outlineLevel="0" collapsed="false">
      <c r="A380" s="0" t="s">
        <v>2042</v>
      </c>
      <c r="B380" s="0" t="s">
        <v>1592</v>
      </c>
      <c r="C380" s="0" t="s">
        <v>2043</v>
      </c>
      <c r="E380" s="1" t="s">
        <v>2043</v>
      </c>
      <c r="G380" s="5" t="s">
        <v>2043</v>
      </c>
      <c r="H380" s="5" t="s">
        <v>2044</v>
      </c>
      <c r="I380" s="5" t="s">
        <v>2045</v>
      </c>
      <c r="J380" s="5"/>
      <c r="K380" s="5"/>
      <c r="L380" s="5"/>
      <c r="M380" s="5"/>
      <c r="N380" s="5"/>
      <c r="O380" s="0" t="s">
        <v>2043</v>
      </c>
      <c r="P380" s="0" t="s">
        <v>2046</v>
      </c>
      <c r="Q380" s="0" t="s">
        <v>51</v>
      </c>
      <c r="R380" s="0" t="s">
        <v>52</v>
      </c>
      <c r="S380" s="0" t="n">
        <v>628</v>
      </c>
      <c r="T380" s="0" t="n">
        <v>2611</v>
      </c>
      <c r="U380" s="0" t="n">
        <v>2611</v>
      </c>
      <c r="V380" s="0" t="n">
        <v>2712</v>
      </c>
      <c r="W380" s="0" t="s">
        <v>2047</v>
      </c>
      <c r="X380" s="0" t="n">
        <v>34</v>
      </c>
      <c r="Y380" s="0" t="s">
        <v>53</v>
      </c>
      <c r="Z380" s="0" t="n">
        <v>2611</v>
      </c>
      <c r="AA380" s="0" t="s">
        <v>54</v>
      </c>
      <c r="AB380" s="0" t="s">
        <v>54</v>
      </c>
      <c r="AC380" s="0" t="n">
        <v>4.989</v>
      </c>
      <c r="AD380" s="0" t="s">
        <v>1668</v>
      </c>
      <c r="AG380" s="6" t="n">
        <v>42735</v>
      </c>
      <c r="AH380" s="0" t="n">
        <v>48</v>
      </c>
      <c r="AI380" s="0" t="n">
        <v>51</v>
      </c>
      <c r="AJ380" s="6" t="n">
        <v>42735</v>
      </c>
      <c r="AK380" s="0" t="n">
        <v>4.989</v>
      </c>
      <c r="AL380" s="6" t="n">
        <v>42735</v>
      </c>
      <c r="AM380" s="0" t="n">
        <v>882</v>
      </c>
      <c r="AN380" s="0" t="n">
        <v>930</v>
      </c>
      <c r="AO380" s="0" t="n">
        <v>1.226</v>
      </c>
      <c r="AP380" s="0" t="n">
        <v>1.37</v>
      </c>
      <c r="AQ380" s="0" t="s">
        <v>1639</v>
      </c>
      <c r="AR380" s="0" t="s">
        <v>58</v>
      </c>
      <c r="AS380" s="0" t="s">
        <v>53</v>
      </c>
      <c r="AT380" s="0" t="n">
        <v>22</v>
      </c>
      <c r="AU380" s="0" t="n">
        <v>26</v>
      </c>
      <c r="AV380" s="0" t="s">
        <v>1608</v>
      </c>
      <c r="AX380" s="0" t="s">
        <v>1608</v>
      </c>
    </row>
    <row r="381" customFormat="false" ht="15" hidden="false" customHeight="false" outlineLevel="0" collapsed="false">
      <c r="A381" s="0" t="s">
        <v>2048</v>
      </c>
      <c r="B381" s="0" t="s">
        <v>1592</v>
      </c>
      <c r="C381" s="0" t="s">
        <v>2049</v>
      </c>
      <c r="E381" s="1" t="s">
        <v>2049</v>
      </c>
      <c r="G381" s="5" t="s">
        <v>2049</v>
      </c>
      <c r="H381" s="5" t="s">
        <v>2050</v>
      </c>
      <c r="I381" s="5" t="s">
        <v>2051</v>
      </c>
      <c r="J381" s="5"/>
      <c r="K381" s="5"/>
      <c r="L381" s="5"/>
      <c r="M381" s="5"/>
      <c r="N381" s="5"/>
      <c r="O381" s="0" t="s">
        <v>2049</v>
      </c>
      <c r="P381" s="0" t="s">
        <v>2052</v>
      </c>
      <c r="Q381" s="0" t="s">
        <v>51</v>
      </c>
      <c r="R381" s="0" t="s">
        <v>52</v>
      </c>
      <c r="S381" s="0" t="n">
        <v>975</v>
      </c>
      <c r="T381" s="0" t="n">
        <v>2020</v>
      </c>
      <c r="U381" s="0" t="n">
        <v>2020</v>
      </c>
      <c r="X381" s="0" t="n">
        <v>77</v>
      </c>
      <c r="Y381" s="0" t="s">
        <v>53</v>
      </c>
      <c r="Z381" s="0" t="n">
        <v>2020</v>
      </c>
      <c r="AA381" s="0" t="s">
        <v>54</v>
      </c>
      <c r="AB381" s="0" t="s">
        <v>54</v>
      </c>
      <c r="AC381" s="0" t="n">
        <v>5.448</v>
      </c>
      <c r="AD381" s="0" t="s">
        <v>2053</v>
      </c>
      <c r="AG381" s="6" t="n">
        <v>42735</v>
      </c>
      <c r="AH381" s="0" t="n">
        <v>11</v>
      </c>
      <c r="AI381" s="0" t="n">
        <v>11</v>
      </c>
      <c r="AJ381" s="6" t="n">
        <v>42735</v>
      </c>
      <c r="AK381" s="0" t="n">
        <v>5.448</v>
      </c>
      <c r="AL381" s="6" t="n">
        <v>42735</v>
      </c>
      <c r="AM381" s="0" t="n">
        <v>1.091</v>
      </c>
      <c r="AN381" s="0" t="n">
        <v>1.15</v>
      </c>
      <c r="AO381" s="0" t="n">
        <v>681</v>
      </c>
      <c r="AP381" s="0" t="n">
        <v>761</v>
      </c>
      <c r="AQ381" s="0" t="s">
        <v>1605</v>
      </c>
      <c r="AR381" s="0" t="s">
        <v>58</v>
      </c>
      <c r="AS381" s="0" t="s">
        <v>53</v>
      </c>
      <c r="AT381" s="0" t="n">
        <v>35</v>
      </c>
      <c r="AU381" s="0" t="n">
        <v>51</v>
      </c>
      <c r="AV381" s="0" t="s">
        <v>1608</v>
      </c>
      <c r="AX381" s="0" t="s">
        <v>1608</v>
      </c>
    </row>
    <row r="382" customFormat="false" ht="15" hidden="false" customHeight="false" outlineLevel="0" collapsed="false">
      <c r="A382" s="0" t="s">
        <v>2054</v>
      </c>
      <c r="B382" s="0" t="s">
        <v>1592</v>
      </c>
      <c r="C382" s="0" t="s">
        <v>2055</v>
      </c>
      <c r="E382" s="1" t="s">
        <v>2055</v>
      </c>
      <c r="G382" s="5" t="s">
        <v>2055</v>
      </c>
      <c r="H382" s="5" t="s">
        <v>2056</v>
      </c>
      <c r="I382" s="5"/>
      <c r="J382" s="5"/>
      <c r="K382" s="5"/>
      <c r="L382" s="5"/>
      <c r="M382" s="5"/>
      <c r="N382" s="5"/>
      <c r="O382" s="0" t="s">
        <v>2055</v>
      </c>
      <c r="P382" s="0" t="s">
        <v>2057</v>
      </c>
      <c r="Q382" s="0" t="s">
        <v>51</v>
      </c>
      <c r="R382" s="0" t="s">
        <v>52</v>
      </c>
      <c r="S382" s="0" t="n">
        <v>1.767</v>
      </c>
      <c r="T382" s="0" t="n">
        <v>2059</v>
      </c>
      <c r="U382" s="0" t="n">
        <v>2059</v>
      </c>
      <c r="V382" s="0" t="n">
        <v>2059</v>
      </c>
      <c r="X382" s="0" t="n">
        <v>197</v>
      </c>
      <c r="Y382" s="0" t="s">
        <v>53</v>
      </c>
      <c r="Z382" s="0" t="n">
        <v>2059</v>
      </c>
      <c r="AA382" s="0" t="s">
        <v>54</v>
      </c>
      <c r="AB382" s="0" t="s">
        <v>54</v>
      </c>
      <c r="AC382" s="0" t="n">
        <v>7.926</v>
      </c>
      <c r="AD382" s="0" t="s">
        <v>2058</v>
      </c>
      <c r="AG382" s="6" t="n">
        <v>42735</v>
      </c>
      <c r="AH382" s="0" t="n">
        <v>277</v>
      </c>
      <c r="AI382" s="0" t="n">
        <v>292</v>
      </c>
      <c r="AJ382" s="6" t="n">
        <v>42735</v>
      </c>
      <c r="AK382" s="0" t="n">
        <v>7.926</v>
      </c>
      <c r="AL382" s="6" t="n">
        <v>42735</v>
      </c>
      <c r="AM382" s="0" t="n">
        <v>5.451</v>
      </c>
      <c r="AN382" s="0" t="n">
        <v>5.746</v>
      </c>
      <c r="AO382" s="0" t="n">
        <v>3.714</v>
      </c>
      <c r="AP382" s="0" t="n">
        <v>4.15</v>
      </c>
      <c r="AQ382" s="0" t="s">
        <v>1605</v>
      </c>
      <c r="AR382" s="0" t="s">
        <v>58</v>
      </c>
      <c r="AS382" s="0" t="s">
        <v>53</v>
      </c>
      <c r="AT382" s="0" t="n">
        <v>49</v>
      </c>
      <c r="AU382" s="0" t="n">
        <v>72</v>
      </c>
      <c r="AV382" s="0" t="s">
        <v>1608</v>
      </c>
      <c r="AX382" s="0" t="s">
        <v>1608</v>
      </c>
    </row>
    <row r="383" customFormat="false" ht="15" hidden="false" customHeight="false" outlineLevel="0" collapsed="false">
      <c r="A383" s="0" t="s">
        <v>2059</v>
      </c>
      <c r="B383" s="0" t="s">
        <v>1592</v>
      </c>
      <c r="C383" s="0" t="s">
        <v>2060</v>
      </c>
      <c r="E383" s="1" t="s">
        <v>2060</v>
      </c>
      <c r="G383" s="5" t="s">
        <v>2060</v>
      </c>
      <c r="H383" s="5"/>
      <c r="I383" s="5"/>
      <c r="J383" s="5"/>
      <c r="K383" s="5"/>
      <c r="L383" s="5"/>
      <c r="M383" s="5"/>
      <c r="N383" s="5"/>
      <c r="O383" s="0" t="s">
        <v>2060</v>
      </c>
      <c r="P383" s="0" t="s">
        <v>2061</v>
      </c>
      <c r="Q383" s="0" t="s">
        <v>51</v>
      </c>
      <c r="R383" s="0" t="s">
        <v>52</v>
      </c>
      <c r="S383" s="0" t="n">
        <v>2.759</v>
      </c>
      <c r="T383" s="0" t="n">
        <v>2434</v>
      </c>
      <c r="U383" s="0" t="n">
        <v>2434</v>
      </c>
      <c r="W383" s="0" t="s">
        <v>2062</v>
      </c>
      <c r="X383" s="0" t="n">
        <v>633</v>
      </c>
      <c r="Y383" s="0" t="s">
        <v>53</v>
      </c>
      <c r="Z383" s="0" t="n">
        <v>2434</v>
      </c>
      <c r="AA383" s="0" t="s">
        <v>54</v>
      </c>
      <c r="AB383" s="0" t="s">
        <v>54</v>
      </c>
      <c r="AC383" s="0" t="n">
        <v>15.361</v>
      </c>
      <c r="AD383" s="0" t="s">
        <v>2063</v>
      </c>
      <c r="AG383" s="6" t="n">
        <v>42735</v>
      </c>
      <c r="AH383" s="0" t="n">
        <v>180</v>
      </c>
      <c r="AI383" s="0" t="n">
        <v>189</v>
      </c>
      <c r="AJ383" s="6" t="n">
        <v>42735</v>
      </c>
      <c r="AK383" s="0" t="n">
        <v>15.361</v>
      </c>
      <c r="AL383" s="6" t="n">
        <v>42735</v>
      </c>
      <c r="AM383" s="0" t="n">
        <v>2.694</v>
      </c>
      <c r="AN383" s="0" t="n">
        <v>2.84</v>
      </c>
      <c r="AO383" s="0" t="n">
        <v>4.046</v>
      </c>
      <c r="AP383" s="0" t="n">
        <v>4.521</v>
      </c>
      <c r="AQ383" s="0" t="s">
        <v>1605</v>
      </c>
      <c r="AR383" s="0" t="s">
        <v>58</v>
      </c>
      <c r="AS383" s="0" t="s">
        <v>53</v>
      </c>
      <c r="AT383" s="0" t="n">
        <v>51</v>
      </c>
      <c r="AU383" s="0" t="n">
        <v>61</v>
      </c>
      <c r="AV383" s="0" t="s">
        <v>1608</v>
      </c>
      <c r="AX383" s="0" t="s">
        <v>1608</v>
      </c>
    </row>
    <row r="384" customFormat="false" ht="15" hidden="false" customHeight="false" outlineLevel="0" collapsed="false">
      <c r="A384" s="0" t="s">
        <v>2064</v>
      </c>
      <c r="B384" s="0" t="s">
        <v>1592</v>
      </c>
      <c r="C384" s="0" t="s">
        <v>2065</v>
      </c>
      <c r="E384" s="1" t="s">
        <v>2065</v>
      </c>
      <c r="G384" s="5" t="s">
        <v>2065</v>
      </c>
      <c r="H384" s="5" t="s">
        <v>2066</v>
      </c>
      <c r="I384" s="5"/>
      <c r="J384" s="5"/>
      <c r="K384" s="5"/>
      <c r="L384" s="5"/>
      <c r="M384" s="5"/>
      <c r="N384" s="5"/>
      <c r="O384" s="0" t="s">
        <v>2065</v>
      </c>
      <c r="P384" s="0" t="s">
        <v>2067</v>
      </c>
      <c r="Q384" s="0" t="s">
        <v>51</v>
      </c>
      <c r="R384" s="0" t="s">
        <v>52</v>
      </c>
      <c r="S384" s="0" t="n">
        <v>2.569</v>
      </c>
      <c r="T384" s="0" t="n">
        <v>2016</v>
      </c>
      <c r="U384" s="0" t="n">
        <v>2016</v>
      </c>
      <c r="W384" s="0" t="s">
        <v>2068</v>
      </c>
      <c r="X384" s="0" t="n">
        <v>65</v>
      </c>
      <c r="Y384" s="0" t="s">
        <v>53</v>
      </c>
      <c r="Z384" s="0" t="n">
        <v>2016</v>
      </c>
      <c r="AA384" s="0" t="s">
        <v>54</v>
      </c>
      <c r="AB384" s="0" t="s">
        <v>54</v>
      </c>
      <c r="AC384" s="0" t="n">
        <v>6.717</v>
      </c>
      <c r="AD384" s="0" t="s">
        <v>1633</v>
      </c>
      <c r="AG384" s="6" t="n">
        <v>42735</v>
      </c>
      <c r="AH384" s="0" t="n">
        <v>101</v>
      </c>
      <c r="AI384" s="0" t="n">
        <v>106</v>
      </c>
      <c r="AJ384" s="6" t="n">
        <v>42735</v>
      </c>
      <c r="AK384" s="0" t="n">
        <v>6.717</v>
      </c>
      <c r="AL384" s="6" t="n">
        <v>42735</v>
      </c>
      <c r="AM384" s="0" t="n">
        <v>2.765</v>
      </c>
      <c r="AN384" s="0" t="n">
        <v>2.915</v>
      </c>
      <c r="AO384" s="0" t="n">
        <v>1.898</v>
      </c>
      <c r="AP384" s="0" t="n">
        <v>2.12</v>
      </c>
      <c r="AQ384" s="0" t="s">
        <v>1605</v>
      </c>
      <c r="AR384" s="0" t="s">
        <v>58</v>
      </c>
      <c r="AS384" s="0" t="s">
        <v>53</v>
      </c>
      <c r="AT384" s="0" t="n">
        <v>39</v>
      </c>
      <c r="AU384" s="0" t="n">
        <v>41</v>
      </c>
      <c r="AV384" s="0" t="s">
        <v>2069</v>
      </c>
      <c r="AX384" s="0" t="s">
        <v>1608</v>
      </c>
    </row>
    <row r="385" customFormat="false" ht="15" hidden="false" customHeight="false" outlineLevel="0" collapsed="false">
      <c r="A385" s="0" t="s">
        <v>2070</v>
      </c>
      <c r="B385" s="0" t="s">
        <v>1592</v>
      </c>
      <c r="C385" s="0" t="s">
        <v>2071</v>
      </c>
      <c r="E385" s="1" t="s">
        <v>2071</v>
      </c>
      <c r="G385" s="5" t="s">
        <v>2071</v>
      </c>
      <c r="H385" s="5"/>
      <c r="I385" s="5"/>
      <c r="J385" s="5"/>
      <c r="K385" s="5"/>
      <c r="L385" s="5"/>
      <c r="M385" s="5"/>
      <c r="N385" s="5"/>
      <c r="O385" s="0" t="s">
        <v>2071</v>
      </c>
      <c r="P385" s="0" t="s">
        <v>2072</v>
      </c>
      <c r="Q385" s="0" t="s">
        <v>51</v>
      </c>
      <c r="R385" s="0" t="s">
        <v>52</v>
      </c>
      <c r="S385" s="0" t="n">
        <v>1.79</v>
      </c>
      <c r="T385" s="0" t="n">
        <v>2932</v>
      </c>
      <c r="U385" s="0" t="n">
        <v>2932</v>
      </c>
      <c r="X385" s="0" t="n">
        <v>92</v>
      </c>
      <c r="Y385" s="0" t="s">
        <v>53</v>
      </c>
      <c r="Z385" s="0" t="n">
        <v>2932</v>
      </c>
      <c r="AA385" s="0" t="s">
        <v>54</v>
      </c>
      <c r="AB385" s="0" t="s">
        <v>54</v>
      </c>
      <c r="AC385" s="0" t="n">
        <v>15.595</v>
      </c>
      <c r="AD385" s="0" t="s">
        <v>1668</v>
      </c>
      <c r="AG385" s="6" t="n">
        <v>42735</v>
      </c>
      <c r="AH385" s="0" t="n">
        <v>97</v>
      </c>
      <c r="AI385" s="0" t="n">
        <v>103</v>
      </c>
      <c r="AJ385" s="6" t="n">
        <v>42735</v>
      </c>
      <c r="AK385" s="0" t="n">
        <v>15.595</v>
      </c>
      <c r="AL385" s="6" t="n">
        <v>42735</v>
      </c>
      <c r="AM385" s="0" t="n">
        <v>1.846</v>
      </c>
      <c r="AN385" s="0" t="n">
        <v>1.945</v>
      </c>
      <c r="AO385" s="0" t="n">
        <v>1.238</v>
      </c>
      <c r="AP385" s="0" t="n">
        <v>1.383</v>
      </c>
      <c r="AQ385" s="0" t="s">
        <v>1639</v>
      </c>
      <c r="AR385" s="0" t="s">
        <v>58</v>
      </c>
      <c r="AS385" s="0" t="s">
        <v>53</v>
      </c>
      <c r="AT385" s="0" t="n">
        <v>21</v>
      </c>
      <c r="AU385" s="0" t="n">
        <v>32</v>
      </c>
      <c r="AV385" s="0" t="s">
        <v>1608</v>
      </c>
      <c r="AX385" s="0" t="s">
        <v>1608</v>
      </c>
    </row>
    <row r="386" customFormat="false" ht="15" hidden="false" customHeight="false" outlineLevel="0" collapsed="false">
      <c r="A386" s="0" t="s">
        <v>2073</v>
      </c>
      <c r="B386" s="0" t="s">
        <v>1592</v>
      </c>
      <c r="C386" s="0" t="s">
        <v>2074</v>
      </c>
      <c r="E386" s="1" t="s">
        <v>2074</v>
      </c>
      <c r="G386" s="5" t="s">
        <v>2074</v>
      </c>
      <c r="H386" s="5" t="s">
        <v>2075</v>
      </c>
      <c r="I386" s="5"/>
      <c r="J386" s="5"/>
      <c r="K386" s="5"/>
      <c r="L386" s="5"/>
      <c r="M386" s="5"/>
      <c r="N386" s="5"/>
      <c r="O386" s="0" t="s">
        <v>2074</v>
      </c>
      <c r="P386" s="0" t="s">
        <v>2076</v>
      </c>
      <c r="Q386" s="0" t="s">
        <v>51</v>
      </c>
      <c r="R386" s="0" t="s">
        <v>52</v>
      </c>
      <c r="S386" s="0" t="n">
        <v>963</v>
      </c>
      <c r="T386" s="0" t="n">
        <v>2813</v>
      </c>
      <c r="U386" s="0" t="n">
        <v>2813</v>
      </c>
      <c r="V386" s="0" t="n">
        <v>2825</v>
      </c>
      <c r="W386" s="0" t="s">
        <v>2077</v>
      </c>
      <c r="X386" s="0" t="n">
        <v>37</v>
      </c>
      <c r="Y386" s="0" t="s">
        <v>77</v>
      </c>
      <c r="Z386" s="0" t="n">
        <v>2813</v>
      </c>
      <c r="AA386" s="0" t="s">
        <v>54</v>
      </c>
      <c r="AB386" s="0" t="s">
        <v>54</v>
      </c>
      <c r="AC386" s="0" t="n">
        <v>7.641</v>
      </c>
      <c r="AD386" s="0" t="s">
        <v>1855</v>
      </c>
      <c r="AG386" s="6" t="n">
        <v>42735</v>
      </c>
      <c r="AH386" s="0" t="n">
        <v>117</v>
      </c>
      <c r="AI386" s="0" t="n">
        <v>123</v>
      </c>
      <c r="AJ386" s="6" t="n">
        <v>42735</v>
      </c>
      <c r="AK386" s="0" t="n">
        <v>7.641</v>
      </c>
      <c r="AL386" s="6" t="n">
        <v>42735</v>
      </c>
      <c r="AM386" s="0" t="n">
        <v>1.146</v>
      </c>
      <c r="AN386" s="0" t="n">
        <v>1.208</v>
      </c>
      <c r="AO386" s="0" t="n">
        <v>3.11</v>
      </c>
      <c r="AP386" s="0" t="n">
        <v>3.475</v>
      </c>
      <c r="AQ386" s="0" t="s">
        <v>1639</v>
      </c>
      <c r="AR386" s="0" t="s">
        <v>58</v>
      </c>
      <c r="AS386" s="0" t="s">
        <v>77</v>
      </c>
      <c r="AT386" s="0" t="n">
        <v>21</v>
      </c>
      <c r="AU386" s="0" t="n">
        <v>24</v>
      </c>
      <c r="AX386" s="0" t="s">
        <v>1608</v>
      </c>
      <c r="AY386" s="0" t="s">
        <v>2078</v>
      </c>
    </row>
    <row r="387" customFormat="false" ht="15" hidden="false" customHeight="false" outlineLevel="0" collapsed="false">
      <c r="A387" s="0" t="s">
        <v>2079</v>
      </c>
      <c r="B387" s="0" t="s">
        <v>1592</v>
      </c>
      <c r="C387" s="0" t="s">
        <v>2080</v>
      </c>
      <c r="E387" s="1" t="s">
        <v>2080</v>
      </c>
      <c r="G387" s="5" t="s">
        <v>2080</v>
      </c>
      <c r="H387" s="5" t="s">
        <v>2081</v>
      </c>
      <c r="I387" s="5"/>
      <c r="J387" s="5"/>
      <c r="K387" s="5"/>
      <c r="L387" s="5"/>
      <c r="M387" s="5"/>
      <c r="N387" s="5"/>
      <c r="O387" s="0" t="s">
        <v>2080</v>
      </c>
      <c r="P387" s="0" t="s">
        <v>2082</v>
      </c>
      <c r="Q387" s="0" t="s">
        <v>51</v>
      </c>
      <c r="R387" s="0" t="s">
        <v>52</v>
      </c>
      <c r="S387" s="0" t="n">
        <v>2.725</v>
      </c>
      <c r="T387" s="0" t="n">
        <v>2351</v>
      </c>
      <c r="U387" s="0" t="n">
        <v>2351</v>
      </c>
      <c r="W387" s="0" t="s">
        <v>2083</v>
      </c>
      <c r="X387" s="0" t="n">
        <v>124</v>
      </c>
      <c r="Y387" s="0" t="s">
        <v>77</v>
      </c>
      <c r="Z387" s="0" t="n">
        <v>2351</v>
      </c>
      <c r="AA387" s="0" t="s">
        <v>54</v>
      </c>
      <c r="AB387" s="0" t="s">
        <v>54</v>
      </c>
      <c r="AC387" s="0" t="n">
        <v>8.794</v>
      </c>
      <c r="AD387" s="0" t="s">
        <v>1652</v>
      </c>
      <c r="AG387" s="6" t="n">
        <v>42735</v>
      </c>
      <c r="AH387" s="0" t="n">
        <v>70</v>
      </c>
      <c r="AI387" s="0" t="n">
        <v>74</v>
      </c>
      <c r="AJ387" s="6" t="n">
        <v>42735</v>
      </c>
      <c r="AK387" s="0" t="n">
        <v>8.794</v>
      </c>
      <c r="AL387" s="6" t="n">
        <v>42735</v>
      </c>
      <c r="AM387" s="0" t="n">
        <v>3.795</v>
      </c>
      <c r="AN387" s="0" t="n">
        <v>4</v>
      </c>
      <c r="AO387" s="0" t="n">
        <v>1.979</v>
      </c>
      <c r="AP387" s="0" t="n">
        <v>2.211</v>
      </c>
      <c r="AQ387" s="0" t="s">
        <v>1605</v>
      </c>
      <c r="AR387" s="0" t="s">
        <v>58</v>
      </c>
      <c r="AS387" s="0" t="s">
        <v>77</v>
      </c>
      <c r="AT387" s="0" t="n">
        <v>33</v>
      </c>
      <c r="AU387" s="0" t="n">
        <v>49</v>
      </c>
      <c r="AX387" s="0" t="s">
        <v>1608</v>
      </c>
    </row>
    <row r="388" customFormat="false" ht="15" hidden="false" customHeight="false" outlineLevel="0" collapsed="false">
      <c r="A388" s="0" t="s">
        <v>2084</v>
      </c>
      <c r="B388" s="0" t="s">
        <v>1592</v>
      </c>
      <c r="C388" s="0" t="s">
        <v>2085</v>
      </c>
      <c r="E388" s="1" t="s">
        <v>2085</v>
      </c>
      <c r="G388" s="5" t="s">
        <v>2085</v>
      </c>
      <c r="H388" s="5"/>
      <c r="I388" s="5"/>
      <c r="J388" s="5"/>
      <c r="K388" s="5"/>
      <c r="L388" s="5"/>
      <c r="M388" s="5"/>
      <c r="N388" s="5"/>
      <c r="O388" s="0" t="s">
        <v>2085</v>
      </c>
      <c r="P388" s="0" t="s">
        <v>2086</v>
      </c>
      <c r="Q388" s="0" t="s">
        <v>51</v>
      </c>
      <c r="R388" s="0" t="s">
        <v>52</v>
      </c>
      <c r="S388" s="0" t="n">
        <v>1.985</v>
      </c>
      <c r="T388" s="0" t="n">
        <v>2110</v>
      </c>
      <c r="U388" s="0" t="n">
        <v>2110</v>
      </c>
      <c r="V388" s="0" t="n">
        <v>2120</v>
      </c>
      <c r="W388" s="0" t="s">
        <v>2087</v>
      </c>
      <c r="X388" s="0" t="n">
        <v>50</v>
      </c>
      <c r="Y388" s="0" t="s">
        <v>77</v>
      </c>
      <c r="Z388" s="0" t="n">
        <v>2110</v>
      </c>
      <c r="AA388" s="0" t="s">
        <v>54</v>
      </c>
      <c r="AB388" s="0" t="s">
        <v>54</v>
      </c>
      <c r="AC388" s="0" t="n">
        <v>10.455</v>
      </c>
      <c r="AD388" s="0" t="s">
        <v>2088</v>
      </c>
      <c r="AG388" s="6" t="n">
        <v>42735</v>
      </c>
      <c r="AH388" s="0" t="n">
        <v>161</v>
      </c>
      <c r="AI388" s="0" t="n">
        <v>169</v>
      </c>
      <c r="AJ388" s="6" t="n">
        <v>42735</v>
      </c>
      <c r="AK388" s="0" t="n">
        <v>10.455</v>
      </c>
      <c r="AL388" s="6" t="n">
        <v>42735</v>
      </c>
      <c r="AM388" s="0" t="n">
        <v>2.338</v>
      </c>
      <c r="AN388" s="0" t="n">
        <v>2.464</v>
      </c>
      <c r="AO388" s="0" t="n">
        <v>5.518</v>
      </c>
      <c r="AP388" s="0" t="n">
        <v>6.166</v>
      </c>
      <c r="AQ388" s="0" t="s">
        <v>1605</v>
      </c>
      <c r="AR388" s="0" t="s">
        <v>58</v>
      </c>
      <c r="AS388" s="0" t="s">
        <v>77</v>
      </c>
      <c r="AT388" s="0" t="n">
        <v>22</v>
      </c>
      <c r="AU388" s="0" t="n">
        <v>33</v>
      </c>
      <c r="AV388" s="0" t="s">
        <v>2088</v>
      </c>
      <c r="AW388" s="0" t="s">
        <v>2088</v>
      </c>
      <c r="AX388" s="0" t="s">
        <v>1608</v>
      </c>
    </row>
    <row r="389" customFormat="false" ht="15" hidden="false" customHeight="false" outlineLevel="0" collapsed="false">
      <c r="A389" s="0" t="s">
        <v>2089</v>
      </c>
      <c r="B389" s="0" t="s">
        <v>1592</v>
      </c>
      <c r="C389" s="0" t="s">
        <v>2090</v>
      </c>
      <c r="E389" s="1" t="s">
        <v>2090</v>
      </c>
      <c r="G389" s="5" t="s">
        <v>2090</v>
      </c>
      <c r="H389" s="5"/>
      <c r="I389" s="5"/>
      <c r="J389" s="5"/>
      <c r="K389" s="5"/>
      <c r="L389" s="5"/>
      <c r="M389" s="5"/>
      <c r="N389" s="5"/>
      <c r="O389" s="0" t="s">
        <v>2090</v>
      </c>
      <c r="P389" s="0" t="s">
        <v>2091</v>
      </c>
      <c r="Q389" s="0" t="s">
        <v>51</v>
      </c>
      <c r="R389" s="0" t="s">
        <v>52</v>
      </c>
      <c r="S389" s="0" t="n">
        <v>1.103</v>
      </c>
      <c r="T389" s="0" t="n">
        <v>5829</v>
      </c>
      <c r="U389" s="0" t="n">
        <v>5829</v>
      </c>
      <c r="V389" s="0" t="n">
        <v>4651</v>
      </c>
      <c r="W389" s="0" t="s">
        <v>2092</v>
      </c>
      <c r="X389" s="0" t="n">
        <v>98</v>
      </c>
      <c r="Y389" s="0" t="s">
        <v>53</v>
      </c>
      <c r="Z389" s="0" t="n">
        <v>5829</v>
      </c>
      <c r="AA389" s="0" t="s">
        <v>54</v>
      </c>
      <c r="AB389" s="0" t="s">
        <v>54</v>
      </c>
      <c r="AC389" s="0" t="n">
        <v>18.052</v>
      </c>
      <c r="AD389" s="0" t="s">
        <v>2093</v>
      </c>
      <c r="AG389" s="6" t="n">
        <v>42735</v>
      </c>
      <c r="AH389" s="0" t="n">
        <v>253</v>
      </c>
      <c r="AI389" s="0" t="n">
        <v>266</v>
      </c>
      <c r="AJ389" s="6" t="n">
        <v>42735</v>
      </c>
      <c r="AK389" s="0" t="n">
        <v>18.052</v>
      </c>
      <c r="AL389" s="6" t="n">
        <v>42735</v>
      </c>
      <c r="AM389" s="0" t="n">
        <v>1.604</v>
      </c>
      <c r="AN389" s="0" t="n">
        <v>1.691</v>
      </c>
      <c r="AO389" s="0" t="n">
        <v>2.408</v>
      </c>
      <c r="AP389" s="0" t="n">
        <v>2.691</v>
      </c>
      <c r="AQ389" s="0" t="s">
        <v>1605</v>
      </c>
      <c r="AR389" s="0" t="s">
        <v>58</v>
      </c>
      <c r="AS389" s="0" t="s">
        <v>53</v>
      </c>
      <c r="AT389" s="0" t="n">
        <v>56</v>
      </c>
      <c r="AU389" s="0" t="n">
        <v>66</v>
      </c>
      <c r="AX389" s="0" t="s">
        <v>1608</v>
      </c>
      <c r="AY389" s="0" t="s">
        <v>2094</v>
      </c>
    </row>
    <row r="390" customFormat="false" ht="15" hidden="false" customHeight="false" outlineLevel="0" collapsed="false">
      <c r="A390" s="0" t="s">
        <v>2095</v>
      </c>
      <c r="B390" s="0" t="s">
        <v>1592</v>
      </c>
      <c r="C390" s="0" t="s">
        <v>2096</v>
      </c>
      <c r="E390" s="1" t="s">
        <v>2096</v>
      </c>
      <c r="G390" s="5" t="s">
        <v>2096</v>
      </c>
      <c r="H390" s="5"/>
      <c r="I390" s="5"/>
      <c r="J390" s="5"/>
      <c r="K390" s="5"/>
      <c r="L390" s="5"/>
      <c r="M390" s="5"/>
      <c r="N390" s="5"/>
      <c r="O390" s="0" t="s">
        <v>2097</v>
      </c>
      <c r="P390" s="0" t="s">
        <v>2098</v>
      </c>
      <c r="Q390" s="0" t="s">
        <v>51</v>
      </c>
      <c r="R390" s="0" t="s">
        <v>52</v>
      </c>
      <c r="S390" s="0" t="n">
        <v>5.226</v>
      </c>
      <c r="T390" s="0" t="n">
        <v>729</v>
      </c>
      <c r="U390" s="0" t="n">
        <v>729</v>
      </c>
      <c r="X390" s="0" t="n">
        <v>803</v>
      </c>
      <c r="Y390" s="0" t="s">
        <v>67</v>
      </c>
      <c r="AA390" s="0" t="s">
        <v>54</v>
      </c>
      <c r="AB390" s="0" t="s">
        <v>54</v>
      </c>
      <c r="AD390" s="0" t="s">
        <v>1803</v>
      </c>
      <c r="AG390" s="6" t="n">
        <v>41639</v>
      </c>
      <c r="AH390" s="0" t="n">
        <v>24</v>
      </c>
      <c r="AI390" s="0" t="n">
        <v>33</v>
      </c>
      <c r="AJ390" s="6" t="n">
        <v>41639</v>
      </c>
      <c r="AK390" s="0" t="n">
        <v>27.054</v>
      </c>
      <c r="AL390" s="6" t="n">
        <v>41639</v>
      </c>
      <c r="AM390" s="0" t="n">
        <v>2.99</v>
      </c>
      <c r="AN390" s="0" t="n">
        <v>4.124</v>
      </c>
      <c r="AO390" s="0" t="n">
        <v>820</v>
      </c>
      <c r="AP390" s="0" t="n">
        <v>882</v>
      </c>
      <c r="AQ390" s="0" t="s">
        <v>189</v>
      </c>
      <c r="AR390" s="0" t="s">
        <v>189</v>
      </c>
      <c r="AS390" s="0" t="s">
        <v>67</v>
      </c>
      <c r="AT390" s="0" t="n">
        <v>43</v>
      </c>
      <c r="AU390" s="0" t="n">
        <v>44</v>
      </c>
      <c r="AX390" s="0" t="s">
        <v>1608</v>
      </c>
    </row>
    <row r="391" customFormat="false" ht="15" hidden="false" customHeight="false" outlineLevel="0" collapsed="false">
      <c r="A391" s="0" t="s">
        <v>2099</v>
      </c>
      <c r="B391" s="0" t="s">
        <v>1592</v>
      </c>
      <c r="C391" s="0" t="s">
        <v>2100</v>
      </c>
      <c r="E391" s="1" t="s">
        <v>2100</v>
      </c>
      <c r="G391" s="5" t="s">
        <v>2100</v>
      </c>
      <c r="H391" s="5"/>
      <c r="I391" s="5"/>
      <c r="J391" s="5"/>
      <c r="K391" s="5"/>
      <c r="L391" s="5"/>
      <c r="M391" s="5"/>
      <c r="N391" s="5"/>
      <c r="O391" s="0" t="s">
        <v>2100</v>
      </c>
      <c r="P391" s="0" t="s">
        <v>2101</v>
      </c>
      <c r="Q391" s="0" t="s">
        <v>51</v>
      </c>
      <c r="R391" s="0" t="s">
        <v>52</v>
      </c>
      <c r="S391" s="0" t="n">
        <v>1.115</v>
      </c>
      <c r="T391" s="0" t="n">
        <v>2899</v>
      </c>
      <c r="U391" s="0" t="n">
        <v>2899</v>
      </c>
      <c r="X391" s="0" t="n">
        <v>94</v>
      </c>
      <c r="Y391" s="0" t="s">
        <v>77</v>
      </c>
      <c r="Z391" s="0" t="n">
        <v>2899</v>
      </c>
      <c r="AA391" s="0" t="s">
        <v>54</v>
      </c>
      <c r="AB391" s="0" t="s">
        <v>54</v>
      </c>
      <c r="AC391" s="0" t="n">
        <v>4.455</v>
      </c>
      <c r="AD391" s="0" t="s">
        <v>1668</v>
      </c>
      <c r="AG391" s="6" t="n">
        <v>42735</v>
      </c>
      <c r="AH391" s="0" t="n">
        <v>28</v>
      </c>
      <c r="AI391" s="0" t="n">
        <v>29</v>
      </c>
      <c r="AJ391" s="6" t="n">
        <v>42735</v>
      </c>
      <c r="AK391" s="0" t="n">
        <v>4.455</v>
      </c>
      <c r="AL391" s="6" t="n">
        <v>42735</v>
      </c>
      <c r="AM391" s="0" t="n">
        <v>1.245</v>
      </c>
      <c r="AN391" s="0" t="n">
        <v>1.312</v>
      </c>
      <c r="AO391" s="0" t="n">
        <v>134</v>
      </c>
      <c r="AP391" s="0" t="n">
        <v>150</v>
      </c>
      <c r="AQ391" s="0" t="s">
        <v>816</v>
      </c>
      <c r="AR391" s="0" t="s">
        <v>58</v>
      </c>
      <c r="AS391" s="0" t="s">
        <v>77</v>
      </c>
      <c r="AT391" s="0" t="n">
        <v>50</v>
      </c>
      <c r="AU391" s="0" t="n">
        <v>54</v>
      </c>
      <c r="AV391" s="0" t="s">
        <v>1669</v>
      </c>
      <c r="AX391" s="0" t="s">
        <v>1608</v>
      </c>
    </row>
    <row r="392" customFormat="false" ht="15" hidden="false" customHeight="false" outlineLevel="0" collapsed="false">
      <c r="A392" s="0" t="s">
        <v>2102</v>
      </c>
      <c r="B392" s="0" t="s">
        <v>1592</v>
      </c>
      <c r="C392" s="0" t="s">
        <v>2103</v>
      </c>
      <c r="E392" s="1" t="s">
        <v>2103</v>
      </c>
      <c r="G392" s="5" t="s">
        <v>2103</v>
      </c>
      <c r="H392" s="5"/>
      <c r="I392" s="5"/>
      <c r="J392" s="5"/>
      <c r="K392" s="5"/>
      <c r="L392" s="5"/>
      <c r="M392" s="5"/>
      <c r="N392" s="5"/>
      <c r="O392" s="0" t="s">
        <v>2103</v>
      </c>
      <c r="P392" s="0" t="s">
        <v>2104</v>
      </c>
      <c r="Q392" s="0" t="s">
        <v>51</v>
      </c>
      <c r="R392" s="0" t="s">
        <v>52</v>
      </c>
      <c r="S392" s="0" t="n">
        <v>3.673</v>
      </c>
      <c r="T392" s="0" t="n">
        <v>6201</v>
      </c>
      <c r="U392" s="0" t="n">
        <v>6201</v>
      </c>
      <c r="V392" s="0" t="n">
        <v>2611</v>
      </c>
      <c r="W392" s="0" t="s">
        <v>2105</v>
      </c>
      <c r="X392" s="0" t="n">
        <v>934</v>
      </c>
      <c r="Y392" s="0" t="s">
        <v>77</v>
      </c>
      <c r="Z392" s="0" t="n">
        <v>6201</v>
      </c>
      <c r="AA392" s="0" t="s">
        <v>54</v>
      </c>
      <c r="AB392" s="0" t="s">
        <v>54</v>
      </c>
      <c r="AC392" s="0" t="n">
        <v>22.44</v>
      </c>
      <c r="AD392" s="0" t="s">
        <v>1652</v>
      </c>
      <c r="AG392" s="6" t="n">
        <v>42735</v>
      </c>
      <c r="AH392" s="0" t="n">
        <v>210</v>
      </c>
      <c r="AI392" s="0" t="n">
        <v>221</v>
      </c>
      <c r="AJ392" s="6" t="n">
        <v>42735</v>
      </c>
      <c r="AK392" s="0" t="n">
        <v>22.44</v>
      </c>
      <c r="AL392" s="6" t="n">
        <v>42735</v>
      </c>
      <c r="AM392" s="0" t="n">
        <v>2.424</v>
      </c>
      <c r="AN392" s="0" t="n">
        <v>2.555</v>
      </c>
      <c r="AO392" s="0" t="n">
        <v>4.693</v>
      </c>
      <c r="AP392" s="0" t="n">
        <v>5.243</v>
      </c>
      <c r="AQ392" s="0" t="s">
        <v>1605</v>
      </c>
      <c r="AR392" s="0" t="s">
        <v>58</v>
      </c>
      <c r="AS392" s="0" t="s">
        <v>77</v>
      </c>
      <c r="AT392" s="0" t="n">
        <v>75</v>
      </c>
      <c r="AU392" s="0" t="n">
        <v>93</v>
      </c>
      <c r="AX392" s="0" t="s">
        <v>1608</v>
      </c>
    </row>
    <row r="393" customFormat="false" ht="15" hidden="false" customHeight="false" outlineLevel="0" collapsed="false">
      <c r="A393" s="0" t="s">
        <v>2106</v>
      </c>
      <c r="B393" s="0" t="s">
        <v>1592</v>
      </c>
      <c r="C393" s="0" t="s">
        <v>2107</v>
      </c>
      <c r="E393" s="1" t="s">
        <v>2107</v>
      </c>
      <c r="G393" s="5" t="s">
        <v>2107</v>
      </c>
      <c r="H393" s="5" t="s">
        <v>2108</v>
      </c>
      <c r="I393" s="5"/>
      <c r="J393" s="5"/>
      <c r="K393" s="5"/>
      <c r="L393" s="5"/>
      <c r="M393" s="5"/>
      <c r="N393" s="5" t="s">
        <v>2109</v>
      </c>
      <c r="O393" s="0" t="s">
        <v>2107</v>
      </c>
      <c r="P393" s="0" t="s">
        <v>2110</v>
      </c>
      <c r="Q393" s="0" t="s">
        <v>51</v>
      </c>
      <c r="R393" s="0" t="s">
        <v>52</v>
      </c>
      <c r="S393" s="0" t="n">
        <v>884</v>
      </c>
      <c r="T393" s="0" t="n">
        <v>2822</v>
      </c>
      <c r="U393" s="0" t="n">
        <v>2822</v>
      </c>
      <c r="V393" s="0" t="n">
        <v>2892</v>
      </c>
      <c r="X393" s="0" t="n">
        <v>38</v>
      </c>
      <c r="Y393" s="0" t="s">
        <v>77</v>
      </c>
      <c r="Z393" s="0" t="n">
        <v>2822</v>
      </c>
      <c r="AA393" s="0" t="s">
        <v>54</v>
      </c>
      <c r="AB393" s="0" t="s">
        <v>54</v>
      </c>
      <c r="AC393" s="0" t="n">
        <v>5.661</v>
      </c>
      <c r="AD393" s="0" t="s">
        <v>2111</v>
      </c>
      <c r="AG393" s="6" t="n">
        <v>42735</v>
      </c>
      <c r="AH393" s="0" t="n">
        <v>54</v>
      </c>
      <c r="AI393" s="0" t="n">
        <v>57</v>
      </c>
      <c r="AJ393" s="6" t="n">
        <v>42735</v>
      </c>
      <c r="AK393" s="0" t="n">
        <v>5.661</v>
      </c>
      <c r="AL393" s="6" t="n">
        <v>42735</v>
      </c>
      <c r="AM393" s="0" t="n">
        <v>871</v>
      </c>
      <c r="AN393" s="0" t="n">
        <v>918</v>
      </c>
      <c r="AO393" s="0" t="n">
        <v>1.011</v>
      </c>
      <c r="AP393" s="0" t="n">
        <v>1.13</v>
      </c>
      <c r="AQ393" s="0" t="s">
        <v>1605</v>
      </c>
      <c r="AR393" s="0" t="s">
        <v>58</v>
      </c>
      <c r="AS393" s="0" t="s">
        <v>77</v>
      </c>
      <c r="AT393" s="0" t="n">
        <v>17</v>
      </c>
      <c r="AU393" s="0" t="n">
        <v>29</v>
      </c>
      <c r="AV393" s="0" t="s">
        <v>2112</v>
      </c>
      <c r="AW393" s="0" t="s">
        <v>1608</v>
      </c>
      <c r="AX393" s="0" t="s">
        <v>1608</v>
      </c>
    </row>
    <row r="394" customFormat="false" ht="15" hidden="false" customHeight="false" outlineLevel="0" collapsed="false">
      <c r="A394" s="0" t="s">
        <v>2113</v>
      </c>
      <c r="B394" s="0" t="s">
        <v>1592</v>
      </c>
      <c r="C394" s="0" t="s">
        <v>2114</v>
      </c>
      <c r="E394" s="1" t="s">
        <v>2114</v>
      </c>
      <c r="G394" s="5" t="s">
        <v>2114</v>
      </c>
      <c r="H394" s="5" t="s">
        <v>2115</v>
      </c>
      <c r="I394" s="5" t="s">
        <v>2116</v>
      </c>
      <c r="J394" s="5" t="s">
        <v>2117</v>
      </c>
      <c r="K394" s="5"/>
      <c r="L394" s="5"/>
      <c r="M394" s="5"/>
      <c r="N394" s="5"/>
      <c r="O394" s="0" t="s">
        <v>2114</v>
      </c>
      <c r="P394" s="0" t="s">
        <v>2118</v>
      </c>
      <c r="Q394" s="0" t="s">
        <v>51</v>
      </c>
      <c r="R394" s="0" t="s">
        <v>52</v>
      </c>
      <c r="S394" s="0" t="n">
        <v>7.412</v>
      </c>
      <c r="T394" s="0" t="n">
        <v>2910</v>
      </c>
      <c r="U394" s="0" t="n">
        <v>2910</v>
      </c>
      <c r="V394" s="0" t="n">
        <v>2932</v>
      </c>
      <c r="W394" s="0" t="s">
        <v>2119</v>
      </c>
      <c r="X394" s="0" t="n">
        <v>80</v>
      </c>
      <c r="Y394" s="0" t="s">
        <v>53</v>
      </c>
      <c r="Z394" s="0" t="n">
        <v>2910</v>
      </c>
      <c r="AA394" s="0" t="s">
        <v>54</v>
      </c>
      <c r="AB394" s="0" t="s">
        <v>54</v>
      </c>
      <c r="AC394" s="0" t="n">
        <v>28.732</v>
      </c>
      <c r="AD394" s="0" t="s">
        <v>2111</v>
      </c>
      <c r="AG394" s="6" t="n">
        <v>42735</v>
      </c>
      <c r="AH394" s="0" t="n">
        <v>159</v>
      </c>
      <c r="AI394" s="0" t="n">
        <v>167</v>
      </c>
      <c r="AJ394" s="6" t="n">
        <v>42735</v>
      </c>
      <c r="AK394" s="0" t="n">
        <v>28.732</v>
      </c>
      <c r="AL394" s="6" t="n">
        <v>42735</v>
      </c>
      <c r="AM394" s="0" t="n">
        <v>6.718</v>
      </c>
      <c r="AN394" s="0" t="n">
        <v>7.081</v>
      </c>
      <c r="AO394" s="0" t="n">
        <v>1.413</v>
      </c>
      <c r="AP394" s="0" t="n">
        <v>1.578</v>
      </c>
      <c r="AQ394" s="0" t="s">
        <v>1605</v>
      </c>
      <c r="AR394" s="0" t="s">
        <v>58</v>
      </c>
      <c r="AS394" s="0" t="s">
        <v>53</v>
      </c>
      <c r="AT394" s="0" t="n">
        <v>34</v>
      </c>
      <c r="AU394" s="0" t="n">
        <v>50</v>
      </c>
      <c r="AW394" s="0" t="s">
        <v>2120</v>
      </c>
      <c r="AX394" s="0" t="s">
        <v>1608</v>
      </c>
    </row>
    <row r="395" customFormat="false" ht="15" hidden="false" customHeight="false" outlineLevel="0" collapsed="false">
      <c r="A395" s="0" t="s">
        <v>2121</v>
      </c>
      <c r="B395" s="0" t="s">
        <v>1592</v>
      </c>
      <c r="C395" s="0" t="s">
        <v>2122</v>
      </c>
      <c r="E395" s="1" t="s">
        <v>2122</v>
      </c>
      <c r="G395" s="5" t="s">
        <v>2122</v>
      </c>
      <c r="H395" s="5"/>
      <c r="I395" s="5"/>
      <c r="J395" s="5"/>
      <c r="K395" s="5"/>
      <c r="L395" s="5"/>
      <c r="M395" s="5"/>
      <c r="N395" s="5"/>
      <c r="O395" s="0" t="s">
        <v>2122</v>
      </c>
      <c r="P395" s="0" t="s">
        <v>2123</v>
      </c>
      <c r="Q395" s="0" t="s">
        <v>51</v>
      </c>
      <c r="R395" s="0" t="s">
        <v>52</v>
      </c>
      <c r="S395" s="0" t="n">
        <v>506</v>
      </c>
      <c r="T395" s="0" t="n">
        <v>2445</v>
      </c>
      <c r="U395" s="0" t="n">
        <v>2445</v>
      </c>
      <c r="V395" s="0" t="n">
        <v>3091</v>
      </c>
      <c r="W395" s="0" t="s">
        <v>2124</v>
      </c>
      <c r="X395" s="0" t="n">
        <v>22</v>
      </c>
      <c r="Y395" s="0" t="s">
        <v>53</v>
      </c>
      <c r="Z395" s="0" t="n">
        <v>2445</v>
      </c>
      <c r="AA395" s="0" t="s">
        <v>54</v>
      </c>
      <c r="AB395" s="0" t="s">
        <v>54</v>
      </c>
      <c r="AC395" s="0" t="n">
        <v>5.203</v>
      </c>
      <c r="AD395" s="0" t="s">
        <v>1652</v>
      </c>
      <c r="AG395" s="6" t="n">
        <v>42735</v>
      </c>
      <c r="AH395" s="0" t="n">
        <v>43</v>
      </c>
      <c r="AI395" s="0" t="n">
        <v>46</v>
      </c>
      <c r="AJ395" s="6" t="n">
        <v>42735</v>
      </c>
      <c r="AK395" s="0" t="n">
        <v>5.203</v>
      </c>
      <c r="AL395" s="6" t="n">
        <v>42735</v>
      </c>
      <c r="AM395" s="0" t="n">
        <v>763</v>
      </c>
      <c r="AN395" s="0" t="n">
        <v>804</v>
      </c>
      <c r="AO395" s="0" t="n">
        <v>2.085</v>
      </c>
      <c r="AP395" s="0" t="n">
        <v>2.33</v>
      </c>
      <c r="AQ395" s="0" t="s">
        <v>1639</v>
      </c>
      <c r="AR395" s="0" t="s">
        <v>58</v>
      </c>
      <c r="AS395" s="0" t="s">
        <v>53</v>
      </c>
      <c r="AT395" s="0" t="n">
        <v>11</v>
      </c>
      <c r="AU395" s="0" t="n">
        <v>17</v>
      </c>
      <c r="AV395" s="0" t="s">
        <v>2125</v>
      </c>
      <c r="AX395" s="0" t="s">
        <v>1608</v>
      </c>
    </row>
    <row r="396" customFormat="false" ht="15" hidden="false" customHeight="false" outlineLevel="0" collapsed="false">
      <c r="A396" s="0" t="s">
        <v>2126</v>
      </c>
      <c r="B396" s="0" t="s">
        <v>1592</v>
      </c>
      <c r="C396" s="0" t="s">
        <v>2127</v>
      </c>
      <c r="E396" s="1" t="s">
        <v>2127</v>
      </c>
      <c r="G396" s="5" t="s">
        <v>2127</v>
      </c>
      <c r="H396" s="5"/>
      <c r="I396" s="5"/>
      <c r="J396" s="5"/>
      <c r="K396" s="5"/>
      <c r="L396" s="5"/>
      <c r="M396" s="5"/>
      <c r="N396" s="5"/>
      <c r="O396" s="0" t="s">
        <v>2127</v>
      </c>
      <c r="P396" s="0" t="s">
        <v>2128</v>
      </c>
      <c r="Q396" s="0" t="s">
        <v>51</v>
      </c>
      <c r="R396" s="0" t="s">
        <v>52</v>
      </c>
      <c r="S396" s="0" t="n">
        <v>198</v>
      </c>
      <c r="T396" s="0" t="n">
        <v>5829</v>
      </c>
      <c r="U396" s="0" t="n">
        <v>5829</v>
      </c>
      <c r="V396" s="0" t="n">
        <v>4651</v>
      </c>
      <c r="X396" s="0" t="n">
        <v>223</v>
      </c>
      <c r="Y396" s="0" t="s">
        <v>77</v>
      </c>
      <c r="Z396" s="0" t="n">
        <v>5829</v>
      </c>
      <c r="AA396" s="0" t="s">
        <v>54</v>
      </c>
      <c r="AB396" s="0" t="s">
        <v>54</v>
      </c>
      <c r="AC396" s="0" t="n">
        <v>6.368</v>
      </c>
      <c r="AD396" s="0" t="s">
        <v>1769</v>
      </c>
      <c r="AG396" s="6" t="n">
        <v>42735</v>
      </c>
      <c r="AH396" s="0" t="n">
        <v>17</v>
      </c>
      <c r="AI396" s="0" t="n">
        <v>18</v>
      </c>
      <c r="AJ396" s="6" t="n">
        <v>42735</v>
      </c>
      <c r="AK396" s="0" t="n">
        <v>6.368</v>
      </c>
      <c r="AL396" s="6" t="n">
        <v>42735</v>
      </c>
      <c r="AM396" s="0" t="n">
        <v>234</v>
      </c>
      <c r="AN396" s="0" t="n">
        <v>247</v>
      </c>
      <c r="AO396" s="0" t="n">
        <v>767</v>
      </c>
      <c r="AP396" s="0" t="n">
        <v>857</v>
      </c>
      <c r="AQ396" s="0" t="s">
        <v>1605</v>
      </c>
      <c r="AR396" s="0" t="s">
        <v>58</v>
      </c>
      <c r="AS396" s="0" t="s">
        <v>77</v>
      </c>
      <c r="AT396" s="0" t="n">
        <v>18</v>
      </c>
      <c r="AU396" s="0" t="n">
        <v>22</v>
      </c>
      <c r="AX396" s="0" t="s">
        <v>1608</v>
      </c>
    </row>
    <row r="397" customFormat="false" ht="15" hidden="false" customHeight="false" outlineLevel="0" collapsed="false">
      <c r="A397" s="0" t="s">
        <v>2129</v>
      </c>
      <c r="B397" s="0" t="s">
        <v>1592</v>
      </c>
      <c r="C397" s="0" t="s">
        <v>2130</v>
      </c>
      <c r="E397" s="1" t="s">
        <v>2130</v>
      </c>
      <c r="G397" s="5" t="s">
        <v>2130</v>
      </c>
      <c r="H397" s="5" t="s">
        <v>2131</v>
      </c>
      <c r="I397" s="5"/>
      <c r="J397" s="5"/>
      <c r="K397" s="5"/>
      <c r="L397" s="5"/>
      <c r="M397" s="5"/>
      <c r="N397" s="5"/>
      <c r="O397" s="0" t="s">
        <v>2130</v>
      </c>
      <c r="P397" s="0" t="s">
        <v>2132</v>
      </c>
      <c r="Q397" s="0" t="s">
        <v>51</v>
      </c>
      <c r="R397" s="0" t="s">
        <v>52</v>
      </c>
      <c r="S397" s="0" t="n">
        <v>340</v>
      </c>
      <c r="T397" s="0" t="n">
        <v>2612</v>
      </c>
      <c r="U397" s="0" t="n">
        <v>2612</v>
      </c>
      <c r="X397" s="0" t="n">
        <v>17</v>
      </c>
      <c r="Y397" s="0" t="s">
        <v>77</v>
      </c>
      <c r="Z397" s="0" t="n">
        <v>2612</v>
      </c>
      <c r="AA397" s="0" t="s">
        <v>54</v>
      </c>
      <c r="AB397" s="0" t="s">
        <v>54</v>
      </c>
      <c r="AC397" s="0" t="n">
        <v>4.748</v>
      </c>
      <c r="AD397" s="0" t="s">
        <v>1769</v>
      </c>
      <c r="AG397" s="6" t="n">
        <v>42735</v>
      </c>
      <c r="AH397" s="0" t="n">
        <v>13</v>
      </c>
      <c r="AI397" s="0" t="n">
        <v>14</v>
      </c>
      <c r="AJ397" s="6" t="n">
        <v>42735</v>
      </c>
      <c r="AK397" s="0" t="n">
        <v>4.748</v>
      </c>
      <c r="AL397" s="6" t="n">
        <v>42735</v>
      </c>
      <c r="AM397" s="0" t="n">
        <v>695</v>
      </c>
      <c r="AN397" s="0" t="n">
        <v>732</v>
      </c>
      <c r="AO397" s="0" t="n">
        <v>1.007</v>
      </c>
      <c r="AP397" s="0" t="n">
        <v>1.101</v>
      </c>
      <c r="AQ397" s="0" t="s">
        <v>1605</v>
      </c>
      <c r="AR397" s="0" t="s">
        <v>58</v>
      </c>
      <c r="AS397" s="0" t="s">
        <v>77</v>
      </c>
      <c r="AT397" s="0" t="n">
        <v>9</v>
      </c>
      <c r="AU397" s="0" t="n">
        <v>14</v>
      </c>
      <c r="AV397" s="0" t="s">
        <v>1769</v>
      </c>
      <c r="AX397" s="0" t="s">
        <v>1608</v>
      </c>
    </row>
    <row r="398" customFormat="false" ht="15" hidden="false" customHeight="false" outlineLevel="0" collapsed="false">
      <c r="A398" s="0" t="s">
        <v>2133</v>
      </c>
      <c r="B398" s="0" t="s">
        <v>1592</v>
      </c>
      <c r="C398" s="0" t="s">
        <v>2134</v>
      </c>
      <c r="E398" s="1" t="s">
        <v>2134</v>
      </c>
      <c r="G398" s="5" t="s">
        <v>2134</v>
      </c>
      <c r="H398" s="5" t="s">
        <v>2135</v>
      </c>
      <c r="I398" s="5"/>
      <c r="J398" s="5"/>
      <c r="K398" s="5"/>
      <c r="L398" s="5"/>
      <c r="M398" s="5"/>
      <c r="N398" s="5"/>
      <c r="O398" s="0" t="s">
        <v>2134</v>
      </c>
      <c r="P398" s="0" t="s">
        <v>2136</v>
      </c>
      <c r="Q398" s="0" t="s">
        <v>51</v>
      </c>
      <c r="R398" s="0" t="s">
        <v>52</v>
      </c>
      <c r="S398" s="0" t="n">
        <v>685</v>
      </c>
      <c r="T398" s="0" t="n">
        <v>1711</v>
      </c>
      <c r="U398" s="0" t="n">
        <v>1711</v>
      </c>
      <c r="V398" s="0" t="n">
        <v>1712</v>
      </c>
      <c r="W398" s="0" t="s">
        <v>2137</v>
      </c>
      <c r="X398" s="0" t="n">
        <v>11</v>
      </c>
      <c r="Y398" s="0" t="s">
        <v>77</v>
      </c>
      <c r="Z398" s="0" t="n">
        <v>1711</v>
      </c>
      <c r="AA398" s="0" t="s">
        <v>54</v>
      </c>
      <c r="AB398" s="0" t="s">
        <v>54</v>
      </c>
      <c r="AC398" s="0" t="n">
        <v>3.671</v>
      </c>
      <c r="AD398" s="0" t="s">
        <v>2138</v>
      </c>
      <c r="AG398" s="6" t="n">
        <v>42735</v>
      </c>
      <c r="AH398" s="0" t="n">
        <v>4</v>
      </c>
      <c r="AI398" s="0" t="n">
        <v>4</v>
      </c>
      <c r="AJ398" s="6" t="n">
        <v>42735</v>
      </c>
      <c r="AK398" s="0" t="n">
        <v>3.671</v>
      </c>
      <c r="AL398" s="6" t="n">
        <v>42735</v>
      </c>
      <c r="AM398" s="0" t="n">
        <v>1.942</v>
      </c>
      <c r="AN398" s="0" t="n">
        <v>2.047</v>
      </c>
      <c r="AO398" s="0" t="n">
        <v>1.01</v>
      </c>
      <c r="AP398" s="0" t="n">
        <v>1.129</v>
      </c>
      <c r="AQ398" s="0" t="s">
        <v>1605</v>
      </c>
      <c r="AR398" s="0" t="s">
        <v>58</v>
      </c>
      <c r="AS398" s="0" t="s">
        <v>77</v>
      </c>
      <c r="AT398" s="0" t="n">
        <v>10</v>
      </c>
      <c r="AU398" s="0" t="n">
        <v>11</v>
      </c>
      <c r="AV398" s="0" t="s">
        <v>1608</v>
      </c>
      <c r="AX398" s="0" t="s">
        <v>1608</v>
      </c>
    </row>
    <row r="399" customFormat="false" ht="15" hidden="false" customHeight="false" outlineLevel="0" collapsed="false">
      <c r="A399" s="0" t="s">
        <v>2139</v>
      </c>
      <c r="B399" s="0" t="s">
        <v>1592</v>
      </c>
      <c r="C399" s="0" t="s">
        <v>2140</v>
      </c>
      <c r="E399" s="1" t="s">
        <v>2140</v>
      </c>
      <c r="G399" s="5" t="s">
        <v>2140</v>
      </c>
      <c r="H399" s="5" t="s">
        <v>2141</v>
      </c>
      <c r="I399" s="5"/>
      <c r="J399" s="5"/>
      <c r="K399" s="5"/>
      <c r="L399" s="5"/>
      <c r="M399" s="5"/>
      <c r="N399" s="5"/>
      <c r="O399" s="0" t="s">
        <v>2140</v>
      </c>
      <c r="P399" s="0" t="s">
        <v>2142</v>
      </c>
      <c r="Q399" s="0" t="s">
        <v>51</v>
      </c>
      <c r="R399" s="0" t="s">
        <v>52</v>
      </c>
      <c r="S399" s="0" t="n">
        <v>308</v>
      </c>
      <c r="T399" s="0" t="n">
        <v>5829</v>
      </c>
      <c r="U399" s="0" t="n">
        <v>5829</v>
      </c>
      <c r="V399" s="0" t="n">
        <v>2620</v>
      </c>
      <c r="X399" s="0" t="n">
        <v>165</v>
      </c>
      <c r="Y399" s="0" t="s">
        <v>77</v>
      </c>
      <c r="Z399" s="0" t="n">
        <v>5829</v>
      </c>
      <c r="AA399" s="0" t="s">
        <v>54</v>
      </c>
      <c r="AB399" s="0" t="s">
        <v>54</v>
      </c>
      <c r="AC399" s="0" t="n">
        <v>4.223</v>
      </c>
      <c r="AD399" s="0" t="s">
        <v>2143</v>
      </c>
      <c r="AG399" s="6" t="n">
        <v>42735</v>
      </c>
      <c r="AH399" s="0" t="n">
        <v>3</v>
      </c>
      <c r="AI399" s="0" t="n">
        <v>3</v>
      </c>
      <c r="AJ399" s="6" t="n">
        <v>42735</v>
      </c>
      <c r="AK399" s="0" t="n">
        <v>4.223</v>
      </c>
      <c r="AL399" s="6" t="n">
        <v>42735</v>
      </c>
      <c r="AM399" s="0" t="n">
        <v>358</v>
      </c>
      <c r="AN399" s="0" t="n">
        <v>378</v>
      </c>
      <c r="AO399" s="0" t="n">
        <v>384</v>
      </c>
      <c r="AP399" s="0" t="n">
        <v>429</v>
      </c>
      <c r="AQ399" s="0" t="s">
        <v>1639</v>
      </c>
      <c r="AR399" s="0" t="s">
        <v>58</v>
      </c>
      <c r="AS399" s="0" t="s">
        <v>77</v>
      </c>
      <c r="AT399" s="0" t="n">
        <v>14</v>
      </c>
      <c r="AU399" s="0" t="n">
        <v>29</v>
      </c>
      <c r="AX399" s="0" t="s">
        <v>1608</v>
      </c>
    </row>
    <row r="400" customFormat="false" ht="15" hidden="false" customHeight="false" outlineLevel="0" collapsed="false">
      <c r="A400" s="0" t="s">
        <v>2144</v>
      </c>
      <c r="B400" s="0" t="s">
        <v>1592</v>
      </c>
      <c r="C400" s="0" t="s">
        <v>2145</v>
      </c>
      <c r="E400" s="1" t="s">
        <v>2145</v>
      </c>
      <c r="G400" s="5" t="s">
        <v>2145</v>
      </c>
      <c r="H400" s="5" t="s">
        <v>2146</v>
      </c>
      <c r="I400" s="5"/>
      <c r="J400" s="5"/>
      <c r="K400" s="5"/>
      <c r="L400" s="5"/>
      <c r="M400" s="5"/>
      <c r="N400" s="5"/>
      <c r="O400" s="0" t="s">
        <v>2145</v>
      </c>
      <c r="P400" s="0" t="s">
        <v>2147</v>
      </c>
      <c r="Q400" s="0" t="s">
        <v>51</v>
      </c>
      <c r="R400" s="0" t="s">
        <v>52</v>
      </c>
      <c r="S400" s="0" t="n">
        <v>710</v>
      </c>
      <c r="T400" s="0" t="n">
        <v>2351</v>
      </c>
      <c r="U400" s="0" t="n">
        <v>2351</v>
      </c>
      <c r="X400" s="0" t="n">
        <v>100</v>
      </c>
      <c r="Y400" s="0" t="s">
        <v>77</v>
      </c>
      <c r="Z400" s="0" t="n">
        <v>2351</v>
      </c>
      <c r="AA400" s="0" t="s">
        <v>54</v>
      </c>
      <c r="AB400" s="0" t="s">
        <v>54</v>
      </c>
      <c r="AC400" s="0" t="n">
        <v>9.086</v>
      </c>
      <c r="AD400" s="0" t="s">
        <v>2148</v>
      </c>
      <c r="AG400" s="6" t="n">
        <v>42735</v>
      </c>
      <c r="AH400" s="0" t="n">
        <v>14</v>
      </c>
      <c r="AI400" s="0" t="n">
        <v>14</v>
      </c>
      <c r="AJ400" s="6" t="n">
        <v>42735</v>
      </c>
      <c r="AK400" s="0" t="n">
        <v>9.086</v>
      </c>
      <c r="AL400" s="6" t="n">
        <v>42735</v>
      </c>
      <c r="AM400" s="0" t="n">
        <v>2.522</v>
      </c>
      <c r="AN400" s="0" t="n">
        <v>2.658</v>
      </c>
      <c r="AO400" s="0" t="n">
        <v>1.459</v>
      </c>
      <c r="AP400" s="0" t="n">
        <v>1.63</v>
      </c>
      <c r="AQ400" s="0" t="s">
        <v>1639</v>
      </c>
      <c r="AR400" s="0" t="s">
        <v>58</v>
      </c>
      <c r="AS400" s="0" t="s">
        <v>77</v>
      </c>
      <c r="AT400" s="0" t="n">
        <v>24</v>
      </c>
      <c r="AU400" s="0" t="n">
        <v>44</v>
      </c>
      <c r="AV400" s="0" t="s">
        <v>2148</v>
      </c>
      <c r="AX400" s="0" t="s">
        <v>1608</v>
      </c>
    </row>
    <row r="401" customFormat="false" ht="15" hidden="false" customHeight="false" outlineLevel="0" collapsed="false">
      <c r="A401" s="0" t="s">
        <v>2149</v>
      </c>
      <c r="B401" s="0" t="s">
        <v>1592</v>
      </c>
      <c r="C401" s="0" t="s">
        <v>2150</v>
      </c>
      <c r="E401" s="1" t="s">
        <v>2150</v>
      </c>
      <c r="G401" s="5" t="s">
        <v>2150</v>
      </c>
      <c r="H401" s="5" t="s">
        <v>2151</v>
      </c>
      <c r="I401" s="5"/>
      <c r="J401" s="5"/>
      <c r="K401" s="5"/>
      <c r="L401" s="5"/>
      <c r="M401" s="5"/>
      <c r="N401" s="5"/>
      <c r="O401" s="0" t="s">
        <v>2150</v>
      </c>
      <c r="P401" s="0" t="s">
        <v>2152</v>
      </c>
      <c r="Q401" s="0" t="s">
        <v>51</v>
      </c>
      <c r="R401" s="0" t="s">
        <v>52</v>
      </c>
      <c r="S401" s="0" t="n">
        <v>644</v>
      </c>
      <c r="T401" s="0" t="n">
        <v>2229</v>
      </c>
      <c r="U401" s="0" t="n">
        <v>2229</v>
      </c>
      <c r="W401" s="0" t="s">
        <v>2153</v>
      </c>
      <c r="X401" s="0" t="n">
        <v>133</v>
      </c>
      <c r="Y401" s="0" t="s">
        <v>53</v>
      </c>
      <c r="Z401" s="0" t="n">
        <v>2229</v>
      </c>
      <c r="AA401" s="0" t="s">
        <v>54</v>
      </c>
      <c r="AB401" s="0" t="s">
        <v>54</v>
      </c>
      <c r="AC401" s="0" t="n">
        <v>4.874</v>
      </c>
      <c r="AD401" s="0" t="s">
        <v>2039</v>
      </c>
      <c r="AG401" s="6" t="n">
        <v>42735</v>
      </c>
      <c r="AH401" s="0" t="n">
        <v>-161</v>
      </c>
      <c r="AI401" s="0" t="n">
        <v>-170</v>
      </c>
      <c r="AJ401" s="6" t="n">
        <v>42735</v>
      </c>
      <c r="AK401" s="0" t="n">
        <v>4.874</v>
      </c>
      <c r="AL401" s="6" t="n">
        <v>42735</v>
      </c>
      <c r="AM401" s="0" t="n">
        <v>2.645</v>
      </c>
      <c r="AN401" s="0" t="n">
        <v>2.788</v>
      </c>
      <c r="AO401" s="0" t="n">
        <v>857</v>
      </c>
      <c r="AP401" s="0" t="n">
        <v>958</v>
      </c>
      <c r="AQ401" s="0" t="s">
        <v>1605</v>
      </c>
      <c r="AR401" s="0" t="s">
        <v>58</v>
      </c>
      <c r="AS401" s="0" t="s">
        <v>53</v>
      </c>
      <c r="AT401" s="0" t="n">
        <v>99</v>
      </c>
      <c r="AU401" s="0" t="n">
        <v>112</v>
      </c>
      <c r="AV401" s="0" t="s">
        <v>2154</v>
      </c>
      <c r="AW401" s="0" t="s">
        <v>2155</v>
      </c>
      <c r="AX401" s="0" t="s">
        <v>1608</v>
      </c>
      <c r="AY401" s="0" t="s">
        <v>2156</v>
      </c>
    </row>
    <row r="402" customFormat="false" ht="15" hidden="false" customHeight="false" outlineLevel="0" collapsed="false">
      <c r="A402" s="0" t="s">
        <v>2157</v>
      </c>
      <c r="B402" s="0" t="s">
        <v>1592</v>
      </c>
      <c r="C402" s="0" t="s">
        <v>2158</v>
      </c>
      <c r="E402" s="1" t="s">
        <v>2158</v>
      </c>
      <c r="G402" s="5" t="s">
        <v>2158</v>
      </c>
      <c r="H402" s="5"/>
      <c r="I402" s="5"/>
      <c r="J402" s="5"/>
      <c r="K402" s="5"/>
      <c r="L402" s="5"/>
      <c r="M402" s="5"/>
      <c r="N402" s="5"/>
      <c r="O402" s="0" t="s">
        <v>2158</v>
      </c>
      <c r="P402" s="0" t="s">
        <v>2159</v>
      </c>
      <c r="Q402" s="0" t="s">
        <v>51</v>
      </c>
      <c r="R402" s="0" t="s">
        <v>52</v>
      </c>
      <c r="S402" s="0" t="n">
        <v>3.025</v>
      </c>
      <c r="T402" s="0" t="n">
        <v>2434</v>
      </c>
      <c r="U402" s="0" t="n">
        <v>2434</v>
      </c>
      <c r="X402" s="0" t="n">
        <v>980</v>
      </c>
      <c r="Y402" s="0" t="s">
        <v>77</v>
      </c>
      <c r="Z402" s="0" t="n">
        <v>2434</v>
      </c>
      <c r="AA402" s="0" t="s">
        <v>54</v>
      </c>
      <c r="AB402" s="0" t="s">
        <v>54</v>
      </c>
      <c r="AC402" s="0" t="n">
        <v>9.835</v>
      </c>
      <c r="AD402" s="0" t="s">
        <v>2160</v>
      </c>
      <c r="AG402" s="6" t="n">
        <v>42735</v>
      </c>
      <c r="AH402" s="0" t="n">
        <v>217</v>
      </c>
      <c r="AI402" s="0" t="n">
        <v>229</v>
      </c>
      <c r="AJ402" s="6" t="n">
        <v>42735</v>
      </c>
      <c r="AK402" s="0" t="n">
        <v>9.835</v>
      </c>
      <c r="AL402" s="6" t="n">
        <v>42735</v>
      </c>
      <c r="AM402" s="0" t="n">
        <v>2.792</v>
      </c>
      <c r="AN402" s="0" t="n">
        <v>2.943</v>
      </c>
      <c r="AO402" s="0" t="n">
        <v>3.401</v>
      </c>
      <c r="AP402" s="0" t="n">
        <v>3.8</v>
      </c>
      <c r="AQ402" s="0" t="s">
        <v>1605</v>
      </c>
      <c r="AR402" s="0" t="s">
        <v>58</v>
      </c>
      <c r="AS402" s="0" t="s">
        <v>77</v>
      </c>
      <c r="AT402" s="0" t="n">
        <v>26</v>
      </c>
      <c r="AU402" s="0" t="n">
        <v>33</v>
      </c>
      <c r="AV402" s="0" t="s">
        <v>2160</v>
      </c>
      <c r="AX402" s="0" t="s">
        <v>1608</v>
      </c>
      <c r="AY402" s="0" t="s">
        <v>2161</v>
      </c>
    </row>
    <row r="403" customFormat="false" ht="15" hidden="false" customHeight="false" outlineLevel="0" collapsed="false">
      <c r="A403" s="0" t="s">
        <v>2162</v>
      </c>
      <c r="B403" s="0" t="s">
        <v>1592</v>
      </c>
      <c r="C403" s="0" t="s">
        <v>2163</v>
      </c>
      <c r="E403" s="1" t="s">
        <v>2163</v>
      </c>
      <c r="G403" s="5" t="s">
        <v>2163</v>
      </c>
      <c r="H403" s="5" t="s">
        <v>2164</v>
      </c>
      <c r="I403" s="5"/>
      <c r="J403" s="5"/>
      <c r="K403" s="5"/>
      <c r="L403" s="5"/>
      <c r="M403" s="5"/>
      <c r="N403" s="5" t="s">
        <v>2164</v>
      </c>
      <c r="O403" s="0" t="s">
        <v>2163</v>
      </c>
      <c r="P403" s="0" t="s">
        <v>2165</v>
      </c>
      <c r="Q403" s="0" t="s">
        <v>51</v>
      </c>
      <c r="R403" s="0" t="s">
        <v>52</v>
      </c>
      <c r="S403" s="0" t="n">
        <v>833</v>
      </c>
      <c r="T403" s="0" t="n">
        <v>2825</v>
      </c>
      <c r="U403" s="0" t="n">
        <v>2825</v>
      </c>
      <c r="V403" s="0" t="n">
        <v>4674</v>
      </c>
      <c r="X403" s="0" t="n">
        <v>73</v>
      </c>
      <c r="Y403" s="0" t="s">
        <v>77</v>
      </c>
      <c r="Z403" s="0" t="n">
        <v>2825</v>
      </c>
      <c r="AA403" s="0" t="s">
        <v>54</v>
      </c>
      <c r="AB403" s="0" t="s">
        <v>54</v>
      </c>
      <c r="AC403" s="0" t="n">
        <v>9.406</v>
      </c>
      <c r="AD403" s="0" t="s">
        <v>1769</v>
      </c>
      <c r="AG403" s="6" t="n">
        <v>42735</v>
      </c>
      <c r="AH403" s="0" t="n">
        <v>11</v>
      </c>
      <c r="AI403" s="0" t="n">
        <v>12</v>
      </c>
      <c r="AJ403" s="6" t="n">
        <v>42735</v>
      </c>
      <c r="AK403" s="0" t="n">
        <v>9.406</v>
      </c>
      <c r="AL403" s="6" t="n">
        <v>42735</v>
      </c>
      <c r="AM403" s="0" t="n">
        <v>1.608</v>
      </c>
      <c r="AN403" s="0" t="n">
        <v>1.695</v>
      </c>
      <c r="AO403" s="0" t="n">
        <v>1.244</v>
      </c>
      <c r="AP403" s="0" t="n">
        <v>1.39</v>
      </c>
      <c r="AQ403" s="0" t="s">
        <v>1639</v>
      </c>
      <c r="AR403" s="0" t="s">
        <v>58</v>
      </c>
      <c r="AS403" s="0" t="s">
        <v>77</v>
      </c>
      <c r="AT403" s="0" t="n">
        <v>41</v>
      </c>
      <c r="AU403" s="0" t="n">
        <v>45</v>
      </c>
      <c r="AV403" s="0" t="s">
        <v>1608</v>
      </c>
      <c r="AX403" s="0" t="s">
        <v>1608</v>
      </c>
    </row>
    <row r="404" customFormat="false" ht="15" hidden="false" customHeight="false" outlineLevel="0" collapsed="false">
      <c r="A404" s="0" t="s">
        <v>2166</v>
      </c>
      <c r="B404" s="0" t="s">
        <v>1592</v>
      </c>
      <c r="C404" s="0" t="s">
        <v>2167</v>
      </c>
      <c r="E404" s="1" t="s">
        <v>2167</v>
      </c>
      <c r="G404" s="5" t="s">
        <v>2167</v>
      </c>
      <c r="H404" s="5" t="s">
        <v>2168</v>
      </c>
      <c r="I404" s="5"/>
      <c r="J404" s="5"/>
      <c r="K404" s="5"/>
      <c r="L404" s="5"/>
      <c r="M404" s="5"/>
      <c r="N404" s="5"/>
      <c r="O404" s="0" t="s">
        <v>2167</v>
      </c>
      <c r="P404" s="0" t="s">
        <v>2169</v>
      </c>
      <c r="Q404" s="0" t="s">
        <v>51</v>
      </c>
      <c r="R404" s="0" t="s">
        <v>52</v>
      </c>
      <c r="S404" s="0" t="n">
        <v>3.318</v>
      </c>
      <c r="T404" s="0" t="n">
        <v>2892</v>
      </c>
      <c r="U404" s="0" t="n">
        <v>2892</v>
      </c>
      <c r="X404" s="0" t="n">
        <v>579</v>
      </c>
      <c r="Y404" s="0" t="s">
        <v>77</v>
      </c>
      <c r="Z404" s="0" t="n">
        <v>2892</v>
      </c>
      <c r="AA404" s="0" t="s">
        <v>54</v>
      </c>
      <c r="AB404" s="0" t="s">
        <v>54</v>
      </c>
      <c r="AC404" s="0" t="n">
        <v>13.76</v>
      </c>
      <c r="AD404" s="0" t="s">
        <v>1803</v>
      </c>
      <c r="AG404" s="6" t="n">
        <v>42735</v>
      </c>
      <c r="AH404" s="0" t="n">
        <v>28</v>
      </c>
      <c r="AI404" s="0" t="n">
        <v>29</v>
      </c>
      <c r="AJ404" s="6" t="n">
        <v>42735</v>
      </c>
      <c r="AK404" s="0" t="n">
        <v>13.76</v>
      </c>
      <c r="AL404" s="6" t="n">
        <v>42735</v>
      </c>
      <c r="AM404" s="0" t="n">
        <v>8.403</v>
      </c>
      <c r="AN404" s="0" t="n">
        <v>8.857</v>
      </c>
      <c r="AO404" s="0" t="n">
        <v>7.532</v>
      </c>
      <c r="AP404" s="0" t="n">
        <v>8.415</v>
      </c>
      <c r="AQ404" s="0" t="s">
        <v>1605</v>
      </c>
      <c r="AR404" s="0" t="s">
        <v>58</v>
      </c>
      <c r="AS404" s="0" t="s">
        <v>77</v>
      </c>
      <c r="AT404" s="0" t="n">
        <v>138</v>
      </c>
      <c r="AU404" s="0" t="n">
        <v>268</v>
      </c>
      <c r="AX404" s="0" t="s">
        <v>1608</v>
      </c>
    </row>
    <row r="405" customFormat="false" ht="15" hidden="false" customHeight="false" outlineLevel="0" collapsed="false">
      <c r="A405" s="0" t="s">
        <v>2170</v>
      </c>
      <c r="B405" s="0" t="s">
        <v>1592</v>
      </c>
      <c r="C405" s="0" t="s">
        <v>2171</v>
      </c>
      <c r="E405" s="1" t="s">
        <v>2171</v>
      </c>
      <c r="G405" s="5" t="s">
        <v>2171</v>
      </c>
      <c r="H405" s="5"/>
      <c r="I405" s="5"/>
      <c r="J405" s="5"/>
      <c r="K405" s="5"/>
      <c r="L405" s="5"/>
      <c r="M405" s="5"/>
      <c r="N405" s="5"/>
      <c r="O405" s="0" t="s">
        <v>1289</v>
      </c>
      <c r="P405" s="0" t="s">
        <v>1290</v>
      </c>
      <c r="Q405" s="0" t="s">
        <v>1248</v>
      </c>
      <c r="R405" s="0" t="s">
        <v>52</v>
      </c>
      <c r="S405" s="0" t="n">
        <v>62.295</v>
      </c>
      <c r="T405" s="0" t="n">
        <v>4211</v>
      </c>
      <c r="U405" s="0" t="n">
        <v>4211</v>
      </c>
      <c r="V405" s="0" t="n">
        <v>2892</v>
      </c>
      <c r="X405" s="0" t="n">
        <v>969</v>
      </c>
      <c r="Y405" s="0" t="s">
        <v>67</v>
      </c>
      <c r="Z405" s="0" t="s">
        <v>120</v>
      </c>
      <c r="AA405" s="0" t="s">
        <v>120</v>
      </c>
      <c r="AB405" s="0" t="s">
        <v>56</v>
      </c>
      <c r="AC405" s="0" t="s">
        <v>120</v>
      </c>
      <c r="AD405" s="0" t="s">
        <v>1652</v>
      </c>
      <c r="AG405" s="6" t="n">
        <v>42735</v>
      </c>
      <c r="AH405" s="0" t="n">
        <v>2.349</v>
      </c>
      <c r="AI405" s="0" t="n">
        <v>2.476</v>
      </c>
      <c r="AJ405" s="6" t="n">
        <v>42735</v>
      </c>
      <c r="AK405" s="0" t="n">
        <v>118.765</v>
      </c>
      <c r="AL405" s="6" t="n">
        <v>42735</v>
      </c>
      <c r="AM405" s="0" t="n">
        <v>109.351</v>
      </c>
      <c r="AN405" s="0" t="n">
        <v>115.267</v>
      </c>
      <c r="AO405" s="0" t="n">
        <v>5.176</v>
      </c>
      <c r="AP405" s="0" t="n">
        <v>5.784</v>
      </c>
      <c r="AQ405" s="0" t="s">
        <v>816</v>
      </c>
      <c r="AR405" s="0" t="s">
        <v>58</v>
      </c>
      <c r="AS405" s="0" t="s">
        <v>67</v>
      </c>
      <c r="AT405" s="0" t="n">
        <v>13179</v>
      </c>
      <c r="AU405" s="0" t="n">
        <v>175</v>
      </c>
      <c r="AX405" s="0" t="s">
        <v>1608</v>
      </c>
    </row>
    <row r="406" customFormat="false" ht="15" hidden="false" customHeight="false" outlineLevel="0" collapsed="false">
      <c r="A406" s="0" t="s">
        <v>2172</v>
      </c>
      <c r="B406" s="0" t="s">
        <v>1592</v>
      </c>
      <c r="C406" s="0" t="s">
        <v>2173</v>
      </c>
      <c r="E406" s="1" t="s">
        <v>2173</v>
      </c>
      <c r="G406" s="5" t="s">
        <v>2173</v>
      </c>
      <c r="H406" s="5"/>
      <c r="I406" s="5"/>
      <c r="J406" s="5"/>
      <c r="K406" s="5"/>
      <c r="L406" s="5"/>
      <c r="M406" s="5"/>
      <c r="N406" s="5"/>
      <c r="O406" s="0" t="s">
        <v>1289</v>
      </c>
      <c r="P406" s="0" t="s">
        <v>1290</v>
      </c>
      <c r="Q406" s="0" t="s">
        <v>51</v>
      </c>
      <c r="R406" s="0" t="s">
        <v>52</v>
      </c>
      <c r="S406" s="0" t="n">
        <v>8.726</v>
      </c>
      <c r="T406" s="0" t="n">
        <v>510</v>
      </c>
      <c r="U406" s="0" t="n">
        <v>510</v>
      </c>
      <c r="V406" s="0" t="n">
        <v>2892</v>
      </c>
      <c r="X406" s="0" t="n">
        <v>202</v>
      </c>
      <c r="Y406" s="0" t="s">
        <v>67</v>
      </c>
      <c r="Z406" s="0" t="s">
        <v>120</v>
      </c>
      <c r="AA406" s="0" t="s">
        <v>120</v>
      </c>
      <c r="AB406" s="0" t="s">
        <v>56</v>
      </c>
      <c r="AC406" s="0" t="s">
        <v>120</v>
      </c>
      <c r="AD406" s="0" t="s">
        <v>1652</v>
      </c>
      <c r="AG406" s="6" t="n">
        <v>42735</v>
      </c>
      <c r="AH406" s="0" t="n">
        <v>234</v>
      </c>
      <c r="AI406" s="0" t="n">
        <v>247</v>
      </c>
      <c r="AJ406" s="6" t="n">
        <v>42735</v>
      </c>
      <c r="AK406" s="0" t="n">
        <v>47.113</v>
      </c>
      <c r="AL406" s="6" t="n">
        <v>42735</v>
      </c>
      <c r="AM406" s="0" t="n">
        <v>33.124</v>
      </c>
      <c r="AN406" s="0" t="n">
        <v>34.916</v>
      </c>
      <c r="AO406" s="0" t="n">
        <v>1.773</v>
      </c>
      <c r="AP406" s="0" t="n">
        <v>1.981</v>
      </c>
      <c r="AQ406" s="0" t="s">
        <v>816</v>
      </c>
      <c r="AR406" s="0" t="s">
        <v>58</v>
      </c>
      <c r="AS406" s="0" t="s">
        <v>67</v>
      </c>
      <c r="AT406" s="0" t="n">
        <v>13179</v>
      </c>
      <c r="AU406" s="0" t="n">
        <v>71</v>
      </c>
      <c r="AX406" s="0" t="s">
        <v>1608</v>
      </c>
    </row>
    <row r="407" customFormat="false" ht="15" hidden="false" customHeight="false" outlineLevel="0" collapsed="false">
      <c r="A407" s="0" t="s">
        <v>2174</v>
      </c>
      <c r="B407" s="0" t="s">
        <v>1592</v>
      </c>
      <c r="C407" s="0" t="s">
        <v>2175</v>
      </c>
      <c r="E407" s="1" t="s">
        <v>2175</v>
      </c>
      <c r="G407" s="5" t="s">
        <v>2175</v>
      </c>
      <c r="H407" s="5"/>
      <c r="I407" s="5"/>
      <c r="J407" s="5"/>
      <c r="K407" s="5"/>
      <c r="L407" s="5"/>
      <c r="M407" s="5"/>
      <c r="N407" s="5"/>
      <c r="O407" s="0" t="s">
        <v>2175</v>
      </c>
      <c r="P407" s="0" t="s">
        <v>2176</v>
      </c>
      <c r="Q407" s="0" t="s">
        <v>51</v>
      </c>
      <c r="R407" s="0" t="s">
        <v>52</v>
      </c>
      <c r="S407" s="0" t="n">
        <v>929</v>
      </c>
      <c r="T407" s="0" t="n">
        <v>6201</v>
      </c>
      <c r="U407" s="0" t="n">
        <v>6201</v>
      </c>
      <c r="W407" s="0" t="s">
        <v>2177</v>
      </c>
      <c r="X407" s="0" t="n">
        <v>61</v>
      </c>
      <c r="Y407" s="0" t="s">
        <v>53</v>
      </c>
      <c r="Z407" s="0" t="n">
        <v>6201</v>
      </c>
      <c r="AA407" s="0" t="s">
        <v>54</v>
      </c>
      <c r="AB407" s="0" t="s">
        <v>54</v>
      </c>
      <c r="AC407" s="0" t="n">
        <v>7.97</v>
      </c>
      <c r="AD407" s="0" t="s">
        <v>1652</v>
      </c>
      <c r="AG407" s="6" t="n">
        <v>42735</v>
      </c>
      <c r="AH407" s="0" t="n">
        <v>123</v>
      </c>
      <c r="AI407" s="0" t="n">
        <v>129</v>
      </c>
      <c r="AJ407" s="6" t="n">
        <v>42735</v>
      </c>
      <c r="AK407" s="0" t="n">
        <v>7.97</v>
      </c>
      <c r="AL407" s="6" t="n">
        <v>42735</v>
      </c>
      <c r="AM407" s="0" t="n">
        <v>1.696</v>
      </c>
      <c r="AN407" s="0" t="n">
        <v>1.788</v>
      </c>
      <c r="AO407" s="0" t="n">
        <v>3.747</v>
      </c>
      <c r="AP407" s="0" t="n">
        <v>4.186</v>
      </c>
      <c r="AQ407" s="0" t="s">
        <v>1639</v>
      </c>
      <c r="AR407" s="0" t="s">
        <v>58</v>
      </c>
      <c r="AS407" s="0" t="s">
        <v>53</v>
      </c>
      <c r="AT407" s="0" t="n">
        <v>34</v>
      </c>
      <c r="AU407" s="0" t="n">
        <v>46</v>
      </c>
      <c r="AX407" s="0" t="s">
        <v>1608</v>
      </c>
    </row>
    <row r="408" customFormat="false" ht="15" hidden="false" customHeight="false" outlineLevel="0" collapsed="false">
      <c r="A408" s="0" t="s">
        <v>2178</v>
      </c>
      <c r="B408" s="0" t="s">
        <v>1592</v>
      </c>
      <c r="C408" s="0" t="s">
        <v>2179</v>
      </c>
      <c r="E408" s="1" t="s">
        <v>2179</v>
      </c>
      <c r="G408" s="5" t="s">
        <v>2179</v>
      </c>
      <c r="H408" s="5" t="s">
        <v>2180</v>
      </c>
      <c r="I408" s="5" t="s">
        <v>2181</v>
      </c>
      <c r="J408" s="5"/>
      <c r="K408" s="5"/>
      <c r="L408" s="5"/>
      <c r="M408" s="5"/>
      <c r="N408" s="5"/>
      <c r="O408" s="0" t="s">
        <v>2179</v>
      </c>
      <c r="P408" s="0" t="s">
        <v>2182</v>
      </c>
      <c r="Q408" s="0" t="s">
        <v>51</v>
      </c>
      <c r="R408" s="0" t="s">
        <v>52</v>
      </c>
      <c r="S408" s="0" t="n">
        <v>626</v>
      </c>
      <c r="T408" s="0" t="n">
        <v>2059</v>
      </c>
      <c r="U408" s="0" t="n">
        <v>2059</v>
      </c>
      <c r="V408" s="0" t="n">
        <v>2011</v>
      </c>
      <c r="X408" s="0" t="n">
        <v>18</v>
      </c>
      <c r="Y408" s="0" t="s">
        <v>77</v>
      </c>
      <c r="Z408" s="0" t="n">
        <v>2059</v>
      </c>
      <c r="AA408" s="0" t="s">
        <v>54</v>
      </c>
      <c r="AB408" s="0" t="s">
        <v>54</v>
      </c>
      <c r="AC408" s="0" t="n">
        <v>4.36</v>
      </c>
      <c r="AD408" s="0" t="s">
        <v>1725</v>
      </c>
      <c r="AG408" s="6" t="n">
        <v>42735</v>
      </c>
      <c r="AH408" s="0" t="n">
        <v>13</v>
      </c>
      <c r="AI408" s="0" t="n">
        <v>14</v>
      </c>
      <c r="AJ408" s="6" t="n">
        <v>42735</v>
      </c>
      <c r="AK408" s="0" t="n">
        <v>4.36</v>
      </c>
      <c r="AL408" s="6" t="n">
        <v>42735</v>
      </c>
      <c r="AM408" s="0" t="n">
        <v>844</v>
      </c>
      <c r="AN408" s="0" t="n">
        <v>889</v>
      </c>
      <c r="AO408" s="0" t="n">
        <v>614</v>
      </c>
      <c r="AP408" s="0" t="n">
        <v>686</v>
      </c>
      <c r="AQ408" s="0" t="s">
        <v>1639</v>
      </c>
      <c r="AR408" s="0" t="s">
        <v>58</v>
      </c>
      <c r="AS408" s="0" t="s">
        <v>77</v>
      </c>
      <c r="AT408" s="0" t="n">
        <v>14</v>
      </c>
      <c r="AU408" s="0" t="n">
        <v>18</v>
      </c>
      <c r="AV408" s="0" t="s">
        <v>1638</v>
      </c>
      <c r="AX408" s="0" t="s">
        <v>1608</v>
      </c>
    </row>
    <row r="409" customFormat="false" ht="15" hidden="false" customHeight="false" outlineLevel="0" collapsed="false">
      <c r="A409" s="0" t="s">
        <v>2183</v>
      </c>
      <c r="B409" s="0" t="s">
        <v>1592</v>
      </c>
      <c r="C409" s="0" t="s">
        <v>2184</v>
      </c>
      <c r="E409" s="1" t="s">
        <v>2184</v>
      </c>
      <c r="G409" s="5" t="s">
        <v>2184</v>
      </c>
      <c r="H409" s="5"/>
      <c r="I409" s="5"/>
      <c r="J409" s="5"/>
      <c r="K409" s="5"/>
      <c r="L409" s="5"/>
      <c r="M409" s="5"/>
      <c r="N409" s="5"/>
      <c r="O409" s="0" t="s">
        <v>2184</v>
      </c>
      <c r="P409" s="0" t="s">
        <v>2185</v>
      </c>
      <c r="Q409" s="0" t="s">
        <v>51</v>
      </c>
      <c r="R409" s="0" t="s">
        <v>52</v>
      </c>
      <c r="S409" s="0" t="n">
        <v>156</v>
      </c>
      <c r="T409" s="0" t="n">
        <v>6201</v>
      </c>
      <c r="U409" s="0" t="n">
        <v>6201</v>
      </c>
      <c r="W409" s="0" t="s">
        <v>2186</v>
      </c>
      <c r="X409" s="0" t="n">
        <v>997</v>
      </c>
      <c r="Y409" s="0" t="s">
        <v>53</v>
      </c>
      <c r="Z409" s="0" t="n">
        <v>6201</v>
      </c>
      <c r="AA409" s="0" t="s">
        <v>54</v>
      </c>
      <c r="AB409" s="0" t="s">
        <v>54</v>
      </c>
      <c r="AC409" s="0" t="n">
        <v>3.795</v>
      </c>
      <c r="AD409" s="0" t="s">
        <v>1743</v>
      </c>
      <c r="AG409" s="6" t="n">
        <v>42735</v>
      </c>
      <c r="AH409" s="0" t="n">
        <v>18</v>
      </c>
      <c r="AI409" s="0" t="n">
        <v>19</v>
      </c>
      <c r="AJ409" s="6" t="n">
        <v>42735</v>
      </c>
      <c r="AK409" s="0" t="n">
        <v>3.795</v>
      </c>
      <c r="AL409" s="6" t="n">
        <v>42735</v>
      </c>
      <c r="AM409" s="0" t="n">
        <v>318</v>
      </c>
      <c r="AN409" s="0" t="n">
        <v>335</v>
      </c>
      <c r="AO409" s="0" t="n">
        <v>840</v>
      </c>
      <c r="AP409" s="0" t="n">
        <v>938</v>
      </c>
      <c r="AQ409" s="0" t="s">
        <v>1639</v>
      </c>
      <c r="AR409" s="0" t="s">
        <v>58</v>
      </c>
      <c r="AS409" s="0" t="s">
        <v>53</v>
      </c>
      <c r="AT409" s="0" t="n">
        <v>9</v>
      </c>
      <c r="AU409" s="0" t="n">
        <v>10</v>
      </c>
      <c r="AX409" s="0" t="s">
        <v>1608</v>
      </c>
    </row>
    <row r="410" customFormat="false" ht="15" hidden="false" customHeight="false" outlineLevel="0" collapsed="false">
      <c r="A410" s="0" t="s">
        <v>2187</v>
      </c>
      <c r="B410" s="0" t="s">
        <v>1592</v>
      </c>
      <c r="C410" s="0" t="s">
        <v>2188</v>
      </c>
      <c r="E410" s="1" t="s">
        <v>2188</v>
      </c>
      <c r="G410" s="5" t="s">
        <v>2188</v>
      </c>
      <c r="H410" s="5" t="s">
        <v>2189</v>
      </c>
      <c r="I410" s="5"/>
      <c r="J410" s="5"/>
      <c r="K410" s="5"/>
      <c r="L410" s="5"/>
      <c r="M410" s="5"/>
      <c r="N410" s="5"/>
      <c r="O410" s="0" t="s">
        <v>2188</v>
      </c>
      <c r="P410" s="0" t="s">
        <v>2190</v>
      </c>
      <c r="Q410" s="0" t="s">
        <v>51</v>
      </c>
      <c r="R410" s="0" t="s">
        <v>52</v>
      </c>
      <c r="S410" s="0" t="n">
        <v>275</v>
      </c>
      <c r="T410" s="0" t="n">
        <v>6201</v>
      </c>
      <c r="U410" s="0" t="n">
        <v>6201</v>
      </c>
      <c r="V410" s="0" t="n">
        <v>2899</v>
      </c>
      <c r="W410" s="0" t="s">
        <v>2191</v>
      </c>
      <c r="X410" s="0" t="n">
        <v>56</v>
      </c>
      <c r="Y410" s="0" t="s">
        <v>53</v>
      </c>
      <c r="Z410" s="0" t="n">
        <v>6201</v>
      </c>
      <c r="AA410" s="0" t="s">
        <v>54</v>
      </c>
      <c r="AB410" s="0" t="s">
        <v>54</v>
      </c>
      <c r="AC410" s="0" t="n">
        <v>3.536</v>
      </c>
      <c r="AD410" s="0" t="s">
        <v>1622</v>
      </c>
      <c r="AG410" s="6" t="n">
        <v>42735</v>
      </c>
      <c r="AH410" s="0" t="n">
        <v>-105</v>
      </c>
      <c r="AI410" s="0" t="n">
        <v>-111</v>
      </c>
      <c r="AJ410" s="6" t="n">
        <v>42735</v>
      </c>
      <c r="AK410" s="0" t="n">
        <v>3.536</v>
      </c>
      <c r="AL410" s="6" t="n">
        <v>42735</v>
      </c>
      <c r="AM410" s="0" t="n">
        <v>1.125</v>
      </c>
      <c r="AN410" s="0" t="n">
        <v>1.186</v>
      </c>
      <c r="AO410" s="0" t="n">
        <v>676</v>
      </c>
      <c r="AP410" s="0" t="n">
        <v>755</v>
      </c>
      <c r="AQ410" s="0" t="s">
        <v>1639</v>
      </c>
      <c r="AR410" s="0" t="s">
        <v>58</v>
      </c>
      <c r="AS410" s="0" t="s">
        <v>53</v>
      </c>
      <c r="AT410" s="0" t="n">
        <v>24</v>
      </c>
      <c r="AU410" s="0" t="n">
        <v>33</v>
      </c>
      <c r="AX410" s="0" t="s">
        <v>1608</v>
      </c>
    </row>
    <row r="411" customFormat="false" ht="15" hidden="false" customHeight="false" outlineLevel="0" collapsed="false">
      <c r="A411" s="0" t="s">
        <v>2192</v>
      </c>
      <c r="B411" s="0" t="s">
        <v>1592</v>
      </c>
      <c r="C411" s="0" t="s">
        <v>2193</v>
      </c>
      <c r="E411" s="1" t="s">
        <v>2193</v>
      </c>
      <c r="G411" s="5" t="s">
        <v>2193</v>
      </c>
      <c r="H411" s="5"/>
      <c r="I411" s="5"/>
      <c r="J411" s="5"/>
      <c r="K411" s="5"/>
      <c r="L411" s="5"/>
      <c r="M411" s="5"/>
      <c r="N411" s="5"/>
      <c r="O411" s="0" t="s">
        <v>2193</v>
      </c>
      <c r="P411" s="0" t="s">
        <v>2194</v>
      </c>
      <c r="Q411" s="0" t="s">
        <v>51</v>
      </c>
      <c r="R411" s="0" t="s">
        <v>52</v>
      </c>
      <c r="S411" s="0" t="n">
        <v>400</v>
      </c>
      <c r="T411" s="0" t="n">
        <v>2711</v>
      </c>
      <c r="U411" s="0" t="n">
        <v>2711</v>
      </c>
      <c r="W411" s="0" t="s">
        <v>2195</v>
      </c>
      <c r="X411" s="0" t="n">
        <v>47</v>
      </c>
      <c r="Y411" s="0" t="s">
        <v>53</v>
      </c>
      <c r="Z411" s="0" t="n">
        <v>2711</v>
      </c>
      <c r="AA411" s="0" t="s">
        <v>54</v>
      </c>
      <c r="AB411" s="0" t="s">
        <v>54</v>
      </c>
      <c r="AC411" s="0" t="n">
        <v>1.532</v>
      </c>
      <c r="AD411" s="0" t="s">
        <v>2196</v>
      </c>
      <c r="AG411" s="6" t="n">
        <v>42735</v>
      </c>
      <c r="AH411" s="0" t="n">
        <v>35</v>
      </c>
      <c r="AI411" s="0" t="n">
        <v>37</v>
      </c>
      <c r="AJ411" s="6" t="n">
        <v>42735</v>
      </c>
      <c r="AK411" s="0" t="n">
        <v>1.532</v>
      </c>
      <c r="AL411" s="6" t="n">
        <v>42735</v>
      </c>
      <c r="AM411" s="0" t="n">
        <v>951</v>
      </c>
      <c r="AN411" s="0" t="n">
        <v>1.002</v>
      </c>
      <c r="AO411" s="0" t="n">
        <v>772</v>
      </c>
      <c r="AP411" s="0" t="n">
        <v>863</v>
      </c>
      <c r="AQ411" s="0" t="s">
        <v>1639</v>
      </c>
      <c r="AR411" s="0" t="s">
        <v>58</v>
      </c>
      <c r="AS411" s="0" t="s">
        <v>53</v>
      </c>
      <c r="AT411" s="0" t="n">
        <v>22</v>
      </c>
      <c r="AU411" s="0" t="n">
        <v>34</v>
      </c>
      <c r="AV411" s="0" t="s">
        <v>2196</v>
      </c>
      <c r="AX411" s="0" t="s">
        <v>1608</v>
      </c>
    </row>
    <row r="412" customFormat="false" ht="15" hidden="false" customHeight="false" outlineLevel="0" collapsed="false">
      <c r="A412" s="0" t="s">
        <v>2197</v>
      </c>
      <c r="B412" s="0" t="s">
        <v>1592</v>
      </c>
      <c r="C412" s="0" t="s">
        <v>2198</v>
      </c>
      <c r="E412" s="1" t="s">
        <v>2198</v>
      </c>
      <c r="G412" s="5" t="s">
        <v>2198</v>
      </c>
      <c r="H412" s="5" t="s">
        <v>2199</v>
      </c>
      <c r="I412" s="5"/>
      <c r="J412" s="5"/>
      <c r="K412" s="5"/>
      <c r="L412" s="5"/>
      <c r="M412" s="5"/>
      <c r="N412" s="5"/>
      <c r="O412" s="0" t="s">
        <v>2198</v>
      </c>
      <c r="P412" s="0" t="s">
        <v>2200</v>
      </c>
      <c r="Q412" s="0" t="s">
        <v>51</v>
      </c>
      <c r="R412" s="0" t="s">
        <v>52</v>
      </c>
      <c r="S412" s="0" t="n">
        <v>973</v>
      </c>
      <c r="T412" s="0" t="n">
        <v>2611</v>
      </c>
      <c r="U412" s="0" t="n">
        <v>2611</v>
      </c>
      <c r="X412" s="0" t="n">
        <v>27</v>
      </c>
      <c r="Y412" s="0" t="s">
        <v>298</v>
      </c>
      <c r="Z412" s="0" t="n">
        <v>2611</v>
      </c>
      <c r="AA412" s="0" t="s">
        <v>54</v>
      </c>
      <c r="AB412" s="0" t="s">
        <v>54</v>
      </c>
      <c r="AC412" s="0" t="n">
        <v>5.297</v>
      </c>
      <c r="AD412" s="0" t="s">
        <v>2088</v>
      </c>
      <c r="AG412" s="6" t="n">
        <v>42735</v>
      </c>
      <c r="AH412" s="0" t="n">
        <v>55</v>
      </c>
      <c r="AI412" s="0" t="n">
        <v>58</v>
      </c>
      <c r="AJ412" s="6" t="n">
        <v>42735</v>
      </c>
      <c r="AK412" s="0" t="n">
        <v>5.297</v>
      </c>
      <c r="AL412" s="6" t="n">
        <v>42735</v>
      </c>
      <c r="AM412" s="0" t="n">
        <v>3.139</v>
      </c>
      <c r="AN412" s="0" t="n">
        <v>3.309</v>
      </c>
      <c r="AO412" s="0" t="n">
        <v>2.574</v>
      </c>
      <c r="AP412" s="0" t="n">
        <v>2.936</v>
      </c>
      <c r="AQ412" s="0" t="s">
        <v>1639</v>
      </c>
      <c r="AR412" s="0" t="s">
        <v>58</v>
      </c>
      <c r="AS412" s="0" t="s">
        <v>298</v>
      </c>
      <c r="AT412" s="0" t="n">
        <v>19</v>
      </c>
      <c r="AU412" s="0" t="n">
        <v>24</v>
      </c>
      <c r="AV412" s="0" t="s">
        <v>1608</v>
      </c>
      <c r="AX412" s="0" t="s">
        <v>1608</v>
      </c>
    </row>
    <row r="413" customFormat="false" ht="15" hidden="false" customHeight="false" outlineLevel="0" collapsed="false">
      <c r="A413" s="0" t="s">
        <v>2201</v>
      </c>
      <c r="B413" s="0" t="s">
        <v>1592</v>
      </c>
      <c r="C413" s="0" t="s">
        <v>2202</v>
      </c>
      <c r="E413" s="1" t="s">
        <v>2202</v>
      </c>
      <c r="G413" s="5" t="s">
        <v>2202</v>
      </c>
      <c r="H413" s="5"/>
      <c r="I413" s="5"/>
      <c r="J413" s="5"/>
      <c r="K413" s="5"/>
      <c r="L413" s="5"/>
      <c r="M413" s="5"/>
      <c r="N413" s="5"/>
      <c r="O413" s="0" t="s">
        <v>2203</v>
      </c>
      <c r="P413" s="0" t="s">
        <v>2204</v>
      </c>
      <c r="Q413" s="0" t="s">
        <v>51</v>
      </c>
      <c r="R413" s="0" t="s">
        <v>52</v>
      </c>
      <c r="S413" s="0" t="n">
        <v>630</v>
      </c>
      <c r="T413" s="0" t="n">
        <v>2620</v>
      </c>
      <c r="U413" s="0" t="n">
        <v>2620</v>
      </c>
      <c r="X413" s="0" t="n">
        <v>327</v>
      </c>
      <c r="Y413" s="0" t="s">
        <v>67</v>
      </c>
      <c r="Z413" s="0" t="n">
        <v>8411</v>
      </c>
      <c r="AA413" s="0" t="s">
        <v>120</v>
      </c>
      <c r="AB413" s="0" t="s">
        <v>56</v>
      </c>
      <c r="AC413" s="0" t="s">
        <v>120</v>
      </c>
      <c r="AD413" s="0" t="s">
        <v>1633</v>
      </c>
      <c r="AG413" s="6" t="n">
        <v>42735</v>
      </c>
      <c r="AH413" s="0" t="n">
        <v>115</v>
      </c>
      <c r="AI413" s="0" t="n">
        <v>121</v>
      </c>
      <c r="AJ413" s="6" t="n">
        <v>42735</v>
      </c>
      <c r="AK413" s="0" t="n">
        <v>21.311</v>
      </c>
      <c r="AL413" s="6" t="n">
        <v>42735</v>
      </c>
      <c r="AM413" s="0" t="n">
        <v>1.625</v>
      </c>
      <c r="AN413" s="0" t="n">
        <v>1.713</v>
      </c>
      <c r="AO413" s="0" t="n">
        <v>2.074</v>
      </c>
      <c r="AP413" s="0" t="n">
        <v>2.317</v>
      </c>
      <c r="AQ413" s="0" t="s">
        <v>1639</v>
      </c>
      <c r="AR413" s="0" t="s">
        <v>58</v>
      </c>
      <c r="AS413" s="0" t="s">
        <v>67</v>
      </c>
      <c r="AT413" s="0" t="n">
        <v>73</v>
      </c>
      <c r="AU413" s="0" t="n">
        <v>39</v>
      </c>
      <c r="AV413" s="0" t="s">
        <v>1608</v>
      </c>
      <c r="AW413" s="0" t="s">
        <v>2120</v>
      </c>
      <c r="AX413" s="0" t="s">
        <v>1608</v>
      </c>
    </row>
    <row r="414" customFormat="false" ht="15" hidden="false" customHeight="false" outlineLevel="0" collapsed="false">
      <c r="A414" s="0" t="s">
        <v>2205</v>
      </c>
      <c r="B414" s="0" t="s">
        <v>1592</v>
      </c>
      <c r="C414" s="0" t="s">
        <v>2206</v>
      </c>
      <c r="E414" s="1" t="s">
        <v>2206</v>
      </c>
      <c r="G414" s="5" t="s">
        <v>2206</v>
      </c>
      <c r="H414" s="5"/>
      <c r="I414" s="5"/>
      <c r="J414" s="5"/>
      <c r="K414" s="5"/>
      <c r="L414" s="5"/>
      <c r="M414" s="5"/>
      <c r="N414" s="5"/>
      <c r="O414" s="0" t="s">
        <v>2206</v>
      </c>
      <c r="P414" s="0" t="s">
        <v>2207</v>
      </c>
      <c r="Q414" s="0" t="s">
        <v>51</v>
      </c>
      <c r="R414" s="0" t="s">
        <v>52</v>
      </c>
      <c r="S414" s="0" t="n">
        <v>970</v>
      </c>
      <c r="T414" s="0" t="n">
        <v>2441</v>
      </c>
      <c r="U414" s="0" t="n">
        <v>2441</v>
      </c>
      <c r="V414" s="0" t="n">
        <v>2445</v>
      </c>
      <c r="W414" s="0" t="s">
        <v>2208</v>
      </c>
      <c r="X414" s="0" t="n">
        <v>46</v>
      </c>
      <c r="Y414" s="0" t="s">
        <v>77</v>
      </c>
      <c r="Z414" s="0" t="n">
        <v>2441</v>
      </c>
      <c r="AA414" s="0" t="s">
        <v>54</v>
      </c>
      <c r="AB414" s="0" t="s">
        <v>54</v>
      </c>
      <c r="AC414" s="0" t="n">
        <v>5.829</v>
      </c>
      <c r="AD414" s="0" t="s">
        <v>1803</v>
      </c>
      <c r="AG414" s="6" t="n">
        <v>42735</v>
      </c>
      <c r="AH414" s="0" t="n">
        <v>20</v>
      </c>
      <c r="AI414" s="0" t="n">
        <v>21</v>
      </c>
      <c r="AJ414" s="6" t="n">
        <v>42735</v>
      </c>
      <c r="AK414" s="0" t="n">
        <v>5.829</v>
      </c>
      <c r="AL414" s="6" t="n">
        <v>42735</v>
      </c>
      <c r="AM414" s="0" t="n">
        <v>886</v>
      </c>
      <c r="AN414" s="0" t="n">
        <v>934</v>
      </c>
      <c r="AO414" s="0" t="n">
        <v>1.226</v>
      </c>
      <c r="AP414" s="0" t="n">
        <v>1.37</v>
      </c>
      <c r="AQ414" s="0" t="s">
        <v>1639</v>
      </c>
      <c r="AR414" s="0" t="s">
        <v>58</v>
      </c>
      <c r="AS414" s="0" t="s">
        <v>77</v>
      </c>
      <c r="AT414" s="0" t="n">
        <v>28</v>
      </c>
      <c r="AU414" s="0" t="n">
        <v>28</v>
      </c>
      <c r="AV414" s="0" t="s">
        <v>2209</v>
      </c>
      <c r="AX414" s="0" t="s">
        <v>1608</v>
      </c>
    </row>
    <row r="415" customFormat="false" ht="15" hidden="false" customHeight="false" outlineLevel="0" collapsed="false">
      <c r="A415" s="0" t="s">
        <v>2210</v>
      </c>
      <c r="B415" s="0" t="s">
        <v>1592</v>
      </c>
      <c r="C415" s="0" t="s">
        <v>2211</v>
      </c>
      <c r="E415" s="1" t="s">
        <v>2211</v>
      </c>
      <c r="G415" s="5" t="s">
        <v>2211</v>
      </c>
      <c r="H415" s="5" t="s">
        <v>2212</v>
      </c>
      <c r="I415" s="5"/>
      <c r="J415" s="5"/>
      <c r="K415" s="5"/>
      <c r="L415" s="5"/>
      <c r="M415" s="5"/>
      <c r="N415" s="5"/>
      <c r="O415" s="0" t="s">
        <v>2211</v>
      </c>
      <c r="P415" s="0" t="s">
        <v>2213</v>
      </c>
      <c r="Q415" s="0" t="s">
        <v>51</v>
      </c>
      <c r="R415" s="0" t="s">
        <v>52</v>
      </c>
      <c r="S415" s="0" t="n">
        <v>558</v>
      </c>
      <c r="T415" s="0" t="n">
        <v>6209</v>
      </c>
      <c r="U415" s="0" t="n">
        <v>6209</v>
      </c>
      <c r="X415" s="0" t="n">
        <v>26</v>
      </c>
      <c r="Y415" s="0" t="s">
        <v>77</v>
      </c>
      <c r="Z415" s="0" t="n">
        <v>6209</v>
      </c>
      <c r="AA415" s="0" t="s">
        <v>54</v>
      </c>
      <c r="AB415" s="0" t="s">
        <v>54</v>
      </c>
      <c r="AC415" s="0" t="n">
        <v>11.505</v>
      </c>
      <c r="AD415" s="0" t="s">
        <v>1652</v>
      </c>
      <c r="AG415" s="6" t="n">
        <v>42735</v>
      </c>
      <c r="AH415" s="0" t="n">
        <v>26</v>
      </c>
      <c r="AI415" s="0" t="n">
        <v>28</v>
      </c>
      <c r="AJ415" s="6" t="n">
        <v>42735</v>
      </c>
      <c r="AK415" s="0" t="n">
        <v>11.505</v>
      </c>
      <c r="AL415" s="6" t="n">
        <v>42735</v>
      </c>
      <c r="AM415" s="0" t="n">
        <v>496</v>
      </c>
      <c r="AN415" s="0" t="n">
        <v>523</v>
      </c>
      <c r="AO415" s="0" t="s">
        <v>56</v>
      </c>
      <c r="AP415" s="0" t="s">
        <v>56</v>
      </c>
      <c r="AR415" s="0" t="s">
        <v>58</v>
      </c>
      <c r="AS415" s="0" t="s">
        <v>77</v>
      </c>
      <c r="AT415" s="0" t="n">
        <v>15</v>
      </c>
      <c r="AU415" s="0" t="n">
        <v>24</v>
      </c>
      <c r="AX415" s="0" t="s">
        <v>1608</v>
      </c>
    </row>
    <row r="416" customFormat="false" ht="15" hidden="false" customHeight="false" outlineLevel="0" collapsed="false">
      <c r="A416" s="0" t="s">
        <v>2214</v>
      </c>
      <c r="B416" s="0" t="s">
        <v>1592</v>
      </c>
      <c r="C416" s="0" t="s">
        <v>2215</v>
      </c>
      <c r="E416" s="1" t="s">
        <v>2215</v>
      </c>
      <c r="G416" s="5" t="s">
        <v>2215</v>
      </c>
      <c r="H416" s="5" t="s">
        <v>2216</v>
      </c>
      <c r="I416" s="5" t="s">
        <v>2217</v>
      </c>
      <c r="J416" s="5" t="s">
        <v>2218</v>
      </c>
      <c r="K416" s="5" t="s">
        <v>2219</v>
      </c>
      <c r="L416" s="5"/>
      <c r="M416" s="5"/>
      <c r="N416" s="5"/>
      <c r="O416" s="0" t="s">
        <v>2215</v>
      </c>
      <c r="P416" s="0" t="s">
        <v>2220</v>
      </c>
      <c r="Q416" s="0" t="s">
        <v>51</v>
      </c>
      <c r="R416" s="0" t="s">
        <v>52</v>
      </c>
      <c r="S416" s="0" t="n">
        <v>838</v>
      </c>
      <c r="T416" s="0" t="n">
        <v>2611</v>
      </c>
      <c r="U416" s="0" t="n">
        <v>2611</v>
      </c>
      <c r="V416" s="0" t="n">
        <v>2434</v>
      </c>
      <c r="W416" s="0" t="s">
        <v>2221</v>
      </c>
      <c r="X416" s="0" t="n">
        <v>15</v>
      </c>
      <c r="Y416" s="0" t="s">
        <v>77</v>
      </c>
      <c r="Z416" s="0" t="n">
        <v>2611</v>
      </c>
      <c r="AA416" s="0" t="s">
        <v>54</v>
      </c>
      <c r="AB416" s="0" t="s">
        <v>54</v>
      </c>
      <c r="AC416" s="0" t="n">
        <v>11.456</v>
      </c>
      <c r="AD416" s="0" t="s">
        <v>1648</v>
      </c>
      <c r="AG416" s="6" t="n">
        <v>42735</v>
      </c>
      <c r="AH416" s="0" t="n">
        <v>100</v>
      </c>
      <c r="AI416" s="0" t="n">
        <v>106</v>
      </c>
      <c r="AJ416" s="6" t="n">
        <v>42735</v>
      </c>
      <c r="AK416" s="0" t="n">
        <v>11.456</v>
      </c>
      <c r="AL416" s="6" t="n">
        <v>42735</v>
      </c>
      <c r="AM416" s="0" t="n">
        <v>1.162</v>
      </c>
      <c r="AN416" s="0" t="n">
        <v>1.224</v>
      </c>
      <c r="AO416" s="0" t="n">
        <v>3.097</v>
      </c>
      <c r="AP416" s="0" t="n">
        <v>3.461</v>
      </c>
      <c r="AQ416" s="0" t="s">
        <v>1639</v>
      </c>
      <c r="AR416" s="0" t="s">
        <v>58</v>
      </c>
      <c r="AS416" s="0" t="s">
        <v>77</v>
      </c>
      <c r="AT416" s="0" t="n">
        <v>10</v>
      </c>
      <c r="AU416" s="0" t="n">
        <v>15</v>
      </c>
      <c r="AV416" s="0" t="s">
        <v>1608</v>
      </c>
      <c r="AX416" s="0" t="s">
        <v>1608</v>
      </c>
    </row>
    <row r="417" customFormat="false" ht="15" hidden="false" customHeight="false" outlineLevel="0" collapsed="false">
      <c r="A417" s="0" t="s">
        <v>2222</v>
      </c>
      <c r="B417" s="0" t="s">
        <v>1592</v>
      </c>
      <c r="C417" s="0" t="s">
        <v>2223</v>
      </c>
      <c r="E417" s="1" t="s">
        <v>2223</v>
      </c>
      <c r="G417" s="5" t="s">
        <v>2223</v>
      </c>
      <c r="H417" s="5" t="s">
        <v>2224</v>
      </c>
      <c r="I417" s="5" t="s">
        <v>2225</v>
      </c>
      <c r="J417" s="5"/>
      <c r="K417" s="5"/>
      <c r="L417" s="5"/>
      <c r="M417" s="5"/>
      <c r="N417" s="5"/>
      <c r="O417" s="0" t="s">
        <v>2223</v>
      </c>
      <c r="P417" s="0" t="s">
        <v>2226</v>
      </c>
      <c r="Q417" s="0" t="s">
        <v>51</v>
      </c>
      <c r="R417" s="0" t="s">
        <v>52</v>
      </c>
      <c r="S417" s="0" t="n">
        <v>785</v>
      </c>
      <c r="T417" s="0" t="n">
        <v>2611</v>
      </c>
      <c r="U417" s="0" t="n">
        <v>2611</v>
      </c>
      <c r="X417" s="0" t="n">
        <v>27</v>
      </c>
      <c r="Y417" s="0" t="s">
        <v>77</v>
      </c>
      <c r="Z417" s="0" t="n">
        <v>2611</v>
      </c>
      <c r="AA417" s="0" t="s">
        <v>54</v>
      </c>
      <c r="AB417" s="0" t="s">
        <v>54</v>
      </c>
      <c r="AC417" s="0" t="n">
        <v>11.157</v>
      </c>
      <c r="AD417" s="0" t="s">
        <v>2227</v>
      </c>
      <c r="AG417" s="6" t="n">
        <v>42735</v>
      </c>
      <c r="AH417" s="0" t="n">
        <v>53</v>
      </c>
      <c r="AI417" s="0" t="n">
        <v>56</v>
      </c>
      <c r="AJ417" s="6" t="n">
        <v>42735</v>
      </c>
      <c r="AK417" s="0" t="n">
        <v>11.157</v>
      </c>
      <c r="AL417" s="6" t="n">
        <v>42735</v>
      </c>
      <c r="AM417" s="0" t="n">
        <v>1.048</v>
      </c>
      <c r="AN417" s="0" t="n">
        <v>1.105</v>
      </c>
      <c r="AO417" s="0" t="n">
        <v>1.96</v>
      </c>
      <c r="AP417" s="0" t="n">
        <v>2.19</v>
      </c>
      <c r="AQ417" s="0" t="s">
        <v>1639</v>
      </c>
      <c r="AR417" s="0" t="s">
        <v>58</v>
      </c>
      <c r="AS417" s="0" t="s">
        <v>77</v>
      </c>
      <c r="AT417" s="0" t="n">
        <v>13</v>
      </c>
      <c r="AU417" s="0" t="n">
        <v>21</v>
      </c>
      <c r="AV417" s="0" t="s">
        <v>2228</v>
      </c>
      <c r="AX417" s="0" t="s">
        <v>1608</v>
      </c>
    </row>
    <row r="418" customFormat="false" ht="15" hidden="false" customHeight="false" outlineLevel="0" collapsed="false">
      <c r="A418" s="0" t="s">
        <v>2229</v>
      </c>
      <c r="B418" s="0" t="s">
        <v>1592</v>
      </c>
      <c r="C418" s="0" t="s">
        <v>2230</v>
      </c>
      <c r="E418" s="1" t="s">
        <v>2230</v>
      </c>
      <c r="G418" s="5" t="s">
        <v>2230</v>
      </c>
      <c r="H418" s="5" t="s">
        <v>2231</v>
      </c>
      <c r="I418" s="5"/>
      <c r="J418" s="5"/>
      <c r="K418" s="5"/>
      <c r="L418" s="5"/>
      <c r="M418" s="5"/>
      <c r="N418" s="5"/>
      <c r="O418" s="0" t="s">
        <v>1289</v>
      </c>
      <c r="P418" s="0" t="s">
        <v>1290</v>
      </c>
      <c r="Q418" s="0" t="s">
        <v>1248</v>
      </c>
      <c r="R418" s="0" t="s">
        <v>52</v>
      </c>
      <c r="S418" s="0" t="n">
        <v>91.31</v>
      </c>
      <c r="T418" s="0" t="n">
        <v>4211</v>
      </c>
      <c r="U418" s="0" t="n">
        <v>4211</v>
      </c>
      <c r="V418" s="0" t="n">
        <v>6820</v>
      </c>
      <c r="X418" s="0" t="n">
        <v>957</v>
      </c>
      <c r="Y418" s="0" t="s">
        <v>67</v>
      </c>
      <c r="Z418" s="0" t="s">
        <v>120</v>
      </c>
      <c r="AA418" s="0" t="s">
        <v>120</v>
      </c>
      <c r="AB418" s="0" t="s">
        <v>56</v>
      </c>
      <c r="AC418" s="0" t="s">
        <v>120</v>
      </c>
      <c r="AD418" s="0" t="s">
        <v>1652</v>
      </c>
      <c r="AG418" s="6" t="n">
        <v>42735</v>
      </c>
      <c r="AH418" s="0" t="n">
        <v>1.612</v>
      </c>
      <c r="AI418" s="0" t="n">
        <v>1.699</v>
      </c>
      <c r="AJ418" s="6" t="n">
        <v>42735</v>
      </c>
      <c r="AK418" s="0" t="n">
        <v>283.511</v>
      </c>
      <c r="AL418" s="6" t="n">
        <v>42735</v>
      </c>
      <c r="AM418" s="0" t="n">
        <v>102.971</v>
      </c>
      <c r="AN418" s="0" t="n">
        <v>108.542</v>
      </c>
      <c r="AO418" s="0" t="n">
        <v>2.957</v>
      </c>
      <c r="AP418" s="0" t="n">
        <v>3.304</v>
      </c>
      <c r="AQ418" s="0" t="s">
        <v>816</v>
      </c>
      <c r="AR418" s="0" t="s">
        <v>58</v>
      </c>
      <c r="AS418" s="0" t="s">
        <v>67</v>
      </c>
      <c r="AT418" s="0" t="n">
        <v>13179</v>
      </c>
      <c r="AU418" s="0" t="n">
        <v>68</v>
      </c>
      <c r="AX418" s="0" t="s">
        <v>1608</v>
      </c>
    </row>
    <row r="419" customFormat="false" ht="15" hidden="false" customHeight="false" outlineLevel="0" collapsed="false">
      <c r="A419" s="0" t="s">
        <v>2232</v>
      </c>
      <c r="B419" s="0" t="s">
        <v>1592</v>
      </c>
      <c r="C419" s="0" t="s">
        <v>2233</v>
      </c>
      <c r="E419" s="1" t="s">
        <v>2233</v>
      </c>
      <c r="G419" s="5" t="s">
        <v>2233</v>
      </c>
      <c r="H419" s="5"/>
      <c r="I419" s="5"/>
      <c r="J419" s="5"/>
      <c r="K419" s="5"/>
      <c r="L419" s="5"/>
      <c r="M419" s="5"/>
      <c r="N419" s="5"/>
      <c r="O419" s="0" t="s">
        <v>1289</v>
      </c>
      <c r="P419" s="0" t="s">
        <v>1290</v>
      </c>
      <c r="Q419" s="0" t="s">
        <v>51</v>
      </c>
      <c r="R419" s="0" t="s">
        <v>52</v>
      </c>
      <c r="S419" s="0" t="n">
        <v>7.209</v>
      </c>
      <c r="T419" s="0" t="n">
        <v>2351</v>
      </c>
      <c r="U419" s="0" t="n">
        <v>2351</v>
      </c>
      <c r="V419" s="0" t="n">
        <v>7112</v>
      </c>
      <c r="X419" s="0" t="n">
        <v>739</v>
      </c>
      <c r="Y419" s="0" t="s">
        <v>227</v>
      </c>
      <c r="Z419" s="0" t="s">
        <v>120</v>
      </c>
      <c r="AA419" s="0" t="s">
        <v>120</v>
      </c>
      <c r="AB419" s="0" t="s">
        <v>56</v>
      </c>
      <c r="AC419" s="0" t="s">
        <v>120</v>
      </c>
      <c r="AD419" s="0" t="s">
        <v>1652</v>
      </c>
      <c r="AG419" s="6" t="n">
        <v>42735</v>
      </c>
      <c r="AH419" s="0" t="n">
        <v>80</v>
      </c>
      <c r="AI419" s="0" t="n">
        <v>84</v>
      </c>
      <c r="AJ419" s="6" t="n">
        <v>42735</v>
      </c>
      <c r="AK419" s="0" t="n">
        <v>58.637</v>
      </c>
      <c r="AL419" s="6" t="n">
        <v>42735</v>
      </c>
      <c r="AM419" s="0" t="n">
        <v>13.981</v>
      </c>
      <c r="AN419" s="0" t="n">
        <v>14.738</v>
      </c>
      <c r="AO419" s="0" t="n">
        <v>316</v>
      </c>
      <c r="AP419" s="0" t="n">
        <v>353</v>
      </c>
      <c r="AQ419" s="0" t="s">
        <v>816</v>
      </c>
      <c r="AR419" s="0" t="s">
        <v>58</v>
      </c>
      <c r="AS419" s="0" t="s">
        <v>227</v>
      </c>
      <c r="AT419" s="0" t="n">
        <v>13179</v>
      </c>
      <c r="AU419" s="0" t="n">
        <v>82</v>
      </c>
      <c r="AV419" s="0" t="s">
        <v>2125</v>
      </c>
      <c r="AX419" s="0" t="s">
        <v>1608</v>
      </c>
    </row>
    <row r="420" customFormat="false" ht="15" hidden="false" customHeight="false" outlineLevel="0" collapsed="false">
      <c r="A420" s="0" t="s">
        <v>2234</v>
      </c>
      <c r="B420" s="0" t="s">
        <v>1592</v>
      </c>
      <c r="C420" s="0" t="s">
        <v>2235</v>
      </c>
      <c r="E420" s="1" t="s">
        <v>2235</v>
      </c>
      <c r="G420" s="5" t="s">
        <v>2235</v>
      </c>
      <c r="H420" s="5" t="s">
        <v>2236</v>
      </c>
      <c r="I420" s="5"/>
      <c r="J420" s="5"/>
      <c r="K420" s="5"/>
      <c r="L420" s="5"/>
      <c r="M420" s="5"/>
      <c r="N420" s="5"/>
      <c r="O420" s="0" t="s">
        <v>2235</v>
      </c>
      <c r="P420" s="0" t="s">
        <v>2237</v>
      </c>
      <c r="Q420" s="0" t="s">
        <v>51</v>
      </c>
      <c r="R420" s="0" t="s">
        <v>52</v>
      </c>
      <c r="S420" s="0" t="n">
        <v>3.854</v>
      </c>
      <c r="T420" s="0" t="n">
        <v>2811</v>
      </c>
      <c r="U420" s="0" t="n">
        <v>2811</v>
      </c>
      <c r="X420" s="0" t="n">
        <v>425</v>
      </c>
      <c r="Y420" s="0" t="s">
        <v>53</v>
      </c>
      <c r="Z420" s="0" t="n">
        <v>2811</v>
      </c>
      <c r="AA420" s="0" t="s">
        <v>54</v>
      </c>
      <c r="AB420" s="0" t="s">
        <v>54</v>
      </c>
      <c r="AC420" s="0" t="n">
        <v>7.22</v>
      </c>
      <c r="AD420" s="0" t="s">
        <v>1652</v>
      </c>
      <c r="AG420" s="6" t="n">
        <v>42735</v>
      </c>
      <c r="AH420" s="0" t="n">
        <v>410</v>
      </c>
      <c r="AI420" s="0" t="n">
        <v>432</v>
      </c>
      <c r="AJ420" s="6" t="n">
        <v>42735</v>
      </c>
      <c r="AK420" s="0" t="n">
        <v>7.22</v>
      </c>
      <c r="AL420" s="6" t="n">
        <v>42735</v>
      </c>
      <c r="AM420" s="0" t="n">
        <v>8.796</v>
      </c>
      <c r="AN420" s="0" t="n">
        <v>9.272</v>
      </c>
      <c r="AO420" s="0" t="n">
        <v>4.308</v>
      </c>
      <c r="AP420" s="0" t="n">
        <v>4.813</v>
      </c>
      <c r="AQ420" s="0" t="s">
        <v>1639</v>
      </c>
      <c r="AR420" s="0" t="s">
        <v>58</v>
      </c>
      <c r="AS420" s="0" t="s">
        <v>53</v>
      </c>
      <c r="AT420" s="0" t="n">
        <v>61</v>
      </c>
      <c r="AU420" s="0" t="n">
        <v>100</v>
      </c>
      <c r="AV420" s="0" t="s">
        <v>1608</v>
      </c>
      <c r="AX420" s="0" t="s">
        <v>1608</v>
      </c>
    </row>
    <row r="421" customFormat="false" ht="15" hidden="false" customHeight="false" outlineLevel="0" collapsed="false">
      <c r="A421" s="0" t="s">
        <v>2238</v>
      </c>
      <c r="B421" s="0" t="s">
        <v>1592</v>
      </c>
      <c r="C421" s="0" t="s">
        <v>2239</v>
      </c>
      <c r="E421" s="1" t="s">
        <v>2239</v>
      </c>
      <c r="G421" s="5" t="s">
        <v>2239</v>
      </c>
      <c r="H421" s="5" t="s">
        <v>2240</v>
      </c>
      <c r="I421" s="5" t="s">
        <v>2241</v>
      </c>
      <c r="J421" s="5"/>
      <c r="K421" s="5"/>
      <c r="L421" s="5"/>
      <c r="M421" s="5"/>
      <c r="N421" s="5"/>
      <c r="O421" s="0" t="s">
        <v>1289</v>
      </c>
      <c r="P421" s="0" t="s">
        <v>1290</v>
      </c>
      <c r="Q421" s="0" t="s">
        <v>51</v>
      </c>
      <c r="R421" s="0" t="s">
        <v>52</v>
      </c>
      <c r="S421" s="0" t="n">
        <v>89.381</v>
      </c>
      <c r="T421" s="0" t="n">
        <v>4211</v>
      </c>
      <c r="U421" s="0" t="n">
        <v>4211</v>
      </c>
      <c r="V421" s="0" t="n">
        <v>6820</v>
      </c>
      <c r="X421" s="0" t="n">
        <v>722</v>
      </c>
      <c r="Y421" s="0" t="s">
        <v>67</v>
      </c>
      <c r="Z421" s="0" t="s">
        <v>120</v>
      </c>
      <c r="AA421" s="0" t="s">
        <v>120</v>
      </c>
      <c r="AB421" s="0" t="s">
        <v>56</v>
      </c>
      <c r="AC421" s="0" t="s">
        <v>120</v>
      </c>
      <c r="AD421" s="0" t="s">
        <v>1652</v>
      </c>
      <c r="AG421" s="6" t="n">
        <v>42735</v>
      </c>
      <c r="AH421" s="0" t="n">
        <v>1.911</v>
      </c>
      <c r="AI421" s="0" t="n">
        <v>2.014</v>
      </c>
      <c r="AJ421" s="6" t="n">
        <v>42735</v>
      </c>
      <c r="AK421" s="0" t="n">
        <v>259.46</v>
      </c>
      <c r="AL421" s="6" t="n">
        <v>42735</v>
      </c>
      <c r="AM421" s="0" t="n">
        <v>103.654</v>
      </c>
      <c r="AN421" s="0" t="n">
        <v>109.261</v>
      </c>
      <c r="AO421" s="0" t="n">
        <v>2.432</v>
      </c>
      <c r="AP421" s="0" t="n">
        <v>2.718</v>
      </c>
      <c r="AQ421" s="0" t="s">
        <v>816</v>
      </c>
      <c r="AR421" s="0" t="s">
        <v>58</v>
      </c>
      <c r="AS421" s="0" t="s">
        <v>67</v>
      </c>
      <c r="AT421" s="0" t="n">
        <v>13179</v>
      </c>
      <c r="AU421" s="0" t="n">
        <v>78</v>
      </c>
      <c r="AX421" s="0" t="s">
        <v>1608</v>
      </c>
    </row>
    <row r="422" customFormat="false" ht="15" hidden="false" customHeight="false" outlineLevel="0" collapsed="false">
      <c r="A422" s="0" t="s">
        <v>2242</v>
      </c>
      <c r="B422" s="0" t="s">
        <v>1592</v>
      </c>
      <c r="C422" s="0" t="s">
        <v>2243</v>
      </c>
      <c r="E422" s="1" t="s">
        <v>2243</v>
      </c>
      <c r="G422" s="5" t="s">
        <v>2243</v>
      </c>
      <c r="H422" s="5"/>
      <c r="I422" s="5"/>
      <c r="J422" s="5"/>
      <c r="K422" s="5"/>
      <c r="L422" s="5"/>
      <c r="M422" s="5"/>
      <c r="N422" s="5"/>
      <c r="O422" s="0" t="s">
        <v>2244</v>
      </c>
      <c r="P422" s="0" t="s">
        <v>2245</v>
      </c>
      <c r="Q422" s="0" t="s">
        <v>51</v>
      </c>
      <c r="R422" s="0" t="s">
        <v>52</v>
      </c>
      <c r="S422" s="0" t="n">
        <v>917</v>
      </c>
      <c r="T422" s="0" t="n">
        <v>2892</v>
      </c>
      <c r="U422" s="0" t="n">
        <v>2892</v>
      </c>
      <c r="W422" s="0" t="s">
        <v>2246</v>
      </c>
      <c r="X422" s="0" t="n">
        <v>999</v>
      </c>
      <c r="Y422" s="0" t="s">
        <v>67</v>
      </c>
      <c r="Z422" s="0" t="n">
        <v>8411</v>
      </c>
      <c r="AA422" s="0" t="s">
        <v>120</v>
      </c>
      <c r="AB422" s="0" t="s">
        <v>56</v>
      </c>
      <c r="AC422" s="0" t="s">
        <v>120</v>
      </c>
      <c r="AD422" s="0" t="s">
        <v>2247</v>
      </c>
      <c r="AG422" s="6" t="n">
        <v>42735</v>
      </c>
      <c r="AH422" s="0" t="n">
        <v>4</v>
      </c>
      <c r="AI422" s="0" t="n">
        <v>4</v>
      </c>
      <c r="AJ422" s="6" t="n">
        <v>42735</v>
      </c>
      <c r="AK422" s="0" t="n">
        <v>5.906</v>
      </c>
      <c r="AL422" s="6" t="n">
        <v>42735</v>
      </c>
      <c r="AM422" s="0" t="n">
        <v>2.238</v>
      </c>
      <c r="AN422" s="0" t="n">
        <v>2.359</v>
      </c>
      <c r="AO422" s="0" t="n">
        <v>1.018</v>
      </c>
      <c r="AP422" s="0" t="n">
        <v>1.138</v>
      </c>
      <c r="AQ422" s="0" t="s">
        <v>1639</v>
      </c>
      <c r="AR422" s="0" t="s">
        <v>58</v>
      </c>
      <c r="AS422" s="0" t="s">
        <v>67</v>
      </c>
      <c r="AT422" s="0" t="n">
        <v>37</v>
      </c>
      <c r="AU422" s="0" t="n">
        <v>26</v>
      </c>
      <c r="AV422" s="0" t="s">
        <v>1608</v>
      </c>
      <c r="AX422" s="0" t="s">
        <v>1608</v>
      </c>
    </row>
    <row r="423" customFormat="false" ht="15" hidden="false" customHeight="false" outlineLevel="0" collapsed="false">
      <c r="A423" s="0" t="s">
        <v>2248</v>
      </c>
      <c r="B423" s="0" t="s">
        <v>1592</v>
      </c>
      <c r="C423" s="0" t="s">
        <v>2249</v>
      </c>
      <c r="E423" s="1" t="s">
        <v>2249</v>
      </c>
      <c r="G423" s="5" t="s">
        <v>2249</v>
      </c>
      <c r="H423" s="5"/>
      <c r="I423" s="5"/>
      <c r="J423" s="5"/>
      <c r="K423" s="5"/>
      <c r="L423" s="5"/>
      <c r="M423" s="5"/>
      <c r="N423" s="5"/>
      <c r="O423" s="0" t="s">
        <v>2249</v>
      </c>
      <c r="P423" s="0" t="s">
        <v>2250</v>
      </c>
      <c r="Q423" s="0" t="s">
        <v>51</v>
      </c>
      <c r="R423" s="0" t="s">
        <v>52</v>
      </c>
      <c r="S423" s="0" t="n">
        <v>473</v>
      </c>
      <c r="T423" s="0" t="n">
        <v>5829</v>
      </c>
      <c r="U423" s="0" t="n">
        <v>5829</v>
      </c>
      <c r="V423" s="0" t="n">
        <v>7490</v>
      </c>
      <c r="W423" s="0" t="s">
        <v>2251</v>
      </c>
      <c r="X423" s="0" t="n">
        <v>80</v>
      </c>
      <c r="Y423" s="0" t="s">
        <v>53</v>
      </c>
      <c r="Z423" s="0" t="n">
        <v>5829</v>
      </c>
      <c r="AA423" s="0" t="s">
        <v>54</v>
      </c>
      <c r="AB423" s="0" t="s">
        <v>54</v>
      </c>
      <c r="AC423" s="0" t="n">
        <v>6.063</v>
      </c>
      <c r="AD423" s="0" t="s">
        <v>2111</v>
      </c>
      <c r="AG423" s="6" t="n">
        <v>42735</v>
      </c>
      <c r="AH423" s="0" t="n">
        <v>66</v>
      </c>
      <c r="AI423" s="0" t="n">
        <v>70</v>
      </c>
      <c r="AJ423" s="6" t="n">
        <v>42735</v>
      </c>
      <c r="AK423" s="0" t="n">
        <v>6.063</v>
      </c>
      <c r="AL423" s="6" t="n">
        <v>42735</v>
      </c>
      <c r="AM423" s="0" t="n">
        <v>1.422</v>
      </c>
      <c r="AN423" s="0" t="n">
        <v>1.498</v>
      </c>
      <c r="AO423" s="0" t="n">
        <v>5.104</v>
      </c>
      <c r="AP423" s="0" t="n">
        <v>5.703</v>
      </c>
      <c r="AQ423" s="0" t="s">
        <v>1639</v>
      </c>
      <c r="AR423" s="0" t="s">
        <v>58</v>
      </c>
      <c r="AS423" s="0" t="s">
        <v>53</v>
      </c>
      <c r="AT423" s="0" t="n">
        <v>41</v>
      </c>
      <c r="AU423" s="0" t="n">
        <v>61</v>
      </c>
      <c r="AV423" s="0" t="s">
        <v>1608</v>
      </c>
      <c r="AX423" s="0" t="s">
        <v>1608</v>
      </c>
    </row>
    <row r="424" customFormat="false" ht="15" hidden="false" customHeight="false" outlineLevel="0" collapsed="false">
      <c r="A424" s="0" t="s">
        <v>2252</v>
      </c>
      <c r="B424" s="0" t="s">
        <v>1592</v>
      </c>
      <c r="C424" s="0" t="s">
        <v>2253</v>
      </c>
      <c r="E424" s="1" t="s">
        <v>2253</v>
      </c>
      <c r="G424" s="5" t="s">
        <v>2253</v>
      </c>
      <c r="H424" s="5" t="s">
        <v>2254</v>
      </c>
      <c r="I424" s="5"/>
      <c r="J424" s="5"/>
      <c r="K424" s="5"/>
      <c r="L424" s="5"/>
      <c r="M424" s="5"/>
      <c r="N424" s="5"/>
      <c r="O424" s="0" t="s">
        <v>2253</v>
      </c>
      <c r="P424" s="0" t="s">
        <v>2255</v>
      </c>
      <c r="Q424" s="0" t="s">
        <v>51</v>
      </c>
      <c r="R424" s="0" t="s">
        <v>52</v>
      </c>
      <c r="S424" s="0" t="n">
        <v>1.906</v>
      </c>
      <c r="T424" s="0" t="n">
        <v>8020</v>
      </c>
      <c r="U424" s="0" t="n">
        <v>8020</v>
      </c>
      <c r="X424" s="0" t="n">
        <v>180</v>
      </c>
      <c r="Y424" s="0" t="s">
        <v>77</v>
      </c>
      <c r="Z424" s="0" t="n">
        <v>8020</v>
      </c>
      <c r="AA424" s="0" t="s">
        <v>54</v>
      </c>
      <c r="AB424" s="0" t="s">
        <v>54</v>
      </c>
      <c r="AC424" s="0" t="n">
        <v>8.666</v>
      </c>
      <c r="AD424" s="0" t="s">
        <v>1769</v>
      </c>
      <c r="AG424" s="6" t="n">
        <v>42735</v>
      </c>
      <c r="AH424" s="0" t="n">
        <v>249</v>
      </c>
      <c r="AI424" s="0" t="n">
        <v>263</v>
      </c>
      <c r="AJ424" s="6" t="n">
        <v>42735</v>
      </c>
      <c r="AK424" s="0" t="n">
        <v>8.666</v>
      </c>
      <c r="AL424" s="6" t="n">
        <v>42735</v>
      </c>
      <c r="AM424" s="0" t="n">
        <v>2.098</v>
      </c>
      <c r="AN424" s="0" t="n">
        <v>2.211</v>
      </c>
      <c r="AO424" s="0" t="n">
        <v>5.005</v>
      </c>
      <c r="AP424" s="0" t="n">
        <v>5.592</v>
      </c>
      <c r="AQ424" s="0" t="s">
        <v>1639</v>
      </c>
      <c r="AR424" s="0" t="s">
        <v>58</v>
      </c>
      <c r="AS424" s="0" t="s">
        <v>77</v>
      </c>
      <c r="AT424" s="0" t="n">
        <v>22</v>
      </c>
      <c r="AU424" s="0" t="n">
        <v>39</v>
      </c>
      <c r="AV424" s="0" t="s">
        <v>1608</v>
      </c>
      <c r="AX424" s="0" t="s">
        <v>1608</v>
      </c>
      <c r="AY424" s="0" t="s">
        <v>2256</v>
      </c>
    </row>
    <row r="425" customFormat="false" ht="15" hidden="false" customHeight="false" outlineLevel="0" collapsed="false">
      <c r="A425" s="0" t="s">
        <v>2257</v>
      </c>
      <c r="B425" s="0" t="s">
        <v>1592</v>
      </c>
      <c r="C425" s="0" t="s">
        <v>2258</v>
      </c>
      <c r="E425" s="1" t="s">
        <v>2258</v>
      </c>
      <c r="G425" s="5" t="s">
        <v>2258</v>
      </c>
      <c r="H425" s="5"/>
      <c r="I425" s="5"/>
      <c r="J425" s="5"/>
      <c r="K425" s="5"/>
      <c r="L425" s="5"/>
      <c r="M425" s="5"/>
      <c r="N425" s="5"/>
      <c r="O425" s="0" t="s">
        <v>2258</v>
      </c>
      <c r="P425" s="0" t="s">
        <v>2259</v>
      </c>
      <c r="Q425" s="0" t="s">
        <v>51</v>
      </c>
      <c r="R425" s="0" t="s">
        <v>52</v>
      </c>
      <c r="S425" s="0" t="n">
        <v>2.758</v>
      </c>
      <c r="T425" s="0" t="n">
        <v>2611</v>
      </c>
      <c r="U425" s="0" t="n">
        <v>2611</v>
      </c>
      <c r="V425" s="0" t="n">
        <v>2640</v>
      </c>
      <c r="X425" s="0" t="n">
        <v>40</v>
      </c>
      <c r="Y425" s="0" t="s">
        <v>53</v>
      </c>
      <c r="Z425" s="0" t="n">
        <v>2611</v>
      </c>
      <c r="AA425" s="0" t="s">
        <v>54</v>
      </c>
      <c r="AB425" s="0" t="s">
        <v>54</v>
      </c>
      <c r="AC425" s="0" t="n">
        <v>39.328</v>
      </c>
      <c r="AD425" s="0" t="s">
        <v>1953</v>
      </c>
      <c r="AG425" s="6" t="n">
        <v>42735</v>
      </c>
      <c r="AH425" s="0" t="n">
        <v>225</v>
      </c>
      <c r="AI425" s="0" t="n">
        <v>238</v>
      </c>
      <c r="AJ425" s="6" t="n">
        <v>42735</v>
      </c>
      <c r="AK425" s="0" t="n">
        <v>39.328</v>
      </c>
      <c r="AL425" s="6" t="n">
        <v>42735</v>
      </c>
      <c r="AM425" s="0" t="n">
        <v>3.128</v>
      </c>
      <c r="AN425" s="0" t="n">
        <v>3.297</v>
      </c>
      <c r="AO425" s="0" t="n">
        <v>6.282</v>
      </c>
      <c r="AP425" s="0" t="n">
        <v>7.02</v>
      </c>
      <c r="AQ425" s="0" t="s">
        <v>1639</v>
      </c>
      <c r="AR425" s="0" t="s">
        <v>58</v>
      </c>
      <c r="AS425" s="0" t="s">
        <v>53</v>
      </c>
      <c r="AT425" s="0" t="n">
        <v>29</v>
      </c>
      <c r="AU425" s="0" t="n">
        <v>29</v>
      </c>
      <c r="AV425" s="0" t="s">
        <v>1608</v>
      </c>
      <c r="AX425" s="0" t="s">
        <v>1608</v>
      </c>
    </row>
    <row r="426" customFormat="false" ht="15" hidden="false" customHeight="false" outlineLevel="0" collapsed="false">
      <c r="A426" s="0" t="s">
        <v>2260</v>
      </c>
      <c r="B426" s="0" t="s">
        <v>1592</v>
      </c>
      <c r="C426" s="0" t="s">
        <v>2261</v>
      </c>
      <c r="E426" s="1" t="s">
        <v>2261</v>
      </c>
      <c r="G426" s="5" t="s">
        <v>2261</v>
      </c>
      <c r="H426" s="5"/>
      <c r="I426" s="5"/>
      <c r="J426" s="5"/>
      <c r="K426" s="5"/>
      <c r="L426" s="5"/>
      <c r="M426" s="5"/>
      <c r="N426" s="5"/>
      <c r="O426" s="0" t="s">
        <v>2261</v>
      </c>
      <c r="P426" s="0" t="s">
        <v>2262</v>
      </c>
      <c r="Q426" s="0" t="s">
        <v>51</v>
      </c>
      <c r="R426" s="0" t="s">
        <v>52</v>
      </c>
      <c r="S426" s="0" t="n">
        <v>1.045</v>
      </c>
      <c r="T426" s="0" t="n">
        <v>2751</v>
      </c>
      <c r="U426" s="0" t="n">
        <v>2751</v>
      </c>
      <c r="X426" s="0" t="n">
        <v>24</v>
      </c>
      <c r="Y426" s="0" t="s">
        <v>77</v>
      </c>
      <c r="Z426" s="0" t="n">
        <v>2751</v>
      </c>
      <c r="AA426" s="0" t="s">
        <v>54</v>
      </c>
      <c r="AB426" s="0" t="s">
        <v>54</v>
      </c>
      <c r="AC426" s="0" t="n">
        <v>2.637</v>
      </c>
      <c r="AD426" s="0" t="s">
        <v>2263</v>
      </c>
      <c r="AG426" s="6" t="n">
        <v>42735</v>
      </c>
      <c r="AH426" s="0" t="n">
        <v>95</v>
      </c>
      <c r="AI426" s="0" t="n">
        <v>100</v>
      </c>
      <c r="AJ426" s="6" t="n">
        <v>42735</v>
      </c>
      <c r="AK426" s="0" t="n">
        <v>2.637</v>
      </c>
      <c r="AL426" s="6" t="n">
        <v>42735</v>
      </c>
      <c r="AM426" s="0" t="n">
        <v>763</v>
      </c>
      <c r="AN426" s="0" t="n">
        <v>805</v>
      </c>
      <c r="AO426" s="0" t="n">
        <v>1.872</v>
      </c>
      <c r="AP426" s="0" t="n">
        <v>2.092</v>
      </c>
      <c r="AQ426" s="0" t="s">
        <v>1639</v>
      </c>
      <c r="AR426" s="0" t="s">
        <v>58</v>
      </c>
      <c r="AS426" s="0" t="s">
        <v>77</v>
      </c>
      <c r="AT426" s="0" t="n">
        <v>13</v>
      </c>
      <c r="AU426" s="0" t="n">
        <v>19</v>
      </c>
      <c r="AV426" s="0" t="s">
        <v>1608</v>
      </c>
      <c r="AX426" s="0" t="s">
        <v>1608</v>
      </c>
    </row>
    <row r="427" customFormat="false" ht="15" hidden="false" customHeight="false" outlineLevel="0" collapsed="false">
      <c r="A427" s="0" t="s">
        <v>2264</v>
      </c>
      <c r="B427" s="0" t="s">
        <v>1592</v>
      </c>
      <c r="C427" s="0" t="s">
        <v>2265</v>
      </c>
      <c r="E427" s="1" t="s">
        <v>2265</v>
      </c>
      <c r="G427" s="5" t="s">
        <v>2265</v>
      </c>
      <c r="H427" s="5" t="s">
        <v>2266</v>
      </c>
      <c r="I427" s="5"/>
      <c r="J427" s="5"/>
      <c r="K427" s="5"/>
      <c r="L427" s="5"/>
      <c r="M427" s="5"/>
      <c r="N427" s="5"/>
      <c r="O427" s="0" t="s">
        <v>2265</v>
      </c>
      <c r="P427" s="0" t="s">
        <v>2267</v>
      </c>
      <c r="Q427" s="0" t="s">
        <v>51</v>
      </c>
      <c r="R427" s="0" t="s">
        <v>52</v>
      </c>
      <c r="S427" s="0" t="n">
        <v>972</v>
      </c>
      <c r="T427" s="0" t="n">
        <v>2711</v>
      </c>
      <c r="U427" s="0" t="n">
        <v>2711</v>
      </c>
      <c r="X427" s="0" t="n">
        <v>43</v>
      </c>
      <c r="Y427" s="0" t="s">
        <v>77</v>
      </c>
      <c r="Z427" s="0" t="n">
        <v>2711</v>
      </c>
      <c r="AA427" s="0" t="s">
        <v>54</v>
      </c>
      <c r="AB427" s="0" t="s">
        <v>54</v>
      </c>
      <c r="AC427" s="0" t="n">
        <v>9.577</v>
      </c>
      <c r="AD427" s="0" t="s">
        <v>2268</v>
      </c>
      <c r="AG427" s="6" t="n">
        <v>42735</v>
      </c>
      <c r="AH427" s="0" t="n">
        <v>70</v>
      </c>
      <c r="AI427" s="0" t="n">
        <v>73</v>
      </c>
      <c r="AJ427" s="6" t="n">
        <v>42735</v>
      </c>
      <c r="AK427" s="0" t="n">
        <v>9.577</v>
      </c>
      <c r="AL427" s="6" t="n">
        <v>42735</v>
      </c>
      <c r="AM427" s="0" t="n">
        <v>1.981</v>
      </c>
      <c r="AN427" s="0" t="n">
        <v>2.088</v>
      </c>
      <c r="AO427" s="0" t="n">
        <v>1.181</v>
      </c>
      <c r="AP427" s="0" t="n">
        <v>1.32</v>
      </c>
      <c r="AQ427" s="0" t="s">
        <v>1639</v>
      </c>
      <c r="AR427" s="0" t="s">
        <v>58</v>
      </c>
      <c r="AS427" s="0" t="s">
        <v>77</v>
      </c>
      <c r="AT427" s="0" t="n">
        <v>14</v>
      </c>
      <c r="AU427" s="0" t="n">
        <v>18</v>
      </c>
      <c r="AV427" s="0" t="s">
        <v>2268</v>
      </c>
      <c r="AX427" s="0" t="s">
        <v>1608</v>
      </c>
    </row>
    <row r="428" customFormat="false" ht="15" hidden="false" customHeight="false" outlineLevel="0" collapsed="false">
      <c r="A428" s="0" t="s">
        <v>2269</v>
      </c>
      <c r="B428" s="0" t="s">
        <v>1592</v>
      </c>
      <c r="C428" s="0" t="s">
        <v>2270</v>
      </c>
      <c r="E428" s="1" t="s">
        <v>2270</v>
      </c>
      <c r="G428" s="5" t="s">
        <v>2270</v>
      </c>
      <c r="H428" s="5"/>
      <c r="I428" s="5"/>
      <c r="J428" s="5"/>
      <c r="K428" s="5"/>
      <c r="L428" s="5"/>
      <c r="M428" s="5"/>
      <c r="N428" s="5"/>
      <c r="O428" s="0" t="s">
        <v>1289</v>
      </c>
      <c r="P428" s="0" t="s">
        <v>1290</v>
      </c>
      <c r="Q428" s="0" t="s">
        <v>1248</v>
      </c>
      <c r="R428" s="0" t="s">
        <v>52</v>
      </c>
      <c r="S428" s="0" t="n">
        <v>32.775</v>
      </c>
      <c r="T428" s="0" t="n">
        <v>3020</v>
      </c>
      <c r="U428" s="0" t="n">
        <v>3020</v>
      </c>
      <c r="V428" s="0" t="n">
        <v>2790</v>
      </c>
      <c r="W428" s="0" t="s">
        <v>2271</v>
      </c>
      <c r="X428" s="0" t="n">
        <v>988</v>
      </c>
      <c r="Y428" s="0" t="s">
        <v>67</v>
      </c>
      <c r="Z428" s="0" t="s">
        <v>120</v>
      </c>
      <c r="AA428" s="0" t="s">
        <v>120</v>
      </c>
      <c r="AB428" s="0" t="s">
        <v>56</v>
      </c>
      <c r="AC428" s="0" t="s">
        <v>120</v>
      </c>
      <c r="AD428" s="0" t="s">
        <v>1652</v>
      </c>
      <c r="AG428" s="6" t="n">
        <v>42735</v>
      </c>
      <c r="AH428" s="0" t="n">
        <v>1.542</v>
      </c>
      <c r="AI428" s="0" t="n">
        <v>1.625</v>
      </c>
      <c r="AJ428" s="6" t="n">
        <v>42735</v>
      </c>
      <c r="AK428" s="0" t="n">
        <v>183.061</v>
      </c>
      <c r="AL428" s="6" t="n">
        <v>42735</v>
      </c>
      <c r="AM428" s="0" t="n">
        <v>46.181</v>
      </c>
      <c r="AN428" s="0" t="n">
        <v>48.679</v>
      </c>
      <c r="AO428" s="0" t="n">
        <v>29.878</v>
      </c>
      <c r="AP428" s="0" t="n">
        <v>33.384</v>
      </c>
      <c r="AQ428" s="0" t="s">
        <v>1605</v>
      </c>
      <c r="AR428" s="0" t="s">
        <v>58</v>
      </c>
      <c r="AS428" s="0" t="s">
        <v>67</v>
      </c>
      <c r="AT428" s="0" t="n">
        <v>13179</v>
      </c>
      <c r="AU428" s="0" t="n">
        <v>92</v>
      </c>
      <c r="AV428" s="0" t="s">
        <v>1608</v>
      </c>
      <c r="AX428" s="0" t="s">
        <v>1608</v>
      </c>
    </row>
    <row r="429" customFormat="false" ht="15" hidden="false" customHeight="false" outlineLevel="0" collapsed="false">
      <c r="A429" s="0" t="s">
        <v>2272</v>
      </c>
      <c r="B429" s="0" t="s">
        <v>1592</v>
      </c>
      <c r="C429" s="0" t="s">
        <v>2273</v>
      </c>
      <c r="E429" s="1" t="s">
        <v>2273</v>
      </c>
      <c r="G429" s="5" t="s">
        <v>2273</v>
      </c>
      <c r="H429" s="5"/>
      <c r="I429" s="5"/>
      <c r="J429" s="5"/>
      <c r="K429" s="5"/>
      <c r="L429" s="5"/>
      <c r="M429" s="5"/>
      <c r="N429" s="5"/>
      <c r="O429" s="0" t="s">
        <v>2274</v>
      </c>
      <c r="P429" s="0" t="s">
        <v>2275</v>
      </c>
      <c r="Q429" s="0" t="s">
        <v>51</v>
      </c>
      <c r="R429" s="0" t="s">
        <v>52</v>
      </c>
      <c r="S429" s="0" t="n">
        <v>31.119</v>
      </c>
      <c r="T429" s="0" t="n">
        <v>4120</v>
      </c>
      <c r="U429" s="0" t="n">
        <v>4120</v>
      </c>
      <c r="V429" s="0" t="n">
        <v>2899</v>
      </c>
      <c r="X429" s="0" t="n">
        <v>962</v>
      </c>
      <c r="Y429" s="0" t="s">
        <v>67</v>
      </c>
      <c r="Z429" s="0" t="s">
        <v>120</v>
      </c>
      <c r="AA429" s="0" t="s">
        <v>120</v>
      </c>
      <c r="AB429" s="0" t="s">
        <v>56</v>
      </c>
      <c r="AC429" s="0" t="s">
        <v>120</v>
      </c>
      <c r="AD429" s="0" t="s">
        <v>1652</v>
      </c>
      <c r="AG429" s="6" t="n">
        <v>42735</v>
      </c>
      <c r="AH429" s="0" t="n">
        <v>734</v>
      </c>
      <c r="AI429" s="0" t="n">
        <v>774</v>
      </c>
      <c r="AJ429" s="6" t="n">
        <v>42735</v>
      </c>
      <c r="AK429" s="0" t="n">
        <v>100.29</v>
      </c>
      <c r="AL429" s="6" t="n">
        <v>42735</v>
      </c>
      <c r="AM429" s="0" t="n">
        <v>51.529</v>
      </c>
      <c r="AN429" s="0" t="n">
        <v>54.317</v>
      </c>
      <c r="AO429" s="0" t="n">
        <v>884</v>
      </c>
      <c r="AP429" s="0" t="n">
        <v>987</v>
      </c>
      <c r="AQ429" s="0" t="s">
        <v>816</v>
      </c>
      <c r="AR429" s="0" t="s">
        <v>58</v>
      </c>
      <c r="AS429" s="0" t="s">
        <v>67</v>
      </c>
      <c r="AT429" s="0" t="n">
        <v>165</v>
      </c>
      <c r="AU429" s="0" t="n">
        <v>88</v>
      </c>
      <c r="AX429" s="0" t="s">
        <v>1608</v>
      </c>
    </row>
    <row r="430" customFormat="false" ht="15" hidden="false" customHeight="false" outlineLevel="0" collapsed="false">
      <c r="A430" s="0" t="s">
        <v>2276</v>
      </c>
      <c r="B430" s="0" t="s">
        <v>1592</v>
      </c>
      <c r="C430" s="0" t="s">
        <v>2277</v>
      </c>
      <c r="E430" s="1" t="s">
        <v>2277</v>
      </c>
      <c r="G430" s="5" t="s">
        <v>2277</v>
      </c>
      <c r="H430" s="5" t="s">
        <v>2278</v>
      </c>
      <c r="I430" s="5"/>
      <c r="J430" s="5"/>
      <c r="K430" s="5"/>
      <c r="L430" s="5"/>
      <c r="M430" s="5"/>
      <c r="N430" s="5"/>
      <c r="O430" s="0" t="s">
        <v>2277</v>
      </c>
      <c r="P430" s="0" t="s">
        <v>2279</v>
      </c>
      <c r="Q430" s="0" t="s">
        <v>51</v>
      </c>
      <c r="R430" s="0" t="s">
        <v>52</v>
      </c>
      <c r="S430" s="0" t="n">
        <v>913</v>
      </c>
      <c r="T430" s="0" t="n">
        <v>2733</v>
      </c>
      <c r="U430" s="0" t="n">
        <v>2733</v>
      </c>
      <c r="W430" s="0" t="s">
        <v>2280</v>
      </c>
      <c r="X430" s="0" t="n">
        <v>19</v>
      </c>
      <c r="Y430" s="0" t="s">
        <v>77</v>
      </c>
      <c r="Z430" s="0" t="n">
        <v>2733</v>
      </c>
      <c r="AA430" s="0" t="s">
        <v>54</v>
      </c>
      <c r="AB430" s="0" t="s">
        <v>54</v>
      </c>
      <c r="AC430" s="0" t="n">
        <v>4.608</v>
      </c>
      <c r="AD430" s="0" t="s">
        <v>1769</v>
      </c>
      <c r="AG430" s="6" t="n">
        <v>42735</v>
      </c>
      <c r="AH430" s="0" t="n">
        <v>29</v>
      </c>
      <c r="AI430" s="0" t="n">
        <v>31</v>
      </c>
      <c r="AJ430" s="6" t="n">
        <v>42735</v>
      </c>
      <c r="AK430" s="0" t="n">
        <v>4.608</v>
      </c>
      <c r="AL430" s="6" t="n">
        <v>42735</v>
      </c>
      <c r="AM430" s="0" t="n">
        <v>687</v>
      </c>
      <c r="AN430" s="0" t="n">
        <v>724</v>
      </c>
      <c r="AO430" s="0" t="n">
        <v>1.258</v>
      </c>
      <c r="AP430" s="0" t="n">
        <v>1.406</v>
      </c>
      <c r="AQ430" s="0" t="s">
        <v>1639</v>
      </c>
      <c r="AR430" s="0" t="s">
        <v>58</v>
      </c>
      <c r="AS430" s="0" t="s">
        <v>77</v>
      </c>
      <c r="AT430" s="0" t="n">
        <v>11</v>
      </c>
      <c r="AU430" s="0" t="n">
        <v>17</v>
      </c>
      <c r="AV430" s="0" t="s">
        <v>1769</v>
      </c>
      <c r="AW430" s="0" t="s">
        <v>1769</v>
      </c>
      <c r="AX430" s="0" t="s">
        <v>1608</v>
      </c>
    </row>
    <row r="431" customFormat="false" ht="15" hidden="false" customHeight="false" outlineLevel="0" collapsed="false">
      <c r="A431" s="0" t="s">
        <v>2281</v>
      </c>
      <c r="B431" s="0" t="s">
        <v>1592</v>
      </c>
      <c r="C431" s="0" t="s">
        <v>2282</v>
      </c>
      <c r="E431" s="1" t="s">
        <v>2282</v>
      </c>
      <c r="G431" s="5" t="s">
        <v>2282</v>
      </c>
      <c r="H431" s="5"/>
      <c r="I431" s="5"/>
      <c r="J431" s="5"/>
      <c r="K431" s="5"/>
      <c r="L431" s="5"/>
      <c r="M431" s="5"/>
      <c r="N431" s="5"/>
      <c r="O431" s="0" t="s">
        <v>2282</v>
      </c>
      <c r="P431" s="0" t="s">
        <v>2283</v>
      </c>
      <c r="Q431" s="0" t="s">
        <v>51</v>
      </c>
      <c r="R431" s="0" t="s">
        <v>52</v>
      </c>
      <c r="S431" s="0" t="n">
        <v>581</v>
      </c>
      <c r="T431" s="0" t="n">
        <v>2434</v>
      </c>
      <c r="U431" s="0" t="n">
        <v>2434</v>
      </c>
      <c r="V431" s="0" t="n">
        <v>2630</v>
      </c>
      <c r="X431" s="0" t="n">
        <v>10</v>
      </c>
      <c r="Y431" s="0" t="s">
        <v>77</v>
      </c>
      <c r="Z431" s="0" t="n">
        <v>2434</v>
      </c>
      <c r="AA431" s="0" t="s">
        <v>54</v>
      </c>
      <c r="AB431" s="0" t="s">
        <v>54</v>
      </c>
      <c r="AC431" s="0" t="n">
        <v>4.023</v>
      </c>
      <c r="AD431" s="0" t="s">
        <v>1749</v>
      </c>
      <c r="AG431" s="6" t="n">
        <v>42735</v>
      </c>
      <c r="AH431" s="0" t="n">
        <v>39</v>
      </c>
      <c r="AI431" s="0" t="n">
        <v>41</v>
      </c>
      <c r="AJ431" s="6" t="n">
        <v>42735</v>
      </c>
      <c r="AK431" s="0" t="n">
        <v>4.023</v>
      </c>
      <c r="AL431" s="6" t="n">
        <v>42735</v>
      </c>
      <c r="AM431" s="0" t="n">
        <v>658</v>
      </c>
      <c r="AN431" s="0" t="n">
        <v>693</v>
      </c>
      <c r="AO431" s="0" t="n">
        <v>1.75</v>
      </c>
      <c r="AP431" s="0" t="n">
        <v>1.956</v>
      </c>
      <c r="AQ431" s="0" t="s">
        <v>1639</v>
      </c>
      <c r="AR431" s="0" t="s">
        <v>58</v>
      </c>
      <c r="AS431" s="0" t="s">
        <v>77</v>
      </c>
      <c r="AT431" s="0" t="n">
        <v>9</v>
      </c>
      <c r="AU431" s="0" t="n">
        <v>10</v>
      </c>
      <c r="AW431" s="0" t="s">
        <v>2120</v>
      </c>
      <c r="AX431" s="0" t="s">
        <v>1608</v>
      </c>
      <c r="AY431" s="0" t="s">
        <v>2284</v>
      </c>
    </row>
    <row r="432" customFormat="false" ht="15" hidden="false" customHeight="false" outlineLevel="0" collapsed="false">
      <c r="A432" s="0" t="s">
        <v>2285</v>
      </c>
      <c r="B432" s="0" t="s">
        <v>1592</v>
      </c>
      <c r="C432" s="0" t="s">
        <v>2286</v>
      </c>
      <c r="E432" s="1" t="s">
        <v>2286</v>
      </c>
      <c r="G432" s="5" t="s">
        <v>2286</v>
      </c>
      <c r="H432" s="5"/>
      <c r="I432" s="5"/>
      <c r="J432" s="5"/>
      <c r="K432" s="5"/>
      <c r="L432" s="5"/>
      <c r="M432" s="5"/>
      <c r="N432" s="5"/>
      <c r="O432" s="0" t="s">
        <v>2286</v>
      </c>
      <c r="P432" s="0" t="s">
        <v>2287</v>
      </c>
      <c r="Q432" s="0" t="s">
        <v>51</v>
      </c>
      <c r="R432" s="0" t="s">
        <v>52</v>
      </c>
      <c r="S432" s="0" t="n">
        <v>386</v>
      </c>
      <c r="T432" s="0" t="n">
        <v>2630</v>
      </c>
      <c r="U432" s="0" t="n">
        <v>2630</v>
      </c>
      <c r="X432" s="0" t="n">
        <v>7</v>
      </c>
      <c r="Y432" s="0" t="s">
        <v>77</v>
      </c>
      <c r="Z432" s="0" t="n">
        <v>2630</v>
      </c>
      <c r="AA432" s="0" t="s">
        <v>54</v>
      </c>
      <c r="AB432" s="0" t="s">
        <v>54</v>
      </c>
      <c r="AC432" s="0" t="n">
        <v>2.936</v>
      </c>
      <c r="AD432" s="0" t="s">
        <v>1599</v>
      </c>
      <c r="AG432" s="6" t="n">
        <v>42735</v>
      </c>
      <c r="AH432" s="0" t="n">
        <v>9</v>
      </c>
      <c r="AI432" s="0" t="n">
        <v>10</v>
      </c>
      <c r="AJ432" s="6" t="n">
        <v>42735</v>
      </c>
      <c r="AK432" s="0" t="n">
        <v>2.936</v>
      </c>
      <c r="AL432" s="6" t="n">
        <v>42735</v>
      </c>
      <c r="AM432" s="0" t="n">
        <v>532</v>
      </c>
      <c r="AN432" s="0" t="n">
        <v>561</v>
      </c>
      <c r="AO432" s="0" t="n">
        <v>605</v>
      </c>
      <c r="AP432" s="0" t="n">
        <v>676</v>
      </c>
      <c r="AQ432" s="0" t="s">
        <v>1639</v>
      </c>
      <c r="AR432" s="0" t="s">
        <v>58</v>
      </c>
      <c r="AS432" s="0" t="s">
        <v>77</v>
      </c>
      <c r="AT432" s="0" t="n">
        <v>5</v>
      </c>
      <c r="AU432" s="0" t="n">
        <v>4</v>
      </c>
      <c r="AV432" s="0" t="s">
        <v>1599</v>
      </c>
      <c r="AX432" s="0" t="s">
        <v>1608</v>
      </c>
    </row>
    <row r="433" customFormat="false" ht="15" hidden="false" customHeight="false" outlineLevel="0" collapsed="false">
      <c r="A433" s="0" t="s">
        <v>2288</v>
      </c>
      <c r="B433" s="0" t="s">
        <v>1592</v>
      </c>
      <c r="C433" s="0" t="s">
        <v>2289</v>
      </c>
      <c r="E433" s="1" t="s">
        <v>2289</v>
      </c>
      <c r="G433" s="5" t="s">
        <v>2289</v>
      </c>
      <c r="H433" s="5" t="s">
        <v>2290</v>
      </c>
      <c r="I433" s="5" t="s">
        <v>2291</v>
      </c>
      <c r="J433" s="5"/>
      <c r="K433" s="5"/>
      <c r="L433" s="5"/>
      <c r="M433" s="5"/>
      <c r="N433" s="5"/>
      <c r="O433" s="0" t="s">
        <v>2289</v>
      </c>
      <c r="P433" s="0" t="s">
        <v>2292</v>
      </c>
      <c r="Q433" s="0" t="s">
        <v>51</v>
      </c>
      <c r="R433" s="0" t="s">
        <v>52</v>
      </c>
      <c r="S433" s="0" t="n">
        <v>351</v>
      </c>
      <c r="T433" s="0" t="n">
        <v>4741</v>
      </c>
      <c r="U433" s="0" t="n">
        <v>4741</v>
      </c>
      <c r="X433" s="0" t="n">
        <v>17</v>
      </c>
      <c r="Y433" s="0" t="s">
        <v>53</v>
      </c>
      <c r="Z433" s="0" t="n">
        <v>4741</v>
      </c>
      <c r="AA433" s="0" t="s">
        <v>54</v>
      </c>
      <c r="AB433" s="0" t="s">
        <v>54</v>
      </c>
      <c r="AC433" s="0" t="n">
        <v>4.27</v>
      </c>
      <c r="AD433" s="0" t="s">
        <v>1599</v>
      </c>
      <c r="AG433" s="6" t="n">
        <v>42735</v>
      </c>
      <c r="AH433" s="0" t="n">
        <v>16</v>
      </c>
      <c r="AI433" s="0" t="n">
        <v>17</v>
      </c>
      <c r="AJ433" s="6" t="n">
        <v>42735</v>
      </c>
      <c r="AK433" s="0" t="n">
        <v>4.27</v>
      </c>
      <c r="AL433" s="6" t="n">
        <v>42735</v>
      </c>
      <c r="AM433" s="0" t="n">
        <v>434</v>
      </c>
      <c r="AN433" s="0" t="n">
        <v>458</v>
      </c>
      <c r="AO433" s="0" t="n">
        <v>439</v>
      </c>
      <c r="AP433" s="0" t="n">
        <v>491</v>
      </c>
      <c r="AQ433" s="0" t="s">
        <v>1639</v>
      </c>
      <c r="AR433" s="0" t="s">
        <v>58</v>
      </c>
      <c r="AS433" s="0" t="s">
        <v>53</v>
      </c>
      <c r="AT433" s="0" t="n">
        <v>11</v>
      </c>
      <c r="AU433" s="0" t="n">
        <v>17</v>
      </c>
      <c r="AV433" s="0" t="s">
        <v>1599</v>
      </c>
      <c r="AW433" s="0" t="s">
        <v>1599</v>
      </c>
      <c r="AX433" s="0" t="s">
        <v>1608</v>
      </c>
    </row>
    <row r="434" customFormat="false" ht="15" hidden="false" customHeight="false" outlineLevel="0" collapsed="false">
      <c r="A434" s="0" t="s">
        <v>2293</v>
      </c>
      <c r="B434" s="0" t="s">
        <v>1592</v>
      </c>
      <c r="C434" s="0" t="s">
        <v>2294</v>
      </c>
      <c r="E434" s="1" t="s">
        <v>2294</v>
      </c>
      <c r="G434" s="5" t="s">
        <v>2294</v>
      </c>
      <c r="H434" s="5" t="s">
        <v>2295</v>
      </c>
      <c r="I434" s="5" t="s">
        <v>2296</v>
      </c>
      <c r="J434" s="5"/>
      <c r="K434" s="5"/>
      <c r="L434" s="5"/>
      <c r="M434" s="5" t="s">
        <v>2297</v>
      </c>
      <c r="N434" s="5"/>
      <c r="O434" s="0" t="s">
        <v>1289</v>
      </c>
      <c r="P434" s="0" t="s">
        <v>1290</v>
      </c>
      <c r="Q434" s="0" t="s">
        <v>51</v>
      </c>
      <c r="R434" s="0" t="s">
        <v>52</v>
      </c>
      <c r="S434" s="0" t="n">
        <v>7.443</v>
      </c>
      <c r="T434" s="0" t="n">
        <v>3011</v>
      </c>
      <c r="U434" s="0" t="n">
        <v>3011</v>
      </c>
      <c r="X434" s="0" t="n">
        <v>615</v>
      </c>
      <c r="Y434" s="0" t="s">
        <v>227</v>
      </c>
      <c r="Z434" s="0" t="s">
        <v>120</v>
      </c>
      <c r="AA434" s="0" t="s">
        <v>120</v>
      </c>
      <c r="AB434" s="0" t="s">
        <v>56</v>
      </c>
      <c r="AC434" s="0" t="s">
        <v>120</v>
      </c>
      <c r="AD434" s="0" t="s">
        <v>1652</v>
      </c>
      <c r="AG434" s="6" t="n">
        <v>42735</v>
      </c>
      <c r="AH434" s="0" t="n">
        <v>95</v>
      </c>
      <c r="AI434" s="0" t="n">
        <v>100</v>
      </c>
      <c r="AJ434" s="6" t="n">
        <v>42735</v>
      </c>
      <c r="AK434" s="0" t="n">
        <v>41.799</v>
      </c>
      <c r="AL434" s="6" t="n">
        <v>42735</v>
      </c>
      <c r="AM434" s="0" t="n">
        <v>25.155</v>
      </c>
      <c r="AN434" s="0" t="n">
        <v>26.516</v>
      </c>
      <c r="AO434" s="0" t="n">
        <v>14.881</v>
      </c>
      <c r="AP434" s="0" t="n">
        <v>16.627</v>
      </c>
      <c r="AQ434" s="0" t="s">
        <v>1605</v>
      </c>
      <c r="AR434" s="0" t="s">
        <v>58</v>
      </c>
      <c r="AS434" s="0" t="s">
        <v>227</v>
      </c>
      <c r="AT434" s="0" t="n">
        <v>13179</v>
      </c>
      <c r="AU434" s="0" t="n">
        <v>174</v>
      </c>
      <c r="AX434" s="0" t="s">
        <v>1608</v>
      </c>
    </row>
    <row r="435" customFormat="false" ht="15" hidden="false" customHeight="false" outlineLevel="0" collapsed="false">
      <c r="A435" s="0" t="s">
        <v>2298</v>
      </c>
      <c r="B435" s="0" t="s">
        <v>1592</v>
      </c>
      <c r="C435" s="0" t="s">
        <v>2299</v>
      </c>
      <c r="E435" s="1" t="s">
        <v>2299</v>
      </c>
      <c r="G435" s="5" t="s">
        <v>2299</v>
      </c>
      <c r="H435" s="5" t="s">
        <v>2300</v>
      </c>
      <c r="I435" s="5" t="s">
        <v>2301</v>
      </c>
      <c r="J435" s="5"/>
      <c r="K435" s="5"/>
      <c r="L435" s="5"/>
      <c r="M435" s="5"/>
      <c r="N435" s="5"/>
      <c r="O435" s="0" t="s">
        <v>1289</v>
      </c>
      <c r="P435" s="0" t="s">
        <v>1290</v>
      </c>
      <c r="Q435" s="0" t="s">
        <v>51</v>
      </c>
      <c r="R435" s="0" t="s">
        <v>52</v>
      </c>
      <c r="S435" s="0" t="n">
        <v>135.467</v>
      </c>
      <c r="T435" s="0" t="n">
        <v>4299</v>
      </c>
      <c r="U435" s="0" t="n">
        <v>4299</v>
      </c>
      <c r="X435" s="0" t="n">
        <v>996</v>
      </c>
      <c r="Y435" s="0" t="s">
        <v>67</v>
      </c>
      <c r="Z435" s="0" t="s">
        <v>120</v>
      </c>
      <c r="AA435" s="0" t="s">
        <v>120</v>
      </c>
      <c r="AB435" s="0" t="s">
        <v>56</v>
      </c>
      <c r="AC435" s="0" t="s">
        <v>120</v>
      </c>
      <c r="AD435" s="0" t="s">
        <v>1652</v>
      </c>
      <c r="AG435" s="6" t="n">
        <v>42735</v>
      </c>
      <c r="AH435" s="0" t="n">
        <v>4.077</v>
      </c>
      <c r="AI435" s="0" t="n">
        <v>4.298</v>
      </c>
      <c r="AJ435" s="6" t="n">
        <v>42735</v>
      </c>
      <c r="AK435" s="0" t="n">
        <v>255.878</v>
      </c>
      <c r="AL435" s="6" t="n">
        <v>42735</v>
      </c>
      <c r="AM435" s="0" t="n">
        <v>190.007</v>
      </c>
      <c r="AN435" s="0" t="n">
        <v>200.287</v>
      </c>
      <c r="AO435" s="0" t="n">
        <v>36.572</v>
      </c>
      <c r="AP435" s="0" t="n">
        <v>40.864</v>
      </c>
      <c r="AQ435" s="0" t="s">
        <v>1605</v>
      </c>
      <c r="AR435" s="0" t="s">
        <v>58</v>
      </c>
      <c r="AS435" s="0" t="s">
        <v>67</v>
      </c>
      <c r="AT435" s="0" t="n">
        <v>13179</v>
      </c>
      <c r="AU435" s="0" t="n">
        <v>120</v>
      </c>
      <c r="AX435" s="0" t="s">
        <v>1608</v>
      </c>
      <c r="AY435" s="0" t="s">
        <v>2302</v>
      </c>
    </row>
    <row r="436" customFormat="false" ht="15" hidden="false" customHeight="false" outlineLevel="0" collapsed="false">
      <c r="A436" s="0" t="s">
        <v>2303</v>
      </c>
      <c r="B436" s="0" t="s">
        <v>1592</v>
      </c>
      <c r="C436" s="0" t="s">
        <v>2304</v>
      </c>
      <c r="E436" s="1" t="s">
        <v>2304</v>
      </c>
      <c r="G436" s="5" t="s">
        <v>2304</v>
      </c>
      <c r="H436" s="5"/>
      <c r="I436" s="5"/>
      <c r="J436" s="5"/>
      <c r="K436" s="5"/>
      <c r="L436" s="5"/>
      <c r="M436" s="5"/>
      <c r="N436" s="5"/>
      <c r="O436" s="0" t="s">
        <v>2304</v>
      </c>
      <c r="P436" s="0" t="s">
        <v>2305</v>
      </c>
      <c r="Q436" s="0" t="s">
        <v>51</v>
      </c>
      <c r="R436" s="0" t="s">
        <v>52</v>
      </c>
      <c r="S436" s="0" t="n">
        <v>402</v>
      </c>
      <c r="T436" s="0" t="n">
        <v>2899</v>
      </c>
      <c r="U436" s="0" t="n">
        <v>2899</v>
      </c>
      <c r="V436" s="0" t="n">
        <v>910</v>
      </c>
      <c r="X436" s="0" t="n">
        <v>86</v>
      </c>
      <c r="Y436" s="0" t="s">
        <v>53</v>
      </c>
      <c r="Z436" s="0" t="n">
        <v>2899</v>
      </c>
      <c r="AA436" s="0" t="s">
        <v>54</v>
      </c>
      <c r="AB436" s="0" t="s">
        <v>54</v>
      </c>
      <c r="AC436" s="0" t="n">
        <v>3.858</v>
      </c>
      <c r="AD436" s="0" t="s">
        <v>2306</v>
      </c>
      <c r="AG436" s="6" t="n">
        <v>42735</v>
      </c>
      <c r="AH436" s="0" t="n">
        <v>16</v>
      </c>
      <c r="AI436" s="0" t="n">
        <v>17</v>
      </c>
      <c r="AJ436" s="6" t="n">
        <v>42735</v>
      </c>
      <c r="AK436" s="0" t="n">
        <v>3.858</v>
      </c>
      <c r="AL436" s="6" t="n">
        <v>42735</v>
      </c>
      <c r="AM436" s="0" t="n">
        <v>1.373</v>
      </c>
      <c r="AN436" s="0" t="n">
        <v>1.447</v>
      </c>
      <c r="AO436" s="0" t="n">
        <v>1.406</v>
      </c>
      <c r="AP436" s="0" t="n">
        <v>1.571</v>
      </c>
      <c r="AQ436" s="0" t="s">
        <v>1639</v>
      </c>
      <c r="AR436" s="0" t="s">
        <v>58</v>
      </c>
      <c r="AS436" s="0" t="s">
        <v>53</v>
      </c>
      <c r="AT436" s="0" t="n">
        <v>24</v>
      </c>
      <c r="AU436" s="0" t="n">
        <v>27</v>
      </c>
      <c r="AX436" s="0" t="s">
        <v>1608</v>
      </c>
    </row>
    <row r="437" customFormat="false" ht="15" hidden="false" customHeight="false" outlineLevel="0" collapsed="false">
      <c r="A437" s="0" t="s">
        <v>2307</v>
      </c>
      <c r="B437" s="0" t="s">
        <v>1592</v>
      </c>
      <c r="C437" s="0" t="s">
        <v>2308</v>
      </c>
      <c r="E437" s="1" t="s">
        <v>2308</v>
      </c>
      <c r="G437" s="5" t="s">
        <v>2308</v>
      </c>
      <c r="H437" s="5" t="s">
        <v>2309</v>
      </c>
      <c r="I437" s="5"/>
      <c r="J437" s="5"/>
      <c r="K437" s="5"/>
      <c r="L437" s="5"/>
      <c r="M437" s="5"/>
      <c r="N437" s="5"/>
      <c r="O437" s="0" t="s">
        <v>2308</v>
      </c>
      <c r="P437" s="0" t="s">
        <v>2310</v>
      </c>
      <c r="Q437" s="0" t="s">
        <v>51</v>
      </c>
      <c r="R437" s="0" t="s">
        <v>52</v>
      </c>
      <c r="S437" s="0" t="n">
        <v>59</v>
      </c>
      <c r="T437" s="0" t="n">
        <v>2620</v>
      </c>
      <c r="U437" s="0" t="n">
        <v>2620</v>
      </c>
      <c r="X437" s="0" t="n">
        <v>2</v>
      </c>
      <c r="Y437" s="0" t="s">
        <v>53</v>
      </c>
      <c r="Z437" s="0" t="n">
        <v>2620</v>
      </c>
      <c r="AA437" s="0" t="s">
        <v>54</v>
      </c>
      <c r="AB437" s="0" t="s">
        <v>54</v>
      </c>
      <c r="AC437" s="0" t="n">
        <v>1.128</v>
      </c>
      <c r="AD437" s="0" t="s">
        <v>1652</v>
      </c>
      <c r="AG437" s="6" t="n">
        <v>42735</v>
      </c>
      <c r="AH437" s="0" t="n">
        <v>3</v>
      </c>
      <c r="AI437" s="0" t="n">
        <v>3</v>
      </c>
      <c r="AJ437" s="6" t="n">
        <v>42735</v>
      </c>
      <c r="AK437" s="0" t="n">
        <v>1.128</v>
      </c>
      <c r="AL437" s="6" t="n">
        <v>42735</v>
      </c>
      <c r="AM437" s="0" t="n">
        <v>128</v>
      </c>
      <c r="AN437" s="0" t="n">
        <v>135</v>
      </c>
      <c r="AO437" s="0" t="n">
        <v>460</v>
      </c>
      <c r="AP437" s="0" t="n">
        <v>514</v>
      </c>
      <c r="AQ437" s="0" t="s">
        <v>1639</v>
      </c>
      <c r="AR437" s="0" t="s">
        <v>58</v>
      </c>
      <c r="AS437" s="0" t="s">
        <v>53</v>
      </c>
      <c r="AT437" s="0" t="n">
        <v>2</v>
      </c>
      <c r="AU437" s="0" t="n">
        <v>2</v>
      </c>
      <c r="AV437" s="0" t="s">
        <v>2125</v>
      </c>
      <c r="AX437" s="0" t="s">
        <v>1608</v>
      </c>
    </row>
    <row r="438" customFormat="false" ht="15" hidden="false" customHeight="false" outlineLevel="0" collapsed="false">
      <c r="A438" s="0" t="s">
        <v>2311</v>
      </c>
      <c r="B438" s="0" t="s">
        <v>1592</v>
      </c>
      <c r="C438" s="0" t="s">
        <v>2312</v>
      </c>
      <c r="E438" s="1" t="s">
        <v>2312</v>
      </c>
      <c r="G438" s="5" t="s">
        <v>2312</v>
      </c>
      <c r="H438" s="5" t="s">
        <v>2313</v>
      </c>
      <c r="I438" s="5" t="s">
        <v>2314</v>
      </c>
      <c r="J438" s="5" t="s">
        <v>2315</v>
      </c>
      <c r="K438" s="5"/>
      <c r="L438" s="5"/>
      <c r="M438" s="5"/>
      <c r="N438" s="5"/>
      <c r="O438" s="0" t="s">
        <v>1289</v>
      </c>
      <c r="P438" s="0" t="s">
        <v>1290</v>
      </c>
      <c r="Q438" s="0" t="s">
        <v>51</v>
      </c>
      <c r="R438" s="0" t="s">
        <v>52</v>
      </c>
      <c r="S438" s="0" t="n">
        <v>449</v>
      </c>
      <c r="T438" s="0" t="n">
        <v>2892</v>
      </c>
      <c r="U438" s="0" t="n">
        <v>2892</v>
      </c>
      <c r="V438" s="0" t="n">
        <v>2841</v>
      </c>
      <c r="X438" s="0" t="n">
        <v>28</v>
      </c>
      <c r="Y438" s="0" t="s">
        <v>67</v>
      </c>
      <c r="Z438" s="0" t="s">
        <v>120</v>
      </c>
      <c r="AA438" s="0" t="s">
        <v>120</v>
      </c>
      <c r="AB438" s="0" t="s">
        <v>56</v>
      </c>
      <c r="AC438" s="0" t="s">
        <v>120</v>
      </c>
      <c r="AD438" s="0" t="s">
        <v>2316</v>
      </c>
      <c r="AG438" s="6" t="n">
        <v>42735</v>
      </c>
      <c r="AH438" s="0" t="n">
        <v>-783</v>
      </c>
      <c r="AI438" s="0" t="n">
        <v>-825</v>
      </c>
      <c r="AJ438" s="6" t="n">
        <v>42735</v>
      </c>
      <c r="AK438" s="0" t="n">
        <v>11.033</v>
      </c>
      <c r="AL438" s="6" t="n">
        <v>42735</v>
      </c>
      <c r="AM438" s="0" t="n">
        <v>4.152</v>
      </c>
      <c r="AN438" s="0" t="n">
        <v>4.377</v>
      </c>
      <c r="AO438" s="0" t="n">
        <v>897</v>
      </c>
      <c r="AP438" s="0" t="n">
        <v>1.002</v>
      </c>
      <c r="AQ438" s="0" t="s">
        <v>1605</v>
      </c>
      <c r="AR438" s="0" t="s">
        <v>58</v>
      </c>
      <c r="AS438" s="0" t="s">
        <v>67</v>
      </c>
      <c r="AT438" s="0" t="n">
        <v>13179</v>
      </c>
      <c r="AU438" s="0" t="n">
        <v>25</v>
      </c>
      <c r="AV438" s="0" t="s">
        <v>1608</v>
      </c>
      <c r="AX438" s="0" t="s">
        <v>1608</v>
      </c>
    </row>
    <row r="439" customFormat="false" ht="15" hidden="false" customHeight="false" outlineLevel="0" collapsed="false">
      <c r="A439" s="0" t="s">
        <v>2317</v>
      </c>
      <c r="B439" s="0" t="s">
        <v>1592</v>
      </c>
      <c r="C439" s="0" t="s">
        <v>2318</v>
      </c>
      <c r="E439" s="1" t="s">
        <v>2318</v>
      </c>
      <c r="G439" s="5" t="s">
        <v>2318</v>
      </c>
      <c r="H439" s="5"/>
      <c r="I439" s="5"/>
      <c r="J439" s="5"/>
      <c r="K439" s="5"/>
      <c r="L439" s="5"/>
      <c r="M439" s="5"/>
      <c r="N439" s="5"/>
      <c r="O439" s="0" t="s">
        <v>2318</v>
      </c>
      <c r="P439" s="0" t="s">
        <v>2319</v>
      </c>
      <c r="Q439" s="0" t="s">
        <v>51</v>
      </c>
      <c r="R439" s="0" t="s">
        <v>52</v>
      </c>
      <c r="S439" s="0" t="n">
        <v>472</v>
      </c>
      <c r="T439" s="0" t="n">
        <v>2822</v>
      </c>
      <c r="U439" s="0" t="n">
        <v>2822</v>
      </c>
      <c r="X439" s="0" t="n">
        <v>27</v>
      </c>
      <c r="Y439" s="0" t="s">
        <v>77</v>
      </c>
      <c r="Z439" s="0" t="n">
        <v>2822</v>
      </c>
      <c r="AA439" s="0" t="s">
        <v>54</v>
      </c>
      <c r="AB439" s="0" t="s">
        <v>54</v>
      </c>
      <c r="AC439" s="0" t="n">
        <v>4.933</v>
      </c>
      <c r="AD439" s="0" t="s">
        <v>2063</v>
      </c>
      <c r="AG439" s="6" t="n">
        <v>42735</v>
      </c>
      <c r="AH439" s="0" t="n">
        <v>58</v>
      </c>
      <c r="AI439" s="0" t="n">
        <v>61</v>
      </c>
      <c r="AJ439" s="6" t="n">
        <v>42735</v>
      </c>
      <c r="AK439" s="0" t="n">
        <v>4.933</v>
      </c>
      <c r="AL439" s="6" t="n">
        <v>42735</v>
      </c>
      <c r="AM439" s="0" t="n">
        <v>711</v>
      </c>
      <c r="AN439" s="0" t="n">
        <v>749</v>
      </c>
      <c r="AO439" s="0" t="n">
        <v>689</v>
      </c>
      <c r="AP439" s="0" t="n">
        <v>769</v>
      </c>
      <c r="AQ439" s="0" t="s">
        <v>1639</v>
      </c>
      <c r="AR439" s="0" t="s">
        <v>58</v>
      </c>
      <c r="AS439" s="0" t="s">
        <v>77</v>
      </c>
      <c r="AT439" s="0" t="n">
        <v>14</v>
      </c>
      <c r="AU439" s="0" t="n">
        <v>20</v>
      </c>
      <c r="AV439" s="0" t="s">
        <v>1608</v>
      </c>
      <c r="AX439" s="0" t="s">
        <v>1608</v>
      </c>
    </row>
    <row r="440" customFormat="false" ht="15" hidden="false" customHeight="false" outlineLevel="0" collapsed="false">
      <c r="A440" s="0" t="s">
        <v>2320</v>
      </c>
      <c r="B440" s="0" t="s">
        <v>1592</v>
      </c>
      <c r="C440" s="0" t="s">
        <v>2321</v>
      </c>
      <c r="E440" s="1" t="s">
        <v>2321</v>
      </c>
      <c r="G440" s="5" t="s">
        <v>2321</v>
      </c>
      <c r="H440" s="5" t="s">
        <v>2322</v>
      </c>
      <c r="I440" s="5"/>
      <c r="J440" s="5"/>
      <c r="K440" s="5"/>
      <c r="L440" s="5"/>
      <c r="M440" s="5"/>
      <c r="N440" s="5"/>
      <c r="O440" s="0" t="s">
        <v>2321</v>
      </c>
      <c r="P440" s="0" t="s">
        <v>2323</v>
      </c>
      <c r="Q440" s="0" t="s">
        <v>51</v>
      </c>
      <c r="R440" s="0" t="s">
        <v>52</v>
      </c>
      <c r="S440" s="0" t="n">
        <v>231</v>
      </c>
      <c r="T440" s="0" t="n">
        <v>2899</v>
      </c>
      <c r="U440" s="0" t="n">
        <v>2899</v>
      </c>
      <c r="X440" s="0" t="n">
        <v>8</v>
      </c>
      <c r="Y440" s="0" t="s">
        <v>53</v>
      </c>
      <c r="Z440" s="0" t="n">
        <v>2899</v>
      </c>
      <c r="AA440" s="0" t="s">
        <v>54</v>
      </c>
      <c r="AB440" s="0" t="s">
        <v>54</v>
      </c>
      <c r="AC440" s="0" t="n">
        <v>2.853</v>
      </c>
      <c r="AD440" s="0" t="s">
        <v>1942</v>
      </c>
      <c r="AG440" s="6" t="n">
        <v>42735</v>
      </c>
      <c r="AH440" s="0" t="n">
        <v>31</v>
      </c>
      <c r="AI440" s="0" t="n">
        <v>33</v>
      </c>
      <c r="AJ440" s="6" t="n">
        <v>42735</v>
      </c>
      <c r="AK440" s="0" t="n">
        <v>2.853</v>
      </c>
      <c r="AL440" s="6" t="n">
        <v>42735</v>
      </c>
      <c r="AM440" s="0" t="n">
        <v>533</v>
      </c>
      <c r="AN440" s="0" t="n">
        <v>561</v>
      </c>
      <c r="AO440" s="0" t="n">
        <v>968</v>
      </c>
      <c r="AP440" s="0" t="n">
        <v>1.082</v>
      </c>
      <c r="AQ440" s="0" t="s">
        <v>1639</v>
      </c>
      <c r="AR440" s="0" t="s">
        <v>58</v>
      </c>
      <c r="AS440" s="0" t="s">
        <v>53</v>
      </c>
      <c r="AT440" s="0" t="n">
        <v>6</v>
      </c>
      <c r="AU440" s="0" t="n">
        <v>7</v>
      </c>
      <c r="AV440" s="0" t="s">
        <v>2324</v>
      </c>
      <c r="AX440" s="0" t="s">
        <v>1608</v>
      </c>
      <c r="AY440" s="0" t="s">
        <v>2325</v>
      </c>
    </row>
    <row r="441" customFormat="false" ht="15" hidden="false" customHeight="false" outlineLevel="0" collapsed="false">
      <c r="A441" s="0" t="s">
        <v>2326</v>
      </c>
      <c r="B441" s="0" t="s">
        <v>1592</v>
      </c>
      <c r="C441" s="0" t="s">
        <v>2327</v>
      </c>
      <c r="E441" s="1" t="s">
        <v>2327</v>
      </c>
      <c r="G441" s="5" t="s">
        <v>2327</v>
      </c>
      <c r="H441" s="5" t="s">
        <v>2328</v>
      </c>
      <c r="I441" s="5"/>
      <c r="J441" s="5"/>
      <c r="K441" s="5"/>
      <c r="L441" s="5"/>
      <c r="M441" s="5"/>
      <c r="N441" s="5"/>
      <c r="O441" s="0" t="s">
        <v>2327</v>
      </c>
      <c r="P441" s="0" t="s">
        <v>2329</v>
      </c>
      <c r="Q441" s="0" t="s">
        <v>51</v>
      </c>
      <c r="R441" s="0" t="s">
        <v>52</v>
      </c>
      <c r="S441" s="0" t="n">
        <v>2.419</v>
      </c>
      <c r="T441" s="0" t="n">
        <v>1091</v>
      </c>
      <c r="U441" s="0" t="n">
        <v>1091</v>
      </c>
      <c r="X441" s="0" t="n">
        <v>319</v>
      </c>
      <c r="Y441" s="0" t="s">
        <v>77</v>
      </c>
      <c r="Z441" s="0" t="n">
        <v>1091</v>
      </c>
      <c r="AA441" s="0" t="s">
        <v>54</v>
      </c>
      <c r="AB441" s="0" t="s">
        <v>54</v>
      </c>
      <c r="AC441" s="0" t="n">
        <v>19.65</v>
      </c>
      <c r="AD441" s="0" t="s">
        <v>1652</v>
      </c>
      <c r="AG441" s="6" t="n">
        <v>42735</v>
      </c>
      <c r="AH441" s="0" t="n">
        <v>120</v>
      </c>
      <c r="AI441" s="0" t="n">
        <v>127</v>
      </c>
      <c r="AJ441" s="6" t="n">
        <v>42735</v>
      </c>
      <c r="AK441" s="0" t="n">
        <v>19.65</v>
      </c>
      <c r="AL441" s="6" t="n">
        <v>42735</v>
      </c>
      <c r="AM441" s="0" t="n">
        <v>2.083</v>
      </c>
      <c r="AN441" s="0" t="n">
        <v>2.195</v>
      </c>
      <c r="AO441" s="0" t="n">
        <v>1.92</v>
      </c>
      <c r="AP441" s="0" t="n">
        <v>2.145</v>
      </c>
      <c r="AQ441" s="0" t="s">
        <v>1639</v>
      </c>
      <c r="AR441" s="0" t="s">
        <v>58</v>
      </c>
      <c r="AS441" s="0" t="s">
        <v>77</v>
      </c>
      <c r="AT441" s="0" t="n">
        <v>209</v>
      </c>
      <c r="AU441" s="0" t="n">
        <v>234</v>
      </c>
      <c r="AX441" s="0" t="s">
        <v>1608</v>
      </c>
    </row>
    <row r="442" customFormat="false" ht="15" hidden="false" customHeight="false" outlineLevel="0" collapsed="false">
      <c r="A442" s="0" t="s">
        <v>2330</v>
      </c>
      <c r="B442" s="0" t="s">
        <v>1592</v>
      </c>
      <c r="C442" s="0" t="s">
        <v>2331</v>
      </c>
      <c r="E442" s="1" t="s">
        <v>2331</v>
      </c>
      <c r="G442" s="5" t="s">
        <v>2331</v>
      </c>
      <c r="H442" s="5"/>
      <c r="I442" s="5"/>
      <c r="J442" s="5"/>
      <c r="K442" s="5"/>
      <c r="L442" s="5"/>
      <c r="M442" s="5"/>
      <c r="N442" s="5"/>
      <c r="O442" s="0" t="s">
        <v>2331</v>
      </c>
      <c r="P442" s="0" t="s">
        <v>2332</v>
      </c>
      <c r="Q442" s="0" t="s">
        <v>51</v>
      </c>
      <c r="R442" s="0" t="s">
        <v>52</v>
      </c>
      <c r="S442" s="0" t="n">
        <v>226</v>
      </c>
      <c r="T442" s="0" t="n">
        <v>2651</v>
      </c>
      <c r="U442" s="0" t="n">
        <v>2651</v>
      </c>
      <c r="X442" s="0" t="n">
        <v>33</v>
      </c>
      <c r="Y442" s="0" t="s">
        <v>53</v>
      </c>
      <c r="Z442" s="0" t="n">
        <v>2651</v>
      </c>
      <c r="AA442" s="0" t="s">
        <v>54</v>
      </c>
      <c r="AB442" s="0" t="s">
        <v>54</v>
      </c>
      <c r="AC442" s="0" t="n">
        <v>4.271</v>
      </c>
      <c r="AD442" s="0" t="s">
        <v>2333</v>
      </c>
      <c r="AG442" s="6" t="n">
        <v>42735</v>
      </c>
      <c r="AH442" s="0" t="n">
        <v>21</v>
      </c>
      <c r="AI442" s="0" t="n">
        <v>23</v>
      </c>
      <c r="AJ442" s="6" t="n">
        <v>42735</v>
      </c>
      <c r="AK442" s="0" t="n">
        <v>4.271</v>
      </c>
      <c r="AL442" s="6" t="n">
        <v>42735</v>
      </c>
      <c r="AM442" s="0" t="n">
        <v>563</v>
      </c>
      <c r="AN442" s="0" t="n">
        <v>593</v>
      </c>
      <c r="AO442" s="0" t="n">
        <v>2.439</v>
      </c>
      <c r="AP442" s="0" t="n">
        <v>2.725</v>
      </c>
      <c r="AQ442" s="0" t="s">
        <v>1639</v>
      </c>
      <c r="AR442" s="0" t="s">
        <v>58</v>
      </c>
      <c r="AS442" s="0" t="s">
        <v>53</v>
      </c>
      <c r="AT442" s="0" t="n">
        <v>7</v>
      </c>
      <c r="AU442" s="0" t="n">
        <v>15</v>
      </c>
      <c r="AW442" s="0" t="s">
        <v>2120</v>
      </c>
      <c r="AX442" s="0" t="s">
        <v>1608</v>
      </c>
    </row>
    <row r="443" customFormat="false" ht="15" hidden="false" customHeight="false" outlineLevel="0" collapsed="false">
      <c r="A443" s="0" t="s">
        <v>2334</v>
      </c>
      <c r="B443" s="0" t="s">
        <v>1592</v>
      </c>
      <c r="C443" s="0" t="s">
        <v>2335</v>
      </c>
      <c r="E443" s="1" t="s">
        <v>2335</v>
      </c>
      <c r="G443" s="5" t="s">
        <v>2335</v>
      </c>
      <c r="H443" s="5" t="s">
        <v>2336</v>
      </c>
      <c r="I443" s="5"/>
      <c r="J443" s="5"/>
      <c r="K443" s="5"/>
      <c r="L443" s="5"/>
      <c r="M443" s="5"/>
      <c r="N443" s="5"/>
      <c r="O443" s="0" t="s">
        <v>2335</v>
      </c>
      <c r="P443" s="0" t="s">
        <v>2337</v>
      </c>
      <c r="Q443" s="0" t="s">
        <v>51</v>
      </c>
      <c r="R443" s="0" t="s">
        <v>52</v>
      </c>
      <c r="S443" s="0" t="n">
        <v>823</v>
      </c>
      <c r="T443" s="0" t="n">
        <v>2229</v>
      </c>
      <c r="U443" s="0" t="n">
        <v>2229</v>
      </c>
      <c r="X443" s="0" t="n">
        <v>26</v>
      </c>
      <c r="Y443" s="0" t="s">
        <v>77</v>
      </c>
      <c r="Z443" s="0" t="n">
        <v>2229</v>
      </c>
      <c r="AA443" s="0" t="s">
        <v>54</v>
      </c>
      <c r="AB443" s="0" t="s">
        <v>54</v>
      </c>
      <c r="AC443" s="0" t="n">
        <v>5.867</v>
      </c>
      <c r="AD443" s="0" t="s">
        <v>1633</v>
      </c>
      <c r="AG443" s="6" t="n">
        <v>42735</v>
      </c>
      <c r="AH443" s="0" t="n">
        <v>3</v>
      </c>
      <c r="AI443" s="0" t="n">
        <v>3</v>
      </c>
      <c r="AJ443" s="6" t="n">
        <v>42735</v>
      </c>
      <c r="AK443" s="0" t="n">
        <v>5.867</v>
      </c>
      <c r="AL443" s="6" t="n">
        <v>42735</v>
      </c>
      <c r="AM443" s="0" t="n">
        <v>566</v>
      </c>
      <c r="AN443" s="0" t="n">
        <v>597</v>
      </c>
      <c r="AO443" s="0" t="n">
        <v>416</v>
      </c>
      <c r="AP443" s="0" t="n">
        <v>464</v>
      </c>
      <c r="AQ443" s="0" t="s">
        <v>1639</v>
      </c>
      <c r="AR443" s="0" t="s">
        <v>58</v>
      </c>
      <c r="AS443" s="0" t="s">
        <v>77</v>
      </c>
      <c r="AT443" s="0" t="n">
        <v>19</v>
      </c>
      <c r="AU443" s="0" t="n">
        <v>20</v>
      </c>
      <c r="AV443" s="0" t="s">
        <v>1608</v>
      </c>
      <c r="AX443" s="0" t="s">
        <v>1608</v>
      </c>
    </row>
    <row r="444" customFormat="false" ht="15" hidden="false" customHeight="false" outlineLevel="0" collapsed="false">
      <c r="A444" s="0" t="s">
        <v>2338</v>
      </c>
      <c r="B444" s="0" t="s">
        <v>1592</v>
      </c>
      <c r="C444" s="0" t="s">
        <v>2339</v>
      </c>
      <c r="E444" s="1" t="s">
        <v>2339</v>
      </c>
      <c r="G444" s="5" t="s">
        <v>2339</v>
      </c>
      <c r="H444" s="5"/>
      <c r="I444" s="5"/>
      <c r="J444" s="5"/>
      <c r="K444" s="5"/>
      <c r="L444" s="5"/>
      <c r="M444" s="5"/>
      <c r="N444" s="5"/>
      <c r="O444" s="0" t="s">
        <v>2340</v>
      </c>
      <c r="P444" s="0" t="s">
        <v>2341</v>
      </c>
      <c r="Q444" s="0" t="s">
        <v>51</v>
      </c>
      <c r="R444" s="0" t="s">
        <v>52</v>
      </c>
      <c r="S444" s="0" t="n">
        <v>706</v>
      </c>
      <c r="T444" s="0" t="n">
        <v>2011</v>
      </c>
      <c r="U444" s="0" t="n">
        <v>2011</v>
      </c>
      <c r="V444" s="0" t="n">
        <v>2899</v>
      </c>
      <c r="X444" s="0" t="n">
        <v>66</v>
      </c>
      <c r="Y444" s="0" t="s">
        <v>67</v>
      </c>
      <c r="Z444" s="0" t="s">
        <v>120</v>
      </c>
      <c r="AA444" s="0" t="s">
        <v>120</v>
      </c>
      <c r="AB444" s="0" t="s">
        <v>56</v>
      </c>
      <c r="AC444" s="0" t="s">
        <v>120</v>
      </c>
      <c r="AD444" s="0" t="s">
        <v>1769</v>
      </c>
      <c r="AG444" s="6" t="n">
        <v>42735</v>
      </c>
      <c r="AH444" s="0" t="n">
        <v>-39</v>
      </c>
      <c r="AI444" s="0" t="n">
        <v>-41</v>
      </c>
      <c r="AJ444" s="6" t="n">
        <v>42735</v>
      </c>
      <c r="AK444" s="0" t="n">
        <v>4.016</v>
      </c>
      <c r="AL444" s="6" t="n">
        <v>42735</v>
      </c>
      <c r="AM444" s="0" t="n">
        <v>1.353</v>
      </c>
      <c r="AN444" s="0" t="n">
        <v>1.426</v>
      </c>
      <c r="AO444" s="0" t="n">
        <v>937</v>
      </c>
      <c r="AP444" s="0" t="n">
        <v>1.047</v>
      </c>
      <c r="AQ444" s="0" t="s">
        <v>1639</v>
      </c>
      <c r="AR444" s="0" t="s">
        <v>58</v>
      </c>
      <c r="AS444" s="0" t="s">
        <v>67</v>
      </c>
      <c r="AT444" s="0" t="n">
        <v>47</v>
      </c>
      <c r="AU444" s="0" t="n">
        <v>63</v>
      </c>
      <c r="AX444" s="0" t="s">
        <v>1608</v>
      </c>
    </row>
    <row r="445" customFormat="false" ht="15" hidden="false" customHeight="false" outlineLevel="0" collapsed="false">
      <c r="A445" s="0" t="s">
        <v>2342</v>
      </c>
      <c r="B445" s="0" t="s">
        <v>1592</v>
      </c>
      <c r="C445" s="0" t="s">
        <v>2343</v>
      </c>
      <c r="E445" s="1" t="s">
        <v>2343</v>
      </c>
      <c r="G445" s="5" t="s">
        <v>2343</v>
      </c>
      <c r="H445" s="5" t="s">
        <v>2344</v>
      </c>
      <c r="I445" s="5" t="s">
        <v>2345</v>
      </c>
      <c r="J445" s="5"/>
      <c r="K445" s="5"/>
      <c r="L445" s="5"/>
      <c r="M445" s="5"/>
      <c r="N445" s="5"/>
      <c r="O445" s="0" t="s">
        <v>2346</v>
      </c>
      <c r="P445" s="0" t="s">
        <v>2347</v>
      </c>
      <c r="Q445" s="0" t="s">
        <v>51</v>
      </c>
      <c r="R445" s="0" t="s">
        <v>52</v>
      </c>
      <c r="S445" s="0" t="n">
        <v>7.129</v>
      </c>
      <c r="T445" s="0" t="n">
        <v>2910</v>
      </c>
      <c r="U445" s="0" t="n">
        <v>2910</v>
      </c>
      <c r="X445" s="0" t="n">
        <v>256</v>
      </c>
      <c r="Y445" s="0" t="s">
        <v>67</v>
      </c>
      <c r="Z445" s="0" t="n">
        <v>6619</v>
      </c>
      <c r="AA445" s="0" t="s">
        <v>120</v>
      </c>
      <c r="AB445" s="0" t="s">
        <v>56</v>
      </c>
      <c r="AC445" s="0" t="s">
        <v>120</v>
      </c>
      <c r="AD445" s="0" t="s">
        <v>1633</v>
      </c>
      <c r="AG445" s="6" t="n">
        <v>42735</v>
      </c>
      <c r="AH445" s="0" t="n">
        <v>858</v>
      </c>
      <c r="AI445" s="0" t="n">
        <v>905</v>
      </c>
      <c r="AJ445" s="6" t="n">
        <v>42735</v>
      </c>
      <c r="AK445" s="0" t="n">
        <v>75.672</v>
      </c>
      <c r="AL445" s="6" t="n">
        <v>42735</v>
      </c>
      <c r="AM445" s="0" t="n">
        <v>11.213</v>
      </c>
      <c r="AN445" s="0" t="n">
        <v>11.82</v>
      </c>
      <c r="AO445" s="0" t="n">
        <v>3.523</v>
      </c>
      <c r="AP445" s="0" t="n">
        <v>3.937</v>
      </c>
      <c r="AQ445" s="0" t="s">
        <v>816</v>
      </c>
      <c r="AR445" s="0" t="s">
        <v>58</v>
      </c>
      <c r="AS445" s="0" t="s">
        <v>67</v>
      </c>
      <c r="AT445" s="0" t="n">
        <v>310</v>
      </c>
      <c r="AU445" s="0" t="n">
        <v>154</v>
      </c>
      <c r="AV445" s="0" t="s">
        <v>1608</v>
      </c>
      <c r="AX445" s="0" t="s">
        <v>1608</v>
      </c>
    </row>
    <row r="446" customFormat="false" ht="15" hidden="false" customHeight="false" outlineLevel="0" collapsed="false">
      <c r="A446" s="0" t="s">
        <v>2348</v>
      </c>
      <c r="B446" s="0" t="s">
        <v>1592</v>
      </c>
      <c r="C446" s="0" t="s">
        <v>2349</v>
      </c>
      <c r="E446" s="1" t="s">
        <v>2349</v>
      </c>
      <c r="G446" s="5" t="s">
        <v>2349</v>
      </c>
      <c r="H446" s="5" t="s">
        <v>2350</v>
      </c>
      <c r="I446" s="5"/>
      <c r="J446" s="5"/>
      <c r="K446" s="5"/>
      <c r="L446" s="5"/>
      <c r="M446" s="5"/>
      <c r="N446" s="5"/>
      <c r="O446" s="0" t="s">
        <v>2349</v>
      </c>
      <c r="P446" s="0" t="s">
        <v>2351</v>
      </c>
      <c r="Q446" s="0" t="s">
        <v>51</v>
      </c>
      <c r="R446" s="0" t="s">
        <v>52</v>
      </c>
      <c r="S446" s="0" t="n">
        <v>996</v>
      </c>
      <c r="T446" s="0" t="n">
        <v>4673</v>
      </c>
      <c r="U446" s="0" t="n">
        <v>4673</v>
      </c>
      <c r="X446" s="0" t="n">
        <v>32</v>
      </c>
      <c r="Y446" s="0" t="s">
        <v>77</v>
      </c>
      <c r="Z446" s="0" t="n">
        <v>4673</v>
      </c>
      <c r="AA446" s="0" t="s">
        <v>54</v>
      </c>
      <c r="AB446" s="0" t="s">
        <v>54</v>
      </c>
      <c r="AC446" s="0" t="n">
        <v>5.433</v>
      </c>
      <c r="AD446" s="0" t="s">
        <v>1652</v>
      </c>
      <c r="AG446" s="6" t="n">
        <v>42735</v>
      </c>
      <c r="AH446" s="0" t="n">
        <v>140</v>
      </c>
      <c r="AI446" s="0" t="n">
        <v>148</v>
      </c>
      <c r="AJ446" s="6" t="n">
        <v>42735</v>
      </c>
      <c r="AK446" s="0" t="n">
        <v>5.433</v>
      </c>
      <c r="AL446" s="6" t="n">
        <v>42735</v>
      </c>
      <c r="AM446" s="0" t="n">
        <v>1.209</v>
      </c>
      <c r="AN446" s="0" t="n">
        <v>1.274</v>
      </c>
      <c r="AO446" s="0" t="n">
        <v>2.585</v>
      </c>
      <c r="AP446" s="0" t="n">
        <v>2.889</v>
      </c>
      <c r="AQ446" s="0" t="s">
        <v>1639</v>
      </c>
      <c r="AR446" s="0" t="s">
        <v>58</v>
      </c>
      <c r="AS446" s="0" t="s">
        <v>77</v>
      </c>
      <c r="AT446" s="0" t="n">
        <v>27</v>
      </c>
      <c r="AU446" s="0" t="n">
        <v>29</v>
      </c>
      <c r="AX446" s="0" t="s">
        <v>1608</v>
      </c>
    </row>
    <row r="447" customFormat="false" ht="15" hidden="false" customHeight="false" outlineLevel="0" collapsed="false">
      <c r="A447" s="0" t="s">
        <v>2352</v>
      </c>
      <c r="B447" s="0" t="s">
        <v>1592</v>
      </c>
      <c r="C447" s="0" t="s">
        <v>2353</v>
      </c>
      <c r="E447" s="1" t="s">
        <v>2353</v>
      </c>
      <c r="G447" s="5" t="s">
        <v>2353</v>
      </c>
      <c r="H447" s="5"/>
      <c r="I447" s="5"/>
      <c r="J447" s="5"/>
      <c r="K447" s="5"/>
      <c r="L447" s="5"/>
      <c r="M447" s="5"/>
      <c r="N447" s="5"/>
      <c r="O447" s="0" t="s">
        <v>2353</v>
      </c>
      <c r="P447" s="0" t="s">
        <v>2354</v>
      </c>
      <c r="Q447" s="0" t="s">
        <v>51</v>
      </c>
      <c r="R447" s="0" t="s">
        <v>52</v>
      </c>
      <c r="S447" s="0" t="n">
        <v>101</v>
      </c>
      <c r="T447" s="0" t="n">
        <v>2611</v>
      </c>
      <c r="U447" s="0" t="n">
        <v>2611</v>
      </c>
      <c r="X447" s="0" t="n">
        <v>8</v>
      </c>
      <c r="Y447" s="0" t="s">
        <v>53</v>
      </c>
      <c r="Z447" s="0" t="n">
        <v>2611</v>
      </c>
      <c r="AA447" s="0" t="s">
        <v>54</v>
      </c>
      <c r="AB447" s="0" t="s">
        <v>54</v>
      </c>
      <c r="AC447" s="0" t="n">
        <v>316</v>
      </c>
      <c r="AD447" s="0" t="s">
        <v>1599</v>
      </c>
      <c r="AG447" s="6" t="n">
        <v>42735</v>
      </c>
      <c r="AH447" s="0" t="n">
        <v>14</v>
      </c>
      <c r="AI447" s="0" t="n">
        <v>15</v>
      </c>
      <c r="AJ447" s="6" t="n">
        <v>42735</v>
      </c>
      <c r="AK447" s="0" t="n">
        <v>316</v>
      </c>
      <c r="AL447" s="6" t="n">
        <v>42735</v>
      </c>
      <c r="AM447" s="0" t="n">
        <v>450</v>
      </c>
      <c r="AN447" s="0" t="n">
        <v>474</v>
      </c>
      <c r="AO447" s="0" t="n">
        <v>965</v>
      </c>
      <c r="AP447" s="0" t="n">
        <v>1.079</v>
      </c>
      <c r="AQ447" s="0" t="s">
        <v>1639</v>
      </c>
      <c r="AR447" s="0" t="s">
        <v>58</v>
      </c>
      <c r="AS447" s="0" t="s">
        <v>53</v>
      </c>
      <c r="AT447" s="0" t="n">
        <v>5</v>
      </c>
      <c r="AU447" s="0" t="n">
        <v>8</v>
      </c>
      <c r="AX447" s="0" t="s">
        <v>1608</v>
      </c>
    </row>
    <row r="448" customFormat="false" ht="15" hidden="false" customHeight="false" outlineLevel="0" collapsed="false">
      <c r="A448" s="0" t="s">
        <v>2355</v>
      </c>
      <c r="B448" s="0" t="s">
        <v>1592</v>
      </c>
      <c r="C448" s="0" t="s">
        <v>2356</v>
      </c>
      <c r="E448" s="1" t="s">
        <v>2356</v>
      </c>
      <c r="G448" s="5" t="s">
        <v>2356</v>
      </c>
      <c r="H448" s="5" t="s">
        <v>2357</v>
      </c>
      <c r="I448" s="5" t="s">
        <v>2358</v>
      </c>
      <c r="J448" s="5"/>
      <c r="K448" s="5"/>
      <c r="L448" s="5"/>
      <c r="M448" s="5"/>
      <c r="N448" s="5"/>
      <c r="O448" s="0" t="s">
        <v>2356</v>
      </c>
      <c r="P448" s="0" t="s">
        <v>2359</v>
      </c>
      <c r="Q448" s="0" t="s">
        <v>51</v>
      </c>
      <c r="R448" s="0" t="s">
        <v>52</v>
      </c>
      <c r="S448" s="0" t="n">
        <v>3.841</v>
      </c>
      <c r="T448" s="0" t="n">
        <v>2611</v>
      </c>
      <c r="U448" s="0" t="n">
        <v>2611</v>
      </c>
      <c r="X448" s="0" t="n">
        <v>23</v>
      </c>
      <c r="Y448" s="0" t="s">
        <v>77</v>
      </c>
      <c r="Z448" s="0" t="n">
        <v>2611</v>
      </c>
      <c r="AA448" s="0" t="s">
        <v>54</v>
      </c>
      <c r="AB448" s="0" t="s">
        <v>54</v>
      </c>
      <c r="AC448" s="0" t="n">
        <v>27.239</v>
      </c>
      <c r="AD448" s="0" t="s">
        <v>1599</v>
      </c>
      <c r="AG448" s="6" t="n">
        <v>42735</v>
      </c>
      <c r="AH448" s="0" t="n">
        <v>98</v>
      </c>
      <c r="AI448" s="0" t="n">
        <v>103</v>
      </c>
      <c r="AJ448" s="6" t="n">
        <v>42735</v>
      </c>
      <c r="AK448" s="0" t="n">
        <v>27.239</v>
      </c>
      <c r="AL448" s="6" t="n">
        <v>42735</v>
      </c>
      <c r="AM448" s="0" t="n">
        <v>3.199</v>
      </c>
      <c r="AN448" s="0" t="n">
        <v>3.372</v>
      </c>
      <c r="AO448" s="0" t="n">
        <v>5.584</v>
      </c>
      <c r="AP448" s="0" t="n">
        <v>6.239</v>
      </c>
      <c r="AQ448" s="0" t="s">
        <v>1639</v>
      </c>
      <c r="AR448" s="0" t="s">
        <v>58</v>
      </c>
      <c r="AS448" s="0" t="s">
        <v>77</v>
      </c>
      <c r="AT448" s="0" t="n">
        <v>17</v>
      </c>
      <c r="AU448" s="0" t="n">
        <v>19</v>
      </c>
      <c r="AV448" s="0" t="s">
        <v>1608</v>
      </c>
      <c r="AW448" s="0" t="s">
        <v>1608</v>
      </c>
      <c r="AX448" s="0" t="s">
        <v>1608</v>
      </c>
    </row>
    <row r="449" customFormat="false" ht="15" hidden="false" customHeight="false" outlineLevel="0" collapsed="false">
      <c r="A449" s="0" t="s">
        <v>2360</v>
      </c>
      <c r="B449" s="0" t="s">
        <v>1592</v>
      </c>
      <c r="C449" s="0" t="s">
        <v>2361</v>
      </c>
      <c r="E449" s="1" t="s">
        <v>2361</v>
      </c>
      <c r="G449" s="5" t="s">
        <v>2361</v>
      </c>
      <c r="H449" s="5" t="s">
        <v>2362</v>
      </c>
      <c r="I449" s="5" t="s">
        <v>2363</v>
      </c>
      <c r="J449" s="5" t="s">
        <v>2364</v>
      </c>
      <c r="K449" s="5"/>
      <c r="L449" s="5"/>
      <c r="M449" s="5"/>
      <c r="N449" s="5"/>
      <c r="O449" s="0" t="s">
        <v>2361</v>
      </c>
      <c r="P449" s="0" t="s">
        <v>2365</v>
      </c>
      <c r="Q449" s="0" t="s">
        <v>51</v>
      </c>
      <c r="R449" s="0" t="s">
        <v>52</v>
      </c>
      <c r="S449" s="0" t="n">
        <v>2.881</v>
      </c>
      <c r="T449" s="0" t="n">
        <v>2712</v>
      </c>
      <c r="U449" s="0" t="n">
        <v>2712</v>
      </c>
      <c r="V449" s="0" t="n">
        <v>2611</v>
      </c>
      <c r="X449" s="0" t="n">
        <v>983</v>
      </c>
      <c r="Y449" s="0" t="s">
        <v>77</v>
      </c>
      <c r="Z449" s="0" t="n">
        <v>2712</v>
      </c>
      <c r="AA449" s="0" t="s">
        <v>54</v>
      </c>
      <c r="AB449" s="0" t="s">
        <v>54</v>
      </c>
      <c r="AC449" s="0" t="n">
        <v>18.098</v>
      </c>
      <c r="AD449" s="0" t="s">
        <v>2366</v>
      </c>
      <c r="AG449" s="6" t="n">
        <v>42735</v>
      </c>
      <c r="AH449" s="0" t="n">
        <v>298</v>
      </c>
      <c r="AI449" s="0" t="n">
        <v>314</v>
      </c>
      <c r="AJ449" s="6" t="n">
        <v>42735</v>
      </c>
      <c r="AK449" s="0" t="n">
        <v>18.098</v>
      </c>
      <c r="AL449" s="6" t="n">
        <v>42735</v>
      </c>
      <c r="AM449" s="0" t="n">
        <v>4.826</v>
      </c>
      <c r="AN449" s="0" t="n">
        <v>5.087</v>
      </c>
      <c r="AO449" s="0" t="n">
        <v>3.331</v>
      </c>
      <c r="AP449" s="0" t="n">
        <v>3.722</v>
      </c>
      <c r="AQ449" s="0" t="s">
        <v>1605</v>
      </c>
      <c r="AR449" s="0" t="s">
        <v>58</v>
      </c>
      <c r="AS449" s="0" t="s">
        <v>77</v>
      </c>
      <c r="AT449" s="0" t="n">
        <v>38</v>
      </c>
      <c r="AU449" s="0" t="n">
        <v>56</v>
      </c>
      <c r="AV449" s="0" t="s">
        <v>1608</v>
      </c>
      <c r="AX449" s="0" t="s">
        <v>1608</v>
      </c>
      <c r="AY449" s="0" t="s">
        <v>2367</v>
      </c>
    </row>
    <row r="450" customFormat="false" ht="15" hidden="false" customHeight="false" outlineLevel="0" collapsed="false">
      <c r="A450" s="0" t="s">
        <v>2368</v>
      </c>
      <c r="B450" s="0" t="s">
        <v>1592</v>
      </c>
      <c r="C450" s="0" t="s">
        <v>2369</v>
      </c>
      <c r="E450" s="1" t="s">
        <v>2369</v>
      </c>
      <c r="G450" s="5" t="s">
        <v>2369</v>
      </c>
      <c r="H450" s="5" t="s">
        <v>2370</v>
      </c>
      <c r="I450" s="5" t="s">
        <v>2371</v>
      </c>
      <c r="J450" s="5" t="s">
        <v>2372</v>
      </c>
      <c r="K450" s="5"/>
      <c r="L450" s="5"/>
      <c r="M450" s="5" t="s">
        <v>2373</v>
      </c>
      <c r="N450" s="5" t="s">
        <v>1175</v>
      </c>
      <c r="O450" s="0" t="s">
        <v>1289</v>
      </c>
      <c r="P450" s="0" t="s">
        <v>1290</v>
      </c>
      <c r="Q450" s="0" t="s">
        <v>51</v>
      </c>
      <c r="R450" s="0" t="s">
        <v>52</v>
      </c>
      <c r="S450" s="0" t="n">
        <v>7.576</v>
      </c>
      <c r="T450" s="0" t="n">
        <v>7112</v>
      </c>
      <c r="U450" s="0" t="n">
        <v>7112</v>
      </c>
      <c r="V450" s="0" t="n">
        <v>7112</v>
      </c>
      <c r="X450" s="0" t="n">
        <v>990</v>
      </c>
      <c r="Y450" s="0" t="s">
        <v>67</v>
      </c>
      <c r="Z450" s="0" t="s">
        <v>120</v>
      </c>
      <c r="AA450" s="0" t="s">
        <v>120</v>
      </c>
      <c r="AB450" s="0" t="s">
        <v>56</v>
      </c>
      <c r="AC450" s="0" t="s">
        <v>120</v>
      </c>
      <c r="AD450" s="0" t="s">
        <v>1652</v>
      </c>
      <c r="AG450" s="6" t="n">
        <v>42735</v>
      </c>
      <c r="AH450" s="0" t="n">
        <v>242</v>
      </c>
      <c r="AI450" s="0" t="n">
        <v>255</v>
      </c>
      <c r="AJ450" s="6" t="n">
        <v>42735</v>
      </c>
      <c r="AK450" s="0" t="n">
        <v>43.929</v>
      </c>
      <c r="AL450" s="6" t="n">
        <v>42735</v>
      </c>
      <c r="AM450" s="0" t="n">
        <v>11.451</v>
      </c>
      <c r="AN450" s="0" t="n">
        <v>12.07</v>
      </c>
      <c r="AO450" s="0" t="n">
        <v>4.333</v>
      </c>
      <c r="AP450" s="0" t="n">
        <v>4.841</v>
      </c>
      <c r="AQ450" s="0" t="s">
        <v>1605</v>
      </c>
      <c r="AR450" s="0" t="s">
        <v>58</v>
      </c>
      <c r="AS450" s="0" t="s">
        <v>67</v>
      </c>
      <c r="AT450" s="0" t="n">
        <v>13179</v>
      </c>
      <c r="AU450" s="0" t="n">
        <v>56</v>
      </c>
      <c r="AX450" s="0" t="s">
        <v>1608</v>
      </c>
    </row>
    <row r="451" customFormat="false" ht="15" hidden="false" customHeight="false" outlineLevel="0" collapsed="false">
      <c r="A451" s="0" t="s">
        <v>2374</v>
      </c>
      <c r="B451" s="0" t="s">
        <v>1592</v>
      </c>
      <c r="C451" s="0" t="s">
        <v>2375</v>
      </c>
      <c r="E451" s="1" t="s">
        <v>2375</v>
      </c>
      <c r="G451" s="5" t="s">
        <v>2375</v>
      </c>
      <c r="H451" s="5" t="s">
        <v>2376</v>
      </c>
      <c r="I451" s="5" t="s">
        <v>2377</v>
      </c>
      <c r="J451" s="5"/>
      <c r="K451" s="5"/>
      <c r="L451" s="5"/>
      <c r="M451" s="5"/>
      <c r="N451" s="5"/>
      <c r="O451" s="0" t="s">
        <v>2375</v>
      </c>
      <c r="P451" s="0" t="s">
        <v>2378</v>
      </c>
      <c r="Q451" s="0" t="s">
        <v>51</v>
      </c>
      <c r="R451" s="0" t="s">
        <v>52</v>
      </c>
      <c r="S451" s="0" t="n">
        <v>3.142</v>
      </c>
      <c r="T451" s="0" t="n">
        <v>6209</v>
      </c>
      <c r="U451" s="0" t="n">
        <v>6209</v>
      </c>
      <c r="X451" s="0" t="n">
        <v>108</v>
      </c>
      <c r="Y451" s="0" t="s">
        <v>77</v>
      </c>
      <c r="Z451" s="0" t="n">
        <v>6209</v>
      </c>
      <c r="AA451" s="0" t="s">
        <v>54</v>
      </c>
      <c r="AB451" s="0" t="s">
        <v>54</v>
      </c>
      <c r="AC451" s="0" t="n">
        <v>5.389</v>
      </c>
      <c r="AD451" s="0" t="s">
        <v>1652</v>
      </c>
      <c r="AG451" s="6" t="n">
        <v>42735</v>
      </c>
      <c r="AH451" s="0" t="n">
        <v>76</v>
      </c>
      <c r="AI451" s="0" t="n">
        <v>80</v>
      </c>
      <c r="AJ451" s="6" t="n">
        <v>42735</v>
      </c>
      <c r="AK451" s="0" t="n">
        <v>5.389</v>
      </c>
      <c r="AL451" s="6" t="n">
        <v>42735</v>
      </c>
      <c r="AM451" s="0" t="n">
        <v>4.4</v>
      </c>
      <c r="AN451" s="0" t="n">
        <v>4.638</v>
      </c>
      <c r="AO451" s="0" t="n">
        <v>5.299</v>
      </c>
      <c r="AP451" s="0" t="n">
        <v>5.665</v>
      </c>
      <c r="AQ451" s="0" t="s">
        <v>1639</v>
      </c>
      <c r="AR451" s="0" t="s">
        <v>58</v>
      </c>
      <c r="AS451" s="0" t="s">
        <v>77</v>
      </c>
      <c r="AT451" s="0" t="n">
        <v>12</v>
      </c>
      <c r="AU451" s="0" t="n">
        <v>26</v>
      </c>
      <c r="AX451" s="0" t="s">
        <v>1608</v>
      </c>
    </row>
    <row r="452" customFormat="false" ht="15" hidden="false" customHeight="false" outlineLevel="0" collapsed="false">
      <c r="A452" s="0" t="s">
        <v>2379</v>
      </c>
      <c r="B452" s="0" t="s">
        <v>1592</v>
      </c>
      <c r="C452" s="0" t="s">
        <v>2380</v>
      </c>
      <c r="E452" s="1" t="s">
        <v>2380</v>
      </c>
      <c r="G452" s="5" t="s">
        <v>2380</v>
      </c>
      <c r="H452" s="5" t="s">
        <v>2381</v>
      </c>
      <c r="I452" s="5"/>
      <c r="J452" s="5"/>
      <c r="K452" s="5"/>
      <c r="L452" s="5"/>
      <c r="M452" s="5"/>
      <c r="N452" s="5"/>
      <c r="O452" s="0" t="s">
        <v>2380</v>
      </c>
      <c r="P452" s="0" t="s">
        <v>2382</v>
      </c>
      <c r="Q452" s="0" t="s">
        <v>51</v>
      </c>
      <c r="R452" s="0" t="s">
        <v>52</v>
      </c>
      <c r="S452" s="0" t="n">
        <v>875</v>
      </c>
      <c r="T452" s="0" t="n">
        <v>2611</v>
      </c>
      <c r="U452" s="0" t="n">
        <v>2611</v>
      </c>
      <c r="X452" s="0" t="n">
        <v>10</v>
      </c>
      <c r="Y452" s="0" t="s">
        <v>77</v>
      </c>
      <c r="Z452" s="0" t="n">
        <v>2611</v>
      </c>
      <c r="AA452" s="0" t="s">
        <v>54</v>
      </c>
      <c r="AB452" s="0" t="s">
        <v>54</v>
      </c>
      <c r="AC452" s="0" t="n">
        <v>23.26</v>
      </c>
      <c r="AD452" s="0" t="s">
        <v>1599</v>
      </c>
      <c r="AG452" s="6" t="n">
        <v>42735</v>
      </c>
      <c r="AH452" s="0" t="n">
        <v>93</v>
      </c>
      <c r="AI452" s="0" t="n">
        <v>98</v>
      </c>
      <c r="AJ452" s="6" t="n">
        <v>42735</v>
      </c>
      <c r="AK452" s="0" t="n">
        <v>23.26</v>
      </c>
      <c r="AL452" s="6" t="n">
        <v>42735</v>
      </c>
      <c r="AM452" s="0" t="n">
        <v>1.117</v>
      </c>
      <c r="AN452" s="0" t="n">
        <v>1.177</v>
      </c>
      <c r="AO452" s="0" t="n">
        <v>3.449</v>
      </c>
      <c r="AP452" s="0" t="n">
        <v>3.853</v>
      </c>
      <c r="AQ452" s="0" t="s">
        <v>1639</v>
      </c>
      <c r="AR452" s="0" t="s">
        <v>58</v>
      </c>
      <c r="AS452" s="0" t="s">
        <v>77</v>
      </c>
      <c r="AT452" s="0" t="n">
        <v>7</v>
      </c>
      <c r="AU452" s="0" t="n">
        <v>10</v>
      </c>
      <c r="AX452" s="0" t="s">
        <v>1608</v>
      </c>
    </row>
    <row r="453" customFormat="false" ht="15" hidden="false" customHeight="false" outlineLevel="0" collapsed="false">
      <c r="A453" s="0" t="s">
        <v>2383</v>
      </c>
      <c r="B453" s="0" t="s">
        <v>1592</v>
      </c>
      <c r="C453" s="0" t="s">
        <v>2384</v>
      </c>
      <c r="E453" s="1" t="s">
        <v>2384</v>
      </c>
      <c r="G453" s="5" t="s">
        <v>2384</v>
      </c>
      <c r="H453" s="5" t="s">
        <v>2385</v>
      </c>
      <c r="I453" s="5"/>
      <c r="J453" s="5"/>
      <c r="K453" s="5"/>
      <c r="L453" s="5"/>
      <c r="M453" s="5"/>
      <c r="N453" s="5"/>
      <c r="O453" s="0" t="s">
        <v>2384</v>
      </c>
      <c r="P453" s="0" t="s">
        <v>2386</v>
      </c>
      <c r="Q453" s="0" t="s">
        <v>51</v>
      </c>
      <c r="R453" s="0" t="s">
        <v>52</v>
      </c>
      <c r="S453" s="0" t="n">
        <v>589</v>
      </c>
      <c r="T453" s="0" t="n">
        <v>2651</v>
      </c>
      <c r="U453" s="0" t="n">
        <v>2651</v>
      </c>
      <c r="X453" s="0" t="n">
        <v>33</v>
      </c>
      <c r="Y453" s="0" t="s">
        <v>53</v>
      </c>
      <c r="Z453" s="0" t="n">
        <v>2651</v>
      </c>
      <c r="AA453" s="0" t="s">
        <v>54</v>
      </c>
      <c r="AB453" s="0" t="s">
        <v>54</v>
      </c>
      <c r="AC453" s="0" t="n">
        <v>8.581</v>
      </c>
      <c r="AD453" s="0" t="s">
        <v>1633</v>
      </c>
      <c r="AG453" s="6" t="n">
        <v>42735</v>
      </c>
      <c r="AH453" s="0" t="n">
        <v>72</v>
      </c>
      <c r="AI453" s="0" t="n">
        <v>76</v>
      </c>
      <c r="AJ453" s="6" t="n">
        <v>42735</v>
      </c>
      <c r="AK453" s="0" t="n">
        <v>8.581</v>
      </c>
      <c r="AL453" s="6" t="n">
        <v>42735</v>
      </c>
      <c r="AM453" s="0" t="n">
        <v>1.489</v>
      </c>
      <c r="AN453" s="0" t="n">
        <v>1.57</v>
      </c>
      <c r="AO453" s="0" t="n">
        <v>2.598</v>
      </c>
      <c r="AP453" s="0" t="n">
        <v>2.903</v>
      </c>
      <c r="AQ453" s="0" t="s">
        <v>1639</v>
      </c>
      <c r="AR453" s="0" t="s">
        <v>58</v>
      </c>
      <c r="AS453" s="0" t="s">
        <v>53</v>
      </c>
      <c r="AT453" s="0" t="n">
        <v>25</v>
      </c>
      <c r="AU453" s="0" t="n">
        <v>29</v>
      </c>
      <c r="AV453" s="0" t="s">
        <v>1633</v>
      </c>
      <c r="AW453" s="0" t="s">
        <v>1633</v>
      </c>
      <c r="AX453" s="0" t="s">
        <v>1608</v>
      </c>
    </row>
    <row r="454" customFormat="false" ht="15" hidden="false" customHeight="false" outlineLevel="0" collapsed="false">
      <c r="A454" s="0" t="s">
        <v>2387</v>
      </c>
      <c r="B454" s="0" t="s">
        <v>1592</v>
      </c>
      <c r="C454" s="0" t="s">
        <v>2388</v>
      </c>
      <c r="E454" s="1" t="s">
        <v>2388</v>
      </c>
      <c r="G454" s="5" t="s">
        <v>2388</v>
      </c>
      <c r="H454" s="5" t="s">
        <v>2389</v>
      </c>
      <c r="I454" s="5"/>
      <c r="J454" s="5"/>
      <c r="K454" s="5"/>
      <c r="L454" s="5"/>
      <c r="M454" s="5"/>
      <c r="N454" s="5"/>
      <c r="O454" s="0" t="s">
        <v>2388</v>
      </c>
      <c r="P454" s="0" t="s">
        <v>2390</v>
      </c>
      <c r="Q454" s="0" t="s">
        <v>51</v>
      </c>
      <c r="R454" s="0" t="s">
        <v>52</v>
      </c>
      <c r="S454" s="0" t="n">
        <v>521</v>
      </c>
      <c r="T454" s="0" t="n">
        <v>2712</v>
      </c>
      <c r="U454" s="0" t="n">
        <v>2712</v>
      </c>
      <c r="X454" s="0" t="n">
        <v>26</v>
      </c>
      <c r="Y454" s="0" t="s">
        <v>53</v>
      </c>
      <c r="Z454" s="0" t="n">
        <v>2712</v>
      </c>
      <c r="AA454" s="0" t="s">
        <v>54</v>
      </c>
      <c r="AB454" s="0" t="s">
        <v>54</v>
      </c>
      <c r="AC454" s="0" t="n">
        <v>4.522</v>
      </c>
      <c r="AD454" s="0" t="s">
        <v>1599</v>
      </c>
      <c r="AG454" s="6" t="n">
        <v>42735</v>
      </c>
      <c r="AH454" s="0" t="n">
        <v>127</v>
      </c>
      <c r="AI454" s="0" t="n">
        <v>134</v>
      </c>
      <c r="AJ454" s="6" t="n">
        <v>42735</v>
      </c>
      <c r="AK454" s="0" t="n">
        <v>4.522</v>
      </c>
      <c r="AL454" s="6" t="n">
        <v>42735</v>
      </c>
      <c r="AM454" s="0" t="n">
        <v>1.088</v>
      </c>
      <c r="AN454" s="0" t="n">
        <v>1.147</v>
      </c>
      <c r="AO454" s="0" t="n">
        <v>4.15</v>
      </c>
      <c r="AP454" s="0" t="n">
        <v>4.637</v>
      </c>
      <c r="AQ454" s="0" t="s">
        <v>1639</v>
      </c>
      <c r="AR454" s="0" t="s">
        <v>58</v>
      </c>
      <c r="AS454" s="0" t="s">
        <v>53</v>
      </c>
      <c r="AT454" s="0" t="n">
        <v>16</v>
      </c>
      <c r="AU454" s="0" t="n">
        <v>25</v>
      </c>
      <c r="AV454" s="0" t="s">
        <v>1599</v>
      </c>
      <c r="AX454" s="0" t="s">
        <v>1608</v>
      </c>
    </row>
    <row r="455" customFormat="false" ht="15" hidden="false" customHeight="false" outlineLevel="0" collapsed="false">
      <c r="A455" s="0" t="s">
        <v>2391</v>
      </c>
      <c r="B455" s="0" t="s">
        <v>1592</v>
      </c>
      <c r="C455" s="0" t="s">
        <v>2392</v>
      </c>
      <c r="E455" s="1" t="s">
        <v>2392</v>
      </c>
      <c r="G455" s="5" t="s">
        <v>2392</v>
      </c>
      <c r="H455" s="5" t="s">
        <v>2393</v>
      </c>
      <c r="I455" s="5" t="s">
        <v>2394</v>
      </c>
      <c r="J455" s="5"/>
      <c r="K455" s="5"/>
      <c r="L455" s="5"/>
      <c r="M455" s="5"/>
      <c r="N455" s="5"/>
      <c r="O455" s="0" t="s">
        <v>2392</v>
      </c>
      <c r="P455" s="0" t="s">
        <v>2395</v>
      </c>
      <c r="Q455" s="0" t="s">
        <v>51</v>
      </c>
      <c r="R455" s="0" t="s">
        <v>52</v>
      </c>
      <c r="S455" s="0" t="n">
        <v>2.687</v>
      </c>
      <c r="T455" s="0" t="n">
        <v>2015</v>
      </c>
      <c r="U455" s="0" t="n">
        <v>2015</v>
      </c>
      <c r="W455" s="0" t="s">
        <v>2396</v>
      </c>
      <c r="X455" s="0" t="n">
        <v>35</v>
      </c>
      <c r="Y455" s="0" t="s">
        <v>77</v>
      </c>
      <c r="Z455" s="0" t="n">
        <v>2015</v>
      </c>
      <c r="AA455" s="0" t="s">
        <v>54</v>
      </c>
      <c r="AB455" s="0" t="s">
        <v>54</v>
      </c>
      <c r="AC455" s="0" t="n">
        <v>8.623</v>
      </c>
      <c r="AD455" s="0" t="s">
        <v>2397</v>
      </c>
      <c r="AG455" s="6" t="n">
        <v>42735</v>
      </c>
      <c r="AH455" s="0" t="n">
        <v>139</v>
      </c>
      <c r="AI455" s="0" t="n">
        <v>146</v>
      </c>
      <c r="AJ455" s="6" t="n">
        <v>42735</v>
      </c>
      <c r="AK455" s="0" t="n">
        <v>8.623</v>
      </c>
      <c r="AL455" s="6" t="n">
        <v>42735</v>
      </c>
      <c r="AM455" s="0" t="n">
        <v>2.045</v>
      </c>
      <c r="AN455" s="0" t="n">
        <v>2.155</v>
      </c>
      <c r="AO455" s="0" t="n">
        <v>2.622</v>
      </c>
      <c r="AP455" s="0" t="n">
        <v>2.93</v>
      </c>
      <c r="AQ455" s="0" t="s">
        <v>1639</v>
      </c>
      <c r="AR455" s="0" t="s">
        <v>58</v>
      </c>
      <c r="AS455" s="0" t="s">
        <v>77</v>
      </c>
      <c r="AT455" s="0" t="n">
        <v>24</v>
      </c>
      <c r="AU455" s="0" t="n">
        <v>31</v>
      </c>
      <c r="AX455" s="0" t="s">
        <v>1608</v>
      </c>
    </row>
    <row r="456" customFormat="false" ht="15" hidden="false" customHeight="false" outlineLevel="0" collapsed="false">
      <c r="A456" s="0" t="s">
        <v>2398</v>
      </c>
      <c r="B456" s="0" t="s">
        <v>1592</v>
      </c>
      <c r="C456" s="0" t="s">
        <v>2399</v>
      </c>
      <c r="E456" s="1" t="s">
        <v>2399</v>
      </c>
      <c r="G456" s="5" t="s">
        <v>2399</v>
      </c>
      <c r="H456" s="5"/>
      <c r="I456" s="5"/>
      <c r="J456" s="5"/>
      <c r="K456" s="5"/>
      <c r="L456" s="5"/>
      <c r="M456" s="5"/>
      <c r="N456" s="5"/>
      <c r="O456" s="0" t="s">
        <v>2400</v>
      </c>
      <c r="P456" s="0" t="s">
        <v>2401</v>
      </c>
      <c r="Q456" s="0" t="s">
        <v>51</v>
      </c>
      <c r="R456" s="0" t="s">
        <v>52</v>
      </c>
      <c r="S456" s="0" t="n">
        <v>1.969</v>
      </c>
      <c r="T456" s="0" t="n">
        <v>2611</v>
      </c>
      <c r="U456" s="0" t="n">
        <v>2611</v>
      </c>
      <c r="W456" s="0" t="s">
        <v>2402</v>
      </c>
      <c r="X456" s="0" t="n">
        <v>69</v>
      </c>
      <c r="Y456" s="0" t="s">
        <v>67</v>
      </c>
      <c r="AA456" s="0" t="s">
        <v>2403</v>
      </c>
      <c r="AB456" s="0" t="s">
        <v>56</v>
      </c>
      <c r="AD456" s="0" t="s">
        <v>2404</v>
      </c>
      <c r="AG456" s="6" t="n">
        <v>42735</v>
      </c>
      <c r="AH456" s="0" t="n">
        <v>158</v>
      </c>
      <c r="AI456" s="0" t="n">
        <v>166</v>
      </c>
      <c r="AJ456" s="6" t="n">
        <v>42735</v>
      </c>
      <c r="AK456" s="0" t="n">
        <v>45.082</v>
      </c>
      <c r="AL456" s="6" t="n">
        <v>42735</v>
      </c>
      <c r="AM456" s="0" t="n">
        <v>2.86</v>
      </c>
      <c r="AN456" s="0" t="n">
        <v>3.015</v>
      </c>
      <c r="AO456" s="0" t="n">
        <v>7.116</v>
      </c>
      <c r="AP456" s="0" t="n">
        <v>7.951</v>
      </c>
      <c r="AQ456" s="0" t="s">
        <v>1639</v>
      </c>
      <c r="AR456" s="0" t="s">
        <v>58</v>
      </c>
      <c r="AS456" s="0" t="s">
        <v>67</v>
      </c>
      <c r="AT456" s="0" t="n">
        <v>42</v>
      </c>
      <c r="AU456" s="0" t="n">
        <v>44</v>
      </c>
      <c r="AV456" s="0" t="s">
        <v>1608</v>
      </c>
      <c r="AW456" s="0" t="s">
        <v>1608</v>
      </c>
      <c r="AX456" s="0" t="s">
        <v>1608</v>
      </c>
    </row>
    <row r="457" customFormat="false" ht="15" hidden="false" customHeight="false" outlineLevel="0" collapsed="false">
      <c r="A457" s="0" t="s">
        <v>2405</v>
      </c>
      <c r="B457" s="0" t="s">
        <v>1592</v>
      </c>
      <c r="C457" s="0" t="s">
        <v>2406</v>
      </c>
      <c r="E457" s="1" t="s">
        <v>2406</v>
      </c>
      <c r="G457" s="5" t="s">
        <v>2406</v>
      </c>
      <c r="H457" s="5" t="s">
        <v>2407</v>
      </c>
      <c r="I457" s="5" t="s">
        <v>2408</v>
      </c>
      <c r="J457" s="5"/>
      <c r="K457" s="5"/>
      <c r="L457" s="5"/>
      <c r="M457" s="5"/>
      <c r="N457" s="5"/>
      <c r="O457" s="0" t="s">
        <v>2409</v>
      </c>
      <c r="P457" s="0" t="s">
        <v>2410</v>
      </c>
      <c r="Q457" s="0" t="s">
        <v>51</v>
      </c>
      <c r="R457" s="0" t="s">
        <v>52</v>
      </c>
      <c r="S457" s="0" t="n">
        <v>6.493</v>
      </c>
      <c r="T457" s="0" t="n">
        <v>2016</v>
      </c>
      <c r="U457" s="0" t="n">
        <v>2016</v>
      </c>
      <c r="X457" s="0" t="n">
        <v>23</v>
      </c>
      <c r="Y457" s="0" t="s">
        <v>67</v>
      </c>
      <c r="Z457" s="0" t="s">
        <v>120</v>
      </c>
      <c r="AA457" s="0" t="s">
        <v>120</v>
      </c>
      <c r="AB457" s="0" t="s">
        <v>56</v>
      </c>
      <c r="AC457" s="0" t="s">
        <v>120</v>
      </c>
      <c r="AD457" s="0" t="s">
        <v>1769</v>
      </c>
      <c r="AG457" s="6" t="n">
        <v>42735</v>
      </c>
      <c r="AH457" s="0" t="n">
        <v>262</v>
      </c>
      <c r="AI457" s="0" t="n">
        <v>276</v>
      </c>
      <c r="AJ457" s="6" t="n">
        <v>42735</v>
      </c>
      <c r="AK457" s="0" t="n">
        <v>6.243</v>
      </c>
      <c r="AL457" s="6" t="n">
        <v>42735</v>
      </c>
      <c r="AM457" s="0" t="n">
        <v>5.548</v>
      </c>
      <c r="AN457" s="0" t="n">
        <v>5.848</v>
      </c>
      <c r="AO457" s="0" t="n">
        <v>4.161</v>
      </c>
      <c r="AP457" s="0" t="n">
        <v>4.649</v>
      </c>
      <c r="AQ457" s="0" t="s">
        <v>1639</v>
      </c>
      <c r="AR457" s="0" t="s">
        <v>58</v>
      </c>
      <c r="AS457" s="0" t="s">
        <v>67</v>
      </c>
      <c r="AT457" s="0" t="n">
        <v>14</v>
      </c>
      <c r="AU457" s="0" t="n">
        <v>13</v>
      </c>
      <c r="AV457" s="0" t="s">
        <v>2411</v>
      </c>
      <c r="AX457" s="0" t="s">
        <v>1608</v>
      </c>
    </row>
    <row r="458" customFormat="false" ht="15" hidden="false" customHeight="false" outlineLevel="0" collapsed="false">
      <c r="A458" s="0" t="s">
        <v>2412</v>
      </c>
      <c r="B458" s="0" t="s">
        <v>1592</v>
      </c>
      <c r="C458" s="0" t="s">
        <v>2413</v>
      </c>
      <c r="E458" s="1" t="s">
        <v>2413</v>
      </c>
      <c r="G458" s="5" t="s">
        <v>2413</v>
      </c>
      <c r="H458" s="5" t="s">
        <v>2414</v>
      </c>
      <c r="I458" s="5" t="s">
        <v>2415</v>
      </c>
      <c r="J458" s="5"/>
      <c r="K458" s="5"/>
      <c r="L458" s="5"/>
      <c r="M458" s="5"/>
      <c r="N458" s="5"/>
      <c r="O458" s="0" t="s">
        <v>2416</v>
      </c>
      <c r="P458" s="0" t="s">
        <v>2417</v>
      </c>
      <c r="Q458" s="0" t="s">
        <v>51</v>
      </c>
      <c r="R458" s="0" t="s">
        <v>52</v>
      </c>
      <c r="S458" s="0" t="n">
        <v>342</v>
      </c>
      <c r="T458" s="0" t="n">
        <v>2630</v>
      </c>
      <c r="U458" s="0" t="n">
        <v>2630</v>
      </c>
      <c r="X458" s="0" t="n">
        <v>28</v>
      </c>
      <c r="Y458" s="0" t="s">
        <v>227</v>
      </c>
      <c r="Z458" s="0" t="s">
        <v>120</v>
      </c>
      <c r="AA458" s="0" t="s">
        <v>2418</v>
      </c>
      <c r="AB458" s="0" t="s">
        <v>56</v>
      </c>
      <c r="AC458" s="0" t="s">
        <v>120</v>
      </c>
      <c r="AD458" s="0" t="s">
        <v>1599</v>
      </c>
      <c r="AG458" s="6" t="n">
        <v>42735</v>
      </c>
      <c r="AH458" s="0" t="n">
        <v>17</v>
      </c>
      <c r="AI458" s="0" t="n">
        <v>18</v>
      </c>
      <c r="AJ458" s="6" t="n">
        <v>42735</v>
      </c>
      <c r="AK458" s="0" t="n">
        <v>6.683</v>
      </c>
      <c r="AL458" s="6" t="n">
        <v>42735</v>
      </c>
      <c r="AM458" s="0" t="n">
        <v>1.064</v>
      </c>
      <c r="AN458" s="0" t="n">
        <v>1.121</v>
      </c>
      <c r="AO458" s="0" t="n">
        <v>2.249</v>
      </c>
      <c r="AP458" s="0" t="n">
        <v>2.419</v>
      </c>
      <c r="AQ458" s="0" t="s">
        <v>1639</v>
      </c>
      <c r="AR458" s="0" t="s">
        <v>58</v>
      </c>
      <c r="AS458" s="0" t="s">
        <v>227</v>
      </c>
      <c r="AT458" s="0" t="n">
        <v>26</v>
      </c>
      <c r="AU458" s="0" t="n">
        <v>26</v>
      </c>
      <c r="AV458" s="0" t="s">
        <v>1608</v>
      </c>
      <c r="AX458" s="0" t="s">
        <v>1608</v>
      </c>
    </row>
    <row r="459" customFormat="false" ht="15" hidden="false" customHeight="false" outlineLevel="0" collapsed="false">
      <c r="A459" s="0" t="s">
        <v>2419</v>
      </c>
      <c r="B459" s="0" t="s">
        <v>1592</v>
      </c>
      <c r="C459" s="0" t="s">
        <v>2420</v>
      </c>
      <c r="E459" s="1" t="s">
        <v>2420</v>
      </c>
      <c r="G459" s="5" t="s">
        <v>2420</v>
      </c>
      <c r="H459" s="5"/>
      <c r="I459" s="5"/>
      <c r="J459" s="5"/>
      <c r="K459" s="5"/>
      <c r="L459" s="5"/>
      <c r="M459" s="5"/>
      <c r="N459" s="5"/>
      <c r="O459" s="0" t="s">
        <v>1289</v>
      </c>
      <c r="P459" s="0" t="s">
        <v>1290</v>
      </c>
      <c r="Q459" s="0" t="s">
        <v>51</v>
      </c>
      <c r="R459" s="0" t="s">
        <v>52</v>
      </c>
      <c r="S459" s="0" t="n">
        <v>3.893</v>
      </c>
      <c r="T459" s="0" t="n">
        <v>1413</v>
      </c>
      <c r="U459" s="0" t="n">
        <v>1413</v>
      </c>
      <c r="V459" s="0" t="n">
        <v>1520</v>
      </c>
      <c r="X459" s="0" t="n">
        <v>1</v>
      </c>
      <c r="Y459" s="0" t="s">
        <v>67</v>
      </c>
      <c r="Z459" s="0" t="s">
        <v>120</v>
      </c>
      <c r="AA459" s="0" t="s">
        <v>120</v>
      </c>
      <c r="AB459" s="0" t="s">
        <v>56</v>
      </c>
      <c r="AC459" s="0" t="s">
        <v>120</v>
      </c>
      <c r="AD459" s="0" t="s">
        <v>1652</v>
      </c>
      <c r="AG459" s="6" t="n">
        <v>42735</v>
      </c>
      <c r="AH459" s="0" t="n">
        <v>164</v>
      </c>
      <c r="AI459" s="0" t="n">
        <v>173</v>
      </c>
      <c r="AJ459" s="6" t="n">
        <v>42735</v>
      </c>
      <c r="AK459" s="0" t="n">
        <v>34.291</v>
      </c>
      <c r="AL459" s="6" t="n">
        <v>42735</v>
      </c>
      <c r="AM459" s="0" t="n">
        <v>3.673</v>
      </c>
      <c r="AN459" s="0" t="n">
        <v>3.872</v>
      </c>
      <c r="AO459" s="0" t="n">
        <v>4.243</v>
      </c>
      <c r="AP459" s="0" t="n">
        <v>4.741</v>
      </c>
      <c r="AQ459" s="0" t="s">
        <v>1605</v>
      </c>
      <c r="AR459" s="0" t="s">
        <v>58</v>
      </c>
      <c r="AS459" s="0" t="s">
        <v>67</v>
      </c>
      <c r="AT459" s="0" t="n">
        <v>13179</v>
      </c>
      <c r="AU459" s="0" t="n">
        <v>97</v>
      </c>
      <c r="AV459" s="0" t="s">
        <v>1608</v>
      </c>
      <c r="AX459" s="0" t="s">
        <v>1608</v>
      </c>
    </row>
    <row r="460" customFormat="false" ht="15" hidden="false" customHeight="false" outlineLevel="0" collapsed="false">
      <c r="A460" s="0" t="s">
        <v>2421</v>
      </c>
      <c r="B460" s="0" t="s">
        <v>1592</v>
      </c>
      <c r="C460" s="0" t="s">
        <v>2422</v>
      </c>
      <c r="E460" s="1" t="s">
        <v>2422</v>
      </c>
      <c r="G460" s="5" t="s">
        <v>2422</v>
      </c>
      <c r="H460" s="5" t="s">
        <v>2423</v>
      </c>
      <c r="I460" s="5" t="s">
        <v>2424</v>
      </c>
      <c r="J460" s="5"/>
      <c r="K460" s="5"/>
      <c r="L460" s="5"/>
      <c r="M460" s="5"/>
      <c r="N460" s="5" t="s">
        <v>2425</v>
      </c>
      <c r="O460" s="0" t="s">
        <v>2422</v>
      </c>
      <c r="P460" s="0" t="s">
        <v>2426</v>
      </c>
      <c r="Q460" s="0" t="s">
        <v>51</v>
      </c>
      <c r="R460" s="0" t="s">
        <v>52</v>
      </c>
      <c r="S460" s="0" t="n">
        <v>1.568</v>
      </c>
      <c r="T460" s="0" t="n">
        <v>2910</v>
      </c>
      <c r="U460" s="0" t="n">
        <v>2910</v>
      </c>
      <c r="X460" s="0" t="n">
        <v>56</v>
      </c>
      <c r="Y460" s="0" t="s">
        <v>77</v>
      </c>
      <c r="Z460" s="0" t="n">
        <v>2910</v>
      </c>
      <c r="AA460" s="0" t="s">
        <v>54</v>
      </c>
      <c r="AB460" s="0" t="s">
        <v>54</v>
      </c>
      <c r="AC460" s="0" t="n">
        <v>10.018</v>
      </c>
      <c r="AD460" s="0" t="s">
        <v>1644</v>
      </c>
      <c r="AG460" s="6" t="n">
        <v>42735</v>
      </c>
      <c r="AH460" s="0" t="n">
        <v>11</v>
      </c>
      <c r="AI460" s="0" t="n">
        <v>12</v>
      </c>
      <c r="AJ460" s="6" t="n">
        <v>42735</v>
      </c>
      <c r="AK460" s="0" t="n">
        <v>10.018</v>
      </c>
      <c r="AL460" s="6" t="n">
        <v>42735</v>
      </c>
      <c r="AM460" s="0" t="n">
        <v>4.011</v>
      </c>
      <c r="AN460" s="0" t="n">
        <v>4.228</v>
      </c>
      <c r="AO460" s="0" t="n">
        <v>1.296</v>
      </c>
      <c r="AP460" s="0" t="n">
        <v>1.448</v>
      </c>
      <c r="AQ460" s="0" t="s">
        <v>1605</v>
      </c>
      <c r="AR460" s="0" t="s">
        <v>58</v>
      </c>
      <c r="AS460" s="0" t="s">
        <v>77</v>
      </c>
      <c r="AT460" s="0" t="n">
        <v>19</v>
      </c>
      <c r="AU460" s="0" t="n">
        <v>47</v>
      </c>
      <c r="AX460" s="0" t="s">
        <v>1608</v>
      </c>
    </row>
    <row r="461" customFormat="false" ht="15" hidden="false" customHeight="false" outlineLevel="0" collapsed="false">
      <c r="A461" s="0" t="s">
        <v>2427</v>
      </c>
      <c r="B461" s="0" t="s">
        <v>1592</v>
      </c>
      <c r="C461" s="0" t="s">
        <v>2428</v>
      </c>
      <c r="E461" s="1" t="s">
        <v>2428</v>
      </c>
      <c r="G461" s="5" t="s">
        <v>2428</v>
      </c>
      <c r="H461" s="5" t="s">
        <v>2429</v>
      </c>
      <c r="I461" s="5"/>
      <c r="J461" s="5"/>
      <c r="K461" s="5"/>
      <c r="L461" s="5"/>
      <c r="M461" s="5"/>
      <c r="N461" s="5"/>
      <c r="O461" s="0" t="s">
        <v>2428</v>
      </c>
      <c r="P461" s="0" t="s">
        <v>2430</v>
      </c>
      <c r="Q461" s="0" t="s">
        <v>51</v>
      </c>
      <c r="R461" s="0" t="s">
        <v>52</v>
      </c>
      <c r="S461" s="0" t="n">
        <v>385</v>
      </c>
      <c r="T461" s="0" t="n">
        <v>2599</v>
      </c>
      <c r="U461" s="0" t="n">
        <v>2599</v>
      </c>
      <c r="X461" s="0" t="n">
        <v>34</v>
      </c>
      <c r="Y461" s="0" t="s">
        <v>77</v>
      </c>
      <c r="Z461" s="0" t="n">
        <v>2599</v>
      </c>
      <c r="AA461" s="0" t="s">
        <v>54</v>
      </c>
      <c r="AB461" s="0" t="s">
        <v>54</v>
      </c>
      <c r="AC461" s="0" t="n">
        <v>1.749</v>
      </c>
      <c r="AD461" s="0" t="s">
        <v>1769</v>
      </c>
      <c r="AG461" s="6" t="n">
        <v>42735</v>
      </c>
      <c r="AH461" s="0" t="n">
        <v>26</v>
      </c>
      <c r="AI461" s="0" t="n">
        <v>28</v>
      </c>
      <c r="AJ461" s="6" t="n">
        <v>42735</v>
      </c>
      <c r="AK461" s="0" t="n">
        <v>1.749</v>
      </c>
      <c r="AL461" s="6" t="n">
        <v>42735</v>
      </c>
      <c r="AM461" s="0" t="n">
        <v>1.036</v>
      </c>
      <c r="AN461" s="0" t="n">
        <v>1.092</v>
      </c>
      <c r="AO461" s="0" t="n">
        <v>857</v>
      </c>
      <c r="AP461" s="0" t="n">
        <v>958</v>
      </c>
      <c r="AQ461" s="0" t="s">
        <v>1639</v>
      </c>
      <c r="AR461" s="0" t="s">
        <v>58</v>
      </c>
      <c r="AS461" s="0" t="s">
        <v>77</v>
      </c>
      <c r="AT461" s="0" t="n">
        <v>10</v>
      </c>
      <c r="AU461" s="0" t="n">
        <v>17</v>
      </c>
      <c r="AX461" s="0" t="s">
        <v>1608</v>
      </c>
      <c r="AY461" s="0" t="s">
        <v>2431</v>
      </c>
    </row>
    <row r="462" customFormat="false" ht="15" hidden="false" customHeight="false" outlineLevel="0" collapsed="false">
      <c r="A462" s="0" t="s">
        <v>2432</v>
      </c>
      <c r="B462" s="0" t="s">
        <v>1592</v>
      </c>
      <c r="C462" s="0" t="s">
        <v>2433</v>
      </c>
      <c r="E462" s="1" t="s">
        <v>2433</v>
      </c>
      <c r="G462" s="5" t="s">
        <v>2433</v>
      </c>
      <c r="H462" s="5" t="s">
        <v>2434</v>
      </c>
      <c r="I462" s="5" t="s">
        <v>2435</v>
      </c>
      <c r="J462" s="5" t="s">
        <v>2436</v>
      </c>
      <c r="K462" s="5"/>
      <c r="L462" s="5"/>
      <c r="M462" s="5"/>
      <c r="N462" s="5"/>
      <c r="O462" s="0" t="s">
        <v>2437</v>
      </c>
      <c r="P462" s="0" t="s">
        <v>2438</v>
      </c>
      <c r="Q462" s="0" t="s">
        <v>51</v>
      </c>
      <c r="R462" s="0" t="s">
        <v>52</v>
      </c>
      <c r="S462" s="0" t="n">
        <v>162</v>
      </c>
      <c r="T462" s="0" t="n">
        <v>6209</v>
      </c>
      <c r="U462" s="0" t="n">
        <v>6209</v>
      </c>
      <c r="W462" s="0" t="s">
        <v>2439</v>
      </c>
      <c r="X462" s="0" t="n">
        <v>950</v>
      </c>
      <c r="Y462" s="0" t="s">
        <v>67</v>
      </c>
      <c r="Z462" s="0" t="s">
        <v>120</v>
      </c>
      <c r="AA462" s="0" t="s">
        <v>2440</v>
      </c>
      <c r="AB462" s="0" t="s">
        <v>56</v>
      </c>
      <c r="AC462" s="0" t="s">
        <v>120</v>
      </c>
      <c r="AD462" s="0" t="s">
        <v>1668</v>
      </c>
      <c r="AG462" s="6" t="n">
        <v>42735</v>
      </c>
      <c r="AH462" s="0" t="n">
        <v>-240</v>
      </c>
      <c r="AI462" s="0" t="n">
        <v>-253</v>
      </c>
      <c r="AJ462" s="6" t="n">
        <v>42735</v>
      </c>
      <c r="AK462" s="0" t="n">
        <v>914</v>
      </c>
      <c r="AL462" s="6" t="n">
        <v>42735</v>
      </c>
      <c r="AM462" s="0" t="n">
        <v>225</v>
      </c>
      <c r="AN462" s="0" t="n">
        <v>237</v>
      </c>
      <c r="AO462" s="0" t="n">
        <v>1.058</v>
      </c>
      <c r="AP462" s="0" t="n">
        <v>1.183</v>
      </c>
      <c r="AQ462" s="0" t="s">
        <v>1605</v>
      </c>
      <c r="AR462" s="0" t="s">
        <v>58</v>
      </c>
      <c r="AS462" s="0" t="s">
        <v>67</v>
      </c>
      <c r="AT462" s="0" t="n">
        <v>27</v>
      </c>
      <c r="AU462" s="0" t="n">
        <v>31</v>
      </c>
      <c r="AX462" s="0" t="s">
        <v>1608</v>
      </c>
    </row>
    <row r="463" customFormat="false" ht="15" hidden="false" customHeight="false" outlineLevel="0" collapsed="false">
      <c r="A463" s="0" t="s">
        <v>2441</v>
      </c>
      <c r="B463" s="0" t="s">
        <v>1592</v>
      </c>
      <c r="C463" s="0" t="s">
        <v>2442</v>
      </c>
      <c r="E463" s="1" t="s">
        <v>2442</v>
      </c>
      <c r="G463" s="5" t="s">
        <v>2442</v>
      </c>
      <c r="H463" s="5" t="s">
        <v>2443</v>
      </c>
      <c r="I463" s="5"/>
      <c r="J463" s="5"/>
      <c r="K463" s="5"/>
      <c r="L463" s="5"/>
      <c r="M463" s="5"/>
      <c r="N463" s="5"/>
      <c r="O463" s="0" t="s">
        <v>2444</v>
      </c>
      <c r="P463" s="0" t="s">
        <v>2445</v>
      </c>
      <c r="Q463" s="0" t="s">
        <v>51</v>
      </c>
      <c r="R463" s="0" t="s">
        <v>52</v>
      </c>
      <c r="S463" s="0" t="n">
        <v>489</v>
      </c>
      <c r="T463" s="0" t="n">
        <v>2630</v>
      </c>
      <c r="U463" s="0" t="n">
        <v>2630</v>
      </c>
      <c r="X463" s="0" t="n">
        <v>33</v>
      </c>
      <c r="Y463" s="0" t="s">
        <v>67</v>
      </c>
      <c r="Z463" s="0" t="s">
        <v>120</v>
      </c>
      <c r="AA463" s="0" t="s">
        <v>2446</v>
      </c>
      <c r="AB463" s="0" t="s">
        <v>56</v>
      </c>
      <c r="AC463" s="0" t="s">
        <v>120</v>
      </c>
      <c r="AD463" s="0" t="s">
        <v>1599</v>
      </c>
      <c r="AG463" s="6" t="n">
        <v>42735</v>
      </c>
      <c r="AH463" s="0" t="n">
        <v>55</v>
      </c>
      <c r="AI463" s="0" t="n">
        <v>58</v>
      </c>
      <c r="AJ463" s="6" t="n">
        <v>42735</v>
      </c>
      <c r="AK463" s="0" t="n">
        <v>6.754</v>
      </c>
      <c r="AL463" s="6" t="n">
        <v>42735</v>
      </c>
      <c r="AM463" s="0" t="n">
        <v>929</v>
      </c>
      <c r="AN463" s="0" t="n">
        <v>980</v>
      </c>
      <c r="AO463" s="0" t="n">
        <v>1.712</v>
      </c>
      <c r="AP463" s="0" t="n">
        <v>1.913</v>
      </c>
      <c r="AQ463" s="0" t="s">
        <v>1639</v>
      </c>
      <c r="AR463" s="0" t="s">
        <v>58</v>
      </c>
      <c r="AS463" s="0" t="s">
        <v>67</v>
      </c>
      <c r="AT463" s="0" t="n">
        <v>18</v>
      </c>
      <c r="AU463" s="0" t="n">
        <v>24</v>
      </c>
      <c r="AX463" s="0" t="s">
        <v>1608</v>
      </c>
      <c r="AY463" s="0" t="s">
        <v>2447</v>
      </c>
    </row>
    <row r="464" customFormat="false" ht="15" hidden="false" customHeight="false" outlineLevel="0" collapsed="false">
      <c r="A464" s="0" t="s">
        <v>2448</v>
      </c>
      <c r="B464" s="0" t="s">
        <v>1592</v>
      </c>
      <c r="C464" s="0" t="s">
        <v>2449</v>
      </c>
      <c r="E464" s="1" t="s">
        <v>2449</v>
      </c>
      <c r="G464" s="5" t="s">
        <v>2449</v>
      </c>
      <c r="H464" s="5" t="s">
        <v>2450</v>
      </c>
      <c r="I464" s="5"/>
      <c r="J464" s="5"/>
      <c r="K464" s="5"/>
      <c r="L464" s="5"/>
      <c r="M464" s="5"/>
      <c r="N464" s="5"/>
      <c r="O464" s="0" t="s">
        <v>2449</v>
      </c>
      <c r="P464" s="0" t="s">
        <v>2451</v>
      </c>
      <c r="Q464" s="0" t="s">
        <v>51</v>
      </c>
      <c r="R464" s="0" t="s">
        <v>52</v>
      </c>
      <c r="S464" s="0" t="n">
        <v>892</v>
      </c>
      <c r="T464" s="0" t="n">
        <v>2015</v>
      </c>
      <c r="U464" s="0" t="n">
        <v>2015</v>
      </c>
      <c r="V464" s="0" t="n">
        <v>2015</v>
      </c>
      <c r="W464" s="0" t="s">
        <v>2452</v>
      </c>
      <c r="X464" s="0" t="n">
        <v>21</v>
      </c>
      <c r="Y464" s="0" t="s">
        <v>53</v>
      </c>
      <c r="Z464" s="0" t="n">
        <v>2015</v>
      </c>
      <c r="AA464" s="0" t="s">
        <v>54</v>
      </c>
      <c r="AB464" s="0" t="s">
        <v>54</v>
      </c>
      <c r="AC464" s="0" t="n">
        <v>4.331</v>
      </c>
      <c r="AD464" s="0" t="s">
        <v>2397</v>
      </c>
      <c r="AG464" s="6" t="n">
        <v>42735</v>
      </c>
      <c r="AH464" s="0" t="n">
        <v>70</v>
      </c>
      <c r="AI464" s="0" t="n">
        <v>74</v>
      </c>
      <c r="AJ464" s="6" t="n">
        <v>42735</v>
      </c>
      <c r="AK464" s="0" t="n">
        <v>4.331</v>
      </c>
      <c r="AL464" s="6" t="n">
        <v>42735</v>
      </c>
      <c r="AM464" s="0" t="n">
        <v>936</v>
      </c>
      <c r="AN464" s="0" t="n">
        <v>987</v>
      </c>
      <c r="AO464" s="0" t="n">
        <v>710</v>
      </c>
      <c r="AP464" s="0" t="n">
        <v>793</v>
      </c>
      <c r="AQ464" s="0" t="s">
        <v>1639</v>
      </c>
      <c r="AR464" s="0" t="s">
        <v>58</v>
      </c>
      <c r="AS464" s="0" t="s">
        <v>53</v>
      </c>
      <c r="AT464" s="0" t="n">
        <v>14</v>
      </c>
      <c r="AU464" s="0" t="n">
        <v>17</v>
      </c>
      <c r="AV464" s="0" t="s">
        <v>2397</v>
      </c>
      <c r="AX464" s="0" t="s">
        <v>1608</v>
      </c>
    </row>
    <row r="465" customFormat="false" ht="15" hidden="false" customHeight="false" outlineLevel="0" collapsed="false">
      <c r="A465" s="0" t="s">
        <v>2453</v>
      </c>
      <c r="B465" s="0" t="s">
        <v>1592</v>
      </c>
      <c r="C465" s="0" t="s">
        <v>2454</v>
      </c>
      <c r="E465" s="1" t="s">
        <v>2454</v>
      </c>
      <c r="G465" s="5" t="s">
        <v>2454</v>
      </c>
      <c r="H465" s="5" t="s">
        <v>2455</v>
      </c>
      <c r="I465" s="5"/>
      <c r="J465" s="5"/>
      <c r="K465" s="5"/>
      <c r="L465" s="5"/>
      <c r="M465" s="5"/>
      <c r="N465" s="5"/>
      <c r="O465" s="0" t="s">
        <v>2454</v>
      </c>
      <c r="P465" s="0" t="s">
        <v>2456</v>
      </c>
      <c r="Q465" s="0" t="s">
        <v>51</v>
      </c>
      <c r="R465" s="0" t="s">
        <v>52</v>
      </c>
      <c r="S465" s="0" t="n">
        <v>3.672</v>
      </c>
      <c r="T465" s="0" t="n">
        <v>2059</v>
      </c>
      <c r="U465" s="0" t="n">
        <v>2059</v>
      </c>
      <c r="X465" s="0" t="n">
        <v>19</v>
      </c>
      <c r="Y465" s="0" t="s">
        <v>77</v>
      </c>
      <c r="Z465" s="0" t="n">
        <v>2059</v>
      </c>
      <c r="AA465" s="0" t="s">
        <v>54</v>
      </c>
      <c r="AB465" s="0" t="s">
        <v>54</v>
      </c>
      <c r="AC465" s="0" t="n">
        <v>14.337</v>
      </c>
      <c r="AD465" s="0" t="s">
        <v>2457</v>
      </c>
      <c r="AG465" s="6" t="n">
        <v>42735</v>
      </c>
      <c r="AH465" s="0" t="n">
        <v>155</v>
      </c>
      <c r="AI465" s="0" t="n">
        <v>163</v>
      </c>
      <c r="AJ465" s="6" t="n">
        <v>42735</v>
      </c>
      <c r="AK465" s="0" t="n">
        <v>14.337</v>
      </c>
      <c r="AL465" s="6" t="n">
        <v>42735</v>
      </c>
      <c r="AM465" s="0" t="n">
        <v>2.594</v>
      </c>
      <c r="AN465" s="0" t="n">
        <v>2.734</v>
      </c>
      <c r="AO465" s="0" t="n">
        <v>2.015</v>
      </c>
      <c r="AP465" s="0" t="n">
        <v>2.251</v>
      </c>
      <c r="AQ465" s="0" t="s">
        <v>1605</v>
      </c>
      <c r="AR465" s="0" t="s">
        <v>58</v>
      </c>
      <c r="AS465" s="0" t="s">
        <v>77</v>
      </c>
      <c r="AT465" s="0" t="n">
        <v>13</v>
      </c>
      <c r="AU465" s="0" t="n">
        <v>18</v>
      </c>
      <c r="AV465" s="0" t="s">
        <v>1608</v>
      </c>
      <c r="AW465" s="0" t="s">
        <v>2120</v>
      </c>
      <c r="AX465" s="0" t="s">
        <v>1608</v>
      </c>
    </row>
    <row r="466" customFormat="false" ht="15" hidden="false" customHeight="false" outlineLevel="0" collapsed="false">
      <c r="A466" s="0" t="s">
        <v>2458</v>
      </c>
      <c r="B466" s="0" t="s">
        <v>1592</v>
      </c>
      <c r="C466" s="0" t="s">
        <v>2459</v>
      </c>
      <c r="E466" s="1" t="s">
        <v>2459</v>
      </c>
      <c r="G466" s="5" t="s">
        <v>2459</v>
      </c>
      <c r="H466" s="5"/>
      <c r="I466" s="5"/>
      <c r="J466" s="5"/>
      <c r="K466" s="5"/>
      <c r="L466" s="5"/>
      <c r="M466" s="5"/>
      <c r="N466" s="5"/>
      <c r="O466" s="0" t="s">
        <v>2459</v>
      </c>
      <c r="P466" s="0" t="s">
        <v>2460</v>
      </c>
      <c r="Q466" s="0" t="s">
        <v>51</v>
      </c>
      <c r="R466" s="0" t="s">
        <v>52</v>
      </c>
      <c r="S466" s="0" t="n">
        <v>539</v>
      </c>
      <c r="T466" s="0" t="n">
        <v>2120</v>
      </c>
      <c r="U466" s="0" t="n">
        <v>2120</v>
      </c>
      <c r="X466" s="0" t="n">
        <v>21</v>
      </c>
      <c r="Y466" s="0" t="s">
        <v>53</v>
      </c>
      <c r="Z466" s="0" t="n">
        <v>2120</v>
      </c>
      <c r="AA466" s="0" t="s">
        <v>54</v>
      </c>
      <c r="AB466" s="0" t="s">
        <v>54</v>
      </c>
      <c r="AC466" s="0" t="n">
        <v>4.976</v>
      </c>
      <c r="AD466" s="0" t="s">
        <v>2461</v>
      </c>
      <c r="AG466" s="6" t="n">
        <v>42735</v>
      </c>
      <c r="AH466" s="0" t="n">
        <v>74</v>
      </c>
      <c r="AI466" s="0" t="n">
        <v>78</v>
      </c>
      <c r="AJ466" s="6" t="n">
        <v>42735</v>
      </c>
      <c r="AK466" s="0" t="n">
        <v>4.976</v>
      </c>
      <c r="AL466" s="6" t="n">
        <v>42735</v>
      </c>
      <c r="AM466" s="0" t="n">
        <v>853</v>
      </c>
      <c r="AN466" s="0" t="n">
        <v>899</v>
      </c>
      <c r="AO466" s="0" t="n">
        <v>1.981</v>
      </c>
      <c r="AP466" s="0" t="n">
        <v>2.214</v>
      </c>
      <c r="AQ466" s="0" t="s">
        <v>1639</v>
      </c>
      <c r="AR466" s="0" t="s">
        <v>58</v>
      </c>
      <c r="AS466" s="0" t="s">
        <v>53</v>
      </c>
      <c r="AT466" s="0" t="n">
        <v>17</v>
      </c>
      <c r="AU466" s="0" t="n">
        <v>18</v>
      </c>
      <c r="AX466" s="0" t="s">
        <v>1608</v>
      </c>
    </row>
    <row r="467" customFormat="false" ht="15" hidden="false" customHeight="false" outlineLevel="0" collapsed="false">
      <c r="A467" s="0" t="s">
        <v>2462</v>
      </c>
      <c r="B467" s="0" t="s">
        <v>1592</v>
      </c>
      <c r="C467" s="0" t="s">
        <v>2463</v>
      </c>
      <c r="E467" s="1" t="s">
        <v>2463</v>
      </c>
      <c r="G467" s="5" t="s">
        <v>2463</v>
      </c>
      <c r="H467" s="5" t="s">
        <v>2464</v>
      </c>
      <c r="I467" s="5"/>
      <c r="J467" s="5"/>
      <c r="K467" s="5"/>
      <c r="L467" s="5"/>
      <c r="M467" s="5"/>
      <c r="N467" s="5"/>
      <c r="O467" s="0" t="s">
        <v>2463</v>
      </c>
      <c r="P467" s="0" t="s">
        <v>2465</v>
      </c>
      <c r="Q467" s="0" t="s">
        <v>51</v>
      </c>
      <c r="R467" s="0" t="s">
        <v>52</v>
      </c>
      <c r="S467" s="0" t="n">
        <v>988</v>
      </c>
      <c r="T467" s="0" t="n">
        <v>2311</v>
      </c>
      <c r="U467" s="0" t="n">
        <v>2311</v>
      </c>
      <c r="X467" s="0" t="n">
        <v>6</v>
      </c>
      <c r="Y467" s="0" t="s">
        <v>53</v>
      </c>
      <c r="Z467" s="0" t="n">
        <v>2311</v>
      </c>
      <c r="AA467" s="0" t="s">
        <v>54</v>
      </c>
      <c r="AB467" s="0" t="s">
        <v>54</v>
      </c>
      <c r="AC467" s="0" t="n">
        <v>5.792</v>
      </c>
      <c r="AD467" s="0" t="s">
        <v>2466</v>
      </c>
      <c r="AG467" s="6" t="n">
        <v>42735</v>
      </c>
      <c r="AH467" s="0" t="n">
        <v>114</v>
      </c>
      <c r="AI467" s="0" t="n">
        <v>120</v>
      </c>
      <c r="AJ467" s="6" t="n">
        <v>42735</v>
      </c>
      <c r="AK467" s="0" t="n">
        <v>5.792</v>
      </c>
      <c r="AL467" s="6" t="n">
        <v>42735</v>
      </c>
      <c r="AM467" s="0" t="n">
        <v>1.688</v>
      </c>
      <c r="AN467" s="0" t="n">
        <v>1.779</v>
      </c>
      <c r="AO467" s="0" t="n">
        <v>1.413</v>
      </c>
      <c r="AP467" s="0" t="n">
        <v>1.579</v>
      </c>
      <c r="AQ467" s="0" t="s">
        <v>1605</v>
      </c>
      <c r="AR467" s="0" t="s">
        <v>58</v>
      </c>
      <c r="AS467" s="0" t="s">
        <v>53</v>
      </c>
      <c r="AT467" s="0" t="n">
        <v>6</v>
      </c>
      <c r="AU467" s="0" t="n">
        <v>6</v>
      </c>
      <c r="AV467" s="0" t="s">
        <v>1608</v>
      </c>
      <c r="AX467" s="0" t="s">
        <v>1608</v>
      </c>
    </row>
    <row r="468" customFormat="false" ht="15" hidden="false" customHeight="false" outlineLevel="0" collapsed="false">
      <c r="A468" s="0" t="s">
        <v>2467</v>
      </c>
      <c r="B468" s="0" t="s">
        <v>1592</v>
      </c>
      <c r="C468" s="0" t="s">
        <v>2468</v>
      </c>
      <c r="E468" s="1" t="s">
        <v>2468</v>
      </c>
      <c r="G468" s="5" t="s">
        <v>2468</v>
      </c>
      <c r="H468" s="5" t="s">
        <v>2469</v>
      </c>
      <c r="I468" s="5"/>
      <c r="J468" s="5"/>
      <c r="K468" s="5"/>
      <c r="L468" s="5"/>
      <c r="M468" s="5"/>
      <c r="N468" s="5"/>
      <c r="O468" s="0" t="s">
        <v>1289</v>
      </c>
      <c r="P468" s="0" t="s">
        <v>1290</v>
      </c>
      <c r="Q468" s="0" t="s">
        <v>51</v>
      </c>
      <c r="R468" s="0" t="s">
        <v>52</v>
      </c>
      <c r="S468" s="0" t="n">
        <v>33.974</v>
      </c>
      <c r="T468" s="0" t="n">
        <v>4299</v>
      </c>
      <c r="U468" s="0" t="n">
        <v>4299</v>
      </c>
      <c r="V468" s="0" t="n">
        <v>3511</v>
      </c>
      <c r="W468" s="0" t="s">
        <v>2470</v>
      </c>
      <c r="X468" s="0" t="n">
        <v>377</v>
      </c>
      <c r="Y468" s="0" t="s">
        <v>67</v>
      </c>
      <c r="Z468" s="0" t="s">
        <v>120</v>
      </c>
      <c r="AA468" s="0" t="s">
        <v>120</v>
      </c>
      <c r="AB468" s="0" t="s">
        <v>56</v>
      </c>
      <c r="AC468" s="0" t="s">
        <v>120</v>
      </c>
      <c r="AD468" s="0" t="s">
        <v>1652</v>
      </c>
      <c r="AG468" s="6" t="n">
        <v>42735</v>
      </c>
      <c r="AH468" s="0" t="n">
        <v>924</v>
      </c>
      <c r="AI468" s="0" t="n">
        <v>974</v>
      </c>
      <c r="AJ468" s="6" t="n">
        <v>42735</v>
      </c>
      <c r="AK468" s="0" t="n">
        <v>134.681</v>
      </c>
      <c r="AL468" s="6" t="n">
        <v>42735</v>
      </c>
      <c r="AM468" s="0" t="n">
        <v>68.29</v>
      </c>
      <c r="AN468" s="0" t="n">
        <v>71.985</v>
      </c>
      <c r="AO468" s="0" t="n">
        <v>9.935</v>
      </c>
      <c r="AP468" s="0" t="n">
        <v>11.101</v>
      </c>
      <c r="AQ468" s="0" t="s">
        <v>1605</v>
      </c>
      <c r="AR468" s="0" t="s">
        <v>58</v>
      </c>
      <c r="AS468" s="0" t="s">
        <v>67</v>
      </c>
      <c r="AT468" s="0" t="n">
        <v>13179</v>
      </c>
      <c r="AU468" s="0" t="n">
        <v>77</v>
      </c>
      <c r="AX468" s="0" t="s">
        <v>1608</v>
      </c>
    </row>
    <row r="469" customFormat="false" ht="15" hidden="false" customHeight="false" outlineLevel="0" collapsed="false">
      <c r="A469" s="0" t="s">
        <v>2471</v>
      </c>
      <c r="B469" s="0" t="s">
        <v>1592</v>
      </c>
      <c r="C469" s="0" t="s">
        <v>2472</v>
      </c>
      <c r="E469" s="1" t="s">
        <v>2472</v>
      </c>
      <c r="G469" s="5" t="s">
        <v>2472</v>
      </c>
      <c r="H469" s="5"/>
      <c r="I469" s="5"/>
      <c r="J469" s="5"/>
      <c r="K469" s="5"/>
      <c r="L469" s="5"/>
      <c r="M469" s="5"/>
      <c r="N469" s="5"/>
      <c r="O469" s="0" t="s">
        <v>2473</v>
      </c>
      <c r="P469" s="0" t="s">
        <v>2275</v>
      </c>
      <c r="Q469" s="0" t="s">
        <v>51</v>
      </c>
      <c r="R469" s="0" t="s">
        <v>52</v>
      </c>
      <c r="S469" s="0" t="n">
        <v>2.379</v>
      </c>
      <c r="T469" s="0" t="n">
        <v>3512</v>
      </c>
      <c r="U469" s="0" t="n">
        <v>3512</v>
      </c>
      <c r="X469" s="0" t="n">
        <v>159</v>
      </c>
      <c r="Y469" s="0" t="s">
        <v>227</v>
      </c>
      <c r="Z469" s="0" t="s">
        <v>120</v>
      </c>
      <c r="AA469" s="0" t="s">
        <v>120</v>
      </c>
      <c r="AB469" s="0" t="s">
        <v>56</v>
      </c>
      <c r="AC469" s="0" t="s">
        <v>120</v>
      </c>
      <c r="AD469" s="0" t="s">
        <v>1652</v>
      </c>
      <c r="AG469" s="6" t="n">
        <v>42735</v>
      </c>
      <c r="AH469" s="0" t="n">
        <v>41</v>
      </c>
      <c r="AI469" s="0" t="n">
        <v>44</v>
      </c>
      <c r="AJ469" s="6" t="n">
        <v>42735</v>
      </c>
      <c r="AK469" s="0" t="n">
        <v>8.155</v>
      </c>
      <c r="AL469" s="6" t="n">
        <v>42735</v>
      </c>
      <c r="AM469" s="0" t="n">
        <v>5.474</v>
      </c>
      <c r="AN469" s="0" t="n">
        <v>5.77</v>
      </c>
      <c r="AO469" s="0" t="n">
        <v>78</v>
      </c>
      <c r="AP469" s="0" t="n">
        <v>87</v>
      </c>
      <c r="AQ469" s="0" t="s">
        <v>816</v>
      </c>
      <c r="AR469" s="0" t="s">
        <v>58</v>
      </c>
      <c r="AS469" s="0" t="s">
        <v>227</v>
      </c>
      <c r="AT469" s="0" t="n">
        <v>484</v>
      </c>
      <c r="AU469" s="0" t="n">
        <v>53</v>
      </c>
      <c r="AX469" s="0" t="s">
        <v>1608</v>
      </c>
    </row>
    <row r="470" customFormat="false" ht="15" hidden="false" customHeight="false" outlineLevel="0" collapsed="false">
      <c r="A470" s="0" t="s">
        <v>2474</v>
      </c>
      <c r="B470" s="0" t="s">
        <v>1592</v>
      </c>
      <c r="C470" s="0" t="s">
        <v>2475</v>
      </c>
      <c r="E470" s="1" t="s">
        <v>2475</v>
      </c>
      <c r="G470" s="5" t="s">
        <v>2475</v>
      </c>
      <c r="H470" s="5" t="s">
        <v>2476</v>
      </c>
      <c r="I470" s="5"/>
      <c r="J470" s="5"/>
      <c r="K470" s="5"/>
      <c r="L470" s="5"/>
      <c r="M470" s="5"/>
      <c r="N470" s="5"/>
      <c r="O470" s="0" t="s">
        <v>2475</v>
      </c>
      <c r="P470" s="0" t="s">
        <v>2477</v>
      </c>
      <c r="Q470" s="0" t="s">
        <v>51</v>
      </c>
      <c r="R470" s="0" t="s">
        <v>52</v>
      </c>
      <c r="S470" s="0" t="n">
        <v>242</v>
      </c>
      <c r="T470" s="0" t="n">
        <v>2611</v>
      </c>
      <c r="U470" s="0" t="n">
        <v>2611</v>
      </c>
      <c r="X470" s="0" t="n">
        <v>8</v>
      </c>
      <c r="Y470" s="0" t="s">
        <v>53</v>
      </c>
      <c r="Z470" s="0" t="n">
        <v>2611</v>
      </c>
      <c r="AA470" s="0" t="s">
        <v>54</v>
      </c>
      <c r="AB470" s="0" t="s">
        <v>54</v>
      </c>
      <c r="AC470" s="0" t="n">
        <v>5.951</v>
      </c>
      <c r="AD470" s="0" t="s">
        <v>1652</v>
      </c>
      <c r="AG470" s="6" t="n">
        <v>42735</v>
      </c>
      <c r="AH470" s="0" t="n">
        <v>17</v>
      </c>
      <c r="AI470" s="0" t="n">
        <v>18</v>
      </c>
      <c r="AJ470" s="6" t="n">
        <v>42735</v>
      </c>
      <c r="AK470" s="0" t="n">
        <v>5.951</v>
      </c>
      <c r="AL470" s="6" t="n">
        <v>42735</v>
      </c>
      <c r="AM470" s="0" t="n">
        <v>444</v>
      </c>
      <c r="AN470" s="0" t="n">
        <v>469</v>
      </c>
      <c r="AO470" s="0" t="n">
        <v>450</v>
      </c>
      <c r="AP470" s="0" t="n">
        <v>503</v>
      </c>
      <c r="AQ470" s="0" t="s">
        <v>1639</v>
      </c>
      <c r="AR470" s="0" t="s">
        <v>58</v>
      </c>
      <c r="AS470" s="0" t="s">
        <v>53</v>
      </c>
      <c r="AT470" s="0" t="n">
        <v>5</v>
      </c>
      <c r="AU470" s="0" t="n">
        <v>8</v>
      </c>
      <c r="AV470" s="0" t="s">
        <v>1608</v>
      </c>
      <c r="AX470" s="0" t="s">
        <v>1608</v>
      </c>
    </row>
    <row r="471" customFormat="false" ht="15" hidden="false" customHeight="false" outlineLevel="0" collapsed="false">
      <c r="A471" s="0" t="s">
        <v>2478</v>
      </c>
      <c r="B471" s="0" t="s">
        <v>1592</v>
      </c>
      <c r="C471" s="0" t="s">
        <v>2479</v>
      </c>
      <c r="E471" s="1" t="s">
        <v>2479</v>
      </c>
      <c r="G471" s="5" t="s">
        <v>2479</v>
      </c>
      <c r="H471" s="5"/>
      <c r="I471" s="5"/>
      <c r="J471" s="5"/>
      <c r="K471" s="5"/>
      <c r="L471" s="5"/>
      <c r="M471" s="5"/>
      <c r="N471" s="5"/>
      <c r="O471" s="0" t="s">
        <v>2479</v>
      </c>
      <c r="P471" s="0" t="s">
        <v>2480</v>
      </c>
      <c r="Q471" s="0" t="s">
        <v>51</v>
      </c>
      <c r="R471" s="0" t="s">
        <v>52</v>
      </c>
      <c r="S471" s="0" t="n">
        <v>13</v>
      </c>
      <c r="T471" s="0" t="n">
        <v>2892</v>
      </c>
      <c r="U471" s="0" t="n">
        <v>2892</v>
      </c>
      <c r="X471" s="0" t="n">
        <v>3</v>
      </c>
      <c r="Y471" s="0" t="s">
        <v>77</v>
      </c>
      <c r="Z471" s="0" t="n">
        <v>2892</v>
      </c>
      <c r="AA471" s="0" t="s">
        <v>54</v>
      </c>
      <c r="AB471" s="0" t="s">
        <v>54</v>
      </c>
      <c r="AC471" s="0" t="n">
        <v>402</v>
      </c>
      <c r="AD471" s="0" t="s">
        <v>2196</v>
      </c>
      <c r="AG471" s="6" t="n">
        <v>42735</v>
      </c>
      <c r="AH471" s="0" t="n">
        <v>-3</v>
      </c>
      <c r="AI471" s="0" t="n">
        <v>-3</v>
      </c>
      <c r="AJ471" s="6" t="n">
        <v>42735</v>
      </c>
      <c r="AK471" s="0" t="n">
        <v>402</v>
      </c>
      <c r="AL471" s="6" t="n">
        <v>42735</v>
      </c>
      <c r="AM471" s="0" t="n">
        <v>114</v>
      </c>
      <c r="AN471" s="0" t="n">
        <v>120</v>
      </c>
      <c r="AO471" s="0" t="n">
        <v>222</v>
      </c>
      <c r="AP471" s="0" t="n">
        <v>248</v>
      </c>
      <c r="AQ471" s="0" t="s">
        <v>1639</v>
      </c>
      <c r="AR471" s="0" t="s">
        <v>58</v>
      </c>
      <c r="AS471" s="0" t="s">
        <v>77</v>
      </c>
      <c r="AT471" s="0" t="n">
        <v>2</v>
      </c>
      <c r="AU471" s="0" t="n">
        <v>3</v>
      </c>
      <c r="AV471" s="0" t="s">
        <v>1608</v>
      </c>
      <c r="AX471" s="0" t="s">
        <v>1608</v>
      </c>
    </row>
    <row r="472" customFormat="false" ht="15" hidden="false" customHeight="false" outlineLevel="0" collapsed="false">
      <c r="A472" s="0" t="s">
        <v>2481</v>
      </c>
      <c r="B472" s="0" t="s">
        <v>1592</v>
      </c>
      <c r="C472" s="0" t="s">
        <v>2482</v>
      </c>
      <c r="E472" s="1" t="s">
        <v>2482</v>
      </c>
      <c r="G472" s="5" t="s">
        <v>2482</v>
      </c>
      <c r="H472" s="5" t="s">
        <v>2483</v>
      </c>
      <c r="I472" s="5"/>
      <c r="J472" s="5"/>
      <c r="K472" s="5"/>
      <c r="L472" s="5"/>
      <c r="M472" s="5"/>
      <c r="N472" s="5"/>
      <c r="O472" s="0" t="s">
        <v>2482</v>
      </c>
      <c r="P472" s="0" t="s">
        <v>2484</v>
      </c>
      <c r="Q472" s="0" t="s">
        <v>51</v>
      </c>
      <c r="R472" s="0" t="s">
        <v>52</v>
      </c>
      <c r="S472" s="0" t="n">
        <v>721</v>
      </c>
      <c r="T472" s="0" t="n">
        <v>2751</v>
      </c>
      <c r="U472" s="0" t="n">
        <v>2751</v>
      </c>
      <c r="X472" s="0" t="n">
        <v>6</v>
      </c>
      <c r="Y472" s="0" t="s">
        <v>77</v>
      </c>
      <c r="Z472" s="0" t="n">
        <v>2751</v>
      </c>
      <c r="AA472" s="0" t="s">
        <v>54</v>
      </c>
      <c r="AB472" s="0" t="s">
        <v>54</v>
      </c>
      <c r="AC472" s="0" t="n">
        <v>7.772</v>
      </c>
      <c r="AD472" s="0" t="s">
        <v>2485</v>
      </c>
      <c r="AG472" s="6" t="n">
        <v>42735</v>
      </c>
      <c r="AH472" s="0" t="n">
        <v>41</v>
      </c>
      <c r="AI472" s="0" t="n">
        <v>43</v>
      </c>
      <c r="AJ472" s="6" t="n">
        <v>42735</v>
      </c>
      <c r="AK472" s="0" t="n">
        <v>7.772</v>
      </c>
      <c r="AL472" s="6" t="n">
        <v>42735</v>
      </c>
      <c r="AM472" s="0" t="n">
        <v>728</v>
      </c>
      <c r="AN472" s="0" t="n">
        <v>768</v>
      </c>
      <c r="AO472" s="0" t="n">
        <v>1</v>
      </c>
      <c r="AP472" s="0" t="n">
        <v>1.117</v>
      </c>
      <c r="AQ472" s="0" t="s">
        <v>1639</v>
      </c>
      <c r="AR472" s="0" t="s">
        <v>58</v>
      </c>
      <c r="AS472" s="0" t="s">
        <v>77</v>
      </c>
      <c r="AT472" s="0" t="n">
        <v>6</v>
      </c>
      <c r="AU472" s="0" t="n">
        <v>6</v>
      </c>
      <c r="AV472" s="0" t="s">
        <v>1608</v>
      </c>
      <c r="AX472" s="0" t="s">
        <v>1608</v>
      </c>
    </row>
    <row r="473" customFormat="false" ht="15" hidden="false" customHeight="false" outlineLevel="0" collapsed="false">
      <c r="A473" s="0" t="s">
        <v>2486</v>
      </c>
      <c r="B473" s="0" t="s">
        <v>1592</v>
      </c>
      <c r="C473" s="0" t="s">
        <v>2487</v>
      </c>
      <c r="E473" s="1" t="s">
        <v>2487</v>
      </c>
      <c r="G473" s="5" t="s">
        <v>2487</v>
      </c>
      <c r="H473" s="5" t="s">
        <v>2488</v>
      </c>
      <c r="I473" s="5"/>
      <c r="J473" s="5"/>
      <c r="K473" s="5"/>
      <c r="L473" s="5"/>
      <c r="M473" s="5"/>
      <c r="N473" s="5"/>
      <c r="O473" s="0" t="s">
        <v>2487</v>
      </c>
      <c r="P473" s="0" t="s">
        <v>2489</v>
      </c>
      <c r="Q473" s="0" t="s">
        <v>51</v>
      </c>
      <c r="R473" s="0" t="s">
        <v>52</v>
      </c>
      <c r="S473" s="0" t="n">
        <v>782</v>
      </c>
      <c r="T473" s="0" t="n">
        <v>1310</v>
      </c>
      <c r="U473" s="0" t="n">
        <v>1310</v>
      </c>
      <c r="X473" s="0" t="n">
        <v>23</v>
      </c>
      <c r="Y473" s="0" t="s">
        <v>77</v>
      </c>
      <c r="Z473" s="0" t="n">
        <v>1310</v>
      </c>
      <c r="AA473" s="0" t="s">
        <v>54</v>
      </c>
      <c r="AB473" s="0" t="s">
        <v>54</v>
      </c>
      <c r="AC473" s="0" t="n">
        <v>17.908</v>
      </c>
      <c r="AD473" s="0" t="s">
        <v>1866</v>
      </c>
      <c r="AG473" s="6" t="n">
        <v>42735</v>
      </c>
      <c r="AH473" s="0" t="n">
        <v>83</v>
      </c>
      <c r="AI473" s="0" t="n">
        <v>87</v>
      </c>
      <c r="AJ473" s="6" t="n">
        <v>42735</v>
      </c>
      <c r="AK473" s="0" t="n">
        <v>17.908</v>
      </c>
      <c r="AL473" s="6" t="n">
        <v>42735</v>
      </c>
      <c r="AM473" s="0" t="n">
        <v>1.575</v>
      </c>
      <c r="AN473" s="0" t="n">
        <v>1.66</v>
      </c>
      <c r="AO473" s="0" t="n">
        <v>1.151</v>
      </c>
      <c r="AP473" s="0" t="n">
        <v>1.286</v>
      </c>
      <c r="AQ473" s="0" t="s">
        <v>1605</v>
      </c>
      <c r="AR473" s="0" t="s">
        <v>58</v>
      </c>
      <c r="AS473" s="0" t="s">
        <v>77</v>
      </c>
      <c r="AT473" s="0" t="n">
        <v>17</v>
      </c>
      <c r="AU473" s="0" t="n">
        <v>19</v>
      </c>
      <c r="AX473" s="0" t="s">
        <v>1608</v>
      </c>
    </row>
    <row r="474" customFormat="false" ht="15" hidden="false" customHeight="false" outlineLevel="0" collapsed="false">
      <c r="A474" s="0" t="s">
        <v>2490</v>
      </c>
      <c r="B474" s="0" t="s">
        <v>1592</v>
      </c>
      <c r="C474" s="0" t="s">
        <v>2491</v>
      </c>
      <c r="E474" s="1" t="s">
        <v>2491</v>
      </c>
      <c r="G474" s="5" t="s">
        <v>2491</v>
      </c>
      <c r="H474" s="5"/>
      <c r="I474" s="5"/>
      <c r="J474" s="5"/>
      <c r="K474" s="5"/>
      <c r="L474" s="5"/>
      <c r="M474" s="5"/>
      <c r="N474" s="5"/>
      <c r="O474" s="0" t="s">
        <v>2491</v>
      </c>
      <c r="P474" s="0" t="s">
        <v>2492</v>
      </c>
      <c r="Q474" s="0" t="s">
        <v>51</v>
      </c>
      <c r="R474" s="0" t="s">
        <v>52</v>
      </c>
      <c r="S474" s="0" t="n">
        <v>22.844</v>
      </c>
      <c r="T474" s="0" t="n">
        <v>4754</v>
      </c>
      <c r="U474" s="0" t="n">
        <v>4754</v>
      </c>
      <c r="V474" s="0" t="n">
        <v>2711</v>
      </c>
      <c r="X474" s="0" t="n">
        <v>961</v>
      </c>
      <c r="Y474" s="0" t="s">
        <v>77</v>
      </c>
      <c r="Z474" s="0" t="n">
        <v>4754</v>
      </c>
      <c r="AA474" s="0" t="s">
        <v>54</v>
      </c>
      <c r="AB474" s="0" t="s">
        <v>54</v>
      </c>
      <c r="AC474" s="0" t="n">
        <v>96.418</v>
      </c>
      <c r="AD474" s="0" t="s">
        <v>2493</v>
      </c>
      <c r="AG474" s="6" t="n">
        <v>42735</v>
      </c>
      <c r="AH474" s="0" t="n">
        <v>2.004</v>
      </c>
      <c r="AI474" s="0" t="n">
        <v>2.113</v>
      </c>
      <c r="AJ474" s="6" t="n">
        <v>42735</v>
      </c>
      <c r="AK474" s="0" t="n">
        <v>96.418</v>
      </c>
      <c r="AL474" s="6" t="n">
        <v>42735</v>
      </c>
      <c r="AM474" s="0" t="n">
        <v>23.288</v>
      </c>
      <c r="AN474" s="0" t="n">
        <v>24.548</v>
      </c>
      <c r="AO474" s="0" t="n">
        <v>34.313</v>
      </c>
      <c r="AP474" s="0" t="n">
        <v>38.34</v>
      </c>
      <c r="AQ474" s="0" t="s">
        <v>1639</v>
      </c>
      <c r="AR474" s="0" t="s">
        <v>58</v>
      </c>
      <c r="AS474" s="0" t="s">
        <v>77</v>
      </c>
      <c r="AT474" s="0" t="n">
        <v>221</v>
      </c>
      <c r="AU474" s="0" t="n">
        <v>240</v>
      </c>
      <c r="AV474" s="0" t="s">
        <v>2494</v>
      </c>
      <c r="AW474" s="0" t="s">
        <v>2494</v>
      </c>
      <c r="AX474" s="0" t="s">
        <v>1608</v>
      </c>
      <c r="AY474" s="0" t="s">
        <v>2495</v>
      </c>
    </row>
    <row r="475" customFormat="false" ht="15" hidden="false" customHeight="false" outlineLevel="0" collapsed="false">
      <c r="A475" s="0" t="s">
        <v>2496</v>
      </c>
      <c r="B475" s="0" t="s">
        <v>1592</v>
      </c>
      <c r="C475" s="0" t="s">
        <v>2497</v>
      </c>
      <c r="E475" s="1" t="s">
        <v>2497</v>
      </c>
      <c r="G475" s="5" t="s">
        <v>2497</v>
      </c>
      <c r="H475" s="5"/>
      <c r="I475" s="5"/>
      <c r="J475" s="5"/>
      <c r="K475" s="5"/>
      <c r="L475" s="5"/>
      <c r="M475" s="5"/>
      <c r="N475" s="5"/>
      <c r="O475" s="0" t="s">
        <v>2498</v>
      </c>
      <c r="P475" s="0" t="s">
        <v>2499</v>
      </c>
      <c r="Q475" s="0" t="s">
        <v>51</v>
      </c>
      <c r="R475" s="0" t="s">
        <v>52</v>
      </c>
      <c r="S475" s="0" t="n">
        <v>1.774</v>
      </c>
      <c r="T475" s="0" t="n">
        <v>1089</v>
      </c>
      <c r="U475" s="0" t="n">
        <v>1089</v>
      </c>
      <c r="X475" s="0" t="n">
        <v>4</v>
      </c>
      <c r="Y475" s="0" t="s">
        <v>67</v>
      </c>
      <c r="Z475" s="0" t="n">
        <v>6619</v>
      </c>
      <c r="AA475" s="0" t="s">
        <v>2500</v>
      </c>
      <c r="AB475" s="0" t="s">
        <v>56</v>
      </c>
      <c r="AD475" s="0" t="s">
        <v>2493</v>
      </c>
      <c r="AG475" s="6" t="n">
        <v>42735</v>
      </c>
      <c r="AH475" s="0" t="n">
        <v>388</v>
      </c>
      <c r="AI475" s="0" t="n">
        <v>409</v>
      </c>
      <c r="AJ475" s="6" t="n">
        <v>42735</v>
      </c>
      <c r="AK475" s="0" t="n">
        <v>4.383</v>
      </c>
      <c r="AL475" s="6" t="n">
        <v>42735</v>
      </c>
      <c r="AM475" s="0" t="n">
        <v>1.838</v>
      </c>
      <c r="AN475" s="0" t="n">
        <v>1.937</v>
      </c>
      <c r="AO475" s="0" t="n">
        <v>5.885</v>
      </c>
      <c r="AP475" s="0" t="n">
        <v>6.575</v>
      </c>
      <c r="AQ475" s="0" t="s">
        <v>1605</v>
      </c>
      <c r="AR475" s="0" t="s">
        <v>58</v>
      </c>
      <c r="AS475" s="0" t="s">
        <v>67</v>
      </c>
      <c r="AT475" s="0" t="n">
        <v>6</v>
      </c>
      <c r="AU475" s="0" t="n">
        <v>4</v>
      </c>
      <c r="AV475" s="0" t="s">
        <v>2501</v>
      </c>
      <c r="AX475" s="0" t="s">
        <v>1608</v>
      </c>
    </row>
    <row r="476" customFormat="false" ht="15" hidden="false" customHeight="false" outlineLevel="0" collapsed="false">
      <c r="A476" s="0" t="s">
        <v>2502</v>
      </c>
      <c r="B476" s="0" t="s">
        <v>1592</v>
      </c>
      <c r="C476" s="0" t="s">
        <v>2503</v>
      </c>
      <c r="E476" s="1" t="s">
        <v>2503</v>
      </c>
      <c r="G476" s="5" t="s">
        <v>2503</v>
      </c>
      <c r="H476" s="5" t="s">
        <v>2504</v>
      </c>
      <c r="I476" s="5" t="s">
        <v>2505</v>
      </c>
      <c r="J476" s="5"/>
      <c r="K476" s="5"/>
      <c r="L476" s="5"/>
      <c r="M476" s="5"/>
      <c r="N476" s="5"/>
      <c r="O476" s="0" t="s">
        <v>2506</v>
      </c>
      <c r="P476" s="0" t="s">
        <v>2507</v>
      </c>
      <c r="Q476" s="0" t="s">
        <v>51</v>
      </c>
      <c r="R476" s="0" t="s">
        <v>52</v>
      </c>
      <c r="S476" s="0" t="n">
        <v>131</v>
      </c>
      <c r="T476" s="0" t="n">
        <v>2740</v>
      </c>
      <c r="U476" s="0" t="n">
        <v>2740</v>
      </c>
      <c r="X476" s="0" t="n">
        <v>5</v>
      </c>
      <c r="Y476" s="0" t="s">
        <v>67</v>
      </c>
      <c r="Z476" s="0" t="s">
        <v>120</v>
      </c>
      <c r="AA476" s="0" t="s">
        <v>2508</v>
      </c>
      <c r="AB476" s="0" t="s">
        <v>56</v>
      </c>
      <c r="AC476" s="0" t="s">
        <v>120</v>
      </c>
      <c r="AD476" s="0" t="s">
        <v>1599</v>
      </c>
      <c r="AG476" s="6" t="n">
        <v>42735</v>
      </c>
      <c r="AH476" s="0" t="n">
        <v>15</v>
      </c>
      <c r="AI476" s="0" t="n">
        <v>16</v>
      </c>
      <c r="AJ476" s="6" t="n">
        <v>42735</v>
      </c>
      <c r="AK476" s="0" t="s">
        <v>56</v>
      </c>
      <c r="AM476" s="0" t="n">
        <v>257</v>
      </c>
      <c r="AN476" s="0" t="n">
        <v>271</v>
      </c>
      <c r="AO476" s="0" t="n">
        <v>180</v>
      </c>
      <c r="AP476" s="0" t="n">
        <v>201</v>
      </c>
      <c r="AQ476" s="0" t="s">
        <v>1639</v>
      </c>
      <c r="AR476" s="0" t="s">
        <v>58</v>
      </c>
      <c r="AS476" s="0" t="s">
        <v>67</v>
      </c>
      <c r="AT476" s="0" t="n">
        <v>6</v>
      </c>
      <c r="AU476" s="0" t="n">
        <v>5</v>
      </c>
      <c r="AV476" s="0" t="s">
        <v>1599</v>
      </c>
      <c r="AX476" s="0" t="s">
        <v>1608</v>
      </c>
      <c r="AY476" s="0" t="s">
        <v>2509</v>
      </c>
    </row>
    <row r="477" customFormat="false" ht="15" hidden="false" customHeight="false" outlineLevel="0" collapsed="false">
      <c r="A477" s="0" t="s">
        <v>2510</v>
      </c>
      <c r="B477" s="0" t="s">
        <v>1592</v>
      </c>
      <c r="C477" s="0" t="s">
        <v>2511</v>
      </c>
      <c r="E477" s="1" t="s">
        <v>2511</v>
      </c>
      <c r="G477" s="5" t="s">
        <v>2511</v>
      </c>
      <c r="H477" s="5" t="s">
        <v>2512</v>
      </c>
      <c r="I477" s="5"/>
      <c r="J477" s="5"/>
      <c r="K477" s="5"/>
      <c r="L477" s="5"/>
      <c r="M477" s="5"/>
      <c r="N477" s="5"/>
      <c r="O477" s="0" t="s">
        <v>2511</v>
      </c>
      <c r="P477" s="0" t="s">
        <v>2513</v>
      </c>
      <c r="Q477" s="0" t="s">
        <v>51</v>
      </c>
      <c r="R477" s="0" t="s">
        <v>52</v>
      </c>
      <c r="S477" s="0" t="n">
        <v>127</v>
      </c>
      <c r="T477" s="0" t="n">
        <v>4651</v>
      </c>
      <c r="U477" s="0" t="n">
        <v>4651</v>
      </c>
      <c r="X477" s="0" t="n">
        <v>14</v>
      </c>
      <c r="Y477" s="0" t="s">
        <v>77</v>
      </c>
      <c r="Z477" s="0" t="n">
        <v>4651</v>
      </c>
      <c r="AA477" s="0" t="s">
        <v>54</v>
      </c>
      <c r="AB477" s="0" t="s">
        <v>54</v>
      </c>
      <c r="AC477" s="0" t="n">
        <v>946</v>
      </c>
      <c r="AD477" s="0" t="s">
        <v>1652</v>
      </c>
      <c r="AG477" s="6" t="n">
        <v>42735</v>
      </c>
      <c r="AH477" s="0" t="n">
        <v>16</v>
      </c>
      <c r="AI477" s="0" t="n">
        <v>17</v>
      </c>
      <c r="AJ477" s="6" t="n">
        <v>42735</v>
      </c>
      <c r="AK477" s="0" t="n">
        <v>946</v>
      </c>
      <c r="AL477" s="6" t="n">
        <v>42735</v>
      </c>
      <c r="AM477" s="0" t="n">
        <v>247</v>
      </c>
      <c r="AN477" s="0" t="n">
        <v>261</v>
      </c>
      <c r="AO477" s="0" t="n">
        <v>38</v>
      </c>
      <c r="AP477" s="0" t="n">
        <v>43</v>
      </c>
      <c r="AQ477" s="0" t="s">
        <v>1639</v>
      </c>
      <c r="AR477" s="0" t="s">
        <v>58</v>
      </c>
      <c r="AS477" s="0" t="s">
        <v>77</v>
      </c>
      <c r="AT477" s="0" t="n">
        <v>5</v>
      </c>
      <c r="AU477" s="0" t="n">
        <v>11</v>
      </c>
      <c r="AX477" s="0" t="s">
        <v>1608</v>
      </c>
    </row>
    <row r="478" customFormat="false" ht="15" hidden="false" customHeight="false" outlineLevel="0" collapsed="false">
      <c r="A478" s="0" t="s">
        <v>2514</v>
      </c>
      <c r="B478" s="0" t="s">
        <v>1592</v>
      </c>
      <c r="C478" s="0" t="s">
        <v>2515</v>
      </c>
      <c r="E478" s="1" t="s">
        <v>2515</v>
      </c>
      <c r="G478" s="5" t="s">
        <v>2515</v>
      </c>
      <c r="H478" s="5"/>
      <c r="I478" s="5"/>
      <c r="J478" s="5"/>
      <c r="K478" s="5"/>
      <c r="L478" s="5"/>
      <c r="M478" s="5"/>
      <c r="N478" s="5"/>
      <c r="O478" s="0" t="s">
        <v>2515</v>
      </c>
      <c r="P478" s="0" t="s">
        <v>2516</v>
      </c>
      <c r="Q478" s="0" t="s">
        <v>51</v>
      </c>
      <c r="R478" s="0" t="s">
        <v>52</v>
      </c>
      <c r="S478" s="0" t="n">
        <v>1.171</v>
      </c>
      <c r="T478" s="0" t="n">
        <v>4778</v>
      </c>
      <c r="U478" s="0" t="n">
        <v>4778</v>
      </c>
      <c r="X478" s="0" t="n">
        <v>23</v>
      </c>
      <c r="Y478" s="0" t="s">
        <v>77</v>
      </c>
      <c r="Z478" s="0" t="n">
        <v>4778</v>
      </c>
      <c r="AA478" s="0" t="s">
        <v>54</v>
      </c>
      <c r="AB478" s="0" t="s">
        <v>54</v>
      </c>
      <c r="AC478" s="0" t="n">
        <v>3.5</v>
      </c>
      <c r="AD478" s="0" t="s">
        <v>1749</v>
      </c>
      <c r="AG478" s="6" t="n">
        <v>42735</v>
      </c>
      <c r="AH478" s="0" t="n">
        <v>96</v>
      </c>
      <c r="AI478" s="0" t="n">
        <v>101</v>
      </c>
      <c r="AJ478" s="6" t="n">
        <v>42735</v>
      </c>
      <c r="AK478" s="0" t="n">
        <v>3.5</v>
      </c>
      <c r="AL478" s="6" t="n">
        <v>42735</v>
      </c>
      <c r="AM478" s="0" t="n">
        <v>1.116</v>
      </c>
      <c r="AN478" s="0" t="n">
        <v>1.177</v>
      </c>
      <c r="AO478" s="0" t="n">
        <v>646</v>
      </c>
      <c r="AP478" s="0" t="n">
        <v>722</v>
      </c>
      <c r="AQ478" s="0" t="s">
        <v>816</v>
      </c>
      <c r="AR478" s="0" t="s">
        <v>58</v>
      </c>
      <c r="AS478" s="0" t="s">
        <v>77</v>
      </c>
      <c r="AT478" s="0" t="n">
        <v>10</v>
      </c>
      <c r="AU478" s="0" t="n">
        <v>21</v>
      </c>
      <c r="AX478" s="0" t="s">
        <v>1608</v>
      </c>
      <c r="AY478" s="0" t="s">
        <v>2517</v>
      </c>
    </row>
    <row r="479" customFormat="false" ht="15" hidden="false" customHeight="false" outlineLevel="0" collapsed="false">
      <c r="A479" s="0" t="s">
        <v>2518</v>
      </c>
      <c r="B479" s="0" t="s">
        <v>1592</v>
      </c>
      <c r="C479" s="0" t="s">
        <v>2519</v>
      </c>
      <c r="D479" s="1" t="s">
        <v>2520</v>
      </c>
      <c r="E479" s="1" t="s">
        <v>2520</v>
      </c>
      <c r="G479" s="5" t="s">
        <v>2520</v>
      </c>
      <c r="H479" s="5" t="s">
        <v>2521</v>
      </c>
      <c r="I479" s="5"/>
      <c r="J479" s="5"/>
      <c r="K479" s="5"/>
      <c r="L479" s="5"/>
      <c r="M479" s="5"/>
      <c r="N479" s="5"/>
      <c r="Q479" s="0" t="s">
        <v>51</v>
      </c>
      <c r="R479" s="0" t="s">
        <v>52</v>
      </c>
      <c r="S479" s="0" t="n">
        <v>92</v>
      </c>
      <c r="T479" s="0" t="n">
        <v>2611</v>
      </c>
      <c r="U479" s="0" t="n">
        <v>2611</v>
      </c>
      <c r="X479" s="0" t="n">
        <v>0</v>
      </c>
      <c r="Y479" s="0" t="s">
        <v>53</v>
      </c>
      <c r="AD479" s="0" t="s">
        <v>1769</v>
      </c>
      <c r="AG479" s="6" t="n">
        <v>42735</v>
      </c>
      <c r="AH479" s="0" t="n">
        <v>9</v>
      </c>
      <c r="AI479" s="0" t="n">
        <v>10</v>
      </c>
      <c r="AJ479" s="6" t="n">
        <v>42735</v>
      </c>
      <c r="AK479" s="0" t="s">
        <v>56</v>
      </c>
      <c r="AM479" s="0" t="n">
        <v>233</v>
      </c>
      <c r="AN479" s="0" t="n">
        <v>245</v>
      </c>
      <c r="AO479" s="0" t="n">
        <v>122</v>
      </c>
      <c r="AP479" s="0" t="n">
        <v>137</v>
      </c>
      <c r="AQ479" s="0" t="s">
        <v>1639</v>
      </c>
      <c r="AR479" s="0" t="s">
        <v>58</v>
      </c>
      <c r="AS479" s="0" t="s">
        <v>53</v>
      </c>
      <c r="AT479" s="0" t="n">
        <v>0</v>
      </c>
      <c r="AU479" s="0" t="n">
        <v>0</v>
      </c>
      <c r="AV479" s="0" t="s">
        <v>1608</v>
      </c>
      <c r="AX479" s="0" t="s">
        <v>1608</v>
      </c>
    </row>
    <row r="480" customFormat="false" ht="15" hidden="false" customHeight="false" outlineLevel="0" collapsed="false">
      <c r="A480" s="0" t="s">
        <v>2522</v>
      </c>
      <c r="B480" s="0" t="s">
        <v>1592</v>
      </c>
      <c r="C480" s="0" t="s">
        <v>2523</v>
      </c>
      <c r="E480" s="1" t="s">
        <v>2523</v>
      </c>
      <c r="G480" s="5" t="s">
        <v>2523</v>
      </c>
      <c r="H480" s="5"/>
      <c r="I480" s="5"/>
      <c r="J480" s="5"/>
      <c r="K480" s="5"/>
      <c r="L480" s="5"/>
      <c r="M480" s="5"/>
      <c r="N480" s="5"/>
      <c r="O480" s="0" t="s">
        <v>2524</v>
      </c>
      <c r="P480" s="0" t="s">
        <v>2525</v>
      </c>
      <c r="Q480" s="0" t="s">
        <v>718</v>
      </c>
      <c r="R480" s="0" t="s">
        <v>539</v>
      </c>
      <c r="S480" s="0" t="n">
        <v>0</v>
      </c>
      <c r="T480" s="0" t="n">
        <v>2751</v>
      </c>
      <c r="U480" s="0" t="n">
        <v>2751</v>
      </c>
      <c r="X480" s="0" t="n">
        <v>975</v>
      </c>
      <c r="Y480" s="0" t="s">
        <v>67</v>
      </c>
      <c r="AA480" s="0" t="s">
        <v>54</v>
      </c>
      <c r="AB480" s="0" t="s">
        <v>54</v>
      </c>
      <c r="AG480" s="6" t="n">
        <v>42369</v>
      </c>
      <c r="AH480" s="0" t="n">
        <v>493</v>
      </c>
      <c r="AI480" s="0" t="n">
        <v>536</v>
      </c>
      <c r="AJ480" s="6" t="n">
        <v>42369</v>
      </c>
      <c r="AK480" s="0" t="n">
        <v>100</v>
      </c>
      <c r="AL480" s="6" t="n">
        <v>42369</v>
      </c>
      <c r="AM480" s="0" t="n">
        <v>3.425</v>
      </c>
      <c r="AN480" s="0" t="n">
        <v>3.729</v>
      </c>
      <c r="AO480" s="0" t="s">
        <v>56</v>
      </c>
      <c r="AP480" s="0" t="s">
        <v>56</v>
      </c>
      <c r="AQ480" s="0" t="s">
        <v>70</v>
      </c>
      <c r="AR480" s="0" t="s">
        <v>70</v>
      </c>
      <c r="AS480" s="0" t="s">
        <v>67</v>
      </c>
      <c r="AT480" s="0" t="n">
        <v>62</v>
      </c>
      <c r="AU480" s="0" t="n">
        <v>39</v>
      </c>
      <c r="AX480" s="0" t="s">
        <v>1608</v>
      </c>
    </row>
    <row r="481" customFormat="false" ht="15" hidden="false" customHeight="false" outlineLevel="0" collapsed="false">
      <c r="A481" s="0" t="s">
        <v>2526</v>
      </c>
      <c r="B481" s="0" t="s">
        <v>1592</v>
      </c>
      <c r="C481" s="0" t="s">
        <v>2527</v>
      </c>
      <c r="E481" s="1" t="s">
        <v>2527</v>
      </c>
      <c r="G481" s="5" t="s">
        <v>2527</v>
      </c>
      <c r="H481" s="5" t="s">
        <v>2528</v>
      </c>
      <c r="I481" s="5"/>
      <c r="J481" s="5"/>
      <c r="K481" s="5"/>
      <c r="L481" s="5"/>
      <c r="M481" s="5"/>
      <c r="N481" s="5"/>
      <c r="O481" s="0" t="s">
        <v>2527</v>
      </c>
      <c r="P481" s="0" t="s">
        <v>2529</v>
      </c>
      <c r="Q481" s="0" t="s">
        <v>718</v>
      </c>
      <c r="R481" s="0" t="s">
        <v>52</v>
      </c>
      <c r="S481" s="0" t="n">
        <v>2.305</v>
      </c>
      <c r="T481" s="0" t="n">
        <v>6619</v>
      </c>
      <c r="U481" s="0" t="n">
        <v>6619</v>
      </c>
      <c r="X481" s="0" t="n">
        <v>410</v>
      </c>
      <c r="Y481" s="0" t="s">
        <v>77</v>
      </c>
      <c r="Z481" s="0" t="n">
        <v>6619</v>
      </c>
      <c r="AA481" s="0" t="s">
        <v>54</v>
      </c>
      <c r="AB481" s="0" t="s">
        <v>54</v>
      </c>
      <c r="AC481" s="0" t="n">
        <v>300</v>
      </c>
      <c r="AD481" s="0" t="s">
        <v>1855</v>
      </c>
      <c r="AG481" s="6" t="n">
        <v>42369</v>
      </c>
      <c r="AH481" s="0" t="n">
        <v>23</v>
      </c>
      <c r="AI481" s="0" t="n">
        <v>25</v>
      </c>
      <c r="AJ481" s="6" t="n">
        <v>42369</v>
      </c>
      <c r="AK481" s="0" t="n">
        <v>300</v>
      </c>
      <c r="AL481" s="6" t="n">
        <v>42369</v>
      </c>
      <c r="AM481" s="0" t="n">
        <v>3.291</v>
      </c>
      <c r="AN481" s="0" t="n">
        <v>3.582</v>
      </c>
      <c r="AO481" s="0" t="s">
        <v>56</v>
      </c>
      <c r="AP481" s="0" t="s">
        <v>56</v>
      </c>
      <c r="AQ481" s="0" t="s">
        <v>70</v>
      </c>
      <c r="AR481" s="0" t="s">
        <v>70</v>
      </c>
      <c r="AS481" s="0" t="s">
        <v>77</v>
      </c>
      <c r="AT481" s="0" t="n">
        <v>124</v>
      </c>
      <c r="AU481" s="0" t="n">
        <v>134</v>
      </c>
      <c r="AV481" s="0" t="s">
        <v>1855</v>
      </c>
      <c r="AX481" s="0" t="s">
        <v>1608</v>
      </c>
    </row>
    <row r="482" customFormat="false" ht="15" hidden="false" customHeight="false" outlineLevel="0" collapsed="false">
      <c r="A482" s="0" t="s">
        <v>2530</v>
      </c>
      <c r="B482" s="0" t="s">
        <v>1592</v>
      </c>
      <c r="C482" s="0" t="s">
        <v>2531</v>
      </c>
      <c r="E482" s="1" t="s">
        <v>2531</v>
      </c>
      <c r="G482" s="5" t="s">
        <v>2531</v>
      </c>
      <c r="H482" s="5"/>
      <c r="I482" s="5"/>
      <c r="J482" s="5"/>
      <c r="K482" s="5"/>
      <c r="L482" s="5"/>
      <c r="M482" s="5"/>
      <c r="N482" s="5"/>
      <c r="O482" s="0" t="s">
        <v>2532</v>
      </c>
      <c r="P482" s="0" t="s">
        <v>2533</v>
      </c>
      <c r="Q482" s="0" t="s">
        <v>51</v>
      </c>
      <c r="R482" s="0" t="s">
        <v>52</v>
      </c>
      <c r="S482" s="0" t="n">
        <v>69.543</v>
      </c>
      <c r="T482" s="0" t="n">
        <v>2630</v>
      </c>
      <c r="U482" s="0" t="n">
        <v>2630</v>
      </c>
      <c r="X482" s="0" t="n">
        <v>300</v>
      </c>
      <c r="Y482" s="0" t="s">
        <v>67</v>
      </c>
      <c r="Z482" s="0" t="s">
        <v>120</v>
      </c>
      <c r="AA482" s="0" t="s">
        <v>120</v>
      </c>
      <c r="AB482" s="0" t="s">
        <v>56</v>
      </c>
      <c r="AC482" s="0" t="s">
        <v>120</v>
      </c>
      <c r="AD482" s="0" t="s">
        <v>1599</v>
      </c>
      <c r="AG482" s="6" t="n">
        <v>42735</v>
      </c>
      <c r="AH482" s="0" t="n">
        <v>4.891</v>
      </c>
      <c r="AI482" s="0" t="n">
        <v>5.155</v>
      </c>
      <c r="AJ482" s="6" t="n">
        <v>42735</v>
      </c>
      <c r="AK482" s="0" t="n">
        <v>140</v>
      </c>
      <c r="AL482" s="6" t="n">
        <v>42735</v>
      </c>
      <c r="AM482" s="0" t="n">
        <v>60.454</v>
      </c>
      <c r="AN482" s="0" t="n">
        <v>63.725</v>
      </c>
      <c r="AO482" s="0" t="s">
        <v>56</v>
      </c>
      <c r="AP482" s="0" t="s">
        <v>56</v>
      </c>
      <c r="AQ482" s="0" t="s">
        <v>70</v>
      </c>
      <c r="AR482" s="0" t="s">
        <v>70</v>
      </c>
      <c r="AS482" s="0" t="s">
        <v>67</v>
      </c>
      <c r="AT482" s="0" t="n">
        <v>127</v>
      </c>
      <c r="AU482" s="0" t="n">
        <v>78</v>
      </c>
      <c r="AV482" s="0" t="s">
        <v>1599</v>
      </c>
      <c r="AX482" s="0" t="s">
        <v>1608</v>
      </c>
      <c r="AY482" s="0" t="s">
        <v>2534</v>
      </c>
    </row>
    <row r="483" customFormat="false" ht="15" hidden="false" customHeight="false" outlineLevel="0" collapsed="false">
      <c r="A483" s="0" t="s">
        <v>2535</v>
      </c>
      <c r="B483" s="0" t="s">
        <v>1592</v>
      </c>
      <c r="C483" s="0" t="s">
        <v>2536</v>
      </c>
      <c r="E483" s="1" t="s">
        <v>2536</v>
      </c>
      <c r="G483" s="5" t="s">
        <v>2536</v>
      </c>
      <c r="H483" s="5"/>
      <c r="I483" s="5"/>
      <c r="J483" s="5"/>
      <c r="K483" s="5"/>
      <c r="L483" s="5"/>
      <c r="M483" s="5"/>
      <c r="N483" s="5"/>
      <c r="O483" s="0" t="s">
        <v>2537</v>
      </c>
      <c r="P483" s="0" t="s">
        <v>2538</v>
      </c>
      <c r="Q483" s="0" t="s">
        <v>718</v>
      </c>
      <c r="R483" s="0" t="s">
        <v>539</v>
      </c>
      <c r="S483" s="0" t="n">
        <v>-16</v>
      </c>
      <c r="T483" s="0" t="n">
        <v>2932</v>
      </c>
      <c r="U483" s="0" t="n">
        <v>2932</v>
      </c>
      <c r="X483" s="0" t="n">
        <v>668</v>
      </c>
      <c r="Y483" s="0" t="s">
        <v>67</v>
      </c>
      <c r="Z483" s="0" t="s">
        <v>120</v>
      </c>
      <c r="AA483" s="0" t="s">
        <v>2539</v>
      </c>
      <c r="AB483" s="0" t="s">
        <v>56</v>
      </c>
      <c r="AC483" s="0" t="s">
        <v>120</v>
      </c>
      <c r="AD483" s="0" t="s">
        <v>1769</v>
      </c>
      <c r="AG483" s="6" t="n">
        <v>42735</v>
      </c>
      <c r="AH483" s="0" t="n">
        <v>196</v>
      </c>
      <c r="AI483" s="0" t="n">
        <v>206</v>
      </c>
      <c r="AJ483" s="6" t="n">
        <v>42735</v>
      </c>
      <c r="AK483" s="0" t="n">
        <v>30</v>
      </c>
      <c r="AL483" s="6" t="n">
        <v>42735</v>
      </c>
      <c r="AM483" s="0" t="n">
        <v>4.96</v>
      </c>
      <c r="AN483" s="0" t="n">
        <v>5.228</v>
      </c>
      <c r="AO483" s="0" t="s">
        <v>56</v>
      </c>
      <c r="AP483" s="0" t="s">
        <v>56</v>
      </c>
      <c r="AQ483" s="0" t="s">
        <v>70</v>
      </c>
      <c r="AR483" s="0" t="s">
        <v>70</v>
      </c>
      <c r="AS483" s="0" t="s">
        <v>67</v>
      </c>
      <c r="AT483" s="0" t="n">
        <v>44</v>
      </c>
      <c r="AU483" s="0" t="n">
        <v>21</v>
      </c>
      <c r="AX483" s="0" t="s">
        <v>1608</v>
      </c>
      <c r="AY483" s="0" t="s">
        <v>2540</v>
      </c>
    </row>
    <row r="484" customFormat="false" ht="15" hidden="false" customHeight="false" outlineLevel="0" collapsed="false">
      <c r="A484" s="0" t="s">
        <v>2541</v>
      </c>
      <c r="B484" s="0" t="s">
        <v>1592</v>
      </c>
      <c r="C484" s="0" t="s">
        <v>2542</v>
      </c>
      <c r="E484" s="1" t="s">
        <v>2542</v>
      </c>
      <c r="G484" s="5" t="s">
        <v>2542</v>
      </c>
      <c r="H484" s="5"/>
      <c r="I484" s="5"/>
      <c r="J484" s="5"/>
      <c r="K484" s="5"/>
      <c r="L484" s="5"/>
      <c r="M484" s="5"/>
      <c r="N484" s="5"/>
      <c r="O484" s="0" t="s">
        <v>1289</v>
      </c>
      <c r="P484" s="0" t="s">
        <v>1290</v>
      </c>
      <c r="Q484" s="0" t="s">
        <v>51</v>
      </c>
      <c r="R484" s="0" t="s">
        <v>52</v>
      </c>
      <c r="S484" s="0" t="n">
        <v>2.807</v>
      </c>
      <c r="T484" s="0" t="n">
        <v>2410</v>
      </c>
      <c r="U484" s="0" t="n">
        <v>2410</v>
      </c>
      <c r="X484" s="0" t="n">
        <v>61</v>
      </c>
      <c r="Y484" s="0" t="s">
        <v>67</v>
      </c>
      <c r="Z484" s="0" t="s">
        <v>120</v>
      </c>
      <c r="AA484" s="0" t="s">
        <v>120</v>
      </c>
      <c r="AB484" s="0" t="s">
        <v>56</v>
      </c>
      <c r="AC484" s="0" t="s">
        <v>120</v>
      </c>
      <c r="AD484" s="0" t="s">
        <v>2543</v>
      </c>
      <c r="AG484" s="6" t="n">
        <v>41639</v>
      </c>
      <c r="AH484" s="0" t="n">
        <v>-63</v>
      </c>
      <c r="AI484" s="0" t="n">
        <v>-87</v>
      </c>
      <c r="AJ484" s="6" t="n">
        <v>41639</v>
      </c>
      <c r="AK484" s="0" t="s">
        <v>56</v>
      </c>
      <c r="AM484" s="0" t="n">
        <v>3.571</v>
      </c>
      <c r="AN484" s="0" t="n">
        <v>4.925</v>
      </c>
      <c r="AO484" s="0" t="s">
        <v>56</v>
      </c>
      <c r="AP484" s="0" t="s">
        <v>56</v>
      </c>
      <c r="AQ484" s="0" t="s">
        <v>70</v>
      </c>
      <c r="AR484" s="0" t="s">
        <v>70</v>
      </c>
      <c r="AS484" s="0" t="s">
        <v>67</v>
      </c>
      <c r="AT484" s="0" t="n">
        <v>13179</v>
      </c>
      <c r="AU484" s="0" t="n">
        <v>25</v>
      </c>
      <c r="AV484" s="0" t="s">
        <v>1608</v>
      </c>
      <c r="AX484" s="0" t="s">
        <v>1608</v>
      </c>
    </row>
    <row r="485" customFormat="false" ht="15" hidden="false" customHeight="false" outlineLevel="0" collapsed="false">
      <c r="A485" s="0" t="s">
        <v>2544</v>
      </c>
      <c r="B485" s="0" t="s">
        <v>1592</v>
      </c>
      <c r="C485" s="0" t="s">
        <v>2545</v>
      </c>
      <c r="E485" s="1" t="s">
        <v>2545</v>
      </c>
      <c r="G485" s="5" t="s">
        <v>2545</v>
      </c>
      <c r="H485" s="5" t="s">
        <v>2546</v>
      </c>
      <c r="I485" s="5"/>
      <c r="J485" s="5"/>
      <c r="K485" s="5"/>
      <c r="L485" s="5"/>
      <c r="M485" s="5"/>
      <c r="N485" s="5"/>
      <c r="O485" s="0" t="s">
        <v>2545</v>
      </c>
      <c r="P485" s="0" t="s">
        <v>2547</v>
      </c>
      <c r="Q485" s="0" t="s">
        <v>718</v>
      </c>
      <c r="R485" s="0" t="s">
        <v>52</v>
      </c>
      <c r="S485" s="0" t="n">
        <v>13</v>
      </c>
      <c r="T485" s="0" t="n">
        <v>2351</v>
      </c>
      <c r="U485" s="0" t="n">
        <v>2351</v>
      </c>
      <c r="X485" s="0" t="n">
        <v>154</v>
      </c>
      <c r="Y485" s="0" t="s">
        <v>512</v>
      </c>
      <c r="Z485" s="0" t="n">
        <v>2351</v>
      </c>
      <c r="AA485" s="0" t="s">
        <v>54</v>
      </c>
      <c r="AB485" s="0" t="s">
        <v>54</v>
      </c>
      <c r="AC485" s="0" t="n">
        <v>13</v>
      </c>
      <c r="AG485" s="6" t="n">
        <v>42735</v>
      </c>
      <c r="AH485" s="0" t="n">
        <v>16</v>
      </c>
      <c r="AI485" s="0" t="n">
        <v>17</v>
      </c>
      <c r="AJ485" s="6" t="n">
        <v>42735</v>
      </c>
      <c r="AK485" s="0" t="n">
        <v>13</v>
      </c>
      <c r="AL485" s="6" t="n">
        <v>42735</v>
      </c>
      <c r="AM485" s="0" t="n">
        <v>365</v>
      </c>
      <c r="AN485" s="0" t="n">
        <v>385</v>
      </c>
      <c r="AO485" s="0" t="s">
        <v>56</v>
      </c>
      <c r="AP485" s="0" t="s">
        <v>56</v>
      </c>
      <c r="AQ485" s="0" t="s">
        <v>70</v>
      </c>
      <c r="AR485" s="0" t="s">
        <v>70</v>
      </c>
      <c r="AS485" s="0" t="s">
        <v>512</v>
      </c>
      <c r="AT485" s="0" t="n">
        <v>3</v>
      </c>
      <c r="AU485" s="0" t="n">
        <v>5</v>
      </c>
      <c r="AW485" s="0" t="s">
        <v>2120</v>
      </c>
      <c r="AX485" s="0" t="s">
        <v>1608</v>
      </c>
      <c r="AY485" s="0" t="s">
        <v>1071</v>
      </c>
    </row>
    <row r="486" customFormat="false" ht="15" hidden="false" customHeight="false" outlineLevel="0" collapsed="false">
      <c r="A486" s="0" t="s">
        <v>2548</v>
      </c>
      <c r="B486" s="0" t="s">
        <v>1592</v>
      </c>
      <c r="C486" s="0" t="s">
        <v>2549</v>
      </c>
      <c r="E486" s="1" t="s">
        <v>2549</v>
      </c>
      <c r="G486" s="5" t="s">
        <v>2549</v>
      </c>
      <c r="H486" s="5"/>
      <c r="I486" s="5"/>
      <c r="J486" s="5"/>
      <c r="K486" s="5"/>
      <c r="L486" s="5"/>
      <c r="M486" s="5"/>
      <c r="N486" s="5"/>
      <c r="O486" s="0" t="s">
        <v>2549</v>
      </c>
      <c r="P486" s="0" t="s">
        <v>2550</v>
      </c>
      <c r="Q486" s="0" t="s">
        <v>51</v>
      </c>
      <c r="R486" s="0" t="s">
        <v>52</v>
      </c>
      <c r="S486" s="0" t="n">
        <v>4.206</v>
      </c>
      <c r="T486" s="0" t="n">
        <v>2910</v>
      </c>
      <c r="U486" s="0" t="n">
        <v>2910</v>
      </c>
      <c r="X486" s="0" t="n">
        <v>64</v>
      </c>
      <c r="Y486" s="0" t="s">
        <v>77</v>
      </c>
      <c r="Z486" s="0" t="n">
        <v>2910</v>
      </c>
      <c r="AA486" s="0" t="s">
        <v>54</v>
      </c>
      <c r="AB486" s="0" t="s">
        <v>54</v>
      </c>
      <c r="AC486" s="0" t="n">
        <v>16.1</v>
      </c>
      <c r="AD486" s="0" t="s">
        <v>2551</v>
      </c>
      <c r="AG486" s="6" t="n">
        <v>42735</v>
      </c>
      <c r="AH486" s="0" t="n">
        <v>10</v>
      </c>
      <c r="AI486" s="0" t="n">
        <v>11</v>
      </c>
      <c r="AJ486" s="6" t="n">
        <v>42735</v>
      </c>
      <c r="AK486" s="0" t="n">
        <v>16.1</v>
      </c>
      <c r="AL486" s="6" t="n">
        <v>42735</v>
      </c>
      <c r="AM486" s="0" t="n">
        <v>10.807</v>
      </c>
      <c r="AN486" s="0" t="n">
        <v>11.392</v>
      </c>
      <c r="AO486" s="0" t="s">
        <v>56</v>
      </c>
      <c r="AP486" s="0" t="s">
        <v>56</v>
      </c>
      <c r="AQ486" s="0" t="s">
        <v>70</v>
      </c>
      <c r="AR486" s="0" t="s">
        <v>70</v>
      </c>
      <c r="AS486" s="0" t="s">
        <v>77</v>
      </c>
      <c r="AT486" s="0" t="n">
        <v>18</v>
      </c>
      <c r="AU486" s="0" t="n">
        <v>28</v>
      </c>
      <c r="AV486" s="0" t="s">
        <v>2552</v>
      </c>
      <c r="AX486" s="0" t="s">
        <v>1608</v>
      </c>
    </row>
    <row r="487" customFormat="false" ht="15" hidden="false" customHeight="false" outlineLevel="0" collapsed="false">
      <c r="A487" s="0" t="s">
        <v>2553</v>
      </c>
      <c r="B487" s="0" t="s">
        <v>1592</v>
      </c>
      <c r="C487" s="0" t="s">
        <v>2554</v>
      </c>
      <c r="E487" s="1" t="s">
        <v>2554</v>
      </c>
      <c r="G487" s="5" t="s">
        <v>2554</v>
      </c>
      <c r="H487" s="5"/>
      <c r="I487" s="5"/>
      <c r="J487" s="5"/>
      <c r="K487" s="5"/>
      <c r="L487" s="5"/>
      <c r="M487" s="5"/>
      <c r="N487" s="5"/>
      <c r="O487" s="0" t="s">
        <v>2554</v>
      </c>
      <c r="P487" s="0" t="s">
        <v>2555</v>
      </c>
      <c r="Q487" s="0" t="s">
        <v>718</v>
      </c>
      <c r="R487" s="0" t="s">
        <v>52</v>
      </c>
      <c r="S487" s="0" t="n">
        <v>35</v>
      </c>
      <c r="T487" s="0" t="n">
        <v>6619</v>
      </c>
      <c r="U487" s="0" t="n">
        <v>6619</v>
      </c>
      <c r="X487" s="0" t="n">
        <v>43</v>
      </c>
      <c r="Y487" s="0" t="s">
        <v>77</v>
      </c>
      <c r="Z487" s="0" t="n">
        <v>6619</v>
      </c>
      <c r="AA487" s="0" t="s">
        <v>54</v>
      </c>
      <c r="AB487" s="0" t="s">
        <v>54</v>
      </c>
      <c r="AC487" s="0" t="n">
        <v>5</v>
      </c>
      <c r="AD487" s="0" t="s">
        <v>1652</v>
      </c>
      <c r="AG487" s="6" t="n">
        <v>42735</v>
      </c>
      <c r="AH487" s="0" t="n">
        <v>3</v>
      </c>
      <c r="AI487" s="0" t="n">
        <v>3</v>
      </c>
      <c r="AJ487" s="6" t="n">
        <v>42735</v>
      </c>
      <c r="AK487" s="0" t="n">
        <v>5</v>
      </c>
      <c r="AL487" s="6" t="n">
        <v>42735</v>
      </c>
      <c r="AM487" s="0" t="n">
        <v>3.619</v>
      </c>
      <c r="AN487" s="0" t="n">
        <v>3.815</v>
      </c>
      <c r="AO487" s="0" t="s">
        <v>56</v>
      </c>
      <c r="AP487" s="0" t="s">
        <v>56</v>
      </c>
      <c r="AQ487" s="0" t="s">
        <v>70</v>
      </c>
      <c r="AR487" s="0" t="s">
        <v>70</v>
      </c>
      <c r="AS487" s="0" t="s">
        <v>77</v>
      </c>
      <c r="AT487" s="0" t="n">
        <v>13</v>
      </c>
      <c r="AU487" s="0" t="n">
        <v>27</v>
      </c>
      <c r="AX487" s="0" t="s">
        <v>1608</v>
      </c>
      <c r="AY487" s="0" t="s">
        <v>2556</v>
      </c>
    </row>
    <row r="488" customFormat="false" ht="15" hidden="false" customHeight="false" outlineLevel="0" collapsed="false">
      <c r="A488" s="0" t="s">
        <v>2557</v>
      </c>
      <c r="B488" s="0" t="s">
        <v>1592</v>
      </c>
      <c r="C488" s="0" t="s">
        <v>2558</v>
      </c>
      <c r="E488" s="1" t="s">
        <v>2558</v>
      </c>
      <c r="G488" s="5" t="s">
        <v>2558</v>
      </c>
      <c r="H488" s="5" t="s">
        <v>2559</v>
      </c>
      <c r="I488" s="5"/>
      <c r="J488" s="5"/>
      <c r="K488" s="5"/>
      <c r="L488" s="5"/>
      <c r="M488" s="5"/>
      <c r="N488" s="5"/>
      <c r="Q488" s="0" t="s">
        <v>51</v>
      </c>
      <c r="R488" s="0" t="s">
        <v>52</v>
      </c>
      <c r="S488" s="0" t="n">
        <v>737</v>
      </c>
      <c r="T488" s="0" t="n">
        <v>2120</v>
      </c>
      <c r="U488" s="0" t="n">
        <v>2120</v>
      </c>
      <c r="X488" s="0" t="n">
        <v>0</v>
      </c>
      <c r="Y488" s="0" t="s">
        <v>512</v>
      </c>
      <c r="AD488" s="0" t="s">
        <v>2560</v>
      </c>
      <c r="AG488" s="6" t="n">
        <v>42004</v>
      </c>
      <c r="AH488" s="0" t="n">
        <v>58</v>
      </c>
      <c r="AI488" s="0" t="n">
        <v>70</v>
      </c>
      <c r="AJ488" s="6" t="n">
        <v>42004</v>
      </c>
      <c r="AK488" s="0" t="n">
        <v>498</v>
      </c>
      <c r="AL488" s="6" t="n">
        <v>42004</v>
      </c>
      <c r="AM488" s="0" t="n">
        <v>259</v>
      </c>
      <c r="AN488" s="0" t="n">
        <v>314</v>
      </c>
      <c r="AO488" s="0" t="s">
        <v>56</v>
      </c>
      <c r="AP488" s="0" t="s">
        <v>56</v>
      </c>
      <c r="AQ488" s="0" t="s">
        <v>70</v>
      </c>
      <c r="AR488" s="0" t="s">
        <v>70</v>
      </c>
      <c r="AS488" s="0" t="s">
        <v>512</v>
      </c>
      <c r="AT488" s="0" t="n">
        <v>0</v>
      </c>
      <c r="AU488" s="0" t="n">
        <v>0</v>
      </c>
      <c r="AV488" s="0" t="s">
        <v>2561</v>
      </c>
      <c r="AX488" s="0" t="s">
        <v>1608</v>
      </c>
    </row>
    <row r="489" customFormat="false" ht="15" hidden="false" customHeight="false" outlineLevel="0" collapsed="false">
      <c r="A489" s="0" t="s">
        <v>2562</v>
      </c>
      <c r="B489" s="0" t="s">
        <v>1592</v>
      </c>
      <c r="C489" s="0" t="s">
        <v>2563</v>
      </c>
      <c r="E489" s="1" t="s">
        <v>2563</v>
      </c>
      <c r="G489" s="5" t="s">
        <v>2563</v>
      </c>
      <c r="H489" s="5" t="s">
        <v>2564</v>
      </c>
      <c r="I489" s="5"/>
      <c r="J489" s="5"/>
      <c r="K489" s="5"/>
      <c r="L489" s="5"/>
      <c r="M489" s="5"/>
      <c r="N489" s="5"/>
      <c r="O489" s="0" t="s">
        <v>2565</v>
      </c>
      <c r="P489" s="0" t="s">
        <v>2566</v>
      </c>
      <c r="Q489" s="0" t="s">
        <v>51</v>
      </c>
      <c r="R489" s="0" t="s">
        <v>52</v>
      </c>
      <c r="S489" s="0" t="n">
        <v>646</v>
      </c>
      <c r="T489" s="0" t="n">
        <v>2720</v>
      </c>
      <c r="U489" s="0" t="n">
        <v>2720</v>
      </c>
      <c r="X489" s="0" t="n">
        <v>57</v>
      </c>
      <c r="Y489" s="0" t="s">
        <v>67</v>
      </c>
      <c r="Z489" s="0" t="n">
        <v>6420</v>
      </c>
      <c r="AA489" s="0" t="s">
        <v>120</v>
      </c>
      <c r="AB489" s="0" t="s">
        <v>56</v>
      </c>
      <c r="AD489" s="0" t="s">
        <v>2567</v>
      </c>
      <c r="AG489" s="6" t="n">
        <v>42735</v>
      </c>
      <c r="AH489" s="0" t="n">
        <v>16</v>
      </c>
      <c r="AI489" s="0" t="n">
        <v>17</v>
      </c>
      <c r="AJ489" s="6" t="n">
        <v>42735</v>
      </c>
      <c r="AK489" s="0" t="n">
        <v>2</v>
      </c>
      <c r="AL489" s="6" t="n">
        <v>42735</v>
      </c>
      <c r="AM489" s="0" t="n">
        <v>1.02</v>
      </c>
      <c r="AN489" s="0" t="n">
        <v>1.075</v>
      </c>
      <c r="AO489" s="0" t="s">
        <v>56</v>
      </c>
      <c r="AP489" s="0" t="s">
        <v>56</v>
      </c>
      <c r="AQ489" s="0" t="s">
        <v>70</v>
      </c>
      <c r="AR489" s="0" t="s">
        <v>70</v>
      </c>
      <c r="AS489" s="0" t="s">
        <v>67</v>
      </c>
      <c r="AT489" s="0" t="n">
        <v>49</v>
      </c>
      <c r="AU489" s="0" t="n">
        <v>10</v>
      </c>
      <c r="AV489" s="0" t="s">
        <v>1608</v>
      </c>
      <c r="AX489" s="0" t="s">
        <v>1608</v>
      </c>
    </row>
    <row r="490" customFormat="false" ht="15" hidden="false" customHeight="false" outlineLevel="0" collapsed="false">
      <c r="A490" s="0" t="s">
        <v>2568</v>
      </c>
      <c r="B490" s="0" t="s">
        <v>1592</v>
      </c>
      <c r="C490" s="0" t="s">
        <v>2569</v>
      </c>
      <c r="E490" s="1" t="s">
        <v>2569</v>
      </c>
      <c r="G490" s="5" t="s">
        <v>2569</v>
      </c>
      <c r="H490" s="5" t="s">
        <v>2570</v>
      </c>
      <c r="I490" s="5"/>
      <c r="J490" s="5"/>
      <c r="K490" s="5"/>
      <c r="L490" s="5"/>
      <c r="M490" s="5"/>
      <c r="N490" s="5"/>
      <c r="O490" s="0" t="s">
        <v>1289</v>
      </c>
      <c r="P490" s="0" t="s">
        <v>1290</v>
      </c>
      <c r="Q490" s="0" t="s">
        <v>51</v>
      </c>
      <c r="R490" s="0" t="s">
        <v>52</v>
      </c>
      <c r="S490" s="0" t="n">
        <v>38.286</v>
      </c>
      <c r="T490" s="0" t="n">
        <v>3511</v>
      </c>
      <c r="U490" s="0" t="n">
        <v>3511</v>
      </c>
      <c r="X490" s="0" t="n">
        <v>889</v>
      </c>
      <c r="Y490" s="0" t="s">
        <v>67</v>
      </c>
      <c r="Z490" s="0" t="s">
        <v>120</v>
      </c>
      <c r="AA490" s="0" t="s">
        <v>256</v>
      </c>
      <c r="AB490" s="0" t="s">
        <v>54</v>
      </c>
      <c r="AC490" s="0" t="s">
        <v>120</v>
      </c>
      <c r="AD490" s="0" t="s">
        <v>1652</v>
      </c>
      <c r="AG490" s="6" t="n">
        <v>42369</v>
      </c>
      <c r="AH490" s="0" t="n">
        <v>5.782</v>
      </c>
      <c r="AI490" s="0" t="n">
        <v>6.295</v>
      </c>
      <c r="AJ490" s="6" t="n">
        <v>42369</v>
      </c>
      <c r="AK490" s="0" t="n">
        <v>2.3</v>
      </c>
      <c r="AL490" s="6" t="n">
        <v>42369</v>
      </c>
      <c r="AM490" s="0" t="n">
        <v>184.891</v>
      </c>
      <c r="AN490" s="0" t="n">
        <v>201.291</v>
      </c>
      <c r="AO490" s="0" t="s">
        <v>56</v>
      </c>
      <c r="AP490" s="0" t="s">
        <v>56</v>
      </c>
      <c r="AQ490" s="0" t="s">
        <v>70</v>
      </c>
      <c r="AR490" s="0" t="s">
        <v>70</v>
      </c>
      <c r="AS490" s="0" t="s">
        <v>67</v>
      </c>
      <c r="AT490" s="0" t="n">
        <v>13179</v>
      </c>
      <c r="AU490" s="0" t="n">
        <v>82</v>
      </c>
      <c r="AX490" s="0" t="s">
        <v>1608</v>
      </c>
    </row>
    <row r="491" customFormat="false" ht="15" hidden="false" customHeight="false" outlineLevel="0" collapsed="false">
      <c r="A491" s="0" t="s">
        <v>2571</v>
      </c>
      <c r="B491" s="0" t="s">
        <v>1592</v>
      </c>
      <c r="C491" s="0" t="s">
        <v>2572</v>
      </c>
      <c r="E491" s="1" t="s">
        <v>2572</v>
      </c>
      <c r="G491" s="5" t="s">
        <v>2572</v>
      </c>
      <c r="H491" s="5" t="s">
        <v>2573</v>
      </c>
      <c r="I491" s="5"/>
      <c r="J491" s="5"/>
      <c r="K491" s="5"/>
      <c r="L491" s="5"/>
      <c r="M491" s="5" t="s">
        <v>2574</v>
      </c>
      <c r="N491" s="5" t="s">
        <v>2575</v>
      </c>
      <c r="O491" s="0" t="s">
        <v>1289</v>
      </c>
      <c r="P491" s="0" t="s">
        <v>1290</v>
      </c>
      <c r="Q491" s="0" t="s">
        <v>51</v>
      </c>
      <c r="R491" s="0" t="s">
        <v>52</v>
      </c>
      <c r="S491" s="0" t="n">
        <v>2</v>
      </c>
      <c r="T491" s="0" t="n">
        <v>3030</v>
      </c>
      <c r="U491" s="0" t="n">
        <v>3030</v>
      </c>
      <c r="X491" s="0" t="n">
        <v>18</v>
      </c>
      <c r="Y491" s="0" t="s">
        <v>227</v>
      </c>
      <c r="Z491" s="0" t="s">
        <v>120</v>
      </c>
      <c r="AA491" s="0" t="s">
        <v>120</v>
      </c>
      <c r="AB491" s="0" t="s">
        <v>56</v>
      </c>
      <c r="AC491" s="0" t="s">
        <v>120</v>
      </c>
      <c r="AD491" s="0" t="s">
        <v>1668</v>
      </c>
      <c r="AG491" s="6" t="n">
        <v>40178</v>
      </c>
      <c r="AH491" s="0" t="n">
        <v>13</v>
      </c>
      <c r="AI491" s="0" t="n">
        <v>18</v>
      </c>
      <c r="AJ491" s="6" t="n">
        <v>40178</v>
      </c>
      <c r="AK491" s="0" t="n">
        <v>5</v>
      </c>
      <c r="AL491" s="6" t="n">
        <v>40178</v>
      </c>
      <c r="AM491" s="0" t="n">
        <v>2.183</v>
      </c>
      <c r="AN491" s="0" t="n">
        <v>3.144</v>
      </c>
      <c r="AO491" s="0" t="s">
        <v>56</v>
      </c>
      <c r="AP491" s="0" t="s">
        <v>56</v>
      </c>
      <c r="AQ491" s="0" t="s">
        <v>70</v>
      </c>
      <c r="AR491" s="0" t="s">
        <v>70</v>
      </c>
      <c r="AS491" s="0" t="s">
        <v>227</v>
      </c>
      <c r="AT491" s="0" t="n">
        <v>13179</v>
      </c>
      <c r="AU491" s="0" t="n">
        <v>5</v>
      </c>
      <c r="AX491" s="0" t="s">
        <v>1608</v>
      </c>
    </row>
    <row r="492" customFormat="false" ht="15" hidden="false" customHeight="false" outlineLevel="0" collapsed="false">
      <c r="A492" s="0" t="s">
        <v>2576</v>
      </c>
      <c r="B492" s="0" t="s">
        <v>1592</v>
      </c>
      <c r="C492" s="0" t="s">
        <v>2577</v>
      </c>
      <c r="E492" s="1" t="s">
        <v>2577</v>
      </c>
      <c r="G492" s="5" t="s">
        <v>2577</v>
      </c>
      <c r="H492" s="5" t="s">
        <v>2578</v>
      </c>
      <c r="I492" s="5"/>
      <c r="J492" s="5"/>
      <c r="K492" s="5"/>
      <c r="L492" s="5"/>
      <c r="M492" s="5" t="s">
        <v>2579</v>
      </c>
      <c r="N492" s="5"/>
      <c r="O492" s="0" t="s">
        <v>2580</v>
      </c>
      <c r="P492" s="0" t="s">
        <v>2581</v>
      </c>
      <c r="Q492" s="0" t="s">
        <v>51</v>
      </c>
      <c r="R492" s="0" t="s">
        <v>52</v>
      </c>
      <c r="S492" s="0" t="n">
        <v>170</v>
      </c>
      <c r="T492" s="0" t="n">
        <v>2790</v>
      </c>
      <c r="U492" s="0" t="n">
        <v>2790</v>
      </c>
      <c r="X492" s="0" t="n">
        <v>3</v>
      </c>
      <c r="Y492" s="0" t="s">
        <v>67</v>
      </c>
      <c r="AA492" s="0" t="s">
        <v>54</v>
      </c>
      <c r="AB492" s="0" t="s">
        <v>54</v>
      </c>
      <c r="AD492" s="0" t="s">
        <v>2063</v>
      </c>
      <c r="AG492" s="6" t="n">
        <v>42004</v>
      </c>
      <c r="AH492" s="0" t="n">
        <v>5</v>
      </c>
      <c r="AI492" s="0" t="n">
        <v>6</v>
      </c>
      <c r="AJ492" s="6" t="n">
        <v>42004</v>
      </c>
      <c r="AK492" s="0" t="n">
        <v>900</v>
      </c>
      <c r="AL492" s="6" t="n">
        <v>42004</v>
      </c>
      <c r="AM492" s="0" t="n">
        <v>179</v>
      </c>
      <c r="AN492" s="0" t="n">
        <v>217</v>
      </c>
      <c r="AO492" s="0" t="s">
        <v>56</v>
      </c>
      <c r="AP492" s="0" t="s">
        <v>56</v>
      </c>
      <c r="AQ492" s="0" t="s">
        <v>70</v>
      </c>
      <c r="AR492" s="0" t="s">
        <v>70</v>
      </c>
      <c r="AS492" s="0" t="s">
        <v>67</v>
      </c>
      <c r="AT492" s="0" t="n">
        <v>4</v>
      </c>
      <c r="AU492" s="0" t="n">
        <v>2</v>
      </c>
      <c r="AV492" s="0" t="s">
        <v>1608</v>
      </c>
      <c r="AX492" s="0" t="s">
        <v>1608</v>
      </c>
    </row>
    <row r="493" customFormat="false" ht="15" hidden="false" customHeight="false" outlineLevel="0" collapsed="false">
      <c r="A493" s="0" t="s">
        <v>2582</v>
      </c>
      <c r="B493" s="0" t="s">
        <v>1592</v>
      </c>
      <c r="C493" s="0" t="s">
        <v>2583</v>
      </c>
      <c r="E493" s="1" t="s">
        <v>2583</v>
      </c>
      <c r="G493" s="5" t="s">
        <v>2583</v>
      </c>
      <c r="H493" s="5"/>
      <c r="I493" s="5"/>
      <c r="J493" s="5"/>
      <c r="K493" s="5"/>
      <c r="L493" s="5"/>
      <c r="M493" s="5"/>
      <c r="N493" s="5"/>
      <c r="Q493" s="0" t="s">
        <v>51</v>
      </c>
      <c r="R493" s="0" t="s">
        <v>119</v>
      </c>
      <c r="S493" s="0" t="n">
        <v>40</v>
      </c>
      <c r="T493" s="0" t="n">
        <v>3250</v>
      </c>
      <c r="U493" s="0" t="n">
        <v>3250</v>
      </c>
      <c r="X493" s="0" t="n">
        <v>3</v>
      </c>
      <c r="Y493" s="0" t="s">
        <v>77</v>
      </c>
      <c r="AD493" s="0" t="s">
        <v>1652</v>
      </c>
      <c r="AG493" s="6" t="n">
        <v>42369</v>
      </c>
      <c r="AH493" s="0" t="n">
        <v>4</v>
      </c>
      <c r="AI493" s="0" t="n">
        <v>5</v>
      </c>
      <c r="AJ493" s="6" t="n">
        <v>42369</v>
      </c>
      <c r="AK493" s="0" t="s">
        <v>56</v>
      </c>
      <c r="AM493" s="0" t="n">
        <v>79</v>
      </c>
      <c r="AN493" s="0" t="n">
        <v>86</v>
      </c>
      <c r="AO493" s="0" t="s">
        <v>56</v>
      </c>
      <c r="AP493" s="0" t="s">
        <v>56</v>
      </c>
      <c r="AQ493" s="0" t="s">
        <v>70</v>
      </c>
      <c r="AR493" s="0" t="s">
        <v>70</v>
      </c>
      <c r="AS493" s="0" t="s">
        <v>77</v>
      </c>
      <c r="AT493" s="0" t="n">
        <v>0</v>
      </c>
      <c r="AU493" s="0" t="n">
        <v>3</v>
      </c>
      <c r="AV493" s="0" t="s">
        <v>1608</v>
      </c>
      <c r="AW493" s="0" t="s">
        <v>1608</v>
      </c>
      <c r="AX493" s="0" t="s">
        <v>1608</v>
      </c>
    </row>
    <row r="494" customFormat="false" ht="15" hidden="false" customHeight="false" outlineLevel="0" collapsed="false">
      <c r="A494" s="0" t="s">
        <v>2584</v>
      </c>
      <c r="B494" s="0" t="s">
        <v>1592</v>
      </c>
      <c r="C494" s="0" t="s">
        <v>2585</v>
      </c>
      <c r="E494" s="1" t="s">
        <v>2585</v>
      </c>
      <c r="G494" s="5" t="s">
        <v>2585</v>
      </c>
      <c r="H494" s="5"/>
      <c r="I494" s="5"/>
      <c r="J494" s="5"/>
      <c r="K494" s="5"/>
      <c r="L494" s="5"/>
      <c r="M494" s="5" t="s">
        <v>2586</v>
      </c>
      <c r="N494" s="5"/>
      <c r="O494" s="0" t="s">
        <v>2587</v>
      </c>
      <c r="P494" s="0" t="s">
        <v>2588</v>
      </c>
      <c r="Q494" s="0" t="s">
        <v>51</v>
      </c>
      <c r="R494" s="0" t="s">
        <v>52</v>
      </c>
      <c r="S494" s="0" t="n">
        <v>90</v>
      </c>
      <c r="X494" s="0" t="n">
        <v>0</v>
      </c>
      <c r="Y494" s="0" t="s">
        <v>67</v>
      </c>
      <c r="AA494" s="0" t="s">
        <v>2589</v>
      </c>
      <c r="AB494" s="0" t="s">
        <v>56</v>
      </c>
      <c r="AD494" s="0" t="s">
        <v>2404</v>
      </c>
      <c r="AG494" s="6" t="n">
        <v>41274</v>
      </c>
      <c r="AH494" s="0" t="n">
        <v>3</v>
      </c>
      <c r="AI494" s="0" t="n">
        <v>4</v>
      </c>
      <c r="AJ494" s="6" t="n">
        <v>41274</v>
      </c>
      <c r="AK494" s="0" t="s">
        <v>56</v>
      </c>
      <c r="AM494" s="0" t="n">
        <v>419</v>
      </c>
      <c r="AN494" s="0" t="n">
        <v>553</v>
      </c>
      <c r="AO494" s="0" t="s">
        <v>56</v>
      </c>
      <c r="AP494" s="0" t="s">
        <v>56</v>
      </c>
      <c r="AQ494" s="0" t="s">
        <v>70</v>
      </c>
      <c r="AR494" s="0" t="s">
        <v>70</v>
      </c>
      <c r="AS494" s="0" t="s">
        <v>67</v>
      </c>
      <c r="AT494" s="0" t="n">
        <v>2</v>
      </c>
      <c r="AU494" s="0" t="n">
        <v>0</v>
      </c>
      <c r="AV494" s="0" t="s">
        <v>2404</v>
      </c>
      <c r="AX494" s="0" t="s">
        <v>1608</v>
      </c>
    </row>
    <row r="495" customFormat="false" ht="15" hidden="false" customHeight="false" outlineLevel="0" collapsed="false">
      <c r="A495" s="0" t="s">
        <v>2590</v>
      </c>
      <c r="B495" s="0" t="s">
        <v>1592</v>
      </c>
      <c r="C495" s="0" t="s">
        <v>2591</v>
      </c>
      <c r="E495" s="1" t="s">
        <v>2591</v>
      </c>
      <c r="G495" s="5" t="s">
        <v>2591</v>
      </c>
      <c r="H495" s="5"/>
      <c r="I495" s="5"/>
      <c r="J495" s="5"/>
      <c r="K495" s="5"/>
      <c r="L495" s="5"/>
      <c r="M495" s="5"/>
      <c r="N495" s="5"/>
      <c r="O495" s="0" t="s">
        <v>2592</v>
      </c>
      <c r="P495" s="0" t="s">
        <v>2593</v>
      </c>
      <c r="Q495" s="0" t="s">
        <v>51</v>
      </c>
      <c r="R495" s="0" t="s">
        <v>126</v>
      </c>
      <c r="S495" s="0" t="n">
        <v>9</v>
      </c>
      <c r="T495" s="0" t="n">
        <v>2932</v>
      </c>
      <c r="U495" s="0" t="n">
        <v>2932</v>
      </c>
      <c r="X495" s="0" t="n">
        <v>0</v>
      </c>
      <c r="Y495" s="0" t="s">
        <v>67</v>
      </c>
      <c r="AA495" s="0" t="s">
        <v>54</v>
      </c>
      <c r="AB495" s="0" t="s">
        <v>54</v>
      </c>
      <c r="AD495" s="0" t="s">
        <v>1668</v>
      </c>
      <c r="AG495" s="6" t="n">
        <v>42369</v>
      </c>
      <c r="AH495" s="0" t="n">
        <v>0</v>
      </c>
      <c r="AI495" s="0" t="n">
        <v>0</v>
      </c>
      <c r="AJ495" s="6" t="n">
        <v>42369</v>
      </c>
      <c r="AK495" s="0" t="n">
        <v>125</v>
      </c>
      <c r="AL495" s="6" t="n">
        <v>42369</v>
      </c>
      <c r="AM495" s="0" t="n">
        <v>7</v>
      </c>
      <c r="AN495" s="0" t="n">
        <v>8</v>
      </c>
      <c r="AO495" s="0" t="s">
        <v>56</v>
      </c>
      <c r="AP495" s="0" t="s">
        <v>56</v>
      </c>
      <c r="AQ495" s="0" t="s">
        <v>70</v>
      </c>
      <c r="AR495" s="0" t="s">
        <v>70</v>
      </c>
      <c r="AS495" s="0" t="s">
        <v>67</v>
      </c>
      <c r="AT495" s="0" t="n">
        <v>2</v>
      </c>
      <c r="AU495" s="0" t="n">
        <v>0</v>
      </c>
    </row>
    <row r="496" customFormat="false" ht="15" hidden="false" customHeight="false" outlineLevel="0" collapsed="false">
      <c r="A496" s="0" t="s">
        <v>2594</v>
      </c>
      <c r="B496" s="0" t="s">
        <v>1592</v>
      </c>
      <c r="C496" s="0" t="s">
        <v>2595</v>
      </c>
      <c r="E496" s="1" t="s">
        <v>2595</v>
      </c>
      <c r="G496" s="5" t="s">
        <v>2595</v>
      </c>
      <c r="H496" s="5" t="s">
        <v>2596</v>
      </c>
      <c r="I496" s="5" t="s">
        <v>2597</v>
      </c>
      <c r="J496" s="5" t="s">
        <v>2598</v>
      </c>
      <c r="K496" s="5"/>
      <c r="L496" s="5"/>
      <c r="M496" s="5"/>
      <c r="N496" s="5"/>
      <c r="O496" s="0" t="s">
        <v>2599</v>
      </c>
      <c r="P496" s="0" t="s">
        <v>2600</v>
      </c>
      <c r="Q496" s="0" t="s">
        <v>51</v>
      </c>
      <c r="R496" s="0" t="s">
        <v>52</v>
      </c>
      <c r="S496" s="0" t="n">
        <v>1.241</v>
      </c>
      <c r="T496" s="0" t="n">
        <v>2599</v>
      </c>
      <c r="U496" s="0" t="n">
        <v>2599</v>
      </c>
      <c r="X496" s="0" t="n">
        <v>20</v>
      </c>
      <c r="Y496" s="0" t="s">
        <v>67</v>
      </c>
      <c r="Z496" s="0" t="s">
        <v>120</v>
      </c>
      <c r="AA496" s="0" t="s">
        <v>2601</v>
      </c>
      <c r="AB496" s="0" t="s">
        <v>56</v>
      </c>
      <c r="AC496" s="0" t="s">
        <v>120</v>
      </c>
      <c r="AG496" s="6" t="n">
        <v>41639</v>
      </c>
      <c r="AH496" s="0" t="n">
        <v>28</v>
      </c>
      <c r="AI496" s="0" t="n">
        <v>39</v>
      </c>
      <c r="AJ496" s="6" t="n">
        <v>41639</v>
      </c>
      <c r="AK496" s="0" t="s">
        <v>56</v>
      </c>
      <c r="AM496" s="0" t="n">
        <v>424</v>
      </c>
      <c r="AN496" s="0" t="n">
        <v>585</v>
      </c>
      <c r="AO496" s="0" t="s">
        <v>56</v>
      </c>
      <c r="AP496" s="0" t="s">
        <v>56</v>
      </c>
      <c r="AQ496" s="0" t="s">
        <v>70</v>
      </c>
      <c r="AR496" s="0" t="s">
        <v>70</v>
      </c>
      <c r="AS496" s="0" t="s">
        <v>67</v>
      </c>
      <c r="AT496" s="0" t="n">
        <v>4</v>
      </c>
      <c r="AU496" s="0" t="n">
        <v>7</v>
      </c>
      <c r="AV496" s="0" t="s">
        <v>2493</v>
      </c>
      <c r="AX496" s="0" t="s">
        <v>1608</v>
      </c>
    </row>
    <row r="497" customFormat="false" ht="15" hidden="false" customHeight="false" outlineLevel="0" collapsed="false">
      <c r="A497" s="0" t="s">
        <v>2602</v>
      </c>
      <c r="B497" s="0" t="s">
        <v>1592</v>
      </c>
      <c r="C497" s="0" t="s">
        <v>2603</v>
      </c>
      <c r="E497" s="1" t="s">
        <v>2603</v>
      </c>
      <c r="G497" s="5" t="s">
        <v>2603</v>
      </c>
      <c r="H497" s="5"/>
      <c r="I497" s="5"/>
      <c r="J497" s="5"/>
      <c r="K497" s="5"/>
      <c r="L497" s="5"/>
      <c r="M497" s="5"/>
      <c r="N497" s="5"/>
      <c r="O497" s="0" t="s">
        <v>2604</v>
      </c>
      <c r="P497" s="0" t="s">
        <v>2605</v>
      </c>
      <c r="Q497" s="0" t="s">
        <v>51</v>
      </c>
      <c r="R497" s="0" t="s">
        <v>52</v>
      </c>
      <c r="S497" s="0" t="n">
        <v>850</v>
      </c>
      <c r="T497" s="0" t="n">
        <v>1392</v>
      </c>
      <c r="U497" s="0" t="n">
        <v>1392</v>
      </c>
      <c r="X497" s="0" t="n">
        <v>0</v>
      </c>
      <c r="Y497" s="0" t="s">
        <v>67</v>
      </c>
      <c r="AA497" s="0" t="s">
        <v>120</v>
      </c>
      <c r="AB497" s="0" t="s">
        <v>56</v>
      </c>
      <c r="AD497" s="0" t="s">
        <v>2493</v>
      </c>
      <c r="AG497" s="6" t="n">
        <v>42369</v>
      </c>
      <c r="AH497" s="0" t="n">
        <v>26</v>
      </c>
      <c r="AI497" s="0" t="n">
        <v>28</v>
      </c>
      <c r="AJ497" s="6" t="n">
        <v>42369</v>
      </c>
      <c r="AK497" s="0" t="n">
        <v>3.86</v>
      </c>
      <c r="AL497" s="6" t="n">
        <v>42369</v>
      </c>
      <c r="AM497" s="0" t="n">
        <v>591</v>
      </c>
      <c r="AN497" s="0" t="n">
        <v>643</v>
      </c>
      <c r="AO497" s="0" t="s">
        <v>56</v>
      </c>
      <c r="AP497" s="0" t="s">
        <v>56</v>
      </c>
      <c r="AQ497" s="0" t="s">
        <v>70</v>
      </c>
      <c r="AR497" s="0" t="s">
        <v>70</v>
      </c>
      <c r="AS497" s="0" t="s">
        <v>67</v>
      </c>
      <c r="AT497" s="0" t="n">
        <v>5</v>
      </c>
      <c r="AU497" s="0" t="n">
        <v>0</v>
      </c>
      <c r="AV497" s="0" t="s">
        <v>1608</v>
      </c>
      <c r="AX497" s="0" t="s">
        <v>1608</v>
      </c>
    </row>
    <row r="498" customFormat="false" ht="15" hidden="false" customHeight="false" outlineLevel="0" collapsed="false">
      <c r="A498" s="0" t="s">
        <v>2606</v>
      </c>
      <c r="B498" s="0" t="s">
        <v>1592</v>
      </c>
      <c r="C498" s="0" t="s">
        <v>2607</v>
      </c>
      <c r="E498" s="1" t="s">
        <v>2607</v>
      </c>
      <c r="G498" s="5" t="s">
        <v>2607</v>
      </c>
      <c r="H498" s="5" t="s">
        <v>2608</v>
      </c>
      <c r="I498" s="5"/>
      <c r="J498" s="5"/>
      <c r="K498" s="5"/>
      <c r="L498" s="5"/>
      <c r="M498" s="5"/>
      <c r="N498" s="5"/>
      <c r="O498" s="0" t="s">
        <v>2609</v>
      </c>
      <c r="P498" s="0" t="s">
        <v>2610</v>
      </c>
      <c r="Q498" s="0" t="s">
        <v>51</v>
      </c>
      <c r="R498" s="0" t="s">
        <v>52</v>
      </c>
      <c r="S498" s="0" t="n">
        <v>54</v>
      </c>
      <c r="T498" s="0" t="n">
        <v>2611</v>
      </c>
      <c r="U498" s="0" t="n">
        <v>2611</v>
      </c>
      <c r="X498" s="0" t="n">
        <v>2</v>
      </c>
      <c r="Y498" s="0" t="s">
        <v>67</v>
      </c>
      <c r="Z498" s="0" t="s">
        <v>120</v>
      </c>
      <c r="AA498" s="0" t="s">
        <v>2611</v>
      </c>
      <c r="AB498" s="0" t="s">
        <v>56</v>
      </c>
      <c r="AC498" s="0" t="s">
        <v>120</v>
      </c>
      <c r="AD498" s="0" t="s">
        <v>1633</v>
      </c>
      <c r="AG498" s="6" t="n">
        <v>42369</v>
      </c>
      <c r="AH498" s="0" t="n">
        <v>8</v>
      </c>
      <c r="AI498" s="0" t="n">
        <v>9</v>
      </c>
      <c r="AJ498" s="6" t="n">
        <v>42369</v>
      </c>
      <c r="AK498" s="0" t="n">
        <v>1.27</v>
      </c>
      <c r="AL498" s="6" t="n">
        <v>42369</v>
      </c>
      <c r="AM498" s="0" t="n">
        <v>50</v>
      </c>
      <c r="AN498" s="0" t="n">
        <v>55</v>
      </c>
      <c r="AO498" s="0" t="s">
        <v>56</v>
      </c>
      <c r="AP498" s="0" t="s">
        <v>56</v>
      </c>
      <c r="AQ498" s="0" t="s">
        <v>70</v>
      </c>
      <c r="AR498" s="0" t="s">
        <v>70</v>
      </c>
      <c r="AS498" s="0" t="s">
        <v>67</v>
      </c>
      <c r="AT498" s="0" t="n">
        <v>2</v>
      </c>
      <c r="AU498" s="0" t="n">
        <v>2</v>
      </c>
      <c r="AV498" s="0" t="s">
        <v>1633</v>
      </c>
      <c r="AX498" s="0" t="s">
        <v>1608</v>
      </c>
    </row>
    <row r="499" customFormat="false" ht="15" hidden="false" customHeight="false" outlineLevel="0" collapsed="false">
      <c r="A499" s="0" t="s">
        <v>2612</v>
      </c>
      <c r="B499" s="0" t="s">
        <v>1592</v>
      </c>
      <c r="C499" s="0" t="s">
        <v>2613</v>
      </c>
      <c r="E499" s="1" t="s">
        <v>2613</v>
      </c>
      <c r="G499" s="5" t="s">
        <v>2613</v>
      </c>
      <c r="H499" s="5" t="s">
        <v>2614</v>
      </c>
      <c r="I499" s="5"/>
      <c r="J499" s="5"/>
      <c r="K499" s="5"/>
      <c r="L499" s="5"/>
      <c r="M499" s="5"/>
      <c r="N499" s="5"/>
      <c r="O499" s="0" t="s">
        <v>2615</v>
      </c>
      <c r="P499" s="0" t="s">
        <v>2616</v>
      </c>
      <c r="Q499" s="0" t="s">
        <v>51</v>
      </c>
      <c r="R499" s="0" t="s">
        <v>52</v>
      </c>
      <c r="S499" s="0" t="n">
        <v>228</v>
      </c>
      <c r="T499" s="0" t="n">
        <v>4634</v>
      </c>
      <c r="U499" s="0" t="n">
        <v>4634</v>
      </c>
      <c r="X499" s="0" t="n">
        <v>0</v>
      </c>
      <c r="Y499" s="0" t="s">
        <v>67</v>
      </c>
      <c r="Z499" s="0" t="n">
        <v>6619</v>
      </c>
      <c r="AA499" s="0" t="s">
        <v>121</v>
      </c>
      <c r="AB499" s="0" t="s">
        <v>56</v>
      </c>
      <c r="AD499" s="0" t="s">
        <v>1769</v>
      </c>
      <c r="AG499" s="6" t="n">
        <v>42369</v>
      </c>
      <c r="AH499" s="0" t="n">
        <v>-2</v>
      </c>
      <c r="AI499" s="0" t="n">
        <v>-3</v>
      </c>
      <c r="AJ499" s="6" t="n">
        <v>42369</v>
      </c>
      <c r="AK499" s="0" t="n">
        <v>152</v>
      </c>
      <c r="AL499" s="6" t="n">
        <v>42369</v>
      </c>
      <c r="AM499" s="0" t="n">
        <v>63</v>
      </c>
      <c r="AN499" s="0" t="n">
        <v>68</v>
      </c>
      <c r="AO499" s="0" t="s">
        <v>56</v>
      </c>
      <c r="AP499" s="0" t="s">
        <v>56</v>
      </c>
      <c r="AQ499" s="0" t="s">
        <v>70</v>
      </c>
      <c r="AR499" s="0" t="s">
        <v>70</v>
      </c>
      <c r="AS499" s="0" t="s">
        <v>67</v>
      </c>
      <c r="AT499" s="0" t="n">
        <v>4</v>
      </c>
      <c r="AU499" s="0" t="n">
        <v>0</v>
      </c>
      <c r="AV499" s="0" t="s">
        <v>1608</v>
      </c>
      <c r="AX499" s="0" t="s">
        <v>1608</v>
      </c>
    </row>
    <row r="500" customFormat="false" ht="15" hidden="false" customHeight="false" outlineLevel="0" collapsed="false">
      <c r="A500" s="0" t="s">
        <v>2617</v>
      </c>
      <c r="B500" s="0" t="s">
        <v>1592</v>
      </c>
      <c r="C500" s="0" t="s">
        <v>2618</v>
      </c>
      <c r="E500" s="1" t="s">
        <v>2618</v>
      </c>
      <c r="G500" s="5" t="s">
        <v>2618</v>
      </c>
      <c r="H500" s="5" t="s">
        <v>2619</v>
      </c>
      <c r="I500" s="5"/>
      <c r="J500" s="5"/>
      <c r="K500" s="5"/>
      <c r="L500" s="5"/>
      <c r="M500" s="5"/>
      <c r="N500" s="5"/>
      <c r="Q500" s="0" t="s">
        <v>51</v>
      </c>
      <c r="R500" s="0" t="s">
        <v>119</v>
      </c>
      <c r="S500" s="0" t="n">
        <v>45</v>
      </c>
      <c r="T500" s="0" t="n">
        <v>2599</v>
      </c>
      <c r="U500" s="0" t="n">
        <v>2599</v>
      </c>
      <c r="X500" s="0" t="n">
        <v>0</v>
      </c>
      <c r="Y500" s="0" t="s">
        <v>512</v>
      </c>
      <c r="AD500" s="0" t="s">
        <v>2620</v>
      </c>
      <c r="AG500" s="6" t="n">
        <v>41639</v>
      </c>
      <c r="AH500" s="0" t="n">
        <v>5</v>
      </c>
      <c r="AI500" s="0" t="n">
        <v>6</v>
      </c>
      <c r="AJ500" s="6" t="n">
        <v>41639</v>
      </c>
      <c r="AK500" s="0" t="s">
        <v>56</v>
      </c>
      <c r="AM500" s="0" t="n">
        <v>56</v>
      </c>
      <c r="AN500" s="0" t="n">
        <v>77</v>
      </c>
      <c r="AO500" s="0" t="s">
        <v>56</v>
      </c>
      <c r="AP500" s="0" t="s">
        <v>56</v>
      </c>
      <c r="AQ500" s="0" t="s">
        <v>70</v>
      </c>
      <c r="AR500" s="0" t="s">
        <v>70</v>
      </c>
      <c r="AS500" s="0" t="s">
        <v>512</v>
      </c>
      <c r="AT500" s="0" t="n">
        <v>0</v>
      </c>
      <c r="AU500" s="0" t="n">
        <v>0</v>
      </c>
      <c r="AV500" s="0" t="s">
        <v>2111</v>
      </c>
      <c r="AX500" s="0" t="s">
        <v>1608</v>
      </c>
    </row>
    <row r="501" customFormat="false" ht="15" hidden="false" customHeight="false" outlineLevel="0" collapsed="false">
      <c r="A501" s="0" t="s">
        <v>2621</v>
      </c>
      <c r="B501" s="0" t="s">
        <v>1592</v>
      </c>
      <c r="C501" s="0" t="s">
        <v>2622</v>
      </c>
      <c r="E501" s="1" t="s">
        <v>2622</v>
      </c>
      <c r="G501" s="5" t="s">
        <v>2622</v>
      </c>
      <c r="H501" s="5"/>
      <c r="I501" s="5"/>
      <c r="J501" s="5"/>
      <c r="K501" s="5"/>
      <c r="L501" s="5"/>
      <c r="M501" s="5"/>
      <c r="N501" s="5" t="s">
        <v>2623</v>
      </c>
      <c r="Q501" s="0" t="s">
        <v>51</v>
      </c>
      <c r="R501" s="0" t="s">
        <v>52</v>
      </c>
      <c r="S501" s="0" t="n">
        <v>1.814</v>
      </c>
      <c r="T501" s="0" t="n">
        <v>2932</v>
      </c>
      <c r="U501" s="0" t="n">
        <v>2932</v>
      </c>
      <c r="X501" s="0" t="n">
        <v>989</v>
      </c>
      <c r="Y501" s="0" t="s">
        <v>512</v>
      </c>
      <c r="AG501" s="6" t="n">
        <v>41639</v>
      </c>
      <c r="AH501" s="0" t="n">
        <v>49</v>
      </c>
      <c r="AI501" s="0" t="n">
        <v>67</v>
      </c>
      <c r="AJ501" s="6" t="n">
        <v>41639</v>
      </c>
      <c r="AK501" s="0" t="s">
        <v>56</v>
      </c>
      <c r="AM501" s="0" t="n">
        <v>1.263</v>
      </c>
      <c r="AN501" s="0" t="n">
        <v>1.741</v>
      </c>
      <c r="AO501" s="0" t="s">
        <v>56</v>
      </c>
      <c r="AP501" s="0" t="s">
        <v>56</v>
      </c>
      <c r="AQ501" s="0" t="s">
        <v>70</v>
      </c>
      <c r="AR501" s="0" t="s">
        <v>70</v>
      </c>
      <c r="AS501" s="0" t="s">
        <v>512</v>
      </c>
      <c r="AT501" s="0" t="n">
        <v>0</v>
      </c>
      <c r="AU501" s="0" t="n">
        <v>3</v>
      </c>
      <c r="AV501" s="0" t="s">
        <v>1990</v>
      </c>
      <c r="AX501" s="0" t="s">
        <v>1608</v>
      </c>
    </row>
    <row r="502" customFormat="false" ht="15" hidden="false" customHeight="false" outlineLevel="0" collapsed="false">
      <c r="A502" s="0" t="s">
        <v>2624</v>
      </c>
      <c r="B502" s="0" t="s">
        <v>1592</v>
      </c>
      <c r="C502" s="0" t="s">
        <v>2625</v>
      </c>
      <c r="E502" s="1" t="s">
        <v>2625</v>
      </c>
      <c r="G502" s="5" t="s">
        <v>2625</v>
      </c>
      <c r="H502" s="5"/>
      <c r="I502" s="5"/>
      <c r="J502" s="5"/>
      <c r="K502" s="5"/>
      <c r="L502" s="5"/>
      <c r="M502" s="5"/>
      <c r="N502" s="5"/>
      <c r="Q502" s="0" t="s">
        <v>51</v>
      </c>
      <c r="R502" s="0" t="s">
        <v>119</v>
      </c>
      <c r="S502" s="0" t="n">
        <v>16</v>
      </c>
      <c r="T502" s="0" t="n">
        <v>2229</v>
      </c>
      <c r="U502" s="0" t="n">
        <v>2229</v>
      </c>
      <c r="X502" s="0" t="n">
        <v>0</v>
      </c>
      <c r="Y502" s="0" t="s">
        <v>512</v>
      </c>
      <c r="AD502" s="0" t="s">
        <v>2626</v>
      </c>
      <c r="AG502" s="6" t="n">
        <v>41639</v>
      </c>
      <c r="AH502" s="0" t="s">
        <v>56</v>
      </c>
      <c r="AI502" s="0" t="s">
        <v>56</v>
      </c>
      <c r="AJ502" s="6" t="n">
        <v>41639</v>
      </c>
      <c r="AK502" s="0" t="s">
        <v>56</v>
      </c>
      <c r="AM502" s="0" t="n">
        <v>14</v>
      </c>
      <c r="AN502" s="0" t="n">
        <v>19</v>
      </c>
      <c r="AO502" s="0" t="s">
        <v>56</v>
      </c>
      <c r="AP502" s="0" t="s">
        <v>56</v>
      </c>
      <c r="AQ502" s="0" t="s">
        <v>70</v>
      </c>
      <c r="AR502" s="0" t="s">
        <v>70</v>
      </c>
      <c r="AS502" s="0" t="s">
        <v>512</v>
      </c>
      <c r="AT502" s="0" t="n">
        <v>0</v>
      </c>
      <c r="AU502" s="0" t="n">
        <v>0</v>
      </c>
      <c r="AV502" s="0" t="s">
        <v>1749</v>
      </c>
      <c r="AX502" s="0" t="s">
        <v>1608</v>
      </c>
    </row>
    <row r="503" customFormat="false" ht="15" hidden="false" customHeight="false" outlineLevel="0" collapsed="false">
      <c r="A503" s="0" t="s">
        <v>2627</v>
      </c>
      <c r="B503" s="0" t="s">
        <v>1592</v>
      </c>
      <c r="C503" s="0" t="s">
        <v>2628</v>
      </c>
      <c r="E503" s="1" t="s">
        <v>2628</v>
      </c>
      <c r="G503" s="5" t="s">
        <v>2628</v>
      </c>
      <c r="H503" s="5" t="s">
        <v>2629</v>
      </c>
      <c r="I503" s="5"/>
      <c r="J503" s="5"/>
      <c r="K503" s="5"/>
      <c r="L503" s="5"/>
      <c r="M503" s="5"/>
      <c r="N503" s="5"/>
      <c r="O503" s="0" t="s">
        <v>2628</v>
      </c>
      <c r="P503" s="0" t="s">
        <v>2630</v>
      </c>
      <c r="Q503" s="0" t="s">
        <v>51</v>
      </c>
      <c r="R503" s="0" t="s">
        <v>52</v>
      </c>
      <c r="S503" s="0" t="n">
        <v>1.023</v>
      </c>
      <c r="T503" s="0" t="n">
        <v>2751</v>
      </c>
      <c r="U503" s="0" t="n">
        <v>2751</v>
      </c>
      <c r="X503" s="0" t="n">
        <v>15</v>
      </c>
      <c r="Y503" s="0" t="s">
        <v>298</v>
      </c>
      <c r="Z503" s="0" t="n">
        <v>2751</v>
      </c>
      <c r="AA503" s="0" t="s">
        <v>54</v>
      </c>
      <c r="AB503" s="0" t="s">
        <v>54</v>
      </c>
      <c r="AD503" s="0" t="s">
        <v>1720</v>
      </c>
      <c r="AG503" s="6" t="n">
        <v>41639</v>
      </c>
      <c r="AH503" s="0" t="n">
        <v>13</v>
      </c>
      <c r="AI503" s="0" t="n">
        <v>18</v>
      </c>
      <c r="AJ503" s="6" t="n">
        <v>41639</v>
      </c>
      <c r="AK503" s="0" t="s">
        <v>56</v>
      </c>
      <c r="AM503" s="0" t="n">
        <v>473</v>
      </c>
      <c r="AN503" s="0" t="n">
        <v>652</v>
      </c>
      <c r="AO503" s="0" t="s">
        <v>56</v>
      </c>
      <c r="AP503" s="0" t="s">
        <v>56</v>
      </c>
      <c r="AQ503" s="0" t="s">
        <v>70</v>
      </c>
      <c r="AR503" s="0" t="s">
        <v>70</v>
      </c>
      <c r="AS503" s="0" t="s">
        <v>298</v>
      </c>
      <c r="AT503" s="0" t="n">
        <v>10</v>
      </c>
      <c r="AU503" s="0" t="n">
        <v>10</v>
      </c>
      <c r="AX503" s="0" t="s">
        <v>1608</v>
      </c>
    </row>
    <row r="504" customFormat="false" ht="15" hidden="false" customHeight="false" outlineLevel="0" collapsed="false">
      <c r="A504" s="0" t="s">
        <v>2631</v>
      </c>
      <c r="B504" s="0" t="s">
        <v>1592</v>
      </c>
      <c r="C504" s="0" t="s">
        <v>2632</v>
      </c>
      <c r="E504" s="1" t="s">
        <v>2632</v>
      </c>
      <c r="G504" s="5" t="s">
        <v>2632</v>
      </c>
      <c r="H504" s="5" t="s">
        <v>2633</v>
      </c>
      <c r="I504" s="5"/>
      <c r="J504" s="5"/>
      <c r="K504" s="5"/>
      <c r="L504" s="5"/>
      <c r="M504" s="5"/>
      <c r="N504" s="5"/>
      <c r="O504" s="0" t="s">
        <v>2634</v>
      </c>
      <c r="P504" s="0" t="s">
        <v>2635</v>
      </c>
      <c r="Q504" s="0" t="s">
        <v>51</v>
      </c>
      <c r="R504" s="0" t="s">
        <v>119</v>
      </c>
      <c r="S504" s="0" t="n">
        <v>37</v>
      </c>
      <c r="T504" s="0" t="n">
        <v>7112</v>
      </c>
      <c r="U504" s="0" t="n">
        <v>7112</v>
      </c>
      <c r="X504" s="0" t="n">
        <v>50</v>
      </c>
      <c r="Y504" s="0" t="s">
        <v>67</v>
      </c>
      <c r="Z504" s="0" t="n">
        <v>8411</v>
      </c>
      <c r="AA504" s="0" t="s">
        <v>120</v>
      </c>
      <c r="AB504" s="0" t="s">
        <v>56</v>
      </c>
      <c r="AC504" s="0" t="s">
        <v>120</v>
      </c>
      <c r="AD504" s="0" t="s">
        <v>1652</v>
      </c>
      <c r="AG504" s="6" t="n">
        <v>42369</v>
      </c>
      <c r="AH504" s="0" t="n">
        <v>5</v>
      </c>
      <c r="AI504" s="0" t="n">
        <v>6</v>
      </c>
      <c r="AJ504" s="6" t="n">
        <v>42369</v>
      </c>
      <c r="AK504" s="0" t="s">
        <v>56</v>
      </c>
      <c r="AM504" s="0" t="n">
        <v>119</v>
      </c>
      <c r="AN504" s="0" t="n">
        <v>130</v>
      </c>
      <c r="AO504" s="0" t="s">
        <v>56</v>
      </c>
      <c r="AP504" s="0" t="s">
        <v>56</v>
      </c>
      <c r="AQ504" s="0" t="s">
        <v>70</v>
      </c>
      <c r="AR504" s="0" t="s">
        <v>70</v>
      </c>
      <c r="AS504" s="0" t="s">
        <v>67</v>
      </c>
      <c r="AT504" s="0" t="n">
        <v>441</v>
      </c>
      <c r="AU504" s="0" t="n">
        <v>8</v>
      </c>
      <c r="AV504" s="0" t="s">
        <v>1608</v>
      </c>
      <c r="AX504" s="0" t="s">
        <v>1608</v>
      </c>
    </row>
    <row r="505" customFormat="false" ht="15" hidden="false" customHeight="false" outlineLevel="0" collapsed="false">
      <c r="A505" s="0" t="s">
        <v>2636</v>
      </c>
      <c r="B505" s="0" t="s">
        <v>1592</v>
      </c>
      <c r="C505" s="0" t="s">
        <v>2637</v>
      </c>
      <c r="E505" s="1" t="s">
        <v>2637</v>
      </c>
      <c r="G505" s="5" t="s">
        <v>2637</v>
      </c>
      <c r="H505" s="5" t="s">
        <v>2638</v>
      </c>
      <c r="I505" s="5"/>
      <c r="J505" s="5"/>
      <c r="K505" s="5"/>
      <c r="L505" s="5"/>
      <c r="M505" s="5"/>
      <c r="N505" s="5"/>
      <c r="O505" s="0" t="s">
        <v>2637</v>
      </c>
      <c r="P505" s="0" t="s">
        <v>2639</v>
      </c>
      <c r="Q505" s="0" t="s">
        <v>51</v>
      </c>
      <c r="R505" s="0" t="s">
        <v>52</v>
      </c>
      <c r="S505" s="0" t="n">
        <v>257</v>
      </c>
      <c r="T505" s="0" t="n">
        <v>2120</v>
      </c>
      <c r="U505" s="0" t="n">
        <v>2120</v>
      </c>
      <c r="X505" s="0" t="n">
        <v>14</v>
      </c>
      <c r="Y505" s="0" t="s">
        <v>77</v>
      </c>
      <c r="Z505" s="0" t="n">
        <v>2120</v>
      </c>
      <c r="AA505" s="0" t="s">
        <v>54</v>
      </c>
      <c r="AB505" s="0" t="s">
        <v>54</v>
      </c>
      <c r="AC505" s="0" t="n">
        <v>1.7</v>
      </c>
      <c r="AG505" s="6" t="n">
        <v>42369</v>
      </c>
      <c r="AH505" s="0" t="n">
        <v>20</v>
      </c>
      <c r="AI505" s="0" t="n">
        <v>22</v>
      </c>
      <c r="AJ505" s="6" t="n">
        <v>42369</v>
      </c>
      <c r="AK505" s="0" t="n">
        <v>1.7</v>
      </c>
      <c r="AL505" s="6" t="n">
        <v>42369</v>
      </c>
      <c r="AM505" s="0" t="n">
        <v>678</v>
      </c>
      <c r="AN505" s="0" t="n">
        <v>738</v>
      </c>
      <c r="AO505" s="0" t="s">
        <v>56</v>
      </c>
      <c r="AP505" s="0" t="s">
        <v>56</v>
      </c>
      <c r="AQ505" s="0" t="s">
        <v>70</v>
      </c>
      <c r="AR505" s="0" t="s">
        <v>70</v>
      </c>
      <c r="AS505" s="0" t="s">
        <v>77</v>
      </c>
      <c r="AT505" s="0" t="n">
        <v>6</v>
      </c>
      <c r="AU505" s="0" t="n">
        <v>7</v>
      </c>
      <c r="AV505" s="0" t="s">
        <v>1608</v>
      </c>
      <c r="AX505" s="0" t="s">
        <v>1608</v>
      </c>
    </row>
    <row r="506" customFormat="false" ht="15" hidden="false" customHeight="false" outlineLevel="0" collapsed="false">
      <c r="A506" s="0" t="s">
        <v>2640</v>
      </c>
      <c r="B506" s="0" t="s">
        <v>1592</v>
      </c>
      <c r="C506" s="0" t="s">
        <v>2641</v>
      </c>
      <c r="E506" s="1" t="s">
        <v>2641</v>
      </c>
      <c r="G506" s="5" t="s">
        <v>2641</v>
      </c>
      <c r="H506" s="5"/>
      <c r="I506" s="5"/>
      <c r="J506" s="5"/>
      <c r="K506" s="5"/>
      <c r="L506" s="5"/>
      <c r="M506" s="5"/>
      <c r="N506" s="5"/>
      <c r="Q506" s="0" t="s">
        <v>51</v>
      </c>
      <c r="R506" s="0" t="s">
        <v>126</v>
      </c>
      <c r="S506" s="0" t="n">
        <v>4</v>
      </c>
      <c r="T506" s="0" t="n">
        <v>7490</v>
      </c>
      <c r="U506" s="0" t="n">
        <v>7490</v>
      </c>
      <c r="X506" s="0" t="n">
        <v>1</v>
      </c>
      <c r="Y506" s="0" t="s">
        <v>512</v>
      </c>
      <c r="AD506" s="0" t="s">
        <v>2642</v>
      </c>
      <c r="AG506" s="6" t="n">
        <v>41639</v>
      </c>
      <c r="AH506" s="0" t="n">
        <v>0</v>
      </c>
      <c r="AI506" s="0" t="n">
        <v>0</v>
      </c>
      <c r="AJ506" s="6" t="n">
        <v>41639</v>
      </c>
      <c r="AK506" s="0" t="s">
        <v>56</v>
      </c>
      <c r="AM506" s="0" t="n">
        <v>6</v>
      </c>
      <c r="AN506" s="0" t="n">
        <v>8</v>
      </c>
      <c r="AO506" s="0" t="s">
        <v>56</v>
      </c>
      <c r="AP506" s="0" t="s">
        <v>56</v>
      </c>
      <c r="AQ506" s="0" t="s">
        <v>70</v>
      </c>
      <c r="AR506" s="0" t="s">
        <v>70</v>
      </c>
      <c r="AS506" s="0" t="s">
        <v>512</v>
      </c>
      <c r="AT506" s="0" t="n">
        <v>0</v>
      </c>
      <c r="AU506" s="0" t="n">
        <v>1</v>
      </c>
    </row>
    <row r="507" customFormat="false" ht="15" hidden="false" customHeight="false" outlineLevel="0" collapsed="false">
      <c r="A507" s="0" t="s">
        <v>2643</v>
      </c>
      <c r="B507" s="0" t="s">
        <v>1592</v>
      </c>
      <c r="C507" s="0" t="s">
        <v>2644</v>
      </c>
      <c r="E507" s="1" t="s">
        <v>2644</v>
      </c>
      <c r="G507" s="5" t="s">
        <v>2644</v>
      </c>
      <c r="H507" s="5" t="s">
        <v>2645</v>
      </c>
      <c r="I507" s="5"/>
      <c r="J507" s="5"/>
      <c r="K507" s="5"/>
      <c r="L507" s="5"/>
      <c r="M507" s="5"/>
      <c r="N507" s="5"/>
      <c r="O507" s="0" t="s">
        <v>1289</v>
      </c>
      <c r="P507" s="0" t="s">
        <v>1290</v>
      </c>
      <c r="Q507" s="0" t="s">
        <v>51</v>
      </c>
      <c r="R507" s="0" t="s">
        <v>52</v>
      </c>
      <c r="S507" s="0" t="n">
        <v>361</v>
      </c>
      <c r="T507" s="0" t="n">
        <v>3299</v>
      </c>
      <c r="U507" s="0" t="n">
        <v>3299</v>
      </c>
      <c r="X507" s="0" t="n">
        <v>55</v>
      </c>
      <c r="Y507" s="0" t="s">
        <v>67</v>
      </c>
      <c r="Z507" s="0" t="s">
        <v>120</v>
      </c>
      <c r="AA507" s="0" t="s">
        <v>256</v>
      </c>
      <c r="AB507" s="0" t="s">
        <v>54</v>
      </c>
      <c r="AC507" s="0" t="s">
        <v>120</v>
      </c>
      <c r="AD507" s="0" t="s">
        <v>2646</v>
      </c>
      <c r="AG507" s="6" t="n">
        <v>42369</v>
      </c>
      <c r="AH507" s="0" t="n">
        <v>-42</v>
      </c>
      <c r="AI507" s="0" t="n">
        <v>-46</v>
      </c>
      <c r="AJ507" s="6" t="n">
        <v>42369</v>
      </c>
      <c r="AK507" s="0" t="n">
        <v>7.8</v>
      </c>
      <c r="AL507" s="6" t="n">
        <v>42369</v>
      </c>
      <c r="AM507" s="0" t="n">
        <v>1.996</v>
      </c>
      <c r="AN507" s="0" t="n">
        <v>2.173</v>
      </c>
      <c r="AO507" s="0" t="s">
        <v>56</v>
      </c>
      <c r="AP507" s="0" t="s">
        <v>56</v>
      </c>
      <c r="AQ507" s="0" t="s">
        <v>70</v>
      </c>
      <c r="AR507" s="0" t="s">
        <v>70</v>
      </c>
      <c r="AS507" s="0" t="s">
        <v>67</v>
      </c>
      <c r="AT507" s="0" t="n">
        <v>13179</v>
      </c>
      <c r="AU507" s="0" t="n">
        <v>7</v>
      </c>
      <c r="AV507" s="0" t="s">
        <v>2646</v>
      </c>
      <c r="AX507" s="0" t="s">
        <v>1608</v>
      </c>
    </row>
    <row r="508" customFormat="false" ht="15" hidden="false" customHeight="false" outlineLevel="0" collapsed="false">
      <c r="A508" s="0" t="s">
        <v>2647</v>
      </c>
      <c r="B508" s="0" t="s">
        <v>1592</v>
      </c>
      <c r="C508" s="0" t="s">
        <v>2648</v>
      </c>
      <c r="E508" s="1" t="s">
        <v>2648</v>
      </c>
      <c r="G508" s="5" t="s">
        <v>2648</v>
      </c>
      <c r="H508" s="5" t="s">
        <v>2649</v>
      </c>
      <c r="I508" s="5" t="s">
        <v>2650</v>
      </c>
      <c r="J508" s="5"/>
      <c r="K508" s="5"/>
      <c r="L508" s="5"/>
      <c r="M508" s="5"/>
      <c r="N508" s="5"/>
      <c r="O508" s="0" t="s">
        <v>2651</v>
      </c>
      <c r="P508" s="0" t="s">
        <v>2652</v>
      </c>
      <c r="Q508" s="0" t="s">
        <v>51</v>
      </c>
      <c r="R508" s="0" t="s">
        <v>52</v>
      </c>
      <c r="S508" s="0" t="n">
        <v>25</v>
      </c>
      <c r="T508" s="0" t="n">
        <v>2910</v>
      </c>
      <c r="U508" s="0" t="n">
        <v>2910</v>
      </c>
      <c r="X508" s="0" t="n">
        <v>622</v>
      </c>
      <c r="Y508" s="0" t="s">
        <v>67</v>
      </c>
      <c r="Z508" s="0" t="s">
        <v>120</v>
      </c>
      <c r="AA508" s="0" t="s">
        <v>2539</v>
      </c>
      <c r="AB508" s="0" t="s">
        <v>56</v>
      </c>
      <c r="AC508" s="0" t="s">
        <v>120</v>
      </c>
      <c r="AD508" s="0" t="s">
        <v>2263</v>
      </c>
      <c r="AG508" s="6" t="n">
        <v>42369</v>
      </c>
      <c r="AH508" s="0" t="n">
        <v>-16</v>
      </c>
      <c r="AI508" s="0" t="n">
        <v>-18</v>
      </c>
      <c r="AJ508" s="6" t="n">
        <v>42369</v>
      </c>
      <c r="AK508" s="0" t="n">
        <v>31.744</v>
      </c>
      <c r="AL508" s="6" t="n">
        <v>42369</v>
      </c>
      <c r="AM508" s="0" t="n">
        <v>2.852</v>
      </c>
      <c r="AN508" s="0" t="n">
        <v>3.105</v>
      </c>
      <c r="AO508" s="0" t="s">
        <v>56</v>
      </c>
      <c r="AP508" s="0" t="s">
        <v>56</v>
      </c>
      <c r="AQ508" s="0" t="s">
        <v>70</v>
      </c>
      <c r="AR508" s="0" t="s">
        <v>70</v>
      </c>
      <c r="AS508" s="0" t="s">
        <v>67</v>
      </c>
      <c r="AT508" s="0" t="n">
        <v>113</v>
      </c>
      <c r="AU508" s="0" t="n">
        <v>49</v>
      </c>
      <c r="AV508" s="0" t="s">
        <v>1608</v>
      </c>
      <c r="AX508" s="0" t="s">
        <v>1608</v>
      </c>
    </row>
    <row r="509" customFormat="false" ht="15" hidden="false" customHeight="false" outlineLevel="0" collapsed="false">
      <c r="A509" s="0" t="s">
        <v>2653</v>
      </c>
      <c r="B509" s="0" t="s">
        <v>1592</v>
      </c>
      <c r="C509" s="0" t="s">
        <v>2654</v>
      </c>
      <c r="E509" s="1" t="s">
        <v>2654</v>
      </c>
      <c r="G509" s="5" t="s">
        <v>2654</v>
      </c>
      <c r="H509" s="5" t="s">
        <v>2655</v>
      </c>
      <c r="I509" s="5"/>
      <c r="J509" s="5"/>
      <c r="K509" s="5"/>
      <c r="L509" s="5"/>
      <c r="M509" s="5"/>
      <c r="N509" s="5"/>
      <c r="O509" s="0" t="s">
        <v>2656</v>
      </c>
      <c r="P509" s="0" t="s">
        <v>2657</v>
      </c>
      <c r="Q509" s="0" t="s">
        <v>51</v>
      </c>
      <c r="R509" s="0" t="s">
        <v>52</v>
      </c>
      <c r="S509" s="0" t="n">
        <v>65</v>
      </c>
      <c r="T509" s="0" t="n">
        <v>2829</v>
      </c>
      <c r="U509" s="0" t="n">
        <v>2829</v>
      </c>
      <c r="X509" s="0" t="n">
        <v>2</v>
      </c>
      <c r="Y509" s="0" t="s">
        <v>67</v>
      </c>
      <c r="AA509" s="0" t="s">
        <v>54</v>
      </c>
      <c r="AB509" s="0" t="s">
        <v>54</v>
      </c>
      <c r="AD509" s="0" t="s">
        <v>1743</v>
      </c>
      <c r="AG509" s="6" t="n">
        <v>42369</v>
      </c>
      <c r="AH509" s="0" t="n">
        <v>3</v>
      </c>
      <c r="AI509" s="0" t="n">
        <v>3</v>
      </c>
      <c r="AJ509" s="6" t="n">
        <v>42369</v>
      </c>
      <c r="AK509" s="0" t="n">
        <v>1.5</v>
      </c>
      <c r="AL509" s="6" t="n">
        <v>42369</v>
      </c>
      <c r="AM509" s="0" t="n">
        <v>54</v>
      </c>
      <c r="AN509" s="0" t="n">
        <v>59</v>
      </c>
      <c r="AO509" s="0" t="s">
        <v>56</v>
      </c>
      <c r="AP509" s="0" t="s">
        <v>56</v>
      </c>
      <c r="AQ509" s="0" t="s">
        <v>70</v>
      </c>
      <c r="AR509" s="0" t="s">
        <v>70</v>
      </c>
      <c r="AS509" s="0" t="s">
        <v>67</v>
      </c>
      <c r="AT509" s="0" t="n">
        <v>2</v>
      </c>
      <c r="AU509" s="0" t="n">
        <v>2</v>
      </c>
      <c r="AV509" s="0" t="s">
        <v>1743</v>
      </c>
      <c r="AX509" s="0" t="s">
        <v>1608</v>
      </c>
    </row>
    <row r="510" customFormat="false" ht="15" hidden="false" customHeight="false" outlineLevel="0" collapsed="false">
      <c r="A510" s="0" t="s">
        <v>2658</v>
      </c>
      <c r="B510" s="0" t="s">
        <v>1592</v>
      </c>
      <c r="C510" s="0" t="s">
        <v>2659</v>
      </c>
      <c r="E510" s="1" t="s">
        <v>2659</v>
      </c>
      <c r="G510" s="5" t="s">
        <v>2659</v>
      </c>
      <c r="H510" s="5"/>
      <c r="I510" s="5"/>
      <c r="J510" s="5"/>
      <c r="K510" s="5"/>
      <c r="L510" s="5"/>
      <c r="M510" s="5"/>
      <c r="N510" s="5"/>
      <c r="O510" s="0" t="s">
        <v>2659</v>
      </c>
      <c r="P510" s="0" t="s">
        <v>2660</v>
      </c>
      <c r="Q510" s="0" t="s">
        <v>51</v>
      </c>
      <c r="R510" s="0" t="s">
        <v>52</v>
      </c>
      <c r="S510" s="0" t="n">
        <v>1.022</v>
      </c>
      <c r="T510" s="0" t="n">
        <v>2732</v>
      </c>
      <c r="U510" s="0" t="n">
        <v>2732</v>
      </c>
      <c r="X510" s="0" t="n">
        <v>31</v>
      </c>
      <c r="Y510" s="0" t="s">
        <v>512</v>
      </c>
      <c r="Z510" s="0" t="n">
        <v>2732</v>
      </c>
      <c r="AA510" s="0" t="s">
        <v>54</v>
      </c>
      <c r="AB510" s="0" t="s">
        <v>54</v>
      </c>
      <c r="AD510" s="0" t="s">
        <v>2661</v>
      </c>
      <c r="AG510" s="6" t="n">
        <v>41639</v>
      </c>
      <c r="AH510" s="0" t="n">
        <v>59</v>
      </c>
      <c r="AI510" s="0" t="n">
        <v>81</v>
      </c>
      <c r="AJ510" s="6" t="n">
        <v>41639</v>
      </c>
      <c r="AK510" s="0" t="s">
        <v>56</v>
      </c>
      <c r="AM510" s="0" t="n">
        <v>499</v>
      </c>
      <c r="AN510" s="0" t="n">
        <v>688</v>
      </c>
      <c r="AO510" s="0" t="s">
        <v>56</v>
      </c>
      <c r="AP510" s="0" t="s">
        <v>56</v>
      </c>
      <c r="AQ510" s="0" t="s">
        <v>70</v>
      </c>
      <c r="AR510" s="0" t="s">
        <v>70</v>
      </c>
      <c r="AS510" s="0" t="s">
        <v>512</v>
      </c>
      <c r="AT510" s="0" t="n">
        <v>23</v>
      </c>
      <c r="AU510" s="0" t="n">
        <v>24</v>
      </c>
      <c r="AV510" s="0" t="s">
        <v>1608</v>
      </c>
      <c r="AX510" s="0" t="s">
        <v>1608</v>
      </c>
    </row>
    <row r="511" customFormat="false" ht="15" hidden="false" customHeight="false" outlineLevel="0" collapsed="false">
      <c r="A511" s="0" t="s">
        <v>2662</v>
      </c>
      <c r="B511" s="0" t="s">
        <v>1592</v>
      </c>
      <c r="C511" s="0" t="s">
        <v>2663</v>
      </c>
      <c r="E511" s="1" t="s">
        <v>2663</v>
      </c>
      <c r="G511" s="5" t="s">
        <v>2663</v>
      </c>
      <c r="H511" s="5" t="s">
        <v>2664</v>
      </c>
      <c r="I511" s="5"/>
      <c r="J511" s="5"/>
      <c r="K511" s="5"/>
      <c r="L511" s="5"/>
      <c r="M511" s="5"/>
      <c r="N511" s="5"/>
      <c r="Q511" s="0" t="s">
        <v>51</v>
      </c>
      <c r="R511" s="0" t="s">
        <v>119</v>
      </c>
      <c r="S511" s="0" t="n">
        <v>10</v>
      </c>
      <c r="T511" s="0" t="n">
        <v>2790</v>
      </c>
      <c r="U511" s="0" t="n">
        <v>2790</v>
      </c>
      <c r="X511" s="0" t="n">
        <v>0</v>
      </c>
      <c r="Y511" s="0" t="s">
        <v>128</v>
      </c>
      <c r="AD511" s="0" t="s">
        <v>2665</v>
      </c>
      <c r="AG511" s="6" t="n">
        <v>40512</v>
      </c>
      <c r="AH511" s="0" t="n">
        <v>-1</v>
      </c>
      <c r="AI511" s="0" t="n">
        <v>-1</v>
      </c>
      <c r="AJ511" s="6" t="n">
        <v>40512</v>
      </c>
      <c r="AK511" s="0" t="n">
        <v>48</v>
      </c>
      <c r="AL511" s="6" t="n">
        <v>40512</v>
      </c>
      <c r="AM511" s="0" t="n">
        <v>24</v>
      </c>
      <c r="AN511" s="0" t="n">
        <v>31</v>
      </c>
      <c r="AO511" s="0" t="s">
        <v>56</v>
      </c>
      <c r="AP511" s="0" t="s">
        <v>56</v>
      </c>
      <c r="AQ511" s="0" t="s">
        <v>70</v>
      </c>
      <c r="AR511" s="0" t="s">
        <v>70</v>
      </c>
      <c r="AS511" s="0" t="s">
        <v>128</v>
      </c>
      <c r="AT511" s="0" t="n">
        <v>0</v>
      </c>
      <c r="AU511" s="0" t="n">
        <v>0</v>
      </c>
      <c r="AV511" s="0" t="s">
        <v>2666</v>
      </c>
      <c r="AX511" s="0" t="s">
        <v>1608</v>
      </c>
    </row>
    <row r="512" customFormat="false" ht="15" hidden="false" customHeight="false" outlineLevel="0" collapsed="false">
      <c r="A512" s="0" t="s">
        <v>2667</v>
      </c>
      <c r="B512" s="0" t="s">
        <v>1592</v>
      </c>
      <c r="C512" s="0" t="s">
        <v>2668</v>
      </c>
      <c r="E512" s="1" t="s">
        <v>2668</v>
      </c>
      <c r="G512" s="5" t="s">
        <v>2668</v>
      </c>
      <c r="H512" s="5" t="s">
        <v>2669</v>
      </c>
      <c r="I512" s="5" t="s">
        <v>2670</v>
      </c>
      <c r="J512" s="5" t="s">
        <v>2671</v>
      </c>
      <c r="K512" s="5" t="s">
        <v>2672</v>
      </c>
      <c r="L512" s="5"/>
      <c r="M512" s="5"/>
      <c r="N512" s="5"/>
      <c r="O512" s="0" t="s">
        <v>2673</v>
      </c>
      <c r="P512" s="0" t="s">
        <v>2674</v>
      </c>
      <c r="Q512" s="0" t="s">
        <v>51</v>
      </c>
      <c r="R512" s="0" t="s">
        <v>52</v>
      </c>
      <c r="S512" s="0" t="n">
        <v>778</v>
      </c>
      <c r="T512" s="0" t="n">
        <v>2432</v>
      </c>
      <c r="U512" s="0" t="n">
        <v>2432</v>
      </c>
      <c r="X512" s="0" t="n">
        <v>396</v>
      </c>
      <c r="Y512" s="0" t="s">
        <v>67</v>
      </c>
      <c r="Z512" s="0" t="n">
        <v>8411</v>
      </c>
      <c r="AA512" s="0" t="s">
        <v>2675</v>
      </c>
      <c r="AB512" s="0" t="s">
        <v>56</v>
      </c>
      <c r="AC512" s="0" t="s">
        <v>120</v>
      </c>
      <c r="AD512" s="0" t="s">
        <v>2676</v>
      </c>
      <c r="AG512" s="6" t="n">
        <v>41639</v>
      </c>
      <c r="AH512" s="0" t="n">
        <v>6</v>
      </c>
      <c r="AI512" s="0" t="n">
        <v>8</v>
      </c>
      <c r="AJ512" s="6" t="n">
        <v>41639</v>
      </c>
      <c r="AK512" s="0" t="n">
        <v>75</v>
      </c>
      <c r="AL512" s="6" t="n">
        <v>41274</v>
      </c>
      <c r="AM512" s="0" t="n">
        <v>4.559</v>
      </c>
      <c r="AN512" s="0" t="n">
        <v>6.287</v>
      </c>
      <c r="AO512" s="0" t="s">
        <v>56</v>
      </c>
      <c r="AP512" s="0" t="s">
        <v>56</v>
      </c>
      <c r="AQ512" s="0" t="s">
        <v>70</v>
      </c>
      <c r="AR512" s="0" t="s">
        <v>70</v>
      </c>
      <c r="AS512" s="0" t="s">
        <v>67</v>
      </c>
      <c r="AT512" s="0" t="n">
        <v>18</v>
      </c>
      <c r="AU512" s="0" t="n">
        <v>10</v>
      </c>
      <c r="AV512" s="0" t="s">
        <v>1608</v>
      </c>
      <c r="AX512" s="0" t="s">
        <v>1608</v>
      </c>
    </row>
    <row r="513" customFormat="false" ht="15" hidden="false" customHeight="false" outlineLevel="0" collapsed="false">
      <c r="A513" s="0" t="s">
        <v>2677</v>
      </c>
      <c r="B513" s="0" t="s">
        <v>1592</v>
      </c>
      <c r="C513" s="0" t="s">
        <v>2678</v>
      </c>
      <c r="E513" s="1" t="s">
        <v>2678</v>
      </c>
      <c r="G513" s="5" t="s">
        <v>2678</v>
      </c>
      <c r="H513" s="5"/>
      <c r="I513" s="5"/>
      <c r="J513" s="5"/>
      <c r="K513" s="5"/>
      <c r="L513" s="5"/>
      <c r="M513" s="5"/>
      <c r="N513" s="5"/>
      <c r="O513" s="0" t="s">
        <v>2678</v>
      </c>
      <c r="P513" s="0" t="s">
        <v>2679</v>
      </c>
      <c r="Q513" s="0" t="s">
        <v>718</v>
      </c>
      <c r="R513" s="0" t="s">
        <v>52</v>
      </c>
      <c r="S513" s="0" t="n">
        <v>1</v>
      </c>
      <c r="T513" s="0" t="n">
        <v>6619</v>
      </c>
      <c r="U513" s="0" t="n">
        <v>6619</v>
      </c>
      <c r="X513" s="0" t="n">
        <v>91</v>
      </c>
      <c r="Y513" s="0" t="s">
        <v>77</v>
      </c>
      <c r="Z513" s="0" t="n">
        <v>6619</v>
      </c>
      <c r="AA513" s="0" t="s">
        <v>54</v>
      </c>
      <c r="AB513" s="0" t="s">
        <v>54</v>
      </c>
      <c r="AC513" s="0" t="n">
        <v>6</v>
      </c>
      <c r="AD513" s="0" t="s">
        <v>1855</v>
      </c>
      <c r="AG513" s="6" t="n">
        <v>42735</v>
      </c>
      <c r="AH513" s="0" t="n">
        <v>54</v>
      </c>
      <c r="AI513" s="0" t="n">
        <v>57</v>
      </c>
      <c r="AJ513" s="6" t="n">
        <v>42735</v>
      </c>
      <c r="AK513" s="0" t="n">
        <v>6</v>
      </c>
      <c r="AL513" s="6" t="n">
        <v>42735</v>
      </c>
      <c r="AM513" s="0" t="n">
        <v>866</v>
      </c>
      <c r="AN513" s="0" t="n">
        <v>913</v>
      </c>
      <c r="AO513" s="0" t="s">
        <v>56</v>
      </c>
      <c r="AP513" s="0" t="s">
        <v>56</v>
      </c>
      <c r="AQ513" s="0" t="s">
        <v>70</v>
      </c>
      <c r="AR513" s="0" t="s">
        <v>70</v>
      </c>
      <c r="AS513" s="0" t="s">
        <v>77</v>
      </c>
      <c r="AT513" s="0" t="n">
        <v>4</v>
      </c>
      <c r="AU513" s="0" t="n">
        <v>13</v>
      </c>
      <c r="AV513" s="0" t="s">
        <v>1855</v>
      </c>
      <c r="AX513" s="0" t="s">
        <v>1608</v>
      </c>
    </row>
    <row r="514" customFormat="false" ht="15" hidden="false" customHeight="false" outlineLevel="0" collapsed="false">
      <c r="A514" s="0" t="s">
        <v>2680</v>
      </c>
      <c r="B514" s="0" t="s">
        <v>1592</v>
      </c>
      <c r="C514" s="0" t="s">
        <v>2681</v>
      </c>
      <c r="E514" s="1" t="s">
        <v>2681</v>
      </c>
      <c r="G514" s="5" t="s">
        <v>2681</v>
      </c>
      <c r="H514" s="5" t="s">
        <v>2682</v>
      </c>
      <c r="I514" s="5"/>
      <c r="J514" s="5"/>
      <c r="K514" s="5"/>
      <c r="L514" s="5"/>
      <c r="M514" s="5"/>
      <c r="N514" s="5"/>
      <c r="O514" s="0" t="s">
        <v>2683</v>
      </c>
      <c r="P514" s="0" t="s">
        <v>2684</v>
      </c>
      <c r="Q514" s="0" t="s">
        <v>51</v>
      </c>
      <c r="R514" s="0" t="s">
        <v>119</v>
      </c>
      <c r="S514" s="0" t="n">
        <v>93</v>
      </c>
      <c r="T514" s="0" t="n">
        <v>2811</v>
      </c>
      <c r="U514" s="0" t="n">
        <v>2811</v>
      </c>
      <c r="X514" s="0" t="n">
        <v>1</v>
      </c>
      <c r="Y514" s="0" t="s">
        <v>67</v>
      </c>
      <c r="Z514" s="0" t="n">
        <v>6619</v>
      </c>
      <c r="AA514" s="0" t="s">
        <v>2685</v>
      </c>
      <c r="AB514" s="0" t="s">
        <v>56</v>
      </c>
      <c r="AD514" s="0" t="s">
        <v>2567</v>
      </c>
      <c r="AG514" s="6" t="n">
        <v>42735</v>
      </c>
      <c r="AH514" s="0" t="n">
        <v>-8</v>
      </c>
      <c r="AI514" s="0" t="n">
        <v>-8</v>
      </c>
      <c r="AJ514" s="6" t="n">
        <v>42735</v>
      </c>
      <c r="AK514" s="0" t="n">
        <v>800</v>
      </c>
      <c r="AL514" s="6" t="n">
        <v>42735</v>
      </c>
      <c r="AM514" s="0" t="n">
        <v>149</v>
      </c>
      <c r="AN514" s="0" t="n">
        <v>157</v>
      </c>
      <c r="AO514" s="0" t="s">
        <v>56</v>
      </c>
      <c r="AP514" s="0" t="s">
        <v>56</v>
      </c>
      <c r="AQ514" s="0" t="s">
        <v>70</v>
      </c>
      <c r="AR514" s="0" t="s">
        <v>70</v>
      </c>
      <c r="AS514" s="0" t="s">
        <v>67</v>
      </c>
      <c r="AT514" s="0" t="n">
        <v>3</v>
      </c>
      <c r="AU514" s="0" t="n">
        <v>1</v>
      </c>
      <c r="AV514" s="0" t="s">
        <v>2686</v>
      </c>
      <c r="AX514" s="0" t="s">
        <v>1608</v>
      </c>
    </row>
    <row r="515" customFormat="false" ht="15" hidden="false" customHeight="false" outlineLevel="0" collapsed="false">
      <c r="A515" s="0" t="s">
        <v>2687</v>
      </c>
      <c r="B515" s="0" t="s">
        <v>1592</v>
      </c>
      <c r="C515" s="0" t="s">
        <v>2688</v>
      </c>
      <c r="E515" s="1" t="s">
        <v>2688</v>
      </c>
      <c r="G515" s="5" t="s">
        <v>2688</v>
      </c>
      <c r="H515" s="5" t="s">
        <v>2689</v>
      </c>
      <c r="I515" s="5"/>
      <c r="J515" s="5"/>
      <c r="K515" s="5"/>
      <c r="L515" s="5"/>
      <c r="M515" s="5"/>
      <c r="N515" s="5"/>
      <c r="O515" s="0" t="s">
        <v>2690</v>
      </c>
      <c r="P515" s="0" t="s">
        <v>2691</v>
      </c>
      <c r="Q515" s="0" t="s">
        <v>51</v>
      </c>
      <c r="R515" s="0" t="s">
        <v>52</v>
      </c>
      <c r="S515" s="0" t="n">
        <v>209</v>
      </c>
      <c r="T515" s="0" t="n">
        <v>2599</v>
      </c>
      <c r="U515" s="0" t="n">
        <v>2599</v>
      </c>
      <c r="X515" s="0" t="n">
        <v>1</v>
      </c>
      <c r="Y515" s="0" t="s">
        <v>67</v>
      </c>
      <c r="AA515" s="0" t="s">
        <v>2692</v>
      </c>
      <c r="AB515" s="0" t="s">
        <v>56</v>
      </c>
      <c r="AD515" s="0" t="s">
        <v>1827</v>
      </c>
      <c r="AG515" s="6" t="n">
        <v>42735</v>
      </c>
      <c r="AH515" s="0" t="n">
        <v>23</v>
      </c>
      <c r="AI515" s="0" t="n">
        <v>24</v>
      </c>
      <c r="AJ515" s="6" t="n">
        <v>42735</v>
      </c>
      <c r="AK515" s="0" t="n">
        <v>2.89</v>
      </c>
      <c r="AL515" s="6" t="n">
        <v>42735</v>
      </c>
      <c r="AM515" s="0" t="n">
        <v>204</v>
      </c>
      <c r="AN515" s="0" t="n">
        <v>215</v>
      </c>
      <c r="AO515" s="0" t="s">
        <v>56</v>
      </c>
      <c r="AP515" s="0" t="s">
        <v>56</v>
      </c>
      <c r="AQ515" s="0" t="s">
        <v>70</v>
      </c>
      <c r="AR515" s="0" t="s">
        <v>70</v>
      </c>
      <c r="AS515" s="0" t="s">
        <v>67</v>
      </c>
      <c r="AT515" s="0" t="n">
        <v>2</v>
      </c>
      <c r="AU515" s="0" t="n">
        <v>1</v>
      </c>
      <c r="AV515" s="0" t="s">
        <v>1827</v>
      </c>
      <c r="AX515" s="0" t="s">
        <v>1608</v>
      </c>
    </row>
    <row r="516" customFormat="false" ht="15" hidden="false" customHeight="false" outlineLevel="0" collapsed="false">
      <c r="A516" s="0" t="s">
        <v>2693</v>
      </c>
      <c r="B516" s="0" t="s">
        <v>1592</v>
      </c>
      <c r="C516" s="0" t="s">
        <v>2694</v>
      </c>
      <c r="E516" s="1" t="s">
        <v>2694</v>
      </c>
      <c r="G516" s="5" t="s">
        <v>2694</v>
      </c>
      <c r="H516" s="5"/>
      <c r="I516" s="5"/>
      <c r="J516" s="5"/>
      <c r="K516" s="5"/>
      <c r="L516" s="5"/>
      <c r="M516" s="5"/>
      <c r="N516" s="5"/>
      <c r="Q516" s="0" t="s">
        <v>51</v>
      </c>
      <c r="R516" s="0" t="s">
        <v>539</v>
      </c>
      <c r="S516" s="0" t="s">
        <v>56</v>
      </c>
      <c r="X516" s="0" t="n">
        <v>0</v>
      </c>
      <c r="Y516" s="0" t="s">
        <v>512</v>
      </c>
      <c r="AD516" s="0" t="s">
        <v>2695</v>
      </c>
      <c r="AH516" s="0" t="s">
        <v>56</v>
      </c>
      <c r="AI516" s="0" t="s">
        <v>56</v>
      </c>
      <c r="AK516" s="0" t="s">
        <v>56</v>
      </c>
      <c r="AM516" s="0" t="s">
        <v>56</v>
      </c>
      <c r="AN516" s="0" t="s">
        <v>56</v>
      </c>
      <c r="AO516" s="0" t="s">
        <v>56</v>
      </c>
      <c r="AP516" s="0" t="s">
        <v>56</v>
      </c>
      <c r="AQ516" s="0" t="s">
        <v>70</v>
      </c>
      <c r="AR516" s="0" t="s">
        <v>70</v>
      </c>
      <c r="AS516" s="0" t="s">
        <v>512</v>
      </c>
      <c r="AT516" s="0" t="n">
        <v>0</v>
      </c>
      <c r="AU516" s="0" t="n">
        <v>0</v>
      </c>
    </row>
    <row r="517" customFormat="false" ht="15" hidden="false" customHeight="false" outlineLevel="0" collapsed="false">
      <c r="A517" s="0" t="s">
        <v>2696</v>
      </c>
      <c r="B517" s="0" t="s">
        <v>1592</v>
      </c>
      <c r="C517" s="0" t="s">
        <v>2697</v>
      </c>
      <c r="E517" s="1" t="s">
        <v>2697</v>
      </c>
      <c r="G517" s="5" t="s">
        <v>2697</v>
      </c>
      <c r="H517" s="5" t="s">
        <v>2698</v>
      </c>
      <c r="I517" s="5" t="s">
        <v>2699</v>
      </c>
      <c r="J517" s="5"/>
      <c r="K517" s="5"/>
      <c r="L517" s="5"/>
      <c r="M517" s="5"/>
      <c r="N517" s="5"/>
      <c r="O517" s="0" t="s">
        <v>2700</v>
      </c>
      <c r="P517" s="0" t="s">
        <v>2701</v>
      </c>
      <c r="Q517" s="0" t="s">
        <v>51</v>
      </c>
      <c r="R517" s="0" t="s">
        <v>52</v>
      </c>
      <c r="S517" s="0" t="n">
        <v>296</v>
      </c>
      <c r="T517" s="0" t="n">
        <v>6399</v>
      </c>
      <c r="U517" s="0" t="n">
        <v>6399</v>
      </c>
      <c r="X517" s="0" t="n">
        <v>5</v>
      </c>
      <c r="Y517" s="0" t="s">
        <v>67</v>
      </c>
      <c r="Z517" s="0" t="n">
        <v>6619</v>
      </c>
      <c r="AA517" s="0" t="s">
        <v>2702</v>
      </c>
      <c r="AB517" s="0" t="s">
        <v>56</v>
      </c>
      <c r="AD517" s="0" t="s">
        <v>1652</v>
      </c>
      <c r="AG517" s="6" t="n">
        <v>42735</v>
      </c>
      <c r="AH517" s="0" t="n">
        <v>16</v>
      </c>
      <c r="AI517" s="0" t="n">
        <v>17</v>
      </c>
      <c r="AJ517" s="6" t="n">
        <v>42735</v>
      </c>
      <c r="AK517" s="0" t="n">
        <v>2.6</v>
      </c>
      <c r="AL517" s="6" t="n">
        <v>42735</v>
      </c>
      <c r="AM517" s="0" t="n">
        <v>492</v>
      </c>
      <c r="AN517" s="0" t="n">
        <v>519</v>
      </c>
      <c r="AO517" s="0" t="s">
        <v>56</v>
      </c>
      <c r="AP517" s="0" t="s">
        <v>56</v>
      </c>
      <c r="AQ517" s="0" t="s">
        <v>70</v>
      </c>
      <c r="AR517" s="0" t="s">
        <v>70</v>
      </c>
      <c r="AS517" s="0" t="s">
        <v>67</v>
      </c>
      <c r="AT517" s="0" t="n">
        <v>6</v>
      </c>
      <c r="AU517" s="0" t="n">
        <v>4</v>
      </c>
      <c r="AX517" s="0" t="s">
        <v>1608</v>
      </c>
    </row>
    <row r="518" customFormat="false" ht="15" hidden="false" customHeight="false" outlineLevel="0" collapsed="false">
      <c r="A518" s="0" t="s">
        <v>2703</v>
      </c>
      <c r="B518" s="0" t="s">
        <v>1592</v>
      </c>
      <c r="C518" s="0" t="s">
        <v>2704</v>
      </c>
      <c r="E518" s="1" t="s">
        <v>2704</v>
      </c>
      <c r="G518" s="5" t="s">
        <v>2704</v>
      </c>
      <c r="H518" s="5" t="s">
        <v>2705</v>
      </c>
      <c r="I518" s="5"/>
      <c r="J518" s="5"/>
      <c r="K518" s="5"/>
      <c r="L518" s="5"/>
      <c r="M518" s="5" t="s">
        <v>2706</v>
      </c>
      <c r="N518" s="5" t="s">
        <v>1175</v>
      </c>
      <c r="O518" s="0" t="s">
        <v>1289</v>
      </c>
      <c r="P518" s="0" t="s">
        <v>1290</v>
      </c>
      <c r="Q518" s="0" t="s">
        <v>718</v>
      </c>
      <c r="R518" s="0" t="s">
        <v>539</v>
      </c>
      <c r="S518" s="0" t="n">
        <v>13</v>
      </c>
      <c r="T518" s="0" t="n">
        <v>6619</v>
      </c>
      <c r="U518" s="0" t="n">
        <v>6619</v>
      </c>
      <c r="X518" s="0" t="n">
        <v>959</v>
      </c>
      <c r="Y518" s="0" t="s">
        <v>67</v>
      </c>
      <c r="Z518" s="0" t="s">
        <v>120</v>
      </c>
      <c r="AA518" s="0" t="s">
        <v>256</v>
      </c>
      <c r="AB518" s="0" t="s">
        <v>54</v>
      </c>
      <c r="AC518" s="0" t="s">
        <v>120</v>
      </c>
      <c r="AD518" s="0" t="s">
        <v>1652</v>
      </c>
      <c r="AG518" s="6" t="n">
        <v>42735</v>
      </c>
      <c r="AH518" s="0" t="n">
        <v>-139</v>
      </c>
      <c r="AI518" s="0" t="n">
        <v>-146</v>
      </c>
      <c r="AJ518" s="6" t="n">
        <v>42735</v>
      </c>
      <c r="AK518" s="0" t="n">
        <v>140</v>
      </c>
      <c r="AL518" s="6" t="n">
        <v>42735</v>
      </c>
      <c r="AM518" s="0" t="n">
        <v>8.225</v>
      </c>
      <c r="AN518" s="0" t="n">
        <v>8.67</v>
      </c>
      <c r="AO518" s="0" t="s">
        <v>56</v>
      </c>
      <c r="AP518" s="0" t="s">
        <v>56</v>
      </c>
      <c r="AQ518" s="0" t="s">
        <v>70</v>
      </c>
      <c r="AR518" s="0" t="s">
        <v>70</v>
      </c>
      <c r="AS518" s="0" t="s">
        <v>67</v>
      </c>
      <c r="AT518" s="0" t="n">
        <v>13179</v>
      </c>
      <c r="AU518" s="0" t="n">
        <v>29</v>
      </c>
      <c r="AV518" s="0" t="s">
        <v>1652</v>
      </c>
      <c r="AX518" s="0" t="s">
        <v>1608</v>
      </c>
    </row>
    <row r="519" customFormat="false" ht="15" hidden="false" customHeight="false" outlineLevel="0" collapsed="false">
      <c r="A519" s="0" t="s">
        <v>2707</v>
      </c>
      <c r="B519" s="0" t="s">
        <v>1592</v>
      </c>
      <c r="C519" s="0" t="s">
        <v>2708</v>
      </c>
      <c r="E519" s="1" t="s">
        <v>2708</v>
      </c>
      <c r="G519" s="5" t="s">
        <v>2708</v>
      </c>
      <c r="H519" s="5" t="s">
        <v>2709</v>
      </c>
      <c r="I519" s="5" t="s">
        <v>2710</v>
      </c>
      <c r="J519" s="5"/>
      <c r="K519" s="5"/>
      <c r="L519" s="5"/>
      <c r="M519" s="5"/>
      <c r="N519" s="5"/>
      <c r="Q519" s="0" t="s">
        <v>51</v>
      </c>
      <c r="R519" s="0" t="s">
        <v>126</v>
      </c>
      <c r="S519" s="0" t="n">
        <v>7</v>
      </c>
      <c r="T519" s="0" t="n">
        <v>7219</v>
      </c>
      <c r="U519" s="0" t="n">
        <v>7219</v>
      </c>
      <c r="X519" s="0" t="n">
        <v>0</v>
      </c>
      <c r="Y519" s="0" t="s">
        <v>512</v>
      </c>
      <c r="AG519" s="6" t="n">
        <v>42369</v>
      </c>
      <c r="AH519" s="0" t="n">
        <v>0</v>
      </c>
      <c r="AI519" s="0" t="n">
        <v>0</v>
      </c>
      <c r="AJ519" s="6" t="n">
        <v>42369</v>
      </c>
      <c r="AK519" s="0" t="s">
        <v>56</v>
      </c>
      <c r="AM519" s="0" t="n">
        <v>17</v>
      </c>
      <c r="AN519" s="0" t="n">
        <v>18</v>
      </c>
      <c r="AO519" s="0" t="s">
        <v>56</v>
      </c>
      <c r="AP519" s="0" t="s">
        <v>56</v>
      </c>
      <c r="AQ519" s="0" t="s">
        <v>70</v>
      </c>
      <c r="AR519" s="0" t="s">
        <v>70</v>
      </c>
      <c r="AS519" s="0" t="s">
        <v>512</v>
      </c>
      <c r="AT519" s="0" t="n">
        <v>0</v>
      </c>
      <c r="AU519" s="0" t="n">
        <v>0</v>
      </c>
    </row>
    <row r="520" customFormat="false" ht="15" hidden="false" customHeight="false" outlineLevel="0" collapsed="false">
      <c r="A520" s="0" t="s">
        <v>2711</v>
      </c>
      <c r="B520" s="0" t="s">
        <v>1592</v>
      </c>
      <c r="C520" s="0" t="s">
        <v>2712</v>
      </c>
      <c r="E520" s="1" t="s">
        <v>2712</v>
      </c>
      <c r="G520" s="5" t="s">
        <v>2712</v>
      </c>
      <c r="H520" s="5"/>
      <c r="I520" s="5"/>
      <c r="J520" s="5"/>
      <c r="K520" s="5"/>
      <c r="L520" s="5"/>
      <c r="M520" s="5"/>
      <c r="N520" s="5"/>
      <c r="O520" s="0" t="s">
        <v>1289</v>
      </c>
      <c r="P520" s="0" t="s">
        <v>1290</v>
      </c>
      <c r="Q520" s="0" t="s">
        <v>51</v>
      </c>
      <c r="R520" s="0" t="s">
        <v>52</v>
      </c>
      <c r="S520" s="0" t="n">
        <v>6</v>
      </c>
      <c r="T520" s="0" t="n">
        <v>6399</v>
      </c>
      <c r="U520" s="0" t="n">
        <v>6399</v>
      </c>
      <c r="X520" s="0" t="n">
        <v>759</v>
      </c>
      <c r="Y520" s="0" t="s">
        <v>67</v>
      </c>
      <c r="Z520" s="0" t="s">
        <v>120</v>
      </c>
      <c r="AA520" s="0" t="s">
        <v>120</v>
      </c>
      <c r="AB520" s="0" t="s">
        <v>54</v>
      </c>
      <c r="AC520" s="0" t="s">
        <v>120</v>
      </c>
      <c r="AD520" s="0" t="s">
        <v>1652</v>
      </c>
      <c r="AG520" s="6" t="n">
        <v>42735</v>
      </c>
      <c r="AH520" s="0" t="n">
        <v>347</v>
      </c>
      <c r="AI520" s="0" t="n">
        <v>366</v>
      </c>
      <c r="AJ520" s="6" t="n">
        <v>42735</v>
      </c>
      <c r="AK520" s="0" t="n">
        <v>300</v>
      </c>
      <c r="AL520" s="6" t="n">
        <v>42735</v>
      </c>
      <c r="AM520" s="0" t="n">
        <v>6.052</v>
      </c>
      <c r="AN520" s="0" t="n">
        <v>6.38</v>
      </c>
      <c r="AO520" s="0" t="s">
        <v>56</v>
      </c>
      <c r="AP520" s="0" t="s">
        <v>56</v>
      </c>
      <c r="AQ520" s="0" t="s">
        <v>70</v>
      </c>
      <c r="AR520" s="0" t="s">
        <v>70</v>
      </c>
      <c r="AS520" s="0" t="s">
        <v>67</v>
      </c>
      <c r="AT520" s="0" t="n">
        <v>13179</v>
      </c>
      <c r="AU520" s="0" t="n">
        <v>32</v>
      </c>
    </row>
    <row r="521" customFormat="false" ht="15" hidden="false" customHeight="false" outlineLevel="0" collapsed="false">
      <c r="A521" s="0" t="s">
        <v>2713</v>
      </c>
      <c r="B521" s="0" t="s">
        <v>1592</v>
      </c>
      <c r="C521" s="0" t="s">
        <v>2714</v>
      </c>
      <c r="E521" s="1" t="s">
        <v>2714</v>
      </c>
      <c r="G521" s="5" t="s">
        <v>2714</v>
      </c>
      <c r="H521" s="5" t="s">
        <v>2715</v>
      </c>
      <c r="I521" s="5" t="s">
        <v>2716</v>
      </c>
      <c r="J521" s="5" t="s">
        <v>2717</v>
      </c>
      <c r="K521" s="5"/>
      <c r="L521" s="5"/>
      <c r="M521" s="5"/>
      <c r="N521" s="5"/>
      <c r="O521" s="0" t="s">
        <v>1289</v>
      </c>
      <c r="P521" s="0" t="s">
        <v>1290</v>
      </c>
      <c r="Q521" s="0" t="s">
        <v>51</v>
      </c>
      <c r="R521" s="0" t="s">
        <v>52</v>
      </c>
      <c r="S521" s="0" t="n">
        <v>975</v>
      </c>
      <c r="T521" s="0" t="n">
        <v>3522</v>
      </c>
      <c r="U521" s="0" t="n">
        <v>3522</v>
      </c>
      <c r="X521" s="0" t="n">
        <v>998</v>
      </c>
      <c r="Y521" s="0" t="s">
        <v>67</v>
      </c>
      <c r="Z521" s="0" t="s">
        <v>120</v>
      </c>
      <c r="AA521" s="0" t="s">
        <v>256</v>
      </c>
      <c r="AB521" s="0" t="s">
        <v>54</v>
      </c>
      <c r="AC521" s="0" t="s">
        <v>120</v>
      </c>
      <c r="AD521" s="0" t="s">
        <v>1652</v>
      </c>
      <c r="AG521" s="6" t="n">
        <v>42004</v>
      </c>
      <c r="AH521" s="0" t="n">
        <v>6.152</v>
      </c>
      <c r="AI521" s="0" t="n">
        <v>7.469</v>
      </c>
      <c r="AJ521" s="6" t="n">
        <v>42004</v>
      </c>
      <c r="AK521" s="0" t="n">
        <v>27</v>
      </c>
      <c r="AL521" s="6" t="n">
        <v>42004</v>
      </c>
      <c r="AM521" s="0" t="n">
        <v>219.674</v>
      </c>
      <c r="AN521" s="0" t="n">
        <v>266.706</v>
      </c>
      <c r="AO521" s="0" t="s">
        <v>56</v>
      </c>
      <c r="AP521" s="0" t="s">
        <v>56</v>
      </c>
      <c r="AQ521" s="0" t="s">
        <v>70</v>
      </c>
      <c r="AR521" s="0" t="s">
        <v>70</v>
      </c>
      <c r="AS521" s="0" t="s">
        <v>67</v>
      </c>
      <c r="AT521" s="0" t="n">
        <v>13179</v>
      </c>
      <c r="AU521" s="0" t="n">
        <v>112</v>
      </c>
      <c r="AV521" s="0" t="s">
        <v>1608</v>
      </c>
      <c r="AX521" s="0" t="s">
        <v>1608</v>
      </c>
      <c r="AY521" s="0" t="s">
        <v>2718</v>
      </c>
    </row>
    <row r="522" customFormat="false" ht="15" hidden="false" customHeight="false" outlineLevel="0" collapsed="false">
      <c r="A522" s="0" t="s">
        <v>2719</v>
      </c>
      <c r="B522" s="0" t="s">
        <v>1592</v>
      </c>
      <c r="C522" s="0" t="s">
        <v>2720</v>
      </c>
      <c r="E522" s="1" t="s">
        <v>2720</v>
      </c>
      <c r="G522" s="5" t="s">
        <v>2720</v>
      </c>
      <c r="H522" s="5"/>
      <c r="I522" s="5"/>
      <c r="J522" s="5"/>
      <c r="K522" s="5"/>
      <c r="L522" s="5"/>
      <c r="M522" s="5"/>
      <c r="N522" s="5"/>
      <c r="O522" s="0" t="s">
        <v>2721</v>
      </c>
      <c r="P522" s="0" t="s">
        <v>2722</v>
      </c>
      <c r="Q522" s="0" t="s">
        <v>51</v>
      </c>
      <c r="R522" s="0" t="s">
        <v>52</v>
      </c>
      <c r="S522" s="0" t="n">
        <v>122</v>
      </c>
      <c r="T522" s="0" t="n">
        <v>2120</v>
      </c>
      <c r="U522" s="0" t="n">
        <v>2120</v>
      </c>
      <c r="X522" s="0" t="n">
        <v>3</v>
      </c>
      <c r="Y522" s="0" t="s">
        <v>67</v>
      </c>
      <c r="AA522" s="0" t="s">
        <v>54</v>
      </c>
      <c r="AB522" s="0" t="s">
        <v>54</v>
      </c>
      <c r="AD522" s="0" t="s">
        <v>1652</v>
      </c>
      <c r="AG522" s="6" t="n">
        <v>42369</v>
      </c>
      <c r="AH522" s="0" t="n">
        <v>6</v>
      </c>
      <c r="AI522" s="0" t="n">
        <v>7</v>
      </c>
      <c r="AJ522" s="6" t="n">
        <v>42369</v>
      </c>
      <c r="AK522" s="0" t="n">
        <v>650</v>
      </c>
      <c r="AL522" s="6" t="n">
        <v>42004</v>
      </c>
      <c r="AM522" s="0" t="n">
        <v>177</v>
      </c>
      <c r="AN522" s="0" t="n">
        <v>193</v>
      </c>
      <c r="AO522" s="0" t="s">
        <v>56</v>
      </c>
      <c r="AP522" s="0" t="s">
        <v>56</v>
      </c>
      <c r="AQ522" s="0" t="s">
        <v>70</v>
      </c>
      <c r="AR522" s="0" t="s">
        <v>70</v>
      </c>
      <c r="AS522" s="0" t="s">
        <v>67</v>
      </c>
      <c r="AT522" s="0" t="n">
        <v>4</v>
      </c>
      <c r="AU522" s="0" t="n">
        <v>1</v>
      </c>
      <c r="AX522" s="0" t="s">
        <v>1608</v>
      </c>
    </row>
    <row r="523" customFormat="false" ht="15" hidden="false" customHeight="false" outlineLevel="0" collapsed="false">
      <c r="A523" s="0" t="s">
        <v>2723</v>
      </c>
      <c r="B523" s="0" t="s">
        <v>1592</v>
      </c>
      <c r="C523" s="0" t="s">
        <v>2724</v>
      </c>
      <c r="E523" s="1" t="s">
        <v>2724</v>
      </c>
      <c r="G523" s="5" t="s">
        <v>2724</v>
      </c>
      <c r="H523" s="5" t="s">
        <v>2725</v>
      </c>
      <c r="I523" s="5"/>
      <c r="J523" s="5"/>
      <c r="K523" s="5"/>
      <c r="L523" s="5"/>
      <c r="M523" s="5"/>
      <c r="N523" s="5"/>
      <c r="O523" s="0" t="s">
        <v>2726</v>
      </c>
      <c r="P523" s="0" t="s">
        <v>2727</v>
      </c>
      <c r="Q523" s="0" t="s">
        <v>51</v>
      </c>
      <c r="R523" s="0" t="s">
        <v>52</v>
      </c>
      <c r="S523" s="0" t="n">
        <v>432</v>
      </c>
      <c r="T523" s="0" t="n">
        <v>6399</v>
      </c>
      <c r="U523" s="0" t="n">
        <v>6399</v>
      </c>
      <c r="X523" s="0" t="n">
        <v>3</v>
      </c>
      <c r="Y523" s="0" t="s">
        <v>67</v>
      </c>
      <c r="AA523" s="0" t="s">
        <v>54</v>
      </c>
      <c r="AB523" s="0" t="s">
        <v>54</v>
      </c>
      <c r="AD523" s="0" t="s">
        <v>1652</v>
      </c>
      <c r="AG523" s="6" t="n">
        <v>42369</v>
      </c>
      <c r="AH523" s="0" t="n">
        <v>90</v>
      </c>
      <c r="AI523" s="0" t="n">
        <v>98</v>
      </c>
      <c r="AJ523" s="6" t="n">
        <v>42369</v>
      </c>
      <c r="AK523" s="0" t="n">
        <v>1.34</v>
      </c>
      <c r="AL523" s="6" t="n">
        <v>42369</v>
      </c>
      <c r="AM523" s="0" t="n">
        <v>269</v>
      </c>
      <c r="AN523" s="0" t="n">
        <v>293</v>
      </c>
      <c r="AO523" s="0" t="s">
        <v>56</v>
      </c>
      <c r="AP523" s="0" t="s">
        <v>56</v>
      </c>
      <c r="AQ523" s="0" t="s">
        <v>70</v>
      </c>
      <c r="AR523" s="0" t="s">
        <v>70</v>
      </c>
      <c r="AS523" s="0" t="s">
        <v>67</v>
      </c>
      <c r="AT523" s="0" t="n">
        <v>2</v>
      </c>
      <c r="AU523" s="0" t="n">
        <v>1</v>
      </c>
      <c r="AX523" s="0" t="s">
        <v>1608</v>
      </c>
    </row>
    <row r="524" customFormat="false" ht="15" hidden="false" customHeight="false" outlineLevel="0" collapsed="false">
      <c r="A524" s="0" t="s">
        <v>2728</v>
      </c>
      <c r="B524" s="0" t="s">
        <v>1592</v>
      </c>
      <c r="C524" s="0" t="s">
        <v>2729</v>
      </c>
      <c r="E524" s="1" t="s">
        <v>2729</v>
      </c>
      <c r="G524" s="5" t="s">
        <v>2729</v>
      </c>
      <c r="H524" s="5"/>
      <c r="I524" s="5"/>
      <c r="J524" s="5"/>
      <c r="K524" s="5"/>
      <c r="L524" s="5"/>
      <c r="M524" s="5"/>
      <c r="N524" s="5"/>
      <c r="O524" s="0" t="s">
        <v>2729</v>
      </c>
      <c r="P524" s="0" t="s">
        <v>2730</v>
      </c>
      <c r="Q524" s="0" t="s">
        <v>718</v>
      </c>
      <c r="R524" s="0" t="s">
        <v>539</v>
      </c>
      <c r="S524" s="0" t="s">
        <v>56</v>
      </c>
      <c r="T524" s="0" t="n">
        <v>6619</v>
      </c>
      <c r="U524" s="0" t="n">
        <v>6619</v>
      </c>
      <c r="X524" s="0" t="n">
        <v>92</v>
      </c>
      <c r="Y524" s="0" t="s">
        <v>512</v>
      </c>
      <c r="Z524" s="0" t="n">
        <v>6619</v>
      </c>
      <c r="AA524" s="0" t="s">
        <v>54</v>
      </c>
      <c r="AB524" s="0" t="s">
        <v>54</v>
      </c>
      <c r="AH524" s="0" t="s">
        <v>56</v>
      </c>
      <c r="AI524" s="0" t="s">
        <v>56</v>
      </c>
      <c r="AK524" s="0" t="s">
        <v>56</v>
      </c>
      <c r="AM524" s="0" t="s">
        <v>56</v>
      </c>
      <c r="AN524" s="0" t="s">
        <v>56</v>
      </c>
      <c r="AO524" s="0" t="s">
        <v>56</v>
      </c>
      <c r="AP524" s="0" t="s">
        <v>56</v>
      </c>
      <c r="AQ524" s="0" t="s">
        <v>70</v>
      </c>
      <c r="AR524" s="0" t="s">
        <v>70</v>
      </c>
      <c r="AS524" s="0" t="s">
        <v>512</v>
      </c>
      <c r="AT524" s="0" t="n">
        <v>26</v>
      </c>
      <c r="AU524" s="0" t="n">
        <v>25</v>
      </c>
    </row>
    <row r="525" customFormat="false" ht="15" hidden="false" customHeight="false" outlineLevel="0" collapsed="false">
      <c r="A525" s="0" t="s">
        <v>2731</v>
      </c>
      <c r="B525" s="0" t="s">
        <v>1592</v>
      </c>
      <c r="C525" s="0" t="s">
        <v>2732</v>
      </c>
      <c r="E525" s="1" t="s">
        <v>2732</v>
      </c>
      <c r="G525" s="5" t="s">
        <v>2732</v>
      </c>
      <c r="H525" s="5"/>
      <c r="I525" s="5"/>
      <c r="J525" s="5"/>
      <c r="K525" s="5"/>
      <c r="L525" s="5"/>
      <c r="M525" s="5"/>
      <c r="N525" s="5"/>
      <c r="O525" s="0" t="s">
        <v>2732</v>
      </c>
      <c r="P525" s="0" t="s">
        <v>2733</v>
      </c>
      <c r="Q525" s="0" t="s">
        <v>718</v>
      </c>
      <c r="R525" s="0" t="s">
        <v>539</v>
      </c>
      <c r="S525" s="0" t="s">
        <v>56</v>
      </c>
      <c r="T525" s="0" t="n">
        <v>6619</v>
      </c>
      <c r="U525" s="0" t="n">
        <v>6619</v>
      </c>
      <c r="X525" s="0" t="n">
        <v>999</v>
      </c>
      <c r="Y525" s="0" t="s">
        <v>512</v>
      </c>
      <c r="Z525" s="0" t="n">
        <v>6619</v>
      </c>
      <c r="AA525" s="0" t="s">
        <v>54</v>
      </c>
      <c r="AB525" s="0" t="s">
        <v>54</v>
      </c>
      <c r="AD525" s="0" t="s">
        <v>2734</v>
      </c>
      <c r="AH525" s="0" t="s">
        <v>56</v>
      </c>
      <c r="AI525" s="0" t="s">
        <v>56</v>
      </c>
      <c r="AK525" s="0" t="s">
        <v>56</v>
      </c>
      <c r="AM525" s="0" t="s">
        <v>56</v>
      </c>
      <c r="AN525" s="0" t="s">
        <v>56</v>
      </c>
      <c r="AO525" s="0" t="s">
        <v>56</v>
      </c>
      <c r="AP525" s="0" t="s">
        <v>56</v>
      </c>
      <c r="AQ525" s="0" t="s">
        <v>70</v>
      </c>
      <c r="AR525" s="0" t="s">
        <v>70</v>
      </c>
      <c r="AS525" s="0" t="s">
        <v>512</v>
      </c>
      <c r="AT525" s="0" t="n">
        <v>24</v>
      </c>
      <c r="AU525" s="0" t="n">
        <v>103</v>
      </c>
    </row>
    <row r="526" customFormat="false" ht="15" hidden="false" customHeight="false" outlineLevel="0" collapsed="false">
      <c r="A526" s="0" t="s">
        <v>2735</v>
      </c>
      <c r="B526" s="0" t="s">
        <v>1592</v>
      </c>
      <c r="C526" s="0" t="s">
        <v>2736</v>
      </c>
      <c r="E526" s="1" t="s">
        <v>2736</v>
      </c>
      <c r="G526" s="5" t="s">
        <v>2736</v>
      </c>
      <c r="H526" s="5" t="s">
        <v>2737</v>
      </c>
      <c r="I526" s="5" t="s">
        <v>2738</v>
      </c>
      <c r="J526" s="5"/>
      <c r="K526" s="5"/>
      <c r="L526" s="5"/>
      <c r="M526" s="5"/>
      <c r="N526" s="5" t="s">
        <v>2739</v>
      </c>
      <c r="O526" s="0" t="s">
        <v>2736</v>
      </c>
      <c r="P526" s="0" t="s">
        <v>2740</v>
      </c>
      <c r="Q526" s="0" t="s">
        <v>51</v>
      </c>
      <c r="R526" s="0" t="s">
        <v>126</v>
      </c>
      <c r="S526" s="0" t="n">
        <v>1</v>
      </c>
      <c r="X526" s="0" t="n">
        <v>5</v>
      </c>
      <c r="Y526" s="0" t="s">
        <v>77</v>
      </c>
      <c r="AA526" s="0" t="s">
        <v>54</v>
      </c>
      <c r="AB526" s="0" t="s">
        <v>54</v>
      </c>
      <c r="AG526" s="6" t="n">
        <v>41639</v>
      </c>
      <c r="AH526" s="0" t="n">
        <v>0</v>
      </c>
      <c r="AI526" s="0" t="n">
        <v>-1</v>
      </c>
      <c r="AJ526" s="6" t="n">
        <v>41639</v>
      </c>
      <c r="AK526" s="0" t="s">
        <v>56</v>
      </c>
      <c r="AM526" s="0" t="n">
        <v>10</v>
      </c>
      <c r="AN526" s="0" t="n">
        <v>14</v>
      </c>
      <c r="AO526" s="0" t="s">
        <v>56</v>
      </c>
      <c r="AP526" s="0" t="s">
        <v>56</v>
      </c>
      <c r="AQ526" s="0" t="s">
        <v>70</v>
      </c>
      <c r="AR526" s="0" t="s">
        <v>70</v>
      </c>
      <c r="AS526" s="0" t="s">
        <v>77</v>
      </c>
      <c r="AT526" s="0" t="n">
        <v>3</v>
      </c>
      <c r="AU526" s="0" t="n">
        <v>3</v>
      </c>
    </row>
    <row r="527" customFormat="false" ht="15" hidden="false" customHeight="false" outlineLevel="0" collapsed="false">
      <c r="A527" s="0" t="s">
        <v>2741</v>
      </c>
      <c r="B527" s="0" t="s">
        <v>1592</v>
      </c>
      <c r="C527" s="0" t="s">
        <v>2742</v>
      </c>
      <c r="E527" s="1" t="s">
        <v>2742</v>
      </c>
      <c r="G527" s="5" t="s">
        <v>2742</v>
      </c>
      <c r="H527" s="5"/>
      <c r="I527" s="5"/>
      <c r="J527" s="5"/>
      <c r="K527" s="5"/>
      <c r="L527" s="5"/>
      <c r="M527" s="5"/>
      <c r="N527" s="5"/>
      <c r="O527" s="0" t="s">
        <v>2743</v>
      </c>
      <c r="P527" s="0" t="s">
        <v>2744</v>
      </c>
      <c r="Q527" s="0" t="s">
        <v>51</v>
      </c>
      <c r="R527" s="0" t="s">
        <v>539</v>
      </c>
      <c r="S527" s="0" t="s">
        <v>56</v>
      </c>
      <c r="X527" s="0" t="n">
        <v>0</v>
      </c>
      <c r="Y527" s="0" t="s">
        <v>67</v>
      </c>
      <c r="Z527" s="0" t="s">
        <v>120</v>
      </c>
      <c r="AA527" s="0" t="s">
        <v>54</v>
      </c>
      <c r="AB527" s="0" t="s">
        <v>54</v>
      </c>
      <c r="AC527" s="0" t="s">
        <v>120</v>
      </c>
      <c r="AH527" s="0" t="s">
        <v>56</v>
      </c>
      <c r="AI527" s="0" t="s">
        <v>56</v>
      </c>
      <c r="AK527" s="0" t="s">
        <v>56</v>
      </c>
      <c r="AM527" s="0" t="s">
        <v>56</v>
      </c>
      <c r="AN527" s="0" t="s">
        <v>56</v>
      </c>
      <c r="AO527" s="0" t="s">
        <v>56</v>
      </c>
      <c r="AP527" s="0" t="s">
        <v>56</v>
      </c>
      <c r="AQ527" s="0" t="s">
        <v>70</v>
      </c>
      <c r="AR527" s="0" t="s">
        <v>70</v>
      </c>
      <c r="AS527" s="0" t="s">
        <v>67</v>
      </c>
      <c r="AT527" s="0" t="n">
        <v>2</v>
      </c>
      <c r="AU527" s="0" t="n">
        <v>0</v>
      </c>
    </row>
    <row r="528" customFormat="false" ht="15" hidden="false" customHeight="false" outlineLevel="0" collapsed="false">
      <c r="A528" s="0" t="s">
        <v>2745</v>
      </c>
      <c r="B528" s="0" t="s">
        <v>1592</v>
      </c>
      <c r="C528" s="0" t="s">
        <v>2746</v>
      </c>
      <c r="E528" s="1" t="s">
        <v>2746</v>
      </c>
      <c r="G528" s="5" t="s">
        <v>2746</v>
      </c>
      <c r="H528" s="5" t="s">
        <v>2747</v>
      </c>
      <c r="I528" s="5"/>
      <c r="J528" s="5"/>
      <c r="K528" s="5"/>
      <c r="L528" s="5"/>
      <c r="M528" s="5"/>
      <c r="N528" s="5"/>
      <c r="Q528" s="0" t="s">
        <v>51</v>
      </c>
      <c r="R528" s="0" t="s">
        <v>52</v>
      </c>
      <c r="S528" s="0" t="n">
        <v>55</v>
      </c>
      <c r="T528" s="0" t="n">
        <v>2611</v>
      </c>
      <c r="U528" s="0" t="n">
        <v>2611</v>
      </c>
      <c r="X528" s="0" t="n">
        <v>1</v>
      </c>
      <c r="Y528" s="0" t="s">
        <v>77</v>
      </c>
      <c r="AD528" s="0" t="s">
        <v>1668</v>
      </c>
      <c r="AG528" s="6" t="n">
        <v>42369</v>
      </c>
      <c r="AH528" s="0" t="n">
        <v>6</v>
      </c>
      <c r="AI528" s="0" t="n">
        <v>6</v>
      </c>
      <c r="AJ528" s="6" t="n">
        <v>42369</v>
      </c>
      <c r="AK528" s="0" t="n">
        <v>1</v>
      </c>
      <c r="AL528" s="6" t="n">
        <v>42369</v>
      </c>
      <c r="AM528" s="0" t="n">
        <v>523</v>
      </c>
      <c r="AN528" s="0" t="n">
        <v>569</v>
      </c>
      <c r="AO528" s="0" t="s">
        <v>56</v>
      </c>
      <c r="AP528" s="0" t="s">
        <v>56</v>
      </c>
      <c r="AQ528" s="0" t="s">
        <v>70</v>
      </c>
      <c r="AR528" s="0" t="s">
        <v>70</v>
      </c>
      <c r="AS528" s="0" t="s">
        <v>77</v>
      </c>
      <c r="AT528" s="0" t="n">
        <v>0</v>
      </c>
      <c r="AU528" s="0" t="n">
        <v>1</v>
      </c>
      <c r="AX528" s="0" t="s">
        <v>1608</v>
      </c>
    </row>
    <row r="529" customFormat="false" ht="15" hidden="false" customHeight="false" outlineLevel="0" collapsed="false">
      <c r="A529" s="0" t="s">
        <v>2748</v>
      </c>
      <c r="B529" s="0" t="s">
        <v>1592</v>
      </c>
      <c r="C529" s="0" t="s">
        <v>2749</v>
      </c>
      <c r="E529" s="1" t="s">
        <v>2749</v>
      </c>
      <c r="G529" s="5" t="s">
        <v>2749</v>
      </c>
      <c r="H529" s="5" t="s">
        <v>2750</v>
      </c>
      <c r="I529" s="5" t="s">
        <v>2751</v>
      </c>
      <c r="J529" s="5" t="s">
        <v>2752</v>
      </c>
      <c r="K529" s="5"/>
      <c r="L529" s="5"/>
      <c r="M529" s="5"/>
      <c r="N529" s="5"/>
      <c r="O529" s="0" t="s">
        <v>1289</v>
      </c>
      <c r="P529" s="0" t="s">
        <v>1290</v>
      </c>
      <c r="Q529" s="0" t="s">
        <v>51</v>
      </c>
      <c r="R529" s="0" t="s">
        <v>52</v>
      </c>
      <c r="S529" s="0" t="n">
        <v>110</v>
      </c>
      <c r="T529" s="0" t="n">
        <v>2410</v>
      </c>
      <c r="U529" s="0" t="n">
        <v>2410</v>
      </c>
      <c r="X529" s="0" t="n">
        <v>994</v>
      </c>
      <c r="Y529" s="0" t="s">
        <v>67</v>
      </c>
      <c r="Z529" s="0" t="s">
        <v>120</v>
      </c>
      <c r="AA529" s="0" t="s">
        <v>256</v>
      </c>
      <c r="AB529" s="0" t="s">
        <v>54</v>
      </c>
      <c r="AC529" s="0" t="s">
        <v>120</v>
      </c>
      <c r="AD529" s="0" t="s">
        <v>1668</v>
      </c>
      <c r="AG529" s="6" t="n">
        <v>42369</v>
      </c>
      <c r="AH529" s="0" t="n">
        <v>1.49</v>
      </c>
      <c r="AI529" s="0" t="n">
        <v>1.622</v>
      </c>
      <c r="AJ529" s="6" t="n">
        <v>42369</v>
      </c>
      <c r="AK529" s="0" t="n">
        <v>1</v>
      </c>
      <c r="AL529" s="6" t="n">
        <v>42369</v>
      </c>
      <c r="AM529" s="0" t="n">
        <v>31.706</v>
      </c>
      <c r="AN529" s="0" t="n">
        <v>34.518</v>
      </c>
      <c r="AO529" s="0" t="s">
        <v>56</v>
      </c>
      <c r="AP529" s="0" t="s">
        <v>56</v>
      </c>
      <c r="AQ529" s="0" t="s">
        <v>70</v>
      </c>
      <c r="AR529" s="0" t="s">
        <v>70</v>
      </c>
      <c r="AS529" s="0" t="s">
        <v>67</v>
      </c>
      <c r="AT529" s="0" t="n">
        <v>13179</v>
      </c>
      <c r="AU529" s="0" t="n">
        <v>76</v>
      </c>
      <c r="AV529" s="0" t="s">
        <v>1668</v>
      </c>
      <c r="AX529" s="0" t="s">
        <v>1608</v>
      </c>
    </row>
    <row r="530" customFormat="false" ht="15" hidden="false" customHeight="false" outlineLevel="0" collapsed="false">
      <c r="A530" s="0" t="s">
        <v>2753</v>
      </c>
      <c r="B530" s="0" t="s">
        <v>1592</v>
      </c>
      <c r="C530" s="0" t="s">
        <v>2754</v>
      </c>
      <c r="E530" s="1" t="s">
        <v>2754</v>
      </c>
      <c r="G530" s="5" t="s">
        <v>2754</v>
      </c>
      <c r="H530" s="5"/>
      <c r="I530" s="5"/>
      <c r="J530" s="5"/>
      <c r="K530" s="5"/>
      <c r="L530" s="5"/>
      <c r="M530" s="5"/>
      <c r="N530" s="5"/>
      <c r="O530" s="0" t="s">
        <v>2754</v>
      </c>
      <c r="P530" s="0" t="s">
        <v>2755</v>
      </c>
      <c r="Q530" s="0" t="s">
        <v>51</v>
      </c>
      <c r="R530" s="0" t="s">
        <v>539</v>
      </c>
      <c r="S530" s="0" t="s">
        <v>56</v>
      </c>
      <c r="T530" s="0" t="n">
        <v>7219</v>
      </c>
      <c r="U530" s="0" t="n">
        <v>7219</v>
      </c>
      <c r="X530" s="0" t="n">
        <v>2</v>
      </c>
      <c r="Y530" s="0" t="s">
        <v>512</v>
      </c>
      <c r="Z530" s="0" t="n">
        <v>7219</v>
      </c>
      <c r="AA530" s="0" t="s">
        <v>54</v>
      </c>
      <c r="AB530" s="0" t="s">
        <v>54</v>
      </c>
      <c r="AH530" s="0" t="s">
        <v>56</v>
      </c>
      <c r="AI530" s="0" t="s">
        <v>56</v>
      </c>
      <c r="AK530" s="0" t="s">
        <v>56</v>
      </c>
      <c r="AM530" s="0" t="s">
        <v>56</v>
      </c>
      <c r="AN530" s="0" t="s">
        <v>56</v>
      </c>
      <c r="AO530" s="0" t="s">
        <v>56</v>
      </c>
      <c r="AP530" s="0" t="s">
        <v>56</v>
      </c>
      <c r="AQ530" s="0" t="s">
        <v>70</v>
      </c>
      <c r="AR530" s="0" t="s">
        <v>70</v>
      </c>
      <c r="AS530" s="0" t="s">
        <v>512</v>
      </c>
      <c r="AT530" s="0" t="n">
        <v>2</v>
      </c>
      <c r="AU530" s="0" t="n">
        <v>2</v>
      </c>
    </row>
    <row r="531" customFormat="false" ht="15" hidden="false" customHeight="false" outlineLevel="0" collapsed="false">
      <c r="A531" s="0" t="s">
        <v>2756</v>
      </c>
      <c r="B531" s="0" t="s">
        <v>1592</v>
      </c>
      <c r="C531" s="0" t="s">
        <v>2757</v>
      </c>
      <c r="E531" s="1" t="s">
        <v>2757</v>
      </c>
      <c r="G531" s="5" t="s">
        <v>2757</v>
      </c>
      <c r="H531" s="5"/>
      <c r="I531" s="5"/>
      <c r="J531" s="5"/>
      <c r="K531" s="5"/>
      <c r="L531" s="5"/>
      <c r="M531" s="5"/>
      <c r="N531" s="5"/>
      <c r="Q531" s="0" t="s">
        <v>51</v>
      </c>
      <c r="R531" s="0" t="s">
        <v>539</v>
      </c>
      <c r="S531" s="0" t="s">
        <v>56</v>
      </c>
      <c r="T531" s="0" t="n">
        <v>4645</v>
      </c>
      <c r="U531" s="0" t="n">
        <v>4645</v>
      </c>
      <c r="X531" s="0" t="n">
        <v>0</v>
      </c>
      <c r="Y531" s="0" t="s">
        <v>512</v>
      </c>
      <c r="AH531" s="0" t="s">
        <v>56</v>
      </c>
      <c r="AI531" s="0" t="s">
        <v>56</v>
      </c>
      <c r="AK531" s="0" t="s">
        <v>56</v>
      </c>
      <c r="AM531" s="0" t="s">
        <v>56</v>
      </c>
      <c r="AN531" s="0" t="s">
        <v>56</v>
      </c>
      <c r="AO531" s="0" t="s">
        <v>56</v>
      </c>
      <c r="AP531" s="0" t="s">
        <v>56</v>
      </c>
      <c r="AQ531" s="0" t="s">
        <v>70</v>
      </c>
      <c r="AR531" s="0" t="s">
        <v>70</v>
      </c>
      <c r="AS531" s="0" t="s">
        <v>512</v>
      </c>
      <c r="AT531" s="0" t="n">
        <v>0</v>
      </c>
      <c r="AU531" s="0" t="n">
        <v>0</v>
      </c>
    </row>
    <row r="532" customFormat="false" ht="15" hidden="false" customHeight="false" outlineLevel="0" collapsed="false">
      <c r="A532" s="0" t="s">
        <v>2758</v>
      </c>
      <c r="B532" s="0" t="s">
        <v>1592</v>
      </c>
      <c r="C532" s="0" t="s">
        <v>2759</v>
      </c>
      <c r="E532" s="1" t="s">
        <v>2759</v>
      </c>
      <c r="G532" s="5" t="s">
        <v>2759</v>
      </c>
      <c r="H532" s="5" t="s">
        <v>2760</v>
      </c>
      <c r="I532" s="5"/>
      <c r="J532" s="5"/>
      <c r="K532" s="5"/>
      <c r="L532" s="5"/>
      <c r="M532" s="5"/>
      <c r="N532" s="5"/>
      <c r="Q532" s="0" t="s">
        <v>51</v>
      </c>
      <c r="R532" s="0" t="s">
        <v>539</v>
      </c>
      <c r="S532" s="0" t="s">
        <v>56</v>
      </c>
      <c r="T532" s="0" t="n">
        <v>7219</v>
      </c>
      <c r="U532" s="0" t="n">
        <v>7219</v>
      </c>
      <c r="X532" s="0" t="n">
        <v>0</v>
      </c>
      <c r="Y532" s="0" t="s">
        <v>512</v>
      </c>
      <c r="AH532" s="0" t="s">
        <v>56</v>
      </c>
      <c r="AI532" s="0" t="s">
        <v>56</v>
      </c>
      <c r="AK532" s="0" t="s">
        <v>56</v>
      </c>
      <c r="AM532" s="0" t="s">
        <v>56</v>
      </c>
      <c r="AN532" s="0" t="s">
        <v>56</v>
      </c>
      <c r="AO532" s="0" t="s">
        <v>56</v>
      </c>
      <c r="AP532" s="0" t="s">
        <v>56</v>
      </c>
      <c r="AQ532" s="0" t="s">
        <v>70</v>
      </c>
      <c r="AR532" s="0" t="s">
        <v>70</v>
      </c>
      <c r="AS532" s="0" t="s">
        <v>512</v>
      </c>
      <c r="AT532" s="0" t="n">
        <v>0</v>
      </c>
      <c r="AU532" s="0" t="n">
        <v>0</v>
      </c>
    </row>
    <row r="533" customFormat="false" ht="15" hidden="false" customHeight="false" outlineLevel="0" collapsed="false">
      <c r="A533" s="0" t="s">
        <v>2761</v>
      </c>
      <c r="B533" s="0" t="s">
        <v>1592</v>
      </c>
      <c r="C533" s="0" t="s">
        <v>2762</v>
      </c>
      <c r="E533" s="1" t="s">
        <v>2762</v>
      </c>
      <c r="G533" s="5" t="s">
        <v>2762</v>
      </c>
      <c r="H533" s="5" t="s">
        <v>2763</v>
      </c>
      <c r="I533" s="5" t="s">
        <v>2764</v>
      </c>
      <c r="J533" s="5"/>
      <c r="K533" s="5"/>
      <c r="L533" s="5"/>
      <c r="M533" s="5"/>
      <c r="N533" s="5"/>
      <c r="O533" s="0" t="s">
        <v>2762</v>
      </c>
      <c r="P533" s="0" t="s">
        <v>2765</v>
      </c>
      <c r="Q533" s="0" t="s">
        <v>718</v>
      </c>
      <c r="R533" s="0" t="s">
        <v>52</v>
      </c>
      <c r="S533" s="0" t="n">
        <v>1.431</v>
      </c>
      <c r="T533" s="0" t="n">
        <v>2910</v>
      </c>
      <c r="U533" s="0" t="n">
        <v>2910</v>
      </c>
      <c r="X533" s="0" t="n">
        <v>220</v>
      </c>
      <c r="Y533" s="0" t="s">
        <v>77</v>
      </c>
      <c r="Z533" s="0" t="n">
        <v>2910</v>
      </c>
      <c r="AA533" s="0" t="s">
        <v>54</v>
      </c>
      <c r="AB533" s="0" t="s">
        <v>54</v>
      </c>
      <c r="AC533" s="0" t="n">
        <v>14.1</v>
      </c>
      <c r="AD533" s="0" t="s">
        <v>1749</v>
      </c>
      <c r="AG533" s="6" t="n">
        <v>42735</v>
      </c>
      <c r="AH533" s="0" t="n">
        <v>14</v>
      </c>
      <c r="AI533" s="0" t="n">
        <v>15</v>
      </c>
      <c r="AJ533" s="6" t="n">
        <v>42735</v>
      </c>
      <c r="AK533" s="0" t="n">
        <v>14.1</v>
      </c>
      <c r="AL533" s="6" t="n">
        <v>42735</v>
      </c>
      <c r="AM533" s="0" t="n">
        <v>1.149</v>
      </c>
      <c r="AN533" s="0" t="n">
        <v>1.211</v>
      </c>
      <c r="AO533" s="0" t="s">
        <v>56</v>
      </c>
      <c r="AP533" s="0" t="s">
        <v>56</v>
      </c>
      <c r="AQ533" s="0" t="s">
        <v>70</v>
      </c>
      <c r="AR533" s="0" t="s">
        <v>70</v>
      </c>
      <c r="AS533" s="0" t="s">
        <v>77</v>
      </c>
      <c r="AT533" s="0" t="n">
        <v>52</v>
      </c>
      <c r="AU533" s="0" t="n">
        <v>58</v>
      </c>
      <c r="AX533" s="0" t="s">
        <v>1608</v>
      </c>
    </row>
    <row r="534" customFormat="false" ht="15" hidden="false" customHeight="false" outlineLevel="0" collapsed="false">
      <c r="A534" s="0" t="s">
        <v>2766</v>
      </c>
      <c r="B534" s="0" t="s">
        <v>1592</v>
      </c>
      <c r="C534" s="0" t="s">
        <v>2767</v>
      </c>
      <c r="E534" s="1" t="s">
        <v>2767</v>
      </c>
      <c r="G534" s="5" t="s">
        <v>2767</v>
      </c>
      <c r="H534" s="5"/>
      <c r="I534" s="5"/>
      <c r="J534" s="5"/>
      <c r="K534" s="5"/>
      <c r="L534" s="5"/>
      <c r="M534" s="5"/>
      <c r="N534" s="5"/>
      <c r="Q534" s="0" t="s">
        <v>51</v>
      </c>
      <c r="R534" s="0" t="s">
        <v>539</v>
      </c>
      <c r="S534" s="0" t="s">
        <v>56</v>
      </c>
      <c r="T534" s="0" t="n">
        <v>2893</v>
      </c>
      <c r="U534" s="0" t="n">
        <v>2893</v>
      </c>
      <c r="X534" s="0" t="n">
        <v>0</v>
      </c>
      <c r="Y534" s="0" t="s">
        <v>512</v>
      </c>
      <c r="AD534" s="0" t="s">
        <v>2768</v>
      </c>
      <c r="AH534" s="0" t="s">
        <v>56</v>
      </c>
      <c r="AI534" s="0" t="s">
        <v>56</v>
      </c>
      <c r="AK534" s="0" t="s">
        <v>56</v>
      </c>
      <c r="AM534" s="0" t="s">
        <v>56</v>
      </c>
      <c r="AN534" s="0" t="s">
        <v>56</v>
      </c>
      <c r="AO534" s="0" t="s">
        <v>56</v>
      </c>
      <c r="AP534" s="0" t="s">
        <v>56</v>
      </c>
      <c r="AQ534" s="0" t="s">
        <v>70</v>
      </c>
      <c r="AR534" s="0" t="s">
        <v>70</v>
      </c>
      <c r="AS534" s="0" t="s">
        <v>512</v>
      </c>
      <c r="AT534" s="0" t="n">
        <v>0</v>
      </c>
      <c r="AU534" s="0" t="n">
        <v>0</v>
      </c>
    </row>
    <row r="535" customFormat="false" ht="15" hidden="false" customHeight="false" outlineLevel="0" collapsed="false">
      <c r="A535" s="0" t="s">
        <v>2769</v>
      </c>
      <c r="B535" s="0" t="s">
        <v>1592</v>
      </c>
      <c r="C535" s="0" t="s">
        <v>2770</v>
      </c>
      <c r="E535" s="1" t="s">
        <v>2770</v>
      </c>
      <c r="G535" s="5" t="s">
        <v>2770</v>
      </c>
      <c r="H535" s="5"/>
      <c r="I535" s="5"/>
      <c r="J535" s="5"/>
      <c r="K535" s="5"/>
      <c r="L535" s="5"/>
      <c r="M535" s="5"/>
      <c r="N535" s="5"/>
      <c r="O535" s="0" t="s">
        <v>2771</v>
      </c>
      <c r="P535" s="0" t="s">
        <v>2772</v>
      </c>
      <c r="Q535" s="0" t="s">
        <v>51</v>
      </c>
      <c r="R535" s="0" t="s">
        <v>52</v>
      </c>
      <c r="S535" s="0" t="n">
        <v>4.326</v>
      </c>
      <c r="T535" s="0" t="n">
        <v>2432</v>
      </c>
      <c r="U535" s="0" t="n">
        <v>2432</v>
      </c>
      <c r="X535" s="0" t="n">
        <v>241</v>
      </c>
      <c r="Y535" s="0" t="s">
        <v>67</v>
      </c>
      <c r="Z535" s="0" t="s">
        <v>120</v>
      </c>
      <c r="AA535" s="0" t="s">
        <v>694</v>
      </c>
      <c r="AB535" s="0" t="s">
        <v>56</v>
      </c>
      <c r="AC535" s="0" t="s">
        <v>120</v>
      </c>
      <c r="AD535" s="0" t="s">
        <v>2773</v>
      </c>
      <c r="AG535" s="6" t="n">
        <v>42369</v>
      </c>
      <c r="AH535" s="0" t="n">
        <v>28</v>
      </c>
      <c r="AI535" s="0" t="n">
        <v>30</v>
      </c>
      <c r="AJ535" s="6" t="n">
        <v>42369</v>
      </c>
      <c r="AK535" s="0" t="n">
        <v>140</v>
      </c>
      <c r="AL535" s="6" t="n">
        <v>42369</v>
      </c>
      <c r="AM535" s="0" t="n">
        <v>14.595</v>
      </c>
      <c r="AN535" s="0" t="n">
        <v>15.89</v>
      </c>
      <c r="AO535" s="0" t="s">
        <v>56</v>
      </c>
      <c r="AP535" s="0" t="s">
        <v>56</v>
      </c>
      <c r="AQ535" s="0" t="s">
        <v>70</v>
      </c>
      <c r="AR535" s="0" t="s">
        <v>70</v>
      </c>
      <c r="AS535" s="0" t="s">
        <v>67</v>
      </c>
      <c r="AT535" s="0" t="n">
        <v>83</v>
      </c>
      <c r="AU535" s="0" t="n">
        <v>13</v>
      </c>
      <c r="AV535" s="0" t="s">
        <v>1608</v>
      </c>
      <c r="AX535" s="0" t="s">
        <v>1608</v>
      </c>
    </row>
    <row r="536" customFormat="false" ht="15" hidden="false" customHeight="false" outlineLevel="0" collapsed="false">
      <c r="A536" s="0" t="s">
        <v>2774</v>
      </c>
      <c r="B536" s="0" t="s">
        <v>1592</v>
      </c>
      <c r="C536" s="0" t="s">
        <v>2775</v>
      </c>
      <c r="E536" s="1" t="s">
        <v>2775</v>
      </c>
      <c r="G536" s="5" t="s">
        <v>2775</v>
      </c>
      <c r="H536" s="5" t="s">
        <v>2776</v>
      </c>
      <c r="I536" s="5" t="s">
        <v>2777</v>
      </c>
      <c r="J536" s="5" t="s">
        <v>2778</v>
      </c>
      <c r="K536" s="5"/>
      <c r="L536" s="5" t="s">
        <v>2779</v>
      </c>
      <c r="M536" s="5"/>
      <c r="N536" s="5" t="s">
        <v>2780</v>
      </c>
      <c r="O536" s="0" t="s">
        <v>1289</v>
      </c>
      <c r="P536" s="0" t="s">
        <v>1290</v>
      </c>
      <c r="Q536" s="0" t="s">
        <v>51</v>
      </c>
      <c r="R536" s="0" t="s">
        <v>52</v>
      </c>
      <c r="S536" s="0" t="n">
        <v>62.622</v>
      </c>
      <c r="T536" s="0" t="n">
        <v>2910</v>
      </c>
      <c r="U536" s="0" t="n">
        <v>2910</v>
      </c>
      <c r="X536" s="0" t="n">
        <v>950</v>
      </c>
      <c r="Y536" s="0" t="s">
        <v>67</v>
      </c>
      <c r="Z536" s="0" t="s">
        <v>120</v>
      </c>
      <c r="AA536" s="0" t="s">
        <v>256</v>
      </c>
      <c r="AB536" s="0" t="s">
        <v>54</v>
      </c>
      <c r="AC536" s="0" t="s">
        <v>120</v>
      </c>
      <c r="AD536" s="0" t="s">
        <v>2781</v>
      </c>
      <c r="AG536" s="6" t="n">
        <v>42369</v>
      </c>
      <c r="AH536" s="0" t="n">
        <v>4.929</v>
      </c>
      <c r="AI536" s="0" t="n">
        <v>5.366</v>
      </c>
      <c r="AJ536" s="6" t="n">
        <v>42369</v>
      </c>
      <c r="AK536" s="0" t="n">
        <v>132</v>
      </c>
      <c r="AL536" s="6" t="n">
        <v>42369</v>
      </c>
      <c r="AM536" s="0" t="n">
        <v>47.159</v>
      </c>
      <c r="AN536" s="0" t="n">
        <v>51.342</v>
      </c>
      <c r="AO536" s="0" t="s">
        <v>56</v>
      </c>
      <c r="AP536" s="0" t="s">
        <v>56</v>
      </c>
      <c r="AQ536" s="0" t="s">
        <v>70</v>
      </c>
      <c r="AR536" s="0" t="s">
        <v>70</v>
      </c>
      <c r="AS536" s="0" t="s">
        <v>67</v>
      </c>
      <c r="AT536" s="0" t="n">
        <v>13179</v>
      </c>
      <c r="AU536" s="0" t="n">
        <v>24</v>
      </c>
    </row>
    <row r="537" customFormat="false" ht="15" hidden="false" customHeight="false" outlineLevel="0" collapsed="false">
      <c r="A537" s="0" t="s">
        <v>2782</v>
      </c>
      <c r="B537" s="0" t="s">
        <v>1592</v>
      </c>
      <c r="C537" s="0" t="s">
        <v>2783</v>
      </c>
      <c r="E537" s="1" t="s">
        <v>2783</v>
      </c>
      <c r="G537" s="5" t="s">
        <v>2783</v>
      </c>
      <c r="H537" s="5"/>
      <c r="I537" s="5"/>
      <c r="J537" s="5"/>
      <c r="K537" s="5"/>
      <c r="L537" s="5"/>
      <c r="M537" s="5"/>
      <c r="N537" s="5" t="s">
        <v>2784</v>
      </c>
      <c r="O537" s="0" t="s">
        <v>2785</v>
      </c>
      <c r="P537" s="0" t="s">
        <v>2786</v>
      </c>
      <c r="Q537" s="0" t="s">
        <v>718</v>
      </c>
      <c r="R537" s="0" t="s">
        <v>52</v>
      </c>
      <c r="S537" s="0" t="n">
        <v>23.598</v>
      </c>
      <c r="T537" s="0" t="n">
        <v>6619</v>
      </c>
      <c r="U537" s="0" t="n">
        <v>6619</v>
      </c>
      <c r="X537" s="0" t="n">
        <v>919</v>
      </c>
      <c r="Y537" s="0" t="s">
        <v>67</v>
      </c>
      <c r="Z537" s="0" t="n">
        <v>6619</v>
      </c>
      <c r="AA537" s="0" t="s">
        <v>2787</v>
      </c>
      <c r="AB537" s="0" t="s">
        <v>56</v>
      </c>
      <c r="AD537" s="0" t="s">
        <v>1652</v>
      </c>
      <c r="AG537" s="6" t="n">
        <v>42369</v>
      </c>
      <c r="AH537" s="0" t="n">
        <v>6.06</v>
      </c>
      <c r="AI537" s="0" t="n">
        <v>6.598</v>
      </c>
      <c r="AJ537" s="6" t="n">
        <v>42369</v>
      </c>
      <c r="AK537" s="0" t="n">
        <v>8</v>
      </c>
      <c r="AL537" s="6" t="n">
        <v>42369</v>
      </c>
      <c r="AM537" s="0" t="n">
        <v>127.822</v>
      </c>
      <c r="AN537" s="0" t="n">
        <v>139.16</v>
      </c>
      <c r="AO537" s="0" t="s">
        <v>56</v>
      </c>
      <c r="AP537" s="0" t="s">
        <v>56</v>
      </c>
      <c r="AQ537" s="0" t="s">
        <v>70</v>
      </c>
      <c r="AR537" s="0" t="s">
        <v>70</v>
      </c>
      <c r="AS537" s="0" t="s">
        <v>67</v>
      </c>
      <c r="AT537" s="0" t="n">
        <v>303</v>
      </c>
      <c r="AU537" s="0" t="n">
        <v>23</v>
      </c>
      <c r="AX537" s="0" t="s">
        <v>1608</v>
      </c>
    </row>
    <row r="538" customFormat="false" ht="15" hidden="false" customHeight="false" outlineLevel="0" collapsed="false">
      <c r="A538" s="0" t="s">
        <v>2788</v>
      </c>
      <c r="B538" s="0" t="s">
        <v>1592</v>
      </c>
      <c r="C538" s="0" t="s">
        <v>2789</v>
      </c>
      <c r="E538" s="1" t="s">
        <v>2789</v>
      </c>
      <c r="G538" s="5" t="s">
        <v>2789</v>
      </c>
      <c r="H538" s="5" t="s">
        <v>2790</v>
      </c>
      <c r="I538" s="5"/>
      <c r="J538" s="5"/>
      <c r="K538" s="5"/>
      <c r="L538" s="5"/>
      <c r="M538" s="5"/>
      <c r="N538" s="5"/>
      <c r="O538" s="0" t="s">
        <v>2791</v>
      </c>
      <c r="P538" s="0" t="s">
        <v>2792</v>
      </c>
      <c r="Q538" s="0" t="s">
        <v>51</v>
      </c>
      <c r="R538" s="0" t="s">
        <v>52</v>
      </c>
      <c r="S538" s="0" t="n">
        <v>6.08</v>
      </c>
      <c r="T538" s="0" t="n">
        <v>2432</v>
      </c>
      <c r="U538" s="0" t="n">
        <v>2432</v>
      </c>
      <c r="X538" s="0" t="n">
        <v>45</v>
      </c>
      <c r="Y538" s="0" t="s">
        <v>67</v>
      </c>
      <c r="AA538" s="0" t="s">
        <v>120</v>
      </c>
      <c r="AB538" s="0" t="s">
        <v>56</v>
      </c>
      <c r="AD538" s="0" t="s">
        <v>2793</v>
      </c>
      <c r="AG538" s="6" t="n">
        <v>41274</v>
      </c>
      <c r="AH538" s="0" t="n">
        <v>-139</v>
      </c>
      <c r="AI538" s="0" t="n">
        <v>-184</v>
      </c>
      <c r="AJ538" s="6" t="n">
        <v>41274</v>
      </c>
      <c r="AK538" s="0" t="n">
        <v>25</v>
      </c>
      <c r="AL538" s="6" t="n">
        <v>40908</v>
      </c>
      <c r="AM538" s="0" t="n">
        <v>4.242</v>
      </c>
      <c r="AN538" s="0" t="n">
        <v>5.597</v>
      </c>
      <c r="AO538" s="0" t="s">
        <v>56</v>
      </c>
      <c r="AP538" s="0" t="s">
        <v>56</v>
      </c>
      <c r="AQ538" s="0" t="s">
        <v>70</v>
      </c>
      <c r="AR538" s="0" t="s">
        <v>70</v>
      </c>
      <c r="AS538" s="0" t="s">
        <v>67</v>
      </c>
      <c r="AT538" s="0" t="n">
        <v>55</v>
      </c>
      <c r="AU538" s="0" t="n">
        <v>10</v>
      </c>
      <c r="AV538" s="0" t="s">
        <v>1608</v>
      </c>
      <c r="AX538" s="0" t="s">
        <v>1608</v>
      </c>
    </row>
    <row r="539" customFormat="false" ht="15" hidden="false" customHeight="false" outlineLevel="0" collapsed="false">
      <c r="A539" s="0" t="s">
        <v>2794</v>
      </c>
      <c r="B539" s="0" t="s">
        <v>1592</v>
      </c>
      <c r="C539" s="0" t="s">
        <v>2795</v>
      </c>
      <c r="E539" s="1" t="s">
        <v>2795</v>
      </c>
      <c r="G539" s="5" t="s">
        <v>2795</v>
      </c>
      <c r="H539" s="5"/>
      <c r="I539" s="5"/>
      <c r="J539" s="5"/>
      <c r="K539" s="5"/>
      <c r="L539" s="5"/>
      <c r="M539" s="5"/>
      <c r="N539" s="5"/>
      <c r="O539" s="0" t="s">
        <v>2796</v>
      </c>
      <c r="P539" s="0" t="s">
        <v>2797</v>
      </c>
      <c r="Q539" s="0" t="s">
        <v>51</v>
      </c>
      <c r="R539" s="0" t="s">
        <v>119</v>
      </c>
      <c r="S539" s="0" t="n">
        <v>15</v>
      </c>
      <c r="T539" s="0" t="n">
        <v>2611</v>
      </c>
      <c r="U539" s="0" t="n">
        <v>2611</v>
      </c>
      <c r="X539" s="0" t="n">
        <v>0</v>
      </c>
      <c r="Y539" s="0" t="s">
        <v>67</v>
      </c>
      <c r="Z539" s="0" t="s">
        <v>120</v>
      </c>
      <c r="AA539" s="0" t="s">
        <v>2798</v>
      </c>
      <c r="AB539" s="0" t="s">
        <v>56</v>
      </c>
      <c r="AC539" s="0" t="s">
        <v>120</v>
      </c>
      <c r="AD539" s="0" t="s">
        <v>1599</v>
      </c>
      <c r="AG539" s="6" t="n">
        <v>42369</v>
      </c>
      <c r="AH539" s="0" t="n">
        <v>1</v>
      </c>
      <c r="AI539" s="0" t="n">
        <v>1</v>
      </c>
      <c r="AJ539" s="6" t="n">
        <v>42369</v>
      </c>
      <c r="AK539" s="0" t="n">
        <v>220</v>
      </c>
      <c r="AL539" s="6" t="n">
        <v>42369</v>
      </c>
      <c r="AM539" s="0" t="n">
        <v>35</v>
      </c>
      <c r="AN539" s="0" t="n">
        <v>38</v>
      </c>
      <c r="AO539" s="0" t="s">
        <v>56</v>
      </c>
      <c r="AP539" s="0" t="s">
        <v>56</v>
      </c>
      <c r="AQ539" s="0" t="s">
        <v>70</v>
      </c>
      <c r="AR539" s="0" t="s">
        <v>70</v>
      </c>
      <c r="AS539" s="0" t="s">
        <v>67</v>
      </c>
      <c r="AT539" s="0" t="n">
        <v>2</v>
      </c>
      <c r="AU539" s="0" t="n">
        <v>0</v>
      </c>
      <c r="AX539" s="0" t="s">
        <v>1608</v>
      </c>
    </row>
    <row r="540" customFormat="false" ht="15" hidden="false" customHeight="false" outlineLevel="0" collapsed="false">
      <c r="A540" s="0" t="s">
        <v>2799</v>
      </c>
      <c r="B540" s="0" t="s">
        <v>1592</v>
      </c>
      <c r="C540" s="0" t="s">
        <v>2800</v>
      </c>
      <c r="E540" s="1" t="s">
        <v>2800</v>
      </c>
      <c r="G540" s="5" t="s">
        <v>2800</v>
      </c>
      <c r="H540" s="5" t="s">
        <v>2801</v>
      </c>
      <c r="I540" s="5"/>
      <c r="J540" s="5"/>
      <c r="K540" s="5"/>
      <c r="L540" s="5"/>
      <c r="M540" s="5"/>
      <c r="N540" s="5"/>
      <c r="O540" s="0" t="s">
        <v>2802</v>
      </c>
      <c r="P540" s="0" t="s">
        <v>2803</v>
      </c>
      <c r="Q540" s="0" t="s">
        <v>51</v>
      </c>
      <c r="R540" s="0" t="s">
        <v>52</v>
      </c>
      <c r="S540" s="0" t="n">
        <v>9.347</v>
      </c>
      <c r="T540" s="0" t="n">
        <v>4652</v>
      </c>
      <c r="U540" s="0" t="n">
        <v>4652</v>
      </c>
      <c r="X540" s="0" t="n">
        <v>3</v>
      </c>
      <c r="Y540" s="0" t="s">
        <v>67</v>
      </c>
      <c r="Z540" s="0" t="n">
        <v>8299</v>
      </c>
      <c r="AA540" s="0" t="s">
        <v>54</v>
      </c>
      <c r="AB540" s="0" t="s">
        <v>54</v>
      </c>
      <c r="AC540" s="0" t="n">
        <v>5</v>
      </c>
      <c r="AD540" s="0" t="s">
        <v>1652</v>
      </c>
      <c r="AG540" s="6" t="n">
        <v>42735</v>
      </c>
      <c r="AH540" s="0" t="n">
        <v>212</v>
      </c>
      <c r="AI540" s="0" t="n">
        <v>223</v>
      </c>
      <c r="AJ540" s="6" t="n">
        <v>42735</v>
      </c>
      <c r="AK540" s="0" t="n">
        <v>550</v>
      </c>
      <c r="AL540" s="6" t="n">
        <v>42735</v>
      </c>
      <c r="AM540" s="0" t="n">
        <v>3.296</v>
      </c>
      <c r="AN540" s="0" t="n">
        <v>3.474</v>
      </c>
      <c r="AO540" s="0" t="s">
        <v>56</v>
      </c>
      <c r="AP540" s="0" t="s">
        <v>56</v>
      </c>
      <c r="AQ540" s="0" t="s">
        <v>70</v>
      </c>
      <c r="AR540" s="0" t="s">
        <v>70</v>
      </c>
      <c r="AS540" s="0" t="s">
        <v>67</v>
      </c>
      <c r="AT540" s="0" t="n">
        <v>6</v>
      </c>
      <c r="AU540" s="0" t="n">
        <v>3</v>
      </c>
      <c r="AV540" s="0" t="s">
        <v>1652</v>
      </c>
      <c r="AW540" s="0" t="s">
        <v>1652</v>
      </c>
      <c r="AX540" s="0" t="s">
        <v>1608</v>
      </c>
      <c r="AY540" s="0" t="s">
        <v>2804</v>
      </c>
    </row>
    <row r="541" customFormat="false" ht="15" hidden="false" customHeight="false" outlineLevel="0" collapsed="false">
      <c r="A541" s="0" t="s">
        <v>2805</v>
      </c>
      <c r="B541" s="0" t="s">
        <v>1592</v>
      </c>
      <c r="C541" s="0" t="s">
        <v>2806</v>
      </c>
      <c r="E541" s="1" t="s">
        <v>2806</v>
      </c>
      <c r="G541" s="5" t="s">
        <v>2806</v>
      </c>
      <c r="H541" s="5"/>
      <c r="I541" s="5"/>
      <c r="J541" s="5"/>
      <c r="K541" s="5"/>
      <c r="L541" s="5"/>
      <c r="M541" s="5"/>
      <c r="N541" s="5"/>
      <c r="O541" s="0" t="s">
        <v>1289</v>
      </c>
      <c r="P541" s="0" t="s">
        <v>1290</v>
      </c>
      <c r="Q541" s="0" t="s">
        <v>51</v>
      </c>
      <c r="R541" s="0" t="s">
        <v>52</v>
      </c>
      <c r="S541" s="0" t="n">
        <v>60.659</v>
      </c>
      <c r="T541" s="0" t="n">
        <v>2910</v>
      </c>
      <c r="U541" s="0" t="n">
        <v>2910</v>
      </c>
      <c r="X541" s="0" t="n">
        <v>99</v>
      </c>
      <c r="Y541" s="0" t="s">
        <v>67</v>
      </c>
      <c r="Z541" s="0" t="s">
        <v>120</v>
      </c>
      <c r="AA541" s="0" t="s">
        <v>120</v>
      </c>
      <c r="AB541" s="0" t="s">
        <v>56</v>
      </c>
      <c r="AC541" s="0" t="s">
        <v>120</v>
      </c>
      <c r="AD541" s="0" t="s">
        <v>2781</v>
      </c>
      <c r="AG541" s="6" t="n">
        <v>42369</v>
      </c>
      <c r="AH541" s="0" t="n">
        <v>4.71</v>
      </c>
      <c r="AI541" s="0" t="n">
        <v>5.128</v>
      </c>
      <c r="AJ541" s="6" t="n">
        <v>42369</v>
      </c>
      <c r="AK541" s="0" t="n">
        <v>1.5</v>
      </c>
      <c r="AL541" s="6" t="n">
        <v>42369</v>
      </c>
      <c r="AM541" s="0" t="n">
        <v>43.363</v>
      </c>
      <c r="AN541" s="0" t="n">
        <v>47.21</v>
      </c>
      <c r="AO541" s="0" t="s">
        <v>56</v>
      </c>
      <c r="AP541" s="0" t="s">
        <v>56</v>
      </c>
      <c r="AQ541" s="0" t="s">
        <v>70</v>
      </c>
      <c r="AR541" s="0" t="s">
        <v>70</v>
      </c>
      <c r="AS541" s="0" t="s">
        <v>67</v>
      </c>
      <c r="AT541" s="0" t="n">
        <v>13179</v>
      </c>
      <c r="AU541" s="0" t="n">
        <v>35</v>
      </c>
      <c r="AX541" s="0" t="s">
        <v>1608</v>
      </c>
    </row>
    <row r="542" customFormat="false" ht="15" hidden="false" customHeight="false" outlineLevel="0" collapsed="false">
      <c r="A542" s="0" t="s">
        <v>2807</v>
      </c>
      <c r="B542" s="0" t="s">
        <v>1592</v>
      </c>
      <c r="C542" s="0" t="s">
        <v>2808</v>
      </c>
      <c r="E542" s="1" t="s">
        <v>2808</v>
      </c>
      <c r="G542" s="5" t="s">
        <v>2808</v>
      </c>
      <c r="H542" s="5" t="s">
        <v>2809</v>
      </c>
      <c r="I542" s="5"/>
      <c r="J542" s="5"/>
      <c r="K542" s="5"/>
      <c r="L542" s="5"/>
      <c r="M542" s="5"/>
      <c r="N542" s="5"/>
      <c r="O542" s="0" t="s">
        <v>1289</v>
      </c>
      <c r="P542" s="0" t="s">
        <v>1290</v>
      </c>
      <c r="Q542" s="0" t="s">
        <v>51</v>
      </c>
      <c r="R542" s="0" t="s">
        <v>126</v>
      </c>
      <c r="S542" s="0" t="n">
        <v>4.26</v>
      </c>
      <c r="T542" s="0" t="n">
        <v>2711</v>
      </c>
      <c r="U542" s="0" t="n">
        <v>2711</v>
      </c>
      <c r="X542" s="0" t="n">
        <v>908</v>
      </c>
      <c r="Y542" s="0" t="s">
        <v>67</v>
      </c>
      <c r="Z542" s="0" t="s">
        <v>120</v>
      </c>
      <c r="AA542" s="0" t="s">
        <v>54</v>
      </c>
      <c r="AB542" s="0" t="s">
        <v>54</v>
      </c>
      <c r="AC542" s="0" t="s">
        <v>120</v>
      </c>
      <c r="AD542" s="0" t="s">
        <v>1627</v>
      </c>
      <c r="AG542" s="6" t="n">
        <v>42004</v>
      </c>
      <c r="AH542" s="0" t="n">
        <v>0</v>
      </c>
      <c r="AI542" s="0" t="n">
        <v>0</v>
      </c>
      <c r="AJ542" s="6" t="n">
        <v>42369</v>
      </c>
      <c r="AK542" s="0" t="s">
        <v>56</v>
      </c>
      <c r="AM542" s="0" t="n">
        <v>11</v>
      </c>
      <c r="AN542" s="0" t="n">
        <v>12</v>
      </c>
      <c r="AO542" s="0" t="s">
        <v>56</v>
      </c>
      <c r="AP542" s="0" t="s">
        <v>56</v>
      </c>
      <c r="AQ542" s="0" t="s">
        <v>70</v>
      </c>
      <c r="AR542" s="0" t="s">
        <v>70</v>
      </c>
      <c r="AS542" s="0" t="s">
        <v>67</v>
      </c>
      <c r="AT542" s="0" t="n">
        <v>13179</v>
      </c>
      <c r="AU542" s="0" t="n">
        <v>11</v>
      </c>
      <c r="AX542" s="0" t="s">
        <v>1608</v>
      </c>
    </row>
    <row r="543" customFormat="false" ht="15" hidden="false" customHeight="false" outlineLevel="0" collapsed="false">
      <c r="A543" s="0" t="s">
        <v>2810</v>
      </c>
      <c r="B543" s="0" t="s">
        <v>1592</v>
      </c>
      <c r="C543" s="0" t="s">
        <v>2811</v>
      </c>
      <c r="E543" s="1" t="s">
        <v>2811</v>
      </c>
      <c r="G543" s="5" t="s">
        <v>2811</v>
      </c>
      <c r="H543" s="5"/>
      <c r="I543" s="5"/>
      <c r="J543" s="5"/>
      <c r="K543" s="5"/>
      <c r="L543" s="5"/>
      <c r="M543" s="5"/>
      <c r="N543" s="5"/>
      <c r="O543" s="0" t="s">
        <v>1289</v>
      </c>
      <c r="P543" s="0" t="s">
        <v>1290</v>
      </c>
      <c r="Q543" s="0" t="s">
        <v>51</v>
      </c>
      <c r="R543" s="0" t="s">
        <v>52</v>
      </c>
      <c r="S543" s="0" t="n">
        <v>72</v>
      </c>
      <c r="T543" s="0" t="n">
        <v>3030</v>
      </c>
      <c r="U543" s="0" t="n">
        <v>3030</v>
      </c>
      <c r="X543" s="0" t="n">
        <v>1</v>
      </c>
      <c r="Y543" s="0" t="s">
        <v>67</v>
      </c>
      <c r="Z543" s="0" t="s">
        <v>120</v>
      </c>
      <c r="AA543" s="0" t="s">
        <v>256</v>
      </c>
      <c r="AB543" s="0" t="s">
        <v>54</v>
      </c>
      <c r="AC543" s="0" t="s">
        <v>120</v>
      </c>
      <c r="AD543" s="0" t="s">
        <v>1652</v>
      </c>
      <c r="AG543" s="6" t="n">
        <v>42369</v>
      </c>
      <c r="AH543" s="0" t="n">
        <v>465</v>
      </c>
      <c r="AI543" s="0" t="n">
        <v>506</v>
      </c>
      <c r="AJ543" s="6" t="n">
        <v>42369</v>
      </c>
      <c r="AK543" s="0" t="n">
        <v>500</v>
      </c>
      <c r="AL543" s="6" t="n">
        <v>42369</v>
      </c>
      <c r="AM543" s="0" t="n">
        <v>20.716</v>
      </c>
      <c r="AN543" s="0" t="n">
        <v>22.553</v>
      </c>
      <c r="AO543" s="0" t="s">
        <v>56</v>
      </c>
      <c r="AP543" s="0" t="s">
        <v>56</v>
      </c>
      <c r="AQ543" s="0" t="s">
        <v>70</v>
      </c>
      <c r="AR543" s="0" t="s">
        <v>70</v>
      </c>
      <c r="AS543" s="0" t="s">
        <v>67</v>
      </c>
      <c r="AT543" s="0" t="n">
        <v>13179</v>
      </c>
      <c r="AU543" s="0" t="n">
        <v>71</v>
      </c>
      <c r="AV543" s="0" t="s">
        <v>1652</v>
      </c>
      <c r="AX543" s="0" t="s">
        <v>1608</v>
      </c>
    </row>
    <row r="544" customFormat="false" ht="15" hidden="false" customHeight="false" outlineLevel="0" collapsed="false">
      <c r="A544" s="0" t="s">
        <v>2812</v>
      </c>
      <c r="B544" s="0" t="s">
        <v>1592</v>
      </c>
      <c r="C544" s="0" t="s">
        <v>2813</v>
      </c>
      <c r="E544" s="1" t="s">
        <v>2813</v>
      </c>
      <c r="G544" s="5" t="s">
        <v>2813</v>
      </c>
      <c r="H544" s="5"/>
      <c r="I544" s="5"/>
      <c r="J544" s="5"/>
      <c r="K544" s="5"/>
      <c r="L544" s="5"/>
      <c r="M544" s="5"/>
      <c r="N544" s="5"/>
      <c r="O544" s="0" t="s">
        <v>2814</v>
      </c>
      <c r="P544" s="0" t="s">
        <v>2815</v>
      </c>
      <c r="Q544" s="0" t="s">
        <v>51</v>
      </c>
      <c r="R544" s="0" t="s">
        <v>52</v>
      </c>
      <c r="S544" s="0" t="n">
        <v>361</v>
      </c>
      <c r="T544" s="0" t="n">
        <v>2751</v>
      </c>
      <c r="U544" s="0" t="n">
        <v>2751</v>
      </c>
      <c r="X544" s="0" t="n">
        <v>9</v>
      </c>
      <c r="Y544" s="0" t="s">
        <v>67</v>
      </c>
      <c r="AA544" s="0" t="s">
        <v>54</v>
      </c>
      <c r="AB544" s="0" t="s">
        <v>54</v>
      </c>
      <c r="AD544" s="0" t="s">
        <v>2063</v>
      </c>
      <c r="AG544" s="6" t="n">
        <v>42369</v>
      </c>
      <c r="AH544" s="0" t="n">
        <v>30</v>
      </c>
      <c r="AI544" s="0" t="n">
        <v>32</v>
      </c>
      <c r="AJ544" s="6" t="n">
        <v>42369</v>
      </c>
      <c r="AK544" s="0" t="n">
        <v>2</v>
      </c>
      <c r="AL544" s="6" t="n">
        <v>42369</v>
      </c>
      <c r="AM544" s="0" t="n">
        <v>252</v>
      </c>
      <c r="AN544" s="0" t="n">
        <v>274</v>
      </c>
      <c r="AO544" s="0" t="s">
        <v>56</v>
      </c>
      <c r="AP544" s="0" t="s">
        <v>56</v>
      </c>
      <c r="AQ544" s="0" t="s">
        <v>70</v>
      </c>
      <c r="AR544" s="0" t="s">
        <v>70</v>
      </c>
      <c r="AS544" s="0" t="s">
        <v>67</v>
      </c>
      <c r="AT544" s="0" t="n">
        <v>4</v>
      </c>
      <c r="AU544" s="0" t="n">
        <v>9</v>
      </c>
      <c r="AW544" s="0" t="s">
        <v>1608</v>
      </c>
      <c r="AX544" s="0" t="s">
        <v>1608</v>
      </c>
      <c r="AY544" s="0" t="s">
        <v>2816</v>
      </c>
    </row>
    <row r="545" customFormat="false" ht="15" hidden="false" customHeight="false" outlineLevel="0" collapsed="false">
      <c r="A545" s="0" t="s">
        <v>2817</v>
      </c>
      <c r="B545" s="0" t="s">
        <v>1592</v>
      </c>
      <c r="C545" s="0" t="s">
        <v>2818</v>
      </c>
      <c r="E545" s="1" t="s">
        <v>2818</v>
      </c>
      <c r="G545" s="5" t="s">
        <v>2818</v>
      </c>
      <c r="H545" s="5"/>
      <c r="I545" s="5"/>
      <c r="J545" s="5"/>
      <c r="K545" s="5"/>
      <c r="L545" s="5"/>
      <c r="M545" s="5"/>
      <c r="N545" s="5"/>
      <c r="O545" s="0" t="s">
        <v>2819</v>
      </c>
      <c r="P545" s="0" t="s">
        <v>2820</v>
      </c>
      <c r="Q545" s="0" t="s">
        <v>51</v>
      </c>
      <c r="R545" s="0" t="s">
        <v>52</v>
      </c>
      <c r="S545" s="0" t="n">
        <v>178</v>
      </c>
      <c r="T545" s="0" t="n">
        <v>2620</v>
      </c>
      <c r="U545" s="0" t="n">
        <v>2620</v>
      </c>
      <c r="X545" s="0" t="n">
        <v>14</v>
      </c>
      <c r="Y545" s="0" t="s">
        <v>67</v>
      </c>
      <c r="Z545" s="0" t="n">
        <v>4743</v>
      </c>
      <c r="AA545" s="0" t="s">
        <v>2821</v>
      </c>
      <c r="AB545" s="0" t="s">
        <v>56</v>
      </c>
      <c r="AD545" s="0" t="s">
        <v>1743</v>
      </c>
      <c r="AG545" s="6" t="n">
        <v>41639</v>
      </c>
      <c r="AH545" s="0" t="n">
        <v>33</v>
      </c>
      <c r="AI545" s="0" t="n">
        <v>45</v>
      </c>
      <c r="AJ545" s="6" t="n">
        <v>41639</v>
      </c>
      <c r="AK545" s="0" t="s">
        <v>56</v>
      </c>
      <c r="AM545" s="0" t="n">
        <v>211</v>
      </c>
      <c r="AN545" s="0" t="n">
        <v>290</v>
      </c>
      <c r="AO545" s="0" t="s">
        <v>56</v>
      </c>
      <c r="AP545" s="0" t="s">
        <v>56</v>
      </c>
      <c r="AQ545" s="0" t="s">
        <v>70</v>
      </c>
      <c r="AR545" s="0" t="s">
        <v>70</v>
      </c>
      <c r="AS545" s="0" t="s">
        <v>67</v>
      </c>
      <c r="AT545" s="0" t="n">
        <v>10</v>
      </c>
      <c r="AU545" s="0" t="n">
        <v>5</v>
      </c>
      <c r="AV545" s="0" t="s">
        <v>1608</v>
      </c>
      <c r="AX545" s="0" t="s">
        <v>1608</v>
      </c>
    </row>
    <row r="546" customFormat="false" ht="15" hidden="false" customHeight="false" outlineLevel="0" collapsed="false">
      <c r="A546" s="0" t="s">
        <v>2822</v>
      </c>
      <c r="B546" s="0" t="s">
        <v>1592</v>
      </c>
      <c r="C546" s="0" t="s">
        <v>2823</v>
      </c>
      <c r="E546" s="1" t="s">
        <v>2823</v>
      </c>
      <c r="G546" s="5" t="s">
        <v>2823</v>
      </c>
      <c r="H546" s="5" t="s">
        <v>2824</v>
      </c>
      <c r="I546" s="5"/>
      <c r="J546" s="5"/>
      <c r="K546" s="5"/>
      <c r="L546" s="5"/>
      <c r="M546" s="5"/>
      <c r="N546" s="5"/>
      <c r="O546" s="0" t="s">
        <v>1289</v>
      </c>
      <c r="P546" s="0" t="s">
        <v>1290</v>
      </c>
      <c r="Q546" s="0" t="s">
        <v>51</v>
      </c>
      <c r="R546" s="0" t="s">
        <v>52</v>
      </c>
      <c r="S546" s="0" t="n">
        <v>7.839</v>
      </c>
      <c r="T546" s="0" t="n">
        <v>2410</v>
      </c>
      <c r="U546" s="0" t="n">
        <v>2410</v>
      </c>
      <c r="X546" s="0" t="n">
        <v>344</v>
      </c>
      <c r="Y546" s="0" t="s">
        <v>67</v>
      </c>
      <c r="Z546" s="0" t="s">
        <v>120</v>
      </c>
      <c r="AA546" s="0" t="s">
        <v>256</v>
      </c>
      <c r="AB546" s="0" t="s">
        <v>54</v>
      </c>
      <c r="AC546" s="0" t="s">
        <v>120</v>
      </c>
      <c r="AD546" s="0" t="s">
        <v>2825</v>
      </c>
      <c r="AG546" s="6" t="n">
        <v>41639</v>
      </c>
      <c r="AH546" s="0" t="n">
        <v>-372</v>
      </c>
      <c r="AI546" s="0" t="n">
        <v>-513</v>
      </c>
      <c r="AJ546" s="6" t="n">
        <v>41639</v>
      </c>
      <c r="AK546" s="0" t="n">
        <v>15</v>
      </c>
      <c r="AL546" s="6" t="n">
        <v>41274</v>
      </c>
      <c r="AM546" s="0" t="n">
        <v>7.769</v>
      </c>
      <c r="AN546" s="0" t="n">
        <v>10.714</v>
      </c>
      <c r="AO546" s="0" t="s">
        <v>56</v>
      </c>
      <c r="AP546" s="0" t="s">
        <v>56</v>
      </c>
      <c r="AQ546" s="0" t="s">
        <v>70</v>
      </c>
      <c r="AR546" s="0" t="s">
        <v>70</v>
      </c>
      <c r="AS546" s="0" t="s">
        <v>67</v>
      </c>
      <c r="AT546" s="0" t="n">
        <v>13179</v>
      </c>
      <c r="AU546" s="0" t="n">
        <v>30</v>
      </c>
      <c r="AV546" s="0" t="s">
        <v>1608</v>
      </c>
      <c r="AX546" s="0" t="s">
        <v>1608</v>
      </c>
    </row>
    <row r="547" customFormat="false" ht="15" hidden="false" customHeight="false" outlineLevel="0" collapsed="false">
      <c r="A547" s="0" t="s">
        <v>2826</v>
      </c>
      <c r="B547" s="0" t="s">
        <v>1592</v>
      </c>
      <c r="C547" s="0" t="s">
        <v>2827</v>
      </c>
      <c r="E547" s="1" t="s">
        <v>2827</v>
      </c>
      <c r="G547" s="5" t="s">
        <v>2827</v>
      </c>
      <c r="H547" s="5" t="s">
        <v>2828</v>
      </c>
      <c r="I547" s="5"/>
      <c r="J547" s="5"/>
      <c r="K547" s="5"/>
      <c r="L547" s="5"/>
      <c r="M547" s="5"/>
      <c r="N547" s="5"/>
      <c r="O547" s="0" t="s">
        <v>1289</v>
      </c>
      <c r="P547" s="0" t="s">
        <v>1290</v>
      </c>
      <c r="Q547" s="0" t="s">
        <v>51</v>
      </c>
      <c r="R547" s="0" t="s">
        <v>52</v>
      </c>
      <c r="S547" s="0" t="n">
        <v>2.47</v>
      </c>
      <c r="T547" s="0" t="n">
        <v>2611</v>
      </c>
      <c r="U547" s="0" t="n">
        <v>2611</v>
      </c>
      <c r="X547" s="0" t="n">
        <v>1</v>
      </c>
      <c r="Y547" s="0" t="s">
        <v>67</v>
      </c>
      <c r="Z547" s="0" t="s">
        <v>120</v>
      </c>
      <c r="AA547" s="0" t="s">
        <v>256</v>
      </c>
      <c r="AB547" s="0" t="s">
        <v>54</v>
      </c>
      <c r="AC547" s="0" t="s">
        <v>120</v>
      </c>
      <c r="AD547" s="0" t="s">
        <v>2829</v>
      </c>
      <c r="AG547" s="6" t="n">
        <v>41639</v>
      </c>
      <c r="AH547" s="0" t="n">
        <v>31</v>
      </c>
      <c r="AI547" s="0" t="n">
        <v>43</v>
      </c>
      <c r="AJ547" s="6" t="n">
        <v>41639</v>
      </c>
      <c r="AK547" s="0" t="s">
        <v>56</v>
      </c>
      <c r="AM547" s="0" t="n">
        <v>4.377</v>
      </c>
      <c r="AN547" s="0" t="n">
        <v>6.036</v>
      </c>
      <c r="AO547" s="0" t="s">
        <v>56</v>
      </c>
      <c r="AP547" s="0" t="s">
        <v>56</v>
      </c>
      <c r="AQ547" s="0" t="s">
        <v>70</v>
      </c>
      <c r="AR547" s="0" t="s">
        <v>70</v>
      </c>
      <c r="AS547" s="0" t="s">
        <v>67</v>
      </c>
      <c r="AT547" s="0" t="n">
        <v>13179</v>
      </c>
      <c r="AU547" s="0" t="n">
        <v>13</v>
      </c>
      <c r="AV547" s="0" t="s">
        <v>2695</v>
      </c>
      <c r="AX547" s="0" t="s">
        <v>1608</v>
      </c>
      <c r="AY547" s="0" t="s">
        <v>2830</v>
      </c>
    </row>
    <row r="548" customFormat="false" ht="15" hidden="false" customHeight="false" outlineLevel="0" collapsed="false">
      <c r="A548" s="0" t="s">
        <v>2831</v>
      </c>
      <c r="B548" s="0" t="s">
        <v>1592</v>
      </c>
      <c r="C548" s="0" t="s">
        <v>2832</v>
      </c>
      <c r="E548" s="1" t="s">
        <v>2832</v>
      </c>
      <c r="G548" s="5" t="s">
        <v>2832</v>
      </c>
      <c r="H548" s="5" t="s">
        <v>2833</v>
      </c>
      <c r="I548" s="5" t="s">
        <v>2834</v>
      </c>
      <c r="J548" s="5"/>
      <c r="K548" s="5"/>
      <c r="L548" s="5"/>
      <c r="M548" s="5"/>
      <c r="N548" s="5"/>
      <c r="O548" s="0" t="s">
        <v>2835</v>
      </c>
      <c r="P548" s="0" t="s">
        <v>2836</v>
      </c>
      <c r="Q548" s="0" t="s">
        <v>51</v>
      </c>
      <c r="R548" s="0" t="s">
        <v>52</v>
      </c>
      <c r="S548" s="0" t="n">
        <v>338</v>
      </c>
      <c r="T548" s="0" t="n">
        <v>3030</v>
      </c>
      <c r="U548" s="0" t="n">
        <v>3030</v>
      </c>
      <c r="X548" s="0" t="n">
        <v>2</v>
      </c>
      <c r="Y548" s="0" t="s">
        <v>67</v>
      </c>
      <c r="AA548" s="0" t="s">
        <v>54</v>
      </c>
      <c r="AB548" s="0" t="s">
        <v>54</v>
      </c>
      <c r="AD548" s="0" t="s">
        <v>1599</v>
      </c>
      <c r="AG548" s="6" t="n">
        <v>42369</v>
      </c>
      <c r="AH548" s="0" t="n">
        <v>159</v>
      </c>
      <c r="AI548" s="0" t="n">
        <v>173</v>
      </c>
      <c r="AJ548" s="6" t="n">
        <v>42369</v>
      </c>
      <c r="AK548" s="0" t="n">
        <v>1.814</v>
      </c>
      <c r="AL548" s="6" t="n">
        <v>42369</v>
      </c>
      <c r="AM548" s="0" t="n">
        <v>469</v>
      </c>
      <c r="AN548" s="0" t="n">
        <v>510</v>
      </c>
      <c r="AO548" s="0" t="s">
        <v>56</v>
      </c>
      <c r="AP548" s="0" t="s">
        <v>56</v>
      </c>
      <c r="AQ548" s="0" t="s">
        <v>70</v>
      </c>
      <c r="AR548" s="0" t="s">
        <v>70</v>
      </c>
      <c r="AS548" s="0" t="s">
        <v>67</v>
      </c>
      <c r="AT548" s="0" t="n">
        <v>3</v>
      </c>
      <c r="AU548" s="0" t="n">
        <v>1</v>
      </c>
      <c r="AV548" s="0" t="s">
        <v>1608</v>
      </c>
      <c r="AX548" s="0" t="s">
        <v>1608</v>
      </c>
    </row>
    <row r="549" customFormat="false" ht="15" hidden="false" customHeight="false" outlineLevel="0" collapsed="false">
      <c r="A549" s="0" t="s">
        <v>2837</v>
      </c>
      <c r="B549" s="0" t="s">
        <v>1592</v>
      </c>
      <c r="C549" s="0" t="s">
        <v>2838</v>
      </c>
      <c r="E549" s="1" t="s">
        <v>2838</v>
      </c>
      <c r="F549" s="1" t="s">
        <v>253</v>
      </c>
      <c r="G549" s="5" t="e">
        <f aca="false">#N/A</f>
        <v>#N/A</v>
      </c>
      <c r="H549" s="5"/>
      <c r="I549" s="5"/>
      <c r="J549" s="5"/>
      <c r="K549" s="5"/>
      <c r="L549" s="5"/>
      <c r="M549" s="5"/>
      <c r="N549" s="5"/>
      <c r="O549" s="0" t="s">
        <v>2838</v>
      </c>
      <c r="P549" s="0" t="s">
        <v>2839</v>
      </c>
      <c r="Q549" s="0" t="s">
        <v>51</v>
      </c>
      <c r="R549" s="0" t="s">
        <v>119</v>
      </c>
      <c r="S549" s="0" t="n">
        <v>19</v>
      </c>
      <c r="T549" s="0" t="n">
        <v>2611</v>
      </c>
      <c r="U549" s="0" t="n">
        <v>2611</v>
      </c>
      <c r="X549" s="0" t="n">
        <v>3</v>
      </c>
      <c r="Y549" s="0" t="s">
        <v>77</v>
      </c>
      <c r="Z549" s="0" t="n">
        <v>2611</v>
      </c>
      <c r="AA549" s="0" t="s">
        <v>54</v>
      </c>
      <c r="AB549" s="0" t="s">
        <v>54</v>
      </c>
      <c r="AD549" s="0" t="s">
        <v>2829</v>
      </c>
      <c r="AG549" s="6" t="n">
        <v>42735</v>
      </c>
      <c r="AH549" s="0" t="n">
        <v>3</v>
      </c>
      <c r="AI549" s="0" t="n">
        <v>3</v>
      </c>
      <c r="AJ549" s="6" t="n">
        <v>42735</v>
      </c>
      <c r="AK549" s="0" t="n">
        <v>303</v>
      </c>
      <c r="AL549" s="6" t="n">
        <v>42369</v>
      </c>
      <c r="AM549" s="0" t="n">
        <v>48</v>
      </c>
      <c r="AN549" s="0" t="n">
        <v>50</v>
      </c>
      <c r="AO549" s="0" t="s">
        <v>56</v>
      </c>
      <c r="AP549" s="0" t="s">
        <v>56</v>
      </c>
      <c r="AQ549" s="0" t="s">
        <v>70</v>
      </c>
      <c r="AR549" s="0" t="s">
        <v>70</v>
      </c>
      <c r="AS549" s="0" t="s">
        <v>77</v>
      </c>
      <c r="AT549" s="0" t="n">
        <v>2</v>
      </c>
      <c r="AU549" s="0" t="n">
        <v>3</v>
      </c>
      <c r="AV549" s="0" t="s">
        <v>2840</v>
      </c>
      <c r="AX549" s="0" t="s">
        <v>1608</v>
      </c>
    </row>
    <row r="550" customFormat="false" ht="15" hidden="false" customHeight="false" outlineLevel="0" collapsed="false">
      <c r="A550" s="0" t="s">
        <v>2841</v>
      </c>
      <c r="B550" s="0" t="s">
        <v>1592</v>
      </c>
      <c r="C550" s="0" t="s">
        <v>2842</v>
      </c>
      <c r="E550" s="1" t="s">
        <v>2842</v>
      </c>
      <c r="F550" s="1" t="s">
        <v>253</v>
      </c>
      <c r="G550" s="5" t="e">
        <f aca="false">#N/A</f>
        <v>#N/A</v>
      </c>
      <c r="H550" s="5"/>
      <c r="I550" s="5"/>
      <c r="J550" s="5"/>
      <c r="K550" s="5"/>
      <c r="L550" s="5"/>
      <c r="M550" s="5"/>
      <c r="N550" s="5"/>
      <c r="O550" s="0" t="s">
        <v>2843</v>
      </c>
      <c r="P550" s="0" t="s">
        <v>2844</v>
      </c>
      <c r="Q550" s="0" t="s">
        <v>51</v>
      </c>
      <c r="R550" s="0" t="s">
        <v>119</v>
      </c>
      <c r="S550" s="0" t="n">
        <v>32</v>
      </c>
      <c r="T550" s="0" t="n">
        <v>2899</v>
      </c>
      <c r="U550" s="0" t="n">
        <v>2899</v>
      </c>
      <c r="X550" s="0" t="n">
        <v>0</v>
      </c>
      <c r="Y550" s="0" t="s">
        <v>67</v>
      </c>
      <c r="Z550" s="0" t="s">
        <v>120</v>
      </c>
      <c r="AA550" s="0" t="s">
        <v>2845</v>
      </c>
      <c r="AB550" s="0" t="s">
        <v>56</v>
      </c>
      <c r="AC550" s="0" t="s">
        <v>120</v>
      </c>
      <c r="AD550" s="0" t="s">
        <v>1648</v>
      </c>
      <c r="AG550" s="6" t="n">
        <v>42735</v>
      </c>
      <c r="AH550" s="0" t="n">
        <v>4</v>
      </c>
      <c r="AI550" s="0" t="n">
        <v>4</v>
      </c>
      <c r="AJ550" s="6" t="n">
        <v>42735</v>
      </c>
      <c r="AK550" s="0" t="n">
        <v>448</v>
      </c>
      <c r="AL550" s="6" t="n">
        <v>42735</v>
      </c>
      <c r="AM550" s="0" t="n">
        <v>62</v>
      </c>
      <c r="AN550" s="0" t="n">
        <v>66</v>
      </c>
      <c r="AO550" s="0" t="s">
        <v>56</v>
      </c>
      <c r="AP550" s="0" t="s">
        <v>56</v>
      </c>
      <c r="AQ550" s="0" t="s">
        <v>70</v>
      </c>
      <c r="AR550" s="0" t="s">
        <v>70</v>
      </c>
      <c r="AS550" s="0" t="s">
        <v>67</v>
      </c>
      <c r="AT550" s="0" t="n">
        <v>2</v>
      </c>
      <c r="AU550" s="0" t="n">
        <v>0</v>
      </c>
      <c r="AV550" s="0" t="s">
        <v>1648</v>
      </c>
      <c r="AW550" s="0" t="s">
        <v>1648</v>
      </c>
      <c r="AX550" s="0" t="s">
        <v>1608</v>
      </c>
    </row>
    <row r="551" customFormat="false" ht="15" hidden="false" customHeight="false" outlineLevel="0" collapsed="false">
      <c r="A551" s="0" t="s">
        <v>2846</v>
      </c>
      <c r="B551" s="0" t="s">
        <v>1592</v>
      </c>
      <c r="C551" s="0" t="s">
        <v>2847</v>
      </c>
      <c r="E551" s="1" t="s">
        <v>2847</v>
      </c>
      <c r="G551" s="5" t="s">
        <v>2847</v>
      </c>
      <c r="H551" s="5"/>
      <c r="I551" s="5"/>
      <c r="J551" s="5"/>
      <c r="K551" s="5"/>
      <c r="L551" s="5"/>
      <c r="M551" s="5"/>
      <c r="N551" s="5"/>
      <c r="Q551" s="0" t="s">
        <v>51</v>
      </c>
      <c r="R551" s="0" t="s">
        <v>539</v>
      </c>
      <c r="S551" s="0" t="s">
        <v>56</v>
      </c>
      <c r="X551" s="0" t="n">
        <v>0</v>
      </c>
      <c r="Y551" s="0" t="s">
        <v>512</v>
      </c>
      <c r="AD551" s="0" t="s">
        <v>1599</v>
      </c>
      <c r="AH551" s="0" t="s">
        <v>56</v>
      </c>
      <c r="AI551" s="0" t="s">
        <v>56</v>
      </c>
      <c r="AK551" s="0" t="s">
        <v>56</v>
      </c>
      <c r="AM551" s="0" t="s">
        <v>56</v>
      </c>
      <c r="AN551" s="0" t="s">
        <v>56</v>
      </c>
      <c r="AO551" s="0" t="s">
        <v>56</v>
      </c>
      <c r="AP551" s="0" t="s">
        <v>56</v>
      </c>
      <c r="AQ551" s="0" t="s">
        <v>70</v>
      </c>
      <c r="AR551" s="0" t="s">
        <v>70</v>
      </c>
      <c r="AS551" s="0" t="s">
        <v>512</v>
      </c>
      <c r="AT551" s="0" t="n">
        <v>0</v>
      </c>
      <c r="AU551" s="0" t="n">
        <v>0</v>
      </c>
    </row>
    <row r="552" customFormat="false" ht="15" hidden="false" customHeight="false" outlineLevel="0" collapsed="false">
      <c r="A552" s="0" t="s">
        <v>2848</v>
      </c>
      <c r="B552" s="0" t="s">
        <v>1592</v>
      </c>
      <c r="C552" s="0" t="s">
        <v>2849</v>
      </c>
      <c r="E552" s="1" t="s">
        <v>2849</v>
      </c>
      <c r="G552" s="5" t="s">
        <v>2849</v>
      </c>
      <c r="H552" s="5" t="s">
        <v>2850</v>
      </c>
      <c r="I552" s="5"/>
      <c r="J552" s="5"/>
      <c r="K552" s="5"/>
      <c r="L552" s="5"/>
      <c r="M552" s="5"/>
      <c r="N552" s="5"/>
      <c r="O552" s="0" t="s">
        <v>2851</v>
      </c>
      <c r="P552" s="0" t="s">
        <v>2852</v>
      </c>
      <c r="Q552" s="0" t="s">
        <v>51</v>
      </c>
      <c r="R552" s="0" t="s">
        <v>52</v>
      </c>
      <c r="S552" s="0" t="n">
        <v>198</v>
      </c>
      <c r="T552" s="0" t="n">
        <v>2740</v>
      </c>
      <c r="U552" s="0" t="n">
        <v>2740</v>
      </c>
      <c r="X552" s="0" t="n">
        <v>0</v>
      </c>
      <c r="Y552" s="0" t="s">
        <v>67</v>
      </c>
      <c r="Z552" s="0" t="n">
        <v>4649</v>
      </c>
      <c r="AA552" s="0" t="s">
        <v>54</v>
      </c>
      <c r="AB552" s="0" t="s">
        <v>54</v>
      </c>
      <c r="AC552" s="0" t="n">
        <v>5.882</v>
      </c>
      <c r="AD552" s="0" t="s">
        <v>2063</v>
      </c>
      <c r="AG552" s="6" t="n">
        <v>42735</v>
      </c>
      <c r="AH552" s="0" t="n">
        <v>11</v>
      </c>
      <c r="AI552" s="0" t="n">
        <v>12</v>
      </c>
      <c r="AJ552" s="6" t="n">
        <v>42735</v>
      </c>
      <c r="AK552" s="0" t="n">
        <v>1.85</v>
      </c>
      <c r="AL552" s="6" t="n">
        <v>42735</v>
      </c>
      <c r="AM552" s="0" t="n">
        <v>173</v>
      </c>
      <c r="AN552" s="0" t="n">
        <v>183</v>
      </c>
      <c r="AO552" s="0" t="s">
        <v>56</v>
      </c>
      <c r="AP552" s="0" t="s">
        <v>56</v>
      </c>
      <c r="AQ552" s="0" t="s">
        <v>70</v>
      </c>
      <c r="AR552" s="0" t="s">
        <v>70</v>
      </c>
      <c r="AS552" s="0" t="s">
        <v>67</v>
      </c>
      <c r="AT552" s="0" t="n">
        <v>6</v>
      </c>
      <c r="AU552" s="0" t="n">
        <v>0</v>
      </c>
      <c r="AV552" s="0" t="s">
        <v>2853</v>
      </c>
      <c r="AX552" s="0" t="s">
        <v>1608</v>
      </c>
    </row>
    <row r="553" customFormat="false" ht="15" hidden="false" customHeight="false" outlineLevel="0" collapsed="false">
      <c r="A553" s="0" t="s">
        <v>2854</v>
      </c>
      <c r="B553" s="0" t="s">
        <v>1592</v>
      </c>
      <c r="C553" s="0" t="s">
        <v>2855</v>
      </c>
      <c r="E553" s="1" t="s">
        <v>2855</v>
      </c>
      <c r="G553" s="5" t="s">
        <v>2855</v>
      </c>
      <c r="H553" s="5"/>
      <c r="I553" s="5"/>
      <c r="J553" s="5"/>
      <c r="K553" s="5"/>
      <c r="L553" s="5"/>
      <c r="M553" s="5"/>
      <c r="N553" s="5"/>
      <c r="O553" s="0" t="s">
        <v>2634</v>
      </c>
      <c r="P553" s="0" t="s">
        <v>2635</v>
      </c>
      <c r="Q553" s="0" t="s">
        <v>51</v>
      </c>
      <c r="R553" s="0" t="s">
        <v>52</v>
      </c>
      <c r="S553" s="0" t="n">
        <v>44</v>
      </c>
      <c r="T553" s="0" t="n">
        <v>2599</v>
      </c>
      <c r="U553" s="0" t="n">
        <v>2599</v>
      </c>
      <c r="X553" s="0" t="n">
        <v>29</v>
      </c>
      <c r="Y553" s="0" t="s">
        <v>67</v>
      </c>
      <c r="Z553" s="0" t="n">
        <v>8411</v>
      </c>
      <c r="AA553" s="0" t="s">
        <v>120</v>
      </c>
      <c r="AB553" s="0" t="s">
        <v>56</v>
      </c>
      <c r="AC553" s="0" t="s">
        <v>120</v>
      </c>
      <c r="AD553" s="0" t="s">
        <v>1652</v>
      </c>
      <c r="AG553" s="6" t="n">
        <v>42735</v>
      </c>
      <c r="AH553" s="0" t="n">
        <v>27</v>
      </c>
      <c r="AI553" s="0" t="n">
        <v>28</v>
      </c>
      <c r="AJ553" s="6" t="n">
        <v>42735</v>
      </c>
      <c r="AK553" s="0" t="n">
        <v>4.622</v>
      </c>
      <c r="AL553" s="6" t="n">
        <v>42735</v>
      </c>
      <c r="AM553" s="0" t="n">
        <v>194</v>
      </c>
      <c r="AN553" s="0" t="n">
        <v>204</v>
      </c>
      <c r="AO553" s="0" t="s">
        <v>56</v>
      </c>
      <c r="AP553" s="0" t="s">
        <v>56</v>
      </c>
      <c r="AQ553" s="0" t="s">
        <v>70</v>
      </c>
      <c r="AR553" s="0" t="s">
        <v>70</v>
      </c>
      <c r="AS553" s="0" t="s">
        <v>67</v>
      </c>
      <c r="AT553" s="0" t="n">
        <v>441</v>
      </c>
      <c r="AU553" s="0" t="n">
        <v>3</v>
      </c>
      <c r="AV553" s="0" t="s">
        <v>1652</v>
      </c>
      <c r="AX553" s="0" t="s">
        <v>1608</v>
      </c>
    </row>
    <row r="554" customFormat="false" ht="15" hidden="false" customHeight="false" outlineLevel="0" collapsed="false">
      <c r="A554" s="0" t="s">
        <v>2856</v>
      </c>
      <c r="B554" s="0" t="s">
        <v>1592</v>
      </c>
      <c r="C554" s="0" t="s">
        <v>2857</v>
      </c>
      <c r="E554" s="1" t="s">
        <v>2857</v>
      </c>
      <c r="G554" s="5" t="s">
        <v>2857</v>
      </c>
      <c r="H554" s="5"/>
      <c r="I554" s="5"/>
      <c r="J554" s="5"/>
      <c r="K554" s="5"/>
      <c r="L554" s="5"/>
      <c r="M554" s="5"/>
      <c r="N554" s="5"/>
      <c r="O554" s="0" t="s">
        <v>2857</v>
      </c>
      <c r="P554" s="0" t="s">
        <v>2858</v>
      </c>
      <c r="Q554" s="0" t="s">
        <v>51</v>
      </c>
      <c r="R554" s="0" t="s">
        <v>52</v>
      </c>
      <c r="S554" s="0" t="n">
        <v>135</v>
      </c>
      <c r="T554" s="0" t="n">
        <v>7112</v>
      </c>
      <c r="U554" s="0" t="n">
        <v>7112</v>
      </c>
      <c r="X554" s="0" t="n">
        <v>6</v>
      </c>
      <c r="Y554" s="0" t="s">
        <v>512</v>
      </c>
      <c r="Z554" s="0" t="n">
        <v>7112</v>
      </c>
      <c r="AA554" s="0" t="s">
        <v>54</v>
      </c>
      <c r="AB554" s="0" t="s">
        <v>54</v>
      </c>
      <c r="AD554" s="0" t="s">
        <v>1652</v>
      </c>
      <c r="AG554" s="6" t="n">
        <v>42369</v>
      </c>
      <c r="AH554" s="0" t="n">
        <v>6</v>
      </c>
      <c r="AI554" s="0" t="n">
        <v>6</v>
      </c>
      <c r="AJ554" s="6" t="n">
        <v>42369</v>
      </c>
      <c r="AK554" s="0" t="s">
        <v>56</v>
      </c>
      <c r="AM554" s="0" t="n">
        <v>232</v>
      </c>
      <c r="AN554" s="0" t="n">
        <v>253</v>
      </c>
      <c r="AO554" s="0" t="s">
        <v>56</v>
      </c>
      <c r="AP554" s="0" t="s">
        <v>56</v>
      </c>
      <c r="AQ554" s="0" t="s">
        <v>70</v>
      </c>
      <c r="AR554" s="0" t="s">
        <v>70</v>
      </c>
      <c r="AS554" s="0" t="s">
        <v>512</v>
      </c>
      <c r="AT554" s="0" t="n">
        <v>3</v>
      </c>
      <c r="AU554" s="0" t="n">
        <v>5</v>
      </c>
      <c r="AX554" s="0" t="s">
        <v>1608</v>
      </c>
    </row>
    <row r="555" customFormat="false" ht="15" hidden="false" customHeight="false" outlineLevel="0" collapsed="false">
      <c r="A555" s="0" t="s">
        <v>2859</v>
      </c>
      <c r="B555" s="0" t="s">
        <v>1592</v>
      </c>
      <c r="C555" s="0" t="s">
        <v>2860</v>
      </c>
      <c r="E555" s="1" t="s">
        <v>2860</v>
      </c>
      <c r="G555" s="5" t="s">
        <v>2860</v>
      </c>
      <c r="H555" s="5" t="s">
        <v>2861</v>
      </c>
      <c r="I555" s="5"/>
      <c r="J555" s="5"/>
      <c r="K555" s="5"/>
      <c r="L555" s="5"/>
      <c r="M555" s="5"/>
      <c r="N555" s="5"/>
      <c r="O555" s="0" t="s">
        <v>2860</v>
      </c>
      <c r="P555" s="0" t="s">
        <v>2862</v>
      </c>
      <c r="Q555" s="0" t="s">
        <v>51</v>
      </c>
      <c r="R555" s="0" t="s">
        <v>119</v>
      </c>
      <c r="S555" s="0" t="n">
        <v>88</v>
      </c>
      <c r="T555" s="0" t="n">
        <v>4652</v>
      </c>
      <c r="U555" s="0" t="n">
        <v>4652</v>
      </c>
      <c r="X555" s="0" t="n">
        <v>4</v>
      </c>
      <c r="Y555" s="0" t="s">
        <v>512</v>
      </c>
      <c r="Z555" s="0" t="n">
        <v>4652</v>
      </c>
      <c r="AA555" s="0" t="s">
        <v>54</v>
      </c>
      <c r="AB555" s="0" t="s">
        <v>54</v>
      </c>
      <c r="AC555" s="0" t="n">
        <v>70</v>
      </c>
      <c r="AD555" s="0" t="s">
        <v>1652</v>
      </c>
      <c r="AG555" s="6" t="n">
        <v>42735</v>
      </c>
      <c r="AH555" s="0" t="n">
        <v>-30</v>
      </c>
      <c r="AI555" s="0" t="n">
        <v>-32</v>
      </c>
      <c r="AJ555" s="6" t="n">
        <v>42735</v>
      </c>
      <c r="AK555" s="0" t="n">
        <v>70</v>
      </c>
      <c r="AL555" s="6" t="n">
        <v>42735</v>
      </c>
      <c r="AM555" s="0" t="n">
        <v>48</v>
      </c>
      <c r="AN555" s="0" t="n">
        <v>50</v>
      </c>
      <c r="AO555" s="0" t="s">
        <v>56</v>
      </c>
      <c r="AP555" s="0" t="s">
        <v>56</v>
      </c>
      <c r="AQ555" s="0" t="s">
        <v>70</v>
      </c>
      <c r="AR555" s="0" t="s">
        <v>70</v>
      </c>
      <c r="AS555" s="0" t="s">
        <v>512</v>
      </c>
      <c r="AT555" s="0" t="n">
        <v>4</v>
      </c>
      <c r="AU555" s="0" t="n">
        <v>4</v>
      </c>
      <c r="AV555" s="0" t="s">
        <v>1652</v>
      </c>
      <c r="AX555" s="0" t="s">
        <v>1608</v>
      </c>
    </row>
    <row r="556" customFormat="false" ht="15" hidden="false" customHeight="false" outlineLevel="0" collapsed="false">
      <c r="A556" s="0" t="s">
        <v>2863</v>
      </c>
      <c r="B556" s="0" t="s">
        <v>1592</v>
      </c>
      <c r="C556" s="0" t="s">
        <v>2864</v>
      </c>
      <c r="D556" s="1" t="s">
        <v>2865</v>
      </c>
      <c r="E556" s="1" t="s">
        <v>2865</v>
      </c>
      <c r="G556" s="5" t="s">
        <v>2865</v>
      </c>
      <c r="H556" s="5" t="s">
        <v>2866</v>
      </c>
      <c r="I556" s="5"/>
      <c r="J556" s="5"/>
      <c r="K556" s="5"/>
      <c r="L556" s="5"/>
      <c r="M556" s="5"/>
      <c r="N556" s="5"/>
      <c r="O556" s="0" t="s">
        <v>2867</v>
      </c>
      <c r="P556" s="0" t="s">
        <v>2868</v>
      </c>
      <c r="Q556" s="0" t="s">
        <v>51</v>
      </c>
      <c r="R556" s="0" t="s">
        <v>52</v>
      </c>
      <c r="S556" s="0" t="n">
        <v>82</v>
      </c>
      <c r="T556" s="0" t="n">
        <v>2821</v>
      </c>
      <c r="U556" s="0" t="n">
        <v>2821</v>
      </c>
      <c r="X556" s="0" t="n">
        <v>30</v>
      </c>
      <c r="Y556" s="0" t="s">
        <v>67</v>
      </c>
      <c r="Z556" s="0" t="s">
        <v>120</v>
      </c>
      <c r="AA556" s="0" t="s">
        <v>2869</v>
      </c>
      <c r="AB556" s="0" t="s">
        <v>56</v>
      </c>
      <c r="AC556" s="0" t="s">
        <v>120</v>
      </c>
      <c r="AG556" s="6" t="n">
        <v>42004</v>
      </c>
      <c r="AH556" s="0" t="n">
        <v>7</v>
      </c>
      <c r="AI556" s="0" t="n">
        <v>9</v>
      </c>
      <c r="AJ556" s="6" t="n">
        <v>42004</v>
      </c>
      <c r="AK556" s="0" t="s">
        <v>56</v>
      </c>
      <c r="AM556" s="0" t="n">
        <v>486</v>
      </c>
      <c r="AN556" s="0" t="n">
        <v>590</v>
      </c>
      <c r="AO556" s="0" t="s">
        <v>56</v>
      </c>
      <c r="AP556" s="0" t="s">
        <v>56</v>
      </c>
      <c r="AQ556" s="0" t="s">
        <v>70</v>
      </c>
      <c r="AR556" s="0" t="s">
        <v>70</v>
      </c>
      <c r="AS556" s="0" t="s">
        <v>67</v>
      </c>
      <c r="AT556" s="0" t="n">
        <v>3</v>
      </c>
      <c r="AU556" s="0" t="n">
        <v>8</v>
      </c>
      <c r="AX556" s="0" t="s">
        <v>1608</v>
      </c>
      <c r="AY556" s="0" t="s">
        <v>2870</v>
      </c>
    </row>
    <row r="557" customFormat="false" ht="15" hidden="false" customHeight="false" outlineLevel="0" collapsed="false">
      <c r="A557" s="0" t="s">
        <v>2871</v>
      </c>
      <c r="B557" s="0" t="s">
        <v>1592</v>
      </c>
      <c r="C557" s="0" t="s">
        <v>2872</v>
      </c>
      <c r="E557" s="1" t="s">
        <v>2872</v>
      </c>
      <c r="G557" s="5" t="s">
        <v>2872</v>
      </c>
      <c r="H557" s="5"/>
      <c r="I557" s="5"/>
      <c r="J557" s="5"/>
      <c r="K557" s="5"/>
      <c r="L557" s="5"/>
      <c r="M557" s="5"/>
      <c r="N557" s="5"/>
      <c r="O557" s="0" t="s">
        <v>2872</v>
      </c>
      <c r="P557" s="0" t="s">
        <v>2873</v>
      </c>
      <c r="Q557" s="0" t="s">
        <v>718</v>
      </c>
      <c r="R557" s="0" t="s">
        <v>539</v>
      </c>
      <c r="S557" s="0" t="s">
        <v>56</v>
      </c>
      <c r="T557" s="0" t="n">
        <v>7490</v>
      </c>
      <c r="U557" s="0" t="n">
        <v>7490</v>
      </c>
      <c r="X557" s="0" t="n">
        <v>160</v>
      </c>
      <c r="Y557" s="0" t="s">
        <v>298</v>
      </c>
      <c r="Z557" s="0" t="n">
        <v>7490</v>
      </c>
      <c r="AA557" s="0" t="s">
        <v>54</v>
      </c>
      <c r="AB557" s="0" t="s">
        <v>54</v>
      </c>
      <c r="AD557" s="0" t="s">
        <v>1633</v>
      </c>
      <c r="AH557" s="0" t="s">
        <v>56</v>
      </c>
      <c r="AI557" s="0" t="s">
        <v>56</v>
      </c>
      <c r="AK557" s="0" t="s">
        <v>56</v>
      </c>
      <c r="AM557" s="0" t="s">
        <v>56</v>
      </c>
      <c r="AN557" s="0" t="s">
        <v>56</v>
      </c>
      <c r="AO557" s="0" t="s">
        <v>56</v>
      </c>
      <c r="AP557" s="0" t="s">
        <v>56</v>
      </c>
      <c r="AQ557" s="0" t="s">
        <v>70</v>
      </c>
      <c r="AR557" s="0" t="s">
        <v>70</v>
      </c>
      <c r="AS557" s="0" t="s">
        <v>298</v>
      </c>
      <c r="AT557" s="0" t="n">
        <v>136</v>
      </c>
      <c r="AU557" s="0" t="n">
        <v>135</v>
      </c>
    </row>
    <row r="558" customFormat="false" ht="15" hidden="false" customHeight="false" outlineLevel="0" collapsed="false">
      <c r="A558" s="0" t="s">
        <v>2874</v>
      </c>
      <c r="B558" s="0" t="s">
        <v>1592</v>
      </c>
      <c r="C558" s="0" t="s">
        <v>2875</v>
      </c>
      <c r="E558" s="1" t="s">
        <v>2875</v>
      </c>
      <c r="F558" s="1" t="s">
        <v>253</v>
      </c>
      <c r="G558" s="5" t="e">
        <f aca="false">#N/A</f>
        <v>#N/A</v>
      </c>
      <c r="H558" s="5"/>
      <c r="I558" s="5"/>
      <c r="J558" s="5"/>
      <c r="K558" s="5"/>
      <c r="L558" s="5"/>
      <c r="M558" s="5"/>
      <c r="N558" s="5"/>
      <c r="O558" s="0" t="s">
        <v>2875</v>
      </c>
      <c r="P558" s="0" t="s">
        <v>2876</v>
      </c>
      <c r="Q558" s="0" t="s">
        <v>718</v>
      </c>
      <c r="R558" s="0" t="s">
        <v>539</v>
      </c>
      <c r="S558" s="0" t="s">
        <v>56</v>
      </c>
      <c r="T558" s="0" t="n">
        <v>5224</v>
      </c>
      <c r="U558" s="0" t="n">
        <v>5224</v>
      </c>
      <c r="X558" s="0" t="n">
        <v>819</v>
      </c>
      <c r="Y558" s="0" t="s">
        <v>512</v>
      </c>
      <c r="Z558" s="0" t="n">
        <v>5224</v>
      </c>
      <c r="AA558" s="0" t="s">
        <v>54</v>
      </c>
      <c r="AB558" s="0" t="s">
        <v>54</v>
      </c>
      <c r="AD558" s="0" t="s">
        <v>1866</v>
      </c>
      <c r="AH558" s="0" t="s">
        <v>56</v>
      </c>
      <c r="AI558" s="0" t="s">
        <v>56</v>
      </c>
      <c r="AK558" s="0" t="s">
        <v>56</v>
      </c>
      <c r="AM558" s="0" t="s">
        <v>56</v>
      </c>
      <c r="AN558" s="0" t="s">
        <v>56</v>
      </c>
      <c r="AO558" s="0" t="s">
        <v>56</v>
      </c>
      <c r="AP558" s="0" t="s">
        <v>56</v>
      </c>
      <c r="AQ558" s="0" t="s">
        <v>70</v>
      </c>
      <c r="AR558" s="0" t="s">
        <v>70</v>
      </c>
      <c r="AS558" s="0" t="s">
        <v>512</v>
      </c>
      <c r="AT558" s="0" t="n">
        <v>2</v>
      </c>
      <c r="AU558" s="0" t="n">
        <v>8</v>
      </c>
    </row>
    <row r="559" customFormat="false" ht="15" hidden="false" customHeight="false" outlineLevel="0" collapsed="false">
      <c r="A559" s="0" t="s">
        <v>2877</v>
      </c>
      <c r="B559" s="0" t="s">
        <v>1592</v>
      </c>
      <c r="C559" s="0" t="s">
        <v>2878</v>
      </c>
      <c r="E559" s="1" t="s">
        <v>2878</v>
      </c>
      <c r="G559" s="5" t="s">
        <v>2878</v>
      </c>
      <c r="H559" s="5" t="s">
        <v>2879</v>
      </c>
      <c r="I559" s="5"/>
      <c r="J559" s="5"/>
      <c r="K559" s="5"/>
      <c r="L559" s="5"/>
      <c r="M559" s="5"/>
      <c r="N559" s="5"/>
      <c r="O559" s="0" t="s">
        <v>2880</v>
      </c>
      <c r="P559" s="0" t="s">
        <v>2881</v>
      </c>
      <c r="Q559" s="0" t="s">
        <v>51</v>
      </c>
      <c r="R559" s="0" t="s">
        <v>52</v>
      </c>
      <c r="S559" s="0" t="n">
        <v>1</v>
      </c>
      <c r="T559" s="0" t="n">
        <v>6399</v>
      </c>
      <c r="U559" s="0" t="n">
        <v>6399</v>
      </c>
      <c r="X559" s="0" t="n">
        <v>1</v>
      </c>
      <c r="Y559" s="0" t="s">
        <v>67</v>
      </c>
      <c r="Z559" s="0" t="n">
        <v>4652</v>
      </c>
      <c r="AA559" s="0" t="s">
        <v>2882</v>
      </c>
      <c r="AB559" s="0" t="s">
        <v>56</v>
      </c>
      <c r="AD559" s="0" t="s">
        <v>1633</v>
      </c>
      <c r="AG559" s="6" t="n">
        <v>42735</v>
      </c>
      <c r="AH559" s="0" t="n">
        <v>-18</v>
      </c>
      <c r="AI559" s="0" t="n">
        <v>-19</v>
      </c>
      <c r="AJ559" s="6" t="n">
        <v>42735</v>
      </c>
      <c r="AK559" s="0" t="s">
        <v>56</v>
      </c>
      <c r="AM559" s="0" t="n">
        <v>285</v>
      </c>
      <c r="AN559" s="0" t="n">
        <v>300</v>
      </c>
      <c r="AO559" s="0" t="s">
        <v>56</v>
      </c>
      <c r="AP559" s="0" t="s">
        <v>56</v>
      </c>
      <c r="AQ559" s="0" t="s">
        <v>70</v>
      </c>
      <c r="AR559" s="0" t="s">
        <v>70</v>
      </c>
      <c r="AS559" s="0" t="s">
        <v>67</v>
      </c>
      <c r="AT559" s="0" t="n">
        <v>2</v>
      </c>
      <c r="AU559" s="0" t="n">
        <v>1</v>
      </c>
      <c r="AX559" s="0" t="s">
        <v>1608</v>
      </c>
    </row>
    <row r="560" customFormat="false" ht="15" hidden="false" customHeight="false" outlineLevel="0" collapsed="false">
      <c r="A560" s="0" t="s">
        <v>2883</v>
      </c>
      <c r="B560" s="0" t="s">
        <v>1592</v>
      </c>
      <c r="C560" s="0" t="s">
        <v>2884</v>
      </c>
      <c r="D560" s="1" t="s">
        <v>2885</v>
      </c>
      <c r="E560" s="1" t="s">
        <v>2885</v>
      </c>
      <c r="G560" s="5" t="s">
        <v>2885</v>
      </c>
      <c r="H560" s="5"/>
      <c r="I560" s="5"/>
      <c r="J560" s="5"/>
      <c r="K560" s="5"/>
      <c r="L560" s="5"/>
      <c r="M560" s="5"/>
      <c r="N560" s="5"/>
      <c r="O560" s="0" t="s">
        <v>2884</v>
      </c>
      <c r="P560" s="0" t="s">
        <v>2886</v>
      </c>
      <c r="Q560" s="0" t="s">
        <v>451</v>
      </c>
      <c r="R560" s="0" t="s">
        <v>52</v>
      </c>
      <c r="S560" s="0" t="n">
        <v>30.22</v>
      </c>
      <c r="T560" s="0" t="n">
        <v>6419</v>
      </c>
      <c r="U560" s="0" t="n">
        <v>6419</v>
      </c>
      <c r="V560" s="0" t="n">
        <v>6492</v>
      </c>
      <c r="X560" s="0" t="n">
        <v>964</v>
      </c>
      <c r="Y560" s="0" t="s">
        <v>77</v>
      </c>
      <c r="Z560" s="0" t="n">
        <v>6419</v>
      </c>
      <c r="AA560" s="0" t="s">
        <v>54</v>
      </c>
      <c r="AB560" s="0" t="s">
        <v>54</v>
      </c>
      <c r="AC560" s="0" t="n">
        <v>70.461</v>
      </c>
      <c r="AD560" s="0" t="s">
        <v>1599</v>
      </c>
      <c r="AG560" s="6" t="n">
        <v>42735</v>
      </c>
      <c r="AH560" s="0" t="n">
        <v>8.515</v>
      </c>
      <c r="AI560" s="0" t="n">
        <v>8.976</v>
      </c>
      <c r="AJ560" s="6" t="n">
        <v>42735</v>
      </c>
      <c r="AK560" s="0" t="n">
        <v>70.461</v>
      </c>
      <c r="AL560" s="6" t="n">
        <v>42735</v>
      </c>
      <c r="AM560" s="0" t="n">
        <v>811.15</v>
      </c>
      <c r="AN560" s="0" t="n">
        <v>855.033</v>
      </c>
      <c r="AO560" s="0" t="n">
        <v>61.192</v>
      </c>
      <c r="AP560" s="0" t="n">
        <v>68.372</v>
      </c>
      <c r="AQ560" s="0" t="s">
        <v>1605</v>
      </c>
      <c r="AR560" s="0" t="s">
        <v>58</v>
      </c>
      <c r="AS560" s="0" t="s">
        <v>77</v>
      </c>
      <c r="AT560" s="0" t="n">
        <v>54</v>
      </c>
      <c r="AU560" s="0" t="n">
        <v>75</v>
      </c>
      <c r="AX560" s="0" t="s">
        <v>1608</v>
      </c>
    </row>
    <row r="561" customFormat="false" ht="15" hidden="false" customHeight="false" outlineLevel="0" collapsed="false">
      <c r="A561" s="0" t="s">
        <v>2887</v>
      </c>
      <c r="B561" s="0" t="s">
        <v>2888</v>
      </c>
      <c r="C561" s="0" t="s">
        <v>2889</v>
      </c>
      <c r="E561" s="1" t="s">
        <v>2889</v>
      </c>
      <c r="G561" s="5" t="s">
        <v>2889</v>
      </c>
      <c r="H561" s="5"/>
      <c r="I561" s="5"/>
      <c r="J561" s="5"/>
      <c r="K561" s="5"/>
      <c r="L561" s="5"/>
      <c r="M561" s="5"/>
      <c r="N561" s="5"/>
      <c r="O561" s="0" t="s">
        <v>2890</v>
      </c>
      <c r="P561" s="0" t="s">
        <v>2891</v>
      </c>
      <c r="Q561" s="0" t="s">
        <v>51</v>
      </c>
      <c r="R561" s="0" t="s">
        <v>52</v>
      </c>
      <c r="S561" s="0" t="n">
        <v>2.563</v>
      </c>
      <c r="T561" s="0" t="n">
        <v>1629</v>
      </c>
      <c r="U561" s="0" t="n">
        <v>1629</v>
      </c>
      <c r="X561" s="0" t="n">
        <v>515</v>
      </c>
      <c r="Y561" s="0" t="s">
        <v>67</v>
      </c>
      <c r="Z561" s="0" t="s">
        <v>120</v>
      </c>
      <c r="AA561" s="0" t="s">
        <v>2892</v>
      </c>
      <c r="AB561" s="0" t="s">
        <v>56</v>
      </c>
      <c r="AC561" s="0" t="s">
        <v>120</v>
      </c>
      <c r="AG561" s="6" t="n">
        <v>42369</v>
      </c>
      <c r="AH561" s="0" t="n">
        <v>143</v>
      </c>
      <c r="AI561" s="0" t="n">
        <v>156</v>
      </c>
      <c r="AJ561" s="6" t="n">
        <v>42369</v>
      </c>
      <c r="AK561" s="0" t="n">
        <v>15.829</v>
      </c>
      <c r="AL561" s="6" t="n">
        <v>42369</v>
      </c>
      <c r="AM561" s="0" t="n">
        <v>2.02</v>
      </c>
      <c r="AN561" s="0" t="n">
        <v>2.199</v>
      </c>
      <c r="AO561" s="0" t="n">
        <v>2.771</v>
      </c>
      <c r="AP561" s="0" t="n">
        <v>3.097</v>
      </c>
      <c r="AQ561" s="0" t="s">
        <v>725</v>
      </c>
      <c r="AR561" s="0" t="s">
        <v>58</v>
      </c>
      <c r="AS561" s="0" t="s">
        <v>67</v>
      </c>
      <c r="AT561" s="0" t="n">
        <v>237</v>
      </c>
      <c r="AU561" s="0" t="n">
        <v>135</v>
      </c>
      <c r="AV561" s="0" t="s">
        <v>2893</v>
      </c>
      <c r="AX561" s="0" t="s">
        <v>2893</v>
      </c>
    </row>
    <row r="562" customFormat="false" ht="15" hidden="false" customHeight="false" outlineLevel="0" collapsed="false">
      <c r="A562" s="0" t="s">
        <v>2894</v>
      </c>
      <c r="B562" s="0" t="s">
        <v>2888</v>
      </c>
      <c r="C562" s="0" t="s">
        <v>2895</v>
      </c>
      <c r="E562" s="1" t="s">
        <v>2895</v>
      </c>
      <c r="G562" s="5" t="s">
        <v>2895</v>
      </c>
      <c r="H562" s="5"/>
      <c r="I562" s="5"/>
      <c r="J562" s="5"/>
      <c r="K562" s="5"/>
      <c r="L562" s="5"/>
      <c r="M562" s="5"/>
      <c r="N562" s="5"/>
      <c r="O562" s="0" t="s">
        <v>2895</v>
      </c>
      <c r="P562" s="0" t="s">
        <v>2896</v>
      </c>
      <c r="Q562" s="0" t="s">
        <v>51</v>
      </c>
      <c r="R562" s="0" t="s">
        <v>52</v>
      </c>
      <c r="S562" s="0" t="n">
        <v>396</v>
      </c>
      <c r="T562" s="0" t="n">
        <v>3250</v>
      </c>
      <c r="U562" s="0" t="n">
        <v>3250</v>
      </c>
      <c r="X562" s="0" t="n">
        <v>36</v>
      </c>
      <c r="Y562" s="0" t="s">
        <v>53</v>
      </c>
      <c r="Z562" s="0" t="n">
        <v>3250</v>
      </c>
      <c r="AA562" s="0" t="s">
        <v>54</v>
      </c>
      <c r="AB562" s="0" t="s">
        <v>54</v>
      </c>
      <c r="AC562" s="0" t="n">
        <v>927</v>
      </c>
      <c r="AD562" s="0" t="s">
        <v>2897</v>
      </c>
      <c r="AG562" s="6" t="n">
        <v>42369</v>
      </c>
      <c r="AH562" s="0" t="n">
        <v>-3</v>
      </c>
      <c r="AI562" s="0" t="n">
        <v>-3</v>
      </c>
      <c r="AJ562" s="6" t="n">
        <v>42369</v>
      </c>
      <c r="AK562" s="0" t="n">
        <v>927</v>
      </c>
      <c r="AL562" s="6" t="n">
        <v>42369</v>
      </c>
      <c r="AM562" s="0" t="n">
        <v>368</v>
      </c>
      <c r="AN562" s="0" t="n">
        <v>400</v>
      </c>
      <c r="AO562" s="0" t="n">
        <v>738</v>
      </c>
      <c r="AP562" s="0" t="n">
        <v>825</v>
      </c>
      <c r="AQ562" s="0" t="s">
        <v>674</v>
      </c>
      <c r="AR562" s="0" t="s">
        <v>58</v>
      </c>
      <c r="AS562" s="0" t="s">
        <v>53</v>
      </c>
      <c r="AT562" s="0" t="n">
        <v>21</v>
      </c>
      <c r="AU562" s="0" t="n">
        <v>26</v>
      </c>
      <c r="AV562" s="0" t="s">
        <v>2897</v>
      </c>
      <c r="AW562" s="0" t="s">
        <v>2898</v>
      </c>
      <c r="AX562" s="0" t="s">
        <v>2899</v>
      </c>
      <c r="AY562" s="0" t="s">
        <v>2898</v>
      </c>
    </row>
    <row r="563" customFormat="false" ht="15" hidden="false" customHeight="false" outlineLevel="0" collapsed="false">
      <c r="A563" s="0" t="s">
        <v>2900</v>
      </c>
      <c r="B563" s="0" t="s">
        <v>2888</v>
      </c>
      <c r="C563" s="0" t="s">
        <v>2901</v>
      </c>
      <c r="E563" s="1" t="s">
        <v>2901</v>
      </c>
      <c r="G563" s="5" t="s">
        <v>2901</v>
      </c>
      <c r="H563" s="5"/>
      <c r="I563" s="5"/>
      <c r="J563" s="5"/>
      <c r="K563" s="5"/>
      <c r="L563" s="5"/>
      <c r="M563" s="5"/>
      <c r="N563" s="5"/>
      <c r="O563" s="0" t="s">
        <v>2901</v>
      </c>
      <c r="P563" s="0" t="s">
        <v>2902</v>
      </c>
      <c r="Q563" s="0" t="s">
        <v>51</v>
      </c>
      <c r="R563" s="0" t="s">
        <v>52</v>
      </c>
      <c r="S563" s="0" t="n">
        <v>27.81</v>
      </c>
      <c r="T563" s="0" t="n">
        <v>910</v>
      </c>
      <c r="U563" s="0" t="n">
        <v>910</v>
      </c>
      <c r="V563" s="0" t="n">
        <v>610</v>
      </c>
      <c r="X563" s="0" t="n">
        <v>998</v>
      </c>
      <c r="Y563" s="0" t="s">
        <v>53</v>
      </c>
      <c r="Z563" s="0" t="n">
        <v>910</v>
      </c>
      <c r="AA563" s="0" t="s">
        <v>54</v>
      </c>
      <c r="AB563" s="0" t="s">
        <v>54</v>
      </c>
      <c r="AC563" s="0" t="n">
        <v>100</v>
      </c>
      <c r="AD563" s="0" t="s">
        <v>2903</v>
      </c>
      <c r="AG563" s="6" t="n">
        <v>42735</v>
      </c>
      <c r="AH563" s="0" t="n">
        <v>-1.6</v>
      </c>
      <c r="AI563" s="0" t="n">
        <v>-1.687</v>
      </c>
      <c r="AJ563" s="6" t="n">
        <v>42735</v>
      </c>
      <c r="AK563" s="0" t="n">
        <v>100</v>
      </c>
      <c r="AL563" s="6" t="n">
        <v>42735</v>
      </c>
      <c r="AM563" s="0" t="n">
        <v>73.955</v>
      </c>
      <c r="AN563" s="0" t="n">
        <v>77.956</v>
      </c>
      <c r="AO563" s="0" t="n">
        <v>81.291</v>
      </c>
      <c r="AP563" s="0" t="n">
        <v>90.83</v>
      </c>
      <c r="AQ563" s="0" t="s">
        <v>831</v>
      </c>
      <c r="AR563" s="0" t="s">
        <v>58</v>
      </c>
      <c r="AS563" s="0" t="s">
        <v>53</v>
      </c>
      <c r="AT563" s="0" t="n">
        <v>758</v>
      </c>
      <c r="AU563" s="0" t="n">
        <v>766</v>
      </c>
      <c r="AX563" s="0" t="s">
        <v>2899</v>
      </c>
    </row>
    <row r="564" customFormat="false" ht="15" hidden="false" customHeight="false" outlineLevel="0" collapsed="false">
      <c r="A564" s="0" t="s">
        <v>2904</v>
      </c>
      <c r="B564" s="0" t="s">
        <v>2905</v>
      </c>
      <c r="C564" s="0" t="s">
        <v>2906</v>
      </c>
      <c r="E564" s="1" t="s">
        <v>2906</v>
      </c>
      <c r="F564" s="1" t="s">
        <v>253</v>
      </c>
      <c r="G564" s="5" t="e">
        <f aca="false">#N/A</f>
        <v>#N/A</v>
      </c>
      <c r="H564" s="5"/>
      <c r="I564" s="5"/>
      <c r="J564" s="5"/>
      <c r="K564" s="5"/>
      <c r="L564" s="5"/>
      <c r="M564" s="5"/>
      <c r="N564" s="5"/>
      <c r="O564" s="0" t="s">
        <v>2907</v>
      </c>
      <c r="P564" s="0" t="s">
        <v>2908</v>
      </c>
      <c r="Q564" s="0" t="s">
        <v>51</v>
      </c>
      <c r="R564" s="0" t="s">
        <v>52</v>
      </c>
      <c r="S564" s="0" t="n">
        <v>256</v>
      </c>
      <c r="T564" s="0" t="n">
        <v>5829</v>
      </c>
      <c r="U564" s="0" t="n">
        <v>5829</v>
      </c>
      <c r="V564" s="0" t="n">
        <v>8210</v>
      </c>
      <c r="X564" s="0" t="n">
        <v>7</v>
      </c>
      <c r="Y564" s="0" t="s">
        <v>67</v>
      </c>
      <c r="Z564" s="0" t="n">
        <v>6420</v>
      </c>
      <c r="AA564" s="0" t="s">
        <v>120</v>
      </c>
      <c r="AB564" s="0" t="s">
        <v>54</v>
      </c>
      <c r="AC564" s="0" t="n">
        <v>1.663</v>
      </c>
      <c r="AD564" s="0" t="s">
        <v>2909</v>
      </c>
      <c r="AG564" s="6" t="n">
        <v>42369</v>
      </c>
      <c r="AH564" s="0" t="n">
        <v>8</v>
      </c>
      <c r="AI564" s="0" t="n">
        <v>9</v>
      </c>
      <c r="AJ564" s="6" t="n">
        <v>42369</v>
      </c>
      <c r="AK564" s="0" t="n">
        <v>375</v>
      </c>
      <c r="AL564" s="6" t="n">
        <v>42369</v>
      </c>
      <c r="AM564" s="0" t="n">
        <v>1.048</v>
      </c>
      <c r="AN564" s="0" t="n">
        <v>1.141</v>
      </c>
      <c r="AO564" s="0" t="s">
        <v>56</v>
      </c>
      <c r="AP564" s="0" t="s">
        <v>56</v>
      </c>
      <c r="AQ564" s="0" t="s">
        <v>70</v>
      </c>
      <c r="AR564" s="0" t="s">
        <v>70</v>
      </c>
      <c r="AS564" s="0" t="s">
        <v>67</v>
      </c>
      <c r="AT564" s="0" t="n">
        <v>17</v>
      </c>
      <c r="AU564" s="0" t="n">
        <v>6</v>
      </c>
      <c r="AX564" s="0" t="s">
        <v>2910</v>
      </c>
      <c r="AY564" s="0" t="s">
        <v>2911</v>
      </c>
    </row>
    <row r="565" customFormat="false" ht="15" hidden="false" customHeight="false" outlineLevel="0" collapsed="false">
      <c r="A565" s="0" t="s">
        <v>2912</v>
      </c>
      <c r="B565" s="0" t="s">
        <v>2905</v>
      </c>
      <c r="C565" s="0" t="s">
        <v>2913</v>
      </c>
      <c r="E565" s="1" t="s">
        <v>2913</v>
      </c>
      <c r="G565" s="5" t="s">
        <v>2913</v>
      </c>
      <c r="H565" s="5"/>
      <c r="I565" s="5"/>
      <c r="J565" s="5"/>
      <c r="K565" s="5"/>
      <c r="L565" s="5"/>
      <c r="M565" s="5"/>
      <c r="N565" s="5"/>
      <c r="O565" s="0" t="s">
        <v>2914</v>
      </c>
      <c r="P565" s="0" t="s">
        <v>2915</v>
      </c>
      <c r="Q565" s="0" t="s">
        <v>51</v>
      </c>
      <c r="R565" s="0" t="s">
        <v>52</v>
      </c>
      <c r="S565" s="0" t="n">
        <v>223</v>
      </c>
      <c r="T565" s="0" t="n">
        <v>3030</v>
      </c>
      <c r="U565" s="0" t="n">
        <v>3030</v>
      </c>
      <c r="V565" s="0" t="n">
        <v>2540</v>
      </c>
      <c r="X565" s="0" t="n">
        <v>1</v>
      </c>
      <c r="Y565" s="0" t="s">
        <v>67</v>
      </c>
      <c r="AA565" s="0" t="s">
        <v>120</v>
      </c>
      <c r="AB565" s="0" t="s">
        <v>54</v>
      </c>
      <c r="AD565" s="0" t="s">
        <v>2916</v>
      </c>
      <c r="AG565" s="6" t="n">
        <v>42369</v>
      </c>
      <c r="AH565" s="0" t="n">
        <v>1</v>
      </c>
      <c r="AI565" s="0" t="n">
        <v>2</v>
      </c>
      <c r="AJ565" s="6" t="n">
        <v>42369</v>
      </c>
      <c r="AK565" s="0" t="n">
        <v>1.75</v>
      </c>
      <c r="AL565" s="6" t="n">
        <v>42369</v>
      </c>
      <c r="AM565" s="0" t="n">
        <v>225</v>
      </c>
      <c r="AN565" s="0" t="n">
        <v>245</v>
      </c>
      <c r="AO565" s="0" t="s">
        <v>56</v>
      </c>
      <c r="AP565" s="0" t="s">
        <v>56</v>
      </c>
      <c r="AQ565" s="0" t="s">
        <v>70</v>
      </c>
      <c r="AR565" s="0" t="s">
        <v>70</v>
      </c>
      <c r="AS565" s="0" t="s">
        <v>67</v>
      </c>
      <c r="AT565" s="0" t="n">
        <v>123</v>
      </c>
      <c r="AU565" s="0" t="n">
        <v>0</v>
      </c>
      <c r="AV565" s="0" t="s">
        <v>2910</v>
      </c>
      <c r="AW565" s="0" t="s">
        <v>2910</v>
      </c>
      <c r="AX565" s="0" t="s">
        <v>2910</v>
      </c>
    </row>
    <row r="566" customFormat="false" ht="15" hidden="false" customHeight="false" outlineLevel="0" collapsed="false">
      <c r="A566" s="0" t="s">
        <v>2917</v>
      </c>
      <c r="B566" s="0" t="s">
        <v>2905</v>
      </c>
      <c r="C566" s="0" t="s">
        <v>2918</v>
      </c>
      <c r="E566" s="1" t="s">
        <v>2918</v>
      </c>
      <c r="G566" s="5" t="s">
        <v>2918</v>
      </c>
      <c r="H566" s="5"/>
      <c r="I566" s="5"/>
      <c r="J566" s="5"/>
      <c r="K566" s="5"/>
      <c r="L566" s="5"/>
      <c r="M566" s="5"/>
      <c r="N566" s="5"/>
      <c r="O566" s="0" t="s">
        <v>2918</v>
      </c>
      <c r="P566" s="0" t="s">
        <v>2919</v>
      </c>
      <c r="Q566" s="0" t="s">
        <v>718</v>
      </c>
      <c r="R566" s="0" t="s">
        <v>119</v>
      </c>
      <c r="S566" s="0" t="n">
        <v>0</v>
      </c>
      <c r="T566" s="0" t="n">
        <v>6420</v>
      </c>
      <c r="U566" s="0" t="n">
        <v>6420</v>
      </c>
      <c r="V566" s="0" t="n">
        <v>4120</v>
      </c>
      <c r="X566" s="0" t="n">
        <v>3</v>
      </c>
      <c r="Y566" s="0" t="s">
        <v>512</v>
      </c>
      <c r="Z566" s="0" t="n">
        <v>6420</v>
      </c>
      <c r="AA566" s="0" t="s">
        <v>54</v>
      </c>
      <c r="AB566" s="0" t="s">
        <v>54</v>
      </c>
      <c r="AD566" s="0" t="s">
        <v>2920</v>
      </c>
      <c r="AG566" s="6" t="n">
        <v>42369</v>
      </c>
      <c r="AH566" s="0" t="n">
        <v>0</v>
      </c>
      <c r="AI566" s="0" t="n">
        <v>0</v>
      </c>
      <c r="AJ566" s="6" t="n">
        <v>42369</v>
      </c>
      <c r="AK566" s="0" t="s">
        <v>56</v>
      </c>
      <c r="AM566" s="0" t="n">
        <v>22</v>
      </c>
      <c r="AN566" s="0" t="n">
        <v>24</v>
      </c>
      <c r="AO566" s="0" t="s">
        <v>56</v>
      </c>
      <c r="AP566" s="0" t="s">
        <v>56</v>
      </c>
      <c r="AQ566" s="0" t="s">
        <v>70</v>
      </c>
      <c r="AR566" s="0" t="s">
        <v>70</v>
      </c>
      <c r="AS566" s="0" t="s">
        <v>512</v>
      </c>
      <c r="AT566" s="0" t="n">
        <v>3</v>
      </c>
      <c r="AU566" s="0" t="n">
        <v>2</v>
      </c>
    </row>
    <row r="567" customFormat="false" ht="15" hidden="false" customHeight="false" outlineLevel="0" collapsed="false">
      <c r="A567" s="0" t="s">
        <v>2921</v>
      </c>
      <c r="B567" s="0" t="s">
        <v>2905</v>
      </c>
      <c r="C567" s="0" t="s">
        <v>2922</v>
      </c>
      <c r="E567" s="1" t="s">
        <v>2922</v>
      </c>
      <c r="G567" s="5" t="s">
        <v>2922</v>
      </c>
      <c r="H567" s="5"/>
      <c r="I567" s="5"/>
      <c r="J567" s="5"/>
      <c r="K567" s="5"/>
      <c r="L567" s="5"/>
      <c r="M567" s="5"/>
      <c r="N567" s="5"/>
      <c r="O567" s="0" t="s">
        <v>2923</v>
      </c>
      <c r="P567" s="0" t="s">
        <v>2924</v>
      </c>
      <c r="Q567" s="0" t="s">
        <v>51</v>
      </c>
      <c r="R567" s="0" t="s">
        <v>52</v>
      </c>
      <c r="S567" s="0" t="n">
        <v>7.947</v>
      </c>
      <c r="T567" s="0" t="n">
        <v>3511</v>
      </c>
      <c r="U567" s="0" t="n">
        <v>3511</v>
      </c>
      <c r="X567" s="0" t="n">
        <v>1</v>
      </c>
      <c r="Y567" s="0" t="s">
        <v>67</v>
      </c>
      <c r="Z567" s="0" t="s">
        <v>120</v>
      </c>
      <c r="AA567" s="0" t="s">
        <v>2925</v>
      </c>
      <c r="AB567" s="0" t="s">
        <v>56</v>
      </c>
      <c r="AC567" s="0" t="s">
        <v>120</v>
      </c>
      <c r="AD567" s="0" t="s">
        <v>2926</v>
      </c>
      <c r="AG567" s="6" t="n">
        <v>42735</v>
      </c>
      <c r="AH567" s="0" t="n">
        <v>528</v>
      </c>
      <c r="AI567" s="0" t="n">
        <v>557</v>
      </c>
      <c r="AJ567" s="6" t="n">
        <v>42735</v>
      </c>
      <c r="AK567" s="0" t="n">
        <v>26.3</v>
      </c>
      <c r="AL567" s="6" t="n">
        <v>42735</v>
      </c>
      <c r="AM567" s="0" t="n">
        <v>23.342</v>
      </c>
      <c r="AN567" s="0" t="n">
        <v>24.605</v>
      </c>
      <c r="AO567" s="0" t="n">
        <v>8.901</v>
      </c>
      <c r="AP567" s="0" t="n">
        <v>9.945</v>
      </c>
      <c r="AQ567" s="0" t="s">
        <v>2927</v>
      </c>
      <c r="AR567" s="0" t="s">
        <v>58</v>
      </c>
      <c r="AS567" s="0" t="s">
        <v>67</v>
      </c>
      <c r="AT567" s="0" t="n">
        <v>146</v>
      </c>
      <c r="AU567" s="0" t="n">
        <v>132</v>
      </c>
      <c r="AX567" s="0" t="s">
        <v>2910</v>
      </c>
    </row>
    <row r="568" customFormat="false" ht="15" hidden="false" customHeight="false" outlineLevel="0" collapsed="false">
      <c r="A568" s="0" t="s">
        <v>2928</v>
      </c>
      <c r="B568" s="0" t="s">
        <v>2905</v>
      </c>
      <c r="C568" s="0" t="s">
        <v>2929</v>
      </c>
      <c r="E568" s="1" t="s">
        <v>2929</v>
      </c>
      <c r="G568" s="5" t="s">
        <v>2929</v>
      </c>
      <c r="H568" s="5" t="s">
        <v>2930</v>
      </c>
      <c r="I568" s="5"/>
      <c r="J568" s="5"/>
      <c r="K568" s="5"/>
      <c r="L568" s="5"/>
      <c r="M568" s="5"/>
      <c r="N568" s="5"/>
      <c r="O568" s="0" t="s">
        <v>2929</v>
      </c>
      <c r="P568" s="0" t="s">
        <v>2931</v>
      </c>
      <c r="Q568" s="0" t="s">
        <v>51</v>
      </c>
      <c r="R568" s="0" t="s">
        <v>52</v>
      </c>
      <c r="S568" s="0" t="n">
        <v>911</v>
      </c>
      <c r="T568" s="0" t="n">
        <v>4910</v>
      </c>
      <c r="U568" s="0" t="n">
        <v>4910</v>
      </c>
      <c r="V568" s="0" t="n">
        <v>1813</v>
      </c>
      <c r="X568" s="0" t="n">
        <v>704</v>
      </c>
      <c r="Y568" s="0" t="s">
        <v>512</v>
      </c>
      <c r="Z568" s="0" t="n">
        <v>4910</v>
      </c>
      <c r="AA568" s="0" t="s">
        <v>54</v>
      </c>
      <c r="AB568" s="0" t="s">
        <v>54</v>
      </c>
      <c r="AC568" s="0" t="n">
        <v>10</v>
      </c>
      <c r="AD568" s="0" t="s">
        <v>2932</v>
      </c>
      <c r="AG568" s="6" t="n">
        <v>42735</v>
      </c>
      <c r="AH568" s="0" t="n">
        <v>-14</v>
      </c>
      <c r="AI568" s="0" t="n">
        <v>-15</v>
      </c>
      <c r="AJ568" s="6" t="n">
        <v>42735</v>
      </c>
      <c r="AK568" s="0" t="n">
        <v>10</v>
      </c>
      <c r="AL568" s="6" t="n">
        <v>42735</v>
      </c>
      <c r="AM568" s="0" t="n">
        <v>2.726</v>
      </c>
      <c r="AN568" s="0" t="n">
        <v>2.873</v>
      </c>
      <c r="AO568" s="0" t="s">
        <v>56</v>
      </c>
      <c r="AP568" s="0" t="s">
        <v>56</v>
      </c>
      <c r="AQ568" s="0" t="s">
        <v>70</v>
      </c>
      <c r="AR568" s="0" t="s">
        <v>70</v>
      </c>
      <c r="AS568" s="0" t="s">
        <v>512</v>
      </c>
      <c r="AT568" s="0" t="n">
        <v>25</v>
      </c>
      <c r="AU568" s="0" t="n">
        <v>26</v>
      </c>
      <c r="AX568" s="0" t="s">
        <v>2910</v>
      </c>
      <c r="AY568" s="0" t="s">
        <v>2933</v>
      </c>
    </row>
    <row r="569" customFormat="false" ht="15" hidden="false" customHeight="false" outlineLevel="0" collapsed="false">
      <c r="A569" s="0" t="s">
        <v>2934</v>
      </c>
      <c r="B569" s="0" t="s">
        <v>2935</v>
      </c>
      <c r="C569" s="0" t="s">
        <v>2936</v>
      </c>
      <c r="E569" s="1" t="s">
        <v>2936</v>
      </c>
      <c r="G569" s="5" t="s">
        <v>2936</v>
      </c>
      <c r="H569" s="5"/>
      <c r="I569" s="5"/>
      <c r="J569" s="5"/>
      <c r="K569" s="5"/>
      <c r="L569" s="5"/>
      <c r="M569" s="5"/>
      <c r="N569" s="5"/>
      <c r="O569" s="0" t="s">
        <v>2936</v>
      </c>
      <c r="P569" s="0" t="s">
        <v>2937</v>
      </c>
      <c r="Q569" s="0" t="s">
        <v>51</v>
      </c>
      <c r="R569" s="0" t="s">
        <v>52</v>
      </c>
      <c r="S569" s="0" t="n">
        <v>191</v>
      </c>
      <c r="T569" s="0" t="n">
        <v>5829</v>
      </c>
      <c r="U569" s="0" t="n">
        <v>5829</v>
      </c>
      <c r="X569" s="0" t="n">
        <v>78</v>
      </c>
      <c r="Y569" s="0" t="s">
        <v>53</v>
      </c>
      <c r="Z569" s="0" t="n">
        <v>5829</v>
      </c>
      <c r="AA569" s="0" t="s">
        <v>54</v>
      </c>
      <c r="AB569" s="0" t="s">
        <v>54</v>
      </c>
      <c r="AC569" s="0" t="n">
        <v>1.619</v>
      </c>
      <c r="AD569" s="0" t="s">
        <v>2938</v>
      </c>
      <c r="AG569" s="6" t="n">
        <v>42735</v>
      </c>
      <c r="AH569" s="0" t="n">
        <v>9</v>
      </c>
      <c r="AI569" s="0" t="n">
        <v>9</v>
      </c>
      <c r="AJ569" s="6" t="n">
        <v>42735</v>
      </c>
      <c r="AK569" s="0" t="n">
        <v>1.619</v>
      </c>
      <c r="AL569" s="6" t="n">
        <v>42735</v>
      </c>
      <c r="AM569" s="0" t="n">
        <v>199</v>
      </c>
      <c r="AN569" s="0" t="n">
        <v>210</v>
      </c>
      <c r="AO569" s="0" t="n">
        <v>226</v>
      </c>
      <c r="AP569" s="0" t="n">
        <v>252</v>
      </c>
      <c r="AQ569" s="0" t="s">
        <v>197</v>
      </c>
      <c r="AR569" s="0" t="s">
        <v>58</v>
      </c>
      <c r="AS569" s="0" t="s">
        <v>53</v>
      </c>
      <c r="AT569" s="0" t="n">
        <v>32</v>
      </c>
      <c r="AU569" s="0" t="n">
        <v>33</v>
      </c>
      <c r="AX569" s="0" t="s">
        <v>1263</v>
      </c>
      <c r="AY569" s="0" t="s">
        <v>2939</v>
      </c>
    </row>
    <row r="570" customFormat="false" ht="15" hidden="false" customHeight="false" outlineLevel="0" collapsed="false">
      <c r="A570" s="0" t="s">
        <v>2940</v>
      </c>
      <c r="B570" s="0" t="s">
        <v>2935</v>
      </c>
      <c r="C570" s="0" t="s">
        <v>2941</v>
      </c>
      <c r="E570" s="1" t="s">
        <v>2941</v>
      </c>
      <c r="G570" s="5" t="s">
        <v>2941</v>
      </c>
      <c r="H570" s="5"/>
      <c r="I570" s="5"/>
      <c r="J570" s="5"/>
      <c r="K570" s="5"/>
      <c r="L570" s="5"/>
      <c r="M570" s="5"/>
      <c r="N570" s="5"/>
      <c r="O570" s="0" t="s">
        <v>2941</v>
      </c>
      <c r="P570" s="0" t="s">
        <v>2942</v>
      </c>
      <c r="Q570" s="0" t="s">
        <v>51</v>
      </c>
      <c r="R570" s="0" t="s">
        <v>52</v>
      </c>
      <c r="S570" s="0" t="n">
        <v>89.059</v>
      </c>
      <c r="T570" s="0" t="n">
        <v>2811</v>
      </c>
      <c r="U570" s="0" t="n">
        <v>2811</v>
      </c>
      <c r="V570" s="0" t="n">
        <v>2630</v>
      </c>
      <c r="X570" s="0" t="n">
        <v>1.028</v>
      </c>
      <c r="Y570" s="0" t="s">
        <v>53</v>
      </c>
      <c r="Z570" s="0" t="n">
        <v>2811</v>
      </c>
      <c r="AA570" s="0" t="s">
        <v>54</v>
      </c>
      <c r="AB570" s="0" t="s">
        <v>54</v>
      </c>
      <c r="AC570" s="0" t="n">
        <v>351</v>
      </c>
      <c r="AD570" s="0" t="s">
        <v>2943</v>
      </c>
      <c r="AG570" s="6" t="n">
        <v>42643</v>
      </c>
      <c r="AH570" s="0" t="n">
        <v>5.45</v>
      </c>
      <c r="AI570" s="0" t="n">
        <v>6.083</v>
      </c>
      <c r="AJ570" s="6" t="n">
        <v>42643</v>
      </c>
      <c r="AK570" s="0" t="n">
        <v>351</v>
      </c>
      <c r="AL570" s="6" t="n">
        <v>42643</v>
      </c>
      <c r="AM570" s="0" t="n">
        <v>125.717</v>
      </c>
      <c r="AN570" s="0" t="n">
        <v>140.313</v>
      </c>
      <c r="AO570" s="0" t="n">
        <v>106.505</v>
      </c>
      <c r="AP570" s="0" t="n">
        <v>119.003</v>
      </c>
      <c r="AQ570" s="0" t="s">
        <v>197</v>
      </c>
      <c r="AR570" s="0" t="s">
        <v>58</v>
      </c>
      <c r="AS570" s="0" t="s">
        <v>53</v>
      </c>
      <c r="AT570" s="0" t="n">
        <v>1433</v>
      </c>
      <c r="AU570" s="0" t="n">
        <v>1.603</v>
      </c>
      <c r="AX570" s="0" t="s">
        <v>1263</v>
      </c>
      <c r="AY570" s="0" t="s">
        <v>2944</v>
      </c>
    </row>
    <row r="571" customFormat="false" ht="15" hidden="false" customHeight="false" outlineLevel="0" collapsed="false">
      <c r="A571" s="0" t="s">
        <v>2945</v>
      </c>
      <c r="B571" s="0" t="s">
        <v>2935</v>
      </c>
      <c r="C571" s="0" t="s">
        <v>2946</v>
      </c>
      <c r="E571" s="1" t="s">
        <v>2946</v>
      </c>
      <c r="G571" s="5" t="s">
        <v>2946</v>
      </c>
      <c r="H571" s="5"/>
      <c r="I571" s="5"/>
      <c r="J571" s="5"/>
      <c r="K571" s="5"/>
      <c r="L571" s="5"/>
      <c r="M571" s="5"/>
      <c r="N571" s="5" t="s">
        <v>2947</v>
      </c>
      <c r="O571" s="0" t="s">
        <v>2948</v>
      </c>
      <c r="P571" s="0" t="s">
        <v>2949</v>
      </c>
      <c r="Q571" s="0" t="s">
        <v>51</v>
      </c>
      <c r="R571" s="0" t="s">
        <v>52</v>
      </c>
      <c r="S571" s="0" t="n">
        <v>52</v>
      </c>
      <c r="T571" s="0" t="n">
        <v>5829</v>
      </c>
      <c r="U571" s="0" t="n">
        <v>5829</v>
      </c>
      <c r="X571" s="0" t="n">
        <v>26</v>
      </c>
      <c r="Y571" s="0" t="s">
        <v>67</v>
      </c>
      <c r="Z571" s="0" t="s">
        <v>120</v>
      </c>
      <c r="AA571" s="0" t="s">
        <v>120</v>
      </c>
      <c r="AB571" s="0" t="s">
        <v>56</v>
      </c>
      <c r="AC571" s="0" t="s">
        <v>120</v>
      </c>
      <c r="AD571" s="0" t="s">
        <v>2938</v>
      </c>
      <c r="AG571" s="6" t="n">
        <v>42643</v>
      </c>
      <c r="AH571" s="0" t="n">
        <v>5</v>
      </c>
      <c r="AI571" s="0" t="n">
        <v>6</v>
      </c>
      <c r="AJ571" s="6" t="n">
        <v>42643</v>
      </c>
      <c r="AK571" s="0" t="n">
        <v>297</v>
      </c>
      <c r="AL571" s="6" t="n">
        <v>42643</v>
      </c>
      <c r="AM571" s="0" t="n">
        <v>68</v>
      </c>
      <c r="AN571" s="0" t="n">
        <v>76</v>
      </c>
      <c r="AO571" s="0" t="n">
        <v>28</v>
      </c>
      <c r="AP571" s="0" t="n">
        <v>32</v>
      </c>
      <c r="AQ571" s="0" t="s">
        <v>197</v>
      </c>
      <c r="AR571" s="0" t="s">
        <v>58</v>
      </c>
      <c r="AS571" s="0" t="s">
        <v>67</v>
      </c>
      <c r="AT571" s="0" t="n">
        <v>58</v>
      </c>
      <c r="AU571" s="0" t="n">
        <v>13</v>
      </c>
      <c r="AX571" s="0" t="s">
        <v>1263</v>
      </c>
      <c r="AY571" s="0" t="s">
        <v>1179</v>
      </c>
    </row>
    <row r="572" customFormat="false" ht="15" hidden="false" customHeight="false" outlineLevel="0" collapsed="false">
      <c r="A572" s="0" t="s">
        <v>2950</v>
      </c>
      <c r="B572" s="0" t="s">
        <v>2935</v>
      </c>
      <c r="C572" s="0" t="s">
        <v>2951</v>
      </c>
      <c r="E572" s="1" t="s">
        <v>2951</v>
      </c>
      <c r="G572" s="5" t="s">
        <v>2951</v>
      </c>
      <c r="H572" s="5"/>
      <c r="I572" s="5"/>
      <c r="J572" s="5"/>
      <c r="K572" s="5"/>
      <c r="L572" s="5"/>
      <c r="M572" s="5"/>
      <c r="N572" s="5"/>
      <c r="O572" s="0" t="s">
        <v>2952</v>
      </c>
      <c r="P572" s="0" t="s">
        <v>2953</v>
      </c>
      <c r="Q572" s="0" t="s">
        <v>51</v>
      </c>
      <c r="R572" s="0" t="s">
        <v>52</v>
      </c>
      <c r="S572" s="0" t="n">
        <v>7</v>
      </c>
      <c r="T572" s="0" t="n">
        <v>2630</v>
      </c>
      <c r="U572" s="0" t="n">
        <v>2630</v>
      </c>
      <c r="V572" s="0" t="n">
        <v>6190</v>
      </c>
      <c r="X572" s="0" t="n">
        <v>11</v>
      </c>
      <c r="Y572" s="0" t="s">
        <v>67</v>
      </c>
      <c r="Z572" s="0" t="s">
        <v>120</v>
      </c>
      <c r="AA572" s="0" t="s">
        <v>120</v>
      </c>
      <c r="AB572" s="0" t="s">
        <v>56</v>
      </c>
      <c r="AC572" s="0" t="s">
        <v>120</v>
      </c>
      <c r="AD572" s="0" t="s">
        <v>2938</v>
      </c>
      <c r="AG572" s="6" t="n">
        <v>42735</v>
      </c>
      <c r="AH572" s="0" t="n">
        <v>3</v>
      </c>
      <c r="AI572" s="0" t="n">
        <v>3</v>
      </c>
      <c r="AJ572" s="6" t="n">
        <v>42735</v>
      </c>
      <c r="AK572" s="0" t="n">
        <v>59</v>
      </c>
      <c r="AL572" s="6" t="n">
        <v>42735</v>
      </c>
      <c r="AM572" s="0" t="n">
        <v>1</v>
      </c>
      <c r="AN572" s="0" t="n">
        <v>1</v>
      </c>
      <c r="AO572" s="0" t="n">
        <v>3</v>
      </c>
      <c r="AP572" s="0" t="n">
        <v>4</v>
      </c>
      <c r="AQ572" s="0" t="s">
        <v>197</v>
      </c>
      <c r="AR572" s="0" t="s">
        <v>58</v>
      </c>
      <c r="AS572" s="0" t="s">
        <v>67</v>
      </c>
      <c r="AT572" s="0" t="n">
        <v>10</v>
      </c>
      <c r="AU572" s="0" t="n">
        <v>5</v>
      </c>
      <c r="AV572" s="0" t="s">
        <v>1263</v>
      </c>
      <c r="AX572" s="0" t="s">
        <v>1263</v>
      </c>
      <c r="AY572" s="0" t="s">
        <v>2954</v>
      </c>
    </row>
    <row r="573" customFormat="false" ht="15" hidden="false" customHeight="false" outlineLevel="0" collapsed="false">
      <c r="A573" s="0" t="s">
        <v>2955</v>
      </c>
      <c r="B573" s="0" t="s">
        <v>2935</v>
      </c>
      <c r="C573" s="0" t="s">
        <v>2956</v>
      </c>
      <c r="E573" s="1" t="s">
        <v>2956</v>
      </c>
      <c r="G573" s="5" t="s">
        <v>2956</v>
      </c>
      <c r="H573" s="5"/>
      <c r="I573" s="5"/>
      <c r="J573" s="5"/>
      <c r="K573" s="5"/>
      <c r="L573" s="5"/>
      <c r="M573" s="5"/>
      <c r="N573" s="5"/>
      <c r="O573" s="0" t="s">
        <v>2957</v>
      </c>
      <c r="P573" s="0" t="s">
        <v>2958</v>
      </c>
      <c r="Q573" s="0" t="s">
        <v>51</v>
      </c>
      <c r="R573" s="0" t="s">
        <v>52</v>
      </c>
      <c r="S573" s="0" t="n">
        <v>45.07</v>
      </c>
      <c r="T573" s="0" t="n">
        <v>4910</v>
      </c>
      <c r="U573" s="0" t="n">
        <v>4910</v>
      </c>
      <c r="X573" s="0" t="n">
        <v>992</v>
      </c>
      <c r="Y573" s="0" t="s">
        <v>67</v>
      </c>
      <c r="Z573" s="0" t="n">
        <v>8411</v>
      </c>
      <c r="AA573" s="0" t="s">
        <v>120</v>
      </c>
      <c r="AB573" s="0" t="s">
        <v>56</v>
      </c>
      <c r="AC573" s="0" t="s">
        <v>120</v>
      </c>
      <c r="AD573" s="0" t="s">
        <v>2938</v>
      </c>
      <c r="AG573" s="6" t="n">
        <v>42735</v>
      </c>
      <c r="AH573" s="0" t="n">
        <v>695</v>
      </c>
      <c r="AI573" s="0" t="n">
        <v>733</v>
      </c>
      <c r="AJ573" s="6" t="n">
        <v>42735</v>
      </c>
      <c r="AK573" s="0" t="n">
        <v>306.368</v>
      </c>
      <c r="AL573" s="6" t="n">
        <v>42735</v>
      </c>
      <c r="AM573" s="0" t="n">
        <v>56.623</v>
      </c>
      <c r="AN573" s="0" t="n">
        <v>59.686</v>
      </c>
      <c r="AO573" s="0" t="s">
        <v>56</v>
      </c>
      <c r="AP573" s="0" t="s">
        <v>56</v>
      </c>
      <c r="AQ573" s="0" t="s">
        <v>70</v>
      </c>
      <c r="AR573" s="0" t="s">
        <v>70</v>
      </c>
      <c r="AS573" s="0" t="s">
        <v>67</v>
      </c>
      <c r="AT573" s="0" t="n">
        <v>861</v>
      </c>
      <c r="AU573" s="0" t="n">
        <v>692</v>
      </c>
      <c r="AX573" s="0" t="s">
        <v>1263</v>
      </c>
    </row>
    <row r="574" customFormat="false" ht="15" hidden="false" customHeight="false" outlineLevel="0" collapsed="false">
      <c r="A574" s="0" t="s">
        <v>2959</v>
      </c>
      <c r="B574" s="0" t="s">
        <v>2935</v>
      </c>
      <c r="C574" s="0" t="s">
        <v>2960</v>
      </c>
      <c r="E574" s="1" t="s">
        <v>2960</v>
      </c>
      <c r="G574" s="5" t="s">
        <v>2960</v>
      </c>
      <c r="H574" s="5" t="s">
        <v>2961</v>
      </c>
      <c r="I574" s="5"/>
      <c r="J574" s="5"/>
      <c r="K574" s="5"/>
      <c r="L574" s="5"/>
      <c r="M574" s="5"/>
      <c r="N574" s="5"/>
      <c r="O574" s="0" t="s">
        <v>2960</v>
      </c>
      <c r="P574" s="0" t="s">
        <v>2962</v>
      </c>
      <c r="Q574" s="0" t="s">
        <v>51</v>
      </c>
      <c r="R574" s="0" t="s">
        <v>52</v>
      </c>
      <c r="S574" s="0" t="n">
        <v>149</v>
      </c>
      <c r="T574" s="0" t="n">
        <v>4674</v>
      </c>
      <c r="U574" s="0" t="n">
        <v>4674</v>
      </c>
      <c r="X574" s="0" t="n">
        <v>66</v>
      </c>
      <c r="Y574" s="0" t="s">
        <v>77</v>
      </c>
      <c r="Z574" s="0" t="n">
        <v>4674</v>
      </c>
      <c r="AA574" s="0" t="s">
        <v>54</v>
      </c>
      <c r="AB574" s="0" t="s">
        <v>54</v>
      </c>
      <c r="AC574" s="0" t="n">
        <v>668</v>
      </c>
      <c r="AD574" s="0" t="s">
        <v>2938</v>
      </c>
      <c r="AG574" s="6" t="n">
        <v>42735</v>
      </c>
      <c r="AH574" s="0" t="n">
        <v>10</v>
      </c>
      <c r="AI574" s="0" t="n">
        <v>10</v>
      </c>
      <c r="AJ574" s="6" t="n">
        <v>42735</v>
      </c>
      <c r="AK574" s="0" t="n">
        <v>668</v>
      </c>
      <c r="AL574" s="6" t="n">
        <v>42735</v>
      </c>
      <c r="AM574" s="0" t="n">
        <v>199</v>
      </c>
      <c r="AN574" s="0" t="n">
        <v>210</v>
      </c>
      <c r="AO574" s="0" t="n">
        <v>198</v>
      </c>
      <c r="AP574" s="0" t="n">
        <v>222</v>
      </c>
      <c r="AQ574" s="0" t="s">
        <v>197</v>
      </c>
      <c r="AR574" s="0" t="s">
        <v>58</v>
      </c>
      <c r="AS574" s="0" t="s">
        <v>77</v>
      </c>
      <c r="AT574" s="0" t="n">
        <v>39</v>
      </c>
      <c r="AU574" s="0" t="n">
        <v>38</v>
      </c>
      <c r="AV574" s="0" t="s">
        <v>2938</v>
      </c>
      <c r="AX574" s="0" t="s">
        <v>1263</v>
      </c>
      <c r="AY574" s="0" t="s">
        <v>2963</v>
      </c>
    </row>
    <row r="575" customFormat="false" ht="15" hidden="false" customHeight="false" outlineLevel="0" collapsed="false">
      <c r="A575" s="0" t="s">
        <v>2964</v>
      </c>
      <c r="B575" s="0" t="s">
        <v>2935</v>
      </c>
      <c r="C575" s="0" t="s">
        <v>2965</v>
      </c>
      <c r="E575" s="1" t="s">
        <v>2965</v>
      </c>
      <c r="G575" s="5" t="s">
        <v>2965</v>
      </c>
      <c r="H575" s="5"/>
      <c r="I575" s="5"/>
      <c r="J575" s="5"/>
      <c r="K575" s="5"/>
      <c r="L575" s="5"/>
      <c r="M575" s="5"/>
      <c r="N575" s="5"/>
      <c r="Q575" s="0" t="s">
        <v>51</v>
      </c>
      <c r="R575" s="0" t="s">
        <v>52</v>
      </c>
      <c r="S575" s="0" t="n">
        <v>0</v>
      </c>
      <c r="T575" s="0" t="n">
        <v>8690</v>
      </c>
      <c r="U575" s="0" t="n">
        <v>8690</v>
      </c>
      <c r="W575" s="0" t="s">
        <v>2966</v>
      </c>
      <c r="X575" s="0" t="n">
        <v>0</v>
      </c>
      <c r="Y575" s="0" t="s">
        <v>77</v>
      </c>
      <c r="AD575" s="0" t="s">
        <v>2938</v>
      </c>
      <c r="AG575" s="6" t="n">
        <v>42735</v>
      </c>
      <c r="AH575" s="0" t="n">
        <v>-21</v>
      </c>
      <c r="AI575" s="0" t="n">
        <v>-22</v>
      </c>
      <c r="AJ575" s="6" t="n">
        <v>42735</v>
      </c>
      <c r="AK575" s="0" t="n">
        <v>59</v>
      </c>
      <c r="AL575" s="6" t="n">
        <v>42735</v>
      </c>
      <c r="AM575" s="0" t="n">
        <v>21</v>
      </c>
      <c r="AN575" s="0" t="n">
        <v>23</v>
      </c>
      <c r="AO575" s="0" t="n">
        <v>134</v>
      </c>
      <c r="AP575" s="0" t="n">
        <v>149</v>
      </c>
      <c r="AQ575" s="0" t="s">
        <v>2967</v>
      </c>
      <c r="AR575" s="0" t="s">
        <v>58</v>
      </c>
      <c r="AS575" s="0" t="s">
        <v>77</v>
      </c>
      <c r="AT575" s="0" t="n">
        <v>0</v>
      </c>
      <c r="AU575" s="0" t="n">
        <v>0</v>
      </c>
      <c r="AV575" s="0" t="s">
        <v>1263</v>
      </c>
      <c r="AX575" s="0" t="s">
        <v>1263</v>
      </c>
    </row>
    <row r="576" customFormat="false" ht="15" hidden="false" customHeight="false" outlineLevel="0" collapsed="false">
      <c r="A576" s="0" t="s">
        <v>2968</v>
      </c>
      <c r="B576" s="0" t="s">
        <v>2935</v>
      </c>
      <c r="C576" s="0" t="s">
        <v>2969</v>
      </c>
      <c r="E576" s="1" t="s">
        <v>2969</v>
      </c>
      <c r="G576" s="5" t="s">
        <v>2969</v>
      </c>
      <c r="H576" s="5" t="s">
        <v>2970</v>
      </c>
      <c r="I576" s="5"/>
      <c r="J576" s="5"/>
      <c r="K576" s="5"/>
      <c r="L576" s="5"/>
      <c r="M576" s="5"/>
      <c r="N576" s="5"/>
      <c r="O576" s="0" t="s">
        <v>2969</v>
      </c>
      <c r="P576" s="0" t="s">
        <v>2971</v>
      </c>
      <c r="Q576" s="0" t="s">
        <v>51</v>
      </c>
      <c r="R576" s="0" t="s">
        <v>52</v>
      </c>
      <c r="S576" s="0" t="n">
        <v>161</v>
      </c>
      <c r="T576" s="0" t="n">
        <v>2611</v>
      </c>
      <c r="U576" s="0" t="n">
        <v>2611</v>
      </c>
      <c r="W576" s="0" t="s">
        <v>2972</v>
      </c>
      <c r="X576" s="0" t="n">
        <v>14</v>
      </c>
      <c r="Y576" s="0" t="s">
        <v>77</v>
      </c>
      <c r="Z576" s="0" t="n">
        <v>2611</v>
      </c>
      <c r="AA576" s="0" t="s">
        <v>54</v>
      </c>
      <c r="AB576" s="0" t="s">
        <v>54</v>
      </c>
      <c r="AC576" s="0" t="n">
        <v>804</v>
      </c>
      <c r="AD576" s="0" t="s">
        <v>2938</v>
      </c>
      <c r="AG576" s="6" t="n">
        <v>42735</v>
      </c>
      <c r="AH576" s="0" t="n">
        <v>6</v>
      </c>
      <c r="AI576" s="0" t="n">
        <v>6</v>
      </c>
      <c r="AJ576" s="6" t="n">
        <v>42735</v>
      </c>
      <c r="AK576" s="0" t="n">
        <v>804</v>
      </c>
      <c r="AL576" s="6" t="n">
        <v>42735</v>
      </c>
      <c r="AM576" s="0" t="n">
        <v>154</v>
      </c>
      <c r="AN576" s="0" t="n">
        <v>162</v>
      </c>
      <c r="AO576" s="0" t="n">
        <v>127</v>
      </c>
      <c r="AP576" s="0" t="n">
        <v>141</v>
      </c>
      <c r="AQ576" s="0" t="s">
        <v>197</v>
      </c>
      <c r="AR576" s="0" t="s">
        <v>58</v>
      </c>
      <c r="AS576" s="0" t="s">
        <v>77</v>
      </c>
      <c r="AT576" s="0" t="n">
        <v>12</v>
      </c>
      <c r="AU576" s="0" t="n">
        <v>11</v>
      </c>
      <c r="AX576" s="0" t="s">
        <v>1263</v>
      </c>
      <c r="AY576" s="0" t="s">
        <v>2973</v>
      </c>
    </row>
    <row r="577" customFormat="false" ht="15" hidden="false" customHeight="false" outlineLevel="0" collapsed="false">
      <c r="A577" s="0" t="s">
        <v>2974</v>
      </c>
      <c r="B577" s="0" t="s">
        <v>2935</v>
      </c>
      <c r="C577" s="0" t="s">
        <v>2975</v>
      </c>
      <c r="E577" s="1" t="s">
        <v>2975</v>
      </c>
      <c r="G577" s="5" t="s">
        <v>2975</v>
      </c>
      <c r="H577" s="5"/>
      <c r="I577" s="5"/>
      <c r="J577" s="5"/>
      <c r="K577" s="5"/>
      <c r="L577" s="5"/>
      <c r="M577" s="5"/>
      <c r="N577" s="5"/>
      <c r="O577" s="0" t="s">
        <v>2975</v>
      </c>
      <c r="P577" s="0" t="s">
        <v>2976</v>
      </c>
      <c r="Q577" s="0" t="s">
        <v>51</v>
      </c>
      <c r="R577" s="0" t="s">
        <v>52</v>
      </c>
      <c r="S577" s="0" t="n">
        <v>5</v>
      </c>
      <c r="T577" s="0" t="n">
        <v>2120</v>
      </c>
      <c r="U577" s="0" t="n">
        <v>2120</v>
      </c>
      <c r="X577" s="0" t="n">
        <v>4</v>
      </c>
      <c r="Y577" s="0" t="s">
        <v>53</v>
      </c>
      <c r="Z577" s="0" t="n">
        <v>2120</v>
      </c>
      <c r="AA577" s="0" t="s">
        <v>54</v>
      </c>
      <c r="AB577" s="0" t="s">
        <v>54</v>
      </c>
      <c r="AC577" s="0" t="n">
        <v>45</v>
      </c>
      <c r="AD577" s="0" t="s">
        <v>2938</v>
      </c>
      <c r="AG577" s="6" t="n">
        <v>42735</v>
      </c>
      <c r="AH577" s="0" t="n">
        <v>-11</v>
      </c>
      <c r="AI577" s="0" t="n">
        <v>-12</v>
      </c>
      <c r="AJ577" s="6" t="n">
        <v>42735</v>
      </c>
      <c r="AK577" s="0" t="n">
        <v>45</v>
      </c>
      <c r="AL577" s="6" t="n">
        <v>42735</v>
      </c>
      <c r="AM577" s="0" t="n">
        <v>18</v>
      </c>
      <c r="AN577" s="0" t="n">
        <v>19</v>
      </c>
      <c r="AO577" s="0" t="n">
        <v>165</v>
      </c>
      <c r="AP577" s="0" t="n">
        <v>185</v>
      </c>
      <c r="AQ577" s="0" t="s">
        <v>197</v>
      </c>
      <c r="AR577" s="0" t="s">
        <v>58</v>
      </c>
      <c r="AS577" s="0" t="s">
        <v>53</v>
      </c>
      <c r="AT577" s="0" t="n">
        <v>2</v>
      </c>
      <c r="AU577" s="0" t="n">
        <v>2</v>
      </c>
      <c r="AV577" s="0" t="s">
        <v>2977</v>
      </c>
      <c r="AX577" s="0" t="s">
        <v>1263</v>
      </c>
      <c r="AY577" s="0" t="s">
        <v>1775</v>
      </c>
    </row>
    <row r="578" customFormat="false" ht="15" hidden="false" customHeight="false" outlineLevel="0" collapsed="false">
      <c r="A578" s="0" t="s">
        <v>2978</v>
      </c>
      <c r="B578" s="0" t="s">
        <v>2935</v>
      </c>
      <c r="C578" s="0" t="s">
        <v>2979</v>
      </c>
      <c r="E578" s="1" t="s">
        <v>2979</v>
      </c>
      <c r="G578" s="5" t="s">
        <v>2979</v>
      </c>
      <c r="H578" s="5"/>
      <c r="I578" s="5"/>
      <c r="J578" s="5"/>
      <c r="K578" s="5"/>
      <c r="L578" s="5"/>
      <c r="M578" s="5"/>
      <c r="N578" s="5"/>
      <c r="O578" s="0" t="s">
        <v>2979</v>
      </c>
      <c r="P578" s="0" t="s">
        <v>2980</v>
      </c>
      <c r="Q578" s="0" t="s">
        <v>718</v>
      </c>
      <c r="R578" s="0" t="s">
        <v>52</v>
      </c>
      <c r="S578" s="0" t="n">
        <v>168</v>
      </c>
      <c r="T578" s="0" t="n">
        <v>6619</v>
      </c>
      <c r="U578" s="0" t="n">
        <v>6619</v>
      </c>
      <c r="X578" s="0" t="n">
        <v>41</v>
      </c>
      <c r="Y578" s="0" t="s">
        <v>77</v>
      </c>
      <c r="Z578" s="0" t="n">
        <v>6619</v>
      </c>
      <c r="AA578" s="0" t="s">
        <v>54</v>
      </c>
      <c r="AB578" s="0" t="s">
        <v>54</v>
      </c>
      <c r="AC578" s="0" t="n">
        <v>797</v>
      </c>
      <c r="AD578" s="0" t="s">
        <v>2938</v>
      </c>
      <c r="AG578" s="6" t="n">
        <v>42735</v>
      </c>
      <c r="AH578" s="0" t="n">
        <v>18</v>
      </c>
      <c r="AI578" s="0" t="n">
        <v>19</v>
      </c>
      <c r="AJ578" s="6" t="n">
        <v>42735</v>
      </c>
      <c r="AK578" s="0" t="n">
        <v>797</v>
      </c>
      <c r="AL578" s="6" t="n">
        <v>42735</v>
      </c>
      <c r="AM578" s="0" t="n">
        <v>112</v>
      </c>
      <c r="AN578" s="0" t="n">
        <v>118</v>
      </c>
      <c r="AO578" s="0" t="n">
        <v>761</v>
      </c>
      <c r="AP578" s="0" t="n">
        <v>850</v>
      </c>
      <c r="AQ578" s="0" t="s">
        <v>2967</v>
      </c>
      <c r="AR578" s="0" t="s">
        <v>58</v>
      </c>
      <c r="AS578" s="0" t="s">
        <v>77</v>
      </c>
      <c r="AT578" s="0" t="n">
        <v>16</v>
      </c>
      <c r="AU578" s="0" t="n">
        <v>19</v>
      </c>
      <c r="AX578" s="0" t="s">
        <v>1263</v>
      </c>
    </row>
    <row r="579" customFormat="false" ht="15" hidden="false" customHeight="false" outlineLevel="0" collapsed="false">
      <c r="A579" s="0" t="s">
        <v>2981</v>
      </c>
      <c r="B579" s="0" t="s">
        <v>2935</v>
      </c>
      <c r="C579" s="0" t="s">
        <v>2982</v>
      </c>
      <c r="E579" s="1" t="s">
        <v>2982</v>
      </c>
      <c r="G579" s="5" t="s">
        <v>2982</v>
      </c>
      <c r="H579" s="5"/>
      <c r="I579" s="5"/>
      <c r="J579" s="5"/>
      <c r="K579" s="5"/>
      <c r="L579" s="5"/>
      <c r="M579" s="5"/>
      <c r="N579" s="5"/>
      <c r="O579" s="0" t="s">
        <v>2957</v>
      </c>
      <c r="P579" s="0" t="s">
        <v>2958</v>
      </c>
      <c r="Q579" s="0" t="s">
        <v>51</v>
      </c>
      <c r="R579" s="0" t="s">
        <v>52</v>
      </c>
      <c r="S579" s="0" t="n">
        <v>584</v>
      </c>
      <c r="T579" s="0" t="n">
        <v>2620</v>
      </c>
      <c r="U579" s="0" t="n">
        <v>2620</v>
      </c>
      <c r="V579" s="0" t="n">
        <v>1812</v>
      </c>
      <c r="X579" s="0" t="n">
        <v>39</v>
      </c>
      <c r="Y579" s="0" t="s">
        <v>67</v>
      </c>
      <c r="Z579" s="0" t="n">
        <v>8411</v>
      </c>
      <c r="AA579" s="0" t="s">
        <v>120</v>
      </c>
      <c r="AB579" s="0" t="s">
        <v>56</v>
      </c>
      <c r="AC579" s="0" t="s">
        <v>120</v>
      </c>
      <c r="AD579" s="0" t="s">
        <v>2938</v>
      </c>
      <c r="AG579" s="6" t="n">
        <v>42369</v>
      </c>
      <c r="AH579" s="0" t="n">
        <v>3</v>
      </c>
      <c r="AI579" s="0" t="n">
        <v>3</v>
      </c>
      <c r="AJ579" s="6" t="n">
        <v>42369</v>
      </c>
      <c r="AK579" s="0" t="n">
        <v>2.386</v>
      </c>
      <c r="AL579" s="6" t="n">
        <v>42369</v>
      </c>
      <c r="AM579" s="0" t="n">
        <v>628</v>
      </c>
      <c r="AN579" s="0" t="n">
        <v>683</v>
      </c>
      <c r="AO579" s="0" t="s">
        <v>56</v>
      </c>
      <c r="AP579" s="0" t="s">
        <v>56</v>
      </c>
      <c r="AQ579" s="0" t="s">
        <v>70</v>
      </c>
      <c r="AR579" s="0" t="s">
        <v>70</v>
      </c>
      <c r="AS579" s="0" t="s">
        <v>67</v>
      </c>
      <c r="AT579" s="0" t="n">
        <v>861</v>
      </c>
      <c r="AU579" s="0" t="n">
        <v>3</v>
      </c>
      <c r="AX579" s="0" t="s">
        <v>1263</v>
      </c>
    </row>
    <row r="580" customFormat="false" ht="15" hidden="false" customHeight="false" outlineLevel="0" collapsed="false">
      <c r="A580" s="0" t="s">
        <v>2983</v>
      </c>
      <c r="B580" s="0" t="s">
        <v>2935</v>
      </c>
      <c r="C580" s="0" t="s">
        <v>2984</v>
      </c>
      <c r="E580" s="1" t="s">
        <v>2984</v>
      </c>
      <c r="G580" s="5" t="s">
        <v>2984</v>
      </c>
      <c r="H580" s="5"/>
      <c r="I580" s="5"/>
      <c r="J580" s="5"/>
      <c r="K580" s="5"/>
      <c r="L580" s="5"/>
      <c r="M580" s="5"/>
      <c r="N580" s="5"/>
      <c r="O580" s="0" t="s">
        <v>2984</v>
      </c>
      <c r="P580" s="0" t="s">
        <v>2985</v>
      </c>
      <c r="Q580" s="0" t="s">
        <v>51</v>
      </c>
      <c r="R580" s="0" t="s">
        <v>119</v>
      </c>
      <c r="S580" s="0" t="n">
        <v>36</v>
      </c>
      <c r="T580" s="0" t="n">
        <v>6420</v>
      </c>
      <c r="U580" s="0" t="n">
        <v>6420</v>
      </c>
      <c r="V580" s="0" t="n">
        <v>6810</v>
      </c>
      <c r="W580" s="0" t="s">
        <v>2986</v>
      </c>
      <c r="X580" s="0" t="n">
        <v>28</v>
      </c>
      <c r="Y580" s="0" t="s">
        <v>1154</v>
      </c>
      <c r="Z580" s="0" t="n">
        <v>6420</v>
      </c>
      <c r="AA580" s="0" t="s">
        <v>54</v>
      </c>
      <c r="AB580" s="0" t="s">
        <v>54</v>
      </c>
      <c r="AC580" s="0" t="n">
        <v>282</v>
      </c>
      <c r="AD580" s="0" t="s">
        <v>2938</v>
      </c>
      <c r="AG580" s="6" t="n">
        <v>42277</v>
      </c>
      <c r="AH580" s="0" t="n">
        <v>0</v>
      </c>
      <c r="AI580" s="0" t="n">
        <v>0</v>
      </c>
      <c r="AJ580" s="6" t="n">
        <v>42277</v>
      </c>
      <c r="AK580" s="0" t="n">
        <v>282</v>
      </c>
      <c r="AL580" s="6" t="n">
        <v>42277</v>
      </c>
      <c r="AM580" s="0" t="n">
        <v>57</v>
      </c>
      <c r="AN580" s="0" t="n">
        <v>63</v>
      </c>
      <c r="AO580" s="0" t="n">
        <v>26</v>
      </c>
      <c r="AP580" s="0" t="n">
        <v>32</v>
      </c>
      <c r="AQ580" s="0" t="s">
        <v>189</v>
      </c>
      <c r="AR580" s="0" t="s">
        <v>189</v>
      </c>
      <c r="AS580" s="0" t="s">
        <v>1154</v>
      </c>
      <c r="AT580" s="0" t="n">
        <v>19</v>
      </c>
      <c r="AU580" s="0" t="n">
        <v>20</v>
      </c>
      <c r="AX580" s="0" t="s">
        <v>1263</v>
      </c>
      <c r="AY580" s="0" t="s">
        <v>2987</v>
      </c>
    </row>
    <row r="581" customFormat="false" ht="15" hidden="false" customHeight="false" outlineLevel="0" collapsed="false">
      <c r="A581" s="0" t="s">
        <v>2988</v>
      </c>
      <c r="B581" s="0" t="s">
        <v>2935</v>
      </c>
      <c r="C581" s="0" t="s">
        <v>2989</v>
      </c>
      <c r="E581" s="1" t="s">
        <v>2989</v>
      </c>
      <c r="G581" s="5" t="s">
        <v>2989</v>
      </c>
      <c r="H581" s="5"/>
      <c r="I581" s="5"/>
      <c r="J581" s="5"/>
      <c r="K581" s="5"/>
      <c r="L581" s="5"/>
      <c r="M581" s="5"/>
      <c r="N581" s="5"/>
      <c r="O581" s="0" t="s">
        <v>2989</v>
      </c>
      <c r="P581" s="0" t="s">
        <v>2990</v>
      </c>
      <c r="Q581" s="0" t="s">
        <v>51</v>
      </c>
      <c r="R581" s="0" t="s">
        <v>52</v>
      </c>
      <c r="S581" s="0" t="n">
        <v>218</v>
      </c>
      <c r="T581" s="0" t="n">
        <v>6190</v>
      </c>
      <c r="U581" s="0" t="n">
        <v>6190</v>
      </c>
      <c r="X581" s="0" t="n">
        <v>77</v>
      </c>
      <c r="Y581" s="0" t="s">
        <v>53</v>
      </c>
      <c r="Z581" s="0" t="n">
        <v>6190</v>
      </c>
      <c r="AA581" s="0" t="s">
        <v>54</v>
      </c>
      <c r="AB581" s="0" t="s">
        <v>54</v>
      </c>
      <c r="AC581" s="0" t="n">
        <v>1.052</v>
      </c>
      <c r="AD581" s="0" t="s">
        <v>2991</v>
      </c>
      <c r="AG581" s="6" t="n">
        <v>42735</v>
      </c>
      <c r="AH581" s="0" t="n">
        <v>6</v>
      </c>
      <c r="AI581" s="0" t="n">
        <v>6</v>
      </c>
      <c r="AJ581" s="6" t="n">
        <v>42735</v>
      </c>
      <c r="AK581" s="0" t="n">
        <v>1.052</v>
      </c>
      <c r="AL581" s="6" t="n">
        <v>42735</v>
      </c>
      <c r="AM581" s="0" t="n">
        <v>167</v>
      </c>
      <c r="AN581" s="0" t="n">
        <v>176</v>
      </c>
      <c r="AO581" s="0" t="n">
        <v>97</v>
      </c>
      <c r="AP581" s="0" t="n">
        <v>109</v>
      </c>
      <c r="AQ581" s="0" t="s">
        <v>197</v>
      </c>
      <c r="AR581" s="0" t="s">
        <v>58</v>
      </c>
      <c r="AS581" s="0" t="s">
        <v>53</v>
      </c>
      <c r="AT581" s="0" t="n">
        <v>31</v>
      </c>
      <c r="AU581" s="0" t="n">
        <v>31</v>
      </c>
      <c r="AX581" s="0" t="s">
        <v>1263</v>
      </c>
      <c r="AY581" s="0" t="s">
        <v>2992</v>
      </c>
    </row>
    <row r="582" customFormat="false" ht="15" hidden="false" customHeight="false" outlineLevel="0" collapsed="false">
      <c r="A582" s="0" t="s">
        <v>2993</v>
      </c>
      <c r="B582" s="0" t="s">
        <v>2935</v>
      </c>
      <c r="C582" s="0" t="s">
        <v>2994</v>
      </c>
      <c r="E582" s="1" t="s">
        <v>2994</v>
      </c>
      <c r="G582" s="5" t="s">
        <v>2994</v>
      </c>
      <c r="H582" s="5"/>
      <c r="I582" s="5"/>
      <c r="J582" s="5"/>
      <c r="K582" s="5"/>
      <c r="L582" s="5"/>
      <c r="M582" s="5"/>
      <c r="N582" s="5"/>
      <c r="O582" s="0" t="s">
        <v>2994</v>
      </c>
      <c r="P582" s="0" t="s">
        <v>2995</v>
      </c>
      <c r="Q582" s="0" t="s">
        <v>51</v>
      </c>
      <c r="R582" s="0" t="s">
        <v>52</v>
      </c>
      <c r="S582" s="0" t="n">
        <v>8.679</v>
      </c>
      <c r="T582" s="0" t="n">
        <v>2410</v>
      </c>
      <c r="U582" s="0" t="n">
        <v>2410</v>
      </c>
      <c r="W582" s="0" t="s">
        <v>2996</v>
      </c>
      <c r="X582" s="0" t="n">
        <v>987</v>
      </c>
      <c r="Y582" s="0" t="s">
        <v>77</v>
      </c>
      <c r="Z582" s="0" t="n">
        <v>2410</v>
      </c>
      <c r="AA582" s="0" t="s">
        <v>54</v>
      </c>
      <c r="AB582" s="0" t="s">
        <v>54</v>
      </c>
      <c r="AC582" s="0" t="n">
        <v>25.168</v>
      </c>
      <c r="AD582" s="0" t="s">
        <v>2997</v>
      </c>
      <c r="AG582" s="6" t="n">
        <v>42735</v>
      </c>
      <c r="AH582" s="0" t="n">
        <v>54</v>
      </c>
      <c r="AI582" s="0" t="n">
        <v>57</v>
      </c>
      <c r="AJ582" s="6" t="n">
        <v>42735</v>
      </c>
      <c r="AK582" s="0" t="n">
        <v>25.168</v>
      </c>
      <c r="AL582" s="6" t="n">
        <v>42735</v>
      </c>
      <c r="AM582" s="0" t="n">
        <v>8.45</v>
      </c>
      <c r="AN582" s="0" t="n">
        <v>8.907</v>
      </c>
      <c r="AO582" s="0" t="n">
        <v>2.079</v>
      </c>
      <c r="AP582" s="0" t="n">
        <v>2.323</v>
      </c>
      <c r="AQ582" s="0" t="s">
        <v>197</v>
      </c>
      <c r="AR582" s="0" t="s">
        <v>58</v>
      </c>
      <c r="AS582" s="0" t="s">
        <v>77</v>
      </c>
      <c r="AT582" s="0" t="n">
        <v>154</v>
      </c>
      <c r="AU582" s="0" t="n">
        <v>173</v>
      </c>
      <c r="AV582" s="0" t="s">
        <v>2997</v>
      </c>
      <c r="AW582" s="0" t="s">
        <v>2997</v>
      </c>
      <c r="AX582" s="0" t="s">
        <v>1263</v>
      </c>
      <c r="AY582" s="0" t="s">
        <v>2998</v>
      </c>
    </row>
    <row r="583" customFormat="false" ht="15" hidden="false" customHeight="false" outlineLevel="0" collapsed="false">
      <c r="A583" s="0" t="s">
        <v>2999</v>
      </c>
      <c r="B583" s="0" t="s">
        <v>2935</v>
      </c>
      <c r="C583" s="0" t="s">
        <v>3000</v>
      </c>
      <c r="E583" s="1" t="s">
        <v>3000</v>
      </c>
      <c r="G583" s="5" t="s">
        <v>3000</v>
      </c>
      <c r="H583" s="5" t="s">
        <v>3001</v>
      </c>
      <c r="I583" s="5" t="s">
        <v>3002</v>
      </c>
      <c r="J583" s="5"/>
      <c r="K583" s="5"/>
      <c r="L583" s="5"/>
      <c r="M583" s="5"/>
      <c r="N583" s="5"/>
      <c r="O583" s="0" t="s">
        <v>3000</v>
      </c>
      <c r="P583" s="0" t="s">
        <v>3003</v>
      </c>
      <c r="Q583" s="0" t="s">
        <v>51</v>
      </c>
      <c r="R583" s="0" t="s">
        <v>52</v>
      </c>
      <c r="S583" s="0" t="n">
        <v>1.796</v>
      </c>
      <c r="T583" s="0" t="n">
        <v>7010</v>
      </c>
      <c r="U583" s="0" t="n">
        <v>7010</v>
      </c>
      <c r="V583" s="0" t="n">
        <v>6420</v>
      </c>
      <c r="W583" s="0" t="s">
        <v>3004</v>
      </c>
      <c r="X583" s="0" t="n">
        <v>74</v>
      </c>
      <c r="Y583" s="0" t="s">
        <v>512</v>
      </c>
      <c r="Z583" s="0" t="n">
        <v>7010</v>
      </c>
      <c r="AA583" s="0" t="s">
        <v>54</v>
      </c>
      <c r="AB583" s="0" t="s">
        <v>54</v>
      </c>
      <c r="AC583" s="0" t="n">
        <v>3.206</v>
      </c>
      <c r="AD583" s="0" t="s">
        <v>3005</v>
      </c>
      <c r="AG583" s="6" t="n">
        <v>42429</v>
      </c>
      <c r="AH583" s="0" t="n">
        <v>15</v>
      </c>
      <c r="AI583" s="0" t="n">
        <v>16</v>
      </c>
      <c r="AJ583" s="6" t="n">
        <v>42429</v>
      </c>
      <c r="AK583" s="0" t="n">
        <v>3.206</v>
      </c>
      <c r="AL583" s="6" t="n">
        <v>42429</v>
      </c>
      <c r="AM583" s="0" t="n">
        <v>2.014</v>
      </c>
      <c r="AN583" s="0" t="n">
        <v>2.193</v>
      </c>
      <c r="AO583" s="0" t="s">
        <v>56</v>
      </c>
      <c r="AP583" s="0" t="s">
        <v>56</v>
      </c>
      <c r="AQ583" s="0" t="s">
        <v>70</v>
      </c>
      <c r="AR583" s="0" t="s">
        <v>70</v>
      </c>
      <c r="AS583" s="0" t="s">
        <v>512</v>
      </c>
      <c r="AT583" s="0" t="n">
        <v>25</v>
      </c>
      <c r="AU583" s="0" t="n">
        <v>25</v>
      </c>
      <c r="AV583" s="0" t="s">
        <v>1263</v>
      </c>
      <c r="AX583" s="0" t="s">
        <v>1263</v>
      </c>
    </row>
    <row r="584" customFormat="false" ht="15" hidden="false" customHeight="false" outlineLevel="0" collapsed="false">
      <c r="A584" s="0" t="s">
        <v>3006</v>
      </c>
      <c r="B584" s="0" t="s">
        <v>2935</v>
      </c>
      <c r="C584" s="0" t="s">
        <v>3007</v>
      </c>
      <c r="E584" s="1" t="s">
        <v>3007</v>
      </c>
      <c r="G584" s="5" t="s">
        <v>3007</v>
      </c>
      <c r="H584" s="5"/>
      <c r="I584" s="5"/>
      <c r="J584" s="5"/>
      <c r="K584" s="5"/>
      <c r="L584" s="5"/>
      <c r="M584" s="5"/>
      <c r="N584" s="5"/>
      <c r="O584" s="0" t="s">
        <v>3007</v>
      </c>
      <c r="P584" s="0" t="s">
        <v>3008</v>
      </c>
      <c r="Q584" s="0" t="s">
        <v>51</v>
      </c>
      <c r="R584" s="0" t="s">
        <v>52</v>
      </c>
      <c r="S584" s="0" t="n">
        <v>470</v>
      </c>
      <c r="T584" s="0" t="n">
        <v>2893</v>
      </c>
      <c r="U584" s="0" t="n">
        <v>2893</v>
      </c>
      <c r="V584" s="0" t="n">
        <v>2829</v>
      </c>
      <c r="X584" s="0" t="n">
        <v>7</v>
      </c>
      <c r="Y584" s="0" t="s">
        <v>77</v>
      </c>
      <c r="Z584" s="0" t="n">
        <v>2893</v>
      </c>
      <c r="AA584" s="0" t="s">
        <v>54</v>
      </c>
      <c r="AB584" s="0" t="s">
        <v>54</v>
      </c>
      <c r="AC584" s="0" t="n">
        <v>1.485</v>
      </c>
      <c r="AD584" s="0" t="s">
        <v>3009</v>
      </c>
      <c r="AG584" s="6" t="n">
        <v>42369</v>
      </c>
      <c r="AH584" s="0" t="n">
        <v>58</v>
      </c>
      <c r="AI584" s="0" t="n">
        <v>63</v>
      </c>
      <c r="AJ584" s="6" t="n">
        <v>42369</v>
      </c>
      <c r="AK584" s="0" t="n">
        <v>1.485</v>
      </c>
      <c r="AL584" s="6" t="n">
        <v>42369</v>
      </c>
      <c r="AM584" s="0" t="n">
        <v>466</v>
      </c>
      <c r="AN584" s="0" t="n">
        <v>507</v>
      </c>
      <c r="AO584" s="0" t="s">
        <v>56</v>
      </c>
      <c r="AP584" s="0" t="s">
        <v>56</v>
      </c>
      <c r="AQ584" s="0" t="s">
        <v>70</v>
      </c>
      <c r="AR584" s="0" t="s">
        <v>70</v>
      </c>
      <c r="AS584" s="0" t="s">
        <v>77</v>
      </c>
      <c r="AT584" s="0" t="n">
        <v>4</v>
      </c>
      <c r="AU584" s="0" t="n">
        <v>3</v>
      </c>
      <c r="AX584" s="0" t="s">
        <v>1263</v>
      </c>
    </row>
    <row r="585" customFormat="false" ht="15" hidden="false" customHeight="false" outlineLevel="0" collapsed="false">
      <c r="A585" s="0" t="s">
        <v>3010</v>
      </c>
      <c r="B585" s="0" t="s">
        <v>2935</v>
      </c>
      <c r="C585" s="0" t="s">
        <v>3011</v>
      </c>
      <c r="E585" s="1" t="s">
        <v>3011</v>
      </c>
      <c r="G585" s="5" t="s">
        <v>3011</v>
      </c>
      <c r="H585" s="5" t="s">
        <v>3012</v>
      </c>
      <c r="I585" s="5"/>
      <c r="J585" s="5"/>
      <c r="K585" s="5"/>
      <c r="L585" s="5"/>
      <c r="M585" s="5"/>
      <c r="N585" s="5"/>
      <c r="O585" s="0" t="s">
        <v>3011</v>
      </c>
      <c r="P585" s="0" t="s">
        <v>3013</v>
      </c>
      <c r="Q585" s="0" t="s">
        <v>51</v>
      </c>
      <c r="R585" s="0" t="s">
        <v>52</v>
      </c>
      <c r="S585" s="0" t="s">
        <v>56</v>
      </c>
      <c r="T585" s="0" t="n">
        <v>7010</v>
      </c>
      <c r="U585" s="0" t="n">
        <v>7010</v>
      </c>
      <c r="W585" s="0" t="s">
        <v>3014</v>
      </c>
      <c r="X585" s="0" t="n">
        <v>372</v>
      </c>
      <c r="Y585" s="0" t="s">
        <v>53</v>
      </c>
      <c r="Z585" s="0" t="n">
        <v>7010</v>
      </c>
      <c r="AA585" s="0" t="s">
        <v>54</v>
      </c>
      <c r="AB585" s="0" t="s">
        <v>54</v>
      </c>
      <c r="AC585" s="0" t="n">
        <v>4</v>
      </c>
      <c r="AD585" s="0" t="s">
        <v>3015</v>
      </c>
      <c r="AH585" s="0" t="s">
        <v>56</v>
      </c>
      <c r="AI585" s="0" t="s">
        <v>56</v>
      </c>
      <c r="AJ585" s="6" t="n">
        <v>42551</v>
      </c>
      <c r="AK585" s="0" t="n">
        <v>4</v>
      </c>
      <c r="AL585" s="6" t="n">
        <v>42551</v>
      </c>
      <c r="AM585" s="0" t="n">
        <v>1.313</v>
      </c>
      <c r="AN585" s="0" t="n">
        <v>1.457</v>
      </c>
      <c r="AO585" s="0" t="s">
        <v>56</v>
      </c>
      <c r="AP585" s="0" t="s">
        <v>56</v>
      </c>
      <c r="AQ585" s="0" t="s">
        <v>70</v>
      </c>
      <c r="AR585" s="0" t="s">
        <v>70</v>
      </c>
      <c r="AS585" s="0" t="s">
        <v>53</v>
      </c>
      <c r="AT585" s="0" t="n">
        <v>111</v>
      </c>
      <c r="AU585" s="0" t="n">
        <v>118</v>
      </c>
      <c r="AX585" s="0" t="s">
        <v>1263</v>
      </c>
    </row>
    <row r="586" customFormat="false" ht="15" hidden="false" customHeight="false" outlineLevel="0" collapsed="false">
      <c r="A586" s="0" t="s">
        <v>3016</v>
      </c>
      <c r="B586" s="0" t="s">
        <v>2935</v>
      </c>
      <c r="C586" s="0" t="s">
        <v>3017</v>
      </c>
      <c r="E586" s="1" t="s">
        <v>3017</v>
      </c>
      <c r="G586" s="5" t="s">
        <v>3017</v>
      </c>
      <c r="H586" s="5"/>
      <c r="I586" s="5"/>
      <c r="J586" s="5"/>
      <c r="K586" s="5"/>
      <c r="L586" s="5"/>
      <c r="M586" s="5"/>
      <c r="N586" s="5"/>
      <c r="O586" s="0" t="s">
        <v>3018</v>
      </c>
      <c r="P586" s="0" t="s">
        <v>3019</v>
      </c>
      <c r="Q586" s="0" t="s">
        <v>51</v>
      </c>
      <c r="R586" s="0" t="s">
        <v>52</v>
      </c>
      <c r="S586" s="0" t="n">
        <v>748</v>
      </c>
      <c r="T586" s="0" t="n">
        <v>6190</v>
      </c>
      <c r="U586" s="0" t="n">
        <v>6190</v>
      </c>
      <c r="W586" s="0" t="s">
        <v>3020</v>
      </c>
      <c r="X586" s="0" t="n">
        <v>191</v>
      </c>
      <c r="Y586" s="0" t="s">
        <v>67</v>
      </c>
      <c r="Z586" s="0" t="s">
        <v>120</v>
      </c>
      <c r="AA586" s="0" t="s">
        <v>3021</v>
      </c>
      <c r="AB586" s="0" t="s">
        <v>56</v>
      </c>
      <c r="AC586" s="0" t="s">
        <v>120</v>
      </c>
      <c r="AD586" s="0" t="s">
        <v>3022</v>
      </c>
      <c r="AG586" s="6" t="n">
        <v>42735</v>
      </c>
      <c r="AH586" s="0" t="n">
        <v>22</v>
      </c>
      <c r="AI586" s="0" t="n">
        <v>23</v>
      </c>
      <c r="AJ586" s="6" t="n">
        <v>42735</v>
      </c>
      <c r="AK586" s="0" t="n">
        <v>2.298</v>
      </c>
      <c r="AL586" s="6" t="n">
        <v>42735</v>
      </c>
      <c r="AM586" s="0" t="n">
        <v>683</v>
      </c>
      <c r="AN586" s="0" t="n">
        <v>720</v>
      </c>
      <c r="AO586" s="0" t="n">
        <v>470</v>
      </c>
      <c r="AP586" s="0" t="n">
        <v>525</v>
      </c>
      <c r="AQ586" s="0" t="s">
        <v>197</v>
      </c>
      <c r="AR586" s="0" t="s">
        <v>58</v>
      </c>
      <c r="AS586" s="0" t="s">
        <v>67</v>
      </c>
      <c r="AT586" s="0" t="n">
        <v>32</v>
      </c>
      <c r="AU586" s="0" t="n">
        <v>27</v>
      </c>
      <c r="AX586" s="0" t="s">
        <v>1263</v>
      </c>
    </row>
    <row r="587" customFormat="false" ht="15" hidden="false" customHeight="false" outlineLevel="0" collapsed="false">
      <c r="A587" s="0" t="s">
        <v>3023</v>
      </c>
      <c r="B587" s="0" t="s">
        <v>2935</v>
      </c>
      <c r="C587" s="0" t="s">
        <v>3024</v>
      </c>
      <c r="E587" s="1" t="s">
        <v>3024</v>
      </c>
      <c r="G587" s="5" t="s">
        <v>3024</v>
      </c>
      <c r="H587" s="5"/>
      <c r="I587" s="5"/>
      <c r="J587" s="5"/>
      <c r="K587" s="5"/>
      <c r="L587" s="5"/>
      <c r="M587" s="5"/>
      <c r="N587" s="5" t="s">
        <v>3025</v>
      </c>
      <c r="O587" s="0" t="s">
        <v>3024</v>
      </c>
      <c r="P587" s="0" t="s">
        <v>3026</v>
      </c>
      <c r="Q587" s="0" t="s">
        <v>51</v>
      </c>
      <c r="R587" s="0" t="s">
        <v>119</v>
      </c>
      <c r="S587" s="0" t="s">
        <v>56</v>
      </c>
      <c r="T587" s="0" t="n">
        <v>2711</v>
      </c>
      <c r="U587" s="0" t="n">
        <v>2711</v>
      </c>
      <c r="V587" s="0" t="n">
        <v>3511</v>
      </c>
      <c r="X587" s="0" t="n">
        <v>1</v>
      </c>
      <c r="Y587" s="0" t="s">
        <v>77</v>
      </c>
      <c r="Z587" s="0" t="n">
        <v>2711</v>
      </c>
      <c r="AA587" s="0" t="s">
        <v>54</v>
      </c>
      <c r="AB587" s="0" t="s">
        <v>54</v>
      </c>
      <c r="AC587" s="0" t="n">
        <v>80</v>
      </c>
      <c r="AD587" s="0" t="s">
        <v>3027</v>
      </c>
      <c r="AH587" s="0" t="n">
        <v>-2</v>
      </c>
      <c r="AI587" s="0" t="n">
        <v>-3</v>
      </c>
      <c r="AJ587" s="6" t="n">
        <v>42369</v>
      </c>
      <c r="AK587" s="0" t="n">
        <v>80</v>
      </c>
      <c r="AL587" s="6" t="n">
        <v>42369</v>
      </c>
      <c r="AM587" s="0" t="n">
        <v>21</v>
      </c>
      <c r="AN587" s="0" t="n">
        <v>23</v>
      </c>
      <c r="AO587" s="0" t="s">
        <v>56</v>
      </c>
      <c r="AP587" s="0" t="s">
        <v>56</v>
      </c>
      <c r="AQ587" s="0" t="s">
        <v>70</v>
      </c>
      <c r="AR587" s="0" t="s">
        <v>70</v>
      </c>
      <c r="AS587" s="0" t="s">
        <v>77</v>
      </c>
      <c r="AT587" s="0" t="n">
        <v>2</v>
      </c>
      <c r="AU587" s="0" t="n">
        <v>1</v>
      </c>
    </row>
    <row r="588" customFormat="false" ht="15" hidden="false" customHeight="false" outlineLevel="0" collapsed="false">
      <c r="A588" s="0" t="s">
        <v>3028</v>
      </c>
      <c r="B588" s="0" t="s">
        <v>2935</v>
      </c>
      <c r="C588" s="0" t="s">
        <v>3029</v>
      </c>
      <c r="E588" s="1" t="s">
        <v>3029</v>
      </c>
      <c r="G588" s="5" t="s">
        <v>3029</v>
      </c>
      <c r="H588" s="5"/>
      <c r="I588" s="5"/>
      <c r="J588" s="5"/>
      <c r="K588" s="5"/>
      <c r="L588" s="5"/>
      <c r="M588" s="5"/>
      <c r="N588" s="5"/>
      <c r="O588" s="0" t="s">
        <v>3030</v>
      </c>
      <c r="P588" s="0" t="s">
        <v>3031</v>
      </c>
      <c r="Q588" s="0" t="s">
        <v>51</v>
      </c>
      <c r="R588" s="0" t="s">
        <v>52</v>
      </c>
      <c r="S588" s="0" t="n">
        <v>237.565</v>
      </c>
      <c r="T588" s="0" t="n">
        <v>2910</v>
      </c>
      <c r="U588" s="0" t="n">
        <v>2910</v>
      </c>
      <c r="V588" s="0" t="n">
        <v>2920</v>
      </c>
      <c r="X588" s="0" t="n">
        <v>1.073</v>
      </c>
      <c r="Y588" s="0" t="s">
        <v>67</v>
      </c>
      <c r="Z588" s="0" t="s">
        <v>120</v>
      </c>
      <c r="AA588" s="0" t="s">
        <v>120</v>
      </c>
      <c r="AB588" s="0" t="s">
        <v>56</v>
      </c>
      <c r="AC588" s="0" t="s">
        <v>120</v>
      </c>
      <c r="AD588" s="0" t="s">
        <v>3032</v>
      </c>
      <c r="AG588" s="6" t="n">
        <v>42735</v>
      </c>
      <c r="AH588" s="0" t="n">
        <v>4.719</v>
      </c>
      <c r="AI588" s="0" t="n">
        <v>4.975</v>
      </c>
      <c r="AJ588" s="6" t="n">
        <v>42735</v>
      </c>
      <c r="AK588" s="0" t="n">
        <v>626.715</v>
      </c>
      <c r="AL588" s="6" t="n">
        <v>42735</v>
      </c>
      <c r="AM588" s="0" t="n">
        <v>409.732</v>
      </c>
      <c r="AN588" s="0" t="n">
        <v>431.899</v>
      </c>
      <c r="AO588" s="0" t="n">
        <v>27.796</v>
      </c>
      <c r="AP588" s="0" t="n">
        <v>31.058</v>
      </c>
      <c r="AQ588" s="0" t="s">
        <v>197</v>
      </c>
      <c r="AR588" s="0" t="s">
        <v>58</v>
      </c>
      <c r="AS588" s="0" t="s">
        <v>67</v>
      </c>
      <c r="AT588" s="0" t="n">
        <v>1524</v>
      </c>
      <c r="AU588" s="0" t="n">
        <v>1.064</v>
      </c>
      <c r="AV588" s="0" t="s">
        <v>3032</v>
      </c>
      <c r="AW588" s="0" t="s">
        <v>3032</v>
      </c>
      <c r="AX588" s="0" t="s">
        <v>1263</v>
      </c>
    </row>
    <row r="589" customFormat="false" ht="15" hidden="false" customHeight="false" outlineLevel="0" collapsed="false">
      <c r="A589" s="0" t="s">
        <v>3033</v>
      </c>
      <c r="B589" s="0" t="s">
        <v>2935</v>
      </c>
      <c r="C589" s="0" t="s">
        <v>3034</v>
      </c>
      <c r="E589" s="1" t="s">
        <v>3034</v>
      </c>
      <c r="G589" s="5" t="s">
        <v>3034</v>
      </c>
      <c r="H589" s="5" t="s">
        <v>3035</v>
      </c>
      <c r="I589" s="5"/>
      <c r="J589" s="5"/>
      <c r="K589" s="5"/>
      <c r="L589" s="5"/>
      <c r="M589" s="5"/>
      <c r="N589" s="5"/>
      <c r="O589" s="0" t="s">
        <v>3036</v>
      </c>
      <c r="P589" s="0" t="s">
        <v>3037</v>
      </c>
      <c r="Q589" s="0" t="s">
        <v>51</v>
      </c>
      <c r="R589" s="0" t="s">
        <v>52</v>
      </c>
      <c r="S589" s="0" t="n">
        <v>264</v>
      </c>
      <c r="T589" s="0" t="n">
        <v>2712</v>
      </c>
      <c r="U589" s="0" t="n">
        <v>2712</v>
      </c>
      <c r="V589" s="0" t="n">
        <v>3314</v>
      </c>
      <c r="W589" s="0" t="s">
        <v>3038</v>
      </c>
      <c r="X589" s="0" t="n">
        <v>6</v>
      </c>
      <c r="Y589" s="0" t="s">
        <v>67</v>
      </c>
      <c r="Z589" s="0" t="n">
        <v>7022</v>
      </c>
      <c r="AA589" s="0" t="s">
        <v>256</v>
      </c>
      <c r="AB589" s="0" t="s">
        <v>54</v>
      </c>
      <c r="AC589" s="0" t="n">
        <v>21.806</v>
      </c>
      <c r="AD589" s="0" t="s">
        <v>3039</v>
      </c>
      <c r="AG589" s="6" t="n">
        <v>42369</v>
      </c>
      <c r="AH589" s="0" t="n">
        <v>2</v>
      </c>
      <c r="AI589" s="0" t="n">
        <v>2</v>
      </c>
      <c r="AJ589" s="6" t="n">
        <v>42369</v>
      </c>
      <c r="AK589" s="0" t="n">
        <v>76</v>
      </c>
      <c r="AL589" s="6" t="n">
        <v>42369</v>
      </c>
      <c r="AM589" s="0" t="n">
        <v>149</v>
      </c>
      <c r="AN589" s="0" t="n">
        <v>162</v>
      </c>
      <c r="AO589" s="0" t="s">
        <v>56</v>
      </c>
      <c r="AP589" s="0" t="s">
        <v>56</v>
      </c>
      <c r="AQ589" s="0" t="s">
        <v>70</v>
      </c>
      <c r="AR589" s="0" t="s">
        <v>70</v>
      </c>
      <c r="AS589" s="0" t="s">
        <v>67</v>
      </c>
      <c r="AT589" s="0" t="n">
        <v>505</v>
      </c>
      <c r="AU589" s="0" t="n">
        <v>4</v>
      </c>
      <c r="AV589" s="0" t="s">
        <v>1263</v>
      </c>
      <c r="AX589" s="0" t="s">
        <v>1263</v>
      </c>
    </row>
    <row r="590" customFormat="false" ht="15" hidden="false" customHeight="false" outlineLevel="0" collapsed="false">
      <c r="A590" s="0" t="s">
        <v>3040</v>
      </c>
      <c r="B590" s="0" t="s">
        <v>2935</v>
      </c>
      <c r="C590" s="0" t="s">
        <v>3041</v>
      </c>
      <c r="E590" s="1" t="s">
        <v>3041</v>
      </c>
      <c r="G590" s="5" t="s">
        <v>3041</v>
      </c>
      <c r="H590" s="5"/>
      <c r="I590" s="5"/>
      <c r="J590" s="5"/>
      <c r="K590" s="5"/>
      <c r="L590" s="5"/>
      <c r="M590" s="5"/>
      <c r="N590" s="5"/>
      <c r="O590" s="0" t="s">
        <v>3042</v>
      </c>
      <c r="P590" s="0" t="s">
        <v>3043</v>
      </c>
      <c r="Q590" s="0" t="s">
        <v>51</v>
      </c>
      <c r="R590" s="0" t="s">
        <v>52</v>
      </c>
      <c r="S590" s="0" t="n">
        <v>1.387</v>
      </c>
      <c r="T590" s="0" t="n">
        <v>2651</v>
      </c>
      <c r="U590" s="0" t="n">
        <v>2651</v>
      </c>
      <c r="V590" s="0" t="n">
        <v>3109</v>
      </c>
      <c r="X590" s="0" t="n">
        <v>197</v>
      </c>
      <c r="Y590" s="0" t="s">
        <v>67</v>
      </c>
      <c r="Z590" s="0" t="s">
        <v>120</v>
      </c>
      <c r="AA590" s="0" t="s">
        <v>3044</v>
      </c>
      <c r="AB590" s="0" t="s">
        <v>56</v>
      </c>
      <c r="AC590" s="0" t="s">
        <v>120</v>
      </c>
      <c r="AD590" s="0" t="s">
        <v>3045</v>
      </c>
      <c r="AG590" s="6" t="n">
        <v>42735</v>
      </c>
      <c r="AH590" s="0" t="n">
        <v>87</v>
      </c>
      <c r="AI590" s="0" t="n">
        <v>92</v>
      </c>
      <c r="AJ590" s="6" t="n">
        <v>42735</v>
      </c>
      <c r="AK590" s="0" t="n">
        <v>6.911</v>
      </c>
      <c r="AL590" s="6" t="n">
        <v>42735</v>
      </c>
      <c r="AM590" s="0" t="n">
        <v>1.753</v>
      </c>
      <c r="AN590" s="0" t="n">
        <v>1.848</v>
      </c>
      <c r="AO590" s="0" t="n">
        <v>3.376</v>
      </c>
      <c r="AP590" s="0" t="n">
        <v>3.773</v>
      </c>
      <c r="AQ590" s="0" t="s">
        <v>197</v>
      </c>
      <c r="AR590" s="0" t="s">
        <v>58</v>
      </c>
      <c r="AS590" s="0" t="s">
        <v>67</v>
      </c>
      <c r="AT590" s="0" t="n">
        <v>98</v>
      </c>
      <c r="AU590" s="0" t="n">
        <v>16</v>
      </c>
      <c r="AV590" s="0" t="s">
        <v>1263</v>
      </c>
      <c r="AX590" s="0" t="s">
        <v>1263</v>
      </c>
    </row>
    <row r="591" customFormat="false" ht="15" hidden="false" customHeight="false" outlineLevel="0" collapsed="false">
      <c r="A591" s="0" t="s">
        <v>3046</v>
      </c>
      <c r="B591" s="0" t="s">
        <v>2935</v>
      </c>
      <c r="C591" s="0" t="s">
        <v>3047</v>
      </c>
      <c r="E591" s="1" t="s">
        <v>3047</v>
      </c>
      <c r="G591" s="5" t="s">
        <v>3047</v>
      </c>
      <c r="H591" s="5"/>
      <c r="I591" s="5"/>
      <c r="J591" s="5"/>
      <c r="K591" s="5"/>
      <c r="L591" s="5"/>
      <c r="M591" s="5"/>
      <c r="N591" s="5"/>
      <c r="O591" s="0" t="s">
        <v>3048</v>
      </c>
      <c r="P591" s="0" t="s">
        <v>3049</v>
      </c>
      <c r="Q591" s="0" t="s">
        <v>51</v>
      </c>
      <c r="R591" s="0" t="s">
        <v>52</v>
      </c>
      <c r="S591" s="0" t="n">
        <v>1.19</v>
      </c>
      <c r="T591" s="0" t="n">
        <v>111</v>
      </c>
      <c r="U591" s="0" t="n">
        <v>111</v>
      </c>
      <c r="W591" s="0" t="s">
        <v>3050</v>
      </c>
      <c r="X591" s="0" t="n">
        <v>234</v>
      </c>
      <c r="Y591" s="0" t="s">
        <v>227</v>
      </c>
      <c r="Z591" s="0" t="s">
        <v>120</v>
      </c>
      <c r="AA591" s="0" t="s">
        <v>120</v>
      </c>
      <c r="AB591" s="0" t="s">
        <v>3051</v>
      </c>
      <c r="AC591" s="0" t="s">
        <v>120</v>
      </c>
      <c r="AD591" s="0" t="s">
        <v>3052</v>
      </c>
      <c r="AG591" s="6" t="n">
        <v>42551</v>
      </c>
      <c r="AH591" s="0" t="n">
        <v>85</v>
      </c>
      <c r="AI591" s="0" t="n">
        <v>95</v>
      </c>
      <c r="AJ591" s="6" t="n">
        <v>42551</v>
      </c>
      <c r="AK591" s="0" t="n">
        <v>4.843</v>
      </c>
      <c r="AL591" s="6" t="n">
        <v>42551</v>
      </c>
      <c r="AM591" s="0" t="n">
        <v>1.437</v>
      </c>
      <c r="AN591" s="0" t="n">
        <v>1.595</v>
      </c>
      <c r="AO591" s="0" t="n">
        <v>2.463</v>
      </c>
      <c r="AP591" s="0" t="n">
        <v>2.753</v>
      </c>
      <c r="AQ591" s="0" t="s">
        <v>197</v>
      </c>
      <c r="AR591" s="0" t="s">
        <v>58</v>
      </c>
      <c r="AS591" s="0" t="s">
        <v>227</v>
      </c>
      <c r="AT591" s="0" t="n">
        <v>75</v>
      </c>
      <c r="AU591" s="0" t="n">
        <v>44</v>
      </c>
      <c r="AV591" s="0" t="s">
        <v>1263</v>
      </c>
      <c r="AX591" s="0" t="s">
        <v>1263</v>
      </c>
      <c r="AY591" s="0" t="s">
        <v>3053</v>
      </c>
    </row>
    <row r="592" customFormat="false" ht="15" hidden="false" customHeight="false" outlineLevel="0" collapsed="false">
      <c r="A592" s="0" t="s">
        <v>3054</v>
      </c>
      <c r="B592" s="0" t="s">
        <v>2935</v>
      </c>
      <c r="C592" s="0" t="s">
        <v>3055</v>
      </c>
      <c r="E592" s="1" t="s">
        <v>3055</v>
      </c>
      <c r="G592" s="5" t="s">
        <v>3055</v>
      </c>
      <c r="H592" s="5" t="s">
        <v>3056</v>
      </c>
      <c r="I592" s="5" t="s">
        <v>3057</v>
      </c>
      <c r="J592" s="5" t="s">
        <v>3058</v>
      </c>
      <c r="K592" s="5"/>
      <c r="L592" s="5"/>
      <c r="M592" s="5"/>
      <c r="N592" s="5"/>
      <c r="O592" s="0" t="s">
        <v>3059</v>
      </c>
      <c r="P592" s="0" t="s">
        <v>3060</v>
      </c>
      <c r="Q592" s="0" t="s">
        <v>51</v>
      </c>
      <c r="R592" s="0" t="s">
        <v>52</v>
      </c>
      <c r="S592" s="0" t="n">
        <v>267</v>
      </c>
      <c r="T592" s="0" t="n">
        <v>7010</v>
      </c>
      <c r="U592" s="0" t="n">
        <v>7010</v>
      </c>
      <c r="V592" s="0" t="n">
        <v>7490</v>
      </c>
      <c r="X592" s="0" t="n">
        <v>52</v>
      </c>
      <c r="Y592" s="0" t="s">
        <v>67</v>
      </c>
      <c r="Z592" s="0" t="s">
        <v>120</v>
      </c>
      <c r="AA592" s="0" t="s">
        <v>256</v>
      </c>
      <c r="AB592" s="0" t="s">
        <v>54</v>
      </c>
      <c r="AC592" s="0" t="s">
        <v>120</v>
      </c>
      <c r="AD592" s="0" t="s">
        <v>3061</v>
      </c>
      <c r="AG592" s="6" t="n">
        <v>42369</v>
      </c>
      <c r="AH592" s="0" t="n">
        <v>10</v>
      </c>
      <c r="AI592" s="0" t="n">
        <v>11</v>
      </c>
      <c r="AJ592" s="6" t="n">
        <v>42369</v>
      </c>
      <c r="AK592" s="0" t="n">
        <v>1.811</v>
      </c>
      <c r="AL592" s="6" t="n">
        <v>42369</v>
      </c>
      <c r="AM592" s="0" t="n">
        <v>192</v>
      </c>
      <c r="AN592" s="0" t="n">
        <v>209</v>
      </c>
      <c r="AO592" s="0" t="s">
        <v>56</v>
      </c>
      <c r="AP592" s="0" t="s">
        <v>56</v>
      </c>
      <c r="AQ592" s="0" t="s">
        <v>70</v>
      </c>
      <c r="AR592" s="0" t="s">
        <v>70</v>
      </c>
      <c r="AS592" s="0" t="s">
        <v>67</v>
      </c>
      <c r="AT592" s="0" t="n">
        <v>29</v>
      </c>
      <c r="AU592" s="0" t="n">
        <v>24</v>
      </c>
      <c r="AX592" s="0" t="s">
        <v>1263</v>
      </c>
    </row>
    <row r="593" customFormat="false" ht="15" hidden="false" customHeight="false" outlineLevel="0" collapsed="false">
      <c r="A593" s="0" t="s">
        <v>3062</v>
      </c>
      <c r="B593" s="0" t="s">
        <v>2935</v>
      </c>
      <c r="C593" s="0" t="s">
        <v>3063</v>
      </c>
      <c r="E593" s="1" t="s">
        <v>3063</v>
      </c>
      <c r="G593" s="5" t="s">
        <v>3063</v>
      </c>
      <c r="H593" s="5"/>
      <c r="I593" s="5"/>
      <c r="J593" s="5"/>
      <c r="K593" s="5"/>
      <c r="L593" s="5"/>
      <c r="M593" s="5"/>
      <c r="N593" s="5"/>
      <c r="O593" s="0" t="s">
        <v>3064</v>
      </c>
      <c r="P593" s="0" t="s">
        <v>3065</v>
      </c>
      <c r="Q593" s="0" t="s">
        <v>51</v>
      </c>
      <c r="R593" s="0" t="s">
        <v>52</v>
      </c>
      <c r="S593" s="0" t="n">
        <v>675</v>
      </c>
      <c r="T593" s="0" t="n">
        <v>2550</v>
      </c>
      <c r="U593" s="0" t="n">
        <v>2550</v>
      </c>
      <c r="W593" s="0" t="s">
        <v>3066</v>
      </c>
      <c r="X593" s="0" t="n">
        <v>28</v>
      </c>
      <c r="Y593" s="0" t="s">
        <v>67</v>
      </c>
      <c r="AA593" s="0" t="s">
        <v>256</v>
      </c>
      <c r="AB593" s="0" t="s">
        <v>54</v>
      </c>
      <c r="AD593" s="0" t="s">
        <v>3067</v>
      </c>
      <c r="AG593" s="6" t="n">
        <v>42369</v>
      </c>
      <c r="AH593" s="0" t="n">
        <v>-49</v>
      </c>
      <c r="AI593" s="0" t="n">
        <v>-54</v>
      </c>
      <c r="AJ593" s="6" t="n">
        <v>42369</v>
      </c>
      <c r="AK593" s="0" t="n">
        <v>1.156</v>
      </c>
      <c r="AL593" s="6" t="n">
        <v>42369</v>
      </c>
      <c r="AM593" s="0" t="n">
        <v>979</v>
      </c>
      <c r="AN593" s="0" t="n">
        <v>1.066</v>
      </c>
      <c r="AO593" s="0" t="s">
        <v>56</v>
      </c>
      <c r="AP593" s="0" t="s">
        <v>56</v>
      </c>
      <c r="AQ593" s="0" t="s">
        <v>70</v>
      </c>
      <c r="AR593" s="0" t="s">
        <v>70</v>
      </c>
      <c r="AS593" s="0" t="s">
        <v>67</v>
      </c>
      <c r="AT593" s="0" t="n">
        <v>19</v>
      </c>
      <c r="AU593" s="0" t="n">
        <v>13</v>
      </c>
      <c r="AV593" s="0" t="s">
        <v>3068</v>
      </c>
      <c r="AX593" s="0" t="s">
        <v>1263</v>
      </c>
      <c r="AY593" s="0" t="s">
        <v>3069</v>
      </c>
    </row>
    <row r="594" customFormat="false" ht="15" hidden="false" customHeight="false" outlineLevel="0" collapsed="false">
      <c r="A594" s="0" t="s">
        <v>3070</v>
      </c>
      <c r="B594" s="0" t="s">
        <v>2935</v>
      </c>
      <c r="C594" s="0" t="s">
        <v>3071</v>
      </c>
      <c r="E594" s="1" t="s">
        <v>3071</v>
      </c>
      <c r="G594" s="5" t="s">
        <v>3071</v>
      </c>
      <c r="H594" s="5"/>
      <c r="I594" s="5"/>
      <c r="J594" s="5"/>
      <c r="K594" s="5"/>
      <c r="L594" s="5"/>
      <c r="M594" s="5"/>
      <c r="N594" s="5"/>
      <c r="O594" s="0" t="s">
        <v>3071</v>
      </c>
      <c r="P594" s="0" t="s">
        <v>3072</v>
      </c>
      <c r="Q594" s="0" t="s">
        <v>51</v>
      </c>
      <c r="R594" s="0" t="s">
        <v>52</v>
      </c>
      <c r="S594" s="0" t="n">
        <v>11.063</v>
      </c>
      <c r="T594" s="0" t="n">
        <v>1083</v>
      </c>
      <c r="U594" s="0" t="n">
        <v>1083</v>
      </c>
      <c r="W594" s="0" t="s">
        <v>3073</v>
      </c>
      <c r="X594" s="0" t="n">
        <v>941</v>
      </c>
      <c r="Y594" s="0" t="s">
        <v>128</v>
      </c>
      <c r="Z594" s="0" t="n">
        <v>1083</v>
      </c>
      <c r="AA594" s="0" t="s">
        <v>54</v>
      </c>
      <c r="AB594" s="0" t="s">
        <v>54</v>
      </c>
      <c r="AC594" s="0" t="n">
        <v>30.057</v>
      </c>
      <c r="AD594" s="0" t="s">
        <v>3074</v>
      </c>
      <c r="AG594" s="6" t="n">
        <v>42369</v>
      </c>
      <c r="AH594" s="0" t="n">
        <v>313</v>
      </c>
      <c r="AI594" s="0" t="n">
        <v>341</v>
      </c>
      <c r="AJ594" s="6" t="n">
        <v>42369</v>
      </c>
      <c r="AK594" s="0" t="n">
        <v>30.057</v>
      </c>
      <c r="AL594" s="6" t="n">
        <v>42369</v>
      </c>
      <c r="AM594" s="0" t="n">
        <v>13.676</v>
      </c>
      <c r="AN594" s="0" t="n">
        <v>14.889</v>
      </c>
      <c r="AO594" s="0" t="s">
        <v>56</v>
      </c>
      <c r="AP594" s="0" t="s">
        <v>56</v>
      </c>
      <c r="AQ594" s="0" t="s">
        <v>70</v>
      </c>
      <c r="AR594" s="0" t="s">
        <v>70</v>
      </c>
      <c r="AS594" s="0" t="s">
        <v>128</v>
      </c>
      <c r="AT594" s="0" t="n">
        <v>281</v>
      </c>
      <c r="AU594" s="0" t="n">
        <v>283</v>
      </c>
      <c r="AX594" s="0" t="s">
        <v>1263</v>
      </c>
    </row>
    <row r="595" customFormat="false" ht="15" hidden="false" customHeight="false" outlineLevel="0" collapsed="false">
      <c r="A595" s="0" t="s">
        <v>3075</v>
      </c>
      <c r="B595" s="0" t="s">
        <v>2935</v>
      </c>
      <c r="C595" s="0" t="s">
        <v>3076</v>
      </c>
      <c r="E595" s="1" t="s">
        <v>3076</v>
      </c>
      <c r="G595" s="5" t="s">
        <v>3076</v>
      </c>
      <c r="H595" s="5"/>
      <c r="I595" s="5"/>
      <c r="J595" s="5"/>
      <c r="K595" s="5"/>
      <c r="L595" s="5"/>
      <c r="M595" s="5"/>
      <c r="N595" s="5"/>
      <c r="O595" s="0" t="s">
        <v>3076</v>
      </c>
      <c r="P595" s="0" t="s">
        <v>3077</v>
      </c>
      <c r="Q595" s="0" t="s">
        <v>51</v>
      </c>
      <c r="R595" s="0" t="s">
        <v>52</v>
      </c>
      <c r="S595" s="0" t="n">
        <v>10.639</v>
      </c>
      <c r="T595" s="0" t="n">
        <v>729</v>
      </c>
      <c r="U595" s="0" t="n">
        <v>729</v>
      </c>
      <c r="W595" s="0" t="s">
        <v>3078</v>
      </c>
      <c r="X595" s="0" t="n">
        <v>993</v>
      </c>
      <c r="Y595" s="0" t="s">
        <v>53</v>
      </c>
      <c r="Z595" s="0" t="n">
        <v>729</v>
      </c>
      <c r="AA595" s="0" t="s">
        <v>54</v>
      </c>
      <c r="AB595" s="0" t="s">
        <v>54</v>
      </c>
      <c r="AC595" s="0" t="n">
        <v>6.454</v>
      </c>
      <c r="AD595" s="0" t="s">
        <v>3074</v>
      </c>
      <c r="AG595" s="6" t="n">
        <v>42643</v>
      </c>
      <c r="AH595" s="0" t="n">
        <v>122</v>
      </c>
      <c r="AI595" s="0" t="n">
        <v>136</v>
      </c>
      <c r="AJ595" s="6" t="n">
        <v>42643</v>
      </c>
      <c r="AK595" s="0" t="n">
        <v>6.454</v>
      </c>
      <c r="AL595" s="6" t="n">
        <v>42643</v>
      </c>
      <c r="AM595" s="0" t="n">
        <v>4.027</v>
      </c>
      <c r="AN595" s="0" t="n">
        <v>4.495</v>
      </c>
      <c r="AO595" s="0" t="n">
        <v>3.113</v>
      </c>
      <c r="AP595" s="0" t="n">
        <v>3.479</v>
      </c>
      <c r="AQ595" s="0" t="s">
        <v>197</v>
      </c>
      <c r="AR595" s="0" t="s">
        <v>58</v>
      </c>
      <c r="AS595" s="0" t="s">
        <v>53</v>
      </c>
      <c r="AT595" s="0" t="n">
        <v>34</v>
      </c>
      <c r="AU595" s="0" t="n">
        <v>38</v>
      </c>
      <c r="AV595" s="0" t="s">
        <v>3079</v>
      </c>
      <c r="AX595" s="0" t="s">
        <v>1263</v>
      </c>
      <c r="AY595" s="0" t="s">
        <v>3080</v>
      </c>
    </row>
    <row r="596" customFormat="false" ht="15" hidden="false" customHeight="false" outlineLevel="0" collapsed="false">
      <c r="A596" s="0" t="s">
        <v>3081</v>
      </c>
      <c r="B596" s="0" t="s">
        <v>2935</v>
      </c>
      <c r="C596" s="0" t="s">
        <v>3082</v>
      </c>
      <c r="E596" s="1" t="s">
        <v>3082</v>
      </c>
      <c r="G596" s="5" t="s">
        <v>3082</v>
      </c>
      <c r="H596" s="5" t="s">
        <v>3083</v>
      </c>
      <c r="I596" s="5" t="s">
        <v>3084</v>
      </c>
      <c r="J596" s="5"/>
      <c r="K596" s="5"/>
      <c r="L596" s="5"/>
      <c r="M596" s="5"/>
      <c r="N596" s="5"/>
      <c r="O596" s="0" t="s">
        <v>3085</v>
      </c>
      <c r="P596" s="0" t="s">
        <v>3086</v>
      </c>
      <c r="Q596" s="0" t="s">
        <v>51</v>
      </c>
      <c r="R596" s="0" t="s">
        <v>52</v>
      </c>
      <c r="S596" s="0" t="n">
        <v>152</v>
      </c>
      <c r="T596" s="0" t="n">
        <v>4646</v>
      </c>
      <c r="U596" s="0" t="n">
        <v>4646</v>
      </c>
      <c r="V596" s="0" t="n">
        <v>3250</v>
      </c>
      <c r="W596" s="0" t="s">
        <v>3087</v>
      </c>
      <c r="X596" s="0" t="n">
        <v>5</v>
      </c>
      <c r="Y596" s="0" t="s">
        <v>67</v>
      </c>
      <c r="Z596" s="0" t="s">
        <v>120</v>
      </c>
      <c r="AA596" s="0" t="s">
        <v>120</v>
      </c>
      <c r="AB596" s="0" t="s">
        <v>56</v>
      </c>
      <c r="AC596" s="0" t="s">
        <v>120</v>
      </c>
      <c r="AD596" s="0" t="s">
        <v>3074</v>
      </c>
      <c r="AG596" s="6" t="n">
        <v>42369</v>
      </c>
      <c r="AH596" s="0" t="n">
        <v>10</v>
      </c>
      <c r="AI596" s="0" t="n">
        <v>11</v>
      </c>
      <c r="AJ596" s="6" t="n">
        <v>42369</v>
      </c>
      <c r="AK596" s="0" t="n">
        <v>628</v>
      </c>
      <c r="AL596" s="6" t="n">
        <v>42369</v>
      </c>
      <c r="AM596" s="0" t="n">
        <v>171</v>
      </c>
      <c r="AN596" s="0" t="n">
        <v>186</v>
      </c>
      <c r="AO596" s="0" t="s">
        <v>56</v>
      </c>
      <c r="AP596" s="0" t="s">
        <v>56</v>
      </c>
      <c r="AQ596" s="0" t="s">
        <v>70</v>
      </c>
      <c r="AR596" s="0" t="s">
        <v>70</v>
      </c>
      <c r="AS596" s="0" t="s">
        <v>67</v>
      </c>
      <c r="AT596" s="0" t="n">
        <v>14</v>
      </c>
      <c r="AU596" s="0" t="n">
        <v>3</v>
      </c>
      <c r="AV596" s="0" t="s">
        <v>1263</v>
      </c>
      <c r="AX596" s="0" t="s">
        <v>1263</v>
      </c>
    </row>
    <row r="597" customFormat="false" ht="15" hidden="false" customHeight="false" outlineLevel="0" collapsed="false">
      <c r="A597" s="0" t="s">
        <v>3088</v>
      </c>
      <c r="B597" s="0" t="s">
        <v>2935</v>
      </c>
      <c r="C597" s="0" t="s">
        <v>3089</v>
      </c>
      <c r="E597" s="1" t="s">
        <v>3089</v>
      </c>
      <c r="G597" s="5" t="s">
        <v>3089</v>
      </c>
      <c r="H597" s="5" t="s">
        <v>3090</v>
      </c>
      <c r="I597" s="5"/>
      <c r="J597" s="5"/>
      <c r="K597" s="5"/>
      <c r="L597" s="5"/>
      <c r="M597" s="5"/>
      <c r="N597" s="5"/>
      <c r="O597" s="0" t="s">
        <v>3091</v>
      </c>
      <c r="P597" s="0" t="s">
        <v>3092</v>
      </c>
      <c r="Q597" s="0" t="s">
        <v>51</v>
      </c>
      <c r="R597" s="0" t="s">
        <v>52</v>
      </c>
      <c r="S597" s="0" t="n">
        <v>1.296</v>
      </c>
      <c r="T597" s="0" t="n">
        <v>5222</v>
      </c>
      <c r="U597" s="0" t="n">
        <v>5222</v>
      </c>
      <c r="X597" s="0" t="n">
        <v>134</v>
      </c>
      <c r="Y597" s="0" t="s">
        <v>67</v>
      </c>
      <c r="Z597" s="0" t="n">
        <v>8411</v>
      </c>
      <c r="AA597" s="0" t="s">
        <v>120</v>
      </c>
      <c r="AB597" s="0" t="s">
        <v>56</v>
      </c>
      <c r="AC597" s="0" t="n">
        <v>110.344</v>
      </c>
      <c r="AD597" s="0" t="s">
        <v>3074</v>
      </c>
      <c r="AG597" s="6" t="n">
        <v>42735</v>
      </c>
      <c r="AH597" s="0" t="n">
        <v>73</v>
      </c>
      <c r="AI597" s="0" t="n">
        <v>77</v>
      </c>
      <c r="AJ597" s="6" t="n">
        <v>42735</v>
      </c>
      <c r="AK597" s="0" t="n">
        <v>5.528</v>
      </c>
      <c r="AL597" s="6" t="n">
        <v>42735</v>
      </c>
      <c r="AM597" s="0" t="n">
        <v>1.813</v>
      </c>
      <c r="AN597" s="0" t="n">
        <v>1.911</v>
      </c>
      <c r="AO597" s="0" t="n">
        <v>1.42</v>
      </c>
      <c r="AP597" s="0" t="n">
        <v>1.587</v>
      </c>
      <c r="AQ597" s="0" t="s">
        <v>197</v>
      </c>
      <c r="AR597" s="0" t="s">
        <v>58</v>
      </c>
      <c r="AS597" s="0" t="s">
        <v>67</v>
      </c>
      <c r="AT597" s="0" t="n">
        <v>184</v>
      </c>
      <c r="AU597" s="0" t="n">
        <v>53</v>
      </c>
      <c r="AX597" s="0" t="s">
        <v>1263</v>
      </c>
    </row>
    <row r="598" customFormat="false" ht="15" hidden="false" customHeight="false" outlineLevel="0" collapsed="false">
      <c r="A598" s="0" t="s">
        <v>3093</v>
      </c>
      <c r="B598" s="0" t="s">
        <v>2935</v>
      </c>
      <c r="C598" s="0" t="s">
        <v>3094</v>
      </c>
      <c r="E598" s="1" t="s">
        <v>3094</v>
      </c>
      <c r="G598" s="5" t="s">
        <v>3094</v>
      </c>
      <c r="H598" s="5"/>
      <c r="I598" s="5"/>
      <c r="J598" s="5"/>
      <c r="K598" s="5"/>
      <c r="L598" s="5"/>
      <c r="M598" s="5"/>
      <c r="N598" s="5" t="s">
        <v>3095</v>
      </c>
      <c r="O598" s="0" t="s">
        <v>3096</v>
      </c>
      <c r="P598" s="0" t="s">
        <v>3097</v>
      </c>
      <c r="Q598" s="0" t="s">
        <v>51</v>
      </c>
      <c r="R598" s="0" t="s">
        <v>52</v>
      </c>
      <c r="S598" s="0" t="n">
        <v>14.05</v>
      </c>
      <c r="T598" s="0" t="n">
        <v>6420</v>
      </c>
      <c r="U598" s="0" t="n">
        <v>6420</v>
      </c>
      <c r="V598" s="0" t="n">
        <v>7490</v>
      </c>
      <c r="W598" s="0" t="s">
        <v>3093</v>
      </c>
      <c r="X598" s="0" t="n">
        <v>988</v>
      </c>
      <c r="Y598" s="0" t="s">
        <v>67</v>
      </c>
      <c r="AA598" s="0" t="s">
        <v>120</v>
      </c>
      <c r="AB598" s="0" t="s">
        <v>56</v>
      </c>
      <c r="AD598" s="0" t="s">
        <v>3074</v>
      </c>
      <c r="AG598" s="6" t="n">
        <v>42429</v>
      </c>
      <c r="AH598" s="0" t="n">
        <v>-224</v>
      </c>
      <c r="AI598" s="0" t="n">
        <v>-244</v>
      </c>
      <c r="AJ598" s="6" t="n">
        <v>42429</v>
      </c>
      <c r="AK598" s="0" t="n">
        <v>49.604</v>
      </c>
      <c r="AL598" s="6" t="n">
        <v>42429</v>
      </c>
      <c r="AM598" s="0" t="n">
        <v>7.938</v>
      </c>
      <c r="AN598" s="0" t="n">
        <v>8.642</v>
      </c>
      <c r="AO598" s="0" t="s">
        <v>56</v>
      </c>
      <c r="AP598" s="0" t="s">
        <v>56</v>
      </c>
      <c r="AQ598" s="0" t="s">
        <v>70</v>
      </c>
      <c r="AR598" s="0" t="s">
        <v>70</v>
      </c>
      <c r="AS598" s="0" t="s">
        <v>67</v>
      </c>
      <c r="AT598" s="0" t="n">
        <v>494</v>
      </c>
      <c r="AU598" s="0" t="n">
        <v>26</v>
      </c>
      <c r="AX598" s="0" t="s">
        <v>1263</v>
      </c>
    </row>
    <row r="599" customFormat="false" ht="15" hidden="false" customHeight="false" outlineLevel="0" collapsed="false">
      <c r="A599" s="0" t="s">
        <v>3098</v>
      </c>
      <c r="B599" s="0" t="s">
        <v>2935</v>
      </c>
      <c r="C599" s="0" t="s">
        <v>3099</v>
      </c>
      <c r="E599" s="1" t="s">
        <v>3099</v>
      </c>
      <c r="G599" s="5" t="s">
        <v>3099</v>
      </c>
      <c r="H599" s="5"/>
      <c r="I599" s="5"/>
      <c r="J599" s="5"/>
      <c r="K599" s="5"/>
      <c r="L599" s="5"/>
      <c r="M599" s="5"/>
      <c r="N599" s="5"/>
      <c r="O599" s="0" t="s">
        <v>3100</v>
      </c>
      <c r="P599" s="0" t="s">
        <v>3101</v>
      </c>
      <c r="Q599" s="0" t="s">
        <v>51</v>
      </c>
      <c r="R599" s="0" t="s">
        <v>52</v>
      </c>
      <c r="S599" s="0" t="s">
        <v>56</v>
      </c>
      <c r="T599" s="0" t="n">
        <v>1419</v>
      </c>
      <c r="U599" s="0" t="n">
        <v>1419</v>
      </c>
      <c r="V599" s="0" t="n">
        <v>7410</v>
      </c>
      <c r="W599" s="0" t="s">
        <v>3102</v>
      </c>
      <c r="X599" s="0" t="n">
        <v>5</v>
      </c>
      <c r="Y599" s="0" t="s">
        <v>195</v>
      </c>
      <c r="Z599" s="0" t="n">
        <v>1413</v>
      </c>
      <c r="AA599" s="0" t="s">
        <v>120</v>
      </c>
      <c r="AB599" s="0" t="s">
        <v>68</v>
      </c>
      <c r="AC599" s="0" t="n">
        <v>5.119</v>
      </c>
      <c r="AD599" s="0" t="s">
        <v>3074</v>
      </c>
      <c r="AH599" s="0" t="n">
        <v>-7</v>
      </c>
      <c r="AI599" s="0" t="n">
        <v>-7</v>
      </c>
      <c r="AJ599" s="6" t="n">
        <v>42338</v>
      </c>
      <c r="AK599" s="0" t="n">
        <v>51</v>
      </c>
      <c r="AL599" s="6" t="n">
        <v>42338</v>
      </c>
      <c r="AM599" s="0" t="n">
        <v>31</v>
      </c>
      <c r="AN599" s="0" t="n">
        <v>33</v>
      </c>
      <c r="AO599" s="0" t="n">
        <v>49</v>
      </c>
      <c r="AP599" s="0" t="n">
        <v>77</v>
      </c>
      <c r="AQ599" s="0" t="s">
        <v>189</v>
      </c>
      <c r="AR599" s="0" t="s">
        <v>189</v>
      </c>
      <c r="AS599" s="0" t="s">
        <v>195</v>
      </c>
      <c r="AT599" s="0" t="n">
        <v>66</v>
      </c>
      <c r="AU599" s="0" t="n">
        <v>2</v>
      </c>
      <c r="AX599" s="0" t="s">
        <v>1263</v>
      </c>
    </row>
    <row r="600" customFormat="false" ht="15" hidden="false" customHeight="false" outlineLevel="0" collapsed="false">
      <c r="A600" s="0" t="s">
        <v>3103</v>
      </c>
      <c r="B600" s="0" t="s">
        <v>2935</v>
      </c>
      <c r="C600" s="0" t="s">
        <v>3104</v>
      </c>
      <c r="E600" s="1" t="s">
        <v>3104</v>
      </c>
      <c r="G600" s="5" t="s">
        <v>3104</v>
      </c>
      <c r="H600" s="5"/>
      <c r="I600" s="5"/>
      <c r="J600" s="5"/>
      <c r="K600" s="5"/>
      <c r="L600" s="5"/>
      <c r="M600" s="5"/>
      <c r="N600" s="5"/>
      <c r="O600" s="0" t="s">
        <v>3104</v>
      </c>
      <c r="P600" s="0" t="s">
        <v>3105</v>
      </c>
      <c r="Q600" s="0" t="s">
        <v>51</v>
      </c>
      <c r="R600" s="0" t="s">
        <v>52</v>
      </c>
      <c r="S600" s="0" t="n">
        <v>3.259</v>
      </c>
      <c r="T600" s="0" t="n">
        <v>5229</v>
      </c>
      <c r="U600" s="0" t="n">
        <v>5229</v>
      </c>
      <c r="V600" s="0" t="n">
        <v>4941</v>
      </c>
      <c r="X600" s="0" t="n">
        <v>271</v>
      </c>
      <c r="Y600" s="0" t="s">
        <v>77</v>
      </c>
      <c r="Z600" s="0" t="n">
        <v>5229</v>
      </c>
      <c r="AA600" s="0" t="s">
        <v>54</v>
      </c>
      <c r="AB600" s="0" t="s">
        <v>54</v>
      </c>
      <c r="AC600" s="0" t="n">
        <v>15.01</v>
      </c>
      <c r="AD600" s="0" t="s">
        <v>3074</v>
      </c>
      <c r="AG600" s="6" t="n">
        <v>42735</v>
      </c>
      <c r="AH600" s="0" t="n">
        <v>133</v>
      </c>
      <c r="AI600" s="0" t="n">
        <v>140</v>
      </c>
      <c r="AJ600" s="6" t="n">
        <v>42735</v>
      </c>
      <c r="AK600" s="0" t="n">
        <v>15.01</v>
      </c>
      <c r="AL600" s="6" t="n">
        <v>42735</v>
      </c>
      <c r="AM600" s="0" t="n">
        <v>3.643</v>
      </c>
      <c r="AN600" s="0" t="n">
        <v>3.84</v>
      </c>
      <c r="AO600" s="0" t="n">
        <v>1.571</v>
      </c>
      <c r="AP600" s="0" t="n">
        <v>1.756</v>
      </c>
      <c r="AQ600" s="0" t="s">
        <v>197</v>
      </c>
      <c r="AR600" s="0" t="s">
        <v>58</v>
      </c>
      <c r="AS600" s="0" t="s">
        <v>77</v>
      </c>
      <c r="AT600" s="0" t="n">
        <v>92</v>
      </c>
      <c r="AU600" s="0" t="n">
        <v>95</v>
      </c>
      <c r="AV600" s="0" t="s">
        <v>3106</v>
      </c>
      <c r="AX600" s="0" t="s">
        <v>1263</v>
      </c>
      <c r="AY600" s="0" t="s">
        <v>3107</v>
      </c>
    </row>
    <row r="601" customFormat="false" ht="15" hidden="false" customHeight="false" outlineLevel="0" collapsed="false">
      <c r="A601" s="0" t="s">
        <v>3108</v>
      </c>
      <c r="B601" s="0" t="s">
        <v>2935</v>
      </c>
      <c r="C601" s="0" t="s">
        <v>3109</v>
      </c>
      <c r="E601" s="1" t="s">
        <v>3109</v>
      </c>
      <c r="G601" s="5" t="s">
        <v>3109</v>
      </c>
      <c r="H601" s="5" t="s">
        <v>3110</v>
      </c>
      <c r="I601" s="5" t="s">
        <v>3111</v>
      </c>
      <c r="J601" s="5"/>
      <c r="K601" s="5"/>
      <c r="L601" s="5"/>
      <c r="M601" s="5"/>
      <c r="N601" s="5" t="s">
        <v>3112</v>
      </c>
      <c r="O601" s="0" t="s">
        <v>3113</v>
      </c>
      <c r="P601" s="0" t="s">
        <v>3114</v>
      </c>
      <c r="Q601" s="0" t="s">
        <v>51</v>
      </c>
      <c r="R601" s="0" t="s">
        <v>52</v>
      </c>
      <c r="S601" s="0" t="n">
        <v>2.715</v>
      </c>
      <c r="T601" s="0" t="n">
        <v>7010</v>
      </c>
      <c r="U601" s="0" t="n">
        <v>7010</v>
      </c>
      <c r="V601" s="0" t="n">
        <v>6420</v>
      </c>
      <c r="W601" s="0" t="s">
        <v>3108</v>
      </c>
      <c r="X601" s="0" t="n">
        <v>277</v>
      </c>
      <c r="Y601" s="0" t="s">
        <v>67</v>
      </c>
      <c r="AA601" s="0" t="s">
        <v>54</v>
      </c>
      <c r="AB601" s="0" t="s">
        <v>54</v>
      </c>
      <c r="AD601" s="0" t="s">
        <v>3074</v>
      </c>
      <c r="AG601" s="6" t="n">
        <v>42369</v>
      </c>
      <c r="AH601" s="0" t="n">
        <v>34</v>
      </c>
      <c r="AI601" s="0" t="n">
        <v>37</v>
      </c>
      <c r="AJ601" s="6" t="n">
        <v>42369</v>
      </c>
      <c r="AK601" s="0" t="n">
        <v>11.563</v>
      </c>
      <c r="AL601" s="6" t="n">
        <v>42369</v>
      </c>
      <c r="AM601" s="0" t="n">
        <v>3.241</v>
      </c>
      <c r="AN601" s="0" t="n">
        <v>3.529</v>
      </c>
      <c r="AO601" s="0" t="s">
        <v>56</v>
      </c>
      <c r="AP601" s="0" t="s">
        <v>56</v>
      </c>
      <c r="AQ601" s="0" t="s">
        <v>70</v>
      </c>
      <c r="AR601" s="0" t="s">
        <v>70</v>
      </c>
      <c r="AS601" s="0" t="s">
        <v>67</v>
      </c>
      <c r="AT601" s="0" t="n">
        <v>162</v>
      </c>
      <c r="AU601" s="0" t="n">
        <v>107</v>
      </c>
      <c r="AX601" s="0" t="s">
        <v>1263</v>
      </c>
    </row>
    <row r="602" customFormat="false" ht="15" hidden="false" customHeight="false" outlineLevel="0" collapsed="false">
      <c r="A602" s="0" t="s">
        <v>3115</v>
      </c>
      <c r="B602" s="0" t="s">
        <v>2935</v>
      </c>
      <c r="C602" s="0" t="s">
        <v>3116</v>
      </c>
      <c r="E602" s="1" t="s">
        <v>3116</v>
      </c>
      <c r="G602" s="5" t="s">
        <v>3116</v>
      </c>
      <c r="H602" s="5"/>
      <c r="I602" s="5"/>
      <c r="J602" s="5"/>
      <c r="K602" s="5"/>
      <c r="L602" s="5"/>
      <c r="M602" s="5"/>
      <c r="N602" s="5"/>
      <c r="O602" s="0" t="s">
        <v>3116</v>
      </c>
      <c r="P602" s="0" t="s">
        <v>3117</v>
      </c>
      <c r="Q602" s="0" t="s">
        <v>51</v>
      </c>
      <c r="R602" s="0" t="s">
        <v>52</v>
      </c>
      <c r="S602" s="0" t="n">
        <v>214</v>
      </c>
      <c r="T602" s="0" t="n">
        <v>2120</v>
      </c>
      <c r="U602" s="0" t="n">
        <v>2120</v>
      </c>
      <c r="W602" s="0" t="s">
        <v>3118</v>
      </c>
      <c r="X602" s="0" t="n">
        <v>317</v>
      </c>
      <c r="Y602" s="0" t="s">
        <v>53</v>
      </c>
      <c r="Z602" s="0" t="n">
        <v>7211</v>
      </c>
      <c r="AA602" s="0" t="s">
        <v>54</v>
      </c>
      <c r="AB602" s="0" t="s">
        <v>54</v>
      </c>
      <c r="AC602" s="0" t="n">
        <v>1.238</v>
      </c>
      <c r="AD602" s="0" t="s">
        <v>3074</v>
      </c>
      <c r="AG602" s="6" t="n">
        <v>42735</v>
      </c>
      <c r="AH602" s="0" t="n">
        <v>28</v>
      </c>
      <c r="AI602" s="0" t="n">
        <v>29</v>
      </c>
      <c r="AJ602" s="6" t="n">
        <v>42735</v>
      </c>
      <c r="AK602" s="0" t="n">
        <v>1.238</v>
      </c>
      <c r="AL602" s="6" t="n">
        <v>42735</v>
      </c>
      <c r="AM602" s="0" t="n">
        <v>351</v>
      </c>
      <c r="AN602" s="0" t="n">
        <v>370</v>
      </c>
      <c r="AO602" s="0" t="n">
        <v>2.056</v>
      </c>
      <c r="AP602" s="0" t="n">
        <v>2.297</v>
      </c>
      <c r="AQ602" s="0" t="s">
        <v>197</v>
      </c>
      <c r="AR602" s="0" t="s">
        <v>58</v>
      </c>
      <c r="AS602" s="0" t="s">
        <v>53</v>
      </c>
      <c r="AT602" s="0" t="n">
        <v>24</v>
      </c>
      <c r="AU602" s="0" t="n">
        <v>28</v>
      </c>
      <c r="AV602" s="0" t="s">
        <v>3079</v>
      </c>
      <c r="AX602" s="0" t="s">
        <v>1263</v>
      </c>
      <c r="AY602" s="0" t="s">
        <v>3119</v>
      </c>
    </row>
    <row r="603" customFormat="false" ht="15" hidden="false" customHeight="false" outlineLevel="0" collapsed="false">
      <c r="A603" s="0" t="s">
        <v>3120</v>
      </c>
      <c r="B603" s="0" t="s">
        <v>2935</v>
      </c>
      <c r="C603" s="0" t="s">
        <v>3121</v>
      </c>
      <c r="E603" s="1" t="s">
        <v>3121</v>
      </c>
      <c r="G603" s="5" t="s">
        <v>3121</v>
      </c>
      <c r="H603" s="5" t="s">
        <v>3122</v>
      </c>
      <c r="I603" s="5"/>
      <c r="J603" s="5"/>
      <c r="K603" s="5"/>
      <c r="L603" s="5"/>
      <c r="M603" s="5"/>
      <c r="N603" s="5"/>
      <c r="O603" s="0" t="s">
        <v>3123</v>
      </c>
      <c r="P603" s="0" t="s">
        <v>3124</v>
      </c>
      <c r="Q603" s="0" t="s">
        <v>51</v>
      </c>
      <c r="R603" s="0" t="s">
        <v>52</v>
      </c>
      <c r="S603" s="0" t="n">
        <v>2.187</v>
      </c>
      <c r="T603" s="0" t="n">
        <v>7490</v>
      </c>
      <c r="U603" s="0" t="n">
        <v>7490</v>
      </c>
      <c r="V603" s="0" t="n">
        <v>3511</v>
      </c>
      <c r="W603" s="0" t="s">
        <v>3125</v>
      </c>
      <c r="X603" s="0" t="n">
        <v>68</v>
      </c>
      <c r="Y603" s="0" t="s">
        <v>67</v>
      </c>
      <c r="AA603" s="0" t="s">
        <v>120</v>
      </c>
      <c r="AB603" s="0" t="s">
        <v>56</v>
      </c>
      <c r="AD603" s="0" t="s">
        <v>3074</v>
      </c>
      <c r="AG603" s="6" t="n">
        <v>42094</v>
      </c>
      <c r="AH603" s="0" t="n">
        <v>48</v>
      </c>
      <c r="AI603" s="0" t="n">
        <v>51</v>
      </c>
      <c r="AJ603" s="6" t="n">
        <v>42094</v>
      </c>
      <c r="AK603" s="0" t="n">
        <v>3.46</v>
      </c>
      <c r="AL603" s="6" t="n">
        <v>42094</v>
      </c>
      <c r="AM603" s="0" t="n">
        <v>1.54</v>
      </c>
      <c r="AN603" s="0" t="n">
        <v>1.656</v>
      </c>
      <c r="AO603" s="0" t="n">
        <v>1.317</v>
      </c>
      <c r="AP603" s="0" t="n">
        <v>1.844</v>
      </c>
      <c r="AQ603" s="0" t="s">
        <v>189</v>
      </c>
      <c r="AR603" s="0" t="s">
        <v>189</v>
      </c>
      <c r="AS603" s="0" t="s">
        <v>67</v>
      </c>
      <c r="AT603" s="0" t="n">
        <v>39</v>
      </c>
      <c r="AU603" s="0" t="n">
        <v>29</v>
      </c>
      <c r="AX603" s="0" t="s">
        <v>1263</v>
      </c>
    </row>
    <row r="604" customFormat="false" ht="15" hidden="false" customHeight="false" outlineLevel="0" collapsed="false">
      <c r="A604" s="0" t="s">
        <v>3126</v>
      </c>
      <c r="B604" s="0" t="s">
        <v>2935</v>
      </c>
      <c r="C604" s="0" t="s">
        <v>3127</v>
      </c>
      <c r="E604" s="1" t="s">
        <v>3127</v>
      </c>
      <c r="G604" s="5" t="s">
        <v>3127</v>
      </c>
      <c r="H604" s="5"/>
      <c r="I604" s="5"/>
      <c r="J604" s="5"/>
      <c r="K604" s="5"/>
      <c r="L604" s="5"/>
      <c r="M604" s="5"/>
      <c r="N604" s="5"/>
      <c r="O604" s="0" t="s">
        <v>3128</v>
      </c>
      <c r="P604" s="0" t="s">
        <v>3129</v>
      </c>
      <c r="Q604" s="0" t="s">
        <v>51</v>
      </c>
      <c r="R604" s="0" t="s">
        <v>52</v>
      </c>
      <c r="S604" s="0" t="n">
        <v>692</v>
      </c>
      <c r="T604" s="0" t="n">
        <v>3250</v>
      </c>
      <c r="U604" s="0" t="n">
        <v>3250</v>
      </c>
      <c r="V604" s="0" t="n">
        <v>2611</v>
      </c>
      <c r="X604" s="0" t="n">
        <v>94</v>
      </c>
      <c r="Y604" s="0" t="s">
        <v>67</v>
      </c>
      <c r="Z604" s="0" t="n">
        <v>8299</v>
      </c>
      <c r="AA604" s="0" t="s">
        <v>3130</v>
      </c>
      <c r="AB604" s="0" t="s">
        <v>56</v>
      </c>
      <c r="AC604" s="0" t="n">
        <v>2</v>
      </c>
      <c r="AD604" s="0" t="s">
        <v>3074</v>
      </c>
      <c r="AG604" s="6" t="n">
        <v>42369</v>
      </c>
      <c r="AH604" s="0" t="n">
        <v>81</v>
      </c>
      <c r="AI604" s="0" t="n">
        <v>88</v>
      </c>
      <c r="AJ604" s="6" t="n">
        <v>42369</v>
      </c>
      <c r="AK604" s="0" t="n">
        <v>2.969</v>
      </c>
      <c r="AL604" s="6" t="n">
        <v>42369</v>
      </c>
      <c r="AM604" s="0" t="n">
        <v>811</v>
      </c>
      <c r="AN604" s="0" t="n">
        <v>883</v>
      </c>
      <c r="AO604" s="0" t="s">
        <v>56</v>
      </c>
      <c r="AP604" s="0" t="s">
        <v>56</v>
      </c>
      <c r="AQ604" s="0" t="s">
        <v>70</v>
      </c>
      <c r="AR604" s="0" t="s">
        <v>70</v>
      </c>
      <c r="AS604" s="0" t="s">
        <v>67</v>
      </c>
      <c r="AT604" s="0" t="n">
        <v>65</v>
      </c>
      <c r="AU604" s="0" t="n">
        <v>57</v>
      </c>
      <c r="AW604" s="0" t="s">
        <v>3131</v>
      </c>
      <c r="AX604" s="0" t="s">
        <v>1263</v>
      </c>
      <c r="AY604" s="0" t="s">
        <v>3131</v>
      </c>
    </row>
    <row r="605" customFormat="false" ht="15" hidden="false" customHeight="false" outlineLevel="0" collapsed="false">
      <c r="A605" s="0" t="s">
        <v>3132</v>
      </c>
      <c r="B605" s="0" t="s">
        <v>2935</v>
      </c>
      <c r="C605" s="0" t="s">
        <v>3133</v>
      </c>
      <c r="E605" s="1" t="s">
        <v>3133</v>
      </c>
      <c r="G605" s="5" t="s">
        <v>3133</v>
      </c>
      <c r="H605" s="5"/>
      <c r="I605" s="5"/>
      <c r="J605" s="5"/>
      <c r="K605" s="5"/>
      <c r="L605" s="5"/>
      <c r="M605" s="5"/>
      <c r="N605" s="5"/>
      <c r="O605" s="0" t="s">
        <v>3134</v>
      </c>
      <c r="P605" s="0" t="s">
        <v>3135</v>
      </c>
      <c r="Q605" s="0" t="s">
        <v>51</v>
      </c>
      <c r="R605" s="0" t="s">
        <v>52</v>
      </c>
      <c r="S605" s="0" t="n">
        <v>646</v>
      </c>
      <c r="T605" s="0" t="n">
        <v>2815</v>
      </c>
      <c r="U605" s="0" t="n">
        <v>2815</v>
      </c>
      <c r="X605" s="0" t="n">
        <v>44</v>
      </c>
      <c r="Y605" s="0" t="s">
        <v>67</v>
      </c>
      <c r="Z605" s="0" t="n">
        <v>6619</v>
      </c>
      <c r="AA605" s="0" t="s">
        <v>694</v>
      </c>
      <c r="AB605" s="0" t="s">
        <v>56</v>
      </c>
      <c r="AC605" s="0" t="n">
        <v>15</v>
      </c>
      <c r="AD605" s="0" t="s">
        <v>3074</v>
      </c>
      <c r="AG605" s="6" t="n">
        <v>41274</v>
      </c>
      <c r="AH605" s="0" t="n">
        <v>-99</v>
      </c>
      <c r="AI605" s="0" t="n">
        <v>-131</v>
      </c>
      <c r="AJ605" s="6" t="n">
        <v>41274</v>
      </c>
      <c r="AK605" s="0" t="n">
        <v>1.144</v>
      </c>
      <c r="AL605" s="6" t="n">
        <v>41274</v>
      </c>
      <c r="AM605" s="0" t="n">
        <v>242</v>
      </c>
      <c r="AN605" s="0" t="n">
        <v>319</v>
      </c>
      <c r="AO605" s="0" t="n">
        <v>1</v>
      </c>
      <c r="AP605" s="0" t="n">
        <v>1</v>
      </c>
      <c r="AQ605" s="0" t="s">
        <v>189</v>
      </c>
      <c r="AR605" s="0" t="s">
        <v>189</v>
      </c>
      <c r="AS605" s="0" t="s">
        <v>67</v>
      </c>
      <c r="AT605" s="0" t="n">
        <v>27</v>
      </c>
      <c r="AU605" s="0" t="n">
        <v>26</v>
      </c>
      <c r="AV605" s="0" t="s">
        <v>1263</v>
      </c>
      <c r="AX605" s="0" t="s">
        <v>1263</v>
      </c>
    </row>
    <row r="606" customFormat="false" ht="15" hidden="false" customHeight="false" outlineLevel="0" collapsed="false">
      <c r="A606" s="0" t="s">
        <v>3136</v>
      </c>
      <c r="B606" s="0" t="s">
        <v>2935</v>
      </c>
      <c r="C606" s="0" t="s">
        <v>3137</v>
      </c>
      <c r="E606" s="1" t="s">
        <v>3137</v>
      </c>
      <c r="G606" s="5" t="s">
        <v>3137</v>
      </c>
      <c r="H606" s="5"/>
      <c r="I606" s="5"/>
      <c r="J606" s="5"/>
      <c r="K606" s="5"/>
      <c r="L606" s="5"/>
      <c r="M606" s="5"/>
      <c r="N606" s="5"/>
      <c r="O606" s="0" t="s">
        <v>3137</v>
      </c>
      <c r="P606" s="0" t="s">
        <v>3138</v>
      </c>
      <c r="Q606" s="0" t="s">
        <v>51</v>
      </c>
      <c r="R606" s="0" t="s">
        <v>52</v>
      </c>
      <c r="S606" s="0" t="n">
        <v>1.043</v>
      </c>
      <c r="T606" s="0" t="n">
        <v>1419</v>
      </c>
      <c r="U606" s="0" t="n">
        <v>1419</v>
      </c>
      <c r="W606" s="0" t="s">
        <v>3139</v>
      </c>
      <c r="X606" s="0" t="n">
        <v>272</v>
      </c>
      <c r="Y606" s="0" t="s">
        <v>77</v>
      </c>
      <c r="Z606" s="0" t="n">
        <v>1419</v>
      </c>
      <c r="AA606" s="0" t="s">
        <v>54</v>
      </c>
      <c r="AB606" s="0" t="s">
        <v>54</v>
      </c>
      <c r="AC606" s="0" t="n">
        <v>6.789</v>
      </c>
      <c r="AD606" s="0" t="s">
        <v>3074</v>
      </c>
      <c r="AG606" s="6" t="n">
        <v>42735</v>
      </c>
      <c r="AH606" s="0" t="n">
        <v>-77</v>
      </c>
      <c r="AI606" s="0" t="n">
        <v>-81</v>
      </c>
      <c r="AJ606" s="6" t="n">
        <v>42735</v>
      </c>
      <c r="AK606" s="0" t="n">
        <v>6.789</v>
      </c>
      <c r="AL606" s="6" t="n">
        <v>42735</v>
      </c>
      <c r="AM606" s="0" t="n">
        <v>696</v>
      </c>
      <c r="AN606" s="0" t="n">
        <v>733</v>
      </c>
      <c r="AO606" s="0" t="n">
        <v>296</v>
      </c>
      <c r="AP606" s="0" t="n">
        <v>331</v>
      </c>
      <c r="AQ606" s="0" t="s">
        <v>197</v>
      </c>
      <c r="AR606" s="0" t="s">
        <v>58</v>
      </c>
      <c r="AS606" s="0" t="s">
        <v>77</v>
      </c>
      <c r="AT606" s="0" t="n">
        <v>45</v>
      </c>
      <c r="AU606" s="0" t="n">
        <v>46</v>
      </c>
      <c r="AX606" s="0" t="s">
        <v>1263</v>
      </c>
    </row>
    <row r="607" customFormat="false" ht="15" hidden="false" customHeight="false" outlineLevel="0" collapsed="false">
      <c r="A607" s="0" t="s">
        <v>3140</v>
      </c>
      <c r="B607" s="0" t="s">
        <v>2935</v>
      </c>
      <c r="C607" s="0" t="s">
        <v>3141</v>
      </c>
      <c r="E607" s="1" t="s">
        <v>3141</v>
      </c>
      <c r="G607" s="5" t="s">
        <v>3141</v>
      </c>
      <c r="H607" s="5"/>
      <c r="I607" s="5"/>
      <c r="J607" s="5"/>
      <c r="K607" s="5"/>
      <c r="L607" s="5"/>
      <c r="M607" s="5"/>
      <c r="N607" s="5"/>
      <c r="O607" s="0" t="s">
        <v>3141</v>
      </c>
      <c r="P607" s="0" t="s">
        <v>3142</v>
      </c>
      <c r="Q607" s="0" t="s">
        <v>51</v>
      </c>
      <c r="R607" s="0" t="s">
        <v>52</v>
      </c>
      <c r="S607" s="0" t="n">
        <v>170</v>
      </c>
      <c r="T607" s="0" t="n">
        <v>6420</v>
      </c>
      <c r="U607" s="0" t="n">
        <v>6420</v>
      </c>
      <c r="W607" s="0" t="s">
        <v>3143</v>
      </c>
      <c r="X607" s="0" t="n">
        <v>10</v>
      </c>
      <c r="Y607" s="0" t="s">
        <v>512</v>
      </c>
      <c r="Z607" s="0" t="n">
        <v>6420</v>
      </c>
      <c r="AA607" s="0" t="s">
        <v>54</v>
      </c>
      <c r="AB607" s="0" t="s">
        <v>54</v>
      </c>
      <c r="AC607" s="0" t="n">
        <v>801</v>
      </c>
      <c r="AD607" s="0" t="s">
        <v>3144</v>
      </c>
      <c r="AG607" s="6" t="n">
        <v>42460</v>
      </c>
      <c r="AH607" s="0" t="n">
        <v>8</v>
      </c>
      <c r="AI607" s="0" t="n">
        <v>9</v>
      </c>
      <c r="AJ607" s="6" t="n">
        <v>42460</v>
      </c>
      <c r="AK607" s="0" t="n">
        <v>801</v>
      </c>
      <c r="AL607" s="6" t="n">
        <v>42460</v>
      </c>
      <c r="AM607" s="0" t="n">
        <v>120</v>
      </c>
      <c r="AN607" s="0" t="n">
        <v>137</v>
      </c>
      <c r="AO607" s="0" t="s">
        <v>56</v>
      </c>
      <c r="AP607" s="0" t="s">
        <v>56</v>
      </c>
      <c r="AQ607" s="0" t="s">
        <v>70</v>
      </c>
      <c r="AR607" s="0" t="s">
        <v>70</v>
      </c>
      <c r="AS607" s="0" t="s">
        <v>512</v>
      </c>
      <c r="AT607" s="0" t="n">
        <v>6</v>
      </c>
      <c r="AU607" s="0" t="n">
        <v>7</v>
      </c>
      <c r="AX607" s="0" t="s">
        <v>1263</v>
      </c>
    </row>
    <row r="608" customFormat="false" ht="15" hidden="false" customHeight="false" outlineLevel="0" collapsed="false">
      <c r="A608" s="0" t="s">
        <v>3145</v>
      </c>
      <c r="B608" s="0" t="s">
        <v>2935</v>
      </c>
      <c r="C608" s="0" t="s">
        <v>3146</v>
      </c>
      <c r="E608" s="1" t="s">
        <v>3146</v>
      </c>
      <c r="G608" s="5" t="s">
        <v>3146</v>
      </c>
      <c r="H608" s="5"/>
      <c r="I608" s="5"/>
      <c r="J608" s="5"/>
      <c r="K608" s="5"/>
      <c r="L608" s="5"/>
      <c r="M608" s="5"/>
      <c r="N608" s="5"/>
      <c r="O608" s="0" t="s">
        <v>3146</v>
      </c>
      <c r="P608" s="0" t="s">
        <v>3147</v>
      </c>
      <c r="Q608" s="0" t="s">
        <v>51</v>
      </c>
      <c r="R608" s="0" t="s">
        <v>52</v>
      </c>
      <c r="S608" s="0" t="n">
        <v>3.097</v>
      </c>
      <c r="T608" s="0" t="n">
        <v>2059</v>
      </c>
      <c r="U608" s="0" t="n">
        <v>2059</v>
      </c>
      <c r="X608" s="0" t="n">
        <v>222</v>
      </c>
      <c r="Y608" s="0" t="s">
        <v>53</v>
      </c>
      <c r="Z608" s="0" t="n">
        <v>2059</v>
      </c>
      <c r="AA608" s="0" t="s">
        <v>54</v>
      </c>
      <c r="AB608" s="0" t="s">
        <v>54</v>
      </c>
      <c r="AC608" s="0" t="n">
        <v>8.944</v>
      </c>
      <c r="AD608" s="0" t="s">
        <v>3148</v>
      </c>
      <c r="AG608" s="6" t="n">
        <v>42735</v>
      </c>
      <c r="AH608" s="0" t="n">
        <v>253</v>
      </c>
      <c r="AI608" s="0" t="n">
        <v>266</v>
      </c>
      <c r="AJ608" s="6" t="n">
        <v>42735</v>
      </c>
      <c r="AK608" s="0" t="n">
        <v>8.944</v>
      </c>
      <c r="AL608" s="6" t="n">
        <v>42735</v>
      </c>
      <c r="AM608" s="0" t="n">
        <v>4.753</v>
      </c>
      <c r="AN608" s="0" t="n">
        <v>5.01</v>
      </c>
      <c r="AO608" s="0" t="n">
        <v>8.443</v>
      </c>
      <c r="AP608" s="0" t="n">
        <v>9.434</v>
      </c>
      <c r="AQ608" s="0" t="s">
        <v>197</v>
      </c>
      <c r="AR608" s="0" t="s">
        <v>58</v>
      </c>
      <c r="AS608" s="0" t="s">
        <v>53</v>
      </c>
      <c r="AT608" s="0" t="n">
        <v>120</v>
      </c>
      <c r="AU608" s="0" t="n">
        <v>123</v>
      </c>
      <c r="AX608" s="0" t="s">
        <v>1263</v>
      </c>
    </row>
    <row r="609" customFormat="false" ht="15" hidden="false" customHeight="false" outlineLevel="0" collapsed="false">
      <c r="A609" s="0" t="s">
        <v>3149</v>
      </c>
      <c r="B609" s="0" t="s">
        <v>2935</v>
      </c>
      <c r="C609" s="0" t="s">
        <v>3150</v>
      </c>
      <c r="E609" s="1" t="s">
        <v>3150</v>
      </c>
      <c r="G609" s="5" t="s">
        <v>3150</v>
      </c>
      <c r="H609" s="5" t="s">
        <v>3151</v>
      </c>
      <c r="I609" s="5"/>
      <c r="J609" s="5"/>
      <c r="K609" s="5"/>
      <c r="L609" s="5"/>
      <c r="M609" s="5"/>
      <c r="N609" s="5"/>
      <c r="O609" s="0" t="s">
        <v>3152</v>
      </c>
      <c r="P609" s="0" t="s">
        <v>3153</v>
      </c>
      <c r="Q609" s="0" t="s">
        <v>51</v>
      </c>
      <c r="R609" s="0" t="s">
        <v>539</v>
      </c>
      <c r="S609" s="0" t="s">
        <v>56</v>
      </c>
      <c r="T609" s="0" t="n">
        <v>2640</v>
      </c>
      <c r="U609" s="0" t="n">
        <v>2640</v>
      </c>
      <c r="V609" s="0" t="n">
        <v>2630</v>
      </c>
      <c r="X609" s="0" t="n">
        <v>44</v>
      </c>
      <c r="Y609" s="0" t="s">
        <v>67</v>
      </c>
      <c r="Z609" s="0" t="n">
        <v>6832</v>
      </c>
      <c r="AA609" s="0" t="s">
        <v>54</v>
      </c>
      <c r="AB609" s="0" t="s">
        <v>54</v>
      </c>
      <c r="AC609" s="0" t="n">
        <v>2.629</v>
      </c>
      <c r="AD609" s="0" t="s">
        <v>3154</v>
      </c>
      <c r="AH609" s="0" t="s">
        <v>56</v>
      </c>
      <c r="AI609" s="0" t="s">
        <v>56</v>
      </c>
      <c r="AK609" s="0" t="n">
        <v>2</v>
      </c>
      <c r="AL609" s="0" t="n">
        <v>2017</v>
      </c>
      <c r="AM609" s="0" t="s">
        <v>56</v>
      </c>
      <c r="AN609" s="0" t="s">
        <v>56</v>
      </c>
      <c r="AO609" s="0" t="s">
        <v>56</v>
      </c>
      <c r="AP609" s="0" t="s">
        <v>56</v>
      </c>
      <c r="AQ609" s="0" t="s">
        <v>70</v>
      </c>
      <c r="AR609" s="0" t="s">
        <v>70</v>
      </c>
      <c r="AS609" s="0" t="s">
        <v>67</v>
      </c>
      <c r="AT609" s="0" t="n">
        <v>27</v>
      </c>
      <c r="AU609" s="0" t="n">
        <v>16</v>
      </c>
      <c r="AV609" s="0" t="s">
        <v>3155</v>
      </c>
      <c r="AX609" s="0" t="s">
        <v>1263</v>
      </c>
      <c r="AY609" s="0" t="s">
        <v>3156</v>
      </c>
    </row>
    <row r="610" customFormat="false" ht="15" hidden="false" customHeight="false" outlineLevel="0" collapsed="false">
      <c r="A610" s="0" t="s">
        <v>3157</v>
      </c>
      <c r="B610" s="0" t="s">
        <v>2935</v>
      </c>
      <c r="C610" s="0" t="s">
        <v>3158</v>
      </c>
      <c r="E610" s="1" t="s">
        <v>3158</v>
      </c>
      <c r="G610" s="5" t="s">
        <v>3158</v>
      </c>
      <c r="H610" s="5"/>
      <c r="I610" s="5"/>
      <c r="J610" s="5"/>
      <c r="K610" s="5"/>
      <c r="L610" s="5"/>
      <c r="M610" s="5"/>
      <c r="N610" s="5"/>
      <c r="O610" s="0" t="s">
        <v>3158</v>
      </c>
      <c r="P610" s="0" t="s">
        <v>3159</v>
      </c>
      <c r="Q610" s="0" t="s">
        <v>51</v>
      </c>
      <c r="R610" s="0" t="s">
        <v>52</v>
      </c>
      <c r="S610" s="0" t="n">
        <v>42.889</v>
      </c>
      <c r="T610" s="0" t="n">
        <v>2211</v>
      </c>
      <c r="U610" s="0" t="n">
        <v>2211</v>
      </c>
      <c r="V610" s="0" t="n">
        <v>2932</v>
      </c>
      <c r="X610" s="0" t="n">
        <v>940</v>
      </c>
      <c r="Y610" s="0" t="s">
        <v>77</v>
      </c>
      <c r="Z610" s="0" t="n">
        <v>2211</v>
      </c>
      <c r="AA610" s="0" t="s">
        <v>54</v>
      </c>
      <c r="AB610" s="0" t="s">
        <v>54</v>
      </c>
      <c r="AC610" s="0" t="n">
        <v>220.137</v>
      </c>
      <c r="AD610" s="0" t="s">
        <v>3160</v>
      </c>
      <c r="AG610" s="6" t="n">
        <v>42735</v>
      </c>
      <c r="AH610" s="0" t="n">
        <v>2.803</v>
      </c>
      <c r="AI610" s="0" t="n">
        <v>2.954</v>
      </c>
      <c r="AJ610" s="6" t="n">
        <v>42735</v>
      </c>
      <c r="AK610" s="0" t="n">
        <v>220.137</v>
      </c>
      <c r="AL610" s="6" t="n">
        <v>42735</v>
      </c>
      <c r="AM610" s="0" t="n">
        <v>36.175</v>
      </c>
      <c r="AN610" s="0" t="n">
        <v>38.132</v>
      </c>
      <c r="AO610" s="0" t="n">
        <v>39.651</v>
      </c>
      <c r="AP610" s="0" t="n">
        <v>44.304</v>
      </c>
      <c r="AQ610" s="0" t="s">
        <v>197</v>
      </c>
      <c r="AR610" s="0" t="s">
        <v>58</v>
      </c>
      <c r="AS610" s="0" t="s">
        <v>77</v>
      </c>
      <c r="AT610" s="0" t="n">
        <v>553</v>
      </c>
      <c r="AU610" s="0" t="n">
        <v>592</v>
      </c>
      <c r="AV610" s="0" t="s">
        <v>3161</v>
      </c>
      <c r="AW610" s="0" t="s">
        <v>3161</v>
      </c>
      <c r="AX610" s="0" t="s">
        <v>1263</v>
      </c>
      <c r="AY610" s="0" t="s">
        <v>3162</v>
      </c>
    </row>
    <row r="611" customFormat="false" ht="15" hidden="false" customHeight="false" outlineLevel="0" collapsed="false">
      <c r="A611" s="0" t="s">
        <v>3163</v>
      </c>
      <c r="B611" s="0" t="s">
        <v>2935</v>
      </c>
      <c r="C611" s="0" t="s">
        <v>3164</v>
      </c>
      <c r="E611" s="1" t="s">
        <v>3164</v>
      </c>
      <c r="G611" s="5" t="s">
        <v>3164</v>
      </c>
      <c r="H611" s="5" t="s">
        <v>3165</v>
      </c>
      <c r="I611" s="5"/>
      <c r="J611" s="5"/>
      <c r="K611" s="5"/>
      <c r="L611" s="5"/>
      <c r="M611" s="5"/>
      <c r="N611" s="5"/>
      <c r="O611" s="0" t="s">
        <v>3164</v>
      </c>
      <c r="P611" s="0" t="s">
        <v>3166</v>
      </c>
      <c r="Q611" s="0" t="s">
        <v>51</v>
      </c>
      <c r="R611" s="0" t="s">
        <v>52</v>
      </c>
      <c r="S611" s="0" t="n">
        <v>101</v>
      </c>
      <c r="T611" s="0" t="n">
        <v>2611</v>
      </c>
      <c r="U611" s="0" t="n">
        <v>2611</v>
      </c>
      <c r="X611" s="0" t="n">
        <v>14</v>
      </c>
      <c r="Y611" s="0" t="s">
        <v>53</v>
      </c>
      <c r="Z611" s="0" t="n">
        <v>2611</v>
      </c>
      <c r="AA611" s="0" t="s">
        <v>54</v>
      </c>
      <c r="AB611" s="0" t="s">
        <v>54</v>
      </c>
      <c r="AC611" s="0" t="n">
        <v>700</v>
      </c>
      <c r="AD611" s="0" t="s">
        <v>3167</v>
      </c>
      <c r="AG611" s="6" t="n">
        <v>42735</v>
      </c>
      <c r="AH611" s="0" t="n">
        <v>-9</v>
      </c>
      <c r="AI611" s="0" t="n">
        <v>-9</v>
      </c>
      <c r="AJ611" s="6" t="n">
        <v>42735</v>
      </c>
      <c r="AK611" s="0" t="n">
        <v>700</v>
      </c>
      <c r="AL611" s="6" t="n">
        <v>42735</v>
      </c>
      <c r="AM611" s="0" t="n">
        <v>117</v>
      </c>
      <c r="AN611" s="0" t="n">
        <v>123</v>
      </c>
      <c r="AO611" s="0" t="n">
        <v>215</v>
      </c>
      <c r="AP611" s="0" t="n">
        <v>240</v>
      </c>
      <c r="AQ611" s="0" t="s">
        <v>197</v>
      </c>
      <c r="AR611" s="0" t="s">
        <v>58</v>
      </c>
      <c r="AS611" s="0" t="s">
        <v>53</v>
      </c>
      <c r="AT611" s="0" t="n">
        <v>12</v>
      </c>
      <c r="AU611" s="0" t="n">
        <v>11</v>
      </c>
      <c r="AX611" s="0" t="s">
        <v>1263</v>
      </c>
      <c r="AY611" s="0" t="s">
        <v>3168</v>
      </c>
    </row>
    <row r="612" customFormat="false" ht="15" hidden="false" customHeight="false" outlineLevel="0" collapsed="false">
      <c r="A612" s="0" t="s">
        <v>3169</v>
      </c>
      <c r="B612" s="0" t="s">
        <v>2935</v>
      </c>
      <c r="C612" s="0" t="s">
        <v>3170</v>
      </c>
      <c r="E612" s="1" t="s">
        <v>3170</v>
      </c>
      <c r="G612" s="5" t="s">
        <v>3170</v>
      </c>
      <c r="H612" s="5"/>
      <c r="I612" s="5"/>
      <c r="J612" s="5"/>
      <c r="K612" s="5"/>
      <c r="L612" s="5"/>
      <c r="M612" s="5"/>
      <c r="N612" s="5"/>
      <c r="O612" s="0" t="s">
        <v>3170</v>
      </c>
      <c r="P612" s="0" t="s">
        <v>3169</v>
      </c>
      <c r="Q612" s="0" t="s">
        <v>51</v>
      </c>
      <c r="R612" s="0" t="s">
        <v>52</v>
      </c>
      <c r="S612" s="0" t="n">
        <v>19.22</v>
      </c>
      <c r="T612" s="0" t="n">
        <v>7912</v>
      </c>
      <c r="U612" s="0" t="n">
        <v>7912</v>
      </c>
      <c r="V612" s="0" t="n">
        <v>5110</v>
      </c>
      <c r="W612" s="0" t="s">
        <v>3171</v>
      </c>
      <c r="X612" s="0" t="n">
        <v>937</v>
      </c>
      <c r="Y612" s="0" t="s">
        <v>53</v>
      </c>
      <c r="Z612" s="0" t="n">
        <v>7912</v>
      </c>
      <c r="AA612" s="0" t="s">
        <v>54</v>
      </c>
      <c r="AB612" s="0" t="s">
        <v>54</v>
      </c>
      <c r="AC612" s="0" t="n">
        <v>66.779</v>
      </c>
      <c r="AD612" s="0" t="s">
        <v>3161</v>
      </c>
      <c r="AG612" s="6" t="n">
        <v>42643</v>
      </c>
      <c r="AH612" s="0" t="n">
        <v>1.037</v>
      </c>
      <c r="AI612" s="0" t="n">
        <v>1.158</v>
      </c>
      <c r="AJ612" s="6" t="n">
        <v>42643</v>
      </c>
      <c r="AK612" s="0" t="n">
        <v>66.779</v>
      </c>
      <c r="AL612" s="6" t="n">
        <v>42643</v>
      </c>
      <c r="AM612" s="0" t="n">
        <v>14.458</v>
      </c>
      <c r="AN612" s="0" t="n">
        <v>16.136</v>
      </c>
      <c r="AO612" s="0" t="n">
        <v>7.507</v>
      </c>
      <c r="AP612" s="0" t="n">
        <v>8.388</v>
      </c>
      <c r="AQ612" s="0" t="s">
        <v>197</v>
      </c>
      <c r="AR612" s="0" t="s">
        <v>58</v>
      </c>
      <c r="AS612" s="0" t="s">
        <v>53</v>
      </c>
      <c r="AT612" s="0" t="n">
        <v>740</v>
      </c>
      <c r="AU612" s="0" t="n">
        <v>786</v>
      </c>
      <c r="AX612" s="0" t="s">
        <v>1263</v>
      </c>
    </row>
    <row r="613" customFormat="false" ht="15" hidden="false" customHeight="false" outlineLevel="0" collapsed="false">
      <c r="A613" s="0" t="s">
        <v>3172</v>
      </c>
      <c r="B613" s="0" t="s">
        <v>2935</v>
      </c>
      <c r="C613" s="0" t="s">
        <v>3173</v>
      </c>
      <c r="E613" s="1" t="s">
        <v>3173</v>
      </c>
      <c r="G613" s="5" t="s">
        <v>3173</v>
      </c>
      <c r="H613" s="5"/>
      <c r="I613" s="5"/>
      <c r="J613" s="5"/>
      <c r="K613" s="5"/>
      <c r="L613" s="5"/>
      <c r="M613" s="5"/>
      <c r="N613" s="5"/>
      <c r="O613" s="0" t="s">
        <v>3174</v>
      </c>
      <c r="P613" s="0" t="s">
        <v>3175</v>
      </c>
      <c r="Q613" s="0" t="s">
        <v>51</v>
      </c>
      <c r="R613" s="0" t="s">
        <v>52</v>
      </c>
      <c r="S613" s="0" t="n">
        <v>78</v>
      </c>
      <c r="T613" s="0" t="n">
        <v>2620</v>
      </c>
      <c r="U613" s="0" t="n">
        <v>2620</v>
      </c>
      <c r="V613" s="0" t="n">
        <v>5829</v>
      </c>
      <c r="W613" s="0" t="s">
        <v>3176</v>
      </c>
      <c r="X613" s="0" t="n">
        <v>1</v>
      </c>
      <c r="Y613" s="0" t="s">
        <v>67</v>
      </c>
      <c r="Z613" s="0" t="s">
        <v>120</v>
      </c>
      <c r="AA613" s="0" t="s">
        <v>120</v>
      </c>
      <c r="AB613" s="0" t="s">
        <v>56</v>
      </c>
      <c r="AC613" s="0" t="s">
        <v>120</v>
      </c>
      <c r="AD613" s="0" t="s">
        <v>3177</v>
      </c>
      <c r="AG613" s="6" t="n">
        <v>42369</v>
      </c>
      <c r="AH613" s="0" t="n">
        <v>-3</v>
      </c>
      <c r="AI613" s="0" t="n">
        <v>-3</v>
      </c>
      <c r="AJ613" s="6" t="n">
        <v>42369</v>
      </c>
      <c r="AK613" s="0" t="n">
        <v>404</v>
      </c>
      <c r="AL613" s="6" t="n">
        <v>42369</v>
      </c>
      <c r="AM613" s="0" t="n">
        <v>52</v>
      </c>
      <c r="AN613" s="0" t="n">
        <v>56</v>
      </c>
      <c r="AO613" s="0" t="n">
        <v>1</v>
      </c>
      <c r="AP613" s="0" t="n">
        <v>2</v>
      </c>
      <c r="AQ613" s="0" t="s">
        <v>197</v>
      </c>
      <c r="AR613" s="0" t="s">
        <v>58</v>
      </c>
      <c r="AS613" s="0" t="s">
        <v>67</v>
      </c>
      <c r="AT613" s="0" t="n">
        <v>135</v>
      </c>
      <c r="AU613" s="0" t="n">
        <v>0</v>
      </c>
      <c r="AX613" s="0" t="s">
        <v>1263</v>
      </c>
    </row>
    <row r="614" customFormat="false" ht="15" hidden="false" customHeight="false" outlineLevel="0" collapsed="false">
      <c r="A614" s="0" t="s">
        <v>3178</v>
      </c>
      <c r="B614" s="0" t="s">
        <v>2935</v>
      </c>
      <c r="C614" s="0" t="s">
        <v>3179</v>
      </c>
      <c r="E614" s="1" t="s">
        <v>3179</v>
      </c>
      <c r="G614" s="5" t="s">
        <v>3179</v>
      </c>
      <c r="H614" s="5"/>
      <c r="I614" s="5"/>
      <c r="J614" s="5"/>
      <c r="K614" s="5"/>
      <c r="L614" s="5"/>
      <c r="M614" s="5"/>
      <c r="N614" s="5"/>
      <c r="O614" s="0" t="s">
        <v>3180</v>
      </c>
      <c r="P614" s="0" t="s">
        <v>3181</v>
      </c>
      <c r="Q614" s="0" t="s">
        <v>51</v>
      </c>
      <c r="R614" s="0" t="s">
        <v>52</v>
      </c>
      <c r="S614" s="0" t="n">
        <v>85</v>
      </c>
      <c r="T614" s="0" t="n">
        <v>6203</v>
      </c>
      <c r="U614" s="0" t="n">
        <v>6203</v>
      </c>
      <c r="V614" s="0" t="n">
        <v>2820</v>
      </c>
      <c r="X614" s="0" t="n">
        <v>7</v>
      </c>
      <c r="Y614" s="0" t="s">
        <v>67</v>
      </c>
      <c r="Z614" s="0" t="n">
        <v>7490</v>
      </c>
      <c r="AA614" s="0" t="s">
        <v>3182</v>
      </c>
      <c r="AB614" s="0" t="s">
        <v>56</v>
      </c>
      <c r="AC614" s="0" t="n">
        <v>15</v>
      </c>
      <c r="AD614" s="0" t="s">
        <v>3177</v>
      </c>
      <c r="AG614" s="6" t="n">
        <v>42735</v>
      </c>
      <c r="AH614" s="0" t="n">
        <v>7</v>
      </c>
      <c r="AI614" s="0" t="n">
        <v>8</v>
      </c>
      <c r="AJ614" s="6" t="n">
        <v>42735</v>
      </c>
      <c r="AK614" s="0" t="n">
        <v>375</v>
      </c>
      <c r="AL614" s="6" t="n">
        <v>42735</v>
      </c>
      <c r="AM614" s="0" t="n">
        <v>67</v>
      </c>
      <c r="AN614" s="0" t="n">
        <v>70</v>
      </c>
      <c r="AO614" s="0" t="n">
        <v>176</v>
      </c>
      <c r="AP614" s="0" t="n">
        <v>197</v>
      </c>
      <c r="AQ614" s="0" t="s">
        <v>197</v>
      </c>
      <c r="AR614" s="0" t="s">
        <v>58</v>
      </c>
      <c r="AS614" s="0" t="s">
        <v>67</v>
      </c>
      <c r="AT614" s="0" t="n">
        <v>9</v>
      </c>
      <c r="AU614" s="0" t="n">
        <v>6</v>
      </c>
      <c r="AV614" s="0" t="s">
        <v>3177</v>
      </c>
      <c r="AW614" s="0" t="s">
        <v>3177</v>
      </c>
      <c r="AX614" s="0" t="s">
        <v>1263</v>
      </c>
      <c r="AY614" s="0" t="s">
        <v>3183</v>
      </c>
    </row>
    <row r="615" customFormat="false" ht="15" hidden="false" customHeight="false" outlineLevel="0" collapsed="false">
      <c r="A615" s="0" t="s">
        <v>3184</v>
      </c>
      <c r="B615" s="0" t="s">
        <v>2935</v>
      </c>
      <c r="C615" s="0" t="s">
        <v>3185</v>
      </c>
      <c r="E615" s="1" t="s">
        <v>3185</v>
      </c>
      <c r="G615" s="5" t="s">
        <v>3185</v>
      </c>
      <c r="H615" s="5"/>
      <c r="I615" s="5"/>
      <c r="J615" s="5"/>
      <c r="K615" s="5"/>
      <c r="L615" s="5"/>
      <c r="M615" s="5"/>
      <c r="N615" s="5"/>
      <c r="O615" s="0" t="s">
        <v>3186</v>
      </c>
      <c r="P615" s="0" t="s">
        <v>3187</v>
      </c>
      <c r="Q615" s="0" t="s">
        <v>51</v>
      </c>
      <c r="R615" s="0" t="s">
        <v>52</v>
      </c>
      <c r="S615" s="0" t="n">
        <v>227</v>
      </c>
      <c r="T615" s="0" t="n">
        <v>2120</v>
      </c>
      <c r="U615" s="0" t="n">
        <v>2120</v>
      </c>
      <c r="X615" s="0" t="n">
        <v>0</v>
      </c>
      <c r="Y615" s="0" t="s">
        <v>67</v>
      </c>
      <c r="AA615" s="0" t="s">
        <v>256</v>
      </c>
      <c r="AB615" s="0" t="s">
        <v>54</v>
      </c>
      <c r="AD615" s="0" t="s">
        <v>3188</v>
      </c>
      <c r="AG615" s="6" t="n">
        <v>42369</v>
      </c>
      <c r="AH615" s="0" t="n">
        <v>7</v>
      </c>
      <c r="AI615" s="0" t="n">
        <v>8</v>
      </c>
      <c r="AJ615" s="6" t="n">
        <v>42369</v>
      </c>
      <c r="AK615" s="0" t="n">
        <v>312</v>
      </c>
      <c r="AL615" s="6" t="n">
        <v>42369</v>
      </c>
      <c r="AM615" s="0" t="n">
        <v>74</v>
      </c>
      <c r="AN615" s="0" t="n">
        <v>81</v>
      </c>
      <c r="AO615" s="0" t="s">
        <v>56</v>
      </c>
      <c r="AP615" s="0" t="s">
        <v>56</v>
      </c>
      <c r="AQ615" s="0" t="s">
        <v>70</v>
      </c>
      <c r="AR615" s="0" t="s">
        <v>70</v>
      </c>
      <c r="AS615" s="0" t="s">
        <v>67</v>
      </c>
      <c r="AT615" s="0" t="n">
        <v>154</v>
      </c>
      <c r="AU615" s="0" t="n">
        <v>0</v>
      </c>
      <c r="AX615" s="0" t="s">
        <v>1263</v>
      </c>
    </row>
    <row r="616" customFormat="false" ht="15" hidden="false" customHeight="false" outlineLevel="0" collapsed="false">
      <c r="A616" s="0" t="s">
        <v>3189</v>
      </c>
      <c r="B616" s="0" t="s">
        <v>2935</v>
      </c>
      <c r="C616" s="0" t="s">
        <v>3190</v>
      </c>
      <c r="E616" s="1" t="s">
        <v>3190</v>
      </c>
      <c r="G616" s="5" t="s">
        <v>3190</v>
      </c>
      <c r="H616" s="5"/>
      <c r="I616" s="5"/>
      <c r="J616" s="5"/>
      <c r="K616" s="5"/>
      <c r="L616" s="5"/>
      <c r="M616" s="5"/>
      <c r="N616" s="5"/>
      <c r="O616" s="0" t="s">
        <v>3191</v>
      </c>
      <c r="P616" s="0" t="s">
        <v>3192</v>
      </c>
      <c r="Q616" s="0" t="s">
        <v>51</v>
      </c>
      <c r="R616" s="0" t="s">
        <v>119</v>
      </c>
      <c r="S616" s="0" t="s">
        <v>56</v>
      </c>
      <c r="T616" s="0" t="n">
        <v>9609</v>
      </c>
      <c r="U616" s="0" t="n">
        <v>9609</v>
      </c>
      <c r="X616" s="0" t="n">
        <v>0</v>
      </c>
      <c r="Y616" s="0" t="s">
        <v>67</v>
      </c>
      <c r="AA616" s="0" t="s">
        <v>54</v>
      </c>
      <c r="AB616" s="0" t="s">
        <v>54</v>
      </c>
      <c r="AD616" s="0" t="s">
        <v>3193</v>
      </c>
      <c r="AH616" s="0" t="n">
        <v>22</v>
      </c>
      <c r="AI616" s="0" t="n">
        <v>27</v>
      </c>
      <c r="AJ616" s="6" t="n">
        <v>42004</v>
      </c>
      <c r="AK616" s="0" t="n">
        <v>6</v>
      </c>
      <c r="AL616" s="6" t="n">
        <v>42004</v>
      </c>
      <c r="AM616" s="0" t="n">
        <v>97</v>
      </c>
      <c r="AN616" s="0" t="n">
        <v>118</v>
      </c>
      <c r="AO616" s="0" t="s">
        <v>56</v>
      </c>
      <c r="AP616" s="0" t="s">
        <v>56</v>
      </c>
      <c r="AQ616" s="0" t="s">
        <v>70</v>
      </c>
      <c r="AR616" s="0" t="s">
        <v>70</v>
      </c>
      <c r="AS616" s="0" t="s">
        <v>67</v>
      </c>
      <c r="AT616" s="0" t="n">
        <v>326</v>
      </c>
      <c r="AU616" s="0" t="n">
        <v>0</v>
      </c>
      <c r="AX616" s="0" t="s">
        <v>1263</v>
      </c>
    </row>
    <row r="617" customFormat="false" ht="15" hidden="false" customHeight="false" outlineLevel="0" collapsed="false">
      <c r="A617" s="0" t="s">
        <v>3194</v>
      </c>
      <c r="B617" s="0" t="s">
        <v>2935</v>
      </c>
      <c r="C617" s="0" t="s">
        <v>3195</v>
      </c>
      <c r="E617" s="1" t="s">
        <v>3195</v>
      </c>
      <c r="G617" s="5" t="s">
        <v>3195</v>
      </c>
      <c r="H617" s="5"/>
      <c r="I617" s="5"/>
      <c r="J617" s="5"/>
      <c r="K617" s="5"/>
      <c r="L617" s="5"/>
      <c r="M617" s="5"/>
      <c r="N617" s="5"/>
      <c r="O617" s="0" t="s">
        <v>3196</v>
      </c>
      <c r="P617" s="0" t="s">
        <v>3197</v>
      </c>
      <c r="Q617" s="0" t="s">
        <v>51</v>
      </c>
      <c r="R617" s="0" t="s">
        <v>52</v>
      </c>
      <c r="S617" s="0" t="n">
        <v>3.886</v>
      </c>
      <c r="T617" s="0" t="n">
        <v>7010</v>
      </c>
      <c r="U617" s="0" t="n">
        <v>7010</v>
      </c>
      <c r="W617" s="0" t="s">
        <v>3194</v>
      </c>
      <c r="X617" s="0" t="n">
        <v>247</v>
      </c>
      <c r="Y617" s="0" t="s">
        <v>67</v>
      </c>
      <c r="AA617" s="0" t="s">
        <v>54</v>
      </c>
      <c r="AB617" s="0" t="s">
        <v>54</v>
      </c>
      <c r="AD617" s="0" t="s">
        <v>3198</v>
      </c>
      <c r="AG617" s="6" t="n">
        <v>42369</v>
      </c>
      <c r="AH617" s="0" t="n">
        <v>89</v>
      </c>
      <c r="AI617" s="0" t="n">
        <v>97</v>
      </c>
      <c r="AJ617" s="6" t="n">
        <v>42369</v>
      </c>
      <c r="AK617" s="0" t="n">
        <v>11.787</v>
      </c>
      <c r="AL617" s="6" t="n">
        <v>42369</v>
      </c>
      <c r="AM617" s="0" t="n">
        <v>1.382</v>
      </c>
      <c r="AN617" s="0" t="n">
        <v>1.505</v>
      </c>
      <c r="AO617" s="0" t="s">
        <v>56</v>
      </c>
      <c r="AP617" s="0" t="s">
        <v>56</v>
      </c>
      <c r="AQ617" s="0" t="s">
        <v>70</v>
      </c>
      <c r="AR617" s="0" t="s">
        <v>70</v>
      </c>
      <c r="AS617" s="0" t="s">
        <v>67</v>
      </c>
      <c r="AT617" s="0" t="n">
        <v>121</v>
      </c>
      <c r="AU617" s="0" t="n">
        <v>25</v>
      </c>
      <c r="AX617" s="0" t="s">
        <v>1263</v>
      </c>
    </row>
    <row r="618" customFormat="false" ht="15" hidden="false" customHeight="false" outlineLevel="0" collapsed="false">
      <c r="A618" s="0" t="s">
        <v>3199</v>
      </c>
      <c r="B618" s="0" t="s">
        <v>2935</v>
      </c>
      <c r="C618" s="0" t="s">
        <v>3200</v>
      </c>
      <c r="E618" s="1" t="s">
        <v>3200</v>
      </c>
      <c r="G618" s="5" t="s">
        <v>3200</v>
      </c>
      <c r="H618" s="5"/>
      <c r="I618" s="5"/>
      <c r="J618" s="5"/>
      <c r="K618" s="5"/>
      <c r="L618" s="5"/>
      <c r="M618" s="5"/>
      <c r="N618" s="5"/>
      <c r="O618" s="0" t="s">
        <v>3201</v>
      </c>
      <c r="P618" s="0" t="s">
        <v>3202</v>
      </c>
      <c r="Q618" s="0" t="s">
        <v>51</v>
      </c>
      <c r="R618" s="0" t="s">
        <v>52</v>
      </c>
      <c r="S618" s="0" t="n">
        <v>2.668</v>
      </c>
      <c r="T618" s="0" t="n">
        <v>2651</v>
      </c>
      <c r="U618" s="0" t="n">
        <v>2651</v>
      </c>
      <c r="V618" s="0" t="n">
        <v>2651</v>
      </c>
      <c r="W618" s="0" t="s">
        <v>3203</v>
      </c>
      <c r="X618" s="0" t="n">
        <v>335</v>
      </c>
      <c r="Y618" s="0" t="s">
        <v>67</v>
      </c>
      <c r="Z618" s="0" t="s">
        <v>120</v>
      </c>
      <c r="AA618" s="0" t="s">
        <v>120</v>
      </c>
      <c r="AB618" s="0" t="s">
        <v>56</v>
      </c>
      <c r="AC618" s="0" t="s">
        <v>120</v>
      </c>
      <c r="AD618" s="0" t="s">
        <v>3204</v>
      </c>
      <c r="AG618" s="6" t="n">
        <v>42735</v>
      </c>
      <c r="AH618" s="0" t="n">
        <v>80</v>
      </c>
      <c r="AI618" s="0" t="n">
        <v>84</v>
      </c>
      <c r="AJ618" s="6" t="n">
        <v>42735</v>
      </c>
      <c r="AK618" s="0" t="n">
        <v>13.263</v>
      </c>
      <c r="AL618" s="6" t="n">
        <v>42735</v>
      </c>
      <c r="AM618" s="0" t="n">
        <v>2.312</v>
      </c>
      <c r="AN618" s="0" t="n">
        <v>2.437</v>
      </c>
      <c r="AO618" s="0" t="n">
        <v>728</v>
      </c>
      <c r="AP618" s="0" t="n">
        <v>813</v>
      </c>
      <c r="AQ618" s="0" t="s">
        <v>197</v>
      </c>
      <c r="AR618" s="0" t="s">
        <v>58</v>
      </c>
      <c r="AS618" s="0" t="s">
        <v>67</v>
      </c>
      <c r="AT618" s="0" t="n">
        <v>139</v>
      </c>
      <c r="AU618" s="0" t="n">
        <v>123</v>
      </c>
      <c r="AV618" s="0" t="s">
        <v>1263</v>
      </c>
      <c r="AX618" s="0" t="s">
        <v>1263</v>
      </c>
    </row>
    <row r="619" customFormat="false" ht="15" hidden="false" customHeight="false" outlineLevel="0" collapsed="false">
      <c r="A619" s="0" t="s">
        <v>3205</v>
      </c>
      <c r="B619" s="0" t="s">
        <v>2935</v>
      </c>
      <c r="C619" s="0" t="s">
        <v>3206</v>
      </c>
      <c r="E619" s="1" t="s">
        <v>3206</v>
      </c>
      <c r="G619" s="5" t="s">
        <v>3206</v>
      </c>
      <c r="H619" s="5"/>
      <c r="I619" s="5"/>
      <c r="J619" s="5"/>
      <c r="K619" s="5"/>
      <c r="L619" s="5"/>
      <c r="M619" s="5"/>
      <c r="N619" s="5"/>
      <c r="O619" s="0" t="s">
        <v>3206</v>
      </c>
      <c r="P619" s="0" t="s">
        <v>3207</v>
      </c>
      <c r="Q619" s="0" t="s">
        <v>51</v>
      </c>
      <c r="R619" s="0" t="s">
        <v>52</v>
      </c>
      <c r="S619" s="0" t="n">
        <v>3.608</v>
      </c>
      <c r="T619" s="0" t="n">
        <v>6190</v>
      </c>
      <c r="U619" s="0" t="n">
        <v>6190</v>
      </c>
      <c r="V619" s="0" t="n">
        <v>7490</v>
      </c>
      <c r="W619" s="0" t="s">
        <v>3208</v>
      </c>
      <c r="X619" s="0" t="n">
        <v>257</v>
      </c>
      <c r="Y619" s="0" t="s">
        <v>53</v>
      </c>
      <c r="Z619" s="0" t="n">
        <v>6190</v>
      </c>
      <c r="AA619" s="0" t="s">
        <v>54</v>
      </c>
      <c r="AB619" s="0" t="s">
        <v>54</v>
      </c>
      <c r="AC619" s="0" t="n">
        <v>4.886</v>
      </c>
      <c r="AD619" s="0" t="s">
        <v>3209</v>
      </c>
      <c r="AG619" s="6" t="n">
        <v>42735</v>
      </c>
      <c r="AH619" s="0" t="n">
        <v>228</v>
      </c>
      <c r="AI619" s="0" t="n">
        <v>241</v>
      </c>
      <c r="AJ619" s="6" t="n">
        <v>42735</v>
      </c>
      <c r="AK619" s="0" t="n">
        <v>4.886</v>
      </c>
      <c r="AL619" s="6" t="n">
        <v>42735</v>
      </c>
      <c r="AM619" s="0" t="n">
        <v>4.285</v>
      </c>
      <c r="AN619" s="0" t="n">
        <v>4.517</v>
      </c>
      <c r="AO619" s="0" t="n">
        <v>3.657</v>
      </c>
      <c r="AP619" s="0" t="n">
        <v>4.087</v>
      </c>
      <c r="AQ619" s="0" t="s">
        <v>197</v>
      </c>
      <c r="AR619" s="0" t="s">
        <v>58</v>
      </c>
      <c r="AS619" s="0" t="s">
        <v>53</v>
      </c>
      <c r="AT619" s="0" t="n">
        <v>44</v>
      </c>
      <c r="AU619" s="0" t="n">
        <v>48</v>
      </c>
      <c r="AX619" s="0" t="s">
        <v>1263</v>
      </c>
    </row>
    <row r="620" customFormat="false" ht="15" hidden="false" customHeight="false" outlineLevel="0" collapsed="false">
      <c r="A620" s="0" t="s">
        <v>3210</v>
      </c>
      <c r="B620" s="0" t="s">
        <v>2935</v>
      </c>
      <c r="C620" s="0" t="s">
        <v>3211</v>
      </c>
      <c r="E620" s="1" t="s">
        <v>3211</v>
      </c>
      <c r="G620" s="5" t="s">
        <v>3211</v>
      </c>
      <c r="H620" s="5" t="s">
        <v>3212</v>
      </c>
      <c r="I620" s="5"/>
      <c r="J620" s="5"/>
      <c r="K620" s="5"/>
      <c r="L620" s="5"/>
      <c r="M620" s="5"/>
      <c r="N620" s="5"/>
      <c r="O620" s="0" t="s">
        <v>3211</v>
      </c>
      <c r="P620" s="0" t="s">
        <v>3213</v>
      </c>
      <c r="Q620" s="0" t="s">
        <v>51</v>
      </c>
      <c r="R620" s="0" t="s">
        <v>52</v>
      </c>
      <c r="S620" s="0" t="n">
        <v>500</v>
      </c>
      <c r="T620" s="0" t="n">
        <v>2830</v>
      </c>
      <c r="U620" s="0" t="n">
        <v>2830</v>
      </c>
      <c r="W620" s="0" t="s">
        <v>3214</v>
      </c>
      <c r="X620" s="0" t="n">
        <v>24</v>
      </c>
      <c r="Y620" s="0" t="s">
        <v>77</v>
      </c>
      <c r="Z620" s="0" t="n">
        <v>2830</v>
      </c>
      <c r="AA620" s="0" t="s">
        <v>54</v>
      </c>
      <c r="AB620" s="0" t="s">
        <v>54</v>
      </c>
      <c r="AC620" s="0" t="n">
        <v>2.162</v>
      </c>
      <c r="AD620" s="0" t="s">
        <v>3215</v>
      </c>
      <c r="AG620" s="6" t="n">
        <v>42369</v>
      </c>
      <c r="AH620" s="0" t="n">
        <v>34</v>
      </c>
      <c r="AI620" s="0" t="n">
        <v>37</v>
      </c>
      <c r="AJ620" s="6" t="n">
        <v>42369</v>
      </c>
      <c r="AK620" s="0" t="n">
        <v>2.162</v>
      </c>
      <c r="AL620" s="6" t="n">
        <v>42369</v>
      </c>
      <c r="AM620" s="0" t="n">
        <v>457</v>
      </c>
      <c r="AN620" s="0" t="n">
        <v>497</v>
      </c>
      <c r="AO620" s="0" t="s">
        <v>56</v>
      </c>
      <c r="AP620" s="0" t="s">
        <v>56</v>
      </c>
      <c r="AQ620" s="0" t="s">
        <v>70</v>
      </c>
      <c r="AR620" s="0" t="s">
        <v>70</v>
      </c>
      <c r="AS620" s="0" t="s">
        <v>77</v>
      </c>
      <c r="AT620" s="0" t="n">
        <v>9</v>
      </c>
      <c r="AU620" s="0" t="n">
        <v>9</v>
      </c>
      <c r="AX620" s="0" t="s">
        <v>1263</v>
      </c>
    </row>
    <row r="621" customFormat="false" ht="15" hidden="false" customHeight="false" outlineLevel="0" collapsed="false">
      <c r="A621" s="0" t="s">
        <v>3216</v>
      </c>
      <c r="B621" s="0" t="s">
        <v>2935</v>
      </c>
      <c r="C621" s="0" t="s">
        <v>3217</v>
      </c>
      <c r="E621" s="1" t="s">
        <v>3217</v>
      </c>
      <c r="G621" s="5" t="s">
        <v>3217</v>
      </c>
      <c r="H621" s="5"/>
      <c r="I621" s="5"/>
      <c r="J621" s="5"/>
      <c r="K621" s="5"/>
      <c r="L621" s="5"/>
      <c r="M621" s="5"/>
      <c r="N621" s="5"/>
      <c r="O621" s="0" t="s">
        <v>3217</v>
      </c>
      <c r="P621" s="0" t="s">
        <v>3218</v>
      </c>
      <c r="Q621" s="0" t="s">
        <v>3219</v>
      </c>
      <c r="R621" s="0" t="s">
        <v>52</v>
      </c>
      <c r="S621" s="0" t="n">
        <v>643</v>
      </c>
      <c r="T621" s="0" t="n">
        <v>7420</v>
      </c>
      <c r="U621" s="0" t="n">
        <v>7420</v>
      </c>
      <c r="W621" s="0" t="s">
        <v>3220</v>
      </c>
      <c r="X621" s="0" t="n">
        <v>607</v>
      </c>
      <c r="Y621" s="0" t="s">
        <v>77</v>
      </c>
      <c r="Z621" s="0" t="n">
        <v>7420</v>
      </c>
      <c r="AA621" s="0" t="s">
        <v>54</v>
      </c>
      <c r="AB621" s="0" t="s">
        <v>54</v>
      </c>
      <c r="AC621" s="0" t="n">
        <v>3.967</v>
      </c>
      <c r="AD621" s="0" t="s">
        <v>3221</v>
      </c>
      <c r="AG621" s="6" t="n">
        <v>42735</v>
      </c>
      <c r="AH621" s="0" t="n">
        <v>30</v>
      </c>
      <c r="AI621" s="0" t="n">
        <v>32</v>
      </c>
      <c r="AJ621" s="6" t="n">
        <v>42735</v>
      </c>
      <c r="AK621" s="0" t="n">
        <v>3.967</v>
      </c>
      <c r="AL621" s="6" t="n">
        <v>42735</v>
      </c>
      <c r="AM621" s="0" t="n">
        <v>381</v>
      </c>
      <c r="AN621" s="0" t="n">
        <v>402</v>
      </c>
      <c r="AO621" s="0" t="n">
        <v>546</v>
      </c>
      <c r="AP621" s="0" t="n">
        <v>610</v>
      </c>
      <c r="AQ621" s="0" t="s">
        <v>197</v>
      </c>
      <c r="AR621" s="0" t="s">
        <v>58</v>
      </c>
      <c r="AS621" s="0" t="s">
        <v>77</v>
      </c>
      <c r="AT621" s="0" t="n">
        <v>35</v>
      </c>
      <c r="AU621" s="0" t="n">
        <v>39</v>
      </c>
      <c r="AW621" s="0" t="s">
        <v>3222</v>
      </c>
      <c r="AX621" s="0" t="s">
        <v>1263</v>
      </c>
      <c r="AY621" s="0" t="s">
        <v>3223</v>
      </c>
    </row>
    <row r="622" customFormat="false" ht="15" hidden="false" customHeight="false" outlineLevel="0" collapsed="false">
      <c r="A622" s="0" t="s">
        <v>3224</v>
      </c>
      <c r="B622" s="0" t="s">
        <v>2935</v>
      </c>
      <c r="C622" s="0" t="s">
        <v>3225</v>
      </c>
      <c r="E622" s="1" t="s">
        <v>3225</v>
      </c>
      <c r="G622" s="5" t="s">
        <v>3225</v>
      </c>
      <c r="H622" s="5"/>
      <c r="I622" s="5"/>
      <c r="J622" s="5"/>
      <c r="K622" s="5"/>
      <c r="L622" s="5"/>
      <c r="M622" s="5"/>
      <c r="N622" s="5"/>
      <c r="O622" s="0" t="s">
        <v>3226</v>
      </c>
      <c r="P622" s="0" t="s">
        <v>3227</v>
      </c>
      <c r="Q622" s="0" t="s">
        <v>51</v>
      </c>
      <c r="R622" s="0" t="s">
        <v>52</v>
      </c>
      <c r="S622" s="0" t="n">
        <v>103</v>
      </c>
      <c r="T622" s="0" t="n">
        <v>2670</v>
      </c>
      <c r="U622" s="0" t="n">
        <v>2670</v>
      </c>
      <c r="X622" s="0" t="n">
        <v>6</v>
      </c>
      <c r="Y622" s="0" t="s">
        <v>67</v>
      </c>
      <c r="Z622" s="0" t="s">
        <v>120</v>
      </c>
      <c r="AA622" s="0" t="s">
        <v>120</v>
      </c>
      <c r="AB622" s="0" t="s">
        <v>56</v>
      </c>
      <c r="AC622" s="0" t="s">
        <v>120</v>
      </c>
      <c r="AD622" s="0" t="s">
        <v>3228</v>
      </c>
      <c r="AG622" s="6" t="n">
        <v>42735</v>
      </c>
      <c r="AH622" s="0" t="n">
        <v>8</v>
      </c>
      <c r="AI622" s="0" t="n">
        <v>8</v>
      </c>
      <c r="AJ622" s="6" t="n">
        <v>42735</v>
      </c>
      <c r="AK622" s="0" t="n">
        <v>494</v>
      </c>
      <c r="AL622" s="6" t="n">
        <v>42735</v>
      </c>
      <c r="AM622" s="0" t="n">
        <v>90</v>
      </c>
      <c r="AN622" s="0" t="n">
        <v>95</v>
      </c>
      <c r="AO622" s="0" t="n">
        <v>465</v>
      </c>
      <c r="AP622" s="0" t="n">
        <v>520</v>
      </c>
      <c r="AQ622" s="0" t="s">
        <v>197</v>
      </c>
      <c r="AR622" s="0" t="s">
        <v>58</v>
      </c>
      <c r="AS622" s="0" t="s">
        <v>67</v>
      </c>
      <c r="AT622" s="0" t="n">
        <v>7</v>
      </c>
      <c r="AU622" s="0" t="n">
        <v>5</v>
      </c>
      <c r="AX622" s="0" t="s">
        <v>1263</v>
      </c>
      <c r="AY622" s="0" t="s">
        <v>3229</v>
      </c>
    </row>
    <row r="623" customFormat="false" ht="15" hidden="false" customHeight="false" outlineLevel="0" collapsed="false">
      <c r="A623" s="0" t="s">
        <v>3230</v>
      </c>
      <c r="B623" s="0" t="s">
        <v>2935</v>
      </c>
      <c r="C623" s="0" t="s">
        <v>3231</v>
      </c>
      <c r="E623" s="1" t="s">
        <v>3231</v>
      </c>
      <c r="G623" s="5" t="s">
        <v>3231</v>
      </c>
      <c r="H623" s="5" t="s">
        <v>3232</v>
      </c>
      <c r="I623" s="5" t="s">
        <v>3233</v>
      </c>
      <c r="J623" s="5"/>
      <c r="K623" s="5"/>
      <c r="L623" s="5"/>
      <c r="M623" s="5"/>
      <c r="N623" s="5"/>
      <c r="O623" s="0" t="s">
        <v>3231</v>
      </c>
      <c r="P623" s="0" t="s">
        <v>3234</v>
      </c>
      <c r="Q623" s="0" t="s">
        <v>51</v>
      </c>
      <c r="R623" s="0" t="s">
        <v>52</v>
      </c>
      <c r="S623" s="0" t="n">
        <v>118</v>
      </c>
      <c r="T623" s="0" t="n">
        <v>2899</v>
      </c>
      <c r="U623" s="0" t="n">
        <v>2899</v>
      </c>
      <c r="V623" s="0" t="n">
        <v>2829</v>
      </c>
      <c r="W623" s="0" t="s">
        <v>3235</v>
      </c>
      <c r="X623" s="0" t="n">
        <v>8</v>
      </c>
      <c r="Y623" s="0" t="s">
        <v>53</v>
      </c>
      <c r="Z623" s="0" t="n">
        <v>2899</v>
      </c>
      <c r="AA623" s="0" t="s">
        <v>54</v>
      </c>
      <c r="AB623" s="0" t="s">
        <v>54</v>
      </c>
      <c r="AC623" s="0" t="n">
        <v>660</v>
      </c>
      <c r="AD623" s="0" t="s">
        <v>3027</v>
      </c>
      <c r="AG623" s="6" t="n">
        <v>42369</v>
      </c>
      <c r="AH623" s="0" t="n">
        <v>-14</v>
      </c>
      <c r="AI623" s="0" t="n">
        <v>-16</v>
      </c>
      <c r="AJ623" s="6" t="n">
        <v>42369</v>
      </c>
      <c r="AK623" s="0" t="n">
        <v>660</v>
      </c>
      <c r="AL623" s="6" t="n">
        <v>42369</v>
      </c>
      <c r="AM623" s="0" t="n">
        <v>145</v>
      </c>
      <c r="AN623" s="0" t="n">
        <v>158</v>
      </c>
      <c r="AO623" s="0" t="s">
        <v>56</v>
      </c>
      <c r="AP623" s="0" t="s">
        <v>56</v>
      </c>
      <c r="AQ623" s="0" t="s">
        <v>70</v>
      </c>
      <c r="AR623" s="0" t="s">
        <v>70</v>
      </c>
      <c r="AS623" s="0" t="s">
        <v>53</v>
      </c>
      <c r="AT623" s="0" t="n">
        <v>4</v>
      </c>
      <c r="AU623" s="0" t="n">
        <v>4</v>
      </c>
      <c r="AV623" s="0" t="s">
        <v>3027</v>
      </c>
      <c r="AX623" s="0" t="s">
        <v>1263</v>
      </c>
      <c r="AY623" s="0" t="s">
        <v>3236</v>
      </c>
    </row>
    <row r="624" customFormat="false" ht="15" hidden="false" customHeight="false" outlineLevel="0" collapsed="false">
      <c r="A624" s="0" t="s">
        <v>3237</v>
      </c>
      <c r="B624" s="0" t="s">
        <v>2935</v>
      </c>
      <c r="C624" s="0" t="s">
        <v>3238</v>
      </c>
      <c r="E624" s="1" t="s">
        <v>3238</v>
      </c>
      <c r="G624" s="5" t="s">
        <v>3238</v>
      </c>
      <c r="H624" s="5"/>
      <c r="I624" s="5"/>
      <c r="J624" s="5"/>
      <c r="K624" s="5"/>
      <c r="L624" s="5"/>
      <c r="M624" s="5"/>
      <c r="N624" s="5"/>
      <c r="O624" s="0" t="s">
        <v>3239</v>
      </c>
      <c r="P624" s="0" t="s">
        <v>3240</v>
      </c>
      <c r="Q624" s="0" t="s">
        <v>51</v>
      </c>
      <c r="R624" s="0" t="s">
        <v>126</v>
      </c>
      <c r="S624" s="0" t="n">
        <v>2</v>
      </c>
      <c r="T624" s="0" t="n">
        <v>7219</v>
      </c>
      <c r="U624" s="0" t="n">
        <v>7219</v>
      </c>
      <c r="W624" s="0" t="s">
        <v>3241</v>
      </c>
      <c r="X624" s="0" t="n">
        <v>0</v>
      </c>
      <c r="Y624" s="0" t="s">
        <v>67</v>
      </c>
      <c r="Z624" s="0" t="n">
        <v>6499</v>
      </c>
      <c r="AA624" s="0" t="s">
        <v>120</v>
      </c>
      <c r="AB624" s="0" t="s">
        <v>56</v>
      </c>
      <c r="AC624" s="0" t="n">
        <v>1.342</v>
      </c>
      <c r="AD624" s="0" t="s">
        <v>3027</v>
      </c>
      <c r="AG624" s="6" t="n">
        <v>42369</v>
      </c>
      <c r="AH624" s="0" t="n">
        <v>0</v>
      </c>
      <c r="AI624" s="0" t="n">
        <v>0</v>
      </c>
      <c r="AJ624" s="6" t="n">
        <v>42369</v>
      </c>
      <c r="AK624" s="0" t="n">
        <v>13</v>
      </c>
      <c r="AL624" s="6" t="n">
        <v>42369</v>
      </c>
      <c r="AM624" s="0" t="n">
        <v>2</v>
      </c>
      <c r="AN624" s="0" t="n">
        <v>2</v>
      </c>
      <c r="AO624" s="0" t="s">
        <v>56</v>
      </c>
      <c r="AP624" s="0" t="s">
        <v>56</v>
      </c>
      <c r="AQ624" s="0" t="s">
        <v>70</v>
      </c>
      <c r="AR624" s="0" t="s">
        <v>70</v>
      </c>
      <c r="AS624" s="0" t="s">
        <v>67</v>
      </c>
      <c r="AT624" s="0" t="n">
        <v>45</v>
      </c>
      <c r="AU624" s="0" t="n">
        <v>0</v>
      </c>
    </row>
    <row r="625" customFormat="false" ht="15" hidden="false" customHeight="false" outlineLevel="0" collapsed="false">
      <c r="A625" s="0" t="s">
        <v>3242</v>
      </c>
      <c r="B625" s="0" t="s">
        <v>2935</v>
      </c>
      <c r="C625" s="0" t="s">
        <v>3243</v>
      </c>
      <c r="E625" s="1" t="s">
        <v>3243</v>
      </c>
      <c r="G625" s="5" t="s">
        <v>3243</v>
      </c>
      <c r="H625" s="5"/>
      <c r="I625" s="5"/>
      <c r="J625" s="5"/>
      <c r="K625" s="5"/>
      <c r="L625" s="5"/>
      <c r="M625" s="5"/>
      <c r="N625" s="5"/>
      <c r="O625" s="0" t="s">
        <v>3244</v>
      </c>
      <c r="P625" s="0" t="s">
        <v>3245</v>
      </c>
      <c r="Q625" s="0" t="s">
        <v>51</v>
      </c>
      <c r="R625" s="0" t="s">
        <v>119</v>
      </c>
      <c r="S625" s="0" t="n">
        <v>66</v>
      </c>
      <c r="T625" s="0" t="n">
        <v>2611</v>
      </c>
      <c r="U625" s="0" t="n">
        <v>2611</v>
      </c>
      <c r="X625" s="0" t="n">
        <v>2</v>
      </c>
      <c r="Y625" s="0" t="s">
        <v>67</v>
      </c>
      <c r="Z625" s="0" t="n">
        <v>8290</v>
      </c>
      <c r="AA625" s="0" t="s">
        <v>54</v>
      </c>
      <c r="AB625" s="0" t="s">
        <v>54</v>
      </c>
      <c r="AD625" s="0" t="s">
        <v>3027</v>
      </c>
      <c r="AG625" s="6" t="n">
        <v>42004</v>
      </c>
      <c r="AH625" s="0" t="n">
        <v>-5</v>
      </c>
      <c r="AI625" s="0" t="n">
        <v>-6</v>
      </c>
      <c r="AJ625" s="6" t="n">
        <v>42004</v>
      </c>
      <c r="AK625" s="0" t="n">
        <v>121</v>
      </c>
      <c r="AL625" s="6" t="n">
        <v>42004</v>
      </c>
      <c r="AM625" s="0" t="n">
        <v>196</v>
      </c>
      <c r="AN625" s="0" t="n">
        <v>238</v>
      </c>
      <c r="AO625" s="0" t="s">
        <v>56</v>
      </c>
      <c r="AP625" s="0" t="s">
        <v>56</v>
      </c>
      <c r="AQ625" s="0" t="s">
        <v>70</v>
      </c>
      <c r="AR625" s="0" t="s">
        <v>70</v>
      </c>
      <c r="AS625" s="0" t="s">
        <v>67</v>
      </c>
      <c r="AT625" s="0" t="n">
        <v>2</v>
      </c>
      <c r="AU625" s="0" t="n">
        <v>1</v>
      </c>
      <c r="AV625" s="0" t="s">
        <v>3027</v>
      </c>
      <c r="AW625" s="0" t="s">
        <v>3027</v>
      </c>
      <c r="AX625" s="0" t="s">
        <v>1263</v>
      </c>
    </row>
    <row r="626" customFormat="false" ht="15" hidden="false" customHeight="false" outlineLevel="0" collapsed="false">
      <c r="A626" s="0" t="s">
        <v>3246</v>
      </c>
      <c r="B626" s="0" t="s">
        <v>2935</v>
      </c>
      <c r="C626" s="0" t="s">
        <v>3247</v>
      </c>
      <c r="E626" s="1" t="s">
        <v>3247</v>
      </c>
      <c r="G626" s="5" t="s">
        <v>3247</v>
      </c>
      <c r="H626" s="5"/>
      <c r="I626" s="5"/>
      <c r="J626" s="5"/>
      <c r="K626" s="5"/>
      <c r="L626" s="5"/>
      <c r="M626" s="5"/>
      <c r="N626" s="5"/>
      <c r="O626" s="0" t="s">
        <v>3248</v>
      </c>
      <c r="P626" s="0" t="s">
        <v>3249</v>
      </c>
      <c r="Q626" s="0" t="s">
        <v>51</v>
      </c>
      <c r="R626" s="0" t="s">
        <v>126</v>
      </c>
      <c r="S626" s="0" t="n">
        <v>1</v>
      </c>
      <c r="T626" s="0" t="n">
        <v>7219</v>
      </c>
      <c r="U626" s="0" t="n">
        <v>7219</v>
      </c>
      <c r="V626" s="0" t="n">
        <v>2611</v>
      </c>
      <c r="W626" s="0" t="s">
        <v>3250</v>
      </c>
      <c r="X626" s="0" t="n">
        <v>0</v>
      </c>
      <c r="Y626" s="0" t="s">
        <v>67</v>
      </c>
      <c r="Z626" s="0" t="s">
        <v>120</v>
      </c>
      <c r="AA626" s="0" t="s">
        <v>3251</v>
      </c>
      <c r="AB626" s="0" t="s">
        <v>56</v>
      </c>
      <c r="AC626" s="0" t="s">
        <v>120</v>
      </c>
      <c r="AD626" s="0" t="s">
        <v>3027</v>
      </c>
      <c r="AG626" s="6" t="n">
        <v>42004</v>
      </c>
      <c r="AH626" s="0" t="s">
        <v>56</v>
      </c>
      <c r="AI626" s="0" t="s">
        <v>56</v>
      </c>
      <c r="AJ626" s="6" t="n">
        <v>42004</v>
      </c>
      <c r="AK626" s="0" t="n">
        <v>24</v>
      </c>
      <c r="AL626" s="6" t="n">
        <v>42004</v>
      </c>
      <c r="AM626" s="0" t="n">
        <v>1</v>
      </c>
      <c r="AN626" s="0" t="n">
        <v>1</v>
      </c>
      <c r="AO626" s="0" t="s">
        <v>56</v>
      </c>
      <c r="AP626" s="0" t="s">
        <v>56</v>
      </c>
      <c r="AQ626" s="0" t="s">
        <v>70</v>
      </c>
      <c r="AR626" s="0" t="s">
        <v>70</v>
      </c>
      <c r="AS626" s="0" t="s">
        <v>67</v>
      </c>
      <c r="AT626" s="0" t="n">
        <v>2</v>
      </c>
      <c r="AU626" s="0" t="n">
        <v>0</v>
      </c>
    </row>
    <row r="627" customFormat="false" ht="15" hidden="false" customHeight="false" outlineLevel="0" collapsed="false">
      <c r="A627" s="0" t="s">
        <v>3252</v>
      </c>
      <c r="B627" s="0" t="s">
        <v>2935</v>
      </c>
      <c r="C627" s="0" t="s">
        <v>3253</v>
      </c>
      <c r="E627" s="1" t="s">
        <v>3253</v>
      </c>
      <c r="G627" s="5" t="s">
        <v>3253</v>
      </c>
      <c r="H627" s="5" t="s">
        <v>3254</v>
      </c>
      <c r="I627" s="5"/>
      <c r="J627" s="5"/>
      <c r="K627" s="5"/>
      <c r="L627" s="5"/>
      <c r="M627" s="5"/>
      <c r="N627" s="5"/>
      <c r="O627" s="0" t="s">
        <v>3253</v>
      </c>
      <c r="P627" s="0" t="s">
        <v>3255</v>
      </c>
      <c r="Q627" s="0" t="s">
        <v>51</v>
      </c>
      <c r="R627" s="0" t="s">
        <v>52</v>
      </c>
      <c r="S627" s="0" t="n">
        <v>0</v>
      </c>
      <c r="T627" s="0" t="n">
        <v>2120</v>
      </c>
      <c r="U627" s="0" t="n">
        <v>2120</v>
      </c>
      <c r="W627" s="0" t="s">
        <v>3256</v>
      </c>
      <c r="X627" s="0" t="n">
        <v>2</v>
      </c>
      <c r="Y627" s="0" t="s">
        <v>53</v>
      </c>
      <c r="Z627" s="0" t="n">
        <v>2120</v>
      </c>
      <c r="AA627" s="0" t="s">
        <v>54</v>
      </c>
      <c r="AB627" s="0" t="s">
        <v>54</v>
      </c>
      <c r="AC627" s="0" t="n">
        <v>14</v>
      </c>
      <c r="AD627" s="0" t="s">
        <v>3257</v>
      </c>
      <c r="AG627" s="6" t="n">
        <v>42735</v>
      </c>
      <c r="AH627" s="0" t="n">
        <v>-15</v>
      </c>
      <c r="AI627" s="0" t="n">
        <v>-15</v>
      </c>
      <c r="AJ627" s="6" t="n">
        <v>42735</v>
      </c>
      <c r="AK627" s="0" t="n">
        <v>14</v>
      </c>
      <c r="AL627" s="6" t="n">
        <v>42735</v>
      </c>
      <c r="AM627" s="0" t="n">
        <v>22</v>
      </c>
      <c r="AN627" s="0" t="n">
        <v>24</v>
      </c>
      <c r="AO627" s="0" t="n">
        <v>139</v>
      </c>
      <c r="AP627" s="0" t="n">
        <v>156</v>
      </c>
      <c r="AQ627" s="0" t="s">
        <v>725</v>
      </c>
      <c r="AR627" s="0" t="s">
        <v>58</v>
      </c>
      <c r="AS627" s="0" t="s">
        <v>53</v>
      </c>
      <c r="AT627" s="0" t="n">
        <v>2</v>
      </c>
      <c r="AU627" s="0" t="n">
        <v>2</v>
      </c>
      <c r="AV627" s="0" t="s">
        <v>1263</v>
      </c>
      <c r="AX627" s="0" t="s">
        <v>1263</v>
      </c>
    </row>
    <row r="628" customFormat="false" ht="15" hidden="false" customHeight="false" outlineLevel="0" collapsed="false">
      <c r="A628" s="0" t="s">
        <v>3258</v>
      </c>
      <c r="B628" s="0" t="s">
        <v>2935</v>
      </c>
      <c r="C628" s="0" t="s">
        <v>3259</v>
      </c>
      <c r="E628" s="1" t="s">
        <v>3259</v>
      </c>
      <c r="G628" s="5" t="s">
        <v>3259</v>
      </c>
      <c r="H628" s="5"/>
      <c r="I628" s="5"/>
      <c r="J628" s="5"/>
      <c r="K628" s="5"/>
      <c r="L628" s="5"/>
      <c r="M628" s="5"/>
      <c r="N628" s="5"/>
      <c r="O628" s="0" t="s">
        <v>3259</v>
      </c>
      <c r="P628" s="0" t="s">
        <v>3260</v>
      </c>
      <c r="Q628" s="0" t="s">
        <v>51</v>
      </c>
      <c r="R628" s="0" t="s">
        <v>52</v>
      </c>
      <c r="S628" s="0" t="n">
        <v>3.59</v>
      </c>
      <c r="T628" s="0" t="n">
        <v>3511</v>
      </c>
      <c r="U628" s="0" t="n">
        <v>3511</v>
      </c>
      <c r="W628" s="0" t="s">
        <v>3261</v>
      </c>
      <c r="X628" s="0" t="n">
        <v>355</v>
      </c>
      <c r="Y628" s="0" t="s">
        <v>77</v>
      </c>
      <c r="Z628" s="0" t="n">
        <v>3511</v>
      </c>
      <c r="AA628" s="0" t="s">
        <v>54</v>
      </c>
      <c r="AB628" s="0" t="s">
        <v>54</v>
      </c>
      <c r="AC628" s="0" t="n">
        <v>5.129</v>
      </c>
      <c r="AD628" s="0" t="s">
        <v>3262</v>
      </c>
      <c r="AG628" s="6" t="n">
        <v>42735</v>
      </c>
      <c r="AH628" s="0" t="n">
        <v>95</v>
      </c>
      <c r="AI628" s="0" t="n">
        <v>101</v>
      </c>
      <c r="AJ628" s="6" t="n">
        <v>42735</v>
      </c>
      <c r="AK628" s="0" t="n">
        <v>5.129</v>
      </c>
      <c r="AL628" s="6" t="n">
        <v>42735</v>
      </c>
      <c r="AM628" s="0" t="n">
        <v>2.994</v>
      </c>
      <c r="AN628" s="0" t="n">
        <v>3.156</v>
      </c>
      <c r="AO628" s="0" t="n">
        <v>1.046</v>
      </c>
      <c r="AP628" s="0" t="n">
        <v>1.169</v>
      </c>
      <c r="AQ628" s="0" t="s">
        <v>197</v>
      </c>
      <c r="AR628" s="0" t="s">
        <v>58</v>
      </c>
      <c r="AS628" s="0" t="s">
        <v>77</v>
      </c>
      <c r="AT628" s="0" t="n">
        <v>152</v>
      </c>
      <c r="AU628" s="0" t="n">
        <v>151</v>
      </c>
      <c r="AV628" s="0" t="s">
        <v>1263</v>
      </c>
      <c r="AX628" s="0" t="s">
        <v>1263</v>
      </c>
      <c r="AY628" s="0" t="s">
        <v>3263</v>
      </c>
    </row>
    <row r="629" customFormat="false" ht="15" hidden="false" customHeight="false" outlineLevel="0" collapsed="false">
      <c r="A629" s="0" t="s">
        <v>3264</v>
      </c>
      <c r="B629" s="0" t="s">
        <v>2935</v>
      </c>
      <c r="C629" s="0" t="s">
        <v>3265</v>
      </c>
      <c r="E629" s="1" t="s">
        <v>3265</v>
      </c>
      <c r="G629" s="5" t="s">
        <v>3265</v>
      </c>
      <c r="H629" s="5"/>
      <c r="I629" s="5"/>
      <c r="J629" s="5"/>
      <c r="K629" s="5"/>
      <c r="L629" s="5"/>
      <c r="M629" s="5"/>
      <c r="N629" s="5"/>
      <c r="O629" s="0" t="s">
        <v>3265</v>
      </c>
      <c r="P629" s="0" t="s">
        <v>3266</v>
      </c>
      <c r="Q629" s="0" t="s">
        <v>51</v>
      </c>
      <c r="R629" s="0" t="s">
        <v>52</v>
      </c>
      <c r="S629" s="0" t="n">
        <v>604</v>
      </c>
      <c r="T629" s="0" t="n">
        <v>2630</v>
      </c>
      <c r="U629" s="0" t="n">
        <v>2630</v>
      </c>
      <c r="W629" s="0" t="s">
        <v>3267</v>
      </c>
      <c r="X629" s="0" t="n">
        <v>42</v>
      </c>
      <c r="Y629" s="0" t="s">
        <v>53</v>
      </c>
      <c r="Z629" s="0" t="n">
        <v>2630</v>
      </c>
      <c r="AA629" s="0" t="s">
        <v>54</v>
      </c>
      <c r="AB629" s="0" t="s">
        <v>54</v>
      </c>
      <c r="AC629" s="0" t="n">
        <v>1.764</v>
      </c>
      <c r="AD629" s="0" t="s">
        <v>2943</v>
      </c>
      <c r="AG629" s="6" t="n">
        <v>42735</v>
      </c>
      <c r="AH629" s="0" t="n">
        <v>22</v>
      </c>
      <c r="AI629" s="0" t="n">
        <v>23</v>
      </c>
      <c r="AJ629" s="6" t="n">
        <v>42735</v>
      </c>
      <c r="AK629" s="0" t="n">
        <v>1.764</v>
      </c>
      <c r="AL629" s="6" t="n">
        <v>42735</v>
      </c>
      <c r="AM629" s="0" t="n">
        <v>468</v>
      </c>
      <c r="AN629" s="0" t="n">
        <v>493</v>
      </c>
      <c r="AO629" s="0" t="n">
        <v>479</v>
      </c>
      <c r="AP629" s="0" t="n">
        <v>535</v>
      </c>
      <c r="AQ629" s="0" t="s">
        <v>197</v>
      </c>
      <c r="AR629" s="0" t="s">
        <v>58</v>
      </c>
      <c r="AS629" s="0" t="s">
        <v>53</v>
      </c>
      <c r="AT629" s="0" t="n">
        <v>22</v>
      </c>
      <c r="AU629" s="0" t="n">
        <v>22</v>
      </c>
      <c r="AV629" s="0" t="s">
        <v>1263</v>
      </c>
      <c r="AX629" s="0" t="s">
        <v>1263</v>
      </c>
      <c r="AY629" s="0" t="s">
        <v>3268</v>
      </c>
    </row>
    <row r="630" customFormat="false" ht="15" hidden="false" customHeight="false" outlineLevel="0" collapsed="false">
      <c r="A630" s="0" t="s">
        <v>3269</v>
      </c>
      <c r="B630" s="0" t="s">
        <v>2935</v>
      </c>
      <c r="C630" s="0" t="s">
        <v>3270</v>
      </c>
      <c r="E630" s="1" t="s">
        <v>3270</v>
      </c>
      <c r="G630" s="5" t="s">
        <v>3270</v>
      </c>
      <c r="H630" s="5"/>
      <c r="I630" s="5"/>
      <c r="J630" s="5"/>
      <c r="K630" s="5"/>
      <c r="L630" s="5"/>
      <c r="M630" s="5"/>
      <c r="N630" s="5"/>
      <c r="O630" s="0" t="s">
        <v>3270</v>
      </c>
      <c r="P630" s="0" t="s">
        <v>3271</v>
      </c>
      <c r="Q630" s="0" t="s">
        <v>51</v>
      </c>
      <c r="R630" s="0" t="s">
        <v>52</v>
      </c>
      <c r="S630" s="0" t="n">
        <v>740</v>
      </c>
      <c r="T630" s="0" t="n">
        <v>2670</v>
      </c>
      <c r="U630" s="0" t="n">
        <v>2670</v>
      </c>
      <c r="W630" s="0" t="s">
        <v>3272</v>
      </c>
      <c r="X630" s="0" t="n">
        <v>135</v>
      </c>
      <c r="Y630" s="0" t="s">
        <v>53</v>
      </c>
      <c r="Z630" s="0" t="n">
        <v>2670</v>
      </c>
      <c r="AA630" s="0" t="s">
        <v>54</v>
      </c>
      <c r="AB630" s="0" t="s">
        <v>54</v>
      </c>
      <c r="AC630" s="0" t="n">
        <v>3.539</v>
      </c>
      <c r="AD630" s="0" t="s">
        <v>3273</v>
      </c>
      <c r="AG630" s="6" t="n">
        <v>42735</v>
      </c>
      <c r="AH630" s="0" t="n">
        <v>57</v>
      </c>
      <c r="AI630" s="0" t="n">
        <v>61</v>
      </c>
      <c r="AJ630" s="6" t="n">
        <v>42735</v>
      </c>
      <c r="AK630" s="0" t="n">
        <v>3.539</v>
      </c>
      <c r="AL630" s="6" t="n">
        <v>42735</v>
      </c>
      <c r="AM630" s="0" t="n">
        <v>813</v>
      </c>
      <c r="AN630" s="0" t="n">
        <v>857</v>
      </c>
      <c r="AO630" s="0" t="n">
        <v>1.382</v>
      </c>
      <c r="AP630" s="0" t="n">
        <v>1.545</v>
      </c>
      <c r="AQ630" s="0" t="s">
        <v>197</v>
      </c>
      <c r="AR630" s="0" t="s">
        <v>58</v>
      </c>
      <c r="AS630" s="0" t="s">
        <v>53</v>
      </c>
      <c r="AT630" s="0" t="n">
        <v>57</v>
      </c>
      <c r="AU630" s="0" t="n">
        <v>65</v>
      </c>
      <c r="AV630" s="0" t="s">
        <v>3274</v>
      </c>
      <c r="AX630" s="0" t="s">
        <v>1263</v>
      </c>
      <c r="AY630" s="0" t="s">
        <v>3275</v>
      </c>
    </row>
    <row r="631" customFormat="false" ht="15" hidden="false" customHeight="false" outlineLevel="0" collapsed="false">
      <c r="A631" s="0" t="s">
        <v>3276</v>
      </c>
      <c r="B631" s="0" t="s">
        <v>2935</v>
      </c>
      <c r="C631" s="0" t="s">
        <v>3277</v>
      </c>
      <c r="E631" s="1" t="s">
        <v>3277</v>
      </c>
      <c r="G631" s="5" t="s">
        <v>3277</v>
      </c>
      <c r="H631" s="5"/>
      <c r="I631" s="5"/>
      <c r="J631" s="5"/>
      <c r="K631" s="5"/>
      <c r="L631" s="5"/>
      <c r="M631" s="5"/>
      <c r="N631" s="5"/>
      <c r="O631" s="0" t="s">
        <v>3277</v>
      </c>
      <c r="P631" s="0" t="s">
        <v>3278</v>
      </c>
      <c r="Q631" s="0" t="s">
        <v>51</v>
      </c>
      <c r="R631" s="0" t="s">
        <v>52</v>
      </c>
      <c r="S631" s="0" t="n">
        <v>36</v>
      </c>
      <c r="T631" s="0" t="n">
        <v>5829</v>
      </c>
      <c r="U631" s="0" t="n">
        <v>5829</v>
      </c>
      <c r="W631" s="0" t="s">
        <v>3279</v>
      </c>
      <c r="X631" s="0" t="n">
        <v>17</v>
      </c>
      <c r="Y631" s="0" t="s">
        <v>53</v>
      </c>
      <c r="Z631" s="0" t="n">
        <v>5829</v>
      </c>
      <c r="AA631" s="0" t="s">
        <v>54</v>
      </c>
      <c r="AB631" s="0" t="s">
        <v>54</v>
      </c>
      <c r="AC631" s="0" t="n">
        <v>355</v>
      </c>
      <c r="AD631" s="0" t="s">
        <v>3273</v>
      </c>
      <c r="AG631" s="6" t="n">
        <v>42735</v>
      </c>
      <c r="AH631" s="0" t="n">
        <v>-3</v>
      </c>
      <c r="AI631" s="0" t="n">
        <v>-3</v>
      </c>
      <c r="AJ631" s="6" t="n">
        <v>42735</v>
      </c>
      <c r="AK631" s="0" t="n">
        <v>355</v>
      </c>
      <c r="AL631" s="6" t="n">
        <v>42735</v>
      </c>
      <c r="AM631" s="0" t="n">
        <v>27</v>
      </c>
      <c r="AN631" s="0" t="n">
        <v>29</v>
      </c>
      <c r="AO631" s="0" t="n">
        <v>52</v>
      </c>
      <c r="AP631" s="0" t="n">
        <v>58</v>
      </c>
      <c r="AQ631" s="0" t="s">
        <v>197</v>
      </c>
      <c r="AR631" s="0" t="s">
        <v>58</v>
      </c>
      <c r="AS631" s="0" t="s">
        <v>53</v>
      </c>
      <c r="AT631" s="0" t="n">
        <v>9</v>
      </c>
      <c r="AU631" s="0" t="n">
        <v>8</v>
      </c>
      <c r="AW631" s="0" t="s">
        <v>3273</v>
      </c>
      <c r="AX631" s="0" t="s">
        <v>1263</v>
      </c>
      <c r="AY631" s="0" t="s">
        <v>3280</v>
      </c>
    </row>
    <row r="632" customFormat="false" ht="15" hidden="false" customHeight="false" outlineLevel="0" collapsed="false">
      <c r="A632" s="0" t="s">
        <v>3281</v>
      </c>
      <c r="B632" s="0" t="s">
        <v>2935</v>
      </c>
      <c r="C632" s="0" t="s">
        <v>3282</v>
      </c>
      <c r="E632" s="1" t="s">
        <v>3282</v>
      </c>
      <c r="G632" s="5" t="s">
        <v>3282</v>
      </c>
      <c r="H632" s="5"/>
      <c r="I632" s="5"/>
      <c r="J632" s="5"/>
      <c r="K632" s="5"/>
      <c r="L632" s="5"/>
      <c r="M632" s="5"/>
      <c r="N632" s="5"/>
      <c r="O632" s="0" t="s">
        <v>3282</v>
      </c>
      <c r="P632" s="0" t="s">
        <v>3283</v>
      </c>
      <c r="Q632" s="0" t="s">
        <v>51</v>
      </c>
      <c r="R632" s="0" t="s">
        <v>52</v>
      </c>
      <c r="S632" s="0" t="n">
        <v>1.007</v>
      </c>
      <c r="T632" s="0" t="n">
        <v>1413</v>
      </c>
      <c r="U632" s="0" t="n">
        <v>1413</v>
      </c>
      <c r="V632" s="0" t="n">
        <v>1413</v>
      </c>
      <c r="X632" s="0" t="n">
        <v>197</v>
      </c>
      <c r="Y632" s="0" t="s">
        <v>77</v>
      </c>
      <c r="Z632" s="0" t="n">
        <v>1413</v>
      </c>
      <c r="AA632" s="0" t="s">
        <v>54</v>
      </c>
      <c r="AB632" s="0" t="s">
        <v>54</v>
      </c>
      <c r="AC632" s="0" t="n">
        <v>7.022</v>
      </c>
      <c r="AD632" s="0" t="s">
        <v>3284</v>
      </c>
      <c r="AG632" s="6" t="n">
        <v>42674</v>
      </c>
      <c r="AH632" s="0" t="n">
        <v>1</v>
      </c>
      <c r="AI632" s="0" t="n">
        <v>1</v>
      </c>
      <c r="AJ632" s="6" t="n">
        <v>42674</v>
      </c>
      <c r="AK632" s="0" t="n">
        <v>7.022</v>
      </c>
      <c r="AL632" s="6" t="n">
        <v>42674</v>
      </c>
      <c r="AM632" s="0" t="n">
        <v>901</v>
      </c>
      <c r="AN632" s="0" t="n">
        <v>986</v>
      </c>
      <c r="AO632" s="0" t="n">
        <v>479</v>
      </c>
      <c r="AP632" s="0" t="n">
        <v>536</v>
      </c>
      <c r="AQ632" s="0" t="s">
        <v>197</v>
      </c>
      <c r="AR632" s="0" t="s">
        <v>58</v>
      </c>
      <c r="AS632" s="0" t="s">
        <v>77</v>
      </c>
      <c r="AT632" s="0" t="n">
        <v>36</v>
      </c>
      <c r="AU632" s="0" t="n">
        <v>38</v>
      </c>
      <c r="AX632" s="0" t="s">
        <v>1263</v>
      </c>
    </row>
    <row r="633" customFormat="false" ht="15" hidden="false" customHeight="false" outlineLevel="0" collapsed="false">
      <c r="A633" s="0" t="s">
        <v>3285</v>
      </c>
      <c r="B633" s="0" t="s">
        <v>2935</v>
      </c>
      <c r="C633" s="0" t="s">
        <v>3286</v>
      </c>
      <c r="E633" s="1" t="s">
        <v>3286</v>
      </c>
      <c r="G633" s="5" t="s">
        <v>3286</v>
      </c>
      <c r="H633" s="5"/>
      <c r="I633" s="5"/>
      <c r="J633" s="5"/>
      <c r="K633" s="5"/>
      <c r="L633" s="5"/>
      <c r="M633" s="5"/>
      <c r="N633" s="5"/>
      <c r="O633" s="0" t="s">
        <v>3287</v>
      </c>
      <c r="P633" s="0" t="s">
        <v>3288</v>
      </c>
      <c r="Q633" s="0" t="s">
        <v>51</v>
      </c>
      <c r="R633" s="0" t="s">
        <v>52</v>
      </c>
      <c r="S633" s="0" t="n">
        <v>1.458</v>
      </c>
      <c r="T633" s="0" t="n">
        <v>2813</v>
      </c>
      <c r="U633" s="0" t="n">
        <v>2813</v>
      </c>
      <c r="V633" s="0" t="n">
        <v>2825</v>
      </c>
      <c r="W633" s="0" t="s">
        <v>3289</v>
      </c>
      <c r="X633" s="0" t="n">
        <v>129</v>
      </c>
      <c r="Y633" s="0" t="s">
        <v>67</v>
      </c>
      <c r="AA633" s="0" t="s">
        <v>3290</v>
      </c>
      <c r="AB633" s="0" t="s">
        <v>56</v>
      </c>
      <c r="AD633" s="0" t="s">
        <v>3291</v>
      </c>
      <c r="AG633" s="6" t="n">
        <v>42369</v>
      </c>
      <c r="AH633" s="0" t="n">
        <v>80</v>
      </c>
      <c r="AI633" s="0" t="n">
        <v>88</v>
      </c>
      <c r="AJ633" s="6" t="n">
        <v>42369</v>
      </c>
      <c r="AK633" s="0" t="n">
        <v>7.383</v>
      </c>
      <c r="AL633" s="6" t="n">
        <v>42369</v>
      </c>
      <c r="AM633" s="0" t="n">
        <v>1.137</v>
      </c>
      <c r="AN633" s="0" t="n">
        <v>1.238</v>
      </c>
      <c r="AO633" s="0" t="s">
        <v>56</v>
      </c>
      <c r="AP633" s="0" t="s">
        <v>56</v>
      </c>
      <c r="AQ633" s="0" t="s">
        <v>70</v>
      </c>
      <c r="AR633" s="0" t="s">
        <v>70</v>
      </c>
      <c r="AS633" s="0" t="s">
        <v>67</v>
      </c>
      <c r="AT633" s="0" t="n">
        <v>81</v>
      </c>
      <c r="AU633" s="0" t="n">
        <v>74</v>
      </c>
      <c r="AV633" s="0" t="s">
        <v>3292</v>
      </c>
      <c r="AX633" s="0" t="s">
        <v>1263</v>
      </c>
      <c r="AY633" s="0" t="s">
        <v>3293</v>
      </c>
    </row>
    <row r="634" customFormat="false" ht="15" hidden="false" customHeight="false" outlineLevel="0" collapsed="false">
      <c r="A634" s="0" t="s">
        <v>3294</v>
      </c>
      <c r="B634" s="0" t="s">
        <v>2935</v>
      </c>
      <c r="C634" s="0" t="s">
        <v>3295</v>
      </c>
      <c r="E634" s="1" t="s">
        <v>3295</v>
      </c>
      <c r="G634" s="5" t="s">
        <v>3295</v>
      </c>
      <c r="H634" s="5"/>
      <c r="I634" s="5"/>
      <c r="J634" s="5"/>
      <c r="K634" s="5"/>
      <c r="L634" s="5"/>
      <c r="M634" s="5"/>
      <c r="N634" s="5"/>
      <c r="O634" s="0" t="s">
        <v>3295</v>
      </c>
      <c r="P634" s="0" t="s">
        <v>3296</v>
      </c>
      <c r="Q634" s="0" t="s">
        <v>51</v>
      </c>
      <c r="R634" s="0" t="s">
        <v>52</v>
      </c>
      <c r="S634" s="0" t="n">
        <v>244</v>
      </c>
      <c r="T634" s="0" t="n">
        <v>2611</v>
      </c>
      <c r="U634" s="0" t="n">
        <v>2611</v>
      </c>
      <c r="X634" s="0" t="n">
        <v>21</v>
      </c>
      <c r="Y634" s="0" t="s">
        <v>53</v>
      </c>
      <c r="Z634" s="0" t="n">
        <v>2611</v>
      </c>
      <c r="AA634" s="0" t="s">
        <v>54</v>
      </c>
      <c r="AB634" s="0" t="s">
        <v>54</v>
      </c>
      <c r="AC634" s="0" t="n">
        <v>1.128</v>
      </c>
      <c r="AD634" s="0" t="s">
        <v>3291</v>
      </c>
      <c r="AG634" s="6" t="n">
        <v>42735</v>
      </c>
      <c r="AH634" s="0" t="n">
        <v>16</v>
      </c>
      <c r="AI634" s="0" t="n">
        <v>17</v>
      </c>
      <c r="AJ634" s="6" t="n">
        <v>42735</v>
      </c>
      <c r="AK634" s="0" t="n">
        <v>1.128</v>
      </c>
      <c r="AL634" s="6" t="n">
        <v>42735</v>
      </c>
      <c r="AM634" s="0" t="n">
        <v>313</v>
      </c>
      <c r="AN634" s="0" t="n">
        <v>330</v>
      </c>
      <c r="AO634" s="0" t="n">
        <v>412</v>
      </c>
      <c r="AP634" s="0" t="n">
        <v>460</v>
      </c>
      <c r="AQ634" s="0" t="s">
        <v>197</v>
      </c>
      <c r="AR634" s="0" t="s">
        <v>58</v>
      </c>
      <c r="AS634" s="0" t="s">
        <v>53</v>
      </c>
      <c r="AT634" s="0" t="n">
        <v>19</v>
      </c>
      <c r="AU634" s="0" t="n">
        <v>18</v>
      </c>
      <c r="AX634" s="0" t="s">
        <v>1263</v>
      </c>
      <c r="AY634" s="0" t="s">
        <v>3297</v>
      </c>
    </row>
    <row r="635" customFormat="false" ht="15" hidden="false" customHeight="false" outlineLevel="0" collapsed="false">
      <c r="A635" s="0" t="s">
        <v>3298</v>
      </c>
      <c r="B635" s="0" t="s">
        <v>2935</v>
      </c>
      <c r="C635" s="0" t="s">
        <v>3299</v>
      </c>
      <c r="E635" s="1" t="s">
        <v>3299</v>
      </c>
      <c r="G635" s="5" t="s">
        <v>3299</v>
      </c>
      <c r="H635" s="5"/>
      <c r="I635" s="5"/>
      <c r="J635" s="5"/>
      <c r="K635" s="5"/>
      <c r="L635" s="5"/>
      <c r="M635" s="5"/>
      <c r="N635" s="5"/>
      <c r="O635" s="0" t="s">
        <v>3299</v>
      </c>
      <c r="P635" s="0" t="s">
        <v>3300</v>
      </c>
      <c r="Q635" s="0" t="s">
        <v>51</v>
      </c>
      <c r="R635" s="0" t="s">
        <v>52</v>
      </c>
      <c r="S635" s="0" t="n">
        <v>1.011</v>
      </c>
      <c r="T635" s="0" t="n">
        <v>3020</v>
      </c>
      <c r="U635" s="0" t="n">
        <v>3020</v>
      </c>
      <c r="V635" s="0" t="n">
        <v>2712</v>
      </c>
      <c r="W635" s="0" t="s">
        <v>3301</v>
      </c>
      <c r="X635" s="0" t="n">
        <v>230</v>
      </c>
      <c r="Y635" s="0" t="s">
        <v>77</v>
      </c>
      <c r="Z635" s="0" t="n">
        <v>3020</v>
      </c>
      <c r="AA635" s="0" t="s">
        <v>54</v>
      </c>
      <c r="AB635" s="0" t="s">
        <v>54</v>
      </c>
      <c r="AC635" s="0" t="n">
        <v>4.051</v>
      </c>
      <c r="AD635" s="0" t="s">
        <v>3302</v>
      </c>
      <c r="AG635" s="6" t="n">
        <v>42735</v>
      </c>
      <c r="AH635" s="0" t="n">
        <v>3</v>
      </c>
      <c r="AI635" s="0" t="n">
        <v>3</v>
      </c>
      <c r="AJ635" s="6" t="n">
        <v>42735</v>
      </c>
      <c r="AK635" s="0" t="n">
        <v>4.051</v>
      </c>
      <c r="AL635" s="6" t="n">
        <v>42735</v>
      </c>
      <c r="AM635" s="0" t="n">
        <v>1.368</v>
      </c>
      <c r="AN635" s="0" t="n">
        <v>1.442</v>
      </c>
      <c r="AO635" s="0" t="n">
        <v>930</v>
      </c>
      <c r="AP635" s="0" t="n">
        <v>1.039</v>
      </c>
      <c r="AQ635" s="0" t="s">
        <v>197</v>
      </c>
      <c r="AR635" s="0" t="s">
        <v>58</v>
      </c>
      <c r="AS635" s="0" t="s">
        <v>77</v>
      </c>
      <c r="AT635" s="0" t="n">
        <v>112</v>
      </c>
      <c r="AU635" s="0" t="n">
        <v>121</v>
      </c>
      <c r="AV635" s="0" t="s">
        <v>1263</v>
      </c>
      <c r="AX635" s="0" t="s">
        <v>1263</v>
      </c>
    </row>
    <row r="636" customFormat="false" ht="15" hidden="false" customHeight="false" outlineLevel="0" collapsed="false">
      <c r="A636" s="0" t="s">
        <v>3303</v>
      </c>
      <c r="B636" s="0" t="s">
        <v>2935</v>
      </c>
      <c r="C636" s="0" t="s">
        <v>3304</v>
      </c>
      <c r="E636" s="1" t="s">
        <v>3304</v>
      </c>
      <c r="G636" s="5" t="s">
        <v>3304</v>
      </c>
      <c r="H636" s="5"/>
      <c r="I636" s="5"/>
      <c r="J636" s="5"/>
      <c r="K636" s="5"/>
      <c r="L636" s="5"/>
      <c r="M636" s="5"/>
      <c r="N636" s="5"/>
      <c r="O636" s="0" t="s">
        <v>3304</v>
      </c>
      <c r="P636" s="0" t="s">
        <v>3305</v>
      </c>
      <c r="Q636" s="0" t="s">
        <v>51</v>
      </c>
      <c r="R636" s="0" t="s">
        <v>52</v>
      </c>
      <c r="S636" s="0" t="n">
        <v>2.842</v>
      </c>
      <c r="T636" s="0" t="n">
        <v>2751</v>
      </c>
      <c r="U636" s="0" t="n">
        <v>2751</v>
      </c>
      <c r="V636" s="0" t="n">
        <v>9522</v>
      </c>
      <c r="W636" s="0" t="s">
        <v>3306</v>
      </c>
      <c r="X636" s="0" t="n">
        <v>185</v>
      </c>
      <c r="Y636" s="0" t="s">
        <v>53</v>
      </c>
      <c r="Z636" s="0" t="n">
        <v>2751</v>
      </c>
      <c r="AA636" s="0" t="s">
        <v>54</v>
      </c>
      <c r="AB636" s="0" t="s">
        <v>54</v>
      </c>
      <c r="AC636" s="0" t="n">
        <v>10.346</v>
      </c>
      <c r="AD636" s="0" t="s">
        <v>3307</v>
      </c>
      <c r="AG636" s="6" t="n">
        <v>42185</v>
      </c>
      <c r="AH636" s="0" t="s">
        <v>56</v>
      </c>
      <c r="AI636" s="0" t="s">
        <v>56</v>
      </c>
      <c r="AJ636" s="6" t="n">
        <v>42185</v>
      </c>
      <c r="AK636" s="0" t="n">
        <v>10.346</v>
      </c>
      <c r="AL636" s="6" t="n">
        <v>42185</v>
      </c>
      <c r="AM636" s="0" t="n">
        <v>1.88</v>
      </c>
      <c r="AN636" s="0" t="n">
        <v>2.104</v>
      </c>
      <c r="AO636" s="0" t="s">
        <v>56</v>
      </c>
      <c r="AP636" s="0" t="s">
        <v>56</v>
      </c>
      <c r="AQ636" s="0" t="s">
        <v>70</v>
      </c>
      <c r="AR636" s="0" t="s">
        <v>70</v>
      </c>
      <c r="AS636" s="0" t="s">
        <v>53</v>
      </c>
      <c r="AT636" s="0" t="n">
        <v>42</v>
      </c>
      <c r="AU636" s="0" t="n">
        <v>46</v>
      </c>
      <c r="AV636" s="0" t="s">
        <v>3308</v>
      </c>
      <c r="AX636" s="0" t="s">
        <v>1263</v>
      </c>
      <c r="AY636" s="0" t="s">
        <v>71</v>
      </c>
    </row>
    <row r="637" customFormat="false" ht="15" hidden="false" customHeight="false" outlineLevel="0" collapsed="false">
      <c r="A637" s="0" t="s">
        <v>3309</v>
      </c>
      <c r="B637" s="0" t="s">
        <v>2935</v>
      </c>
      <c r="C637" s="0" t="s">
        <v>3310</v>
      </c>
      <c r="E637" s="1" t="s">
        <v>3310</v>
      </c>
      <c r="G637" s="5" t="s">
        <v>3310</v>
      </c>
      <c r="H637" s="5"/>
      <c r="I637" s="5"/>
      <c r="J637" s="5"/>
      <c r="K637" s="5"/>
      <c r="L637" s="5"/>
      <c r="M637" s="5"/>
      <c r="N637" s="5"/>
      <c r="O637" s="0" t="s">
        <v>3311</v>
      </c>
      <c r="P637" s="0" t="s">
        <v>3312</v>
      </c>
      <c r="Q637" s="0" t="s">
        <v>51</v>
      </c>
      <c r="R637" s="0" t="s">
        <v>52</v>
      </c>
      <c r="S637" s="0" t="n">
        <v>4.155</v>
      </c>
      <c r="T637" s="0" t="n">
        <v>2830</v>
      </c>
      <c r="U637" s="0" t="n">
        <v>2830</v>
      </c>
      <c r="X637" s="0" t="n">
        <v>350</v>
      </c>
      <c r="Y637" s="0" t="s">
        <v>67</v>
      </c>
      <c r="Z637" s="0" t="s">
        <v>120</v>
      </c>
      <c r="AA637" s="0" t="s">
        <v>54</v>
      </c>
      <c r="AB637" s="0" t="s">
        <v>54</v>
      </c>
      <c r="AC637" s="0" t="s">
        <v>120</v>
      </c>
      <c r="AD637" s="0" t="s">
        <v>3313</v>
      </c>
      <c r="AG637" s="6" t="n">
        <v>42643</v>
      </c>
      <c r="AH637" s="0" t="n">
        <v>37</v>
      </c>
      <c r="AI637" s="0" t="n">
        <v>42</v>
      </c>
      <c r="AJ637" s="6" t="n">
        <v>42643</v>
      </c>
      <c r="AK637" s="0" t="n">
        <v>11.3</v>
      </c>
      <c r="AL637" s="6" t="n">
        <v>42643</v>
      </c>
      <c r="AM637" s="0" t="n">
        <v>3.137</v>
      </c>
      <c r="AN637" s="0" t="n">
        <v>3.501</v>
      </c>
      <c r="AO637" s="0" t="s">
        <v>56</v>
      </c>
      <c r="AP637" s="0" t="s">
        <v>56</v>
      </c>
      <c r="AQ637" s="0" t="s">
        <v>70</v>
      </c>
      <c r="AR637" s="0" t="s">
        <v>70</v>
      </c>
      <c r="AS637" s="0" t="s">
        <v>67</v>
      </c>
      <c r="AT637" s="0" t="n">
        <v>86</v>
      </c>
      <c r="AU637" s="0" t="n">
        <v>77</v>
      </c>
      <c r="AV637" s="0" t="s">
        <v>3314</v>
      </c>
      <c r="AW637" s="0" t="s">
        <v>3315</v>
      </c>
      <c r="AX637" s="0" t="s">
        <v>1263</v>
      </c>
    </row>
    <row r="638" customFormat="false" ht="15" hidden="false" customHeight="false" outlineLevel="0" collapsed="false">
      <c r="A638" s="0" t="s">
        <v>3316</v>
      </c>
      <c r="B638" s="0" t="s">
        <v>2935</v>
      </c>
      <c r="C638" s="0" t="s">
        <v>3317</v>
      </c>
      <c r="E638" s="1" t="s">
        <v>3317</v>
      </c>
      <c r="G638" s="5" t="s">
        <v>3317</v>
      </c>
      <c r="H638" s="5" t="s">
        <v>3318</v>
      </c>
      <c r="I638" s="5"/>
      <c r="J638" s="5"/>
      <c r="K638" s="5"/>
      <c r="L638" s="5"/>
      <c r="M638" s="5"/>
      <c r="N638" s="5"/>
      <c r="O638" s="0" t="s">
        <v>3317</v>
      </c>
      <c r="P638" s="0" t="s">
        <v>3319</v>
      </c>
      <c r="Q638" s="0" t="s">
        <v>51</v>
      </c>
      <c r="R638" s="0" t="s">
        <v>52</v>
      </c>
      <c r="S638" s="0" t="n">
        <v>658</v>
      </c>
      <c r="T638" s="0" t="n">
        <v>7112</v>
      </c>
      <c r="U638" s="0" t="n">
        <v>7112</v>
      </c>
      <c r="V638" s="0" t="n">
        <v>2732</v>
      </c>
      <c r="W638" s="0" t="s">
        <v>3320</v>
      </c>
      <c r="X638" s="0" t="n">
        <v>111</v>
      </c>
      <c r="Y638" s="0" t="s">
        <v>77</v>
      </c>
      <c r="Z638" s="0" t="n">
        <v>7112</v>
      </c>
      <c r="AA638" s="0" t="s">
        <v>54</v>
      </c>
      <c r="AB638" s="0" t="s">
        <v>54</v>
      </c>
      <c r="AC638" s="0" t="n">
        <v>3.924</v>
      </c>
      <c r="AD638" s="0" t="s">
        <v>3321</v>
      </c>
      <c r="AG638" s="6" t="n">
        <v>42277</v>
      </c>
      <c r="AH638" s="0" t="n">
        <v>21</v>
      </c>
      <c r="AI638" s="0" t="n">
        <v>23</v>
      </c>
      <c r="AJ638" s="6" t="n">
        <v>42277</v>
      </c>
      <c r="AK638" s="0" t="n">
        <v>3.924</v>
      </c>
      <c r="AL638" s="6" t="n">
        <v>42277</v>
      </c>
      <c r="AM638" s="0" t="n">
        <v>427</v>
      </c>
      <c r="AN638" s="0" t="n">
        <v>478</v>
      </c>
      <c r="AO638" s="0" t="s">
        <v>56</v>
      </c>
      <c r="AP638" s="0" t="s">
        <v>56</v>
      </c>
      <c r="AQ638" s="0" t="s">
        <v>70</v>
      </c>
      <c r="AR638" s="0" t="s">
        <v>70</v>
      </c>
      <c r="AS638" s="0" t="s">
        <v>77</v>
      </c>
      <c r="AT638" s="0" t="n">
        <v>54</v>
      </c>
      <c r="AU638" s="0" t="n">
        <v>56</v>
      </c>
      <c r="AX638" s="0" t="s">
        <v>1263</v>
      </c>
      <c r="AY638" s="0" t="s">
        <v>3322</v>
      </c>
    </row>
    <row r="639" customFormat="false" ht="15" hidden="false" customHeight="false" outlineLevel="0" collapsed="false">
      <c r="A639" s="0" t="s">
        <v>3323</v>
      </c>
      <c r="B639" s="0" t="s">
        <v>2935</v>
      </c>
      <c r="C639" s="0" t="s">
        <v>3324</v>
      </c>
      <c r="E639" s="1" t="s">
        <v>3324</v>
      </c>
      <c r="G639" s="5" t="s">
        <v>3324</v>
      </c>
      <c r="H639" s="5"/>
      <c r="I639" s="5"/>
      <c r="J639" s="5"/>
      <c r="K639" s="5"/>
      <c r="L639" s="5"/>
      <c r="M639" s="5"/>
      <c r="N639" s="5"/>
      <c r="O639" s="0" t="s">
        <v>3324</v>
      </c>
      <c r="P639" s="0" t="s">
        <v>3325</v>
      </c>
      <c r="Q639" s="0" t="s">
        <v>51</v>
      </c>
      <c r="R639" s="0" t="s">
        <v>52</v>
      </c>
      <c r="S639" s="0" t="n">
        <v>2.123</v>
      </c>
      <c r="T639" s="0" t="n">
        <v>2611</v>
      </c>
      <c r="U639" s="0" t="n">
        <v>2611</v>
      </c>
      <c r="V639" s="0" t="n">
        <v>2599</v>
      </c>
      <c r="W639" s="0" t="s">
        <v>3326</v>
      </c>
      <c r="X639" s="0" t="n">
        <v>195</v>
      </c>
      <c r="Y639" s="0" t="s">
        <v>77</v>
      </c>
      <c r="Z639" s="0" t="n">
        <v>2611</v>
      </c>
      <c r="AA639" s="0" t="s">
        <v>54</v>
      </c>
      <c r="AB639" s="0" t="s">
        <v>54</v>
      </c>
      <c r="AC639" s="0" t="n">
        <v>13.188</v>
      </c>
      <c r="AD639" s="0" t="s">
        <v>3327</v>
      </c>
      <c r="AG639" s="6" t="n">
        <v>42369</v>
      </c>
      <c r="AH639" s="0" t="n">
        <v>97</v>
      </c>
      <c r="AI639" s="0" t="n">
        <v>106</v>
      </c>
      <c r="AJ639" s="6" t="n">
        <v>42369</v>
      </c>
      <c r="AK639" s="0" t="n">
        <v>13.188</v>
      </c>
      <c r="AL639" s="6" t="n">
        <v>42369</v>
      </c>
      <c r="AM639" s="0" t="n">
        <v>2.113</v>
      </c>
      <c r="AN639" s="0" t="n">
        <v>2.301</v>
      </c>
      <c r="AO639" s="0" t="s">
        <v>56</v>
      </c>
      <c r="AP639" s="0" t="s">
        <v>56</v>
      </c>
      <c r="AQ639" s="0" t="s">
        <v>70</v>
      </c>
      <c r="AR639" s="0" t="s">
        <v>70</v>
      </c>
      <c r="AS639" s="0" t="s">
        <v>77</v>
      </c>
      <c r="AT639" s="0" t="n">
        <v>93</v>
      </c>
      <c r="AU639" s="0" t="n">
        <v>105</v>
      </c>
      <c r="AV639" s="0" t="s">
        <v>1263</v>
      </c>
      <c r="AX639" s="0" t="s">
        <v>1263</v>
      </c>
      <c r="AY639" s="0" t="s">
        <v>3328</v>
      </c>
    </row>
    <row r="640" customFormat="false" ht="15" hidden="false" customHeight="false" outlineLevel="0" collapsed="false">
      <c r="A640" s="0" t="s">
        <v>3329</v>
      </c>
      <c r="B640" s="0" t="s">
        <v>2935</v>
      </c>
      <c r="C640" s="0" t="s">
        <v>3330</v>
      </c>
      <c r="E640" s="1" t="s">
        <v>3330</v>
      </c>
      <c r="G640" s="5" t="s">
        <v>3330</v>
      </c>
      <c r="H640" s="5"/>
      <c r="I640" s="5"/>
      <c r="J640" s="5"/>
      <c r="K640" s="5"/>
      <c r="L640" s="5"/>
      <c r="M640" s="5"/>
      <c r="N640" s="5"/>
      <c r="O640" s="0" t="s">
        <v>3330</v>
      </c>
      <c r="P640" s="0" t="s">
        <v>3331</v>
      </c>
      <c r="Q640" s="0" t="s">
        <v>51</v>
      </c>
      <c r="R640" s="0" t="s">
        <v>52</v>
      </c>
      <c r="S640" s="0" t="n">
        <v>941</v>
      </c>
      <c r="T640" s="0" t="n">
        <v>7010</v>
      </c>
      <c r="U640" s="0" t="n">
        <v>7010</v>
      </c>
      <c r="W640" s="0" t="s">
        <v>3332</v>
      </c>
      <c r="X640" s="0" t="n">
        <v>73</v>
      </c>
      <c r="Y640" s="0" t="s">
        <v>128</v>
      </c>
      <c r="Z640" s="0" t="n">
        <v>7010</v>
      </c>
      <c r="AA640" s="0" t="s">
        <v>54</v>
      </c>
      <c r="AB640" s="0" t="s">
        <v>54</v>
      </c>
      <c r="AC640" s="0" t="n">
        <v>5.469</v>
      </c>
      <c r="AD640" s="0" t="s">
        <v>3333</v>
      </c>
      <c r="AG640" s="6" t="n">
        <v>42369</v>
      </c>
      <c r="AH640" s="0" t="n">
        <v>27</v>
      </c>
      <c r="AI640" s="0" t="n">
        <v>30</v>
      </c>
      <c r="AJ640" s="6" t="n">
        <v>42369</v>
      </c>
      <c r="AK640" s="0" t="n">
        <v>5.469</v>
      </c>
      <c r="AL640" s="6" t="n">
        <v>42369</v>
      </c>
      <c r="AM640" s="0" t="n">
        <v>543</v>
      </c>
      <c r="AN640" s="0" t="n">
        <v>592</v>
      </c>
      <c r="AO640" s="0" t="s">
        <v>56</v>
      </c>
      <c r="AP640" s="0" t="s">
        <v>56</v>
      </c>
      <c r="AQ640" s="0" t="s">
        <v>70</v>
      </c>
      <c r="AR640" s="0" t="s">
        <v>70</v>
      </c>
      <c r="AS640" s="0" t="s">
        <v>128</v>
      </c>
      <c r="AT640" s="0" t="n">
        <v>40</v>
      </c>
      <c r="AU640" s="0" t="n">
        <v>40</v>
      </c>
      <c r="AX640" s="0" t="s">
        <v>1263</v>
      </c>
    </row>
    <row r="641" customFormat="false" ht="15" hidden="false" customHeight="false" outlineLevel="0" collapsed="false">
      <c r="A641" s="0" t="s">
        <v>3334</v>
      </c>
      <c r="B641" s="0" t="s">
        <v>2935</v>
      </c>
      <c r="C641" s="0" t="s">
        <v>3335</v>
      </c>
      <c r="E641" s="1" t="s">
        <v>3335</v>
      </c>
      <c r="G641" s="5" t="s">
        <v>3335</v>
      </c>
      <c r="H641" s="5" t="s">
        <v>3336</v>
      </c>
      <c r="I641" s="5"/>
      <c r="J641" s="5"/>
      <c r="K641" s="5"/>
      <c r="L641" s="5"/>
      <c r="M641" s="5"/>
      <c r="N641" s="5"/>
      <c r="O641" s="0" t="s">
        <v>3335</v>
      </c>
      <c r="P641" s="0" t="s">
        <v>3337</v>
      </c>
      <c r="Q641" s="0" t="s">
        <v>51</v>
      </c>
      <c r="R641" s="0" t="s">
        <v>119</v>
      </c>
      <c r="S641" s="0" t="s">
        <v>56</v>
      </c>
      <c r="T641" s="0" t="n">
        <v>7010</v>
      </c>
      <c r="U641" s="0" t="n">
        <v>7010</v>
      </c>
      <c r="V641" s="0" t="n">
        <v>6420</v>
      </c>
      <c r="W641" s="0" t="s">
        <v>3334</v>
      </c>
      <c r="X641" s="0" t="n">
        <v>64</v>
      </c>
      <c r="Y641" s="0" t="s">
        <v>77</v>
      </c>
      <c r="Z641" s="0" t="n">
        <v>7010</v>
      </c>
      <c r="AA641" s="0" t="s">
        <v>54</v>
      </c>
      <c r="AB641" s="0" t="s">
        <v>54</v>
      </c>
      <c r="AC641" s="0" t="n">
        <v>1</v>
      </c>
      <c r="AD641" s="0" t="s">
        <v>3338</v>
      </c>
      <c r="AH641" s="0" t="s">
        <v>56</v>
      </c>
      <c r="AI641" s="0" t="s">
        <v>56</v>
      </c>
      <c r="AJ641" s="6" t="n">
        <v>42429</v>
      </c>
      <c r="AK641" s="0" t="n">
        <v>1</v>
      </c>
      <c r="AL641" s="6" t="n">
        <v>42429</v>
      </c>
      <c r="AM641" s="0" t="n">
        <v>86</v>
      </c>
      <c r="AN641" s="0" t="n">
        <v>94</v>
      </c>
      <c r="AO641" s="0" t="s">
        <v>56</v>
      </c>
      <c r="AP641" s="0" t="s">
        <v>56</v>
      </c>
      <c r="AQ641" s="0" t="s">
        <v>70</v>
      </c>
      <c r="AR641" s="0" t="s">
        <v>70</v>
      </c>
      <c r="AS641" s="0" t="s">
        <v>77</v>
      </c>
      <c r="AT641" s="0" t="n">
        <v>27</v>
      </c>
      <c r="AU641" s="0" t="n">
        <v>26</v>
      </c>
      <c r="AX641" s="0" t="s">
        <v>1263</v>
      </c>
    </row>
    <row r="642" customFormat="false" ht="15" hidden="false" customHeight="false" outlineLevel="0" collapsed="false">
      <c r="A642" s="0" t="s">
        <v>3339</v>
      </c>
      <c r="B642" s="0" t="s">
        <v>2935</v>
      </c>
      <c r="C642" s="0" t="s">
        <v>3340</v>
      </c>
      <c r="E642" s="1" t="s">
        <v>3340</v>
      </c>
      <c r="G642" s="5" t="s">
        <v>3340</v>
      </c>
      <c r="H642" s="5"/>
      <c r="I642" s="5"/>
      <c r="J642" s="5"/>
      <c r="K642" s="5"/>
      <c r="L642" s="5"/>
      <c r="M642" s="5"/>
      <c r="N642" s="5"/>
      <c r="O642" s="0" t="s">
        <v>3340</v>
      </c>
      <c r="P642" s="0" t="s">
        <v>3341</v>
      </c>
      <c r="Q642" s="0" t="s">
        <v>51</v>
      </c>
      <c r="R642" s="0" t="s">
        <v>52</v>
      </c>
      <c r="S642" s="0" t="n">
        <v>1</v>
      </c>
      <c r="T642" s="0" t="n">
        <v>6190</v>
      </c>
      <c r="U642" s="0" t="n">
        <v>6190</v>
      </c>
      <c r="W642" s="0" t="s">
        <v>3342</v>
      </c>
      <c r="X642" s="0" t="n">
        <v>21</v>
      </c>
      <c r="Y642" s="0" t="s">
        <v>77</v>
      </c>
      <c r="Z642" s="0" t="n">
        <v>6190</v>
      </c>
      <c r="AA642" s="0" t="s">
        <v>54</v>
      </c>
      <c r="AB642" s="0" t="s">
        <v>54</v>
      </c>
      <c r="AC642" s="0" t="n">
        <v>10</v>
      </c>
      <c r="AD642" s="0" t="s">
        <v>3343</v>
      </c>
      <c r="AG642" s="6" t="n">
        <v>42735</v>
      </c>
      <c r="AH642" s="0" t="n">
        <v>4</v>
      </c>
      <c r="AI642" s="0" t="n">
        <v>4</v>
      </c>
      <c r="AJ642" s="6" t="n">
        <v>42735</v>
      </c>
      <c r="AK642" s="0" t="n">
        <v>10</v>
      </c>
      <c r="AL642" s="6" t="n">
        <v>42735</v>
      </c>
      <c r="AM642" s="0" t="n">
        <v>162</v>
      </c>
      <c r="AN642" s="0" t="n">
        <v>171</v>
      </c>
      <c r="AO642" s="0" t="n">
        <v>96</v>
      </c>
      <c r="AP642" s="0" t="n">
        <v>108</v>
      </c>
      <c r="AQ642" s="0" t="s">
        <v>197</v>
      </c>
      <c r="AR642" s="0" t="s">
        <v>58</v>
      </c>
      <c r="AS642" s="0" t="s">
        <v>77</v>
      </c>
      <c r="AT642" s="0" t="n">
        <v>12</v>
      </c>
      <c r="AU642" s="0" t="n">
        <v>15</v>
      </c>
      <c r="AX642" s="0" t="s">
        <v>1263</v>
      </c>
    </row>
    <row r="643" customFormat="false" ht="15" hidden="false" customHeight="false" outlineLevel="0" collapsed="false">
      <c r="A643" s="0" t="s">
        <v>3344</v>
      </c>
      <c r="B643" s="0" t="s">
        <v>2935</v>
      </c>
      <c r="C643" s="0" t="s">
        <v>3345</v>
      </c>
      <c r="E643" s="1" t="s">
        <v>3345</v>
      </c>
      <c r="G643" s="5" t="s">
        <v>3345</v>
      </c>
      <c r="H643" s="5" t="s">
        <v>3346</v>
      </c>
      <c r="I643" s="5"/>
      <c r="J643" s="5"/>
      <c r="K643" s="5"/>
      <c r="L643" s="5"/>
      <c r="M643" s="5"/>
      <c r="N643" s="5"/>
      <c r="O643" s="0" t="s">
        <v>3347</v>
      </c>
      <c r="P643" s="0" t="s">
        <v>3348</v>
      </c>
      <c r="Q643" s="0" t="s">
        <v>51</v>
      </c>
      <c r="R643" s="0" t="s">
        <v>52</v>
      </c>
      <c r="S643" s="0" t="n">
        <v>1.059</v>
      </c>
      <c r="T643" s="0" t="n">
        <v>2790</v>
      </c>
      <c r="U643" s="0" t="n">
        <v>2790</v>
      </c>
      <c r="V643" s="0" t="n">
        <v>2611</v>
      </c>
      <c r="W643" s="0" t="s">
        <v>3349</v>
      </c>
      <c r="X643" s="0" t="n">
        <v>52</v>
      </c>
      <c r="Y643" s="0" t="s">
        <v>67</v>
      </c>
      <c r="Z643" s="0" t="s">
        <v>120</v>
      </c>
      <c r="AA643" s="0" t="s">
        <v>3350</v>
      </c>
      <c r="AB643" s="0" t="s">
        <v>56</v>
      </c>
      <c r="AC643" s="0" t="s">
        <v>120</v>
      </c>
      <c r="AD643" s="0" t="s">
        <v>3351</v>
      </c>
      <c r="AG643" s="6" t="n">
        <v>42369</v>
      </c>
      <c r="AH643" s="0" t="n">
        <v>28</v>
      </c>
      <c r="AI643" s="0" t="n">
        <v>31</v>
      </c>
      <c r="AJ643" s="6" t="n">
        <v>42369</v>
      </c>
      <c r="AK643" s="0" t="n">
        <v>5.147</v>
      </c>
      <c r="AL643" s="6" t="n">
        <v>42369</v>
      </c>
      <c r="AM643" s="0" t="n">
        <v>539</v>
      </c>
      <c r="AN643" s="0" t="n">
        <v>587</v>
      </c>
      <c r="AO643" s="0" t="s">
        <v>56</v>
      </c>
      <c r="AP643" s="0" t="s">
        <v>56</v>
      </c>
      <c r="AQ643" s="0" t="s">
        <v>70</v>
      </c>
      <c r="AR643" s="0" t="s">
        <v>70</v>
      </c>
      <c r="AS643" s="0" t="s">
        <v>67</v>
      </c>
      <c r="AT643" s="0" t="n">
        <v>44</v>
      </c>
      <c r="AU643" s="0" t="n">
        <v>26</v>
      </c>
      <c r="AV643" s="0" t="s">
        <v>3352</v>
      </c>
      <c r="AX643" s="0" t="s">
        <v>1263</v>
      </c>
      <c r="AY643" s="0" t="s">
        <v>3352</v>
      </c>
    </row>
    <row r="644" customFormat="false" ht="15" hidden="false" customHeight="false" outlineLevel="0" collapsed="false">
      <c r="A644" s="0" t="s">
        <v>3353</v>
      </c>
      <c r="B644" s="0" t="s">
        <v>2935</v>
      </c>
      <c r="C644" s="0" t="s">
        <v>3354</v>
      </c>
      <c r="E644" s="1" t="s">
        <v>3354</v>
      </c>
      <c r="G644" s="5" t="s">
        <v>3354</v>
      </c>
      <c r="H644" s="5"/>
      <c r="I644" s="5"/>
      <c r="J644" s="5"/>
      <c r="K644" s="5"/>
      <c r="L644" s="5"/>
      <c r="M644" s="5"/>
      <c r="N644" s="5"/>
      <c r="O644" s="0" t="s">
        <v>3354</v>
      </c>
      <c r="P644" s="0" t="s">
        <v>3355</v>
      </c>
      <c r="Q644" s="0" t="s">
        <v>51</v>
      </c>
      <c r="R644" s="0" t="s">
        <v>52</v>
      </c>
      <c r="S644" s="0" t="n">
        <v>821</v>
      </c>
      <c r="T644" s="0" t="n">
        <v>7010</v>
      </c>
      <c r="U644" s="0" t="n">
        <v>7010</v>
      </c>
      <c r="V644" s="0" t="n">
        <v>7010</v>
      </c>
      <c r="W644" s="0" t="s">
        <v>3356</v>
      </c>
      <c r="X644" s="0" t="n">
        <v>60</v>
      </c>
      <c r="Y644" s="0" t="s">
        <v>77</v>
      </c>
      <c r="Z644" s="0" t="n">
        <v>7010</v>
      </c>
      <c r="AA644" s="0" t="s">
        <v>54</v>
      </c>
      <c r="AB644" s="0" t="s">
        <v>54</v>
      </c>
      <c r="AC644" s="0" t="n">
        <v>5.888</v>
      </c>
      <c r="AD644" s="0" t="s">
        <v>3357</v>
      </c>
      <c r="AG644" s="6" t="n">
        <v>42004</v>
      </c>
      <c r="AH644" s="0" t="n">
        <v>52</v>
      </c>
      <c r="AI644" s="0" t="n">
        <v>63</v>
      </c>
      <c r="AJ644" s="6" t="n">
        <v>42004</v>
      </c>
      <c r="AK644" s="0" t="n">
        <v>5.888</v>
      </c>
      <c r="AL644" s="6" t="n">
        <v>42004</v>
      </c>
      <c r="AM644" s="0" t="n">
        <v>689</v>
      </c>
      <c r="AN644" s="0" t="n">
        <v>837</v>
      </c>
      <c r="AO644" s="0" t="s">
        <v>56</v>
      </c>
      <c r="AP644" s="0" t="s">
        <v>56</v>
      </c>
      <c r="AQ644" s="0" t="s">
        <v>70</v>
      </c>
      <c r="AR644" s="0" t="s">
        <v>70</v>
      </c>
      <c r="AS644" s="0" t="s">
        <v>77</v>
      </c>
      <c r="AT644" s="0" t="n">
        <v>29</v>
      </c>
      <c r="AU644" s="0" t="n">
        <v>29</v>
      </c>
      <c r="AX644" s="0" t="s">
        <v>1263</v>
      </c>
    </row>
    <row r="645" customFormat="false" ht="15" hidden="false" customHeight="false" outlineLevel="0" collapsed="false">
      <c r="A645" s="0" t="s">
        <v>3358</v>
      </c>
      <c r="B645" s="0" t="s">
        <v>2935</v>
      </c>
      <c r="C645" s="0" t="s">
        <v>3359</v>
      </c>
      <c r="E645" s="1" t="s">
        <v>3359</v>
      </c>
      <c r="G645" s="5" t="s">
        <v>3359</v>
      </c>
      <c r="H645" s="5" t="s">
        <v>3360</v>
      </c>
      <c r="I645" s="5" t="s">
        <v>3361</v>
      </c>
      <c r="J645" s="5"/>
      <c r="K645" s="5"/>
      <c r="L645" s="5"/>
      <c r="M645" s="5"/>
      <c r="N645" s="5"/>
      <c r="O645" s="0" t="s">
        <v>3359</v>
      </c>
      <c r="P645" s="0" t="s">
        <v>3362</v>
      </c>
      <c r="Q645" s="0" t="s">
        <v>51</v>
      </c>
      <c r="R645" s="0" t="s">
        <v>52</v>
      </c>
      <c r="S645" s="0" t="n">
        <v>791</v>
      </c>
      <c r="T645" s="0" t="n">
        <v>2899</v>
      </c>
      <c r="U645" s="0" t="n">
        <v>2899</v>
      </c>
      <c r="V645" s="0" t="n">
        <v>2829</v>
      </c>
      <c r="W645" s="0" t="s">
        <v>3358</v>
      </c>
      <c r="X645" s="0" t="n">
        <v>17</v>
      </c>
      <c r="Y645" s="0" t="s">
        <v>53</v>
      </c>
      <c r="Z645" s="0" t="n">
        <v>2899</v>
      </c>
      <c r="AA645" s="0" t="s">
        <v>54</v>
      </c>
      <c r="AB645" s="0" t="s">
        <v>54</v>
      </c>
      <c r="AC645" s="0" t="n">
        <v>2.434</v>
      </c>
      <c r="AD645" s="0" t="s">
        <v>3363</v>
      </c>
      <c r="AG645" s="6" t="n">
        <v>42369</v>
      </c>
      <c r="AH645" s="0" t="s">
        <v>56</v>
      </c>
      <c r="AI645" s="0" t="s">
        <v>56</v>
      </c>
      <c r="AJ645" s="6" t="n">
        <v>42369</v>
      </c>
      <c r="AK645" s="0" t="n">
        <v>2.434</v>
      </c>
      <c r="AL645" s="6" t="n">
        <v>42369</v>
      </c>
      <c r="AM645" s="0" t="n">
        <v>504</v>
      </c>
      <c r="AN645" s="0" t="n">
        <v>549</v>
      </c>
      <c r="AO645" s="0" t="s">
        <v>56</v>
      </c>
      <c r="AP645" s="0" t="s">
        <v>56</v>
      </c>
      <c r="AQ645" s="0" t="s">
        <v>70</v>
      </c>
      <c r="AR645" s="0" t="s">
        <v>70</v>
      </c>
      <c r="AS645" s="0" t="s">
        <v>53</v>
      </c>
      <c r="AT645" s="0" t="n">
        <v>15</v>
      </c>
      <c r="AU645" s="0" t="n">
        <v>15</v>
      </c>
      <c r="AX645" s="0" t="s">
        <v>1263</v>
      </c>
    </row>
    <row r="646" customFormat="false" ht="15" hidden="false" customHeight="false" outlineLevel="0" collapsed="false">
      <c r="A646" s="0" t="s">
        <v>3364</v>
      </c>
      <c r="B646" s="0" t="s">
        <v>2935</v>
      </c>
      <c r="C646" s="0" t="s">
        <v>3365</v>
      </c>
      <c r="E646" s="1" t="s">
        <v>3365</v>
      </c>
      <c r="G646" s="5" t="s">
        <v>3365</v>
      </c>
      <c r="H646" s="5"/>
      <c r="I646" s="5"/>
      <c r="J646" s="5"/>
      <c r="K646" s="5"/>
      <c r="L646" s="5"/>
      <c r="M646" s="5"/>
      <c r="N646" s="5"/>
      <c r="O646" s="0" t="s">
        <v>3365</v>
      </c>
      <c r="P646" s="0" t="s">
        <v>3366</v>
      </c>
      <c r="Q646" s="0" t="s">
        <v>51</v>
      </c>
      <c r="R646" s="0" t="s">
        <v>52</v>
      </c>
      <c r="S646" s="0" t="n">
        <v>1.723</v>
      </c>
      <c r="T646" s="0" t="n">
        <v>2920</v>
      </c>
      <c r="U646" s="0" t="n">
        <v>2920</v>
      </c>
      <c r="V646" s="0" t="n">
        <v>3099</v>
      </c>
      <c r="W646" s="0" t="s">
        <v>3367</v>
      </c>
      <c r="X646" s="0" t="n">
        <v>100</v>
      </c>
      <c r="Y646" s="0" t="s">
        <v>77</v>
      </c>
      <c r="Z646" s="0" t="n">
        <v>2920</v>
      </c>
      <c r="AA646" s="0" t="s">
        <v>54</v>
      </c>
      <c r="AB646" s="0" t="s">
        <v>54</v>
      </c>
      <c r="AC646" s="0" t="n">
        <v>3.85</v>
      </c>
      <c r="AD646" s="0" t="s">
        <v>3368</v>
      </c>
      <c r="AG646" s="6" t="n">
        <v>42094</v>
      </c>
      <c r="AH646" s="0" t="n">
        <v>23</v>
      </c>
      <c r="AI646" s="0" t="n">
        <v>25</v>
      </c>
      <c r="AJ646" s="6" t="n">
        <v>42094</v>
      </c>
      <c r="AK646" s="0" t="n">
        <v>3.85</v>
      </c>
      <c r="AL646" s="6" t="n">
        <v>42094</v>
      </c>
      <c r="AM646" s="0" t="n">
        <v>814</v>
      </c>
      <c r="AN646" s="0" t="n">
        <v>876</v>
      </c>
      <c r="AO646" s="0" t="s">
        <v>56</v>
      </c>
      <c r="AP646" s="0" t="s">
        <v>56</v>
      </c>
      <c r="AQ646" s="0" t="s">
        <v>70</v>
      </c>
      <c r="AR646" s="0" t="s">
        <v>70</v>
      </c>
      <c r="AS646" s="0" t="s">
        <v>77</v>
      </c>
      <c r="AT646" s="0" t="n">
        <v>56</v>
      </c>
      <c r="AU646" s="0" t="n">
        <v>58</v>
      </c>
      <c r="AV646" s="0" t="s">
        <v>3369</v>
      </c>
      <c r="AW646" s="0" t="s">
        <v>3368</v>
      </c>
      <c r="AX646" s="0" t="s">
        <v>1263</v>
      </c>
    </row>
    <row r="647" customFormat="false" ht="15" hidden="false" customHeight="false" outlineLevel="0" collapsed="false">
      <c r="A647" s="0" t="s">
        <v>3370</v>
      </c>
      <c r="B647" s="0" t="s">
        <v>2935</v>
      </c>
      <c r="C647" s="0" t="s">
        <v>3371</v>
      </c>
      <c r="E647" s="1" t="s">
        <v>3371</v>
      </c>
      <c r="G647" s="5" t="s">
        <v>3371</v>
      </c>
      <c r="H647" s="5"/>
      <c r="I647" s="5"/>
      <c r="J647" s="5"/>
      <c r="K647" s="5"/>
      <c r="L647" s="5"/>
      <c r="M647" s="5"/>
      <c r="N647" s="5"/>
      <c r="O647" s="0" t="s">
        <v>3372</v>
      </c>
      <c r="P647" s="0" t="s">
        <v>3373</v>
      </c>
      <c r="Q647" s="0" t="s">
        <v>51</v>
      </c>
      <c r="R647" s="0" t="s">
        <v>52</v>
      </c>
      <c r="S647" s="0" t="n">
        <v>392</v>
      </c>
      <c r="T647" s="0" t="n">
        <v>2825</v>
      </c>
      <c r="U647" s="0" t="n">
        <v>2825</v>
      </c>
      <c r="V647" s="0" t="n">
        <v>2932</v>
      </c>
      <c r="W647" s="0" t="s">
        <v>3374</v>
      </c>
      <c r="X647" s="0" t="n">
        <v>10</v>
      </c>
      <c r="Y647" s="0" t="s">
        <v>67</v>
      </c>
      <c r="Z647" s="0" t="s">
        <v>120</v>
      </c>
      <c r="AA647" s="0" t="s">
        <v>410</v>
      </c>
      <c r="AB647" s="0" t="s">
        <v>56</v>
      </c>
      <c r="AC647" s="0" t="s">
        <v>120</v>
      </c>
      <c r="AD647" s="0" t="s">
        <v>3375</v>
      </c>
      <c r="AG647" s="6" t="n">
        <v>42369</v>
      </c>
      <c r="AH647" s="0" t="n">
        <v>30</v>
      </c>
      <c r="AI647" s="0" t="n">
        <v>32</v>
      </c>
      <c r="AJ647" s="6" t="n">
        <v>42369</v>
      </c>
      <c r="AK647" s="0" t="n">
        <v>2.075</v>
      </c>
      <c r="AL647" s="6" t="n">
        <v>42369</v>
      </c>
      <c r="AM647" s="0" t="n">
        <v>254</v>
      </c>
      <c r="AN647" s="0" t="n">
        <v>276</v>
      </c>
      <c r="AO647" s="0" t="s">
        <v>56</v>
      </c>
      <c r="AP647" s="0" t="s">
        <v>56</v>
      </c>
      <c r="AQ647" s="0" t="s">
        <v>70</v>
      </c>
      <c r="AR647" s="0" t="s">
        <v>70</v>
      </c>
      <c r="AS647" s="0" t="s">
        <v>67</v>
      </c>
      <c r="AT647" s="0" t="n">
        <v>5</v>
      </c>
      <c r="AU647" s="0" t="n">
        <v>4</v>
      </c>
      <c r="AV647" s="0" t="s">
        <v>1263</v>
      </c>
      <c r="AX647" s="0" t="s">
        <v>1263</v>
      </c>
      <c r="AY647" s="0" t="s">
        <v>3376</v>
      </c>
    </row>
    <row r="648" customFormat="false" ht="15" hidden="false" customHeight="false" outlineLevel="0" collapsed="false">
      <c r="A648" s="0" t="s">
        <v>3377</v>
      </c>
      <c r="B648" s="0" t="s">
        <v>2935</v>
      </c>
      <c r="C648" s="0" t="s">
        <v>3378</v>
      </c>
      <c r="E648" s="1" t="s">
        <v>3378</v>
      </c>
      <c r="G648" s="5" t="s">
        <v>3378</v>
      </c>
      <c r="H648" s="5"/>
      <c r="I648" s="5"/>
      <c r="J648" s="5"/>
      <c r="K648" s="5"/>
      <c r="L648" s="5"/>
      <c r="M648" s="5"/>
      <c r="N648" s="5"/>
      <c r="O648" s="0" t="s">
        <v>3378</v>
      </c>
      <c r="P648" s="0" t="s">
        <v>3379</v>
      </c>
      <c r="Q648" s="0" t="s">
        <v>51</v>
      </c>
      <c r="R648" s="0" t="s">
        <v>52</v>
      </c>
      <c r="S648" s="0" t="n">
        <v>162</v>
      </c>
      <c r="T648" s="0" t="n">
        <v>2899</v>
      </c>
      <c r="U648" s="0" t="n">
        <v>2899</v>
      </c>
      <c r="X648" s="0" t="n">
        <v>32</v>
      </c>
      <c r="Y648" s="0" t="s">
        <v>53</v>
      </c>
      <c r="Z648" s="0" t="n">
        <v>2899</v>
      </c>
      <c r="AA648" s="0" t="s">
        <v>54</v>
      </c>
      <c r="AB648" s="0" t="s">
        <v>54</v>
      </c>
      <c r="AC648" s="0" t="n">
        <v>990</v>
      </c>
      <c r="AD648" s="0" t="s">
        <v>3380</v>
      </c>
      <c r="AG648" s="6" t="n">
        <v>42735</v>
      </c>
      <c r="AH648" s="0" t="n">
        <v>7</v>
      </c>
      <c r="AI648" s="0" t="n">
        <v>8</v>
      </c>
      <c r="AJ648" s="6" t="n">
        <v>42735</v>
      </c>
      <c r="AK648" s="0" t="n">
        <v>990</v>
      </c>
      <c r="AL648" s="6" t="n">
        <v>42735</v>
      </c>
      <c r="AM648" s="0" t="n">
        <v>121</v>
      </c>
      <c r="AN648" s="0" t="n">
        <v>128</v>
      </c>
      <c r="AO648" s="0" t="n">
        <v>279</v>
      </c>
      <c r="AP648" s="0" t="n">
        <v>312</v>
      </c>
      <c r="AQ648" s="0" t="s">
        <v>197</v>
      </c>
      <c r="AR648" s="0" t="s">
        <v>58</v>
      </c>
      <c r="AS648" s="0" t="s">
        <v>53</v>
      </c>
      <c r="AT648" s="0" t="n">
        <v>22</v>
      </c>
      <c r="AU648" s="0" t="n">
        <v>22</v>
      </c>
      <c r="AV648" s="0" t="s">
        <v>3381</v>
      </c>
      <c r="AX648" s="0" t="s">
        <v>1263</v>
      </c>
      <c r="AY648" s="0" t="s">
        <v>3382</v>
      </c>
    </row>
    <row r="649" customFormat="false" ht="15" hidden="false" customHeight="false" outlineLevel="0" collapsed="false">
      <c r="A649" s="0" t="s">
        <v>3383</v>
      </c>
      <c r="B649" s="0" t="s">
        <v>2935</v>
      </c>
      <c r="C649" s="0" t="s">
        <v>3384</v>
      </c>
      <c r="E649" s="1" t="s">
        <v>3384</v>
      </c>
      <c r="G649" s="5" t="s">
        <v>3384</v>
      </c>
      <c r="H649" s="5"/>
      <c r="I649" s="5"/>
      <c r="J649" s="5"/>
      <c r="K649" s="5"/>
      <c r="L649" s="5"/>
      <c r="M649" s="5"/>
      <c r="N649" s="5"/>
      <c r="Q649" s="0" t="s">
        <v>51</v>
      </c>
      <c r="R649" s="0" t="s">
        <v>52</v>
      </c>
      <c r="S649" s="0" t="n">
        <v>373</v>
      </c>
      <c r="T649" s="0" t="n">
        <v>7010</v>
      </c>
      <c r="U649" s="0" t="n">
        <v>7010</v>
      </c>
      <c r="W649" s="0" t="s">
        <v>3385</v>
      </c>
      <c r="X649" s="0" t="n">
        <v>29</v>
      </c>
      <c r="Y649" s="0" t="s">
        <v>77</v>
      </c>
      <c r="AD649" s="0" t="s">
        <v>3386</v>
      </c>
      <c r="AG649" s="6" t="n">
        <v>42369</v>
      </c>
      <c r="AH649" s="0" t="n">
        <v>7</v>
      </c>
      <c r="AI649" s="0" t="n">
        <v>8</v>
      </c>
      <c r="AJ649" s="6" t="n">
        <v>42369</v>
      </c>
      <c r="AK649" s="0" t="n">
        <v>1.155</v>
      </c>
      <c r="AL649" s="6" t="n">
        <v>42369</v>
      </c>
      <c r="AM649" s="0" t="n">
        <v>298</v>
      </c>
      <c r="AN649" s="0" t="n">
        <v>325</v>
      </c>
      <c r="AO649" s="0" t="s">
        <v>56</v>
      </c>
      <c r="AP649" s="0" t="s">
        <v>56</v>
      </c>
      <c r="AQ649" s="0" t="s">
        <v>70</v>
      </c>
      <c r="AR649" s="0" t="s">
        <v>70</v>
      </c>
      <c r="AS649" s="0" t="s">
        <v>77</v>
      </c>
      <c r="AT649" s="0" t="n">
        <v>0</v>
      </c>
      <c r="AU649" s="0" t="n">
        <v>2</v>
      </c>
      <c r="AX649" s="0" t="s">
        <v>1263</v>
      </c>
    </row>
    <row r="650" customFormat="false" ht="15" hidden="false" customHeight="false" outlineLevel="0" collapsed="false">
      <c r="A650" s="0" t="s">
        <v>3387</v>
      </c>
      <c r="B650" s="0" t="s">
        <v>2935</v>
      </c>
      <c r="C650" s="0" t="s">
        <v>3388</v>
      </c>
      <c r="E650" s="1" t="s">
        <v>3388</v>
      </c>
      <c r="G650" s="5" t="s">
        <v>3388</v>
      </c>
      <c r="H650" s="5"/>
      <c r="I650" s="5"/>
      <c r="J650" s="5"/>
      <c r="K650" s="5"/>
      <c r="L650" s="5"/>
      <c r="M650" s="5"/>
      <c r="N650" s="5"/>
      <c r="O650" s="0" t="s">
        <v>3389</v>
      </c>
      <c r="P650" s="0" t="s">
        <v>3390</v>
      </c>
      <c r="Q650" s="0" t="s">
        <v>51</v>
      </c>
      <c r="R650" s="0" t="s">
        <v>52</v>
      </c>
      <c r="S650" s="0" t="n">
        <v>143</v>
      </c>
      <c r="T650" s="0" t="n">
        <v>2720</v>
      </c>
      <c r="U650" s="0" t="n">
        <v>2720</v>
      </c>
      <c r="W650" s="0" t="s">
        <v>3391</v>
      </c>
      <c r="X650" s="0" t="n">
        <v>10</v>
      </c>
      <c r="Y650" s="0" t="s">
        <v>67</v>
      </c>
      <c r="Z650" s="0" t="n">
        <v>8299</v>
      </c>
      <c r="AA650" s="0" t="s">
        <v>120</v>
      </c>
      <c r="AB650" s="0" t="s">
        <v>56</v>
      </c>
      <c r="AC650" s="0" t="n">
        <v>3.251</v>
      </c>
      <c r="AD650" s="0" t="s">
        <v>3392</v>
      </c>
      <c r="AG650" s="6" t="n">
        <v>42735</v>
      </c>
      <c r="AH650" s="0" t="n">
        <v>4</v>
      </c>
      <c r="AI650" s="0" t="n">
        <v>4</v>
      </c>
      <c r="AJ650" s="6" t="n">
        <v>42735</v>
      </c>
      <c r="AK650" s="0" t="n">
        <v>731</v>
      </c>
      <c r="AL650" s="6" t="n">
        <v>42735</v>
      </c>
      <c r="AM650" s="0" t="n">
        <v>58</v>
      </c>
      <c r="AN650" s="0" t="n">
        <v>61</v>
      </c>
      <c r="AO650" s="0" t="n">
        <v>144</v>
      </c>
      <c r="AP650" s="0" t="n">
        <v>161</v>
      </c>
      <c r="AQ650" s="0" t="s">
        <v>197</v>
      </c>
      <c r="AR650" s="0" t="s">
        <v>58</v>
      </c>
      <c r="AS650" s="0" t="s">
        <v>67</v>
      </c>
      <c r="AT650" s="0" t="n">
        <v>48</v>
      </c>
      <c r="AU650" s="0" t="n">
        <v>4</v>
      </c>
      <c r="AV650" s="0" t="s">
        <v>1263</v>
      </c>
      <c r="AX650" s="0" t="s">
        <v>1263</v>
      </c>
    </row>
    <row r="651" customFormat="false" ht="15" hidden="false" customHeight="false" outlineLevel="0" collapsed="false">
      <c r="A651" s="0" t="s">
        <v>3393</v>
      </c>
      <c r="B651" s="0" t="s">
        <v>2935</v>
      </c>
      <c r="C651" s="0" t="s">
        <v>3394</v>
      </c>
      <c r="E651" s="1" t="s">
        <v>3394</v>
      </c>
      <c r="G651" s="5" t="s">
        <v>3394</v>
      </c>
      <c r="H651" s="5"/>
      <c r="I651" s="5"/>
      <c r="J651" s="5"/>
      <c r="K651" s="5"/>
      <c r="L651" s="5"/>
      <c r="M651" s="5"/>
      <c r="N651" s="5"/>
      <c r="O651" s="0" t="s">
        <v>3395</v>
      </c>
      <c r="P651" s="0" t="s">
        <v>3396</v>
      </c>
      <c r="Q651" s="0" t="s">
        <v>51</v>
      </c>
      <c r="R651" s="0" t="s">
        <v>52</v>
      </c>
      <c r="S651" s="0" t="n">
        <v>615</v>
      </c>
      <c r="T651" s="0" t="n">
        <v>2229</v>
      </c>
      <c r="U651" s="0" t="n">
        <v>2229</v>
      </c>
      <c r="W651" s="0" t="s">
        <v>3397</v>
      </c>
      <c r="X651" s="0" t="n">
        <v>110</v>
      </c>
      <c r="Y651" s="0" t="s">
        <v>227</v>
      </c>
      <c r="Z651" s="0" t="s">
        <v>120</v>
      </c>
      <c r="AA651" s="0" t="s">
        <v>120</v>
      </c>
      <c r="AB651" s="0" t="s">
        <v>1178</v>
      </c>
      <c r="AC651" s="0" t="s">
        <v>120</v>
      </c>
      <c r="AD651" s="0" t="s">
        <v>3398</v>
      </c>
      <c r="AG651" s="6" t="n">
        <v>42735</v>
      </c>
      <c r="AH651" s="0" t="n">
        <v>22</v>
      </c>
      <c r="AI651" s="0" t="n">
        <v>23</v>
      </c>
      <c r="AJ651" s="6" t="n">
        <v>42735</v>
      </c>
      <c r="AK651" s="0" t="n">
        <v>3.285</v>
      </c>
      <c r="AL651" s="6" t="n">
        <v>42735</v>
      </c>
      <c r="AM651" s="0" t="n">
        <v>480</v>
      </c>
      <c r="AN651" s="0" t="n">
        <v>506</v>
      </c>
      <c r="AO651" s="0" t="n">
        <v>352</v>
      </c>
      <c r="AP651" s="0" t="n">
        <v>393</v>
      </c>
      <c r="AQ651" s="0" t="s">
        <v>197</v>
      </c>
      <c r="AR651" s="0" t="s">
        <v>58</v>
      </c>
      <c r="AS651" s="0" t="s">
        <v>227</v>
      </c>
      <c r="AT651" s="0" t="n">
        <v>54</v>
      </c>
      <c r="AU651" s="0" t="n">
        <v>52</v>
      </c>
      <c r="AX651" s="0" t="s">
        <v>1263</v>
      </c>
    </row>
    <row r="652" customFormat="false" ht="15" hidden="false" customHeight="false" outlineLevel="0" collapsed="false">
      <c r="A652" s="0" t="s">
        <v>3399</v>
      </c>
      <c r="B652" s="0" t="s">
        <v>2935</v>
      </c>
      <c r="C652" s="0" t="s">
        <v>3400</v>
      </c>
      <c r="E652" s="1" t="s">
        <v>3400</v>
      </c>
      <c r="G652" s="5" t="s">
        <v>3400</v>
      </c>
      <c r="H652" s="5"/>
      <c r="I652" s="5"/>
      <c r="J652" s="5"/>
      <c r="K652" s="5"/>
      <c r="L652" s="5"/>
      <c r="M652" s="5"/>
      <c r="N652" s="5"/>
      <c r="O652" s="0" t="s">
        <v>3401</v>
      </c>
      <c r="P652" s="0" t="s">
        <v>3402</v>
      </c>
      <c r="Q652" s="0" t="s">
        <v>51</v>
      </c>
      <c r="R652" s="0" t="s">
        <v>52</v>
      </c>
      <c r="S652" s="0" t="n">
        <v>7.136</v>
      </c>
      <c r="T652" s="0" t="n">
        <v>2740</v>
      </c>
      <c r="U652" s="0" t="n">
        <v>2740</v>
      </c>
      <c r="X652" s="0" t="n">
        <v>457</v>
      </c>
      <c r="Y652" s="0" t="s">
        <v>195</v>
      </c>
      <c r="Z652" s="0" t="s">
        <v>120</v>
      </c>
      <c r="AA652" s="0" t="s">
        <v>120</v>
      </c>
      <c r="AB652" s="0" t="s">
        <v>2601</v>
      </c>
      <c r="AC652" s="0" t="s">
        <v>120</v>
      </c>
      <c r="AD652" s="0" t="s">
        <v>3403</v>
      </c>
      <c r="AG652" s="6" t="n">
        <v>42521</v>
      </c>
      <c r="AH652" s="0" t="n">
        <v>269</v>
      </c>
      <c r="AI652" s="0" t="n">
        <v>299</v>
      </c>
      <c r="AJ652" s="6" t="n">
        <v>42521</v>
      </c>
      <c r="AK652" s="0" t="n">
        <v>33.689</v>
      </c>
      <c r="AL652" s="6" t="n">
        <v>42521</v>
      </c>
      <c r="AM652" s="0" t="n">
        <v>4.995</v>
      </c>
      <c r="AN652" s="0" t="n">
        <v>5.572</v>
      </c>
      <c r="AO652" s="0" t="n">
        <v>4.918</v>
      </c>
      <c r="AP652" s="0" t="n">
        <v>5.495</v>
      </c>
      <c r="AQ652" s="0" t="s">
        <v>197</v>
      </c>
      <c r="AR652" s="0" t="s">
        <v>58</v>
      </c>
      <c r="AS652" s="0" t="s">
        <v>195</v>
      </c>
      <c r="AT652" s="0" t="n">
        <v>144</v>
      </c>
      <c r="AU652" s="0" t="n">
        <v>81</v>
      </c>
      <c r="AV652" s="0" t="s">
        <v>3403</v>
      </c>
      <c r="AW652" s="0" t="s">
        <v>3403</v>
      </c>
      <c r="AX652" s="0" t="s">
        <v>1263</v>
      </c>
      <c r="AY652" s="0" t="s">
        <v>3404</v>
      </c>
    </row>
    <row r="653" customFormat="false" ht="15" hidden="false" customHeight="false" outlineLevel="0" collapsed="false">
      <c r="A653" s="0" t="s">
        <v>3405</v>
      </c>
      <c r="B653" s="0" t="s">
        <v>2935</v>
      </c>
      <c r="C653" s="0" t="s">
        <v>3406</v>
      </c>
      <c r="E653" s="1" t="s">
        <v>3406</v>
      </c>
      <c r="G653" s="5" t="s">
        <v>3406</v>
      </c>
      <c r="H653" s="5"/>
      <c r="I653" s="5"/>
      <c r="J653" s="5"/>
      <c r="K653" s="5"/>
      <c r="L653" s="5"/>
      <c r="M653" s="5"/>
      <c r="N653" s="5"/>
      <c r="O653" s="0" t="s">
        <v>3407</v>
      </c>
      <c r="P653" s="0" t="s">
        <v>3408</v>
      </c>
      <c r="Q653" s="0" t="s">
        <v>51</v>
      </c>
      <c r="R653" s="0" t="s">
        <v>52</v>
      </c>
      <c r="S653" s="0" t="n">
        <v>140</v>
      </c>
      <c r="T653" s="0" t="n">
        <v>2931</v>
      </c>
      <c r="U653" s="0" t="n">
        <v>2931</v>
      </c>
      <c r="X653" s="0" t="n">
        <v>0</v>
      </c>
      <c r="Y653" s="0" t="s">
        <v>67</v>
      </c>
      <c r="Z653" s="0" t="n">
        <v>7010</v>
      </c>
      <c r="AA653" s="0" t="s">
        <v>256</v>
      </c>
      <c r="AB653" s="0" t="s">
        <v>54</v>
      </c>
      <c r="AC653" s="0" t="n">
        <v>511</v>
      </c>
      <c r="AD653" s="0" t="s">
        <v>3409</v>
      </c>
      <c r="AG653" s="6" t="n">
        <v>42369</v>
      </c>
      <c r="AH653" s="0" t="n">
        <v>10</v>
      </c>
      <c r="AI653" s="0" t="n">
        <v>11</v>
      </c>
      <c r="AJ653" s="6" t="n">
        <v>42369</v>
      </c>
      <c r="AK653" s="0" t="n">
        <v>511</v>
      </c>
      <c r="AL653" s="6" t="n">
        <v>42369</v>
      </c>
      <c r="AM653" s="0" t="n">
        <v>45</v>
      </c>
      <c r="AN653" s="0" t="n">
        <v>49</v>
      </c>
      <c r="AO653" s="0" t="s">
        <v>56</v>
      </c>
      <c r="AP653" s="0" t="s">
        <v>56</v>
      </c>
      <c r="AQ653" s="0" t="s">
        <v>70</v>
      </c>
      <c r="AR653" s="0" t="s">
        <v>70</v>
      </c>
      <c r="AS653" s="0" t="s">
        <v>67</v>
      </c>
      <c r="AT653" s="0" t="n">
        <v>3</v>
      </c>
      <c r="AU653" s="0" t="n">
        <v>0</v>
      </c>
      <c r="AV653" s="0" t="s">
        <v>1263</v>
      </c>
      <c r="AX653" s="0" t="s">
        <v>1263</v>
      </c>
    </row>
    <row r="654" customFormat="false" ht="15" hidden="false" customHeight="false" outlineLevel="0" collapsed="false">
      <c r="A654" s="0" t="s">
        <v>3410</v>
      </c>
      <c r="B654" s="0" t="s">
        <v>2935</v>
      </c>
      <c r="C654" s="0" t="s">
        <v>3411</v>
      </c>
      <c r="E654" s="1" t="s">
        <v>3411</v>
      </c>
      <c r="G654" s="5" t="s">
        <v>3411</v>
      </c>
      <c r="H654" s="5" t="s">
        <v>3412</v>
      </c>
      <c r="I654" s="5"/>
      <c r="J654" s="5"/>
      <c r="K654" s="5"/>
      <c r="L654" s="5"/>
      <c r="M654" s="5"/>
      <c r="N654" s="5"/>
      <c r="O654" s="0" t="s">
        <v>3413</v>
      </c>
      <c r="P654" s="0" t="s">
        <v>3414</v>
      </c>
      <c r="Q654" s="0" t="s">
        <v>51</v>
      </c>
      <c r="R654" s="0" t="s">
        <v>52</v>
      </c>
      <c r="S654" s="0" t="n">
        <v>3.62</v>
      </c>
      <c r="T654" s="0" t="n">
        <v>7010</v>
      </c>
      <c r="U654" s="0" t="n">
        <v>7010</v>
      </c>
      <c r="V654" s="0" t="n">
        <v>6820</v>
      </c>
      <c r="W654" s="0" t="s">
        <v>3415</v>
      </c>
      <c r="X654" s="0" t="n">
        <v>557</v>
      </c>
      <c r="Y654" s="0" t="s">
        <v>67</v>
      </c>
      <c r="AA654" s="0" t="s">
        <v>54</v>
      </c>
      <c r="AB654" s="0" t="s">
        <v>54</v>
      </c>
      <c r="AD654" s="0" t="s">
        <v>3416</v>
      </c>
      <c r="AG654" s="6" t="n">
        <v>42369</v>
      </c>
      <c r="AH654" s="0" t="n">
        <v>1</v>
      </c>
      <c r="AI654" s="0" t="n">
        <v>1</v>
      </c>
      <c r="AJ654" s="6" t="n">
        <v>42369</v>
      </c>
      <c r="AK654" s="0" t="n">
        <v>13.834</v>
      </c>
      <c r="AL654" s="6" t="n">
        <v>42369</v>
      </c>
      <c r="AM654" s="0" t="n">
        <v>5.052</v>
      </c>
      <c r="AN654" s="0" t="n">
        <v>5.5</v>
      </c>
      <c r="AO654" s="0" t="s">
        <v>56</v>
      </c>
      <c r="AP654" s="0" t="s">
        <v>56</v>
      </c>
      <c r="AQ654" s="0" t="s">
        <v>70</v>
      </c>
      <c r="AR654" s="0" t="s">
        <v>70</v>
      </c>
      <c r="AS654" s="0" t="s">
        <v>67</v>
      </c>
      <c r="AT654" s="0" t="n">
        <v>223</v>
      </c>
      <c r="AU654" s="0" t="n">
        <v>8</v>
      </c>
      <c r="AX654" s="0" t="s">
        <v>1263</v>
      </c>
    </row>
    <row r="655" customFormat="false" ht="15" hidden="false" customHeight="false" outlineLevel="0" collapsed="false">
      <c r="A655" s="0" t="s">
        <v>3417</v>
      </c>
      <c r="B655" s="0" t="s">
        <v>2935</v>
      </c>
      <c r="C655" s="0" t="s">
        <v>3418</v>
      </c>
      <c r="E655" s="1" t="s">
        <v>3418</v>
      </c>
      <c r="G655" s="5" t="s">
        <v>3418</v>
      </c>
      <c r="H655" s="5" t="s">
        <v>3419</v>
      </c>
      <c r="I655" s="5"/>
      <c r="J655" s="5"/>
      <c r="K655" s="5"/>
      <c r="L655" s="5"/>
      <c r="M655" s="5"/>
      <c r="N655" s="5"/>
      <c r="O655" s="0" t="s">
        <v>3420</v>
      </c>
      <c r="P655" s="0" t="s">
        <v>3421</v>
      </c>
      <c r="Q655" s="0" t="s">
        <v>51</v>
      </c>
      <c r="R655" s="0" t="s">
        <v>52</v>
      </c>
      <c r="S655" s="0" t="n">
        <v>359</v>
      </c>
      <c r="T655" s="0" t="n">
        <v>7210</v>
      </c>
      <c r="U655" s="0" t="n">
        <v>7210</v>
      </c>
      <c r="V655" s="0" t="n">
        <v>4791</v>
      </c>
      <c r="W655" s="0" t="s">
        <v>3422</v>
      </c>
      <c r="X655" s="0" t="n">
        <v>38</v>
      </c>
      <c r="Y655" s="0" t="s">
        <v>67</v>
      </c>
      <c r="Z655" s="0" t="n">
        <v>6420</v>
      </c>
      <c r="AA655" s="0" t="s">
        <v>3423</v>
      </c>
      <c r="AB655" s="0" t="s">
        <v>56</v>
      </c>
      <c r="AC655" s="0" t="n">
        <v>3.614</v>
      </c>
      <c r="AD655" s="0" t="s">
        <v>3424</v>
      </c>
      <c r="AG655" s="6" t="n">
        <v>42004</v>
      </c>
      <c r="AH655" s="0" t="n">
        <v>6</v>
      </c>
      <c r="AI655" s="0" t="n">
        <v>7</v>
      </c>
      <c r="AJ655" s="6" t="n">
        <v>42004</v>
      </c>
      <c r="AK655" s="0" t="n">
        <v>1.62</v>
      </c>
      <c r="AL655" s="6" t="n">
        <v>42004</v>
      </c>
      <c r="AM655" s="0" t="n">
        <v>166</v>
      </c>
      <c r="AN655" s="0" t="n">
        <v>202</v>
      </c>
      <c r="AO655" s="0" t="s">
        <v>56</v>
      </c>
      <c r="AP655" s="0" t="s">
        <v>56</v>
      </c>
      <c r="AQ655" s="0" t="s">
        <v>70</v>
      </c>
      <c r="AR655" s="0" t="s">
        <v>70</v>
      </c>
      <c r="AS655" s="0" t="s">
        <v>67</v>
      </c>
      <c r="AT655" s="0" t="n">
        <v>28</v>
      </c>
      <c r="AU655" s="0" t="n">
        <v>19</v>
      </c>
      <c r="AV655" s="0" t="s">
        <v>3424</v>
      </c>
      <c r="AX655" s="0" t="s">
        <v>1263</v>
      </c>
    </row>
    <row r="656" customFormat="false" ht="15" hidden="false" customHeight="false" outlineLevel="0" collapsed="false">
      <c r="A656" s="0" t="s">
        <v>3425</v>
      </c>
      <c r="B656" s="0" t="s">
        <v>2935</v>
      </c>
      <c r="C656" s="0" t="s">
        <v>3426</v>
      </c>
      <c r="E656" s="1" t="s">
        <v>3426</v>
      </c>
      <c r="G656" s="5" t="s">
        <v>3426</v>
      </c>
      <c r="H656" s="5" t="s">
        <v>3427</v>
      </c>
      <c r="I656" s="5"/>
      <c r="J656" s="5"/>
      <c r="K656" s="5"/>
      <c r="L656" s="5"/>
      <c r="M656" s="5"/>
      <c r="N656" s="5"/>
      <c r="O656" s="0" t="s">
        <v>3426</v>
      </c>
      <c r="P656" s="0" t="s">
        <v>3428</v>
      </c>
      <c r="Q656" s="0" t="s">
        <v>51</v>
      </c>
      <c r="R656" s="0" t="s">
        <v>52</v>
      </c>
      <c r="S656" s="0" t="n">
        <v>1.46</v>
      </c>
      <c r="T656" s="0" t="n">
        <v>2042</v>
      </c>
      <c r="U656" s="0" t="n">
        <v>2042</v>
      </c>
      <c r="V656" s="0" t="n">
        <v>4646</v>
      </c>
      <c r="W656" s="0" t="s">
        <v>3425</v>
      </c>
      <c r="X656" s="0" t="n">
        <v>156</v>
      </c>
      <c r="Y656" s="0" t="s">
        <v>53</v>
      </c>
      <c r="Z656" s="0" t="n">
        <v>2042</v>
      </c>
      <c r="AA656" s="0" t="s">
        <v>54</v>
      </c>
      <c r="AB656" s="0" t="s">
        <v>54</v>
      </c>
      <c r="AC656" s="0" t="n">
        <v>5.257</v>
      </c>
      <c r="AD656" s="0" t="s">
        <v>3424</v>
      </c>
      <c r="AG656" s="6" t="n">
        <v>42369</v>
      </c>
      <c r="AH656" s="0" t="n">
        <v>83</v>
      </c>
      <c r="AI656" s="0" t="n">
        <v>90</v>
      </c>
      <c r="AJ656" s="6" t="n">
        <v>42369</v>
      </c>
      <c r="AK656" s="0" t="n">
        <v>5.257</v>
      </c>
      <c r="AL656" s="6" t="n">
        <v>42369</v>
      </c>
      <c r="AM656" s="0" t="n">
        <v>1.233</v>
      </c>
      <c r="AN656" s="0" t="n">
        <v>1.343</v>
      </c>
      <c r="AO656" s="0" t="s">
        <v>56</v>
      </c>
      <c r="AP656" s="0" t="s">
        <v>56</v>
      </c>
      <c r="AQ656" s="0" t="s">
        <v>70</v>
      </c>
      <c r="AR656" s="0" t="s">
        <v>70</v>
      </c>
      <c r="AS656" s="0" t="s">
        <v>53</v>
      </c>
      <c r="AT656" s="0" t="n">
        <v>54</v>
      </c>
      <c r="AU656" s="0" t="n">
        <v>55</v>
      </c>
      <c r="AV656" s="0" t="s">
        <v>1263</v>
      </c>
      <c r="AX656" s="0" t="s">
        <v>1263</v>
      </c>
    </row>
    <row r="657" customFormat="false" ht="15" hidden="false" customHeight="false" outlineLevel="0" collapsed="false">
      <c r="A657" s="0" t="s">
        <v>3429</v>
      </c>
      <c r="B657" s="0" t="s">
        <v>2935</v>
      </c>
      <c r="C657" s="0" t="s">
        <v>3430</v>
      </c>
      <c r="E657" s="1" t="s">
        <v>3430</v>
      </c>
      <c r="G657" s="5" t="s">
        <v>3430</v>
      </c>
      <c r="H657" s="5"/>
      <c r="I657" s="5"/>
      <c r="J657" s="5"/>
      <c r="K657" s="5"/>
      <c r="L657" s="5"/>
      <c r="M657" s="5"/>
      <c r="N657" s="5"/>
      <c r="O657" s="0" t="s">
        <v>3430</v>
      </c>
      <c r="P657" s="0" t="s">
        <v>3431</v>
      </c>
      <c r="Q657" s="0" t="s">
        <v>51</v>
      </c>
      <c r="R657" s="0" t="s">
        <v>52</v>
      </c>
      <c r="S657" s="0" t="n">
        <v>215</v>
      </c>
      <c r="T657" s="0" t="n">
        <v>2611</v>
      </c>
      <c r="U657" s="0" t="n">
        <v>2611</v>
      </c>
      <c r="W657" s="0" t="s">
        <v>3432</v>
      </c>
      <c r="X657" s="0" t="n">
        <v>11</v>
      </c>
      <c r="Y657" s="0" t="s">
        <v>53</v>
      </c>
      <c r="Z657" s="0" t="n">
        <v>2611</v>
      </c>
      <c r="AA657" s="0" t="s">
        <v>54</v>
      </c>
      <c r="AB657" s="0" t="s">
        <v>54</v>
      </c>
      <c r="AC657" s="0" t="n">
        <v>705</v>
      </c>
      <c r="AD657" s="0" t="s">
        <v>3433</v>
      </c>
      <c r="AG657" s="6" t="n">
        <v>42735</v>
      </c>
      <c r="AH657" s="0" t="n">
        <v>-24</v>
      </c>
      <c r="AI657" s="0" t="n">
        <v>-25</v>
      </c>
      <c r="AJ657" s="6" t="n">
        <v>42735</v>
      </c>
      <c r="AK657" s="0" t="n">
        <v>705</v>
      </c>
      <c r="AL657" s="6" t="n">
        <v>42735</v>
      </c>
      <c r="AM657" s="0" t="n">
        <v>436</v>
      </c>
      <c r="AN657" s="0" t="n">
        <v>460</v>
      </c>
      <c r="AO657" s="0" t="n">
        <v>644</v>
      </c>
      <c r="AP657" s="0" t="n">
        <v>720</v>
      </c>
      <c r="AQ657" s="0" t="s">
        <v>197</v>
      </c>
      <c r="AR657" s="0" t="s">
        <v>58</v>
      </c>
      <c r="AS657" s="0" t="s">
        <v>53</v>
      </c>
      <c r="AT657" s="0" t="n">
        <v>9</v>
      </c>
      <c r="AU657" s="0" t="n">
        <v>9</v>
      </c>
      <c r="AX657" s="0" t="s">
        <v>1263</v>
      </c>
      <c r="AY657" s="0" t="s">
        <v>3434</v>
      </c>
    </row>
    <row r="658" customFormat="false" ht="15" hidden="false" customHeight="false" outlineLevel="0" collapsed="false">
      <c r="A658" s="0" t="s">
        <v>3435</v>
      </c>
      <c r="B658" s="0" t="s">
        <v>2935</v>
      </c>
      <c r="C658" s="0" t="s">
        <v>3436</v>
      </c>
      <c r="E658" s="1" t="s">
        <v>3436</v>
      </c>
      <c r="G658" s="5" t="s">
        <v>3436</v>
      </c>
      <c r="H658" s="5"/>
      <c r="I658" s="5"/>
      <c r="J658" s="5"/>
      <c r="K658" s="5"/>
      <c r="L658" s="5"/>
      <c r="M658" s="5"/>
      <c r="N658" s="5"/>
      <c r="O658" s="0" t="s">
        <v>3436</v>
      </c>
      <c r="P658" s="0" t="s">
        <v>3437</v>
      </c>
      <c r="Q658" s="0" t="s">
        <v>51</v>
      </c>
      <c r="R658" s="0" t="s">
        <v>52</v>
      </c>
      <c r="S658" s="0" t="n">
        <v>5</v>
      </c>
      <c r="T658" s="0" t="n">
        <v>2120</v>
      </c>
      <c r="U658" s="0" t="n">
        <v>2120</v>
      </c>
      <c r="X658" s="0" t="n">
        <v>9</v>
      </c>
      <c r="Y658" s="0" t="s">
        <v>53</v>
      </c>
      <c r="Z658" s="0" t="n">
        <v>2120</v>
      </c>
      <c r="AA658" s="0" t="s">
        <v>54</v>
      </c>
      <c r="AB658" s="0" t="s">
        <v>54</v>
      </c>
      <c r="AC658" s="0" t="n">
        <v>34</v>
      </c>
      <c r="AD658" s="0" t="s">
        <v>3424</v>
      </c>
      <c r="AG658" s="6" t="n">
        <v>42735</v>
      </c>
      <c r="AH658" s="0" t="n">
        <v>-20</v>
      </c>
      <c r="AI658" s="0" t="n">
        <v>-21</v>
      </c>
      <c r="AJ658" s="6" t="n">
        <v>42735</v>
      </c>
      <c r="AK658" s="0" t="n">
        <v>34</v>
      </c>
      <c r="AL658" s="6" t="n">
        <v>42735</v>
      </c>
      <c r="AM658" s="0" t="n">
        <v>38</v>
      </c>
      <c r="AN658" s="0" t="n">
        <v>40</v>
      </c>
      <c r="AO658" s="0" t="n">
        <v>175</v>
      </c>
      <c r="AP658" s="0" t="n">
        <v>196</v>
      </c>
      <c r="AQ658" s="0" t="s">
        <v>197</v>
      </c>
      <c r="AR658" s="0" t="s">
        <v>58</v>
      </c>
      <c r="AS658" s="0" t="s">
        <v>53</v>
      </c>
      <c r="AT658" s="0" t="n">
        <v>6</v>
      </c>
      <c r="AU658" s="0" t="n">
        <v>5</v>
      </c>
      <c r="AX658" s="0" t="s">
        <v>1263</v>
      </c>
    </row>
    <row r="659" customFormat="false" ht="15" hidden="false" customHeight="false" outlineLevel="0" collapsed="false">
      <c r="A659" s="0" t="s">
        <v>3438</v>
      </c>
      <c r="B659" s="0" t="s">
        <v>2935</v>
      </c>
      <c r="C659" s="0" t="s">
        <v>3439</v>
      </c>
      <c r="E659" s="1" t="s">
        <v>3439</v>
      </c>
      <c r="G659" s="5" t="s">
        <v>3439</v>
      </c>
      <c r="H659" s="5"/>
      <c r="I659" s="5"/>
      <c r="J659" s="5"/>
      <c r="K659" s="5"/>
      <c r="L659" s="5"/>
      <c r="M659" s="5"/>
      <c r="N659" s="5"/>
      <c r="O659" s="0" t="s">
        <v>3439</v>
      </c>
      <c r="P659" s="0" t="s">
        <v>3440</v>
      </c>
      <c r="Q659" s="0" t="s">
        <v>51</v>
      </c>
      <c r="R659" s="0" t="s">
        <v>52</v>
      </c>
      <c r="S659" s="0" t="n">
        <v>80.77</v>
      </c>
      <c r="T659" s="0" t="n">
        <v>6190</v>
      </c>
      <c r="U659" s="0" t="n">
        <v>6190</v>
      </c>
      <c r="V659" s="0" t="n">
        <v>6190</v>
      </c>
      <c r="X659" s="0" t="n">
        <v>986</v>
      </c>
      <c r="Y659" s="0" t="s">
        <v>53</v>
      </c>
      <c r="Z659" s="0" t="n">
        <v>6190</v>
      </c>
      <c r="AA659" s="0" t="s">
        <v>54</v>
      </c>
      <c r="AB659" s="0" t="s">
        <v>54</v>
      </c>
      <c r="AC659" s="0" t="n">
        <v>218.341</v>
      </c>
      <c r="AD659" s="0" t="s">
        <v>3441</v>
      </c>
      <c r="AG659" s="6" t="n">
        <v>42735</v>
      </c>
      <c r="AH659" s="0" t="n">
        <v>2.675</v>
      </c>
      <c r="AI659" s="0" t="n">
        <v>2.82</v>
      </c>
      <c r="AJ659" s="6" t="n">
        <v>42735</v>
      </c>
      <c r="AK659" s="0" t="n">
        <v>218.341</v>
      </c>
      <c r="AL659" s="6" t="n">
        <v>42735</v>
      </c>
      <c r="AM659" s="0" t="n">
        <v>148.485</v>
      </c>
      <c r="AN659" s="0" t="n">
        <v>156.518</v>
      </c>
      <c r="AO659" s="0" t="n">
        <v>78.034</v>
      </c>
      <c r="AP659" s="0" t="n">
        <v>87.191</v>
      </c>
      <c r="AQ659" s="0" t="s">
        <v>197</v>
      </c>
      <c r="AR659" s="0" t="s">
        <v>58</v>
      </c>
      <c r="AS659" s="0" t="s">
        <v>53</v>
      </c>
      <c r="AT659" s="0" t="n">
        <v>603</v>
      </c>
      <c r="AU659" s="0" t="n">
        <v>631</v>
      </c>
      <c r="AX659" s="0" t="s">
        <v>1263</v>
      </c>
      <c r="AY659" s="0" t="s">
        <v>3442</v>
      </c>
    </row>
    <row r="660" customFormat="false" ht="15" hidden="false" customHeight="false" outlineLevel="0" collapsed="false">
      <c r="A660" s="0" t="s">
        <v>3443</v>
      </c>
      <c r="B660" s="0" t="s">
        <v>2935</v>
      </c>
      <c r="C660" s="0" t="s">
        <v>3444</v>
      </c>
      <c r="E660" s="1" t="s">
        <v>3444</v>
      </c>
      <c r="G660" s="5" t="s">
        <v>3444</v>
      </c>
      <c r="H660" s="5"/>
      <c r="I660" s="5"/>
      <c r="J660" s="5"/>
      <c r="K660" s="5"/>
      <c r="L660" s="5"/>
      <c r="M660" s="5"/>
      <c r="N660" s="5"/>
      <c r="O660" s="0" t="s">
        <v>3444</v>
      </c>
      <c r="P660" s="0" t="s">
        <v>3445</v>
      </c>
      <c r="Q660" s="0" t="s">
        <v>718</v>
      </c>
      <c r="R660" s="0" t="s">
        <v>52</v>
      </c>
      <c r="S660" s="0" t="n">
        <v>61.804</v>
      </c>
      <c r="T660" s="0" t="n">
        <v>5320</v>
      </c>
      <c r="U660" s="0" t="n">
        <v>5320</v>
      </c>
      <c r="V660" s="0" t="n">
        <v>5320</v>
      </c>
      <c r="X660" s="0" t="n">
        <v>961</v>
      </c>
      <c r="Y660" s="0" t="s">
        <v>53</v>
      </c>
      <c r="Z660" s="0" t="n">
        <v>5320</v>
      </c>
      <c r="AA660" s="0" t="s">
        <v>54</v>
      </c>
      <c r="AB660" s="0" t="s">
        <v>54</v>
      </c>
      <c r="AC660" s="0" t="n">
        <v>508.036</v>
      </c>
      <c r="AD660" s="0" t="s">
        <v>3441</v>
      </c>
      <c r="AG660" s="6" t="n">
        <v>42735</v>
      </c>
      <c r="AH660" s="0" t="n">
        <v>2.639</v>
      </c>
      <c r="AI660" s="0" t="n">
        <v>2.782</v>
      </c>
      <c r="AJ660" s="6" t="n">
        <v>42735</v>
      </c>
      <c r="AK660" s="0" t="n">
        <v>508.036</v>
      </c>
      <c r="AL660" s="6" t="n">
        <v>42735</v>
      </c>
      <c r="AM660" s="0" t="n">
        <v>38.295</v>
      </c>
      <c r="AN660" s="0" t="n">
        <v>40.367</v>
      </c>
      <c r="AO660" s="0" t="n">
        <v>39.35</v>
      </c>
      <c r="AP660" s="0" t="n">
        <v>43.968</v>
      </c>
      <c r="AQ660" s="0" t="s">
        <v>197</v>
      </c>
      <c r="AR660" s="0" t="s">
        <v>58</v>
      </c>
      <c r="AS660" s="0" t="s">
        <v>53</v>
      </c>
      <c r="AT660" s="0" t="n">
        <v>1007</v>
      </c>
      <c r="AU660" s="0" t="n">
        <v>1.06</v>
      </c>
      <c r="AX660" s="0" t="s">
        <v>1263</v>
      </c>
    </row>
    <row r="661" customFormat="false" ht="15" hidden="false" customHeight="false" outlineLevel="0" collapsed="false">
      <c r="A661" s="0" t="s">
        <v>3446</v>
      </c>
      <c r="B661" s="0" t="s">
        <v>2935</v>
      </c>
      <c r="C661" s="0" t="s">
        <v>3447</v>
      </c>
      <c r="E661" s="1" t="s">
        <v>3447</v>
      </c>
      <c r="G661" s="5" t="s">
        <v>3447</v>
      </c>
      <c r="H661" s="5"/>
      <c r="I661" s="5"/>
      <c r="J661" s="5"/>
      <c r="K661" s="5"/>
      <c r="L661" s="5"/>
      <c r="M661" s="5"/>
      <c r="N661" s="5"/>
      <c r="O661" s="0" t="s">
        <v>3447</v>
      </c>
      <c r="P661" s="0" t="s">
        <v>3448</v>
      </c>
      <c r="Q661" s="0" t="s">
        <v>51</v>
      </c>
      <c r="R661" s="0" t="s">
        <v>52</v>
      </c>
      <c r="S661" s="0" t="n">
        <v>30</v>
      </c>
      <c r="T661" s="0" t="n">
        <v>8299</v>
      </c>
      <c r="U661" s="0" t="n">
        <v>8299</v>
      </c>
      <c r="W661" s="0" t="s">
        <v>3449</v>
      </c>
      <c r="X661" s="0" t="n">
        <v>33</v>
      </c>
      <c r="Y661" s="0" t="s">
        <v>53</v>
      </c>
      <c r="Z661" s="0" t="n">
        <v>8299</v>
      </c>
      <c r="AA661" s="0" t="s">
        <v>54</v>
      </c>
      <c r="AB661" s="0" t="s">
        <v>54</v>
      </c>
      <c r="AC661" s="0" t="n">
        <v>380</v>
      </c>
      <c r="AD661" s="0" t="s">
        <v>3450</v>
      </c>
      <c r="AG661" s="6" t="n">
        <v>42369</v>
      </c>
      <c r="AH661" s="0" t="n">
        <v>-13</v>
      </c>
      <c r="AI661" s="0" t="n">
        <v>-14</v>
      </c>
      <c r="AJ661" s="6" t="n">
        <v>42369</v>
      </c>
      <c r="AK661" s="0" t="n">
        <v>380</v>
      </c>
      <c r="AL661" s="6" t="n">
        <v>42369</v>
      </c>
      <c r="AM661" s="0" t="n">
        <v>34</v>
      </c>
      <c r="AN661" s="0" t="n">
        <v>37</v>
      </c>
      <c r="AO661" s="0" t="n">
        <v>21</v>
      </c>
      <c r="AP661" s="0" t="n">
        <v>24</v>
      </c>
      <c r="AQ661" s="0" t="s">
        <v>197</v>
      </c>
      <c r="AR661" s="0" t="s">
        <v>58</v>
      </c>
      <c r="AS661" s="0" t="s">
        <v>53</v>
      </c>
      <c r="AT661" s="0" t="n">
        <v>17</v>
      </c>
      <c r="AU661" s="0" t="n">
        <v>16</v>
      </c>
      <c r="AV661" s="0" t="s">
        <v>3451</v>
      </c>
      <c r="AX661" s="0" t="s">
        <v>1263</v>
      </c>
    </row>
    <row r="662" customFormat="false" ht="15" hidden="false" customHeight="false" outlineLevel="0" collapsed="false">
      <c r="A662" s="0" t="s">
        <v>3452</v>
      </c>
      <c r="B662" s="0" t="s">
        <v>2935</v>
      </c>
      <c r="C662" s="0" t="s">
        <v>3453</v>
      </c>
      <c r="E662" s="1" t="s">
        <v>3453</v>
      </c>
      <c r="G662" s="5" t="s">
        <v>3453</v>
      </c>
      <c r="H662" s="5"/>
      <c r="I662" s="5"/>
      <c r="J662" s="5"/>
      <c r="K662" s="5"/>
      <c r="L662" s="5"/>
      <c r="M662" s="5"/>
      <c r="N662" s="5"/>
      <c r="O662" s="0" t="s">
        <v>3453</v>
      </c>
      <c r="P662" s="0" t="s">
        <v>3454</v>
      </c>
      <c r="Q662" s="0" t="s">
        <v>51</v>
      </c>
      <c r="R662" s="0" t="s">
        <v>52</v>
      </c>
      <c r="S662" s="0" t="n">
        <v>880</v>
      </c>
      <c r="T662" s="0" t="n">
        <v>3511</v>
      </c>
      <c r="U662" s="0" t="n">
        <v>3511</v>
      </c>
      <c r="X662" s="0" t="n">
        <v>80</v>
      </c>
      <c r="Y662" s="0" t="s">
        <v>77</v>
      </c>
      <c r="Z662" s="0" t="n">
        <v>3511</v>
      </c>
      <c r="AA662" s="0" t="s">
        <v>54</v>
      </c>
      <c r="AB662" s="0" t="s">
        <v>54</v>
      </c>
      <c r="AC662" s="0" t="n">
        <v>3.034</v>
      </c>
      <c r="AD662" s="0" t="s">
        <v>3441</v>
      </c>
      <c r="AG662" s="6" t="n">
        <v>42735</v>
      </c>
      <c r="AH662" s="0" t="n">
        <v>-92</v>
      </c>
      <c r="AI662" s="0" t="n">
        <v>-97</v>
      </c>
      <c r="AJ662" s="6" t="n">
        <v>42735</v>
      </c>
      <c r="AK662" s="0" t="n">
        <v>3.034</v>
      </c>
      <c r="AL662" s="6" t="n">
        <v>42735</v>
      </c>
      <c r="AM662" s="0" t="n">
        <v>687</v>
      </c>
      <c r="AN662" s="0" t="n">
        <v>724</v>
      </c>
      <c r="AO662" s="0" t="n">
        <v>20</v>
      </c>
      <c r="AP662" s="0" t="n">
        <v>23</v>
      </c>
      <c r="AQ662" s="0" t="s">
        <v>2967</v>
      </c>
      <c r="AR662" s="0" t="s">
        <v>58</v>
      </c>
      <c r="AS662" s="0" t="s">
        <v>77</v>
      </c>
      <c r="AT662" s="0" t="n">
        <v>29</v>
      </c>
      <c r="AU662" s="0" t="n">
        <v>30</v>
      </c>
      <c r="AV662" s="0" t="s">
        <v>1263</v>
      </c>
      <c r="AX662" s="0" t="s">
        <v>1263</v>
      </c>
      <c r="AY662" s="0" t="s">
        <v>3455</v>
      </c>
    </row>
    <row r="663" customFormat="false" ht="15" hidden="false" customHeight="false" outlineLevel="0" collapsed="false">
      <c r="A663" s="0" t="s">
        <v>3456</v>
      </c>
      <c r="B663" s="0" t="s">
        <v>2935</v>
      </c>
      <c r="C663" s="0" t="s">
        <v>3457</v>
      </c>
      <c r="E663" s="1" t="s">
        <v>3457</v>
      </c>
      <c r="G663" s="5" t="s">
        <v>3457</v>
      </c>
      <c r="H663" s="5"/>
      <c r="I663" s="5"/>
      <c r="J663" s="5"/>
      <c r="K663" s="5"/>
      <c r="L663" s="5"/>
      <c r="M663" s="5"/>
      <c r="N663" s="5"/>
      <c r="O663" s="0" t="s">
        <v>3457</v>
      </c>
      <c r="P663" s="0" t="s">
        <v>3458</v>
      </c>
      <c r="Q663" s="0" t="s">
        <v>51</v>
      </c>
      <c r="R663" s="0" t="s">
        <v>52</v>
      </c>
      <c r="S663" s="0" t="n">
        <v>6.035</v>
      </c>
      <c r="T663" s="0" t="n">
        <v>2932</v>
      </c>
      <c r="U663" s="0" t="n">
        <v>2932</v>
      </c>
      <c r="V663" s="0" t="n">
        <v>2932</v>
      </c>
      <c r="W663" s="0" t="s">
        <v>3459</v>
      </c>
      <c r="X663" s="0" t="n">
        <v>502</v>
      </c>
      <c r="Y663" s="0" t="s">
        <v>53</v>
      </c>
      <c r="Z663" s="0" t="n">
        <v>2932</v>
      </c>
      <c r="AA663" s="0" t="s">
        <v>54</v>
      </c>
      <c r="AB663" s="0" t="s">
        <v>54</v>
      </c>
      <c r="AC663" s="0" t="n">
        <v>20.993</v>
      </c>
      <c r="AD663" s="0" t="s">
        <v>3460</v>
      </c>
      <c r="AG663" s="6" t="n">
        <v>42735</v>
      </c>
      <c r="AH663" s="0" t="n">
        <v>200</v>
      </c>
      <c r="AI663" s="0" t="n">
        <v>211</v>
      </c>
      <c r="AJ663" s="6" t="n">
        <v>42735</v>
      </c>
      <c r="AK663" s="0" t="n">
        <v>20.993</v>
      </c>
      <c r="AL663" s="6" t="n">
        <v>42735</v>
      </c>
      <c r="AM663" s="0" t="n">
        <v>6.124</v>
      </c>
      <c r="AN663" s="0" t="n">
        <v>6.455</v>
      </c>
      <c r="AO663" s="0" t="n">
        <v>3.865</v>
      </c>
      <c r="AP663" s="0" t="n">
        <v>4.319</v>
      </c>
      <c r="AQ663" s="0" t="s">
        <v>197</v>
      </c>
      <c r="AR663" s="0" t="s">
        <v>58</v>
      </c>
      <c r="AS663" s="0" t="s">
        <v>53</v>
      </c>
      <c r="AT663" s="0" t="n">
        <v>157</v>
      </c>
      <c r="AU663" s="0" t="n">
        <v>191</v>
      </c>
      <c r="AX663" s="0" t="s">
        <v>1263</v>
      </c>
      <c r="AY663" s="0" t="s">
        <v>3442</v>
      </c>
    </row>
    <row r="664" customFormat="false" ht="15" hidden="false" customHeight="false" outlineLevel="0" collapsed="false">
      <c r="A664" s="0" t="s">
        <v>3461</v>
      </c>
      <c r="B664" s="0" t="s">
        <v>2935</v>
      </c>
      <c r="C664" s="0" t="s">
        <v>3462</v>
      </c>
      <c r="E664" s="1" t="s">
        <v>3462</v>
      </c>
      <c r="G664" s="5" t="s">
        <v>3462</v>
      </c>
      <c r="H664" s="5"/>
      <c r="I664" s="5"/>
      <c r="J664" s="5"/>
      <c r="K664" s="5"/>
      <c r="L664" s="5"/>
      <c r="M664" s="5"/>
      <c r="N664" s="5"/>
      <c r="O664" s="0" t="s">
        <v>3463</v>
      </c>
      <c r="P664" s="0" t="s">
        <v>3464</v>
      </c>
      <c r="Q664" s="0" t="s">
        <v>51</v>
      </c>
      <c r="R664" s="0" t="s">
        <v>52</v>
      </c>
      <c r="S664" s="0" t="n">
        <v>19.828</v>
      </c>
      <c r="T664" s="0" t="n">
        <v>2041</v>
      </c>
      <c r="U664" s="0" t="n">
        <v>2041</v>
      </c>
      <c r="V664" s="0" t="n">
        <v>2041</v>
      </c>
      <c r="W664" s="0" t="s">
        <v>3465</v>
      </c>
      <c r="X664" s="0" t="n">
        <v>992</v>
      </c>
      <c r="Y664" s="0" t="s">
        <v>195</v>
      </c>
      <c r="Z664" s="0" t="s">
        <v>120</v>
      </c>
      <c r="AA664" s="0" t="s">
        <v>120</v>
      </c>
      <c r="AB664" s="0" t="s">
        <v>3466</v>
      </c>
      <c r="AC664" s="0" t="s">
        <v>120</v>
      </c>
      <c r="AD664" s="0" t="s">
        <v>3460</v>
      </c>
      <c r="AG664" s="6" t="n">
        <v>42735</v>
      </c>
      <c r="AH664" s="0" t="n">
        <v>1.764</v>
      </c>
      <c r="AI664" s="0" t="n">
        <v>1.86</v>
      </c>
      <c r="AJ664" s="6" t="n">
        <v>42735</v>
      </c>
      <c r="AK664" s="0" t="n">
        <v>51.35</v>
      </c>
      <c r="AL664" s="6" t="n">
        <v>42735</v>
      </c>
      <c r="AM664" s="0" t="n">
        <v>27.917</v>
      </c>
      <c r="AN664" s="0" t="n">
        <v>29.427</v>
      </c>
      <c r="AO664" s="0" t="n">
        <v>22.627</v>
      </c>
      <c r="AP664" s="0" t="n">
        <v>25.282</v>
      </c>
      <c r="AQ664" s="0" t="s">
        <v>197</v>
      </c>
      <c r="AR664" s="0" t="s">
        <v>58</v>
      </c>
      <c r="AS664" s="0" t="s">
        <v>195</v>
      </c>
      <c r="AT664" s="0" t="n">
        <v>347</v>
      </c>
      <c r="AU664" s="0" t="n">
        <v>256</v>
      </c>
      <c r="AV664" s="0" t="s">
        <v>3467</v>
      </c>
      <c r="AX664" s="0" t="s">
        <v>1263</v>
      </c>
      <c r="AY664" s="0" t="s">
        <v>3468</v>
      </c>
    </row>
    <row r="665" customFormat="false" ht="15" hidden="false" customHeight="false" outlineLevel="0" collapsed="false">
      <c r="A665" s="0" t="s">
        <v>3469</v>
      </c>
      <c r="B665" s="0" t="s">
        <v>2935</v>
      </c>
      <c r="C665" s="0" t="s">
        <v>3470</v>
      </c>
      <c r="E665" s="1" t="s">
        <v>3470</v>
      </c>
      <c r="G665" s="5" t="s">
        <v>3470</v>
      </c>
      <c r="H665" s="5"/>
      <c r="I665" s="5"/>
      <c r="J665" s="5"/>
      <c r="K665" s="5"/>
      <c r="L665" s="5"/>
      <c r="M665" s="5"/>
      <c r="N665" s="5"/>
      <c r="O665" s="0" t="s">
        <v>3470</v>
      </c>
      <c r="P665" s="0" t="s">
        <v>3471</v>
      </c>
      <c r="Q665" s="0" t="s">
        <v>51</v>
      </c>
      <c r="R665" s="0" t="s">
        <v>52</v>
      </c>
      <c r="S665" s="0" t="n">
        <v>41.524</v>
      </c>
      <c r="T665" s="0" t="n">
        <v>3511</v>
      </c>
      <c r="U665" s="0" t="n">
        <v>3511</v>
      </c>
      <c r="V665" s="0" t="n">
        <v>2059</v>
      </c>
      <c r="W665" s="0" t="s">
        <v>3472</v>
      </c>
      <c r="X665" s="0" t="n">
        <v>1</v>
      </c>
      <c r="Y665" s="0" t="s">
        <v>53</v>
      </c>
      <c r="Z665" s="0" t="n">
        <v>3511</v>
      </c>
      <c r="AA665" s="0" t="s">
        <v>54</v>
      </c>
      <c r="AB665" s="0" t="s">
        <v>54</v>
      </c>
      <c r="AC665" s="0" t="n">
        <v>40.523</v>
      </c>
      <c r="AD665" s="0" t="s">
        <v>3473</v>
      </c>
      <c r="AG665" s="6" t="n">
        <v>42735</v>
      </c>
      <c r="AH665" s="0" t="n">
        <v>-8.45</v>
      </c>
      <c r="AI665" s="0" t="n">
        <v>-8.907</v>
      </c>
      <c r="AJ665" s="6" t="n">
        <v>42735</v>
      </c>
      <c r="AK665" s="0" t="n">
        <v>40.523</v>
      </c>
      <c r="AL665" s="6" t="n">
        <v>42735</v>
      </c>
      <c r="AM665" s="0" t="n">
        <v>63.699</v>
      </c>
      <c r="AN665" s="0" t="n">
        <v>67.145</v>
      </c>
      <c r="AO665" s="0" t="n">
        <v>19.856</v>
      </c>
      <c r="AP665" s="0" t="n">
        <v>22.186</v>
      </c>
      <c r="AQ665" s="0" t="s">
        <v>197</v>
      </c>
      <c r="AR665" s="0" t="s">
        <v>58</v>
      </c>
      <c r="AS665" s="0" t="s">
        <v>53</v>
      </c>
      <c r="AT665" s="0" t="n">
        <v>590</v>
      </c>
      <c r="AU665" s="0" t="n">
        <v>851</v>
      </c>
      <c r="AX665" s="0" t="s">
        <v>1263</v>
      </c>
      <c r="AY665" s="0" t="s">
        <v>3474</v>
      </c>
    </row>
    <row r="666" customFormat="false" ht="15" hidden="false" customHeight="false" outlineLevel="0" collapsed="false">
      <c r="A666" s="0" t="s">
        <v>3475</v>
      </c>
      <c r="B666" s="0" t="s">
        <v>2935</v>
      </c>
      <c r="C666" s="0" t="s">
        <v>3476</v>
      </c>
      <c r="E666" s="1" t="s">
        <v>3476</v>
      </c>
      <c r="G666" s="5" t="s">
        <v>3476</v>
      </c>
      <c r="H666" s="5"/>
      <c r="I666" s="5"/>
      <c r="J666" s="5"/>
      <c r="K666" s="5"/>
      <c r="L666" s="5"/>
      <c r="M666" s="5"/>
      <c r="N666" s="5"/>
      <c r="O666" s="0" t="s">
        <v>3476</v>
      </c>
      <c r="P666" s="0" t="s">
        <v>3477</v>
      </c>
      <c r="Q666" s="0" t="s">
        <v>51</v>
      </c>
      <c r="R666" s="0" t="s">
        <v>52</v>
      </c>
      <c r="S666" s="0" t="n">
        <v>66.801</v>
      </c>
      <c r="T666" s="0" t="n">
        <v>4719</v>
      </c>
      <c r="U666" s="0" t="n">
        <v>4719</v>
      </c>
      <c r="V666" s="0" t="n">
        <v>4764</v>
      </c>
      <c r="W666" s="0" t="s">
        <v>3478</v>
      </c>
      <c r="X666" s="0" t="n">
        <v>1.367</v>
      </c>
      <c r="Y666" s="0" t="s">
        <v>77</v>
      </c>
      <c r="Z666" s="0" t="n">
        <v>4719</v>
      </c>
      <c r="AA666" s="0" t="s">
        <v>54</v>
      </c>
      <c r="AB666" s="0" t="s">
        <v>54</v>
      </c>
      <c r="AC666" s="0" t="n">
        <v>226.053</v>
      </c>
      <c r="AD666" s="0" t="s">
        <v>3460</v>
      </c>
      <c r="AG666" s="6" t="n">
        <v>42643</v>
      </c>
      <c r="AH666" s="0" t="n">
        <v>596</v>
      </c>
      <c r="AI666" s="0" t="n">
        <v>665</v>
      </c>
      <c r="AJ666" s="6" t="n">
        <v>42643</v>
      </c>
      <c r="AK666" s="0" t="n">
        <v>226.053</v>
      </c>
      <c r="AL666" s="6" t="n">
        <v>42643</v>
      </c>
      <c r="AM666" s="0" t="n">
        <v>24.952</v>
      </c>
      <c r="AN666" s="0" t="n">
        <v>27.849</v>
      </c>
      <c r="AO666" s="0" t="n">
        <v>9.304</v>
      </c>
      <c r="AP666" s="0" t="n">
        <v>10.395</v>
      </c>
      <c r="AQ666" s="0" t="s">
        <v>197</v>
      </c>
      <c r="AR666" s="0" t="s">
        <v>58</v>
      </c>
      <c r="AS666" s="0" t="s">
        <v>77</v>
      </c>
      <c r="AT666" s="0" t="n">
        <v>1529</v>
      </c>
      <c r="AU666" s="0" t="n">
        <v>1.587</v>
      </c>
      <c r="AX666" s="0" t="s">
        <v>1263</v>
      </c>
      <c r="AY666" s="0" t="s">
        <v>3479</v>
      </c>
    </row>
    <row r="667" customFormat="false" ht="15" hidden="false" customHeight="false" outlineLevel="0" collapsed="false">
      <c r="A667" s="0" t="s">
        <v>3480</v>
      </c>
      <c r="B667" s="0" t="s">
        <v>2935</v>
      </c>
      <c r="C667" s="0" t="s">
        <v>3481</v>
      </c>
      <c r="E667" s="1" t="s">
        <v>3481</v>
      </c>
      <c r="G667" s="5" t="s">
        <v>3481</v>
      </c>
      <c r="H667" s="5"/>
      <c r="I667" s="5"/>
      <c r="J667" s="5"/>
      <c r="K667" s="5"/>
      <c r="L667" s="5"/>
      <c r="M667" s="5"/>
      <c r="N667" s="5"/>
      <c r="O667" s="0" t="s">
        <v>3481</v>
      </c>
      <c r="P667" s="0" t="s">
        <v>3482</v>
      </c>
      <c r="Q667" s="0" t="s">
        <v>51</v>
      </c>
      <c r="R667" s="0" t="s">
        <v>52</v>
      </c>
      <c r="S667" s="0" t="n">
        <v>11</v>
      </c>
      <c r="T667" s="0" t="n">
        <v>6420</v>
      </c>
      <c r="U667" s="0" t="n">
        <v>6420</v>
      </c>
      <c r="W667" s="0" t="s">
        <v>3483</v>
      </c>
      <c r="X667" s="0" t="n">
        <v>12</v>
      </c>
      <c r="Y667" s="0" t="s">
        <v>53</v>
      </c>
      <c r="Z667" s="0" t="n">
        <v>6420</v>
      </c>
      <c r="AA667" s="0" t="s">
        <v>54</v>
      </c>
      <c r="AB667" s="0" t="s">
        <v>54</v>
      </c>
      <c r="AC667" s="0" t="n">
        <v>64</v>
      </c>
      <c r="AD667" s="0" t="s">
        <v>3484</v>
      </c>
      <c r="AG667" s="6" t="n">
        <v>42735</v>
      </c>
      <c r="AH667" s="0" t="n">
        <v>5</v>
      </c>
      <c r="AI667" s="0" t="n">
        <v>5</v>
      </c>
      <c r="AJ667" s="6" t="n">
        <v>42735</v>
      </c>
      <c r="AK667" s="0" t="n">
        <v>64</v>
      </c>
      <c r="AL667" s="6" t="n">
        <v>42735</v>
      </c>
      <c r="AM667" s="0" t="n">
        <v>27</v>
      </c>
      <c r="AN667" s="0" t="n">
        <v>29</v>
      </c>
      <c r="AO667" s="0" t="n">
        <v>77</v>
      </c>
      <c r="AP667" s="0" t="n">
        <v>86</v>
      </c>
      <c r="AQ667" s="0" t="s">
        <v>197</v>
      </c>
      <c r="AR667" s="0" t="s">
        <v>58</v>
      </c>
      <c r="AS667" s="0" t="s">
        <v>53</v>
      </c>
      <c r="AT667" s="0" t="n">
        <v>9</v>
      </c>
      <c r="AU667" s="0" t="n">
        <v>9</v>
      </c>
      <c r="AX667" s="0" t="s">
        <v>1263</v>
      </c>
      <c r="AY667" s="0" t="s">
        <v>3485</v>
      </c>
    </row>
    <row r="668" customFormat="false" ht="15" hidden="false" customHeight="false" outlineLevel="0" collapsed="false">
      <c r="A668" s="0" t="s">
        <v>3486</v>
      </c>
      <c r="B668" s="0" t="s">
        <v>2935</v>
      </c>
      <c r="C668" s="0" t="s">
        <v>3487</v>
      </c>
      <c r="E668" s="1" t="s">
        <v>3487</v>
      </c>
      <c r="G668" s="5" t="s">
        <v>3487</v>
      </c>
      <c r="H668" s="5" t="s">
        <v>3488</v>
      </c>
      <c r="I668" s="5"/>
      <c r="J668" s="5"/>
      <c r="K668" s="5"/>
      <c r="L668" s="5"/>
      <c r="M668" s="5"/>
      <c r="N668" s="5"/>
      <c r="O668" s="0" t="s">
        <v>3487</v>
      </c>
      <c r="P668" s="0" t="s">
        <v>3489</v>
      </c>
      <c r="Q668" s="0" t="s">
        <v>51</v>
      </c>
      <c r="R668" s="0" t="s">
        <v>52</v>
      </c>
      <c r="S668" s="0" t="n">
        <v>1.643</v>
      </c>
      <c r="T668" s="0" t="n">
        <v>2319</v>
      </c>
      <c r="U668" s="0" t="n">
        <v>2319</v>
      </c>
      <c r="W668" s="0" t="s">
        <v>3490</v>
      </c>
      <c r="X668" s="0" t="n">
        <v>136</v>
      </c>
      <c r="Y668" s="0" t="s">
        <v>53</v>
      </c>
      <c r="Z668" s="0" t="n">
        <v>2319</v>
      </c>
      <c r="AA668" s="0" t="s">
        <v>54</v>
      </c>
      <c r="AB668" s="0" t="s">
        <v>54</v>
      </c>
      <c r="AC668" s="0" t="n">
        <v>9.904</v>
      </c>
      <c r="AD668" s="0" t="s">
        <v>3460</v>
      </c>
      <c r="AG668" s="6" t="n">
        <v>42704</v>
      </c>
      <c r="AH668" s="0" t="n">
        <v>122</v>
      </c>
      <c r="AI668" s="0" t="n">
        <v>129</v>
      </c>
      <c r="AJ668" s="6" t="n">
        <v>42704</v>
      </c>
      <c r="AK668" s="0" t="n">
        <v>9.904</v>
      </c>
      <c r="AL668" s="6" t="n">
        <v>42704</v>
      </c>
      <c r="AM668" s="0" t="n">
        <v>2.374</v>
      </c>
      <c r="AN668" s="0" t="n">
        <v>2.525</v>
      </c>
      <c r="AO668" s="0" t="n">
        <v>2.279</v>
      </c>
      <c r="AP668" s="0" t="n">
        <v>2.546</v>
      </c>
      <c r="AQ668" s="0" t="s">
        <v>197</v>
      </c>
      <c r="AR668" s="0" t="s">
        <v>58</v>
      </c>
      <c r="AS668" s="0" t="s">
        <v>53</v>
      </c>
      <c r="AT668" s="0" t="n">
        <v>67</v>
      </c>
      <c r="AU668" s="0" t="n">
        <v>71</v>
      </c>
      <c r="AV668" s="0" t="s">
        <v>3467</v>
      </c>
      <c r="AX668" s="0" t="s">
        <v>1263</v>
      </c>
      <c r="AY668" s="0" t="s">
        <v>3491</v>
      </c>
    </row>
    <row r="669" customFormat="false" ht="15" hidden="false" customHeight="false" outlineLevel="0" collapsed="false">
      <c r="A669" s="0" t="s">
        <v>3492</v>
      </c>
      <c r="B669" s="0" t="s">
        <v>2935</v>
      </c>
      <c r="C669" s="0" t="s">
        <v>3493</v>
      </c>
      <c r="E669" s="1" t="s">
        <v>3493</v>
      </c>
      <c r="G669" s="5" t="s">
        <v>3493</v>
      </c>
      <c r="H669" s="5" t="s">
        <v>3494</v>
      </c>
      <c r="I669" s="5" t="s">
        <v>3495</v>
      </c>
      <c r="J669" s="5"/>
      <c r="K669" s="5"/>
      <c r="L669" s="5"/>
      <c r="M669" s="5"/>
      <c r="N669" s="5"/>
      <c r="O669" s="0" t="s">
        <v>3493</v>
      </c>
      <c r="P669" s="0" t="s">
        <v>3496</v>
      </c>
      <c r="Q669" s="0" t="s">
        <v>51</v>
      </c>
      <c r="R669" s="0" t="s">
        <v>52</v>
      </c>
      <c r="S669" s="0" t="n">
        <v>310</v>
      </c>
      <c r="T669" s="0" t="n">
        <v>7010</v>
      </c>
      <c r="U669" s="0" t="n">
        <v>7010</v>
      </c>
      <c r="V669" s="0" t="n">
        <v>4791</v>
      </c>
      <c r="W669" s="0" t="s">
        <v>3497</v>
      </c>
      <c r="X669" s="0" t="n">
        <v>764</v>
      </c>
      <c r="Y669" s="0" t="n">
        <v>7010</v>
      </c>
      <c r="Z669" s="0" t="s">
        <v>54</v>
      </c>
      <c r="AA669" s="0" t="s">
        <v>54</v>
      </c>
      <c r="AB669" s="0" t="n">
        <v>140</v>
      </c>
      <c r="AC669" s="0" t="s">
        <v>3484</v>
      </c>
      <c r="AF669" s="0" t="n">
        <v>2016</v>
      </c>
      <c r="AG669" s="0" t="s">
        <v>56</v>
      </c>
      <c r="AH669" s="0" t="s">
        <v>56</v>
      </c>
      <c r="AJ669" s="0" t="n">
        <v>140</v>
      </c>
      <c r="AK669" s="0" t="n">
        <v>2017</v>
      </c>
      <c r="AL669" s="0" t="s">
        <v>56</v>
      </c>
      <c r="AM669" s="0" t="s">
        <v>56</v>
      </c>
      <c r="AN669" s="0" t="n">
        <v>7.107</v>
      </c>
      <c r="AO669" s="0" t="n">
        <v>7.941</v>
      </c>
      <c r="AP669" s="0" t="s">
        <v>197</v>
      </c>
      <c r="AQ669" s="0" t="s">
        <v>58</v>
      </c>
      <c r="AR669" s="0" t="s">
        <v>53</v>
      </c>
      <c r="AS669" s="0" t="n">
        <v>371</v>
      </c>
      <c r="AT669" s="0" t="n">
        <v>387</v>
      </c>
      <c r="AW669" s="0" t="s">
        <v>1263</v>
      </c>
    </row>
    <row r="670" customFormat="false" ht="15" hidden="false" customHeight="false" outlineLevel="0" collapsed="false">
      <c r="A670" s="0" t="s">
        <v>3498</v>
      </c>
      <c r="B670" s="0" t="s">
        <v>2935</v>
      </c>
      <c r="C670" s="0" t="s">
        <v>3499</v>
      </c>
      <c r="E670" s="1" t="s">
        <v>3499</v>
      </c>
      <c r="G670" s="5" t="s">
        <v>3499</v>
      </c>
      <c r="H670" s="5"/>
      <c r="I670" s="5"/>
      <c r="J670" s="5"/>
      <c r="K670" s="5"/>
      <c r="L670" s="5"/>
      <c r="M670" s="5"/>
      <c r="N670" s="5"/>
      <c r="O670" s="0" t="s">
        <v>3499</v>
      </c>
      <c r="P670" s="0" t="s">
        <v>3500</v>
      </c>
      <c r="Q670" s="0" t="s">
        <v>51</v>
      </c>
      <c r="R670" s="0" t="s">
        <v>52</v>
      </c>
      <c r="S670" s="0" t="n">
        <v>3.858</v>
      </c>
      <c r="T670" s="0" t="n">
        <v>7010</v>
      </c>
      <c r="U670" s="0" t="n">
        <v>7010</v>
      </c>
      <c r="V670" s="0" t="n">
        <v>812</v>
      </c>
      <c r="X670" s="0" t="n">
        <v>133</v>
      </c>
      <c r="Y670" s="0" t="s">
        <v>77</v>
      </c>
      <c r="Z670" s="0" t="n">
        <v>7010</v>
      </c>
      <c r="AA670" s="0" t="s">
        <v>54</v>
      </c>
      <c r="AB670" s="0" t="s">
        <v>54</v>
      </c>
      <c r="AC670" s="0" t="n">
        <v>13.882</v>
      </c>
      <c r="AD670" s="0" t="s">
        <v>3501</v>
      </c>
      <c r="AG670" s="6" t="n">
        <v>42735</v>
      </c>
      <c r="AH670" s="0" t="n">
        <v>144</v>
      </c>
      <c r="AI670" s="0" t="n">
        <v>152</v>
      </c>
      <c r="AJ670" s="6" t="n">
        <v>42735</v>
      </c>
      <c r="AK670" s="0" t="n">
        <v>13.882</v>
      </c>
      <c r="AL670" s="6" t="n">
        <v>42735</v>
      </c>
      <c r="AM670" s="0" t="n">
        <v>7.066</v>
      </c>
      <c r="AN670" s="0" t="n">
        <v>7.448</v>
      </c>
      <c r="AO670" s="0" t="s">
        <v>56</v>
      </c>
      <c r="AP670" s="0" t="s">
        <v>56</v>
      </c>
      <c r="AQ670" s="0" t="s">
        <v>70</v>
      </c>
      <c r="AR670" s="0" t="s">
        <v>70</v>
      </c>
      <c r="AS670" s="0" t="s">
        <v>77</v>
      </c>
      <c r="AT670" s="0" t="n">
        <v>215</v>
      </c>
      <c r="AU670" s="0" t="n">
        <v>220</v>
      </c>
      <c r="AX670" s="0" t="s">
        <v>1263</v>
      </c>
    </row>
    <row r="671" customFormat="false" ht="15" hidden="false" customHeight="false" outlineLevel="0" collapsed="false">
      <c r="A671" s="0" t="s">
        <v>3502</v>
      </c>
      <c r="B671" s="0" t="s">
        <v>2935</v>
      </c>
      <c r="C671" s="0" t="s">
        <v>3503</v>
      </c>
      <c r="E671" s="1" t="s">
        <v>3503</v>
      </c>
      <c r="G671" s="5" t="s">
        <v>3503</v>
      </c>
      <c r="H671" s="5" t="s">
        <v>3504</v>
      </c>
      <c r="I671" s="5"/>
      <c r="J671" s="5"/>
      <c r="K671" s="5"/>
      <c r="L671" s="5"/>
      <c r="M671" s="5"/>
      <c r="N671" s="5"/>
      <c r="O671" s="0" t="s">
        <v>3503</v>
      </c>
      <c r="P671" s="0" t="s">
        <v>3505</v>
      </c>
      <c r="Q671" s="0" t="s">
        <v>51</v>
      </c>
      <c r="R671" s="0" t="s">
        <v>52</v>
      </c>
      <c r="S671" s="0" t="n">
        <v>572</v>
      </c>
      <c r="T671" s="0" t="n">
        <v>7010</v>
      </c>
      <c r="U671" s="0" t="n">
        <v>7010</v>
      </c>
      <c r="V671" s="0" t="n">
        <v>6820</v>
      </c>
      <c r="X671" s="0" t="n">
        <v>70</v>
      </c>
      <c r="Y671" s="0" t="s">
        <v>53</v>
      </c>
      <c r="Z671" s="0" t="n">
        <v>7010</v>
      </c>
      <c r="AA671" s="0" t="s">
        <v>54</v>
      </c>
      <c r="AB671" s="0" t="s">
        <v>54</v>
      </c>
      <c r="AC671" s="0" t="n">
        <v>3.597</v>
      </c>
      <c r="AD671" s="0" t="s">
        <v>3501</v>
      </c>
      <c r="AG671" s="6" t="n">
        <v>42369</v>
      </c>
      <c r="AH671" s="0" t="n">
        <v>23</v>
      </c>
      <c r="AI671" s="0" t="n">
        <v>25</v>
      </c>
      <c r="AJ671" s="6" t="n">
        <v>42369</v>
      </c>
      <c r="AK671" s="0" t="n">
        <v>3.597</v>
      </c>
      <c r="AL671" s="6" t="n">
        <v>42369</v>
      </c>
      <c r="AM671" s="0" t="n">
        <v>427</v>
      </c>
      <c r="AN671" s="0" t="n">
        <v>465</v>
      </c>
      <c r="AO671" s="0" t="s">
        <v>56</v>
      </c>
      <c r="AP671" s="0" t="s">
        <v>56</v>
      </c>
      <c r="AQ671" s="0" t="s">
        <v>70</v>
      </c>
      <c r="AR671" s="0" t="s">
        <v>70</v>
      </c>
      <c r="AS671" s="0" t="s">
        <v>53</v>
      </c>
      <c r="AT671" s="0" t="n">
        <v>38</v>
      </c>
      <c r="AU671" s="0" t="n">
        <v>45</v>
      </c>
      <c r="AX671" s="0" t="s">
        <v>1263</v>
      </c>
    </row>
    <row r="672" customFormat="false" ht="15" hidden="false" customHeight="false" outlineLevel="0" collapsed="false">
      <c r="A672" s="0" t="s">
        <v>3506</v>
      </c>
      <c r="B672" s="0" t="s">
        <v>2935</v>
      </c>
      <c r="C672" s="0" t="s">
        <v>3507</v>
      </c>
      <c r="E672" s="1" t="s">
        <v>3507</v>
      </c>
      <c r="G672" s="5" t="s">
        <v>3507</v>
      </c>
      <c r="H672" s="5"/>
      <c r="I672" s="5"/>
      <c r="J672" s="5"/>
      <c r="K672" s="5"/>
      <c r="L672" s="5"/>
      <c r="M672" s="5"/>
      <c r="N672" s="5"/>
      <c r="O672" s="0" t="s">
        <v>3508</v>
      </c>
      <c r="P672" s="0" t="s">
        <v>3509</v>
      </c>
      <c r="Q672" s="0" t="s">
        <v>51</v>
      </c>
      <c r="R672" s="0" t="s">
        <v>52</v>
      </c>
      <c r="S672" s="0" t="n">
        <v>3.183</v>
      </c>
      <c r="T672" s="0" t="n">
        <v>7010</v>
      </c>
      <c r="U672" s="0" t="n">
        <v>7010</v>
      </c>
      <c r="V672" s="0" t="n">
        <v>510</v>
      </c>
      <c r="X672" s="0" t="n">
        <v>244</v>
      </c>
      <c r="Y672" s="0" t="s">
        <v>67</v>
      </c>
      <c r="Z672" s="0" t="n">
        <v>7490</v>
      </c>
      <c r="AA672" s="0" t="s">
        <v>54</v>
      </c>
      <c r="AB672" s="0" t="s">
        <v>54</v>
      </c>
      <c r="AC672" s="0" t="n">
        <v>12.354</v>
      </c>
      <c r="AD672" s="0" t="s">
        <v>3510</v>
      </c>
      <c r="AG672" s="6" t="n">
        <v>42369</v>
      </c>
      <c r="AH672" s="0" t="s">
        <v>56</v>
      </c>
      <c r="AI672" s="0" t="s">
        <v>56</v>
      </c>
      <c r="AJ672" s="6" t="n">
        <v>42369</v>
      </c>
      <c r="AK672" s="0" t="n">
        <v>8.535</v>
      </c>
      <c r="AL672" s="6" t="n">
        <v>42369</v>
      </c>
      <c r="AM672" s="0" t="n">
        <v>11.022</v>
      </c>
      <c r="AN672" s="0" t="n">
        <v>11.999</v>
      </c>
      <c r="AO672" s="0" t="s">
        <v>56</v>
      </c>
      <c r="AP672" s="0" t="s">
        <v>56</v>
      </c>
      <c r="AQ672" s="0" t="s">
        <v>70</v>
      </c>
      <c r="AR672" s="0" t="s">
        <v>70</v>
      </c>
      <c r="AS672" s="0" t="s">
        <v>67</v>
      </c>
      <c r="AT672" s="0" t="n">
        <v>297</v>
      </c>
      <c r="AU672" s="0" t="n">
        <v>13</v>
      </c>
      <c r="AV672" s="0" t="s">
        <v>3473</v>
      </c>
      <c r="AW672" s="0" t="s">
        <v>3473</v>
      </c>
      <c r="AX672" s="0" t="s">
        <v>1263</v>
      </c>
      <c r="AY672" s="0" t="s">
        <v>3511</v>
      </c>
    </row>
    <row r="673" customFormat="false" ht="15" hidden="false" customHeight="false" outlineLevel="0" collapsed="false">
      <c r="A673" s="0" t="s">
        <v>3512</v>
      </c>
      <c r="B673" s="0" t="s">
        <v>2935</v>
      </c>
      <c r="C673" s="0" t="s">
        <v>3513</v>
      </c>
      <c r="E673" s="1" t="s">
        <v>3513</v>
      </c>
      <c r="G673" s="5" t="s">
        <v>3513</v>
      </c>
      <c r="H673" s="5"/>
      <c r="I673" s="5"/>
      <c r="J673" s="5"/>
      <c r="K673" s="5"/>
      <c r="L673" s="5"/>
      <c r="M673" s="5"/>
      <c r="N673" s="5"/>
      <c r="O673" s="0" t="s">
        <v>3513</v>
      </c>
      <c r="P673" s="0" t="s">
        <v>3512</v>
      </c>
      <c r="Q673" s="0" t="s">
        <v>51</v>
      </c>
      <c r="R673" s="0" t="s">
        <v>52</v>
      </c>
      <c r="S673" s="0" t="n">
        <v>46.556</v>
      </c>
      <c r="T673" s="0" t="n">
        <v>3511</v>
      </c>
      <c r="U673" s="0" t="n">
        <v>3511</v>
      </c>
      <c r="V673" s="0" t="n">
        <v>3522</v>
      </c>
      <c r="X673" s="0" t="n">
        <v>985</v>
      </c>
      <c r="Y673" s="0" t="s">
        <v>53</v>
      </c>
      <c r="Z673" s="0" t="n">
        <v>3511</v>
      </c>
      <c r="AA673" s="0" t="s">
        <v>54</v>
      </c>
      <c r="AB673" s="0" t="s">
        <v>54</v>
      </c>
      <c r="AC673" s="0" t="n">
        <v>58.652</v>
      </c>
      <c r="AD673" s="0" t="s">
        <v>3473</v>
      </c>
      <c r="AG673" s="6" t="n">
        <v>42735</v>
      </c>
      <c r="AH673" s="0" t="n">
        <v>-5.715</v>
      </c>
      <c r="AI673" s="0" t="n">
        <v>-6.024</v>
      </c>
      <c r="AJ673" s="6" t="n">
        <v>42735</v>
      </c>
      <c r="AK673" s="0" t="n">
        <v>58.652</v>
      </c>
      <c r="AL673" s="6" t="n">
        <v>42735</v>
      </c>
      <c r="AM673" s="0" t="n">
        <v>76.402</v>
      </c>
      <c r="AN673" s="0" t="n">
        <v>80.535</v>
      </c>
      <c r="AO673" s="0" t="n">
        <v>11.285</v>
      </c>
      <c r="AP673" s="0" t="n">
        <v>12.609</v>
      </c>
      <c r="AQ673" s="0" t="s">
        <v>197</v>
      </c>
      <c r="AR673" s="0" t="s">
        <v>58</v>
      </c>
      <c r="AS673" s="0" t="s">
        <v>53</v>
      </c>
      <c r="AT673" s="0" t="n">
        <v>826</v>
      </c>
      <c r="AU673" s="0" t="n">
        <v>1.219</v>
      </c>
      <c r="AX673" s="0" t="s">
        <v>1263</v>
      </c>
    </row>
    <row r="674" customFormat="false" ht="15" hidden="false" customHeight="false" outlineLevel="0" collapsed="false">
      <c r="A674" s="0" t="s">
        <v>3514</v>
      </c>
      <c r="B674" s="0" t="s">
        <v>2935</v>
      </c>
      <c r="C674" s="0" t="s">
        <v>3515</v>
      </c>
      <c r="E674" s="1" t="s">
        <v>3515</v>
      </c>
      <c r="G674" s="5" t="s">
        <v>3515</v>
      </c>
      <c r="H674" s="5"/>
      <c r="I674" s="5"/>
      <c r="J674" s="5"/>
      <c r="K674" s="5"/>
      <c r="L674" s="5"/>
      <c r="M674" s="5"/>
      <c r="N674" s="5"/>
      <c r="O674" s="0" t="s">
        <v>3515</v>
      </c>
      <c r="P674" s="0" t="s">
        <v>3516</v>
      </c>
      <c r="Q674" s="0" t="s">
        <v>51</v>
      </c>
      <c r="R674" s="0" t="s">
        <v>52</v>
      </c>
      <c r="S674" s="0" t="n">
        <v>44.181</v>
      </c>
      <c r="T674" s="0" t="n">
        <v>2410</v>
      </c>
      <c r="U674" s="0" t="n">
        <v>2410</v>
      </c>
      <c r="V674" s="0" t="n">
        <v>2822</v>
      </c>
      <c r="X674" s="0" t="n">
        <v>993</v>
      </c>
      <c r="Y674" s="0" t="s">
        <v>53</v>
      </c>
      <c r="Z674" s="0" t="n">
        <v>2410</v>
      </c>
      <c r="AA674" s="0" t="s">
        <v>54</v>
      </c>
      <c r="AB674" s="0" t="s">
        <v>54</v>
      </c>
      <c r="AC674" s="0" t="n">
        <v>156.487</v>
      </c>
      <c r="AD674" s="0" t="s">
        <v>3473</v>
      </c>
      <c r="AG674" s="6" t="n">
        <v>42643</v>
      </c>
      <c r="AH674" s="0" t="n">
        <v>296</v>
      </c>
      <c r="AI674" s="0" t="n">
        <v>330</v>
      </c>
      <c r="AJ674" s="6" t="n">
        <v>42643</v>
      </c>
      <c r="AK674" s="0" t="n">
        <v>156.487</v>
      </c>
      <c r="AL674" s="6" t="n">
        <v>42643</v>
      </c>
      <c r="AM674" s="0" t="n">
        <v>35.072</v>
      </c>
      <c r="AN674" s="0" t="n">
        <v>39.144</v>
      </c>
      <c r="AO674" s="0" t="n">
        <v>14.279</v>
      </c>
      <c r="AP674" s="0" t="n">
        <v>15.954</v>
      </c>
      <c r="AQ674" s="0" t="s">
        <v>197</v>
      </c>
      <c r="AR674" s="0" t="s">
        <v>58</v>
      </c>
      <c r="AS674" s="0" t="s">
        <v>53</v>
      </c>
      <c r="AT674" s="0" t="n">
        <v>908</v>
      </c>
      <c r="AU674" s="0" t="n">
        <v>913</v>
      </c>
      <c r="AV674" s="0" t="s">
        <v>3517</v>
      </c>
      <c r="AX674" s="0" t="s">
        <v>1263</v>
      </c>
      <c r="AY674" s="0" t="s">
        <v>3518</v>
      </c>
    </row>
    <row r="675" customFormat="false" ht="15" hidden="false" customHeight="false" outlineLevel="0" collapsed="false">
      <c r="A675" s="0" t="s">
        <v>3519</v>
      </c>
      <c r="B675" s="0" t="s">
        <v>2935</v>
      </c>
      <c r="C675" s="0" t="s">
        <v>3520</v>
      </c>
      <c r="E675" s="1" t="s">
        <v>3520</v>
      </c>
      <c r="G675" s="5" t="s">
        <v>3520</v>
      </c>
      <c r="H675" s="5"/>
      <c r="I675" s="5"/>
      <c r="J675" s="5"/>
      <c r="K675" s="5"/>
      <c r="L675" s="5"/>
      <c r="M675" s="5"/>
      <c r="N675" s="5"/>
      <c r="O675" s="0" t="s">
        <v>3520</v>
      </c>
      <c r="P675" s="0" t="s">
        <v>3521</v>
      </c>
      <c r="Q675" s="0" t="s">
        <v>3219</v>
      </c>
      <c r="R675" s="0" t="s">
        <v>52</v>
      </c>
      <c r="S675" s="0" t="n">
        <v>818</v>
      </c>
      <c r="T675" s="0" t="n">
        <v>8299</v>
      </c>
      <c r="U675" s="0" t="n">
        <v>8299</v>
      </c>
      <c r="X675" s="0" t="n">
        <v>83</v>
      </c>
      <c r="Y675" s="0" t="s">
        <v>77</v>
      </c>
      <c r="Z675" s="0" t="n">
        <v>8299</v>
      </c>
      <c r="AA675" s="0" t="s">
        <v>54</v>
      </c>
      <c r="AB675" s="0" t="s">
        <v>54</v>
      </c>
      <c r="AC675" s="0" t="n">
        <v>4.948</v>
      </c>
      <c r="AD675" s="0" t="s">
        <v>3473</v>
      </c>
      <c r="AG675" s="6" t="n">
        <v>42369</v>
      </c>
      <c r="AH675" s="0" t="n">
        <v>15</v>
      </c>
      <c r="AI675" s="0" t="n">
        <v>16</v>
      </c>
      <c r="AJ675" s="6" t="n">
        <v>42369</v>
      </c>
      <c r="AK675" s="0" t="n">
        <v>4.948</v>
      </c>
      <c r="AL675" s="6" t="n">
        <v>42369</v>
      </c>
      <c r="AM675" s="0" t="n">
        <v>556</v>
      </c>
      <c r="AN675" s="0" t="n">
        <v>605</v>
      </c>
      <c r="AO675" s="0" t="s">
        <v>56</v>
      </c>
      <c r="AP675" s="0" t="s">
        <v>56</v>
      </c>
      <c r="AQ675" s="0" t="s">
        <v>70</v>
      </c>
      <c r="AR675" s="0" t="s">
        <v>70</v>
      </c>
      <c r="AS675" s="0" t="s">
        <v>77</v>
      </c>
      <c r="AT675" s="0" t="n">
        <v>48</v>
      </c>
      <c r="AU675" s="0" t="n">
        <v>47</v>
      </c>
      <c r="AX675" s="0" t="s">
        <v>1263</v>
      </c>
    </row>
    <row r="676" customFormat="false" ht="15" hidden="false" customHeight="false" outlineLevel="0" collapsed="false">
      <c r="A676" s="0" t="s">
        <v>3522</v>
      </c>
      <c r="B676" s="0" t="s">
        <v>2935</v>
      </c>
      <c r="C676" s="0" t="s">
        <v>3523</v>
      </c>
      <c r="E676" s="1" t="s">
        <v>3523</v>
      </c>
      <c r="G676" s="5" t="s">
        <v>3523</v>
      </c>
      <c r="H676" s="5"/>
      <c r="I676" s="5"/>
      <c r="J676" s="5"/>
      <c r="K676" s="5"/>
      <c r="L676" s="5"/>
      <c r="M676" s="5" t="s">
        <v>3524</v>
      </c>
      <c r="N676" s="5"/>
      <c r="O676" s="0" t="s">
        <v>3525</v>
      </c>
      <c r="P676" s="0" t="s">
        <v>3526</v>
      </c>
      <c r="Q676" s="0" t="s">
        <v>51</v>
      </c>
      <c r="R676" s="0" t="s">
        <v>52</v>
      </c>
      <c r="S676" s="0" t="n">
        <v>459</v>
      </c>
      <c r="T676" s="0" t="n">
        <v>7010</v>
      </c>
      <c r="U676" s="0" t="n">
        <v>7010</v>
      </c>
      <c r="X676" s="0" t="n">
        <v>28</v>
      </c>
      <c r="Y676" s="0" t="s">
        <v>67</v>
      </c>
      <c r="AA676" s="0" t="s">
        <v>120</v>
      </c>
      <c r="AB676" s="0" t="s">
        <v>56</v>
      </c>
      <c r="AD676" s="0" t="s">
        <v>3527</v>
      </c>
      <c r="AG676" s="6" t="n">
        <v>42369</v>
      </c>
      <c r="AH676" s="0" t="n">
        <v>38</v>
      </c>
      <c r="AI676" s="0" t="n">
        <v>41</v>
      </c>
      <c r="AJ676" s="6" t="n">
        <v>42369</v>
      </c>
      <c r="AK676" s="0" t="n">
        <v>3.237</v>
      </c>
      <c r="AL676" s="6" t="n">
        <v>42369</v>
      </c>
      <c r="AM676" s="0" t="n">
        <v>363</v>
      </c>
      <c r="AN676" s="0" t="n">
        <v>395</v>
      </c>
      <c r="AO676" s="0" t="s">
        <v>56</v>
      </c>
      <c r="AP676" s="0" t="s">
        <v>56</v>
      </c>
      <c r="AQ676" s="0" t="s">
        <v>70</v>
      </c>
      <c r="AR676" s="0" t="s">
        <v>70</v>
      </c>
      <c r="AS676" s="0" t="s">
        <v>67</v>
      </c>
      <c r="AT676" s="0" t="n">
        <v>14</v>
      </c>
      <c r="AU676" s="0" t="n">
        <v>5</v>
      </c>
      <c r="AX676" s="0" t="s">
        <v>1263</v>
      </c>
    </row>
    <row r="677" customFormat="false" ht="15" hidden="false" customHeight="false" outlineLevel="0" collapsed="false">
      <c r="A677" s="0" t="s">
        <v>3528</v>
      </c>
      <c r="B677" s="0" t="s">
        <v>2935</v>
      </c>
      <c r="C677" s="0" t="s">
        <v>3529</v>
      </c>
      <c r="E677" s="1" t="s">
        <v>3529</v>
      </c>
      <c r="G677" s="5" t="s">
        <v>3529</v>
      </c>
      <c r="H677" s="5" t="s">
        <v>3530</v>
      </c>
      <c r="I677" s="5"/>
      <c r="J677" s="5"/>
      <c r="K677" s="5"/>
      <c r="L677" s="5"/>
      <c r="M677" s="5"/>
      <c r="N677" s="5"/>
      <c r="O677" s="0" t="s">
        <v>3529</v>
      </c>
      <c r="P677" s="0" t="s">
        <v>3531</v>
      </c>
      <c r="Q677" s="0" t="s">
        <v>51</v>
      </c>
      <c r="R677" s="0" t="s">
        <v>52</v>
      </c>
      <c r="S677" s="0" t="n">
        <v>598</v>
      </c>
      <c r="T677" s="0" t="n">
        <v>5829</v>
      </c>
      <c r="U677" s="0" t="n">
        <v>5829</v>
      </c>
      <c r="V677" s="0" t="n">
        <v>6420</v>
      </c>
      <c r="W677" s="0" t="s">
        <v>3532</v>
      </c>
      <c r="X677" s="0" t="n">
        <v>247</v>
      </c>
      <c r="Y677" s="0" t="s">
        <v>77</v>
      </c>
      <c r="Z677" s="0" t="n">
        <v>5829</v>
      </c>
      <c r="AA677" s="0" t="s">
        <v>54</v>
      </c>
      <c r="AB677" s="0" t="s">
        <v>54</v>
      </c>
      <c r="AC677" s="0" t="n">
        <v>4.961</v>
      </c>
      <c r="AD677" s="0" t="s">
        <v>3533</v>
      </c>
      <c r="AG677" s="6" t="n">
        <v>42735</v>
      </c>
      <c r="AH677" s="0" t="n">
        <v>45</v>
      </c>
      <c r="AI677" s="0" t="n">
        <v>47</v>
      </c>
      <c r="AJ677" s="6" t="n">
        <v>42735</v>
      </c>
      <c r="AK677" s="0" t="n">
        <v>4.961</v>
      </c>
      <c r="AL677" s="6" t="n">
        <v>42735</v>
      </c>
      <c r="AM677" s="0" t="n">
        <v>808</v>
      </c>
      <c r="AN677" s="0" t="n">
        <v>852</v>
      </c>
      <c r="AO677" s="0" t="n">
        <v>2.708</v>
      </c>
      <c r="AP677" s="0" t="n">
        <v>3.026</v>
      </c>
      <c r="AQ677" s="0" t="s">
        <v>197</v>
      </c>
      <c r="AR677" s="0" t="s">
        <v>58</v>
      </c>
      <c r="AS677" s="0" t="s">
        <v>77</v>
      </c>
      <c r="AT677" s="0" t="n">
        <v>96</v>
      </c>
      <c r="AU677" s="0" t="n">
        <v>97</v>
      </c>
      <c r="AX677" s="0" t="s">
        <v>1263</v>
      </c>
    </row>
    <row r="678" customFormat="false" ht="15" hidden="false" customHeight="false" outlineLevel="0" collapsed="false">
      <c r="A678" s="0" t="s">
        <v>3534</v>
      </c>
      <c r="B678" s="0" t="s">
        <v>2935</v>
      </c>
      <c r="C678" s="0" t="s">
        <v>3535</v>
      </c>
      <c r="E678" s="1" t="s">
        <v>3535</v>
      </c>
      <c r="G678" s="5" t="s">
        <v>3535</v>
      </c>
      <c r="H678" s="5"/>
      <c r="I678" s="5"/>
      <c r="J678" s="5"/>
      <c r="K678" s="5"/>
      <c r="L678" s="5"/>
      <c r="M678" s="5"/>
      <c r="N678" s="5"/>
      <c r="O678" s="0" t="s">
        <v>3535</v>
      </c>
      <c r="P678" s="0" t="s">
        <v>3536</v>
      </c>
      <c r="Q678" s="0" t="s">
        <v>51</v>
      </c>
      <c r="R678" s="0" t="s">
        <v>52</v>
      </c>
      <c r="S678" s="0" t="n">
        <v>34.459</v>
      </c>
      <c r="T678" s="0" t="n">
        <v>5110</v>
      </c>
      <c r="U678" s="0" t="n">
        <v>5110</v>
      </c>
      <c r="X678" s="0" t="n">
        <v>898</v>
      </c>
      <c r="Y678" s="0" t="s">
        <v>53</v>
      </c>
      <c r="Z678" s="0" t="n">
        <v>5110</v>
      </c>
      <c r="AA678" s="0" t="s">
        <v>54</v>
      </c>
      <c r="AB678" s="0" t="s">
        <v>54</v>
      </c>
      <c r="AC678" s="0" t="n">
        <v>124.306</v>
      </c>
      <c r="AD678" s="0" t="s">
        <v>3537</v>
      </c>
      <c r="AG678" s="6" t="n">
        <v>42735</v>
      </c>
      <c r="AH678" s="0" t="n">
        <v>1.776</v>
      </c>
      <c r="AI678" s="0" t="n">
        <v>1.872</v>
      </c>
      <c r="AJ678" s="6" t="n">
        <v>42735</v>
      </c>
      <c r="AK678" s="0" t="n">
        <v>124.306</v>
      </c>
      <c r="AL678" s="6" t="n">
        <v>42735</v>
      </c>
      <c r="AM678" s="0" t="n">
        <v>34.697</v>
      </c>
      <c r="AN678" s="0" t="n">
        <v>36.574</v>
      </c>
      <c r="AO678" s="0" t="n">
        <v>8.665</v>
      </c>
      <c r="AP678" s="0" t="n">
        <v>9.682</v>
      </c>
      <c r="AQ678" s="0" t="s">
        <v>197</v>
      </c>
      <c r="AR678" s="0" t="s">
        <v>58</v>
      </c>
      <c r="AS678" s="0" t="s">
        <v>53</v>
      </c>
      <c r="AT678" s="0" t="n">
        <v>431</v>
      </c>
      <c r="AU678" s="0" t="n">
        <v>536</v>
      </c>
      <c r="AX678" s="0" t="s">
        <v>1263</v>
      </c>
    </row>
    <row r="679" customFormat="false" ht="15" hidden="false" customHeight="false" outlineLevel="0" collapsed="false">
      <c r="A679" s="0" t="s">
        <v>3538</v>
      </c>
      <c r="B679" s="0" t="s">
        <v>2935</v>
      </c>
      <c r="C679" s="0" t="s">
        <v>3539</v>
      </c>
      <c r="E679" s="1" t="s">
        <v>3539</v>
      </c>
      <c r="G679" s="5" t="s">
        <v>3539</v>
      </c>
      <c r="H679" s="5"/>
      <c r="I679" s="5"/>
      <c r="J679" s="5"/>
      <c r="K679" s="5"/>
      <c r="L679" s="5"/>
      <c r="M679" s="5"/>
      <c r="N679" s="5"/>
      <c r="O679" s="0" t="s">
        <v>3539</v>
      </c>
      <c r="P679" s="0" t="s">
        <v>3540</v>
      </c>
      <c r="Q679" s="0" t="s">
        <v>51</v>
      </c>
      <c r="R679" s="0" t="s">
        <v>52</v>
      </c>
      <c r="S679" s="0" t="n">
        <v>1.338</v>
      </c>
      <c r="T679" s="0" t="n">
        <v>2811</v>
      </c>
      <c r="U679" s="0" t="n">
        <v>2811</v>
      </c>
      <c r="V679" s="0" t="n">
        <v>2811</v>
      </c>
      <c r="W679" s="0" t="s">
        <v>3541</v>
      </c>
      <c r="X679" s="0" t="n">
        <v>58</v>
      </c>
      <c r="Y679" s="0" t="s">
        <v>53</v>
      </c>
      <c r="Z679" s="0" t="n">
        <v>2811</v>
      </c>
      <c r="AA679" s="0" t="s">
        <v>54</v>
      </c>
      <c r="AB679" s="0" t="s">
        <v>54</v>
      </c>
      <c r="AC679" s="0" t="n">
        <v>3.665</v>
      </c>
      <c r="AD679" s="0" t="s">
        <v>3542</v>
      </c>
      <c r="AG679" s="6" t="n">
        <v>42735</v>
      </c>
      <c r="AH679" s="0" t="n">
        <v>17</v>
      </c>
      <c r="AI679" s="0" t="n">
        <v>17</v>
      </c>
      <c r="AJ679" s="6" t="n">
        <v>42735</v>
      </c>
      <c r="AK679" s="0" t="n">
        <v>3.665</v>
      </c>
      <c r="AL679" s="6" t="n">
        <v>42735</v>
      </c>
      <c r="AM679" s="0" t="n">
        <v>1.06</v>
      </c>
      <c r="AN679" s="0" t="n">
        <v>1.117</v>
      </c>
      <c r="AO679" s="0" t="n">
        <v>934</v>
      </c>
      <c r="AP679" s="0" t="n">
        <v>1.044</v>
      </c>
      <c r="AQ679" s="0" t="s">
        <v>197</v>
      </c>
      <c r="AR679" s="0" t="s">
        <v>58</v>
      </c>
      <c r="AS679" s="0" t="s">
        <v>53</v>
      </c>
      <c r="AT679" s="0" t="n">
        <v>28</v>
      </c>
      <c r="AU679" s="0" t="n">
        <v>32</v>
      </c>
      <c r="AX679" s="0" t="s">
        <v>1263</v>
      </c>
      <c r="AY679" s="0" t="s">
        <v>3543</v>
      </c>
    </row>
    <row r="680" customFormat="false" ht="15" hidden="false" customHeight="false" outlineLevel="0" collapsed="false">
      <c r="A680" s="0" t="s">
        <v>3544</v>
      </c>
      <c r="B680" s="0" t="s">
        <v>2935</v>
      </c>
      <c r="C680" s="0" t="s">
        <v>3545</v>
      </c>
      <c r="E680" s="1" t="s">
        <v>3545</v>
      </c>
      <c r="G680" s="5" t="s">
        <v>3545</v>
      </c>
      <c r="H680" s="5"/>
      <c r="I680" s="5"/>
      <c r="J680" s="5"/>
      <c r="K680" s="5"/>
      <c r="L680" s="5"/>
      <c r="M680" s="5"/>
      <c r="N680" s="5"/>
      <c r="O680" s="0" t="s">
        <v>3545</v>
      </c>
      <c r="P680" s="0" t="s">
        <v>3546</v>
      </c>
      <c r="Q680" s="0" t="s">
        <v>51</v>
      </c>
      <c r="R680" s="0" t="s">
        <v>52</v>
      </c>
      <c r="S680" s="0" t="n">
        <v>1.751</v>
      </c>
      <c r="T680" s="0" t="n">
        <v>1089</v>
      </c>
      <c r="U680" s="0" t="n">
        <v>1089</v>
      </c>
      <c r="V680" s="0" t="n">
        <v>1083</v>
      </c>
      <c r="W680" s="0" t="s">
        <v>3544</v>
      </c>
      <c r="X680" s="0" t="n">
        <v>58</v>
      </c>
      <c r="Y680" s="0" t="s">
        <v>77</v>
      </c>
      <c r="Z680" s="0" t="n">
        <v>1089</v>
      </c>
      <c r="AA680" s="0" t="s">
        <v>54</v>
      </c>
      <c r="AB680" s="0" t="s">
        <v>54</v>
      </c>
      <c r="AC680" s="0" t="n">
        <v>4.652</v>
      </c>
      <c r="AD680" s="0" t="s">
        <v>3547</v>
      </c>
      <c r="AG680" s="6" t="n">
        <v>42369</v>
      </c>
      <c r="AH680" s="0" t="n">
        <v>33</v>
      </c>
      <c r="AI680" s="0" t="n">
        <v>36</v>
      </c>
      <c r="AJ680" s="6" t="n">
        <v>42369</v>
      </c>
      <c r="AK680" s="0" t="n">
        <v>4.652</v>
      </c>
      <c r="AL680" s="6" t="n">
        <v>42369</v>
      </c>
      <c r="AM680" s="0" t="n">
        <v>702</v>
      </c>
      <c r="AN680" s="0" t="n">
        <v>764</v>
      </c>
      <c r="AO680" s="0" t="s">
        <v>56</v>
      </c>
      <c r="AP680" s="0" t="s">
        <v>56</v>
      </c>
      <c r="AQ680" s="0" t="s">
        <v>70</v>
      </c>
      <c r="AR680" s="0" t="s">
        <v>70</v>
      </c>
      <c r="AS680" s="0" t="s">
        <v>77</v>
      </c>
      <c r="AT680" s="0" t="n">
        <v>35</v>
      </c>
      <c r="AU680" s="0" t="n">
        <v>37</v>
      </c>
      <c r="AV680" s="0" t="s">
        <v>3548</v>
      </c>
      <c r="AX680" s="0" t="s">
        <v>1263</v>
      </c>
      <c r="AY680" s="0" t="s">
        <v>3549</v>
      </c>
    </row>
    <row r="681" customFormat="false" ht="15" hidden="false" customHeight="false" outlineLevel="0" collapsed="false">
      <c r="A681" s="0" t="s">
        <v>3550</v>
      </c>
      <c r="B681" s="0" t="s">
        <v>2935</v>
      </c>
      <c r="C681" s="0" t="s">
        <v>3551</v>
      </c>
      <c r="E681" s="1" t="s">
        <v>3551</v>
      </c>
      <c r="G681" s="5" t="s">
        <v>3551</v>
      </c>
      <c r="H681" s="5"/>
      <c r="I681" s="5"/>
      <c r="J681" s="5"/>
      <c r="K681" s="5"/>
      <c r="L681" s="5"/>
      <c r="M681" s="5"/>
      <c r="N681" s="5"/>
      <c r="O681" s="0" t="s">
        <v>3552</v>
      </c>
      <c r="P681" s="0" t="s">
        <v>3553</v>
      </c>
      <c r="Q681" s="0" t="s">
        <v>51</v>
      </c>
      <c r="R681" s="0" t="s">
        <v>52</v>
      </c>
      <c r="S681" s="0" t="n">
        <v>611</v>
      </c>
      <c r="T681" s="0" t="n">
        <v>2229</v>
      </c>
      <c r="U681" s="0" t="n">
        <v>2229</v>
      </c>
      <c r="V681" s="0" t="n">
        <v>2222</v>
      </c>
      <c r="W681" s="0" t="s">
        <v>3554</v>
      </c>
      <c r="X681" s="0" t="n">
        <v>30</v>
      </c>
      <c r="Y681" s="0" t="s">
        <v>67</v>
      </c>
      <c r="Z681" s="0" t="s">
        <v>120</v>
      </c>
      <c r="AA681" s="0" t="s">
        <v>3555</v>
      </c>
      <c r="AB681" s="0" t="s">
        <v>56</v>
      </c>
      <c r="AC681" s="0" t="s">
        <v>120</v>
      </c>
      <c r="AD681" s="0" t="s">
        <v>3556</v>
      </c>
      <c r="AG681" s="6" t="n">
        <v>42369</v>
      </c>
      <c r="AH681" s="0" t="n">
        <v>76</v>
      </c>
      <c r="AI681" s="0" t="n">
        <v>82</v>
      </c>
      <c r="AJ681" s="6" t="n">
        <v>42369</v>
      </c>
      <c r="AK681" s="0" t="n">
        <v>2.19</v>
      </c>
      <c r="AL681" s="6" t="n">
        <v>42369</v>
      </c>
      <c r="AM681" s="0" t="n">
        <v>495</v>
      </c>
      <c r="AN681" s="0" t="n">
        <v>538</v>
      </c>
      <c r="AO681" s="0" t="s">
        <v>56</v>
      </c>
      <c r="AP681" s="0" t="s">
        <v>56</v>
      </c>
      <c r="AQ681" s="0" t="s">
        <v>70</v>
      </c>
      <c r="AR681" s="0" t="s">
        <v>70</v>
      </c>
      <c r="AS681" s="0" t="s">
        <v>67</v>
      </c>
      <c r="AT681" s="0" t="n">
        <v>24</v>
      </c>
      <c r="AU681" s="0" t="n">
        <v>25</v>
      </c>
      <c r="AV681" s="0" t="s">
        <v>1263</v>
      </c>
      <c r="AW681" s="0" t="s">
        <v>1263</v>
      </c>
      <c r="AX681" s="0" t="s">
        <v>1263</v>
      </c>
    </row>
    <row r="682" customFormat="false" ht="15" hidden="false" customHeight="false" outlineLevel="0" collapsed="false">
      <c r="A682" s="0" t="s">
        <v>3557</v>
      </c>
      <c r="B682" s="0" t="s">
        <v>2935</v>
      </c>
      <c r="C682" s="0" t="s">
        <v>3558</v>
      </c>
      <c r="E682" s="1" t="s">
        <v>3558</v>
      </c>
      <c r="G682" s="5" t="s">
        <v>3558</v>
      </c>
      <c r="H682" s="5"/>
      <c r="I682" s="5"/>
      <c r="J682" s="5"/>
      <c r="K682" s="5"/>
      <c r="L682" s="5"/>
      <c r="M682" s="5"/>
      <c r="N682" s="5"/>
      <c r="O682" s="0" t="s">
        <v>3558</v>
      </c>
      <c r="P682" s="0" t="s">
        <v>3559</v>
      </c>
      <c r="Q682" s="0" t="s">
        <v>51</v>
      </c>
      <c r="R682" s="0" t="s">
        <v>52</v>
      </c>
      <c r="S682" s="0" t="n">
        <v>194</v>
      </c>
      <c r="T682" s="0" t="n">
        <v>2331</v>
      </c>
      <c r="U682" s="0" t="n">
        <v>2331</v>
      </c>
      <c r="X682" s="0" t="n">
        <v>23</v>
      </c>
      <c r="Y682" s="0" t="s">
        <v>53</v>
      </c>
      <c r="Z682" s="0" t="n">
        <v>2331</v>
      </c>
      <c r="AA682" s="0" t="s">
        <v>54</v>
      </c>
      <c r="AB682" s="0" t="s">
        <v>54</v>
      </c>
      <c r="AC682" s="0" t="n">
        <v>1.233</v>
      </c>
      <c r="AD682" s="0" t="s">
        <v>3560</v>
      </c>
      <c r="AG682" s="6" t="n">
        <v>42369</v>
      </c>
      <c r="AH682" s="0" t="n">
        <v>-4</v>
      </c>
      <c r="AI682" s="0" t="n">
        <v>-4</v>
      </c>
      <c r="AJ682" s="6" t="n">
        <v>42369</v>
      </c>
      <c r="AK682" s="0" t="n">
        <v>1.233</v>
      </c>
      <c r="AL682" s="6" t="n">
        <v>42369</v>
      </c>
      <c r="AM682" s="0" t="n">
        <v>115</v>
      </c>
      <c r="AN682" s="0" t="n">
        <v>125</v>
      </c>
      <c r="AO682" s="0" t="n">
        <v>2</v>
      </c>
      <c r="AP682" s="0" t="n">
        <v>3</v>
      </c>
      <c r="AQ682" s="0" t="s">
        <v>189</v>
      </c>
      <c r="AR682" s="0" t="s">
        <v>189</v>
      </c>
      <c r="AS682" s="0" t="s">
        <v>53</v>
      </c>
      <c r="AT682" s="0" t="n">
        <v>11</v>
      </c>
      <c r="AU682" s="0" t="n">
        <v>10</v>
      </c>
      <c r="AX682" s="0" t="s">
        <v>1263</v>
      </c>
    </row>
    <row r="683" customFormat="false" ht="15" hidden="false" customHeight="false" outlineLevel="0" collapsed="false">
      <c r="A683" s="0" t="s">
        <v>3561</v>
      </c>
      <c r="B683" s="0" t="s">
        <v>2935</v>
      </c>
      <c r="C683" s="0" t="s">
        <v>3562</v>
      </c>
      <c r="E683" s="1" t="s">
        <v>3562</v>
      </c>
      <c r="G683" s="5" t="s">
        <v>3562</v>
      </c>
      <c r="H683" s="5" t="s">
        <v>3563</v>
      </c>
      <c r="I683" s="5"/>
      <c r="J683" s="5"/>
      <c r="K683" s="5"/>
      <c r="L683" s="5"/>
      <c r="M683" s="5"/>
      <c r="N683" s="5"/>
      <c r="O683" s="0" t="s">
        <v>3562</v>
      </c>
      <c r="P683" s="0" t="s">
        <v>3564</v>
      </c>
      <c r="Q683" s="0" t="s">
        <v>51</v>
      </c>
      <c r="R683" s="0" t="s">
        <v>52</v>
      </c>
      <c r="S683" s="0" t="n">
        <v>345</v>
      </c>
      <c r="T683" s="0" t="n">
        <v>7120</v>
      </c>
      <c r="U683" s="0" t="n">
        <v>7120</v>
      </c>
      <c r="X683" s="0" t="n">
        <v>52</v>
      </c>
      <c r="Y683" s="0" t="s">
        <v>53</v>
      </c>
      <c r="Z683" s="0" t="n">
        <v>7120</v>
      </c>
      <c r="AA683" s="0" t="s">
        <v>54</v>
      </c>
      <c r="AB683" s="0" t="s">
        <v>54</v>
      </c>
      <c r="AC683" s="0" t="n">
        <v>4.466</v>
      </c>
      <c r="AD683" s="0" t="s">
        <v>3537</v>
      </c>
      <c r="AG683" s="6" t="n">
        <v>42735</v>
      </c>
      <c r="AH683" s="0" t="n">
        <v>10</v>
      </c>
      <c r="AI683" s="0" t="n">
        <v>11</v>
      </c>
      <c r="AJ683" s="6" t="n">
        <v>42735</v>
      </c>
      <c r="AK683" s="0" t="n">
        <v>4.466</v>
      </c>
      <c r="AL683" s="6" t="n">
        <v>42735</v>
      </c>
      <c r="AM683" s="0" t="n">
        <v>239</v>
      </c>
      <c r="AN683" s="0" t="n">
        <v>251</v>
      </c>
      <c r="AO683" s="0" t="n">
        <v>160</v>
      </c>
      <c r="AP683" s="0" t="n">
        <v>179</v>
      </c>
      <c r="AQ683" s="0" t="s">
        <v>197</v>
      </c>
      <c r="AR683" s="0" t="s">
        <v>58</v>
      </c>
      <c r="AS683" s="0" t="s">
        <v>53</v>
      </c>
      <c r="AT683" s="0" t="n">
        <v>29</v>
      </c>
      <c r="AU683" s="0" t="n">
        <v>29</v>
      </c>
      <c r="AX683" s="0" t="s">
        <v>1263</v>
      </c>
      <c r="AY683" s="0" t="s">
        <v>3565</v>
      </c>
    </row>
    <row r="684" customFormat="false" ht="15" hidden="false" customHeight="false" outlineLevel="0" collapsed="false">
      <c r="A684" s="0" t="s">
        <v>3566</v>
      </c>
      <c r="B684" s="0" t="s">
        <v>2935</v>
      </c>
      <c r="C684" s="0" t="s">
        <v>3567</v>
      </c>
      <c r="E684" s="1" t="s">
        <v>3567</v>
      </c>
      <c r="G684" s="5" t="s">
        <v>3567</v>
      </c>
      <c r="H684" s="5"/>
      <c r="I684" s="5"/>
      <c r="J684" s="5"/>
      <c r="K684" s="5"/>
      <c r="L684" s="5"/>
      <c r="M684" s="5"/>
      <c r="N684" s="5"/>
      <c r="O684" s="0" t="s">
        <v>3567</v>
      </c>
      <c r="P684" s="0" t="s">
        <v>3568</v>
      </c>
      <c r="Q684" s="0" t="s">
        <v>1046</v>
      </c>
      <c r="R684" s="0" t="s">
        <v>52</v>
      </c>
      <c r="S684" s="0" t="n">
        <v>1.534</v>
      </c>
      <c r="T684" s="0" t="n">
        <v>2892</v>
      </c>
      <c r="U684" s="0" t="n">
        <v>2892</v>
      </c>
      <c r="V684" s="0" t="n">
        <v>2829</v>
      </c>
      <c r="X684" s="0" t="n">
        <v>346</v>
      </c>
      <c r="Y684" s="0" t="s">
        <v>53</v>
      </c>
      <c r="Z684" s="0" t="n">
        <v>2892</v>
      </c>
      <c r="AA684" s="0" t="s">
        <v>54</v>
      </c>
      <c r="AB684" s="0" t="s">
        <v>54</v>
      </c>
      <c r="AC684" s="0" t="n">
        <v>9.451</v>
      </c>
      <c r="AD684" s="0" t="s">
        <v>3547</v>
      </c>
      <c r="AG684" s="6" t="n">
        <v>42735</v>
      </c>
      <c r="AH684" s="0" t="n">
        <v>80</v>
      </c>
      <c r="AI684" s="0" t="n">
        <v>84</v>
      </c>
      <c r="AJ684" s="6" t="n">
        <v>42735</v>
      </c>
      <c r="AK684" s="0" t="n">
        <v>9.451</v>
      </c>
      <c r="AL684" s="6" t="n">
        <v>42735</v>
      </c>
      <c r="AM684" s="0" t="n">
        <v>1.522</v>
      </c>
      <c r="AN684" s="0" t="n">
        <v>1.604</v>
      </c>
      <c r="AO684" s="0" t="n">
        <v>1.571</v>
      </c>
      <c r="AP684" s="0" t="n">
        <v>1.755</v>
      </c>
      <c r="AQ684" s="0" t="s">
        <v>197</v>
      </c>
      <c r="AR684" s="0" t="s">
        <v>58</v>
      </c>
      <c r="AS684" s="0" t="s">
        <v>53</v>
      </c>
      <c r="AT684" s="0" t="n">
        <v>175</v>
      </c>
      <c r="AU684" s="0" t="n">
        <v>181</v>
      </c>
      <c r="AX684" s="0" t="s">
        <v>1263</v>
      </c>
    </row>
    <row r="685" customFormat="false" ht="15" hidden="false" customHeight="false" outlineLevel="0" collapsed="false">
      <c r="A685" s="0" t="s">
        <v>3569</v>
      </c>
      <c r="B685" s="0" t="s">
        <v>2935</v>
      </c>
      <c r="C685" s="0" t="s">
        <v>3570</v>
      </c>
      <c r="E685" s="1" t="s">
        <v>3570</v>
      </c>
      <c r="G685" s="5" t="s">
        <v>3570</v>
      </c>
      <c r="H685" s="5"/>
      <c r="I685" s="5"/>
      <c r="J685" s="5"/>
      <c r="K685" s="5"/>
      <c r="L685" s="5"/>
      <c r="M685" s="5"/>
      <c r="N685" s="5"/>
      <c r="O685" s="0" t="s">
        <v>1289</v>
      </c>
      <c r="P685" s="0" t="s">
        <v>1290</v>
      </c>
      <c r="Q685" s="0" t="s">
        <v>51</v>
      </c>
      <c r="R685" s="0" t="s">
        <v>52</v>
      </c>
      <c r="S685" s="0" t="n">
        <v>143</v>
      </c>
      <c r="T685" s="0" t="n">
        <v>2892</v>
      </c>
      <c r="U685" s="0" t="n">
        <v>2892</v>
      </c>
      <c r="W685" s="0" t="s">
        <v>3571</v>
      </c>
      <c r="X685" s="0" t="n">
        <v>32</v>
      </c>
      <c r="Y685" s="0" t="s">
        <v>67</v>
      </c>
      <c r="Z685" s="0" t="s">
        <v>120</v>
      </c>
      <c r="AA685" s="0" t="s">
        <v>120</v>
      </c>
      <c r="AB685" s="0" t="s">
        <v>3572</v>
      </c>
      <c r="AC685" s="0" t="s">
        <v>120</v>
      </c>
      <c r="AD685" s="0" t="s">
        <v>3537</v>
      </c>
      <c r="AG685" s="6" t="n">
        <v>42735</v>
      </c>
      <c r="AH685" s="0" t="n">
        <v>-29</v>
      </c>
      <c r="AI685" s="0" t="n">
        <v>-31</v>
      </c>
      <c r="AJ685" s="6" t="n">
        <v>42735</v>
      </c>
      <c r="AK685" s="0" t="n">
        <v>707</v>
      </c>
      <c r="AL685" s="6" t="n">
        <v>42735</v>
      </c>
      <c r="AM685" s="0" t="n">
        <v>330</v>
      </c>
      <c r="AN685" s="0" t="n">
        <v>348</v>
      </c>
      <c r="AO685" s="0" t="n">
        <v>84</v>
      </c>
      <c r="AP685" s="0" t="n">
        <v>93</v>
      </c>
      <c r="AQ685" s="0" t="s">
        <v>197</v>
      </c>
      <c r="AR685" s="0" t="s">
        <v>58</v>
      </c>
      <c r="AS685" s="0" t="s">
        <v>67</v>
      </c>
      <c r="AT685" s="0" t="n">
        <v>13179</v>
      </c>
      <c r="AU685" s="0" t="n">
        <v>12</v>
      </c>
      <c r="AX685" s="0" t="s">
        <v>1263</v>
      </c>
    </row>
    <row r="686" customFormat="false" ht="15" hidden="false" customHeight="false" outlineLevel="0" collapsed="false">
      <c r="A686" s="0" t="s">
        <v>3573</v>
      </c>
      <c r="B686" s="0" t="s">
        <v>2935</v>
      </c>
      <c r="C686" s="0" t="s">
        <v>3574</v>
      </c>
      <c r="E686" s="1" t="s">
        <v>3574</v>
      </c>
      <c r="G686" s="5" t="s">
        <v>3574</v>
      </c>
      <c r="H686" s="5"/>
      <c r="I686" s="5"/>
      <c r="J686" s="5"/>
      <c r="K686" s="5"/>
      <c r="L686" s="5"/>
      <c r="M686" s="5"/>
      <c r="N686" s="5"/>
      <c r="O686" s="0" t="s">
        <v>3574</v>
      </c>
      <c r="P686" s="0" t="s">
        <v>3575</v>
      </c>
      <c r="Q686" s="0" t="s">
        <v>51</v>
      </c>
      <c r="R686" s="0" t="s">
        <v>52</v>
      </c>
      <c r="S686" s="0" t="n">
        <v>732</v>
      </c>
      <c r="T686" s="0" t="n">
        <v>7010</v>
      </c>
      <c r="U686" s="0" t="n">
        <v>7010</v>
      </c>
      <c r="V686" s="0" t="n">
        <v>6420</v>
      </c>
      <c r="W686" s="0" t="s">
        <v>3576</v>
      </c>
      <c r="X686" s="0" t="n">
        <v>67</v>
      </c>
      <c r="Y686" s="0" t="s">
        <v>53</v>
      </c>
      <c r="Z686" s="0" t="n">
        <v>7010</v>
      </c>
      <c r="AA686" s="0" t="s">
        <v>54</v>
      </c>
      <c r="AB686" s="0" t="s">
        <v>54</v>
      </c>
      <c r="AC686" s="0" t="n">
        <v>2.929</v>
      </c>
      <c r="AD686" s="0" t="s">
        <v>3577</v>
      </c>
      <c r="AG686" s="6" t="n">
        <v>42369</v>
      </c>
      <c r="AH686" s="0" t="n">
        <v>3</v>
      </c>
      <c r="AI686" s="0" t="n">
        <v>4</v>
      </c>
      <c r="AJ686" s="6" t="n">
        <v>42369</v>
      </c>
      <c r="AK686" s="0" t="n">
        <v>2.929</v>
      </c>
      <c r="AL686" s="6" t="n">
        <v>42369</v>
      </c>
      <c r="AM686" s="0" t="n">
        <v>441</v>
      </c>
      <c r="AN686" s="0" t="n">
        <v>480</v>
      </c>
      <c r="AO686" s="0" t="s">
        <v>56</v>
      </c>
      <c r="AP686" s="0" t="s">
        <v>56</v>
      </c>
      <c r="AQ686" s="0" t="s">
        <v>70</v>
      </c>
      <c r="AR686" s="0" t="s">
        <v>70</v>
      </c>
      <c r="AS686" s="0" t="s">
        <v>53</v>
      </c>
      <c r="AT686" s="0" t="n">
        <v>35</v>
      </c>
      <c r="AU686" s="0" t="n">
        <v>35</v>
      </c>
      <c r="AX686" s="0" t="s">
        <v>1263</v>
      </c>
    </row>
    <row r="687" customFormat="false" ht="15" hidden="false" customHeight="false" outlineLevel="0" collapsed="false">
      <c r="A687" s="0" t="s">
        <v>3578</v>
      </c>
      <c r="B687" s="0" t="s">
        <v>2935</v>
      </c>
      <c r="C687" s="0" t="s">
        <v>3579</v>
      </c>
      <c r="E687" s="1" t="s">
        <v>3579</v>
      </c>
      <c r="G687" s="5" t="s">
        <v>3579</v>
      </c>
      <c r="H687" s="5"/>
      <c r="I687" s="5"/>
      <c r="J687" s="5"/>
      <c r="K687" s="5"/>
      <c r="L687" s="5"/>
      <c r="M687" s="5"/>
      <c r="N687" s="5"/>
      <c r="O687" s="0" t="s">
        <v>3579</v>
      </c>
      <c r="P687" s="0" t="s">
        <v>3580</v>
      </c>
      <c r="Q687" s="0" t="s">
        <v>51</v>
      </c>
      <c r="R687" s="0" t="s">
        <v>52</v>
      </c>
      <c r="S687" s="0" t="n">
        <v>192</v>
      </c>
      <c r="T687" s="0" t="n">
        <v>2894</v>
      </c>
      <c r="U687" s="0" t="n">
        <v>2894</v>
      </c>
      <c r="W687" s="0" t="s">
        <v>3578</v>
      </c>
      <c r="X687" s="0" t="n">
        <v>6</v>
      </c>
      <c r="Y687" s="0" t="s">
        <v>53</v>
      </c>
      <c r="Z687" s="0" t="n">
        <v>2894</v>
      </c>
      <c r="AA687" s="0" t="s">
        <v>54</v>
      </c>
      <c r="AB687" s="0" t="s">
        <v>54</v>
      </c>
      <c r="AC687" s="0" t="n">
        <v>619</v>
      </c>
      <c r="AD687" s="0" t="s">
        <v>3581</v>
      </c>
      <c r="AG687" s="6" t="n">
        <v>42369</v>
      </c>
      <c r="AH687" s="0" t="n">
        <v>6</v>
      </c>
      <c r="AI687" s="0" t="n">
        <v>7</v>
      </c>
      <c r="AJ687" s="6" t="n">
        <v>42369</v>
      </c>
      <c r="AK687" s="0" t="n">
        <v>619</v>
      </c>
      <c r="AL687" s="6" t="n">
        <v>42369</v>
      </c>
      <c r="AM687" s="0" t="n">
        <v>81</v>
      </c>
      <c r="AN687" s="0" t="n">
        <v>88</v>
      </c>
      <c r="AO687" s="0" t="s">
        <v>56</v>
      </c>
      <c r="AP687" s="0" t="s">
        <v>56</v>
      </c>
      <c r="AQ687" s="0" t="s">
        <v>70</v>
      </c>
      <c r="AR687" s="0" t="s">
        <v>70</v>
      </c>
      <c r="AS687" s="0" t="s">
        <v>53</v>
      </c>
      <c r="AT687" s="0" t="n">
        <v>3</v>
      </c>
      <c r="AU687" s="0" t="n">
        <v>3</v>
      </c>
      <c r="AV687" s="0" t="s">
        <v>3582</v>
      </c>
      <c r="AX687" s="0" t="s">
        <v>1263</v>
      </c>
      <c r="AY687" s="0" t="s">
        <v>3583</v>
      </c>
    </row>
    <row r="688" customFormat="false" ht="15" hidden="false" customHeight="false" outlineLevel="0" collapsed="false">
      <c r="A688" s="0" t="s">
        <v>3584</v>
      </c>
      <c r="B688" s="0" t="s">
        <v>2935</v>
      </c>
      <c r="C688" s="0" t="s">
        <v>3585</v>
      </c>
      <c r="E688" s="1" t="s">
        <v>3585</v>
      </c>
      <c r="G688" s="5" t="s">
        <v>3585</v>
      </c>
      <c r="H688" s="5"/>
      <c r="I688" s="5"/>
      <c r="J688" s="5"/>
      <c r="K688" s="5"/>
      <c r="L688" s="5"/>
      <c r="M688" s="5"/>
      <c r="N688" s="5"/>
      <c r="Q688" s="0" t="s">
        <v>51</v>
      </c>
      <c r="R688" s="0" t="s">
        <v>119</v>
      </c>
      <c r="S688" s="0" t="n">
        <v>57</v>
      </c>
      <c r="T688" s="0" t="n">
        <v>2572</v>
      </c>
      <c r="U688" s="0" t="n">
        <v>2572</v>
      </c>
      <c r="X688" s="0" t="n">
        <v>3</v>
      </c>
      <c r="Y688" s="0" t="s">
        <v>77</v>
      </c>
      <c r="AD688" s="0" t="s">
        <v>3581</v>
      </c>
      <c r="AG688" s="6" t="n">
        <v>42369</v>
      </c>
      <c r="AH688" s="0" t="n">
        <v>4</v>
      </c>
      <c r="AI688" s="0" t="n">
        <v>4</v>
      </c>
      <c r="AJ688" s="6" t="n">
        <v>42369</v>
      </c>
      <c r="AK688" s="0" t="n">
        <v>350</v>
      </c>
      <c r="AL688" s="6" t="n">
        <v>42369</v>
      </c>
      <c r="AM688" s="0" t="n">
        <v>36</v>
      </c>
      <c r="AN688" s="0" t="n">
        <v>40</v>
      </c>
      <c r="AO688" s="0" t="s">
        <v>56</v>
      </c>
      <c r="AP688" s="0" t="s">
        <v>56</v>
      </c>
      <c r="AQ688" s="0" t="s">
        <v>70</v>
      </c>
      <c r="AR688" s="0" t="s">
        <v>70</v>
      </c>
      <c r="AS688" s="0" t="s">
        <v>77</v>
      </c>
      <c r="AT688" s="0" t="n">
        <v>0</v>
      </c>
      <c r="AU688" s="0" t="n">
        <v>0</v>
      </c>
      <c r="AX688" s="0" t="s">
        <v>1263</v>
      </c>
    </row>
    <row r="689" customFormat="false" ht="15" hidden="false" customHeight="false" outlineLevel="0" collapsed="false">
      <c r="A689" s="0" t="s">
        <v>3586</v>
      </c>
      <c r="B689" s="0" t="s">
        <v>2935</v>
      </c>
      <c r="C689" s="0" t="s">
        <v>3587</v>
      </c>
      <c r="E689" s="1" t="s">
        <v>3587</v>
      </c>
      <c r="G689" s="5" t="s">
        <v>3587</v>
      </c>
      <c r="H689" s="5" t="s">
        <v>3588</v>
      </c>
      <c r="I689" s="5" t="s">
        <v>3589</v>
      </c>
      <c r="J689" s="5"/>
      <c r="K689" s="5"/>
      <c r="L689" s="5"/>
      <c r="M689" s="5"/>
      <c r="N689" s="5"/>
      <c r="O689" s="0" t="s">
        <v>3590</v>
      </c>
      <c r="P689" s="0" t="s">
        <v>3591</v>
      </c>
      <c r="Q689" s="0" t="s">
        <v>51</v>
      </c>
      <c r="R689" s="0" t="s">
        <v>119</v>
      </c>
      <c r="S689" s="0" t="n">
        <v>36</v>
      </c>
      <c r="T689" s="0" t="n">
        <v>2825</v>
      </c>
      <c r="U689" s="0" t="n">
        <v>2825</v>
      </c>
      <c r="V689" s="0" t="n">
        <v>3290</v>
      </c>
      <c r="W689" s="0" t="s">
        <v>3586</v>
      </c>
      <c r="X689" s="0" t="n">
        <v>1</v>
      </c>
      <c r="Y689" s="0" t="s">
        <v>67</v>
      </c>
      <c r="Z689" s="0" t="s">
        <v>120</v>
      </c>
      <c r="AA689" s="0" t="s">
        <v>54</v>
      </c>
      <c r="AB689" s="0" t="s">
        <v>54</v>
      </c>
      <c r="AC689" s="0" t="s">
        <v>120</v>
      </c>
      <c r="AD689" s="0" t="s">
        <v>3592</v>
      </c>
      <c r="AG689" s="6" t="n">
        <v>42369</v>
      </c>
      <c r="AH689" s="0" t="n">
        <v>1</v>
      </c>
      <c r="AI689" s="0" t="n">
        <v>1</v>
      </c>
      <c r="AJ689" s="6" t="n">
        <v>42369</v>
      </c>
      <c r="AK689" s="0" t="n">
        <v>53</v>
      </c>
      <c r="AL689" s="6" t="n">
        <v>42369</v>
      </c>
      <c r="AM689" s="0" t="n">
        <v>55</v>
      </c>
      <c r="AN689" s="0" t="n">
        <v>60</v>
      </c>
      <c r="AO689" s="0" t="s">
        <v>56</v>
      </c>
      <c r="AP689" s="0" t="s">
        <v>56</v>
      </c>
      <c r="AQ689" s="0" t="s">
        <v>70</v>
      </c>
      <c r="AR689" s="0" t="s">
        <v>70</v>
      </c>
      <c r="AS689" s="0" t="s">
        <v>67</v>
      </c>
      <c r="AT689" s="0" t="n">
        <v>9</v>
      </c>
      <c r="AU689" s="0" t="n">
        <v>0</v>
      </c>
      <c r="AX689" s="0" t="s">
        <v>1263</v>
      </c>
    </row>
    <row r="690" customFormat="false" ht="15" hidden="false" customHeight="false" outlineLevel="0" collapsed="false">
      <c r="A690" s="0" t="s">
        <v>3593</v>
      </c>
      <c r="B690" s="0" t="s">
        <v>2935</v>
      </c>
      <c r="C690" s="0" t="s">
        <v>3594</v>
      </c>
      <c r="E690" s="1" t="s">
        <v>3594</v>
      </c>
      <c r="G690" s="5" t="s">
        <v>3594</v>
      </c>
      <c r="H690" s="5" t="s">
        <v>3595</v>
      </c>
      <c r="I690" s="5"/>
      <c r="J690" s="5"/>
      <c r="K690" s="5"/>
      <c r="L690" s="5"/>
      <c r="M690" s="5"/>
      <c r="N690" s="5"/>
      <c r="O690" s="0" t="s">
        <v>3596</v>
      </c>
      <c r="P690" s="0" t="s">
        <v>3597</v>
      </c>
      <c r="Q690" s="0" t="s">
        <v>51</v>
      </c>
      <c r="R690" s="0" t="s">
        <v>52</v>
      </c>
      <c r="S690" s="0" t="n">
        <v>269</v>
      </c>
      <c r="T690" s="0" t="n">
        <v>7219</v>
      </c>
      <c r="U690" s="0" t="n">
        <v>7219</v>
      </c>
      <c r="V690" s="0" t="n">
        <v>2120</v>
      </c>
      <c r="X690" s="0" t="n">
        <v>13</v>
      </c>
      <c r="Y690" s="0" t="s">
        <v>67</v>
      </c>
      <c r="Z690" s="0" t="n">
        <v>7022</v>
      </c>
      <c r="AA690" s="0" t="s">
        <v>120</v>
      </c>
      <c r="AB690" s="0" t="s">
        <v>56</v>
      </c>
      <c r="AC690" s="0" t="n">
        <v>6</v>
      </c>
      <c r="AD690" s="0" t="s">
        <v>3598</v>
      </c>
      <c r="AG690" s="6" t="n">
        <v>42369</v>
      </c>
      <c r="AH690" s="0" t="n">
        <v>51</v>
      </c>
      <c r="AI690" s="0" t="n">
        <v>62</v>
      </c>
      <c r="AJ690" s="6" t="n">
        <v>42369</v>
      </c>
      <c r="AK690" s="0" t="n">
        <v>788</v>
      </c>
      <c r="AL690" s="6" t="n">
        <v>42369</v>
      </c>
      <c r="AM690" s="0" t="n">
        <v>454</v>
      </c>
      <c r="AN690" s="0" t="n">
        <v>494</v>
      </c>
      <c r="AO690" s="0" t="s">
        <v>56</v>
      </c>
      <c r="AP690" s="0" t="s">
        <v>56</v>
      </c>
      <c r="AQ690" s="0" t="s">
        <v>70</v>
      </c>
      <c r="AR690" s="0" t="s">
        <v>70</v>
      </c>
      <c r="AS690" s="0" t="s">
        <v>67</v>
      </c>
      <c r="AT690" s="0" t="n">
        <v>23</v>
      </c>
      <c r="AU690" s="0" t="n">
        <v>6</v>
      </c>
      <c r="AV690" s="0" t="s">
        <v>1263</v>
      </c>
      <c r="AX690" s="0" t="s">
        <v>1263</v>
      </c>
    </row>
    <row r="691" customFormat="false" ht="15" hidden="false" customHeight="false" outlineLevel="0" collapsed="false">
      <c r="A691" s="0" t="s">
        <v>3599</v>
      </c>
      <c r="B691" s="0" t="s">
        <v>2935</v>
      </c>
      <c r="C691" s="0" t="s">
        <v>3600</v>
      </c>
      <c r="E691" s="1" t="s">
        <v>3600</v>
      </c>
      <c r="G691" s="5" t="s">
        <v>3600</v>
      </c>
      <c r="H691" s="5"/>
      <c r="I691" s="5"/>
      <c r="J691" s="5"/>
      <c r="K691" s="5"/>
      <c r="L691" s="5"/>
      <c r="M691" s="5"/>
      <c r="N691" s="5"/>
      <c r="O691" s="0" t="s">
        <v>3600</v>
      </c>
      <c r="P691" s="0" t="s">
        <v>3601</v>
      </c>
      <c r="Q691" s="0" t="s">
        <v>51</v>
      </c>
      <c r="R691" s="0" t="s">
        <v>52</v>
      </c>
      <c r="S691" s="0" t="n">
        <v>50.713</v>
      </c>
      <c r="T691" s="0" t="n">
        <v>2120</v>
      </c>
      <c r="U691" s="0" t="n">
        <v>2120</v>
      </c>
      <c r="V691" s="0" t="n">
        <v>2016</v>
      </c>
      <c r="X691" s="0" t="n">
        <v>972</v>
      </c>
      <c r="Y691" s="0" t="s">
        <v>53</v>
      </c>
      <c r="Z691" s="0" t="n">
        <v>2120</v>
      </c>
      <c r="AA691" s="0" t="s">
        <v>54</v>
      </c>
      <c r="AB691" s="0" t="s">
        <v>54</v>
      </c>
      <c r="AC691" s="0" t="n">
        <v>115.2</v>
      </c>
      <c r="AD691" s="0" t="s">
        <v>3602</v>
      </c>
      <c r="AG691" s="6" t="n">
        <v>42735</v>
      </c>
      <c r="AH691" s="0" t="n">
        <v>4.531</v>
      </c>
      <c r="AI691" s="0" t="n">
        <v>4.776</v>
      </c>
      <c r="AJ691" s="6" t="n">
        <v>42735</v>
      </c>
      <c r="AK691" s="0" t="n">
        <v>115.2</v>
      </c>
      <c r="AL691" s="6" t="n">
        <v>42735</v>
      </c>
      <c r="AM691" s="0" t="n">
        <v>82.238</v>
      </c>
      <c r="AN691" s="0" t="n">
        <v>86.687</v>
      </c>
      <c r="AO691" s="0" t="n">
        <v>101.38</v>
      </c>
      <c r="AP691" s="0" t="n">
        <v>113.276</v>
      </c>
      <c r="AQ691" s="0" t="s">
        <v>197</v>
      </c>
      <c r="AR691" s="0" t="s">
        <v>58</v>
      </c>
      <c r="AS691" s="0" t="s">
        <v>53</v>
      </c>
      <c r="AT691" s="0" t="n">
        <v>455</v>
      </c>
      <c r="AU691" s="0" t="n">
        <v>485</v>
      </c>
      <c r="AV691" s="0" t="s">
        <v>3602</v>
      </c>
      <c r="AW691" s="0" t="s">
        <v>3602</v>
      </c>
      <c r="AX691" s="0" t="s">
        <v>1263</v>
      </c>
      <c r="AY691" s="0" t="s">
        <v>3603</v>
      </c>
    </row>
    <row r="692" customFormat="false" ht="15" hidden="false" customHeight="false" outlineLevel="0" collapsed="false">
      <c r="A692" s="0" t="s">
        <v>3604</v>
      </c>
      <c r="B692" s="0" t="s">
        <v>2935</v>
      </c>
      <c r="C692" s="0" t="s">
        <v>3605</v>
      </c>
      <c r="E692" s="1" t="s">
        <v>3605</v>
      </c>
      <c r="G692" s="5" t="s">
        <v>3605</v>
      </c>
      <c r="H692" s="5"/>
      <c r="I692" s="5"/>
      <c r="J692" s="5"/>
      <c r="K692" s="5"/>
      <c r="L692" s="5"/>
      <c r="M692" s="5"/>
      <c r="N692" s="5"/>
      <c r="O692" s="0" t="s">
        <v>3605</v>
      </c>
      <c r="P692" s="0" t="s">
        <v>3606</v>
      </c>
      <c r="Q692" s="0" t="s">
        <v>51</v>
      </c>
      <c r="R692" s="0" t="s">
        <v>52</v>
      </c>
      <c r="S692" s="0" t="n">
        <v>2.707</v>
      </c>
      <c r="T692" s="0" t="n">
        <v>7010</v>
      </c>
      <c r="U692" s="0" t="n">
        <v>7010</v>
      </c>
      <c r="X692" s="0" t="n">
        <v>392</v>
      </c>
      <c r="Y692" s="0" t="s">
        <v>53</v>
      </c>
      <c r="Z692" s="0" t="n">
        <v>7010</v>
      </c>
      <c r="AA692" s="0" t="s">
        <v>54</v>
      </c>
      <c r="AB692" s="0" t="s">
        <v>54</v>
      </c>
      <c r="AC692" s="0" t="n">
        <v>11.678</v>
      </c>
      <c r="AD692" s="0" t="s">
        <v>3607</v>
      </c>
      <c r="AG692" s="6" t="n">
        <v>42369</v>
      </c>
      <c r="AH692" s="0" t="n">
        <v>123</v>
      </c>
      <c r="AI692" s="0" t="n">
        <v>134</v>
      </c>
      <c r="AJ692" s="6" t="n">
        <v>42369</v>
      </c>
      <c r="AK692" s="0" t="n">
        <v>11.678</v>
      </c>
      <c r="AL692" s="6" t="n">
        <v>42369</v>
      </c>
      <c r="AM692" s="0" t="n">
        <v>2.2</v>
      </c>
      <c r="AN692" s="0" t="n">
        <v>2.395</v>
      </c>
      <c r="AO692" s="0" t="s">
        <v>56</v>
      </c>
      <c r="AP692" s="0" t="s">
        <v>56</v>
      </c>
      <c r="AQ692" s="0" t="s">
        <v>70</v>
      </c>
      <c r="AR692" s="0" t="s">
        <v>70</v>
      </c>
      <c r="AS692" s="0" t="s">
        <v>53</v>
      </c>
      <c r="AT692" s="0" t="n">
        <v>124</v>
      </c>
      <c r="AU692" s="0" t="n">
        <v>144</v>
      </c>
      <c r="AX692" s="0" t="s">
        <v>1263</v>
      </c>
    </row>
    <row r="693" customFormat="false" ht="15" hidden="false" customHeight="false" outlineLevel="0" collapsed="false">
      <c r="A693" s="0" t="s">
        <v>3608</v>
      </c>
      <c r="B693" s="0" t="s">
        <v>2935</v>
      </c>
      <c r="C693" s="0" t="s">
        <v>3609</v>
      </c>
      <c r="E693" s="1" t="s">
        <v>3609</v>
      </c>
      <c r="G693" s="5" t="s">
        <v>3609</v>
      </c>
      <c r="H693" s="5"/>
      <c r="I693" s="5"/>
      <c r="J693" s="5"/>
      <c r="K693" s="5"/>
      <c r="L693" s="5"/>
      <c r="M693" s="5"/>
      <c r="N693" s="5"/>
      <c r="O693" s="0" t="s">
        <v>3609</v>
      </c>
      <c r="P693" s="0" t="s">
        <v>3610</v>
      </c>
      <c r="Q693" s="0" t="s">
        <v>51</v>
      </c>
      <c r="R693" s="0" t="s">
        <v>52</v>
      </c>
      <c r="S693" s="0" t="n">
        <v>8.236</v>
      </c>
      <c r="T693" s="0" t="n">
        <v>2016</v>
      </c>
      <c r="U693" s="0" t="n">
        <v>2016</v>
      </c>
      <c r="V693" s="0" t="n">
        <v>2017</v>
      </c>
      <c r="X693" s="0" t="n">
        <v>976</v>
      </c>
      <c r="Y693" s="0" t="s">
        <v>53</v>
      </c>
      <c r="Z693" s="0" t="n">
        <v>2016</v>
      </c>
      <c r="AA693" s="0" t="s">
        <v>54</v>
      </c>
      <c r="AB693" s="0" t="s">
        <v>54</v>
      </c>
      <c r="AC693" s="0" t="n">
        <v>16.721</v>
      </c>
      <c r="AD693" s="0" t="s">
        <v>3537</v>
      </c>
      <c r="AG693" s="6" t="n">
        <v>42735</v>
      </c>
      <c r="AH693" s="0" t="n">
        <v>192</v>
      </c>
      <c r="AI693" s="0" t="n">
        <v>202</v>
      </c>
      <c r="AJ693" s="6" t="n">
        <v>42735</v>
      </c>
      <c r="AK693" s="0" t="n">
        <v>16.721</v>
      </c>
      <c r="AL693" s="6" t="n">
        <v>42735</v>
      </c>
      <c r="AM693" s="0" t="n">
        <v>9.877</v>
      </c>
      <c r="AN693" s="0" t="n">
        <v>10.411</v>
      </c>
      <c r="AO693" s="0" t="n">
        <v>6.095</v>
      </c>
      <c r="AP693" s="0" t="n">
        <v>6.811</v>
      </c>
      <c r="AQ693" s="0" t="s">
        <v>197</v>
      </c>
      <c r="AR693" s="0" t="s">
        <v>58</v>
      </c>
      <c r="AS693" s="0" t="s">
        <v>53</v>
      </c>
      <c r="AT693" s="0" t="n">
        <v>204</v>
      </c>
      <c r="AU693" s="0" t="n">
        <v>212</v>
      </c>
      <c r="AV693" s="0" t="s">
        <v>1263</v>
      </c>
      <c r="AX693" s="0" t="s">
        <v>1263</v>
      </c>
    </row>
    <row r="694" customFormat="false" ht="15" hidden="false" customHeight="false" outlineLevel="0" collapsed="false">
      <c r="A694" s="0" t="s">
        <v>3611</v>
      </c>
      <c r="B694" s="0" t="s">
        <v>2935</v>
      </c>
      <c r="C694" s="0" t="s">
        <v>3612</v>
      </c>
      <c r="E694" s="1" t="s">
        <v>3612</v>
      </c>
      <c r="G694" s="5" t="s">
        <v>3612</v>
      </c>
      <c r="H694" s="5" t="s">
        <v>3613</v>
      </c>
      <c r="I694" s="5"/>
      <c r="J694" s="5"/>
      <c r="K694" s="5"/>
      <c r="L694" s="5"/>
      <c r="M694" s="5"/>
      <c r="N694" s="5"/>
      <c r="O694" s="0" t="s">
        <v>3614</v>
      </c>
      <c r="P694" s="0" t="s">
        <v>3615</v>
      </c>
      <c r="Q694" s="0" t="s">
        <v>51</v>
      </c>
      <c r="R694" s="0" t="s">
        <v>52</v>
      </c>
      <c r="S694" s="0" t="n">
        <v>352</v>
      </c>
      <c r="T694" s="0" t="n">
        <v>2572</v>
      </c>
      <c r="U694" s="0" t="n">
        <v>2572</v>
      </c>
      <c r="V694" s="0" t="n">
        <v>2229</v>
      </c>
      <c r="W694" s="0" t="s">
        <v>3611</v>
      </c>
      <c r="X694" s="0" t="n">
        <v>21</v>
      </c>
      <c r="Y694" s="0" t="s">
        <v>67</v>
      </c>
      <c r="Z694" s="0" t="n">
        <v>7010</v>
      </c>
      <c r="AA694" s="0" t="s">
        <v>256</v>
      </c>
      <c r="AB694" s="0" t="s">
        <v>54</v>
      </c>
      <c r="AC694" s="0" t="n">
        <v>1</v>
      </c>
      <c r="AD694" s="0" t="s">
        <v>3616</v>
      </c>
      <c r="AG694" s="6" t="n">
        <v>42369</v>
      </c>
      <c r="AH694" s="0" t="n">
        <v>25</v>
      </c>
      <c r="AI694" s="0" t="n">
        <v>28</v>
      </c>
      <c r="AJ694" s="6" t="n">
        <v>42369</v>
      </c>
      <c r="AK694" s="0" t="n">
        <v>1.369</v>
      </c>
      <c r="AL694" s="6" t="n">
        <v>42369</v>
      </c>
      <c r="AM694" s="0" t="n">
        <v>366</v>
      </c>
      <c r="AN694" s="0" t="n">
        <v>398</v>
      </c>
      <c r="AO694" s="0" t="s">
        <v>56</v>
      </c>
      <c r="AP694" s="0" t="s">
        <v>56</v>
      </c>
      <c r="AQ694" s="0" t="s">
        <v>70</v>
      </c>
      <c r="AR694" s="0" t="s">
        <v>70</v>
      </c>
      <c r="AS694" s="0" t="s">
        <v>67</v>
      </c>
      <c r="AT694" s="0" t="n">
        <v>19</v>
      </c>
      <c r="AU694" s="0" t="n">
        <v>6</v>
      </c>
      <c r="AV694" s="0" t="s">
        <v>1263</v>
      </c>
      <c r="AX694" s="0" t="s">
        <v>1263</v>
      </c>
      <c r="AY694" s="0" t="s">
        <v>3617</v>
      </c>
    </row>
    <row r="695" customFormat="false" ht="15" hidden="false" customHeight="false" outlineLevel="0" collapsed="false">
      <c r="A695" s="0" t="s">
        <v>3618</v>
      </c>
      <c r="B695" s="0" t="s">
        <v>2935</v>
      </c>
      <c r="C695" s="0" t="s">
        <v>3619</v>
      </c>
      <c r="E695" s="1" t="s">
        <v>3619</v>
      </c>
      <c r="G695" s="5" t="s">
        <v>3619</v>
      </c>
      <c r="H695" s="5" t="s">
        <v>3620</v>
      </c>
      <c r="I695" s="5" t="s">
        <v>3621</v>
      </c>
      <c r="J695" s="5"/>
      <c r="K695" s="5"/>
      <c r="L695" s="5"/>
      <c r="M695" s="5"/>
      <c r="N695" s="5"/>
      <c r="O695" s="0" t="s">
        <v>3622</v>
      </c>
      <c r="P695" s="0" t="s">
        <v>3623</v>
      </c>
      <c r="Q695" s="0" t="s">
        <v>51</v>
      </c>
      <c r="R695" s="0" t="s">
        <v>52</v>
      </c>
      <c r="S695" s="0" t="n">
        <v>557</v>
      </c>
      <c r="T695" s="0" t="n">
        <v>2012</v>
      </c>
      <c r="U695" s="0" t="n">
        <v>2012</v>
      </c>
      <c r="V695" s="0" t="n">
        <v>2016</v>
      </c>
      <c r="X695" s="0" t="n">
        <v>23</v>
      </c>
      <c r="Y695" s="0" t="s">
        <v>67</v>
      </c>
      <c r="Z695" s="0" t="s">
        <v>120</v>
      </c>
      <c r="AA695" s="0" t="s">
        <v>120</v>
      </c>
      <c r="AB695" s="0" t="s">
        <v>54</v>
      </c>
      <c r="AC695" s="0" t="s">
        <v>120</v>
      </c>
      <c r="AD695" s="0" t="s">
        <v>3624</v>
      </c>
      <c r="AG695" s="0" t="n">
        <v>2015</v>
      </c>
      <c r="AH695" s="0" t="s">
        <v>56</v>
      </c>
      <c r="AI695" s="0" t="s">
        <v>56</v>
      </c>
      <c r="AK695" s="0" t="n">
        <v>883</v>
      </c>
      <c r="AL695" s="0" t="n">
        <v>2015</v>
      </c>
      <c r="AM695" s="0" t="s">
        <v>56</v>
      </c>
      <c r="AN695" s="0" t="s">
        <v>56</v>
      </c>
      <c r="AO695" s="0" t="s">
        <v>56</v>
      </c>
      <c r="AP695" s="0" t="s">
        <v>56</v>
      </c>
      <c r="AQ695" s="0" t="s">
        <v>70</v>
      </c>
      <c r="AR695" s="0" t="s">
        <v>70</v>
      </c>
      <c r="AS695" s="0" t="s">
        <v>67</v>
      </c>
      <c r="AT695" s="0" t="n">
        <v>147</v>
      </c>
      <c r="AU695" s="0" t="n">
        <v>7</v>
      </c>
      <c r="AV695" s="0" t="s">
        <v>3625</v>
      </c>
      <c r="AX695" s="0" t="s">
        <v>1263</v>
      </c>
      <c r="AY695" s="0" t="s">
        <v>3626</v>
      </c>
    </row>
    <row r="696" customFormat="false" ht="15" hidden="false" customHeight="false" outlineLevel="0" collapsed="false">
      <c r="A696" s="0" t="s">
        <v>3627</v>
      </c>
      <c r="B696" s="0" t="s">
        <v>2935</v>
      </c>
      <c r="C696" s="0" t="s">
        <v>3628</v>
      </c>
      <c r="E696" s="1" t="s">
        <v>3628</v>
      </c>
      <c r="G696" s="5" t="s">
        <v>3628</v>
      </c>
      <c r="H696" s="5"/>
      <c r="I696" s="5"/>
      <c r="J696" s="5"/>
      <c r="K696" s="5"/>
      <c r="L696" s="5"/>
      <c r="M696" s="5" t="s">
        <v>3629</v>
      </c>
      <c r="N696" s="5"/>
      <c r="O696" s="0" t="s">
        <v>3622</v>
      </c>
      <c r="P696" s="0" t="s">
        <v>3623</v>
      </c>
      <c r="Q696" s="0" t="s">
        <v>51</v>
      </c>
      <c r="R696" s="0" t="s">
        <v>52</v>
      </c>
      <c r="S696" s="0" t="n">
        <v>2.202</v>
      </c>
      <c r="T696" s="0" t="n">
        <v>7010</v>
      </c>
      <c r="U696" s="0" t="n">
        <v>7010</v>
      </c>
      <c r="V696" s="0" t="n">
        <v>7490</v>
      </c>
      <c r="X696" s="0" t="n">
        <v>634</v>
      </c>
      <c r="Y696" s="0" t="s">
        <v>67</v>
      </c>
      <c r="Z696" s="0" t="s">
        <v>120</v>
      </c>
      <c r="AA696" s="0" t="s">
        <v>256</v>
      </c>
      <c r="AB696" s="0" t="s">
        <v>54</v>
      </c>
      <c r="AC696" s="0" t="s">
        <v>120</v>
      </c>
      <c r="AD696" s="0" t="s">
        <v>3624</v>
      </c>
      <c r="AG696" s="6" t="n">
        <v>42735</v>
      </c>
      <c r="AH696" s="0" t="n">
        <v>210</v>
      </c>
      <c r="AI696" s="0" t="n">
        <v>221</v>
      </c>
      <c r="AJ696" s="6" t="n">
        <v>42735</v>
      </c>
      <c r="AK696" s="0" t="n">
        <v>5.989</v>
      </c>
      <c r="AL696" s="6" t="n">
        <v>42735</v>
      </c>
      <c r="AM696" s="0" t="n">
        <v>3.054</v>
      </c>
      <c r="AN696" s="0" t="n">
        <v>3.219</v>
      </c>
      <c r="AO696" s="0" t="n">
        <v>2.212</v>
      </c>
      <c r="AP696" s="0" t="n">
        <v>2.804</v>
      </c>
      <c r="AQ696" s="0" t="s">
        <v>189</v>
      </c>
      <c r="AR696" s="0" t="s">
        <v>189</v>
      </c>
      <c r="AS696" s="0" t="s">
        <v>67</v>
      </c>
      <c r="AT696" s="0" t="n">
        <v>147</v>
      </c>
      <c r="AU696" s="0" t="n">
        <v>61</v>
      </c>
      <c r="AX696" s="0" t="s">
        <v>1263</v>
      </c>
      <c r="AY696" s="0" t="s">
        <v>3630</v>
      </c>
    </row>
    <row r="697" customFormat="false" ht="15" hidden="false" customHeight="false" outlineLevel="0" collapsed="false">
      <c r="A697" s="0" t="s">
        <v>3631</v>
      </c>
      <c r="B697" s="0" t="s">
        <v>2935</v>
      </c>
      <c r="C697" s="0" t="s">
        <v>3632</v>
      </c>
      <c r="E697" s="1" t="s">
        <v>3632</v>
      </c>
      <c r="G697" s="5" t="s">
        <v>3632</v>
      </c>
      <c r="H697" s="5"/>
      <c r="I697" s="5"/>
      <c r="J697" s="5"/>
      <c r="K697" s="5"/>
      <c r="L697" s="5"/>
      <c r="M697" s="5"/>
      <c r="N697" s="5"/>
      <c r="O697" s="0" t="s">
        <v>3632</v>
      </c>
      <c r="P697" s="0" t="s">
        <v>3633</v>
      </c>
      <c r="Q697" s="0" t="s">
        <v>51</v>
      </c>
      <c r="R697" s="0" t="s">
        <v>52</v>
      </c>
      <c r="S697" s="0" t="n">
        <v>567</v>
      </c>
      <c r="T697" s="0" t="n">
        <v>2829</v>
      </c>
      <c r="U697" s="0" t="n">
        <v>2829</v>
      </c>
      <c r="V697" s="0" t="n">
        <v>4614</v>
      </c>
      <c r="X697" s="0" t="n">
        <v>114</v>
      </c>
      <c r="Y697" s="0" t="s">
        <v>53</v>
      </c>
      <c r="Z697" s="0" t="n">
        <v>2829</v>
      </c>
      <c r="AA697" s="0" t="s">
        <v>54</v>
      </c>
      <c r="AB697" s="0" t="s">
        <v>54</v>
      </c>
      <c r="AC697" s="0" t="n">
        <v>2.537</v>
      </c>
      <c r="AD697" s="0" t="s">
        <v>3634</v>
      </c>
      <c r="AG697" s="6" t="n">
        <v>42460</v>
      </c>
      <c r="AH697" s="0" t="n">
        <v>16</v>
      </c>
      <c r="AI697" s="0" t="n">
        <v>18</v>
      </c>
      <c r="AJ697" s="6" t="n">
        <v>42460</v>
      </c>
      <c r="AK697" s="0" t="n">
        <v>2.537</v>
      </c>
      <c r="AL697" s="6" t="n">
        <v>42460</v>
      </c>
      <c r="AM697" s="0" t="n">
        <v>410</v>
      </c>
      <c r="AN697" s="0" t="n">
        <v>467</v>
      </c>
      <c r="AO697" s="0" t="n">
        <v>263</v>
      </c>
      <c r="AP697" s="0" t="n">
        <v>294</v>
      </c>
      <c r="AQ697" s="0" t="s">
        <v>197</v>
      </c>
      <c r="AR697" s="0" t="s">
        <v>58</v>
      </c>
      <c r="AS697" s="0" t="s">
        <v>53</v>
      </c>
      <c r="AT697" s="0" t="n">
        <v>63</v>
      </c>
      <c r="AU697" s="0" t="n">
        <v>65</v>
      </c>
      <c r="AX697" s="0" t="s">
        <v>1263</v>
      </c>
    </row>
    <row r="698" customFormat="false" ht="15" hidden="false" customHeight="false" outlineLevel="0" collapsed="false">
      <c r="A698" s="0" t="s">
        <v>3635</v>
      </c>
      <c r="B698" s="0" t="s">
        <v>2935</v>
      </c>
      <c r="C698" s="0" t="s">
        <v>3636</v>
      </c>
      <c r="E698" s="1" t="s">
        <v>3636</v>
      </c>
      <c r="G698" s="5" t="s">
        <v>3636</v>
      </c>
      <c r="H698" s="5"/>
      <c r="I698" s="5"/>
      <c r="J698" s="5"/>
      <c r="K698" s="5"/>
      <c r="L698" s="5"/>
      <c r="M698" s="5"/>
      <c r="N698" s="5"/>
      <c r="O698" s="0" t="s">
        <v>3637</v>
      </c>
      <c r="P698" s="0" t="s">
        <v>3638</v>
      </c>
      <c r="Q698" s="0" t="s">
        <v>51</v>
      </c>
      <c r="R698" s="0" t="s">
        <v>119</v>
      </c>
      <c r="S698" s="0" t="n">
        <v>70</v>
      </c>
      <c r="T698" s="0" t="n">
        <v>2822</v>
      </c>
      <c r="U698" s="0" t="n">
        <v>2822</v>
      </c>
      <c r="V698" s="0" t="n">
        <v>4669</v>
      </c>
      <c r="W698" s="0" t="s">
        <v>3639</v>
      </c>
      <c r="X698" s="0" t="n">
        <v>1</v>
      </c>
      <c r="Y698" s="0" t="s">
        <v>67</v>
      </c>
      <c r="Z698" s="0" t="s">
        <v>120</v>
      </c>
      <c r="AA698" s="0" t="s">
        <v>120</v>
      </c>
      <c r="AB698" s="0" t="s">
        <v>56</v>
      </c>
      <c r="AC698" s="0" t="s">
        <v>120</v>
      </c>
      <c r="AD698" s="0" t="s">
        <v>3640</v>
      </c>
      <c r="AG698" s="6" t="n">
        <v>42369</v>
      </c>
      <c r="AH698" s="0" t="n">
        <v>3</v>
      </c>
      <c r="AI698" s="0" t="n">
        <v>4</v>
      </c>
      <c r="AJ698" s="6" t="n">
        <v>42369</v>
      </c>
      <c r="AK698" s="0" t="n">
        <v>256</v>
      </c>
      <c r="AL698" s="6" t="n">
        <v>42369</v>
      </c>
      <c r="AM698" s="0" t="n">
        <v>38</v>
      </c>
      <c r="AN698" s="0" t="n">
        <v>42</v>
      </c>
      <c r="AO698" s="0" t="s">
        <v>56</v>
      </c>
      <c r="AP698" s="0" t="s">
        <v>56</v>
      </c>
      <c r="AQ698" s="0" t="s">
        <v>70</v>
      </c>
      <c r="AR698" s="0" t="s">
        <v>70</v>
      </c>
      <c r="AS698" s="0" t="s">
        <v>67</v>
      </c>
      <c r="AT698" s="0" t="n">
        <v>76</v>
      </c>
      <c r="AU698" s="0" t="n">
        <v>0</v>
      </c>
      <c r="AV698" s="0" t="s">
        <v>3641</v>
      </c>
      <c r="AX698" s="0" t="s">
        <v>1263</v>
      </c>
    </row>
    <row r="699" customFormat="false" ht="15" hidden="false" customHeight="false" outlineLevel="0" collapsed="false">
      <c r="A699" s="0" t="s">
        <v>3642</v>
      </c>
      <c r="B699" s="0" t="s">
        <v>2935</v>
      </c>
      <c r="C699" s="0" t="s">
        <v>3643</v>
      </c>
      <c r="E699" s="1" t="s">
        <v>3643</v>
      </c>
      <c r="G699" s="5" t="s">
        <v>3643</v>
      </c>
      <c r="H699" s="5"/>
      <c r="I699" s="5"/>
      <c r="J699" s="5"/>
      <c r="K699" s="5"/>
      <c r="L699" s="5"/>
      <c r="M699" s="5"/>
      <c r="N699" s="5"/>
      <c r="O699" s="0" t="s">
        <v>3643</v>
      </c>
      <c r="P699" s="0" t="s">
        <v>3644</v>
      </c>
      <c r="Q699" s="0" t="s">
        <v>51</v>
      </c>
      <c r="R699" s="0" t="s">
        <v>52</v>
      </c>
      <c r="S699" s="0" t="n">
        <v>926</v>
      </c>
      <c r="T699" s="0" t="n">
        <v>5829</v>
      </c>
      <c r="U699" s="0" t="n">
        <v>5829</v>
      </c>
      <c r="X699" s="0" t="n">
        <v>195</v>
      </c>
      <c r="Y699" s="0" t="s">
        <v>77</v>
      </c>
      <c r="Z699" s="0" t="n">
        <v>5829</v>
      </c>
      <c r="AA699" s="0" t="s">
        <v>54</v>
      </c>
      <c r="AB699" s="0" t="s">
        <v>54</v>
      </c>
      <c r="AC699" s="0" t="n">
        <v>4.633</v>
      </c>
      <c r="AD699" s="0" t="s">
        <v>3645</v>
      </c>
      <c r="AG699" s="6" t="n">
        <v>42735</v>
      </c>
      <c r="AH699" s="0" t="n">
        <v>140</v>
      </c>
      <c r="AI699" s="0" t="n">
        <v>148</v>
      </c>
      <c r="AJ699" s="6" t="n">
        <v>42735</v>
      </c>
      <c r="AK699" s="0" t="n">
        <v>4.633</v>
      </c>
      <c r="AL699" s="6" t="n">
        <v>42735</v>
      </c>
      <c r="AM699" s="0" t="n">
        <v>1.957</v>
      </c>
      <c r="AN699" s="0" t="n">
        <v>2.063</v>
      </c>
      <c r="AO699" s="0" t="n">
        <v>3.1</v>
      </c>
      <c r="AP699" s="0" t="n">
        <v>3.463</v>
      </c>
      <c r="AQ699" s="0" t="s">
        <v>197</v>
      </c>
      <c r="AR699" s="0" t="s">
        <v>58</v>
      </c>
      <c r="AS699" s="0" t="s">
        <v>77</v>
      </c>
      <c r="AT699" s="0" t="n">
        <v>114</v>
      </c>
      <c r="AU699" s="0" t="n">
        <v>117</v>
      </c>
      <c r="AX699" s="0" t="s">
        <v>1263</v>
      </c>
    </row>
    <row r="700" customFormat="false" ht="15" hidden="false" customHeight="false" outlineLevel="0" collapsed="false">
      <c r="A700" s="0" t="s">
        <v>3646</v>
      </c>
      <c r="B700" s="0" t="s">
        <v>2935</v>
      </c>
      <c r="C700" s="0" t="s">
        <v>3647</v>
      </c>
      <c r="E700" s="1" t="s">
        <v>3647</v>
      </c>
      <c r="G700" s="5" t="s">
        <v>3647</v>
      </c>
      <c r="H700" s="5"/>
      <c r="I700" s="5"/>
      <c r="J700" s="5"/>
      <c r="K700" s="5"/>
      <c r="L700" s="5"/>
      <c r="M700" s="5"/>
      <c r="N700" s="5"/>
      <c r="O700" s="0" t="s">
        <v>3648</v>
      </c>
      <c r="P700" s="0" t="s">
        <v>3649</v>
      </c>
      <c r="Q700" s="0" t="s">
        <v>51</v>
      </c>
      <c r="R700" s="0" t="s">
        <v>52</v>
      </c>
      <c r="S700" s="0" t="n">
        <v>16.378</v>
      </c>
      <c r="T700" s="0" t="n">
        <v>2120</v>
      </c>
      <c r="U700" s="0" t="n">
        <v>2120</v>
      </c>
      <c r="V700" s="0" t="n">
        <v>2059</v>
      </c>
      <c r="W700" s="0" t="s">
        <v>3650</v>
      </c>
      <c r="X700" s="0" t="n">
        <v>1</v>
      </c>
      <c r="Y700" s="0" t="s">
        <v>67</v>
      </c>
      <c r="Z700" s="0" t="s">
        <v>120</v>
      </c>
      <c r="AA700" s="0" t="s">
        <v>120</v>
      </c>
      <c r="AB700" s="0" t="s">
        <v>1345</v>
      </c>
      <c r="AC700" s="0" t="s">
        <v>120</v>
      </c>
      <c r="AD700" s="0" t="s">
        <v>3645</v>
      </c>
      <c r="AG700" s="6" t="n">
        <v>42735</v>
      </c>
      <c r="AH700" s="0" t="n">
        <v>1.629</v>
      </c>
      <c r="AI700" s="0" t="n">
        <v>1.717</v>
      </c>
      <c r="AJ700" s="6" t="n">
        <v>42735</v>
      </c>
      <c r="AK700" s="0" t="n">
        <v>50.414</v>
      </c>
      <c r="AL700" s="6" t="n">
        <v>42735</v>
      </c>
      <c r="AM700" s="0" t="n">
        <v>38.251</v>
      </c>
      <c r="AN700" s="0" t="n">
        <v>40.32</v>
      </c>
      <c r="AO700" s="0" t="n">
        <v>14.405</v>
      </c>
      <c r="AP700" s="0" t="n">
        <v>16.096</v>
      </c>
      <c r="AQ700" s="0" t="s">
        <v>197</v>
      </c>
      <c r="AR700" s="0" t="s">
        <v>58</v>
      </c>
      <c r="AS700" s="0" t="s">
        <v>67</v>
      </c>
      <c r="AT700" s="0" t="n">
        <v>497</v>
      </c>
      <c r="AU700" s="0" t="n">
        <v>344</v>
      </c>
      <c r="AV700" s="0" t="s">
        <v>3645</v>
      </c>
      <c r="AW700" s="0" t="s">
        <v>3645</v>
      </c>
      <c r="AX700" s="0" t="s">
        <v>1263</v>
      </c>
    </row>
    <row r="701" customFormat="false" ht="15" hidden="false" customHeight="false" outlineLevel="0" collapsed="false">
      <c r="A701" s="0" t="s">
        <v>3651</v>
      </c>
      <c r="B701" s="0" t="s">
        <v>2935</v>
      </c>
      <c r="C701" s="0" t="s">
        <v>3652</v>
      </c>
      <c r="E701" s="1" t="s">
        <v>3652</v>
      </c>
      <c r="G701" s="5" t="s">
        <v>3652</v>
      </c>
      <c r="H701" s="5"/>
      <c r="I701" s="5"/>
      <c r="J701" s="5"/>
      <c r="K701" s="5"/>
      <c r="L701" s="5"/>
      <c r="M701" s="5"/>
      <c r="N701" s="5"/>
      <c r="O701" s="0" t="s">
        <v>3652</v>
      </c>
      <c r="P701" s="0" t="s">
        <v>3653</v>
      </c>
      <c r="Q701" s="0" t="s">
        <v>51</v>
      </c>
      <c r="R701" s="0" t="s">
        <v>52</v>
      </c>
      <c r="S701" s="0" t="n">
        <v>144</v>
      </c>
      <c r="T701" s="0" t="n">
        <v>2829</v>
      </c>
      <c r="U701" s="0" t="n">
        <v>2829</v>
      </c>
      <c r="W701" s="0" t="s">
        <v>3654</v>
      </c>
      <c r="X701" s="0" t="n">
        <v>45</v>
      </c>
      <c r="Y701" s="0" t="s">
        <v>77</v>
      </c>
      <c r="Z701" s="0" t="n">
        <v>2829</v>
      </c>
      <c r="AA701" s="0" t="s">
        <v>54</v>
      </c>
      <c r="AB701" s="0" t="s">
        <v>54</v>
      </c>
      <c r="AC701" s="0" t="n">
        <v>633</v>
      </c>
      <c r="AD701" s="0" t="s">
        <v>3645</v>
      </c>
      <c r="AG701" s="6" t="n">
        <v>42643</v>
      </c>
      <c r="AH701" s="0" t="n">
        <v>18</v>
      </c>
      <c r="AI701" s="0" t="n">
        <v>20</v>
      </c>
      <c r="AJ701" s="6" t="n">
        <v>42643</v>
      </c>
      <c r="AK701" s="0" t="n">
        <v>633</v>
      </c>
      <c r="AL701" s="6" t="n">
        <v>42643</v>
      </c>
      <c r="AM701" s="0" t="n">
        <v>264</v>
      </c>
      <c r="AN701" s="0" t="n">
        <v>294</v>
      </c>
      <c r="AO701" s="0" t="n">
        <v>695</v>
      </c>
      <c r="AP701" s="0" t="n">
        <v>777</v>
      </c>
      <c r="AQ701" s="0" t="s">
        <v>197</v>
      </c>
      <c r="AR701" s="0" t="s">
        <v>58</v>
      </c>
      <c r="AS701" s="0" t="s">
        <v>77</v>
      </c>
      <c r="AT701" s="0" t="n">
        <v>24</v>
      </c>
      <c r="AU701" s="0" t="n">
        <v>24</v>
      </c>
      <c r="AX701" s="0" t="s">
        <v>1263</v>
      </c>
      <c r="AY701" s="0" t="s">
        <v>3655</v>
      </c>
    </row>
    <row r="702" customFormat="false" ht="15" hidden="false" customHeight="false" outlineLevel="0" collapsed="false">
      <c r="A702" s="0" t="s">
        <v>3656</v>
      </c>
      <c r="B702" s="0" t="s">
        <v>2935</v>
      </c>
      <c r="C702" s="0" t="s">
        <v>3657</v>
      </c>
      <c r="E702" s="1" t="s">
        <v>3657</v>
      </c>
      <c r="G702" s="5" t="s">
        <v>3657</v>
      </c>
      <c r="H702" s="5"/>
      <c r="I702" s="5" t="s">
        <v>3658</v>
      </c>
      <c r="J702" s="5"/>
      <c r="K702" s="5"/>
      <c r="L702" s="5"/>
      <c r="M702" s="5"/>
      <c r="N702" s="5"/>
      <c r="O702" s="0" t="s">
        <v>3659</v>
      </c>
      <c r="P702" s="0" t="s">
        <v>3660</v>
      </c>
      <c r="Q702" s="0" t="s">
        <v>718</v>
      </c>
      <c r="R702" s="0" t="s">
        <v>52</v>
      </c>
      <c r="S702" s="0" t="n">
        <v>672</v>
      </c>
      <c r="T702" s="0" t="n">
        <v>8299</v>
      </c>
      <c r="U702" s="0" t="n">
        <v>8299</v>
      </c>
      <c r="V702" s="0" t="n">
        <v>6820</v>
      </c>
      <c r="W702" s="0" t="s">
        <v>3661</v>
      </c>
      <c r="X702" s="0" t="n">
        <v>108</v>
      </c>
      <c r="Y702" s="0" t="s">
        <v>67</v>
      </c>
      <c r="Z702" s="0" t="n">
        <v>8290</v>
      </c>
      <c r="AA702" s="0" t="s">
        <v>3662</v>
      </c>
      <c r="AB702" s="0" t="s">
        <v>56</v>
      </c>
      <c r="AD702" s="0" t="s">
        <v>3645</v>
      </c>
      <c r="AG702" s="6" t="n">
        <v>42369</v>
      </c>
      <c r="AH702" s="0" t="n">
        <v>-48</v>
      </c>
      <c r="AI702" s="0" t="n">
        <v>-52</v>
      </c>
      <c r="AJ702" s="6" t="n">
        <v>42369</v>
      </c>
      <c r="AK702" s="0" t="n">
        <v>2.834</v>
      </c>
      <c r="AL702" s="6" t="n">
        <v>42369</v>
      </c>
      <c r="AM702" s="0" t="n">
        <v>862</v>
      </c>
      <c r="AN702" s="0" t="n">
        <v>939</v>
      </c>
      <c r="AO702" s="0" t="s">
        <v>56</v>
      </c>
      <c r="AP702" s="0" t="s">
        <v>56</v>
      </c>
      <c r="AQ702" s="0" t="s">
        <v>70</v>
      </c>
      <c r="AR702" s="0" t="s">
        <v>70</v>
      </c>
      <c r="AS702" s="0" t="s">
        <v>67</v>
      </c>
      <c r="AT702" s="0" t="n">
        <v>57</v>
      </c>
      <c r="AU702" s="0" t="n">
        <v>39</v>
      </c>
    </row>
    <row r="703" customFormat="false" ht="15" hidden="false" customHeight="false" outlineLevel="0" collapsed="false">
      <c r="A703" s="0" t="s">
        <v>3663</v>
      </c>
      <c r="B703" s="0" t="s">
        <v>2935</v>
      </c>
      <c r="C703" s="0" t="s">
        <v>3664</v>
      </c>
      <c r="E703" s="1" t="s">
        <v>3664</v>
      </c>
      <c r="F703" s="1" t="s">
        <v>3665</v>
      </c>
      <c r="G703" s="5" t="s">
        <v>3665</v>
      </c>
      <c r="H703" s="5" t="s">
        <v>3666</v>
      </c>
      <c r="I703" s="5"/>
      <c r="J703" s="5"/>
      <c r="K703" s="5"/>
      <c r="L703" s="5"/>
      <c r="M703" s="5"/>
      <c r="N703" s="5"/>
      <c r="O703" s="0" t="s">
        <v>3664</v>
      </c>
      <c r="P703" s="0" t="s">
        <v>3667</v>
      </c>
      <c r="Q703" s="0" t="s">
        <v>51</v>
      </c>
      <c r="R703" s="0" t="s">
        <v>52</v>
      </c>
      <c r="S703" s="0" t="n">
        <v>1.304</v>
      </c>
      <c r="T703" s="0" t="n">
        <v>2120</v>
      </c>
      <c r="U703" s="0" t="n">
        <v>2120</v>
      </c>
      <c r="V703" s="0" t="n">
        <v>4646</v>
      </c>
      <c r="X703" s="0" t="n">
        <v>43</v>
      </c>
      <c r="Y703" s="0" t="s">
        <v>128</v>
      </c>
      <c r="Z703" s="0" t="n">
        <v>2120</v>
      </c>
      <c r="AA703" s="0" t="s">
        <v>54</v>
      </c>
      <c r="AB703" s="0" t="s">
        <v>54</v>
      </c>
      <c r="AC703" s="0" t="n">
        <v>2.465</v>
      </c>
      <c r="AD703" s="0" t="s">
        <v>3668</v>
      </c>
      <c r="AG703" s="6" t="n">
        <v>41455</v>
      </c>
      <c r="AH703" s="0" t="n">
        <v>2</v>
      </c>
      <c r="AI703" s="0" t="n">
        <v>2</v>
      </c>
      <c r="AJ703" s="6" t="n">
        <v>41455</v>
      </c>
      <c r="AK703" s="0" t="n">
        <v>2.465</v>
      </c>
      <c r="AL703" s="6" t="n">
        <v>41455</v>
      </c>
      <c r="AM703" s="0" t="n">
        <v>804</v>
      </c>
      <c r="AN703" s="0" t="n">
        <v>1.052</v>
      </c>
      <c r="AO703" s="0" t="s">
        <v>56</v>
      </c>
      <c r="AP703" s="0" t="s">
        <v>56</v>
      </c>
      <c r="AQ703" s="0" t="s">
        <v>70</v>
      </c>
      <c r="AR703" s="0" t="s">
        <v>70</v>
      </c>
      <c r="AS703" s="0" t="s">
        <v>128</v>
      </c>
      <c r="AT703" s="0" t="n">
        <v>28</v>
      </c>
      <c r="AU703" s="0" t="n">
        <v>28</v>
      </c>
      <c r="AV703" s="0" t="s">
        <v>3669</v>
      </c>
      <c r="AW703" s="0" t="s">
        <v>3670</v>
      </c>
      <c r="AX703" s="0" t="s">
        <v>1263</v>
      </c>
      <c r="AY703" s="0" t="s">
        <v>3671</v>
      </c>
    </row>
    <row r="704" customFormat="false" ht="15" hidden="false" customHeight="false" outlineLevel="0" collapsed="false">
      <c r="A704" s="0" t="s">
        <v>3672</v>
      </c>
      <c r="B704" s="0" t="s">
        <v>2935</v>
      </c>
      <c r="C704" s="0" t="s">
        <v>3673</v>
      </c>
      <c r="E704" s="1" t="s">
        <v>3673</v>
      </c>
      <c r="G704" s="5" t="s">
        <v>3673</v>
      </c>
      <c r="H704" s="5" t="s">
        <v>3674</v>
      </c>
      <c r="I704" s="5" t="s">
        <v>3675</v>
      </c>
      <c r="J704" s="5"/>
      <c r="K704" s="5"/>
      <c r="L704" s="5"/>
      <c r="M704" s="5"/>
      <c r="N704" s="5"/>
      <c r="O704" s="0" t="s">
        <v>3676</v>
      </c>
      <c r="P704" s="0" t="s">
        <v>3677</v>
      </c>
      <c r="Q704" s="0" t="s">
        <v>51</v>
      </c>
      <c r="R704" s="0" t="s">
        <v>52</v>
      </c>
      <c r="S704" s="0" t="n">
        <v>2.114</v>
      </c>
      <c r="T704" s="0" t="n">
        <v>3511</v>
      </c>
      <c r="U704" s="0" t="n">
        <v>3511</v>
      </c>
      <c r="V704" s="0" t="n">
        <v>3512</v>
      </c>
      <c r="X704" s="0" t="n">
        <v>1</v>
      </c>
      <c r="Y704" s="0" t="s">
        <v>67</v>
      </c>
      <c r="Z704" s="0" t="s">
        <v>120</v>
      </c>
      <c r="AA704" s="0" t="s">
        <v>120</v>
      </c>
      <c r="AB704" s="0" t="s">
        <v>56</v>
      </c>
      <c r="AC704" s="0" t="s">
        <v>120</v>
      </c>
      <c r="AD704" s="0" t="s">
        <v>3678</v>
      </c>
      <c r="AG704" s="6" t="n">
        <v>42735</v>
      </c>
      <c r="AH704" s="0" t="n">
        <v>108</v>
      </c>
      <c r="AI704" s="0" t="n">
        <v>114</v>
      </c>
      <c r="AJ704" s="6" t="n">
        <v>42735</v>
      </c>
      <c r="AK704" s="0" t="n">
        <v>2.658</v>
      </c>
      <c r="AL704" s="6" t="n">
        <v>42735</v>
      </c>
      <c r="AM704" s="0" t="n">
        <v>2.716</v>
      </c>
      <c r="AN704" s="0" t="n">
        <v>2.863</v>
      </c>
      <c r="AO704" s="0" t="n">
        <v>23</v>
      </c>
      <c r="AP704" s="0" t="n">
        <v>26</v>
      </c>
      <c r="AQ704" s="0" t="s">
        <v>197</v>
      </c>
      <c r="AR704" s="0" t="s">
        <v>58</v>
      </c>
      <c r="AS704" s="0" t="s">
        <v>67</v>
      </c>
      <c r="AT704" s="0" t="n">
        <v>86</v>
      </c>
      <c r="AU704" s="0" t="n">
        <v>50</v>
      </c>
      <c r="AX704" s="0" t="s">
        <v>1263</v>
      </c>
    </row>
    <row r="705" customFormat="false" ht="15" hidden="false" customHeight="false" outlineLevel="0" collapsed="false">
      <c r="A705" s="0" t="s">
        <v>3679</v>
      </c>
      <c r="B705" s="0" t="s">
        <v>2935</v>
      </c>
      <c r="C705" s="0" t="s">
        <v>3680</v>
      </c>
      <c r="E705" s="1" t="s">
        <v>3680</v>
      </c>
      <c r="G705" s="5" t="s">
        <v>3680</v>
      </c>
      <c r="H705" s="5"/>
      <c r="I705" s="5"/>
      <c r="J705" s="5"/>
      <c r="K705" s="5"/>
      <c r="L705" s="5"/>
      <c r="M705" s="5"/>
      <c r="N705" s="5"/>
      <c r="O705" s="0" t="s">
        <v>3681</v>
      </c>
      <c r="P705" s="0" t="s">
        <v>3682</v>
      </c>
      <c r="Q705" s="0" t="s">
        <v>51</v>
      </c>
      <c r="R705" s="0" t="s">
        <v>126</v>
      </c>
      <c r="S705" s="0" t="s">
        <v>56</v>
      </c>
      <c r="T705" s="0" t="n">
        <v>4614</v>
      </c>
      <c r="U705" s="0" t="n">
        <v>4614</v>
      </c>
      <c r="V705" s="0" t="n">
        <v>3320</v>
      </c>
      <c r="X705" s="0" t="n">
        <v>0</v>
      </c>
      <c r="Y705" s="0" t="s">
        <v>67</v>
      </c>
      <c r="Z705" s="0" t="n">
        <v>6420</v>
      </c>
      <c r="AA705" s="0" t="s">
        <v>120</v>
      </c>
      <c r="AB705" s="0" t="s">
        <v>56</v>
      </c>
      <c r="AC705" s="0" t="n">
        <v>15</v>
      </c>
      <c r="AD705" s="0" t="s">
        <v>3683</v>
      </c>
      <c r="AH705" s="0" t="n">
        <v>2</v>
      </c>
      <c r="AI705" s="0" t="n">
        <v>2</v>
      </c>
      <c r="AJ705" s="6" t="n">
        <v>42460</v>
      </c>
      <c r="AK705" s="0" t="n">
        <v>77</v>
      </c>
      <c r="AL705" s="6" t="n">
        <v>42460</v>
      </c>
      <c r="AM705" s="0" t="n">
        <v>9</v>
      </c>
      <c r="AN705" s="0" t="n">
        <v>10</v>
      </c>
      <c r="AO705" s="0" t="s">
        <v>56</v>
      </c>
      <c r="AP705" s="0" t="s">
        <v>56</v>
      </c>
      <c r="AQ705" s="0" t="s">
        <v>70</v>
      </c>
      <c r="AR705" s="0" t="s">
        <v>70</v>
      </c>
      <c r="AS705" s="0" t="s">
        <v>67</v>
      </c>
      <c r="AT705" s="0" t="n">
        <v>46</v>
      </c>
      <c r="AU705" s="0" t="n">
        <v>0</v>
      </c>
      <c r="AX705" s="0" t="s">
        <v>1263</v>
      </c>
    </row>
    <row r="706" customFormat="false" ht="15" hidden="false" customHeight="false" outlineLevel="0" collapsed="false">
      <c r="A706" s="0" t="s">
        <v>3684</v>
      </c>
      <c r="B706" s="0" t="s">
        <v>2935</v>
      </c>
      <c r="C706" s="0" t="s">
        <v>3685</v>
      </c>
      <c r="E706" s="1" t="s">
        <v>3685</v>
      </c>
      <c r="G706" s="5" t="s">
        <v>3685</v>
      </c>
      <c r="H706" s="5"/>
      <c r="I706" s="5"/>
      <c r="J706" s="5"/>
      <c r="K706" s="5"/>
      <c r="L706" s="5"/>
      <c r="M706" s="5"/>
      <c r="N706" s="5"/>
      <c r="O706" s="0" t="s">
        <v>3685</v>
      </c>
      <c r="P706" s="0" t="s">
        <v>3686</v>
      </c>
      <c r="Q706" s="0" t="s">
        <v>718</v>
      </c>
      <c r="R706" s="0" t="s">
        <v>52</v>
      </c>
      <c r="S706" s="0" t="n">
        <v>2.819</v>
      </c>
      <c r="T706" s="0" t="n">
        <v>6611</v>
      </c>
      <c r="U706" s="0" t="n">
        <v>6611</v>
      </c>
      <c r="W706" s="0" t="s">
        <v>3684</v>
      </c>
      <c r="X706" s="0" t="n">
        <v>889</v>
      </c>
      <c r="Y706" s="0" t="s">
        <v>53</v>
      </c>
      <c r="Z706" s="0" t="n">
        <v>6611</v>
      </c>
      <c r="AA706" s="0" t="s">
        <v>54</v>
      </c>
      <c r="AB706" s="0" t="s">
        <v>54</v>
      </c>
      <c r="AC706" s="0" t="n">
        <v>5.095</v>
      </c>
      <c r="AD706" s="0" t="s">
        <v>3687</v>
      </c>
      <c r="AG706" s="6" t="n">
        <v>42735</v>
      </c>
      <c r="AH706" s="0" t="n">
        <v>1.298</v>
      </c>
      <c r="AI706" s="0" t="n">
        <v>1.368</v>
      </c>
      <c r="AJ706" s="6" t="n">
        <v>42735</v>
      </c>
      <c r="AK706" s="0" t="n">
        <v>5.095</v>
      </c>
      <c r="AL706" s="6" t="n">
        <v>42735</v>
      </c>
      <c r="AM706" s="0" t="n">
        <v>163.845</v>
      </c>
      <c r="AN706" s="0" t="n">
        <v>172.709</v>
      </c>
      <c r="AO706" s="0" t="n">
        <v>18.408</v>
      </c>
      <c r="AP706" s="0" t="n">
        <v>20.568</v>
      </c>
      <c r="AQ706" s="0" t="s">
        <v>197</v>
      </c>
      <c r="AR706" s="0" t="s">
        <v>58</v>
      </c>
      <c r="AS706" s="0" t="s">
        <v>53</v>
      </c>
      <c r="AT706" s="0" t="n">
        <v>78</v>
      </c>
      <c r="AU706" s="0" t="n">
        <v>96</v>
      </c>
      <c r="AX706" s="0" t="s">
        <v>1263</v>
      </c>
    </row>
    <row r="707" customFormat="false" ht="15" hidden="false" customHeight="false" outlineLevel="0" collapsed="false">
      <c r="A707" s="0" t="s">
        <v>3688</v>
      </c>
      <c r="B707" s="0" t="s">
        <v>2935</v>
      </c>
      <c r="C707" s="0" t="s">
        <v>3689</v>
      </c>
      <c r="E707" s="1" t="s">
        <v>3689</v>
      </c>
      <c r="G707" s="5" t="s">
        <v>3689</v>
      </c>
      <c r="H707" s="5"/>
      <c r="I707" s="5"/>
      <c r="J707" s="5"/>
      <c r="K707" s="5"/>
      <c r="L707" s="5"/>
      <c r="M707" s="5"/>
      <c r="N707" s="5"/>
      <c r="O707" s="0" t="s">
        <v>3690</v>
      </c>
      <c r="P707" s="0" t="s">
        <v>3691</v>
      </c>
      <c r="Q707" s="0" t="s">
        <v>51</v>
      </c>
      <c r="R707" s="0" t="s">
        <v>52</v>
      </c>
      <c r="S707" s="0" t="n">
        <v>863</v>
      </c>
      <c r="T707" s="0" t="n">
        <v>6420</v>
      </c>
      <c r="U707" s="0" t="n">
        <v>6420</v>
      </c>
      <c r="W707" s="0" t="s">
        <v>3692</v>
      </c>
      <c r="X707" s="0" t="n">
        <v>192</v>
      </c>
      <c r="Y707" s="0" t="s">
        <v>67</v>
      </c>
      <c r="AA707" s="0" t="s">
        <v>120</v>
      </c>
      <c r="AB707" s="0" t="s">
        <v>56</v>
      </c>
      <c r="AD707" s="0" t="s">
        <v>3687</v>
      </c>
      <c r="AG707" s="6" t="n">
        <v>42460</v>
      </c>
      <c r="AH707" s="0" t="n">
        <v>-65</v>
      </c>
      <c r="AI707" s="0" t="n">
        <v>-74</v>
      </c>
      <c r="AJ707" s="6" t="n">
        <v>42460</v>
      </c>
      <c r="AK707" s="0" t="n">
        <v>3.589</v>
      </c>
      <c r="AL707" s="6" t="n">
        <v>42460</v>
      </c>
      <c r="AM707" s="0" t="n">
        <v>2.345</v>
      </c>
      <c r="AN707" s="0" t="n">
        <v>2.67</v>
      </c>
      <c r="AO707" s="0" t="s">
        <v>56</v>
      </c>
      <c r="AP707" s="0" t="s">
        <v>56</v>
      </c>
      <c r="AQ707" s="0" t="s">
        <v>70</v>
      </c>
      <c r="AR707" s="0" t="s">
        <v>70</v>
      </c>
      <c r="AS707" s="0" t="s">
        <v>67</v>
      </c>
      <c r="AT707" s="0" t="n">
        <v>125</v>
      </c>
      <c r="AU707" s="0" t="n">
        <v>2</v>
      </c>
      <c r="AX707" s="0" t="s">
        <v>1263</v>
      </c>
    </row>
    <row r="708" customFormat="false" ht="15" hidden="false" customHeight="false" outlineLevel="0" collapsed="false">
      <c r="A708" s="0" t="s">
        <v>3693</v>
      </c>
      <c r="B708" s="0" t="s">
        <v>2935</v>
      </c>
      <c r="C708" s="0" t="s">
        <v>3694</v>
      </c>
      <c r="E708" s="1" t="s">
        <v>3694</v>
      </c>
      <c r="G708" s="5" t="s">
        <v>3694</v>
      </c>
      <c r="H708" s="5" t="s">
        <v>3695</v>
      </c>
      <c r="I708" s="5"/>
      <c r="J708" s="5"/>
      <c r="K708" s="5"/>
      <c r="L708" s="5"/>
      <c r="M708" s="5"/>
      <c r="N708" s="5"/>
      <c r="O708" s="0" t="s">
        <v>3696</v>
      </c>
      <c r="P708" s="0" t="s">
        <v>3697</v>
      </c>
      <c r="Q708" s="0" t="s">
        <v>51</v>
      </c>
      <c r="R708" s="0" t="s">
        <v>52</v>
      </c>
      <c r="S708" s="0" t="n">
        <v>263</v>
      </c>
      <c r="T708" s="0" t="n">
        <v>1419</v>
      </c>
      <c r="U708" s="0" t="n">
        <v>1419</v>
      </c>
      <c r="X708" s="0" t="n">
        <v>2</v>
      </c>
      <c r="Y708" s="0" t="s">
        <v>67</v>
      </c>
      <c r="AA708" s="0" t="s">
        <v>120</v>
      </c>
      <c r="AB708" s="0" t="s">
        <v>56</v>
      </c>
      <c r="AD708" s="0" t="s">
        <v>3678</v>
      </c>
      <c r="AG708" s="6" t="n">
        <v>42004</v>
      </c>
      <c r="AH708" s="0" t="n">
        <v>28</v>
      </c>
      <c r="AI708" s="0" t="n">
        <v>34</v>
      </c>
      <c r="AJ708" s="6" t="n">
        <v>42004</v>
      </c>
      <c r="AK708" s="0" t="n">
        <v>828</v>
      </c>
      <c r="AL708" s="6" t="n">
        <v>42004</v>
      </c>
      <c r="AM708" s="0" t="n">
        <v>301</v>
      </c>
      <c r="AN708" s="0" t="n">
        <v>365</v>
      </c>
      <c r="AO708" s="0" t="n">
        <v>1</v>
      </c>
      <c r="AP708" s="0" t="n">
        <v>1</v>
      </c>
      <c r="AQ708" s="0" t="s">
        <v>189</v>
      </c>
      <c r="AR708" s="0" t="s">
        <v>189</v>
      </c>
      <c r="AS708" s="0" t="s">
        <v>67</v>
      </c>
      <c r="AT708" s="0" t="n">
        <v>6</v>
      </c>
      <c r="AU708" s="0" t="n">
        <v>1</v>
      </c>
      <c r="AV708" s="0" t="s">
        <v>1263</v>
      </c>
      <c r="AW708" s="0" t="s">
        <v>3698</v>
      </c>
      <c r="AX708" s="0" t="s">
        <v>1263</v>
      </c>
    </row>
    <row r="709" customFormat="false" ht="15" hidden="false" customHeight="false" outlineLevel="0" collapsed="false">
      <c r="A709" s="0" t="s">
        <v>3699</v>
      </c>
      <c r="B709" s="0" t="s">
        <v>2935</v>
      </c>
      <c r="C709" s="0" t="s">
        <v>3700</v>
      </c>
      <c r="E709" s="1" t="s">
        <v>3700</v>
      </c>
      <c r="G709" s="5" t="s">
        <v>3700</v>
      </c>
      <c r="H709" s="5"/>
      <c r="I709" s="5"/>
      <c r="J709" s="5"/>
      <c r="K709" s="5"/>
      <c r="L709" s="5"/>
      <c r="M709" s="5"/>
      <c r="N709" s="5"/>
      <c r="O709" s="0" t="s">
        <v>3700</v>
      </c>
      <c r="P709" s="0" t="s">
        <v>3701</v>
      </c>
      <c r="Q709" s="0" t="s">
        <v>51</v>
      </c>
      <c r="R709" s="0" t="s">
        <v>126</v>
      </c>
      <c r="S709" s="0" t="n">
        <v>14</v>
      </c>
      <c r="T709" s="0" t="n">
        <v>2814</v>
      </c>
      <c r="U709" s="0" t="n">
        <v>2814</v>
      </c>
      <c r="V709" s="0" t="n">
        <v>2812</v>
      </c>
      <c r="X709" s="0" t="n">
        <v>2</v>
      </c>
      <c r="Y709" s="0" t="s">
        <v>77</v>
      </c>
      <c r="Z709" s="0" t="n">
        <v>2814</v>
      </c>
      <c r="AA709" s="0" t="s">
        <v>54</v>
      </c>
      <c r="AB709" s="0" t="s">
        <v>54</v>
      </c>
      <c r="AC709" s="0" t="n">
        <v>25</v>
      </c>
      <c r="AD709" s="0" t="s">
        <v>3702</v>
      </c>
      <c r="AG709" s="6" t="n">
        <v>42004</v>
      </c>
      <c r="AH709" s="0" t="s">
        <v>56</v>
      </c>
      <c r="AI709" s="0" t="s">
        <v>56</v>
      </c>
      <c r="AJ709" s="6" t="n">
        <v>42369</v>
      </c>
      <c r="AK709" s="0" t="n">
        <v>25</v>
      </c>
      <c r="AL709" s="6" t="n">
        <v>42369</v>
      </c>
      <c r="AM709" s="0" t="n">
        <v>4</v>
      </c>
      <c r="AN709" s="0" t="n">
        <v>5</v>
      </c>
      <c r="AO709" s="0" t="s">
        <v>56</v>
      </c>
      <c r="AP709" s="0" t="s">
        <v>56</v>
      </c>
      <c r="AQ709" s="0" t="s">
        <v>70</v>
      </c>
      <c r="AR709" s="0" t="s">
        <v>70</v>
      </c>
      <c r="AS709" s="0" t="s">
        <v>77</v>
      </c>
      <c r="AT709" s="0" t="n">
        <v>3</v>
      </c>
      <c r="AU709" s="0" t="n">
        <v>2</v>
      </c>
      <c r="AV709" s="0" t="s">
        <v>3703</v>
      </c>
      <c r="AX709" s="0" t="s">
        <v>1263</v>
      </c>
    </row>
    <row r="710" customFormat="false" ht="15" hidden="false" customHeight="false" outlineLevel="0" collapsed="false">
      <c r="A710" s="0" t="s">
        <v>3704</v>
      </c>
      <c r="B710" s="0" t="s">
        <v>2935</v>
      </c>
      <c r="C710" s="0" t="s">
        <v>3705</v>
      </c>
      <c r="E710" s="1" t="s">
        <v>3705</v>
      </c>
      <c r="G710" s="5" t="s">
        <v>3705</v>
      </c>
      <c r="H710" s="5"/>
      <c r="I710" s="5"/>
      <c r="J710" s="5"/>
      <c r="K710" s="5"/>
      <c r="L710" s="5"/>
      <c r="M710" s="5"/>
      <c r="N710" s="5"/>
      <c r="O710" s="0" t="s">
        <v>3706</v>
      </c>
      <c r="P710" s="0" t="s">
        <v>3707</v>
      </c>
      <c r="Q710" s="0" t="s">
        <v>51</v>
      </c>
      <c r="R710" s="0" t="s">
        <v>52</v>
      </c>
      <c r="S710" s="0" t="n">
        <v>347</v>
      </c>
      <c r="T710" s="0" t="n">
        <v>2670</v>
      </c>
      <c r="U710" s="0" t="n">
        <v>2670</v>
      </c>
      <c r="V710" s="0" t="n">
        <v>4643</v>
      </c>
      <c r="X710" s="0" t="n">
        <v>27</v>
      </c>
      <c r="Y710" s="0" t="s">
        <v>67</v>
      </c>
      <c r="Z710" s="0" t="n">
        <v>9499</v>
      </c>
      <c r="AA710" s="0" t="s">
        <v>120</v>
      </c>
      <c r="AB710" s="0" t="s">
        <v>56</v>
      </c>
      <c r="AC710" s="0" t="n">
        <v>2</v>
      </c>
      <c r="AD710" s="0" t="s">
        <v>3708</v>
      </c>
      <c r="AG710" s="6" t="n">
        <v>42460</v>
      </c>
      <c r="AH710" s="0" t="s">
        <v>56</v>
      </c>
      <c r="AI710" s="0" t="s">
        <v>56</v>
      </c>
      <c r="AJ710" s="6" t="n">
        <v>42460</v>
      </c>
      <c r="AK710" s="0" t="n">
        <v>675</v>
      </c>
      <c r="AL710" s="6" t="n">
        <v>42460</v>
      </c>
      <c r="AM710" s="0" t="n">
        <v>211</v>
      </c>
      <c r="AN710" s="0" t="n">
        <v>240</v>
      </c>
      <c r="AO710" s="0" t="n">
        <v>536</v>
      </c>
      <c r="AP710" s="0" t="n">
        <v>694</v>
      </c>
      <c r="AQ710" s="0" t="s">
        <v>189</v>
      </c>
      <c r="AR710" s="0" t="s">
        <v>189</v>
      </c>
      <c r="AS710" s="0" t="s">
        <v>67</v>
      </c>
      <c r="AT710" s="0" t="n">
        <v>42</v>
      </c>
      <c r="AU710" s="0" t="n">
        <v>16</v>
      </c>
      <c r="AV710" s="0" t="s">
        <v>3708</v>
      </c>
      <c r="AX710" s="0" t="s">
        <v>1263</v>
      </c>
    </row>
    <row r="711" customFormat="false" ht="15" hidden="false" customHeight="false" outlineLevel="0" collapsed="false">
      <c r="A711" s="0" t="s">
        <v>3709</v>
      </c>
      <c r="B711" s="0" t="s">
        <v>2935</v>
      </c>
      <c r="C711" s="0" t="s">
        <v>3710</v>
      </c>
      <c r="E711" s="1" t="s">
        <v>3710</v>
      </c>
      <c r="G711" s="5" t="s">
        <v>3710</v>
      </c>
      <c r="H711" s="5"/>
      <c r="I711" s="5"/>
      <c r="J711" s="5"/>
      <c r="K711" s="5"/>
      <c r="L711" s="5"/>
      <c r="M711" s="5"/>
      <c r="N711" s="5"/>
      <c r="O711" s="0" t="s">
        <v>3710</v>
      </c>
      <c r="P711" s="0" t="s">
        <v>3711</v>
      </c>
      <c r="Q711" s="0" t="s">
        <v>51</v>
      </c>
      <c r="R711" s="0" t="s">
        <v>52</v>
      </c>
      <c r="S711" s="0" t="n">
        <v>505</v>
      </c>
      <c r="T711" s="0" t="n">
        <v>2813</v>
      </c>
      <c r="U711" s="0" t="n">
        <v>2813</v>
      </c>
      <c r="X711" s="0" t="n">
        <v>50</v>
      </c>
      <c r="Y711" s="0" t="s">
        <v>77</v>
      </c>
      <c r="Z711" s="0" t="n">
        <v>2813</v>
      </c>
      <c r="AA711" s="0" t="s">
        <v>54</v>
      </c>
      <c r="AB711" s="0" t="s">
        <v>54</v>
      </c>
      <c r="AC711" s="0" t="n">
        <v>2.415</v>
      </c>
      <c r="AD711" s="0" t="s">
        <v>3712</v>
      </c>
      <c r="AG711" s="6" t="n">
        <v>42735</v>
      </c>
      <c r="AH711" s="0" t="n">
        <v>47</v>
      </c>
      <c r="AI711" s="0" t="n">
        <v>50</v>
      </c>
      <c r="AJ711" s="6" t="n">
        <v>42735</v>
      </c>
      <c r="AK711" s="0" t="n">
        <v>2.415</v>
      </c>
      <c r="AL711" s="6" t="n">
        <v>42735</v>
      </c>
      <c r="AM711" s="0" t="n">
        <v>459</v>
      </c>
      <c r="AN711" s="0" t="n">
        <v>484</v>
      </c>
      <c r="AO711" s="0" t="n">
        <v>1.329</v>
      </c>
      <c r="AP711" s="0" t="n">
        <v>1.485</v>
      </c>
      <c r="AQ711" s="0" t="s">
        <v>197</v>
      </c>
      <c r="AR711" s="0" t="s">
        <v>58</v>
      </c>
      <c r="AS711" s="0" t="s">
        <v>77</v>
      </c>
      <c r="AT711" s="0" t="n">
        <v>29</v>
      </c>
      <c r="AU711" s="0" t="n">
        <v>28</v>
      </c>
      <c r="AV711" s="0" t="s">
        <v>1263</v>
      </c>
      <c r="AX711" s="0" t="s">
        <v>1263</v>
      </c>
      <c r="AY711" s="0" t="s">
        <v>3713</v>
      </c>
    </row>
    <row r="712" customFormat="false" ht="15" hidden="false" customHeight="false" outlineLevel="0" collapsed="false">
      <c r="A712" s="0" t="s">
        <v>3714</v>
      </c>
      <c r="B712" s="0" t="s">
        <v>2935</v>
      </c>
      <c r="C712" s="0" t="s">
        <v>3715</v>
      </c>
      <c r="E712" s="1" t="s">
        <v>3715</v>
      </c>
      <c r="G712" s="5" t="s">
        <v>3715</v>
      </c>
      <c r="H712" s="5"/>
      <c r="I712" s="5"/>
      <c r="J712" s="5"/>
      <c r="K712" s="5"/>
      <c r="L712" s="5"/>
      <c r="M712" s="5"/>
      <c r="N712" s="5"/>
      <c r="O712" s="0" t="s">
        <v>3716</v>
      </c>
      <c r="P712" s="0" t="s">
        <v>3717</v>
      </c>
      <c r="Q712" s="0" t="s">
        <v>3219</v>
      </c>
      <c r="R712" s="0" t="s">
        <v>52</v>
      </c>
      <c r="S712" s="0" t="n">
        <v>2.398</v>
      </c>
      <c r="T712" s="0" t="n">
        <v>7010</v>
      </c>
      <c r="U712" s="0" t="n">
        <v>7010</v>
      </c>
      <c r="X712" s="0" t="n">
        <v>283</v>
      </c>
      <c r="Y712" s="0" t="s">
        <v>67</v>
      </c>
      <c r="Z712" s="0" t="s">
        <v>120</v>
      </c>
      <c r="AA712" s="0" t="s">
        <v>121</v>
      </c>
      <c r="AB712" s="0" t="s">
        <v>56</v>
      </c>
      <c r="AC712" s="0" t="s">
        <v>120</v>
      </c>
      <c r="AD712" s="0" t="s">
        <v>3718</v>
      </c>
      <c r="AG712" s="6" t="n">
        <v>42369</v>
      </c>
      <c r="AH712" s="0" t="n">
        <v>285</v>
      </c>
      <c r="AI712" s="0" t="n">
        <v>310</v>
      </c>
      <c r="AJ712" s="6" t="n">
        <v>42369</v>
      </c>
      <c r="AK712" s="0" t="n">
        <v>10.324</v>
      </c>
      <c r="AL712" s="6" t="n">
        <v>42369</v>
      </c>
      <c r="AM712" s="0" t="n">
        <v>1.54</v>
      </c>
      <c r="AN712" s="0" t="n">
        <v>1.676</v>
      </c>
      <c r="AO712" s="0" t="s">
        <v>56</v>
      </c>
      <c r="AP712" s="0" t="s">
        <v>56</v>
      </c>
      <c r="AQ712" s="0" t="s">
        <v>70</v>
      </c>
      <c r="AR712" s="0" t="s">
        <v>70</v>
      </c>
      <c r="AS712" s="0" t="s">
        <v>67</v>
      </c>
      <c r="AT712" s="0" t="n">
        <v>181</v>
      </c>
      <c r="AU712" s="0" t="n">
        <v>93</v>
      </c>
      <c r="AX712" s="0" t="s">
        <v>1263</v>
      </c>
    </row>
    <row r="713" customFormat="false" ht="15" hidden="false" customHeight="false" outlineLevel="0" collapsed="false">
      <c r="A713" s="0" t="s">
        <v>3719</v>
      </c>
      <c r="B713" s="0" t="s">
        <v>2935</v>
      </c>
      <c r="C713" s="0" t="s">
        <v>3720</v>
      </c>
      <c r="E713" s="1" t="s">
        <v>3720</v>
      </c>
      <c r="G713" s="5" t="s">
        <v>3720</v>
      </c>
      <c r="H713" s="5"/>
      <c r="I713" s="5"/>
      <c r="J713" s="5"/>
      <c r="K713" s="5"/>
      <c r="L713" s="5"/>
      <c r="M713" s="5"/>
      <c r="N713" s="5"/>
      <c r="O713" s="0" t="s">
        <v>3720</v>
      </c>
      <c r="P713" s="0" t="s">
        <v>3721</v>
      </c>
      <c r="Q713" s="0" t="s">
        <v>51</v>
      </c>
      <c r="R713" s="0" t="s">
        <v>52</v>
      </c>
      <c r="S713" s="0" t="n">
        <v>94</v>
      </c>
      <c r="T713" s="0" t="n">
        <v>2899</v>
      </c>
      <c r="U713" s="0" t="n">
        <v>2899</v>
      </c>
      <c r="W713" s="0" t="s">
        <v>3722</v>
      </c>
      <c r="X713" s="0" t="n">
        <v>15</v>
      </c>
      <c r="Y713" s="0" t="s">
        <v>77</v>
      </c>
      <c r="Z713" s="0" t="n">
        <v>2899</v>
      </c>
      <c r="AA713" s="0" t="s">
        <v>54</v>
      </c>
      <c r="AB713" s="0" t="s">
        <v>54</v>
      </c>
      <c r="AC713" s="0" t="n">
        <v>377</v>
      </c>
      <c r="AD713" s="0" t="s">
        <v>3723</v>
      </c>
      <c r="AG713" s="6" t="n">
        <v>42735</v>
      </c>
      <c r="AH713" s="0" t="n">
        <v>3</v>
      </c>
      <c r="AI713" s="0" t="n">
        <v>3</v>
      </c>
      <c r="AJ713" s="6" t="n">
        <v>42735</v>
      </c>
      <c r="AK713" s="0" t="n">
        <v>377</v>
      </c>
      <c r="AL713" s="6" t="n">
        <v>42735</v>
      </c>
      <c r="AM713" s="0" t="n">
        <v>95</v>
      </c>
      <c r="AN713" s="0" t="n">
        <v>100</v>
      </c>
      <c r="AO713" s="0" t="n">
        <v>62</v>
      </c>
      <c r="AP713" s="0" t="n">
        <v>70</v>
      </c>
      <c r="AQ713" s="0" t="s">
        <v>197</v>
      </c>
      <c r="AR713" s="0" t="s">
        <v>58</v>
      </c>
      <c r="AS713" s="0" t="s">
        <v>77</v>
      </c>
      <c r="AT713" s="0" t="n">
        <v>14</v>
      </c>
      <c r="AU713" s="0" t="n">
        <v>13</v>
      </c>
      <c r="AX713" s="0" t="s">
        <v>1263</v>
      </c>
    </row>
    <row r="714" customFormat="false" ht="15" hidden="false" customHeight="false" outlineLevel="0" collapsed="false">
      <c r="A714" s="0" t="s">
        <v>3724</v>
      </c>
      <c r="B714" s="0" t="s">
        <v>2935</v>
      </c>
      <c r="C714" s="0" t="s">
        <v>3725</v>
      </c>
      <c r="E714" s="1" t="s">
        <v>3725</v>
      </c>
      <c r="G714" s="5" t="s">
        <v>3725</v>
      </c>
      <c r="H714" s="5"/>
      <c r="I714" s="5"/>
      <c r="J714" s="5"/>
      <c r="K714" s="5"/>
      <c r="L714" s="5"/>
      <c r="M714" s="5"/>
      <c r="N714" s="5"/>
      <c r="O714" s="0" t="s">
        <v>3726</v>
      </c>
      <c r="P714" s="0" t="s">
        <v>3727</v>
      </c>
      <c r="Q714" s="0" t="s">
        <v>51</v>
      </c>
      <c r="R714" s="0" t="s">
        <v>52</v>
      </c>
      <c r="S714" s="0" t="n">
        <v>14.147</v>
      </c>
      <c r="T714" s="0" t="n">
        <v>7010</v>
      </c>
      <c r="U714" s="0" t="n">
        <v>7010</v>
      </c>
      <c r="V714" s="0" t="n">
        <v>4672</v>
      </c>
      <c r="W714" s="0" t="s">
        <v>3724</v>
      </c>
      <c r="X714" s="0" t="n">
        <v>306</v>
      </c>
      <c r="Y714" s="0" t="s">
        <v>67</v>
      </c>
      <c r="Z714" s="0" t="n">
        <v>7010</v>
      </c>
      <c r="AA714" s="0" t="s">
        <v>3728</v>
      </c>
      <c r="AB714" s="0" t="s">
        <v>56</v>
      </c>
      <c r="AC714" s="0" t="n">
        <v>1</v>
      </c>
      <c r="AD714" s="0" t="s">
        <v>3729</v>
      </c>
      <c r="AG714" s="6" t="n">
        <v>42369</v>
      </c>
      <c r="AH714" s="0" t="n">
        <v>41</v>
      </c>
      <c r="AI714" s="0" t="n">
        <v>45</v>
      </c>
      <c r="AJ714" s="6" t="n">
        <v>42369</v>
      </c>
      <c r="AK714" s="0" t="n">
        <v>12.542</v>
      </c>
      <c r="AL714" s="6" t="n">
        <v>42369</v>
      </c>
      <c r="AM714" s="0" t="n">
        <v>4.371</v>
      </c>
      <c r="AN714" s="0" t="n">
        <v>4.759</v>
      </c>
      <c r="AO714" s="0" t="s">
        <v>56</v>
      </c>
      <c r="AP714" s="0" t="s">
        <v>56</v>
      </c>
      <c r="AQ714" s="0" t="s">
        <v>70</v>
      </c>
      <c r="AR714" s="0" t="s">
        <v>70</v>
      </c>
      <c r="AS714" s="0" t="s">
        <v>67</v>
      </c>
      <c r="AT714" s="0" t="n">
        <v>173</v>
      </c>
      <c r="AU714" s="0" t="n">
        <v>124</v>
      </c>
      <c r="AX714" s="0" t="s">
        <v>1263</v>
      </c>
    </row>
    <row r="715" customFormat="false" ht="15" hidden="false" customHeight="false" outlineLevel="0" collapsed="false">
      <c r="A715" s="0" t="s">
        <v>3730</v>
      </c>
      <c r="B715" s="0" t="s">
        <v>2935</v>
      </c>
      <c r="C715" s="0" t="s">
        <v>3731</v>
      </c>
      <c r="E715" s="1" t="s">
        <v>3731</v>
      </c>
      <c r="G715" s="5" t="s">
        <v>3731</v>
      </c>
      <c r="H715" s="5" t="s">
        <v>3732</v>
      </c>
      <c r="I715" s="5" t="s">
        <v>3733</v>
      </c>
      <c r="J715" s="5"/>
      <c r="K715" s="5"/>
      <c r="L715" s="5"/>
      <c r="M715" s="5" t="s">
        <v>3734</v>
      </c>
      <c r="N715" s="5"/>
      <c r="O715" s="0" t="s">
        <v>3731</v>
      </c>
      <c r="P715" s="0" t="s">
        <v>3735</v>
      </c>
      <c r="Q715" s="0" t="s">
        <v>51</v>
      </c>
      <c r="R715" s="0" t="s">
        <v>52</v>
      </c>
      <c r="S715" s="0" t="n">
        <v>772</v>
      </c>
      <c r="T715" s="0" t="n">
        <v>2219</v>
      </c>
      <c r="U715" s="0" t="n">
        <v>2219</v>
      </c>
      <c r="V715" s="0" t="n">
        <v>4770</v>
      </c>
      <c r="X715" s="0" t="n">
        <v>22</v>
      </c>
      <c r="Y715" s="0" t="s">
        <v>77</v>
      </c>
      <c r="Z715" s="0" t="n">
        <v>2219</v>
      </c>
      <c r="AA715" s="0" t="s">
        <v>54</v>
      </c>
      <c r="AB715" s="0" t="s">
        <v>54</v>
      </c>
      <c r="AC715" s="0" t="n">
        <v>4.269</v>
      </c>
      <c r="AD715" s="0" t="s">
        <v>3736</v>
      </c>
      <c r="AG715" s="6" t="n">
        <v>42369</v>
      </c>
      <c r="AH715" s="0" t="n">
        <v>19</v>
      </c>
      <c r="AI715" s="0" t="n">
        <v>21</v>
      </c>
      <c r="AJ715" s="6" t="n">
        <v>42369</v>
      </c>
      <c r="AK715" s="0" t="n">
        <v>4.269</v>
      </c>
      <c r="AL715" s="6" t="n">
        <v>42369</v>
      </c>
      <c r="AM715" s="0" t="n">
        <v>295</v>
      </c>
      <c r="AN715" s="0" t="n">
        <v>322</v>
      </c>
      <c r="AO715" s="0" t="s">
        <v>56</v>
      </c>
      <c r="AP715" s="0" t="s">
        <v>56</v>
      </c>
      <c r="AQ715" s="0" t="s">
        <v>70</v>
      </c>
      <c r="AR715" s="0" t="s">
        <v>70</v>
      </c>
      <c r="AS715" s="0" t="s">
        <v>77</v>
      </c>
      <c r="AT715" s="0" t="n">
        <v>2</v>
      </c>
      <c r="AU715" s="0" t="n">
        <v>2</v>
      </c>
      <c r="AX715" s="0" t="s">
        <v>1263</v>
      </c>
    </row>
    <row r="716" customFormat="false" ht="15" hidden="false" customHeight="false" outlineLevel="0" collapsed="false">
      <c r="A716" s="0" t="s">
        <v>3737</v>
      </c>
      <c r="B716" s="0" t="s">
        <v>2935</v>
      </c>
      <c r="C716" s="0" t="s">
        <v>3738</v>
      </c>
      <c r="E716" s="1" t="s">
        <v>3738</v>
      </c>
      <c r="G716" s="5" t="s">
        <v>3738</v>
      </c>
      <c r="H716" s="5" t="s">
        <v>3739</v>
      </c>
      <c r="I716" s="5" t="s">
        <v>3740</v>
      </c>
      <c r="J716" s="5"/>
      <c r="K716" s="5"/>
      <c r="L716" s="5"/>
      <c r="M716" s="5"/>
      <c r="N716" s="5"/>
      <c r="O716" s="0" t="s">
        <v>3738</v>
      </c>
      <c r="P716" s="0" t="s">
        <v>3741</v>
      </c>
      <c r="Q716" s="0" t="s">
        <v>51</v>
      </c>
      <c r="R716" s="0" t="s">
        <v>52</v>
      </c>
      <c r="S716" s="0" t="n">
        <v>1.01</v>
      </c>
      <c r="T716" s="0" t="n">
        <v>2611</v>
      </c>
      <c r="U716" s="0" t="n">
        <v>2611</v>
      </c>
      <c r="X716" s="0" t="n">
        <v>66</v>
      </c>
      <c r="Y716" s="0" t="s">
        <v>77</v>
      </c>
      <c r="Z716" s="0" t="n">
        <v>2611</v>
      </c>
      <c r="AA716" s="0" t="s">
        <v>54</v>
      </c>
      <c r="AB716" s="0" t="s">
        <v>54</v>
      </c>
      <c r="AC716" s="0" t="n">
        <v>3.875</v>
      </c>
      <c r="AD716" s="0" t="s">
        <v>3742</v>
      </c>
      <c r="AG716" s="6" t="n">
        <v>42735</v>
      </c>
      <c r="AH716" s="0" t="n">
        <v>30</v>
      </c>
      <c r="AI716" s="0" t="n">
        <v>31</v>
      </c>
      <c r="AJ716" s="6" t="n">
        <v>42735</v>
      </c>
      <c r="AK716" s="0" t="n">
        <v>3.875</v>
      </c>
      <c r="AL716" s="6" t="n">
        <v>42735</v>
      </c>
      <c r="AM716" s="0" t="n">
        <v>1.211</v>
      </c>
      <c r="AN716" s="0" t="n">
        <v>1.276</v>
      </c>
      <c r="AO716" s="0" t="n">
        <v>908</v>
      </c>
      <c r="AP716" s="0" t="n">
        <v>1.014</v>
      </c>
      <c r="AQ716" s="0" t="s">
        <v>197</v>
      </c>
      <c r="AR716" s="0" t="s">
        <v>58</v>
      </c>
      <c r="AS716" s="0" t="s">
        <v>77</v>
      </c>
      <c r="AT716" s="0" t="n">
        <v>41</v>
      </c>
      <c r="AU716" s="0" t="n">
        <v>45</v>
      </c>
      <c r="AV716" s="0" t="s">
        <v>1263</v>
      </c>
      <c r="AX716" s="0" t="s">
        <v>1263</v>
      </c>
    </row>
    <row r="717" customFormat="false" ht="15" hidden="false" customHeight="false" outlineLevel="0" collapsed="false">
      <c r="A717" s="0" t="s">
        <v>3743</v>
      </c>
      <c r="B717" s="0" t="s">
        <v>2935</v>
      </c>
      <c r="C717" s="0" t="s">
        <v>3744</v>
      </c>
      <c r="E717" s="1" t="s">
        <v>3744</v>
      </c>
      <c r="G717" s="5" t="s">
        <v>3744</v>
      </c>
      <c r="H717" s="5"/>
      <c r="I717" s="5"/>
      <c r="J717" s="5"/>
      <c r="K717" s="5"/>
      <c r="L717" s="5"/>
      <c r="M717" s="5"/>
      <c r="N717" s="5"/>
      <c r="O717" s="0" t="s">
        <v>3744</v>
      </c>
      <c r="P717" s="0" t="s">
        <v>3745</v>
      </c>
      <c r="Q717" s="0" t="s">
        <v>51</v>
      </c>
      <c r="R717" s="0" t="s">
        <v>52</v>
      </c>
      <c r="S717" s="0" t="n">
        <v>3.744</v>
      </c>
      <c r="T717" s="0" t="n">
        <v>2015</v>
      </c>
      <c r="U717" s="0" t="n">
        <v>2015</v>
      </c>
      <c r="V717" s="0" t="n">
        <v>2015</v>
      </c>
      <c r="X717" s="0" t="n">
        <v>302</v>
      </c>
      <c r="Y717" s="0" t="s">
        <v>53</v>
      </c>
      <c r="Z717" s="0" t="n">
        <v>2015</v>
      </c>
      <c r="AA717" s="0" t="s">
        <v>54</v>
      </c>
      <c r="AB717" s="0" t="s">
        <v>54</v>
      </c>
      <c r="AC717" s="0" t="n">
        <v>14.53</v>
      </c>
      <c r="AD717" s="0" t="s">
        <v>3746</v>
      </c>
      <c r="AG717" s="6" t="n">
        <v>42735</v>
      </c>
      <c r="AH717" s="0" t="n">
        <v>174</v>
      </c>
      <c r="AI717" s="0" t="n">
        <v>184</v>
      </c>
      <c r="AJ717" s="6" t="n">
        <v>42735</v>
      </c>
      <c r="AK717" s="0" t="n">
        <v>14.53</v>
      </c>
      <c r="AL717" s="6" t="n">
        <v>42735</v>
      </c>
      <c r="AM717" s="0" t="n">
        <v>9.646</v>
      </c>
      <c r="AN717" s="0" t="n">
        <v>10.167</v>
      </c>
      <c r="AO717" s="0" t="n">
        <v>4.436</v>
      </c>
      <c r="AP717" s="0" t="n">
        <v>4.956</v>
      </c>
      <c r="AQ717" s="0" t="s">
        <v>197</v>
      </c>
      <c r="AR717" s="0" t="s">
        <v>58</v>
      </c>
      <c r="AS717" s="0" t="s">
        <v>53</v>
      </c>
      <c r="AT717" s="0" t="n">
        <v>130</v>
      </c>
      <c r="AU717" s="0" t="n">
        <v>139</v>
      </c>
      <c r="AV717" s="0" t="s">
        <v>3746</v>
      </c>
      <c r="AW717" s="0" t="s">
        <v>3746</v>
      </c>
      <c r="AX717" s="0" t="s">
        <v>1263</v>
      </c>
    </row>
    <row r="718" customFormat="false" ht="15" hidden="false" customHeight="false" outlineLevel="0" collapsed="false">
      <c r="A718" s="0" t="s">
        <v>3747</v>
      </c>
      <c r="B718" s="0" t="s">
        <v>2935</v>
      </c>
      <c r="C718" s="0" t="s">
        <v>3748</v>
      </c>
      <c r="E718" s="1" t="s">
        <v>3748</v>
      </c>
      <c r="G718" s="5" t="s">
        <v>3748</v>
      </c>
      <c r="H718" s="5"/>
      <c r="I718" s="5"/>
      <c r="J718" s="5"/>
      <c r="K718" s="5"/>
      <c r="L718" s="5"/>
      <c r="M718" s="5"/>
      <c r="N718" s="5"/>
      <c r="O718" s="0" t="s">
        <v>3749</v>
      </c>
      <c r="P718" s="0" t="s">
        <v>3750</v>
      </c>
      <c r="Q718" s="0" t="s">
        <v>51</v>
      </c>
      <c r="R718" s="0" t="s">
        <v>52</v>
      </c>
      <c r="S718" s="0" t="n">
        <v>7.098</v>
      </c>
      <c r="T718" s="0" t="n">
        <v>7739</v>
      </c>
      <c r="U718" s="0" t="n">
        <v>7739</v>
      </c>
      <c r="W718" s="0" t="s">
        <v>3751</v>
      </c>
      <c r="X718" s="0" t="n">
        <v>995</v>
      </c>
      <c r="Y718" s="0" t="s">
        <v>67</v>
      </c>
      <c r="Z718" s="0" t="n">
        <v>6420</v>
      </c>
      <c r="AA718" s="0" t="s">
        <v>3752</v>
      </c>
      <c r="AB718" s="0" t="s">
        <v>56</v>
      </c>
      <c r="AC718" s="0" t="n">
        <v>1</v>
      </c>
      <c r="AD718" s="0" t="s">
        <v>3753</v>
      </c>
      <c r="AG718" s="6" t="n">
        <v>42369</v>
      </c>
      <c r="AH718" s="0" t="n">
        <v>322</v>
      </c>
      <c r="AI718" s="0" t="n">
        <v>351</v>
      </c>
      <c r="AJ718" s="6" t="n">
        <v>42369</v>
      </c>
      <c r="AK718" s="0" t="n">
        <v>54.771</v>
      </c>
      <c r="AL718" s="6" t="n">
        <v>42369</v>
      </c>
      <c r="AM718" s="0" t="n">
        <v>7.304</v>
      </c>
      <c r="AN718" s="0" t="n">
        <v>7.952</v>
      </c>
      <c r="AO718" s="0" t="s">
        <v>56</v>
      </c>
      <c r="AP718" s="0" t="s">
        <v>56</v>
      </c>
      <c r="AQ718" s="0" t="s">
        <v>70</v>
      </c>
      <c r="AR718" s="0" t="s">
        <v>70</v>
      </c>
      <c r="AS718" s="0" t="s">
        <v>67</v>
      </c>
      <c r="AT718" s="0" t="n">
        <v>3</v>
      </c>
      <c r="AU718" s="0" t="n">
        <v>2</v>
      </c>
      <c r="AX718" s="0" t="s">
        <v>1263</v>
      </c>
    </row>
    <row r="719" customFormat="false" ht="15" hidden="false" customHeight="false" outlineLevel="0" collapsed="false">
      <c r="A719" s="0" t="s">
        <v>3754</v>
      </c>
      <c r="B719" s="0" t="s">
        <v>2935</v>
      </c>
      <c r="C719" s="0" t="s">
        <v>3755</v>
      </c>
      <c r="E719" s="1" t="s">
        <v>3755</v>
      </c>
      <c r="G719" s="5" t="s">
        <v>3755</v>
      </c>
      <c r="H719" s="5"/>
      <c r="I719" s="5"/>
      <c r="J719" s="5"/>
      <c r="K719" s="5"/>
      <c r="L719" s="5"/>
      <c r="M719" s="5"/>
      <c r="N719" s="5"/>
      <c r="O719" s="0" t="s">
        <v>3755</v>
      </c>
      <c r="P719" s="0" t="s">
        <v>3756</v>
      </c>
      <c r="Q719" s="0" t="s">
        <v>51</v>
      </c>
      <c r="R719" s="0" t="s">
        <v>52</v>
      </c>
      <c r="S719" s="0" t="n">
        <v>251</v>
      </c>
      <c r="T719" s="0" t="n">
        <v>2599</v>
      </c>
      <c r="U719" s="0" t="n">
        <v>2599</v>
      </c>
      <c r="V719" s="0" t="n">
        <v>2599</v>
      </c>
      <c r="X719" s="0" t="n">
        <v>30</v>
      </c>
      <c r="Y719" s="0" t="s">
        <v>53</v>
      </c>
      <c r="Z719" s="0" t="n">
        <v>2599</v>
      </c>
      <c r="AA719" s="0" t="s">
        <v>54</v>
      </c>
      <c r="AB719" s="0" t="s">
        <v>54</v>
      </c>
      <c r="AC719" s="0" t="n">
        <v>1.093</v>
      </c>
      <c r="AD719" s="0" t="s">
        <v>3757</v>
      </c>
      <c r="AG719" s="6" t="n">
        <v>42735</v>
      </c>
      <c r="AH719" s="0" t="n">
        <v>15</v>
      </c>
      <c r="AI719" s="0" t="n">
        <v>15</v>
      </c>
      <c r="AJ719" s="6" t="n">
        <v>42735</v>
      </c>
      <c r="AK719" s="0" t="n">
        <v>1.093</v>
      </c>
      <c r="AL719" s="6" t="n">
        <v>42735</v>
      </c>
      <c r="AM719" s="0" t="n">
        <v>239</v>
      </c>
      <c r="AN719" s="0" t="n">
        <v>252</v>
      </c>
      <c r="AO719" s="0" t="n">
        <v>367</v>
      </c>
      <c r="AP719" s="0" t="n">
        <v>410</v>
      </c>
      <c r="AQ719" s="0" t="s">
        <v>197</v>
      </c>
      <c r="AR719" s="0" t="s">
        <v>58</v>
      </c>
      <c r="AS719" s="0" t="s">
        <v>53</v>
      </c>
      <c r="AT719" s="0" t="n">
        <v>15</v>
      </c>
      <c r="AU719" s="0" t="n">
        <v>15</v>
      </c>
      <c r="AV719" s="0" t="s">
        <v>3758</v>
      </c>
      <c r="AX719" s="0" t="s">
        <v>1263</v>
      </c>
    </row>
    <row r="720" customFormat="false" ht="15" hidden="false" customHeight="false" outlineLevel="0" collapsed="false">
      <c r="A720" s="0" t="s">
        <v>3759</v>
      </c>
      <c r="B720" s="0" t="s">
        <v>2935</v>
      </c>
      <c r="C720" s="0" t="s">
        <v>3760</v>
      </c>
      <c r="E720" s="1" t="s">
        <v>3760</v>
      </c>
      <c r="G720" s="5" t="s">
        <v>3760</v>
      </c>
      <c r="H720" s="5"/>
      <c r="I720" s="5"/>
      <c r="J720" s="5"/>
      <c r="K720" s="5"/>
      <c r="L720" s="5"/>
      <c r="M720" s="5"/>
      <c r="N720" s="5"/>
      <c r="O720" s="0" t="s">
        <v>3761</v>
      </c>
      <c r="P720" s="0" t="s">
        <v>3762</v>
      </c>
      <c r="Q720" s="0" t="s">
        <v>51</v>
      </c>
      <c r="R720" s="0" t="s">
        <v>52</v>
      </c>
      <c r="S720" s="0" t="n">
        <v>9.15</v>
      </c>
      <c r="T720" s="0" t="n">
        <v>4646</v>
      </c>
      <c r="U720" s="0" t="n">
        <v>4646</v>
      </c>
      <c r="V720" s="0" t="n">
        <v>2110</v>
      </c>
      <c r="X720" s="0" t="n">
        <v>260</v>
      </c>
      <c r="Y720" s="0" t="s">
        <v>67</v>
      </c>
      <c r="Z720" s="0" t="n">
        <v>7010</v>
      </c>
      <c r="AA720" s="0" t="s">
        <v>120</v>
      </c>
      <c r="AB720" s="0" t="s">
        <v>54</v>
      </c>
      <c r="AC720" s="0" t="n">
        <v>46.679</v>
      </c>
      <c r="AD720" s="0" t="s">
        <v>3763</v>
      </c>
      <c r="AG720" s="6" t="n">
        <v>42369</v>
      </c>
      <c r="AH720" s="0" t="s">
        <v>56</v>
      </c>
      <c r="AI720" s="0" t="s">
        <v>56</v>
      </c>
      <c r="AJ720" s="6" t="n">
        <v>42369</v>
      </c>
      <c r="AK720" s="0" t="n">
        <v>153</v>
      </c>
      <c r="AL720" s="6" t="n">
        <v>42369</v>
      </c>
      <c r="AM720" s="0" t="n">
        <v>16.679</v>
      </c>
      <c r="AN720" s="0" t="n">
        <v>18.158</v>
      </c>
      <c r="AO720" s="0" t="s">
        <v>56</v>
      </c>
      <c r="AP720" s="0" t="s">
        <v>56</v>
      </c>
      <c r="AQ720" s="0" t="s">
        <v>70</v>
      </c>
      <c r="AR720" s="0" t="s">
        <v>70</v>
      </c>
      <c r="AS720" s="0" t="s">
        <v>67</v>
      </c>
      <c r="AT720" s="0" t="n">
        <v>186</v>
      </c>
      <c r="AU720" s="0" t="n">
        <v>18</v>
      </c>
      <c r="AX720" s="0" t="s">
        <v>1263</v>
      </c>
    </row>
    <row r="721" customFormat="false" ht="15" hidden="false" customHeight="false" outlineLevel="0" collapsed="false">
      <c r="A721" s="0" t="s">
        <v>3764</v>
      </c>
      <c r="B721" s="0" t="s">
        <v>2935</v>
      </c>
      <c r="C721" s="0" t="s">
        <v>3765</v>
      </c>
      <c r="E721" s="1" t="s">
        <v>3765</v>
      </c>
      <c r="G721" s="5" t="s">
        <v>3765</v>
      </c>
      <c r="H721" s="5"/>
      <c r="I721" s="5"/>
      <c r="J721" s="5"/>
      <c r="K721" s="5"/>
      <c r="L721" s="5"/>
      <c r="M721" s="5"/>
      <c r="N721" s="5"/>
      <c r="O721" s="0" t="s">
        <v>3766</v>
      </c>
      <c r="P721" s="0" t="s">
        <v>3767</v>
      </c>
      <c r="Q721" s="0" t="s">
        <v>51</v>
      </c>
      <c r="R721" s="0" t="s">
        <v>52</v>
      </c>
      <c r="S721" s="0" t="n">
        <v>2.287</v>
      </c>
      <c r="T721" s="0" t="n">
        <v>2319</v>
      </c>
      <c r="U721" s="0" t="n">
        <v>2319</v>
      </c>
      <c r="V721" s="0" t="n">
        <v>2311</v>
      </c>
      <c r="W721" s="0" t="s">
        <v>3768</v>
      </c>
      <c r="X721" s="0" t="n">
        <v>145</v>
      </c>
      <c r="Y721" s="0" t="s">
        <v>67</v>
      </c>
      <c r="Z721" s="0" t="n">
        <v>9499</v>
      </c>
      <c r="AA721" s="0" t="s">
        <v>256</v>
      </c>
      <c r="AB721" s="0" t="s">
        <v>54</v>
      </c>
      <c r="AD721" s="0" t="s">
        <v>3769</v>
      </c>
      <c r="AG721" s="6" t="n">
        <v>42277</v>
      </c>
      <c r="AH721" s="0" t="n">
        <v>95</v>
      </c>
      <c r="AI721" s="0" t="n">
        <v>106</v>
      </c>
      <c r="AJ721" s="6" t="n">
        <v>42277</v>
      </c>
      <c r="AK721" s="0" t="n">
        <v>14.854</v>
      </c>
      <c r="AL721" s="6" t="n">
        <v>42277</v>
      </c>
      <c r="AM721" s="0" t="n">
        <v>2.192</v>
      </c>
      <c r="AN721" s="0" t="n">
        <v>2.456</v>
      </c>
      <c r="AO721" s="0" t="s">
        <v>56</v>
      </c>
      <c r="AP721" s="0" t="s">
        <v>56</v>
      </c>
      <c r="AQ721" s="0" t="s">
        <v>70</v>
      </c>
      <c r="AR721" s="0" t="s">
        <v>70</v>
      </c>
      <c r="AS721" s="0" t="s">
        <v>67</v>
      </c>
      <c r="AT721" s="0" t="n">
        <v>278</v>
      </c>
      <c r="AU721" s="0" t="n">
        <v>29</v>
      </c>
      <c r="AV721" s="0" t="s">
        <v>3769</v>
      </c>
      <c r="AW721" s="0" t="s">
        <v>3769</v>
      </c>
      <c r="AX721" s="0" t="s">
        <v>1263</v>
      </c>
      <c r="AY721" s="0" t="s">
        <v>3770</v>
      </c>
    </row>
    <row r="722" customFormat="false" ht="15" hidden="false" customHeight="false" outlineLevel="0" collapsed="false">
      <c r="A722" s="0" t="s">
        <v>3771</v>
      </c>
      <c r="B722" s="0" t="s">
        <v>2935</v>
      </c>
      <c r="C722" s="0" t="s">
        <v>3772</v>
      </c>
      <c r="E722" s="1" t="s">
        <v>3772</v>
      </c>
      <c r="G722" s="5" t="s">
        <v>3772</v>
      </c>
      <c r="H722" s="5"/>
      <c r="I722" s="5"/>
      <c r="J722" s="5"/>
      <c r="K722" s="5"/>
      <c r="L722" s="5"/>
      <c r="M722" s="5"/>
      <c r="N722" s="5"/>
      <c r="O722" s="0" t="s">
        <v>3773</v>
      </c>
      <c r="P722" s="0" t="s">
        <v>3774</v>
      </c>
      <c r="Q722" s="0" t="s">
        <v>51</v>
      </c>
      <c r="R722" s="0" t="s">
        <v>52</v>
      </c>
      <c r="S722" s="0" t="n">
        <v>648</v>
      </c>
      <c r="T722" s="0" t="n">
        <v>2120</v>
      </c>
      <c r="U722" s="0" t="n">
        <v>2120</v>
      </c>
      <c r="X722" s="0" t="n">
        <v>51</v>
      </c>
      <c r="Y722" s="0" t="s">
        <v>67</v>
      </c>
      <c r="Z722" s="0" t="s">
        <v>120</v>
      </c>
      <c r="AA722" s="0" t="s">
        <v>120</v>
      </c>
      <c r="AB722" s="0" t="s">
        <v>56</v>
      </c>
      <c r="AC722" s="0" t="s">
        <v>120</v>
      </c>
      <c r="AD722" s="0" t="s">
        <v>3775</v>
      </c>
      <c r="AG722" s="6" t="n">
        <v>42735</v>
      </c>
      <c r="AH722" s="0" t="n">
        <v>-47</v>
      </c>
      <c r="AI722" s="0" t="n">
        <v>-50</v>
      </c>
      <c r="AJ722" s="6" t="n">
        <v>42735</v>
      </c>
      <c r="AK722" s="0" t="n">
        <v>2.527</v>
      </c>
      <c r="AL722" s="6" t="n">
        <v>42735</v>
      </c>
      <c r="AM722" s="0" t="n">
        <v>933</v>
      </c>
      <c r="AN722" s="0" t="n">
        <v>983</v>
      </c>
      <c r="AO722" s="0" t="n">
        <v>431</v>
      </c>
      <c r="AP722" s="0" t="n">
        <v>482</v>
      </c>
      <c r="AQ722" s="0" t="s">
        <v>197</v>
      </c>
      <c r="AR722" s="0" t="s">
        <v>58</v>
      </c>
      <c r="AS722" s="0" t="s">
        <v>67</v>
      </c>
      <c r="AT722" s="0" t="n">
        <v>25</v>
      </c>
      <c r="AU722" s="0" t="n">
        <v>18</v>
      </c>
      <c r="AV722" s="0" t="s">
        <v>1263</v>
      </c>
      <c r="AX722" s="0" t="s">
        <v>1263</v>
      </c>
      <c r="AY722" s="0" t="s">
        <v>3776</v>
      </c>
    </row>
    <row r="723" customFormat="false" ht="15" hidden="false" customHeight="false" outlineLevel="0" collapsed="false">
      <c r="A723" s="0" t="s">
        <v>3777</v>
      </c>
      <c r="B723" s="0" t="s">
        <v>2935</v>
      </c>
      <c r="C723" s="0" t="s">
        <v>3778</v>
      </c>
      <c r="E723" s="1" t="s">
        <v>3778</v>
      </c>
      <c r="G723" s="5" t="s">
        <v>3778</v>
      </c>
      <c r="H723" s="5"/>
      <c r="I723" s="5"/>
      <c r="J723" s="5"/>
      <c r="K723" s="5"/>
      <c r="L723" s="5"/>
      <c r="M723" s="5"/>
      <c r="N723" s="5"/>
      <c r="O723" s="0" t="s">
        <v>3779</v>
      </c>
      <c r="P723" s="0" t="s">
        <v>3780</v>
      </c>
      <c r="Q723" s="0" t="s">
        <v>51</v>
      </c>
      <c r="R723" s="0" t="s">
        <v>52</v>
      </c>
      <c r="S723" s="0" t="n">
        <v>413</v>
      </c>
      <c r="T723" s="0" t="n">
        <v>4531</v>
      </c>
      <c r="U723" s="0" t="n">
        <v>4531</v>
      </c>
      <c r="W723" s="0" t="s">
        <v>3781</v>
      </c>
      <c r="X723" s="0" t="n">
        <v>21</v>
      </c>
      <c r="Y723" s="0" t="s">
        <v>67</v>
      </c>
      <c r="Z723" s="0" t="n">
        <v>8290</v>
      </c>
      <c r="AA723" s="0" t="s">
        <v>256</v>
      </c>
      <c r="AB723" s="0" t="s">
        <v>54</v>
      </c>
      <c r="AD723" s="0" t="s">
        <v>3782</v>
      </c>
      <c r="AG723" s="6" t="n">
        <v>42735</v>
      </c>
      <c r="AH723" s="0" t="n">
        <v>14</v>
      </c>
      <c r="AI723" s="0" t="n">
        <v>15</v>
      </c>
      <c r="AJ723" s="6" t="n">
        <v>42735</v>
      </c>
      <c r="AK723" s="0" t="n">
        <v>602</v>
      </c>
      <c r="AL723" s="6" t="n">
        <v>42735</v>
      </c>
      <c r="AM723" s="0" t="n">
        <v>422</v>
      </c>
      <c r="AN723" s="0" t="n">
        <v>444</v>
      </c>
      <c r="AO723" s="0" t="s">
        <v>56</v>
      </c>
      <c r="AP723" s="0" t="s">
        <v>56</v>
      </c>
      <c r="AQ723" s="0" t="s">
        <v>70</v>
      </c>
      <c r="AR723" s="0" t="s">
        <v>70</v>
      </c>
      <c r="AS723" s="0" t="s">
        <v>67</v>
      </c>
      <c r="AT723" s="0" t="n">
        <v>23</v>
      </c>
      <c r="AU723" s="0" t="n">
        <v>10</v>
      </c>
      <c r="AX723" s="0" t="s">
        <v>1263</v>
      </c>
    </row>
    <row r="724" customFormat="false" ht="15" hidden="false" customHeight="false" outlineLevel="0" collapsed="false">
      <c r="A724" s="0" t="s">
        <v>3783</v>
      </c>
      <c r="B724" s="0" t="s">
        <v>2935</v>
      </c>
      <c r="C724" s="0" t="s">
        <v>3784</v>
      </c>
      <c r="E724" s="1" t="s">
        <v>3784</v>
      </c>
      <c r="G724" s="5" t="s">
        <v>3784</v>
      </c>
      <c r="H724" s="5"/>
      <c r="I724" s="5"/>
      <c r="J724" s="5"/>
      <c r="K724" s="5"/>
      <c r="L724" s="5"/>
      <c r="M724" s="5"/>
      <c r="N724" s="5"/>
      <c r="O724" s="0" t="s">
        <v>3784</v>
      </c>
      <c r="P724" s="0" t="s">
        <v>3785</v>
      </c>
      <c r="Q724" s="0" t="s">
        <v>51</v>
      </c>
      <c r="R724" s="0" t="s">
        <v>52</v>
      </c>
      <c r="S724" s="0" t="n">
        <v>859</v>
      </c>
      <c r="T724" s="0" t="n">
        <v>2790</v>
      </c>
      <c r="U724" s="0" t="n">
        <v>2790</v>
      </c>
      <c r="W724" s="0" t="s">
        <v>3786</v>
      </c>
      <c r="X724" s="0" t="n">
        <v>185</v>
      </c>
      <c r="Y724" s="0" t="s">
        <v>77</v>
      </c>
      <c r="Z724" s="0" t="n">
        <v>2790</v>
      </c>
      <c r="AA724" s="0" t="s">
        <v>54</v>
      </c>
      <c r="AB724" s="0" t="s">
        <v>54</v>
      </c>
      <c r="AC724" s="0" t="n">
        <v>5.384</v>
      </c>
      <c r="AD724" s="0" t="s">
        <v>3787</v>
      </c>
      <c r="AG724" s="6" t="n">
        <v>42735</v>
      </c>
      <c r="AH724" s="0" t="n">
        <v>-112</v>
      </c>
      <c r="AI724" s="0" t="n">
        <v>-118</v>
      </c>
      <c r="AJ724" s="6" t="n">
        <v>42735</v>
      </c>
      <c r="AK724" s="0" t="n">
        <v>5.384</v>
      </c>
      <c r="AL724" s="6" t="n">
        <v>42735</v>
      </c>
      <c r="AM724" s="0" t="n">
        <v>1.899</v>
      </c>
      <c r="AN724" s="0" t="n">
        <v>2.002</v>
      </c>
      <c r="AO724" s="0" t="n">
        <v>1.355</v>
      </c>
      <c r="AP724" s="0" t="n">
        <v>1.514</v>
      </c>
      <c r="AQ724" s="0" t="s">
        <v>197</v>
      </c>
      <c r="AR724" s="0" t="s">
        <v>58</v>
      </c>
      <c r="AS724" s="0" t="s">
        <v>77</v>
      </c>
      <c r="AT724" s="0" t="n">
        <v>86</v>
      </c>
      <c r="AU724" s="0" t="n">
        <v>93</v>
      </c>
      <c r="AV724" s="0" t="s">
        <v>1263</v>
      </c>
      <c r="AX724" s="0" t="s">
        <v>1263</v>
      </c>
      <c r="AY724" s="0" t="s">
        <v>3788</v>
      </c>
    </row>
    <row r="725" customFormat="false" ht="15" hidden="false" customHeight="false" outlineLevel="0" collapsed="false">
      <c r="A725" s="0" t="s">
        <v>3789</v>
      </c>
      <c r="B725" s="0" t="s">
        <v>2935</v>
      </c>
      <c r="C725" s="0" t="s">
        <v>3790</v>
      </c>
      <c r="E725" s="1" t="s">
        <v>3790</v>
      </c>
      <c r="G725" s="5" t="s">
        <v>3790</v>
      </c>
      <c r="H725" s="5" t="s">
        <v>3791</v>
      </c>
      <c r="I725" s="5"/>
      <c r="J725" s="5"/>
      <c r="K725" s="5"/>
      <c r="L725" s="5"/>
      <c r="M725" s="5"/>
      <c r="N725" s="5"/>
      <c r="Q725" s="0" t="s">
        <v>51</v>
      </c>
      <c r="R725" s="0" t="s">
        <v>52</v>
      </c>
      <c r="S725" s="0" t="n">
        <v>137</v>
      </c>
      <c r="T725" s="0" t="n">
        <v>6201</v>
      </c>
      <c r="U725" s="0" t="n">
        <v>6201</v>
      </c>
      <c r="V725" s="0" t="n">
        <v>6203</v>
      </c>
      <c r="X725" s="0" t="n">
        <v>15</v>
      </c>
      <c r="Y725" s="0" t="s">
        <v>67</v>
      </c>
      <c r="AD725" s="0" t="s">
        <v>3787</v>
      </c>
      <c r="AG725" s="6" t="n">
        <v>42460</v>
      </c>
      <c r="AH725" s="0" t="n">
        <v>10</v>
      </c>
      <c r="AI725" s="0" t="n">
        <v>12</v>
      </c>
      <c r="AJ725" s="6" t="n">
        <v>42460</v>
      </c>
      <c r="AK725" s="0" t="n">
        <v>399</v>
      </c>
      <c r="AL725" s="6" t="n">
        <v>42460</v>
      </c>
      <c r="AM725" s="0" t="n">
        <v>169</v>
      </c>
      <c r="AN725" s="0" t="n">
        <v>192</v>
      </c>
      <c r="AO725" s="0" t="n">
        <v>558</v>
      </c>
      <c r="AP725" s="0" t="n">
        <v>698</v>
      </c>
      <c r="AQ725" s="0" t="s">
        <v>189</v>
      </c>
      <c r="AR725" s="0" t="s">
        <v>189</v>
      </c>
      <c r="AS725" s="0" t="s">
        <v>67</v>
      </c>
      <c r="AT725" s="0" t="n">
        <v>0</v>
      </c>
      <c r="AU725" s="0" t="n">
        <v>6</v>
      </c>
      <c r="AX725" s="0" t="s">
        <v>1263</v>
      </c>
    </row>
    <row r="726" customFormat="false" ht="15" hidden="false" customHeight="false" outlineLevel="0" collapsed="false">
      <c r="A726" s="0" t="s">
        <v>3792</v>
      </c>
      <c r="B726" s="0" t="s">
        <v>2935</v>
      </c>
      <c r="C726" s="0" t="s">
        <v>3793</v>
      </c>
      <c r="E726" s="1" t="s">
        <v>3793</v>
      </c>
      <c r="G726" s="5" t="s">
        <v>3793</v>
      </c>
      <c r="H726" s="5"/>
      <c r="I726" s="5"/>
      <c r="J726" s="5"/>
      <c r="K726" s="5"/>
      <c r="L726" s="5"/>
      <c r="M726" s="5"/>
      <c r="N726" s="5"/>
      <c r="O726" s="0" t="s">
        <v>3793</v>
      </c>
      <c r="P726" s="0" t="s">
        <v>3794</v>
      </c>
      <c r="Q726" s="0" t="s">
        <v>51</v>
      </c>
      <c r="R726" s="0" t="s">
        <v>119</v>
      </c>
      <c r="S726" s="0" t="n">
        <v>32</v>
      </c>
      <c r="T726" s="0" t="n">
        <v>3500</v>
      </c>
      <c r="U726" s="0" t="n">
        <v>3500</v>
      </c>
      <c r="V726" s="0" t="n">
        <v>3811</v>
      </c>
      <c r="X726" s="0" t="n">
        <v>7</v>
      </c>
      <c r="Y726" s="0" t="s">
        <v>77</v>
      </c>
      <c r="Z726" s="0" t="n">
        <v>3500</v>
      </c>
      <c r="AA726" s="0" t="s">
        <v>54</v>
      </c>
      <c r="AB726" s="0" t="s">
        <v>54</v>
      </c>
      <c r="AC726" s="0" t="n">
        <v>63</v>
      </c>
      <c r="AD726" s="0" t="s">
        <v>3795</v>
      </c>
      <c r="AG726" s="6" t="n">
        <v>42369</v>
      </c>
      <c r="AH726" s="0" t="n">
        <v>-3</v>
      </c>
      <c r="AI726" s="0" t="n">
        <v>-3</v>
      </c>
      <c r="AJ726" s="6" t="n">
        <v>42369</v>
      </c>
      <c r="AK726" s="0" t="n">
        <v>63</v>
      </c>
      <c r="AL726" s="6" t="n">
        <v>42369</v>
      </c>
      <c r="AM726" s="0" t="n">
        <v>129</v>
      </c>
      <c r="AN726" s="0" t="n">
        <v>141</v>
      </c>
      <c r="AO726" s="0" t="s">
        <v>56</v>
      </c>
      <c r="AP726" s="0" t="s">
        <v>56</v>
      </c>
      <c r="AQ726" s="0" t="s">
        <v>70</v>
      </c>
      <c r="AR726" s="0" t="s">
        <v>70</v>
      </c>
      <c r="AS726" s="0" t="s">
        <v>77</v>
      </c>
      <c r="AT726" s="0" t="n">
        <v>3</v>
      </c>
      <c r="AU726" s="0" t="n">
        <v>3</v>
      </c>
      <c r="AX726" s="0" t="s">
        <v>1263</v>
      </c>
    </row>
    <row r="727" customFormat="false" ht="15" hidden="false" customHeight="false" outlineLevel="0" collapsed="false">
      <c r="A727" s="0" t="s">
        <v>3796</v>
      </c>
      <c r="B727" s="0" t="s">
        <v>2935</v>
      </c>
      <c r="C727" s="0" t="s">
        <v>3797</v>
      </c>
      <c r="E727" s="1" t="s">
        <v>3797</v>
      </c>
      <c r="G727" s="5" t="s">
        <v>3797</v>
      </c>
      <c r="H727" s="5" t="s">
        <v>3798</v>
      </c>
      <c r="I727" s="5" t="s">
        <v>3799</v>
      </c>
      <c r="J727" s="5" t="s">
        <v>3800</v>
      </c>
      <c r="K727" s="5"/>
      <c r="L727" s="5"/>
      <c r="M727" s="5"/>
      <c r="N727" s="5"/>
      <c r="Q727" s="0" t="s">
        <v>51</v>
      </c>
      <c r="R727" s="0" t="s">
        <v>126</v>
      </c>
      <c r="S727" s="0" t="s">
        <v>56</v>
      </c>
      <c r="T727" s="0" t="n">
        <v>2660</v>
      </c>
      <c r="U727" s="0" t="n">
        <v>2660</v>
      </c>
      <c r="X727" s="0" t="n">
        <v>0</v>
      </c>
      <c r="Y727" s="0" t="s">
        <v>512</v>
      </c>
      <c r="AD727" s="0" t="s">
        <v>3787</v>
      </c>
      <c r="AH727" s="0" t="s">
        <v>56</v>
      </c>
      <c r="AI727" s="0" t="s">
        <v>56</v>
      </c>
      <c r="AJ727" s="6" t="n">
        <v>39813</v>
      </c>
      <c r="AK727" s="0" t="s">
        <v>56</v>
      </c>
      <c r="AM727" s="0" t="n">
        <v>5</v>
      </c>
      <c r="AN727" s="0" t="n">
        <v>7</v>
      </c>
      <c r="AO727" s="0" t="s">
        <v>56</v>
      </c>
      <c r="AP727" s="0" t="s">
        <v>56</v>
      </c>
      <c r="AQ727" s="0" t="s">
        <v>70</v>
      </c>
      <c r="AR727" s="0" t="s">
        <v>70</v>
      </c>
      <c r="AS727" s="0" t="s">
        <v>512</v>
      </c>
      <c r="AT727" s="0" t="n">
        <v>0</v>
      </c>
      <c r="AU727" s="0" t="n">
        <v>0</v>
      </c>
    </row>
    <row r="728" customFormat="false" ht="15" hidden="false" customHeight="false" outlineLevel="0" collapsed="false">
      <c r="A728" s="0" t="s">
        <v>3801</v>
      </c>
      <c r="B728" s="0" t="s">
        <v>2935</v>
      </c>
      <c r="C728" s="0" t="s">
        <v>3802</v>
      </c>
      <c r="E728" s="1" t="s">
        <v>3802</v>
      </c>
      <c r="G728" s="5" t="s">
        <v>3802</v>
      </c>
      <c r="H728" s="5" t="s">
        <v>3803</v>
      </c>
      <c r="I728" s="5"/>
      <c r="J728" s="5"/>
      <c r="K728" s="5"/>
      <c r="L728" s="5"/>
      <c r="M728" s="5"/>
      <c r="N728" s="5"/>
      <c r="O728" s="0" t="s">
        <v>3802</v>
      </c>
      <c r="P728" s="0" t="s">
        <v>3804</v>
      </c>
      <c r="Q728" s="0" t="s">
        <v>51</v>
      </c>
      <c r="R728" s="0" t="s">
        <v>52</v>
      </c>
      <c r="S728" s="0" t="n">
        <v>5.956</v>
      </c>
      <c r="T728" s="0" t="n">
        <v>4941</v>
      </c>
      <c r="U728" s="0" t="n">
        <v>4941</v>
      </c>
      <c r="X728" s="0" t="n">
        <v>656</v>
      </c>
      <c r="Y728" s="0" t="s">
        <v>77</v>
      </c>
      <c r="Z728" s="0" t="n">
        <v>4941</v>
      </c>
      <c r="AA728" s="0" t="s">
        <v>54</v>
      </c>
      <c r="AB728" s="0" t="s">
        <v>54</v>
      </c>
      <c r="AC728" s="0" t="n">
        <v>30.544</v>
      </c>
      <c r="AD728" s="0" t="s">
        <v>3787</v>
      </c>
      <c r="AG728" s="6" t="n">
        <v>42735</v>
      </c>
      <c r="AH728" s="0" t="n">
        <v>246</v>
      </c>
      <c r="AI728" s="0" t="n">
        <v>259</v>
      </c>
      <c r="AJ728" s="6" t="n">
        <v>42735</v>
      </c>
      <c r="AK728" s="0" t="n">
        <v>30.544</v>
      </c>
      <c r="AL728" s="6" t="n">
        <v>42735</v>
      </c>
      <c r="AM728" s="0" t="n">
        <v>11.359</v>
      </c>
      <c r="AN728" s="0" t="n">
        <v>11.974</v>
      </c>
      <c r="AO728" s="0" t="n">
        <v>7.926</v>
      </c>
      <c r="AP728" s="0" t="n">
        <v>8.856</v>
      </c>
      <c r="AQ728" s="0" t="s">
        <v>2967</v>
      </c>
      <c r="AR728" s="0" t="s">
        <v>58</v>
      </c>
      <c r="AS728" s="0" t="s">
        <v>77</v>
      </c>
      <c r="AT728" s="0" t="n">
        <v>201</v>
      </c>
      <c r="AU728" s="0" t="n">
        <v>212</v>
      </c>
      <c r="AX728" s="0" t="s">
        <v>1263</v>
      </c>
    </row>
    <row r="729" customFormat="false" ht="15" hidden="false" customHeight="false" outlineLevel="0" collapsed="false">
      <c r="A729" s="0" t="s">
        <v>3805</v>
      </c>
      <c r="B729" s="0" t="s">
        <v>2935</v>
      </c>
      <c r="C729" s="0" t="s">
        <v>3806</v>
      </c>
      <c r="E729" s="1" t="s">
        <v>3806</v>
      </c>
      <c r="G729" s="5" t="s">
        <v>3806</v>
      </c>
      <c r="H729" s="5"/>
      <c r="I729" s="5"/>
      <c r="J729" s="5"/>
      <c r="K729" s="5"/>
      <c r="L729" s="5"/>
      <c r="M729" s="5"/>
      <c r="N729" s="5"/>
      <c r="O729" s="0" t="s">
        <v>3806</v>
      </c>
      <c r="P729" s="0" t="s">
        <v>3807</v>
      </c>
      <c r="Q729" s="0" t="s">
        <v>51</v>
      </c>
      <c r="R729" s="0" t="s">
        <v>52</v>
      </c>
      <c r="S729" s="0" t="n">
        <v>30.656</v>
      </c>
      <c r="T729" s="0" t="n">
        <v>3250</v>
      </c>
      <c r="U729" s="0" t="n">
        <v>3250</v>
      </c>
      <c r="W729" s="0" t="s">
        <v>3808</v>
      </c>
      <c r="X729" s="0" t="n">
        <v>980</v>
      </c>
      <c r="Y729" s="0" t="s">
        <v>77</v>
      </c>
      <c r="Z729" s="0" t="n">
        <v>3250</v>
      </c>
      <c r="AA729" s="0" t="s">
        <v>54</v>
      </c>
      <c r="AB729" s="0" t="s">
        <v>54</v>
      </c>
      <c r="AC729" s="0" t="n">
        <v>232.873</v>
      </c>
      <c r="AD729" s="0" t="s">
        <v>3809</v>
      </c>
      <c r="AG729" s="6" t="n">
        <v>42735</v>
      </c>
      <c r="AH729" s="0" t="n">
        <v>1.593</v>
      </c>
      <c r="AI729" s="0" t="n">
        <v>1.679</v>
      </c>
      <c r="AJ729" s="6" t="n">
        <v>42735</v>
      </c>
      <c r="AK729" s="0" t="n">
        <v>232.873</v>
      </c>
      <c r="AL729" s="6" t="n">
        <v>42735</v>
      </c>
      <c r="AM729" s="0" t="n">
        <v>46.447</v>
      </c>
      <c r="AN729" s="0" t="n">
        <v>48.96</v>
      </c>
      <c r="AO729" s="0" t="n">
        <v>43.62</v>
      </c>
      <c r="AP729" s="0" t="n">
        <v>48.739</v>
      </c>
      <c r="AQ729" s="0" t="s">
        <v>197</v>
      </c>
      <c r="AR729" s="0" t="s">
        <v>58</v>
      </c>
      <c r="AS729" s="0" t="s">
        <v>77</v>
      </c>
      <c r="AT729" s="0" t="n">
        <v>580</v>
      </c>
      <c r="AU729" s="0" t="n">
        <v>585</v>
      </c>
      <c r="AV729" s="0" t="s">
        <v>3810</v>
      </c>
      <c r="AX729" s="0" t="s">
        <v>1263</v>
      </c>
      <c r="AY729" s="0" t="s">
        <v>3811</v>
      </c>
    </row>
    <row r="730" customFormat="false" ht="15" hidden="false" customHeight="false" outlineLevel="0" collapsed="false">
      <c r="A730" s="0" t="s">
        <v>3812</v>
      </c>
      <c r="B730" s="0" t="s">
        <v>2935</v>
      </c>
      <c r="C730" s="0" t="s">
        <v>3813</v>
      </c>
      <c r="E730" s="1" t="s">
        <v>3813</v>
      </c>
      <c r="G730" s="5" t="s">
        <v>3813</v>
      </c>
      <c r="H730" s="5"/>
      <c r="I730" s="5"/>
      <c r="J730" s="5"/>
      <c r="K730" s="5"/>
      <c r="L730" s="5"/>
      <c r="M730" s="5"/>
      <c r="N730" s="5"/>
      <c r="O730" s="0" t="s">
        <v>3813</v>
      </c>
      <c r="P730" s="0" t="s">
        <v>3814</v>
      </c>
      <c r="Q730" s="0" t="s">
        <v>51</v>
      </c>
      <c r="R730" s="0" t="s">
        <v>52</v>
      </c>
      <c r="S730" s="0" t="n">
        <v>2.275</v>
      </c>
      <c r="T730" s="0" t="n">
        <v>2120</v>
      </c>
      <c r="U730" s="0" t="n">
        <v>2120</v>
      </c>
      <c r="V730" s="0" t="n">
        <v>4645</v>
      </c>
      <c r="X730" s="0" t="n">
        <v>259</v>
      </c>
      <c r="Y730" s="0" t="s">
        <v>53</v>
      </c>
      <c r="Z730" s="0" t="n">
        <v>2120</v>
      </c>
      <c r="AA730" s="0" t="s">
        <v>54</v>
      </c>
      <c r="AB730" s="0" t="s">
        <v>54</v>
      </c>
      <c r="AC730" s="0" t="n">
        <v>10.923</v>
      </c>
      <c r="AD730" s="0" t="s">
        <v>3815</v>
      </c>
      <c r="AG730" s="6" t="n">
        <v>42735</v>
      </c>
      <c r="AH730" s="0" t="n">
        <v>86</v>
      </c>
      <c r="AI730" s="0" t="n">
        <v>91</v>
      </c>
      <c r="AJ730" s="6" t="n">
        <v>42735</v>
      </c>
      <c r="AK730" s="0" t="n">
        <v>10.923</v>
      </c>
      <c r="AL730" s="6" t="n">
        <v>42735</v>
      </c>
      <c r="AM730" s="0" t="n">
        <v>3.44</v>
      </c>
      <c r="AN730" s="0" t="n">
        <v>3.627</v>
      </c>
      <c r="AO730" s="0" t="n">
        <v>3.909</v>
      </c>
      <c r="AP730" s="0" t="n">
        <v>4.368</v>
      </c>
      <c r="AQ730" s="0" t="s">
        <v>197</v>
      </c>
      <c r="AR730" s="0" t="s">
        <v>58</v>
      </c>
      <c r="AS730" s="0" t="s">
        <v>53</v>
      </c>
      <c r="AT730" s="0" t="n">
        <v>124</v>
      </c>
      <c r="AU730" s="0" t="n">
        <v>136</v>
      </c>
      <c r="AV730" s="0" t="s">
        <v>3815</v>
      </c>
      <c r="AX730" s="0" t="s">
        <v>1263</v>
      </c>
      <c r="AY730" s="0" t="s">
        <v>3816</v>
      </c>
    </row>
    <row r="731" customFormat="false" ht="15" hidden="false" customHeight="false" outlineLevel="0" collapsed="false">
      <c r="A731" s="0" t="s">
        <v>3817</v>
      </c>
      <c r="B731" s="0" t="s">
        <v>2935</v>
      </c>
      <c r="C731" s="0" t="s">
        <v>3818</v>
      </c>
      <c r="E731" s="1" t="s">
        <v>3818</v>
      </c>
      <c r="G731" s="5" t="s">
        <v>3818</v>
      </c>
      <c r="H731" s="5"/>
      <c r="I731" s="5"/>
      <c r="J731" s="5"/>
      <c r="K731" s="5"/>
      <c r="L731" s="5"/>
      <c r="M731" s="5"/>
      <c r="N731" s="5"/>
      <c r="O731" s="0" t="s">
        <v>3818</v>
      </c>
      <c r="P731" s="0" t="s">
        <v>3819</v>
      </c>
      <c r="Q731" s="0" t="s">
        <v>51</v>
      </c>
      <c r="R731" s="0" t="s">
        <v>52</v>
      </c>
      <c r="S731" s="0" t="n">
        <v>610</v>
      </c>
      <c r="T731" s="0" t="n">
        <v>6420</v>
      </c>
      <c r="U731" s="0" t="n">
        <v>6420</v>
      </c>
      <c r="X731" s="0" t="n">
        <v>83</v>
      </c>
      <c r="Y731" s="0" t="s">
        <v>77</v>
      </c>
      <c r="Z731" s="0" t="n">
        <v>6420</v>
      </c>
      <c r="AA731" s="0" t="s">
        <v>54</v>
      </c>
      <c r="AB731" s="0" t="s">
        <v>54</v>
      </c>
      <c r="AC731" s="0" t="n">
        <v>3.034</v>
      </c>
      <c r="AD731" s="0" t="s">
        <v>3820</v>
      </c>
      <c r="AG731" s="6" t="n">
        <v>42369</v>
      </c>
      <c r="AH731" s="0" t="n">
        <v>-1</v>
      </c>
      <c r="AI731" s="0" t="n">
        <v>-1</v>
      </c>
      <c r="AJ731" s="6" t="n">
        <v>42369</v>
      </c>
      <c r="AK731" s="0" t="n">
        <v>3.034</v>
      </c>
      <c r="AL731" s="6" t="n">
        <v>42369</v>
      </c>
      <c r="AM731" s="0" t="n">
        <v>423</v>
      </c>
      <c r="AN731" s="0" t="n">
        <v>461</v>
      </c>
      <c r="AO731" s="0" t="s">
        <v>56</v>
      </c>
      <c r="AP731" s="0" t="s">
        <v>56</v>
      </c>
      <c r="AQ731" s="0" t="s">
        <v>70</v>
      </c>
      <c r="AR731" s="0" t="s">
        <v>70</v>
      </c>
      <c r="AS731" s="0" t="s">
        <v>77</v>
      </c>
      <c r="AT731" s="0" t="n">
        <v>43</v>
      </c>
      <c r="AU731" s="0" t="n">
        <v>43</v>
      </c>
      <c r="AX731" s="0" t="s">
        <v>1263</v>
      </c>
    </row>
    <row r="732" customFormat="false" ht="15" hidden="false" customHeight="false" outlineLevel="0" collapsed="false">
      <c r="A732" s="0" t="s">
        <v>3821</v>
      </c>
      <c r="B732" s="0" t="s">
        <v>2935</v>
      </c>
      <c r="C732" s="0" t="s">
        <v>3822</v>
      </c>
      <c r="E732" s="1" t="s">
        <v>3822</v>
      </c>
      <c r="G732" s="5" t="s">
        <v>3822</v>
      </c>
      <c r="H732" s="5" t="s">
        <v>3823</v>
      </c>
      <c r="I732" s="5"/>
      <c r="J732" s="5"/>
      <c r="K732" s="5"/>
      <c r="L732" s="5"/>
      <c r="M732" s="5"/>
      <c r="N732" s="5"/>
      <c r="O732" s="0" t="s">
        <v>3822</v>
      </c>
      <c r="P732" s="0" t="s">
        <v>3824</v>
      </c>
      <c r="Q732" s="0" t="s">
        <v>718</v>
      </c>
      <c r="R732" s="0" t="s">
        <v>52</v>
      </c>
      <c r="S732" s="0" t="n">
        <v>324</v>
      </c>
      <c r="T732" s="0" t="n">
        <v>6420</v>
      </c>
      <c r="U732" s="0" t="n">
        <v>6420</v>
      </c>
      <c r="V732" s="0" t="n">
        <v>6619</v>
      </c>
      <c r="W732" s="0" t="s">
        <v>3825</v>
      </c>
      <c r="X732" s="0" t="n">
        <v>7</v>
      </c>
      <c r="Y732" s="0" t="s">
        <v>53</v>
      </c>
      <c r="Z732" s="0" t="n">
        <v>6420</v>
      </c>
      <c r="AA732" s="0" t="s">
        <v>54</v>
      </c>
      <c r="AB732" s="0" t="s">
        <v>54</v>
      </c>
      <c r="AC732" s="0" t="n">
        <v>2.036</v>
      </c>
      <c r="AD732" s="0" t="s">
        <v>3826</v>
      </c>
      <c r="AG732" s="6" t="n">
        <v>42400</v>
      </c>
      <c r="AH732" s="0" t="n">
        <v>17</v>
      </c>
      <c r="AI732" s="0" t="n">
        <v>19</v>
      </c>
      <c r="AJ732" s="6" t="n">
        <v>42400</v>
      </c>
      <c r="AK732" s="0" t="n">
        <v>2.036</v>
      </c>
      <c r="AL732" s="6" t="n">
        <v>42400</v>
      </c>
      <c r="AM732" s="0" t="n">
        <v>222</v>
      </c>
      <c r="AN732" s="0" t="n">
        <v>242</v>
      </c>
      <c r="AO732" s="0" t="s">
        <v>56</v>
      </c>
      <c r="AP732" s="0" t="s">
        <v>56</v>
      </c>
      <c r="AQ732" s="0" t="s">
        <v>70</v>
      </c>
      <c r="AR732" s="0" t="s">
        <v>70</v>
      </c>
      <c r="AS732" s="0" t="s">
        <v>53</v>
      </c>
      <c r="AT732" s="0" t="n">
        <v>5</v>
      </c>
      <c r="AU732" s="0" t="n">
        <v>4</v>
      </c>
      <c r="AX732" s="0" t="s">
        <v>1263</v>
      </c>
    </row>
    <row r="733" customFormat="false" ht="15" hidden="false" customHeight="false" outlineLevel="0" collapsed="false">
      <c r="A733" s="0" t="s">
        <v>3827</v>
      </c>
      <c r="B733" s="0" t="s">
        <v>2935</v>
      </c>
      <c r="C733" s="0" t="s">
        <v>3828</v>
      </c>
      <c r="E733" s="1" t="s">
        <v>3828</v>
      </c>
      <c r="G733" s="5" t="s">
        <v>3828</v>
      </c>
      <c r="H733" s="5"/>
      <c r="I733" s="5"/>
      <c r="J733" s="5"/>
      <c r="K733" s="5"/>
      <c r="L733" s="5"/>
      <c r="M733" s="5"/>
      <c r="N733" s="5"/>
      <c r="O733" s="0" t="s">
        <v>3829</v>
      </c>
      <c r="P733" s="0" t="s">
        <v>3830</v>
      </c>
      <c r="Q733" s="0" t="s">
        <v>51</v>
      </c>
      <c r="R733" s="0" t="s">
        <v>52</v>
      </c>
      <c r="S733" s="0" t="n">
        <v>144</v>
      </c>
      <c r="T733" s="0" t="n">
        <v>2814</v>
      </c>
      <c r="U733" s="0" t="n">
        <v>2814</v>
      </c>
      <c r="V733" s="0" t="n">
        <v>2221</v>
      </c>
      <c r="W733" s="0" t="s">
        <v>3831</v>
      </c>
      <c r="X733" s="0" t="n">
        <v>0</v>
      </c>
      <c r="Y733" s="0" t="s">
        <v>67</v>
      </c>
      <c r="Z733" s="0" t="s">
        <v>120</v>
      </c>
      <c r="AA733" s="0" t="s">
        <v>120</v>
      </c>
      <c r="AB733" s="0" t="s">
        <v>56</v>
      </c>
      <c r="AC733" s="0" t="s">
        <v>120</v>
      </c>
      <c r="AD733" s="0" t="s">
        <v>3832</v>
      </c>
      <c r="AG733" s="6" t="n">
        <v>42369</v>
      </c>
      <c r="AH733" s="0" t="n">
        <v>7</v>
      </c>
      <c r="AI733" s="0" t="n">
        <v>7</v>
      </c>
      <c r="AJ733" s="6" t="n">
        <v>42369</v>
      </c>
      <c r="AK733" s="0" t="n">
        <v>501</v>
      </c>
      <c r="AL733" s="6" t="n">
        <v>42369</v>
      </c>
      <c r="AM733" s="0" t="n">
        <v>68</v>
      </c>
      <c r="AN733" s="0" t="n">
        <v>74</v>
      </c>
      <c r="AO733" s="0" t="s">
        <v>56</v>
      </c>
      <c r="AP733" s="0" t="s">
        <v>56</v>
      </c>
      <c r="AQ733" s="0" t="s">
        <v>70</v>
      </c>
      <c r="AR733" s="0" t="s">
        <v>70</v>
      </c>
      <c r="AS733" s="0" t="s">
        <v>67</v>
      </c>
      <c r="AT733" s="0" t="n">
        <v>3</v>
      </c>
      <c r="AU733" s="0" t="n">
        <v>0</v>
      </c>
      <c r="AV733" s="0" t="s">
        <v>1263</v>
      </c>
      <c r="AX733" s="0" t="s">
        <v>1263</v>
      </c>
    </row>
    <row r="734" customFormat="false" ht="15" hidden="false" customHeight="false" outlineLevel="0" collapsed="false">
      <c r="A734" s="0" t="s">
        <v>3833</v>
      </c>
      <c r="B734" s="0" t="s">
        <v>2935</v>
      </c>
      <c r="C734" s="0" t="s">
        <v>3834</v>
      </c>
      <c r="E734" s="1" t="s">
        <v>3834</v>
      </c>
      <c r="G734" s="5" t="s">
        <v>3834</v>
      </c>
      <c r="H734" s="5"/>
      <c r="I734" s="5"/>
      <c r="J734" s="5"/>
      <c r="K734" s="5"/>
      <c r="L734" s="5"/>
      <c r="M734" s="5"/>
      <c r="N734" s="5"/>
      <c r="O734" s="0" t="s">
        <v>3835</v>
      </c>
      <c r="P734" s="0" t="s">
        <v>3836</v>
      </c>
      <c r="Q734" s="0" t="s">
        <v>51</v>
      </c>
      <c r="R734" s="0" t="s">
        <v>52</v>
      </c>
      <c r="S734" s="0" t="n">
        <v>1.515</v>
      </c>
      <c r="T734" s="0" t="n">
        <v>3320</v>
      </c>
      <c r="U734" s="0" t="n">
        <v>3320</v>
      </c>
      <c r="X734" s="0" t="n">
        <v>128</v>
      </c>
      <c r="Y734" s="0" t="s">
        <v>67</v>
      </c>
      <c r="Z734" s="0" t="s">
        <v>120</v>
      </c>
      <c r="AA734" s="0" t="s">
        <v>120</v>
      </c>
      <c r="AB734" s="0" t="s">
        <v>56</v>
      </c>
      <c r="AC734" s="0" t="s">
        <v>120</v>
      </c>
      <c r="AD734" s="0" t="s">
        <v>3837</v>
      </c>
      <c r="AG734" s="6" t="n">
        <v>42735</v>
      </c>
      <c r="AH734" s="0" t="n">
        <v>105</v>
      </c>
      <c r="AI734" s="0" t="n">
        <v>110</v>
      </c>
      <c r="AJ734" s="6" t="n">
        <v>42735</v>
      </c>
      <c r="AK734" s="0" t="n">
        <v>7.513</v>
      </c>
      <c r="AL734" s="6" t="n">
        <v>42735</v>
      </c>
      <c r="AM734" s="0" t="n">
        <v>950</v>
      </c>
      <c r="AN734" s="0" t="n">
        <v>1.001</v>
      </c>
      <c r="AO734" s="0" t="s">
        <v>56</v>
      </c>
      <c r="AP734" s="0" t="s">
        <v>56</v>
      </c>
      <c r="AQ734" s="0" t="s">
        <v>70</v>
      </c>
      <c r="AR734" s="0" t="s">
        <v>70</v>
      </c>
      <c r="AS734" s="0" t="s">
        <v>67</v>
      </c>
      <c r="AT734" s="0" t="n">
        <v>67</v>
      </c>
      <c r="AU734" s="0" t="n">
        <v>59</v>
      </c>
      <c r="AV734" s="0" t="s">
        <v>3838</v>
      </c>
      <c r="AX734" s="0" t="s">
        <v>1263</v>
      </c>
      <c r="AY734" s="0" t="s">
        <v>3839</v>
      </c>
    </row>
    <row r="735" customFormat="false" ht="15" hidden="false" customHeight="false" outlineLevel="0" collapsed="false">
      <c r="A735" s="0" t="s">
        <v>3840</v>
      </c>
      <c r="B735" s="0" t="s">
        <v>2935</v>
      </c>
      <c r="C735" s="0" t="s">
        <v>3841</v>
      </c>
      <c r="E735" s="1" t="s">
        <v>3841</v>
      </c>
      <c r="G735" s="5" t="s">
        <v>3841</v>
      </c>
      <c r="H735" s="5"/>
      <c r="I735" s="5"/>
      <c r="J735" s="5"/>
      <c r="K735" s="5"/>
      <c r="L735" s="5"/>
      <c r="M735" s="5"/>
      <c r="N735" s="5"/>
      <c r="O735" s="0" t="s">
        <v>3841</v>
      </c>
      <c r="P735" s="0" t="s">
        <v>3842</v>
      </c>
      <c r="Q735" s="0" t="s">
        <v>51</v>
      </c>
      <c r="R735" s="0" t="s">
        <v>52</v>
      </c>
      <c r="S735" s="0" t="n">
        <v>295</v>
      </c>
      <c r="T735" s="0" t="n">
        <v>2550</v>
      </c>
      <c r="U735" s="0" t="n">
        <v>2550</v>
      </c>
      <c r="V735" s="0" t="n">
        <v>3299</v>
      </c>
      <c r="X735" s="0" t="n">
        <v>13</v>
      </c>
      <c r="Y735" s="0" t="s">
        <v>53</v>
      </c>
      <c r="Z735" s="0" t="n">
        <v>2550</v>
      </c>
      <c r="AA735" s="0" t="s">
        <v>54</v>
      </c>
      <c r="AB735" s="0" t="s">
        <v>54</v>
      </c>
      <c r="AC735" s="0" t="n">
        <v>1.74</v>
      </c>
      <c r="AD735" s="0" t="s">
        <v>3843</v>
      </c>
      <c r="AG735" s="0" t="n">
        <v>2015</v>
      </c>
      <c r="AH735" s="0" t="s">
        <v>56</v>
      </c>
      <c r="AI735" s="0" t="s">
        <v>56</v>
      </c>
      <c r="AK735" s="0" t="n">
        <v>1.74</v>
      </c>
      <c r="AL735" s="0" t="n">
        <v>2015</v>
      </c>
      <c r="AM735" s="0" t="s">
        <v>56</v>
      </c>
      <c r="AN735" s="0" t="s">
        <v>56</v>
      </c>
      <c r="AO735" s="0" t="s">
        <v>56</v>
      </c>
      <c r="AP735" s="0" t="s">
        <v>56</v>
      </c>
      <c r="AQ735" s="0" t="s">
        <v>70</v>
      </c>
      <c r="AR735" s="0" t="s">
        <v>70</v>
      </c>
      <c r="AS735" s="0" t="s">
        <v>53</v>
      </c>
      <c r="AT735" s="0" t="n">
        <v>2</v>
      </c>
      <c r="AU735" s="0" t="n">
        <v>5</v>
      </c>
      <c r="AX735" s="0" t="s">
        <v>1263</v>
      </c>
    </row>
    <row r="736" customFormat="false" ht="15" hidden="false" customHeight="false" outlineLevel="0" collapsed="false">
      <c r="A736" s="0" t="s">
        <v>3844</v>
      </c>
      <c r="B736" s="0" t="s">
        <v>2935</v>
      </c>
      <c r="C736" s="0" t="s">
        <v>3845</v>
      </c>
      <c r="E736" s="1" t="s">
        <v>3845</v>
      </c>
      <c r="G736" s="5" t="s">
        <v>3845</v>
      </c>
      <c r="H736" s="5"/>
      <c r="I736" s="5"/>
      <c r="J736" s="5"/>
      <c r="K736" s="5"/>
      <c r="L736" s="5"/>
      <c r="M736" s="5"/>
      <c r="N736" s="5" t="s">
        <v>3846</v>
      </c>
      <c r="O736" s="0" t="s">
        <v>3847</v>
      </c>
      <c r="P736" s="0" t="s">
        <v>3848</v>
      </c>
      <c r="Q736" s="0" t="s">
        <v>51</v>
      </c>
      <c r="R736" s="0" t="s">
        <v>52</v>
      </c>
      <c r="S736" s="0" t="n">
        <v>290</v>
      </c>
      <c r="T736" s="0" t="n">
        <v>7010</v>
      </c>
      <c r="U736" s="0" t="n">
        <v>7010</v>
      </c>
      <c r="V736" s="0" t="n">
        <v>6420</v>
      </c>
      <c r="W736" s="0" t="s">
        <v>3849</v>
      </c>
      <c r="X736" s="0" t="n">
        <v>22</v>
      </c>
      <c r="Y736" s="0" t="s">
        <v>67</v>
      </c>
      <c r="AA736" s="0" t="s">
        <v>120</v>
      </c>
      <c r="AB736" s="0" t="s">
        <v>56</v>
      </c>
      <c r="AD736" s="0" t="s">
        <v>3850</v>
      </c>
      <c r="AG736" s="6" t="n">
        <v>42369</v>
      </c>
      <c r="AH736" s="0" t="n">
        <v>-6</v>
      </c>
      <c r="AI736" s="0" t="n">
        <v>-7</v>
      </c>
      <c r="AJ736" s="6" t="n">
        <v>42369</v>
      </c>
      <c r="AK736" s="0" t="n">
        <v>817</v>
      </c>
      <c r="AL736" s="6" t="n">
        <v>42369</v>
      </c>
      <c r="AM736" s="0" t="n">
        <v>297</v>
      </c>
      <c r="AN736" s="0" t="n">
        <v>324</v>
      </c>
      <c r="AO736" s="0" t="s">
        <v>56</v>
      </c>
      <c r="AP736" s="0" t="s">
        <v>56</v>
      </c>
      <c r="AQ736" s="0" t="s">
        <v>70</v>
      </c>
      <c r="AR736" s="0" t="s">
        <v>70</v>
      </c>
      <c r="AS736" s="0" t="s">
        <v>67</v>
      </c>
      <c r="AT736" s="0" t="n">
        <v>21</v>
      </c>
      <c r="AU736" s="0" t="n">
        <v>17</v>
      </c>
      <c r="AX736" s="0" t="s">
        <v>1263</v>
      </c>
    </row>
    <row r="737" customFormat="false" ht="15" hidden="false" customHeight="false" outlineLevel="0" collapsed="false">
      <c r="A737" s="0" t="s">
        <v>3851</v>
      </c>
      <c r="B737" s="0" t="s">
        <v>2935</v>
      </c>
      <c r="C737" s="0" t="s">
        <v>3852</v>
      </c>
      <c r="E737" s="1" t="s">
        <v>3852</v>
      </c>
      <c r="G737" s="5" t="s">
        <v>3852</v>
      </c>
      <c r="H737" s="5"/>
      <c r="I737" s="5"/>
      <c r="J737" s="5"/>
      <c r="K737" s="5"/>
      <c r="L737" s="5"/>
      <c r="M737" s="5"/>
      <c r="N737" s="5"/>
      <c r="O737" s="0" t="s">
        <v>3852</v>
      </c>
      <c r="P737" s="0" t="s">
        <v>3853</v>
      </c>
      <c r="Q737" s="0" t="s">
        <v>51</v>
      </c>
      <c r="R737" s="0" t="s">
        <v>52</v>
      </c>
      <c r="S737" s="0" t="n">
        <v>584</v>
      </c>
      <c r="T737" s="0" t="n">
        <v>7010</v>
      </c>
      <c r="U737" s="0" t="n">
        <v>7010</v>
      </c>
      <c r="X737" s="0" t="n">
        <v>40</v>
      </c>
      <c r="Y737" s="0" t="s">
        <v>512</v>
      </c>
      <c r="Z737" s="0" t="n">
        <v>7010</v>
      </c>
      <c r="AA737" s="0" t="s">
        <v>54</v>
      </c>
      <c r="AB737" s="0" t="s">
        <v>54</v>
      </c>
      <c r="AC737" s="0" t="n">
        <v>2.31</v>
      </c>
      <c r="AD737" s="0" t="s">
        <v>3854</v>
      </c>
      <c r="AG737" s="6" t="n">
        <v>42004</v>
      </c>
      <c r="AH737" s="0" t="n">
        <v>23</v>
      </c>
      <c r="AI737" s="0" t="n">
        <v>28</v>
      </c>
      <c r="AJ737" s="6" t="n">
        <v>42004</v>
      </c>
      <c r="AK737" s="0" t="n">
        <v>2.31</v>
      </c>
      <c r="AL737" s="6" t="n">
        <v>42004</v>
      </c>
      <c r="AM737" s="0" t="n">
        <v>546</v>
      </c>
      <c r="AN737" s="0" t="n">
        <v>662</v>
      </c>
      <c r="AO737" s="0" t="s">
        <v>56</v>
      </c>
      <c r="AP737" s="0" t="s">
        <v>56</v>
      </c>
      <c r="AQ737" s="0" t="s">
        <v>70</v>
      </c>
      <c r="AR737" s="0" t="s">
        <v>70</v>
      </c>
      <c r="AS737" s="0" t="s">
        <v>512</v>
      </c>
      <c r="AT737" s="0" t="n">
        <v>24</v>
      </c>
      <c r="AU737" s="0" t="n">
        <v>27</v>
      </c>
      <c r="AX737" s="0" t="s">
        <v>1263</v>
      </c>
    </row>
    <row r="738" customFormat="false" ht="15" hidden="false" customHeight="false" outlineLevel="0" collapsed="false">
      <c r="A738" s="0" t="s">
        <v>3855</v>
      </c>
      <c r="B738" s="0" t="s">
        <v>2935</v>
      </c>
      <c r="C738" s="0" t="s">
        <v>3856</v>
      </c>
      <c r="E738" s="1" t="s">
        <v>3856</v>
      </c>
      <c r="G738" s="5" t="s">
        <v>3856</v>
      </c>
      <c r="H738" s="5"/>
      <c r="I738" s="5" t="s">
        <v>3857</v>
      </c>
      <c r="J738" s="5"/>
      <c r="K738" s="5"/>
      <c r="L738" s="5"/>
      <c r="M738" s="5"/>
      <c r="N738" s="5"/>
      <c r="O738" s="0" t="s">
        <v>3856</v>
      </c>
      <c r="P738" s="0" t="s">
        <v>3858</v>
      </c>
      <c r="Q738" s="0" t="s">
        <v>51</v>
      </c>
      <c r="R738" s="0" t="s">
        <v>52</v>
      </c>
      <c r="S738" s="0" t="n">
        <v>16.294</v>
      </c>
      <c r="T738" s="0" t="n">
        <v>2351</v>
      </c>
      <c r="U738" s="0" t="n">
        <v>2351</v>
      </c>
      <c r="V738" s="0" t="n">
        <v>2352</v>
      </c>
      <c r="W738" s="0" t="s">
        <v>3859</v>
      </c>
      <c r="X738" s="0" t="n">
        <v>1.198</v>
      </c>
      <c r="Y738" s="0" t="s">
        <v>77</v>
      </c>
      <c r="Z738" s="0" t="n">
        <v>2351</v>
      </c>
      <c r="AA738" s="0" t="s">
        <v>54</v>
      </c>
      <c r="AB738" s="0" t="s">
        <v>54</v>
      </c>
      <c r="AC738" s="0" t="n">
        <v>60.424</v>
      </c>
      <c r="AD738" s="0" t="s">
        <v>3860</v>
      </c>
      <c r="AG738" s="6" t="n">
        <v>42735</v>
      </c>
      <c r="AH738" s="0" t="n">
        <v>706</v>
      </c>
      <c r="AI738" s="0" t="n">
        <v>744</v>
      </c>
      <c r="AJ738" s="6" t="n">
        <v>42735</v>
      </c>
      <c r="AK738" s="0" t="n">
        <v>60.424</v>
      </c>
      <c r="AL738" s="6" t="n">
        <v>42735</v>
      </c>
      <c r="AM738" s="0" t="n">
        <v>37.154</v>
      </c>
      <c r="AN738" s="0" t="n">
        <v>39.164</v>
      </c>
      <c r="AO738" s="0" t="n">
        <v>17.094</v>
      </c>
      <c r="AP738" s="0" t="n">
        <v>19.099</v>
      </c>
      <c r="AQ738" s="0" t="s">
        <v>197</v>
      </c>
      <c r="AR738" s="0" t="s">
        <v>58</v>
      </c>
      <c r="AS738" s="0" t="s">
        <v>77</v>
      </c>
      <c r="AT738" s="0" t="n">
        <v>1401</v>
      </c>
      <c r="AU738" s="0" t="n">
        <v>1.652</v>
      </c>
      <c r="AV738" s="0" t="s">
        <v>3860</v>
      </c>
      <c r="AW738" s="0" t="s">
        <v>3860</v>
      </c>
      <c r="AX738" s="0" t="s">
        <v>1263</v>
      </c>
    </row>
    <row r="739" customFormat="false" ht="15" hidden="false" customHeight="false" outlineLevel="0" collapsed="false">
      <c r="A739" s="0" t="s">
        <v>3861</v>
      </c>
      <c r="B739" s="0" t="s">
        <v>2935</v>
      </c>
      <c r="C739" s="0" t="s">
        <v>3862</v>
      </c>
      <c r="E739" s="1" t="s">
        <v>3862</v>
      </c>
      <c r="G739" s="5" t="s">
        <v>3862</v>
      </c>
      <c r="H739" s="5" t="s">
        <v>3863</v>
      </c>
      <c r="I739" s="5"/>
      <c r="J739" s="5"/>
      <c r="K739" s="5"/>
      <c r="L739" s="5"/>
      <c r="M739" s="5"/>
      <c r="N739" s="5"/>
      <c r="O739" s="0" t="s">
        <v>3864</v>
      </c>
      <c r="P739" s="0" t="s">
        <v>3865</v>
      </c>
      <c r="Q739" s="0" t="s">
        <v>51</v>
      </c>
      <c r="R739" s="0" t="s">
        <v>52</v>
      </c>
      <c r="S739" s="0" t="n">
        <v>1.39</v>
      </c>
      <c r="T739" s="0" t="n">
        <v>2815</v>
      </c>
      <c r="U739" s="0" t="n">
        <v>2815</v>
      </c>
      <c r="V739" s="0" t="n">
        <v>2651</v>
      </c>
      <c r="X739" s="0" t="n">
        <v>114</v>
      </c>
      <c r="Y739" s="0" t="s">
        <v>67</v>
      </c>
      <c r="Z739" s="0" t="n">
        <v>7010</v>
      </c>
      <c r="AA739" s="0" t="s">
        <v>54</v>
      </c>
      <c r="AB739" s="0" t="s">
        <v>54</v>
      </c>
      <c r="AC739" s="0" t="n">
        <v>15.015</v>
      </c>
      <c r="AD739" s="0" t="s">
        <v>3866</v>
      </c>
      <c r="AG739" s="0" t="n">
        <v>2005</v>
      </c>
      <c r="AH739" s="0" t="s">
        <v>56</v>
      </c>
      <c r="AI739" s="0" t="s">
        <v>56</v>
      </c>
      <c r="AK739" s="0" t="s">
        <v>56</v>
      </c>
      <c r="AM739" s="0" t="s">
        <v>56</v>
      </c>
      <c r="AN739" s="0" t="s">
        <v>56</v>
      </c>
      <c r="AO739" s="0" t="s">
        <v>56</v>
      </c>
      <c r="AP739" s="0" t="s">
        <v>56</v>
      </c>
      <c r="AQ739" s="0" t="s">
        <v>70</v>
      </c>
      <c r="AR739" s="0" t="s">
        <v>70</v>
      </c>
      <c r="AS739" s="0" t="s">
        <v>67</v>
      </c>
      <c r="AT739" s="0" t="n">
        <v>23</v>
      </c>
      <c r="AU739" s="0" t="n">
        <v>7</v>
      </c>
      <c r="AV739" s="0" t="s">
        <v>3866</v>
      </c>
      <c r="AW739" s="0" t="s">
        <v>3866</v>
      </c>
      <c r="AX739" s="0" t="s">
        <v>1263</v>
      </c>
    </row>
    <row r="740" customFormat="false" ht="15" hidden="false" customHeight="false" outlineLevel="0" collapsed="false">
      <c r="A740" s="0" t="s">
        <v>3867</v>
      </c>
      <c r="B740" s="0" t="s">
        <v>2935</v>
      </c>
      <c r="C740" s="0" t="s">
        <v>3868</v>
      </c>
      <c r="E740" s="1" t="s">
        <v>3868</v>
      </c>
      <c r="G740" s="5" t="s">
        <v>3868</v>
      </c>
      <c r="H740" s="5"/>
      <c r="I740" s="5"/>
      <c r="J740" s="5"/>
      <c r="K740" s="5"/>
      <c r="L740" s="5"/>
      <c r="M740" s="5"/>
      <c r="N740" s="5"/>
      <c r="O740" s="0" t="s">
        <v>3868</v>
      </c>
      <c r="P740" s="0" t="s">
        <v>3869</v>
      </c>
      <c r="Q740" s="0" t="s">
        <v>51</v>
      </c>
      <c r="R740" s="0" t="s">
        <v>52</v>
      </c>
      <c r="S740" s="0" t="n">
        <v>2.743</v>
      </c>
      <c r="T740" s="0" t="n">
        <v>2899</v>
      </c>
      <c r="U740" s="0" t="n">
        <v>2899</v>
      </c>
      <c r="X740" s="0" t="n">
        <v>269</v>
      </c>
      <c r="Y740" s="0" t="s">
        <v>53</v>
      </c>
      <c r="Z740" s="0" t="n">
        <v>2899</v>
      </c>
      <c r="AA740" s="0" t="s">
        <v>54</v>
      </c>
      <c r="AB740" s="0" t="s">
        <v>54</v>
      </c>
      <c r="AC740" s="0" t="n">
        <v>11.834</v>
      </c>
      <c r="AD740" s="0" t="s">
        <v>3860</v>
      </c>
      <c r="AG740" s="6" t="n">
        <v>42825</v>
      </c>
      <c r="AH740" s="0" t="n">
        <v>36</v>
      </c>
      <c r="AI740" s="0" t="n">
        <v>39</v>
      </c>
      <c r="AJ740" s="6" t="n">
        <v>42825</v>
      </c>
      <c r="AK740" s="0" t="n">
        <v>11.834</v>
      </c>
      <c r="AL740" s="6" t="n">
        <v>42825</v>
      </c>
      <c r="AM740" s="0" t="n">
        <v>2.219</v>
      </c>
      <c r="AN740" s="0" t="n">
        <v>2.372</v>
      </c>
      <c r="AO740" s="0" t="n">
        <v>759</v>
      </c>
      <c r="AP740" s="0" t="n">
        <v>849</v>
      </c>
      <c r="AQ740" s="0" t="s">
        <v>197</v>
      </c>
      <c r="AR740" s="0" t="s">
        <v>58</v>
      </c>
      <c r="AS740" s="0" t="s">
        <v>53</v>
      </c>
      <c r="AT740" s="0" t="n">
        <v>125</v>
      </c>
      <c r="AU740" s="0" t="n">
        <v>130</v>
      </c>
      <c r="AV740" s="0" t="s">
        <v>3870</v>
      </c>
      <c r="AX740" s="0" t="s">
        <v>1263</v>
      </c>
    </row>
    <row r="741" customFormat="false" ht="15" hidden="false" customHeight="false" outlineLevel="0" collapsed="false">
      <c r="A741" s="0" t="s">
        <v>3871</v>
      </c>
      <c r="B741" s="0" t="s">
        <v>2935</v>
      </c>
      <c r="C741" s="0" t="s">
        <v>3872</v>
      </c>
      <c r="E741" s="1" t="s">
        <v>3872</v>
      </c>
      <c r="G741" s="5" t="s">
        <v>3872</v>
      </c>
      <c r="H741" s="5"/>
      <c r="I741" s="5"/>
      <c r="J741" s="5"/>
      <c r="K741" s="5"/>
      <c r="L741" s="5"/>
      <c r="M741" s="5"/>
      <c r="N741" s="5"/>
      <c r="O741" s="0" t="s">
        <v>3873</v>
      </c>
      <c r="P741" s="0" t="s">
        <v>3874</v>
      </c>
      <c r="Q741" s="0" t="s">
        <v>51</v>
      </c>
      <c r="R741" s="0" t="s">
        <v>52</v>
      </c>
      <c r="S741" s="0" t="n">
        <v>584</v>
      </c>
      <c r="T741" s="0" t="n">
        <v>7010</v>
      </c>
      <c r="U741" s="0" t="n">
        <v>7010</v>
      </c>
      <c r="W741" s="0" t="s">
        <v>3875</v>
      </c>
      <c r="X741" s="0" t="n">
        <v>24</v>
      </c>
      <c r="Y741" s="0" t="s">
        <v>67</v>
      </c>
      <c r="Z741" s="0" t="n">
        <v>7010</v>
      </c>
      <c r="AA741" s="0" t="s">
        <v>54</v>
      </c>
      <c r="AB741" s="0" t="s">
        <v>54</v>
      </c>
      <c r="AD741" s="0" t="s">
        <v>3876</v>
      </c>
      <c r="AG741" s="6" t="n">
        <v>42004</v>
      </c>
      <c r="AH741" s="0" t="n">
        <v>0</v>
      </c>
      <c r="AI741" s="0" t="n">
        <v>0</v>
      </c>
      <c r="AJ741" s="6" t="n">
        <v>42004</v>
      </c>
      <c r="AK741" s="0" t="n">
        <v>1.665</v>
      </c>
      <c r="AL741" s="6" t="n">
        <v>42004</v>
      </c>
      <c r="AM741" s="0" t="n">
        <v>213</v>
      </c>
      <c r="AN741" s="0" t="n">
        <v>258</v>
      </c>
      <c r="AO741" s="0" t="s">
        <v>56</v>
      </c>
      <c r="AP741" s="0" t="s">
        <v>56</v>
      </c>
      <c r="AQ741" s="0" t="s">
        <v>70</v>
      </c>
      <c r="AR741" s="0" t="s">
        <v>70</v>
      </c>
      <c r="AS741" s="0" t="s">
        <v>67</v>
      </c>
      <c r="AT741" s="0" t="n">
        <v>13</v>
      </c>
      <c r="AU741" s="0" t="n">
        <v>2</v>
      </c>
      <c r="AX741" s="0" t="s">
        <v>1263</v>
      </c>
    </row>
    <row r="742" customFormat="false" ht="15" hidden="false" customHeight="false" outlineLevel="0" collapsed="false">
      <c r="A742" s="0" t="s">
        <v>3877</v>
      </c>
      <c r="B742" s="0" t="s">
        <v>2935</v>
      </c>
      <c r="C742" s="0" t="s">
        <v>3878</v>
      </c>
      <c r="E742" s="1" t="s">
        <v>3878</v>
      </c>
      <c r="G742" s="5" t="s">
        <v>3878</v>
      </c>
      <c r="H742" s="5"/>
      <c r="I742" s="5"/>
      <c r="J742" s="5"/>
      <c r="K742" s="5"/>
      <c r="L742" s="5"/>
      <c r="M742" s="5"/>
      <c r="N742" s="5"/>
      <c r="O742" s="0" t="s">
        <v>3878</v>
      </c>
      <c r="P742" s="0" t="s">
        <v>3877</v>
      </c>
      <c r="Q742" s="0" t="s">
        <v>51</v>
      </c>
      <c r="R742" s="0" t="s">
        <v>52</v>
      </c>
      <c r="S742" s="0" t="n">
        <v>23.256</v>
      </c>
      <c r="T742" s="0" t="n">
        <v>5829</v>
      </c>
      <c r="U742" s="0" t="n">
        <v>5829</v>
      </c>
      <c r="W742" s="0" t="s">
        <v>3879</v>
      </c>
      <c r="X742" s="0" t="n">
        <v>998</v>
      </c>
      <c r="Y742" s="0" t="s">
        <v>53</v>
      </c>
      <c r="Z742" s="0" t="n">
        <v>5829</v>
      </c>
      <c r="AA742" s="0" t="s">
        <v>54</v>
      </c>
      <c r="AB742" s="0" t="s">
        <v>54</v>
      </c>
      <c r="AC742" s="0" t="n">
        <v>84.183</v>
      </c>
      <c r="AD742" s="0" t="s">
        <v>3880</v>
      </c>
      <c r="AG742" s="6" t="n">
        <v>42735</v>
      </c>
      <c r="AH742" s="0" t="n">
        <v>3.646</v>
      </c>
      <c r="AI742" s="0" t="n">
        <v>3.843</v>
      </c>
      <c r="AJ742" s="6" t="n">
        <v>42735</v>
      </c>
      <c r="AK742" s="0" t="n">
        <v>84.183</v>
      </c>
      <c r="AL742" s="6" t="n">
        <v>42735</v>
      </c>
      <c r="AM742" s="0" t="n">
        <v>44.277</v>
      </c>
      <c r="AN742" s="0" t="n">
        <v>46.672</v>
      </c>
      <c r="AO742" s="0" t="n">
        <v>117.902</v>
      </c>
      <c r="AP742" s="0" t="n">
        <v>131.738</v>
      </c>
      <c r="AQ742" s="0" t="s">
        <v>197</v>
      </c>
      <c r="AR742" s="0" t="s">
        <v>58</v>
      </c>
      <c r="AS742" s="0" t="s">
        <v>53</v>
      </c>
      <c r="AT742" s="0" t="n">
        <v>366</v>
      </c>
      <c r="AU742" s="0" t="n">
        <v>439</v>
      </c>
      <c r="AX742" s="0" t="s">
        <v>1263</v>
      </c>
    </row>
    <row r="743" customFormat="false" ht="15" hidden="false" customHeight="false" outlineLevel="0" collapsed="false">
      <c r="A743" s="0" t="s">
        <v>3881</v>
      </c>
      <c r="B743" s="0" t="s">
        <v>2935</v>
      </c>
      <c r="C743" s="0" t="s">
        <v>3882</v>
      </c>
      <c r="E743" s="1" t="s">
        <v>3882</v>
      </c>
      <c r="G743" s="5" t="s">
        <v>3882</v>
      </c>
      <c r="H743" s="5" t="s">
        <v>3883</v>
      </c>
      <c r="I743" s="5"/>
      <c r="J743" s="5"/>
      <c r="K743" s="5"/>
      <c r="L743" s="5"/>
      <c r="M743" s="5"/>
      <c r="N743" s="5"/>
      <c r="O743" s="0" t="s">
        <v>3882</v>
      </c>
      <c r="P743" s="0" t="s">
        <v>3884</v>
      </c>
      <c r="Q743" s="0" t="s">
        <v>51</v>
      </c>
      <c r="R743" s="0" t="s">
        <v>52</v>
      </c>
      <c r="S743" s="0" t="n">
        <v>2</v>
      </c>
      <c r="T743" s="0" t="n">
        <v>5829</v>
      </c>
      <c r="U743" s="0" t="n">
        <v>5829</v>
      </c>
      <c r="W743" s="0" t="s">
        <v>3885</v>
      </c>
      <c r="X743" s="0" t="n">
        <v>5</v>
      </c>
      <c r="Y743" s="0" t="s">
        <v>53</v>
      </c>
      <c r="Z743" s="0" t="n">
        <v>5829</v>
      </c>
      <c r="AA743" s="0" t="s">
        <v>54</v>
      </c>
      <c r="AB743" s="0" t="s">
        <v>54</v>
      </c>
      <c r="AC743" s="0" t="n">
        <v>47</v>
      </c>
      <c r="AD743" s="0" t="s">
        <v>3860</v>
      </c>
      <c r="AG743" s="6" t="n">
        <v>42735</v>
      </c>
      <c r="AH743" s="0" t="n">
        <v>-4</v>
      </c>
      <c r="AI743" s="0" t="n">
        <v>-5</v>
      </c>
      <c r="AJ743" s="6" t="n">
        <v>42735</v>
      </c>
      <c r="AK743" s="0" t="n">
        <v>47</v>
      </c>
      <c r="AL743" s="6" t="n">
        <v>42735</v>
      </c>
      <c r="AM743" s="0" t="n">
        <v>38</v>
      </c>
      <c r="AN743" s="0" t="n">
        <v>40</v>
      </c>
      <c r="AO743" s="0" t="n">
        <v>66</v>
      </c>
      <c r="AP743" s="0" t="n">
        <v>74</v>
      </c>
      <c r="AQ743" s="0" t="s">
        <v>197</v>
      </c>
      <c r="AR743" s="0" t="s">
        <v>58</v>
      </c>
      <c r="AS743" s="0" t="s">
        <v>53</v>
      </c>
      <c r="AT743" s="0" t="n">
        <v>5</v>
      </c>
      <c r="AU743" s="0" t="n">
        <v>4</v>
      </c>
      <c r="AV743" s="0" t="s">
        <v>3886</v>
      </c>
      <c r="AX743" s="0" t="s">
        <v>1263</v>
      </c>
    </row>
    <row r="744" customFormat="false" ht="15" hidden="false" customHeight="false" outlineLevel="0" collapsed="false">
      <c r="A744" s="0" t="s">
        <v>3887</v>
      </c>
      <c r="B744" s="0" t="s">
        <v>2935</v>
      </c>
      <c r="C744" s="0" t="s">
        <v>3888</v>
      </c>
      <c r="E744" s="1" t="s">
        <v>3888</v>
      </c>
      <c r="G744" s="5" t="s">
        <v>3888</v>
      </c>
      <c r="H744" s="5"/>
      <c r="I744" s="5"/>
      <c r="J744" s="5"/>
      <c r="K744" s="5"/>
      <c r="L744" s="5"/>
      <c r="M744" s="5"/>
      <c r="N744" s="5"/>
      <c r="O744" s="0" t="s">
        <v>3888</v>
      </c>
      <c r="P744" s="0" t="s">
        <v>3889</v>
      </c>
      <c r="Q744" s="0" t="s">
        <v>51</v>
      </c>
      <c r="R744" s="0" t="s">
        <v>52</v>
      </c>
      <c r="S744" s="0" t="n">
        <v>25</v>
      </c>
      <c r="T744" s="0" t="n">
        <v>6209</v>
      </c>
      <c r="U744" s="0" t="n">
        <v>6209</v>
      </c>
      <c r="V744" s="0" t="n">
        <v>5829</v>
      </c>
      <c r="X744" s="0" t="n">
        <v>8</v>
      </c>
      <c r="Y744" s="0" t="s">
        <v>53</v>
      </c>
      <c r="Z744" s="0" t="n">
        <v>6209</v>
      </c>
      <c r="AA744" s="0" t="s">
        <v>54</v>
      </c>
      <c r="AB744" s="0" t="s">
        <v>54</v>
      </c>
      <c r="AC744" s="0" t="n">
        <v>212</v>
      </c>
      <c r="AD744" s="0" t="s">
        <v>3880</v>
      </c>
      <c r="AG744" s="6" t="n">
        <v>42735</v>
      </c>
      <c r="AH744" s="0" t="n">
        <v>-2</v>
      </c>
      <c r="AI744" s="0" t="n">
        <v>-2</v>
      </c>
      <c r="AJ744" s="6" t="n">
        <v>42735</v>
      </c>
      <c r="AK744" s="0" t="n">
        <v>212</v>
      </c>
      <c r="AL744" s="6" t="n">
        <v>42735</v>
      </c>
      <c r="AM744" s="0" t="n">
        <v>24</v>
      </c>
      <c r="AN744" s="0" t="n">
        <v>25</v>
      </c>
      <c r="AO744" s="0" t="n">
        <v>7</v>
      </c>
      <c r="AP744" s="0" t="n">
        <v>8</v>
      </c>
      <c r="AQ744" s="0" t="s">
        <v>2967</v>
      </c>
      <c r="AR744" s="0" t="s">
        <v>58</v>
      </c>
      <c r="AS744" s="0" t="s">
        <v>53</v>
      </c>
      <c r="AT744" s="0" t="n">
        <v>7</v>
      </c>
      <c r="AU744" s="0" t="n">
        <v>6</v>
      </c>
      <c r="AX744" s="0" t="s">
        <v>1263</v>
      </c>
      <c r="AY744" s="0" t="s">
        <v>3890</v>
      </c>
    </row>
    <row r="745" customFormat="false" ht="15" hidden="false" customHeight="false" outlineLevel="0" collapsed="false">
      <c r="A745" s="0" t="s">
        <v>3891</v>
      </c>
      <c r="B745" s="0" t="s">
        <v>2935</v>
      </c>
      <c r="C745" s="0" t="s">
        <v>3892</v>
      </c>
      <c r="E745" s="1" t="s">
        <v>3892</v>
      </c>
      <c r="G745" s="5" t="s">
        <v>3892</v>
      </c>
      <c r="H745" s="5"/>
      <c r="I745" s="5"/>
      <c r="J745" s="5"/>
      <c r="K745" s="5"/>
      <c r="L745" s="5"/>
      <c r="M745" s="5"/>
      <c r="N745" s="5"/>
      <c r="O745" s="0" t="s">
        <v>3892</v>
      </c>
      <c r="P745" s="0" t="s">
        <v>3893</v>
      </c>
      <c r="Q745" s="0" t="s">
        <v>51</v>
      </c>
      <c r="R745" s="0" t="s">
        <v>119</v>
      </c>
      <c r="S745" s="0" t="n">
        <v>6</v>
      </c>
      <c r="T745" s="0" t="n">
        <v>6201</v>
      </c>
      <c r="U745" s="0" t="n">
        <v>6201</v>
      </c>
      <c r="V745" s="0" t="n">
        <v>6203</v>
      </c>
      <c r="X745" s="0" t="n">
        <v>2</v>
      </c>
      <c r="Y745" s="0" t="s">
        <v>128</v>
      </c>
      <c r="Z745" s="0" t="n">
        <v>6201</v>
      </c>
      <c r="AA745" s="0" t="s">
        <v>54</v>
      </c>
      <c r="AB745" s="0" t="s">
        <v>54</v>
      </c>
      <c r="AC745" s="0" t="n">
        <v>101</v>
      </c>
      <c r="AD745" s="0" t="s">
        <v>3880</v>
      </c>
      <c r="AG745" s="6" t="n">
        <v>42369</v>
      </c>
      <c r="AH745" s="0" t="n">
        <v>-9</v>
      </c>
      <c r="AI745" s="0" t="n">
        <v>-9</v>
      </c>
      <c r="AJ745" s="6" t="n">
        <v>42369</v>
      </c>
      <c r="AK745" s="0" t="n">
        <v>101</v>
      </c>
      <c r="AL745" s="6" t="n">
        <v>42369</v>
      </c>
      <c r="AM745" s="0" t="n">
        <v>8</v>
      </c>
      <c r="AN745" s="0" t="n">
        <v>9</v>
      </c>
      <c r="AO745" s="0" t="s">
        <v>56</v>
      </c>
      <c r="AP745" s="0" t="s">
        <v>56</v>
      </c>
      <c r="AQ745" s="0" t="s">
        <v>70</v>
      </c>
      <c r="AR745" s="0" t="s">
        <v>70</v>
      </c>
      <c r="AS745" s="0" t="s">
        <v>128</v>
      </c>
      <c r="AT745" s="0" t="n">
        <v>2</v>
      </c>
      <c r="AU745" s="0" t="n">
        <v>1</v>
      </c>
      <c r="AX745" s="0" t="s">
        <v>1263</v>
      </c>
    </row>
    <row r="746" customFormat="false" ht="15" hidden="false" customHeight="false" outlineLevel="0" collapsed="false">
      <c r="A746" s="0" t="s">
        <v>3894</v>
      </c>
      <c r="B746" s="0" t="s">
        <v>2935</v>
      </c>
      <c r="C746" s="0" t="s">
        <v>3895</v>
      </c>
      <c r="E746" s="1" t="s">
        <v>3895</v>
      </c>
      <c r="G746" s="5" t="s">
        <v>3895</v>
      </c>
      <c r="H746" s="5"/>
      <c r="I746" s="5"/>
      <c r="J746" s="5"/>
      <c r="K746" s="5"/>
      <c r="L746" s="5"/>
      <c r="M746" s="5"/>
      <c r="N746" s="5"/>
      <c r="O746" s="0" t="s">
        <v>3895</v>
      </c>
      <c r="P746" s="0" t="s">
        <v>3896</v>
      </c>
      <c r="Q746" s="0" t="s">
        <v>51</v>
      </c>
      <c r="R746" s="0" t="s">
        <v>52</v>
      </c>
      <c r="S746" s="0" t="n">
        <v>12.249</v>
      </c>
      <c r="T746" s="0" t="n">
        <v>2594</v>
      </c>
      <c r="U746" s="0" t="n">
        <v>2594</v>
      </c>
      <c r="V746" s="0" t="n">
        <v>2573</v>
      </c>
      <c r="W746" s="0" t="s">
        <v>3894</v>
      </c>
      <c r="X746" s="0" t="n">
        <v>1</v>
      </c>
      <c r="Y746" s="0" t="s">
        <v>53</v>
      </c>
      <c r="Z746" s="0" t="n">
        <v>2594</v>
      </c>
      <c r="AA746" s="0" t="s">
        <v>54</v>
      </c>
      <c r="AB746" s="0" t="s">
        <v>54</v>
      </c>
      <c r="AC746" s="0" t="n">
        <v>68.009</v>
      </c>
      <c r="AD746" s="0" t="s">
        <v>3897</v>
      </c>
      <c r="AG746" s="6" t="n">
        <v>42369</v>
      </c>
      <c r="AH746" s="0" t="n">
        <v>434</v>
      </c>
      <c r="AI746" s="0" t="n">
        <v>473</v>
      </c>
      <c r="AJ746" s="6" t="n">
        <v>42369</v>
      </c>
      <c r="AK746" s="0" t="n">
        <v>68.009</v>
      </c>
      <c r="AL746" s="6" t="n">
        <v>42369</v>
      </c>
      <c r="AM746" s="0" t="n">
        <v>9.21</v>
      </c>
      <c r="AN746" s="0" t="n">
        <v>10.027</v>
      </c>
      <c r="AO746" s="0" t="s">
        <v>56</v>
      </c>
      <c r="AP746" s="0" t="s">
        <v>56</v>
      </c>
      <c r="AQ746" s="0" t="s">
        <v>70</v>
      </c>
      <c r="AR746" s="0" t="s">
        <v>70</v>
      </c>
      <c r="AS746" s="0" t="s">
        <v>53</v>
      </c>
      <c r="AT746" s="0" t="n">
        <v>715</v>
      </c>
      <c r="AU746" s="0" t="n">
        <v>725</v>
      </c>
      <c r="AV746" s="0" t="s">
        <v>1263</v>
      </c>
      <c r="AX746" s="0" t="s">
        <v>1263</v>
      </c>
      <c r="AY746" s="0" t="s">
        <v>3898</v>
      </c>
    </row>
    <row r="747" customFormat="false" ht="15" hidden="false" customHeight="false" outlineLevel="0" collapsed="false">
      <c r="A747" s="0" t="s">
        <v>3899</v>
      </c>
      <c r="B747" s="0" t="s">
        <v>2935</v>
      </c>
      <c r="C747" s="0" t="s">
        <v>3900</v>
      </c>
      <c r="E747" s="1" t="s">
        <v>3900</v>
      </c>
      <c r="G747" s="5" t="s">
        <v>3900</v>
      </c>
      <c r="H747" s="5" t="s">
        <v>3901</v>
      </c>
      <c r="I747" s="5" t="s">
        <v>3902</v>
      </c>
      <c r="J747" s="5"/>
      <c r="K747" s="5"/>
      <c r="L747" s="5"/>
      <c r="M747" s="5" t="s">
        <v>3903</v>
      </c>
      <c r="N747" s="5"/>
      <c r="O747" s="0" t="s">
        <v>3900</v>
      </c>
      <c r="P747" s="0" t="s">
        <v>3904</v>
      </c>
      <c r="Q747" s="0" t="s">
        <v>51</v>
      </c>
      <c r="R747" s="0" t="s">
        <v>52</v>
      </c>
      <c r="S747" s="0" t="n">
        <v>269</v>
      </c>
      <c r="T747" s="0" t="n">
        <v>3250</v>
      </c>
      <c r="U747" s="0" t="n">
        <v>3250</v>
      </c>
      <c r="V747" s="0" t="n">
        <v>4646</v>
      </c>
      <c r="W747" s="0" t="s">
        <v>3899</v>
      </c>
      <c r="X747" s="0" t="n">
        <v>33</v>
      </c>
      <c r="Y747" s="0" t="s">
        <v>512</v>
      </c>
      <c r="Z747" s="0" t="n">
        <v>3250</v>
      </c>
      <c r="AA747" s="0" t="s">
        <v>54</v>
      </c>
      <c r="AB747" s="0" t="s">
        <v>54</v>
      </c>
      <c r="AC747" s="0" t="n">
        <v>970</v>
      </c>
      <c r="AD747" s="0" t="s">
        <v>3905</v>
      </c>
      <c r="AG747" s="6" t="n">
        <v>42369</v>
      </c>
      <c r="AH747" s="0" t="n">
        <v>34</v>
      </c>
      <c r="AI747" s="0" t="n">
        <v>37</v>
      </c>
      <c r="AJ747" s="6" t="n">
        <v>42369</v>
      </c>
      <c r="AK747" s="0" t="n">
        <v>970</v>
      </c>
      <c r="AL747" s="6" t="n">
        <v>42369</v>
      </c>
      <c r="AM747" s="0" t="n">
        <v>231</v>
      </c>
      <c r="AN747" s="0" t="n">
        <v>251</v>
      </c>
      <c r="AO747" s="0" t="s">
        <v>56</v>
      </c>
      <c r="AP747" s="0" t="s">
        <v>56</v>
      </c>
      <c r="AQ747" s="0" t="s">
        <v>70</v>
      </c>
      <c r="AR747" s="0" t="s">
        <v>70</v>
      </c>
      <c r="AS747" s="0" t="s">
        <v>512</v>
      </c>
      <c r="AT747" s="0" t="n">
        <v>24</v>
      </c>
      <c r="AU747" s="0" t="n">
        <v>23</v>
      </c>
      <c r="AV747" s="0" t="s">
        <v>3906</v>
      </c>
      <c r="AX747" s="0" t="s">
        <v>1263</v>
      </c>
      <c r="AY747" s="0" t="s">
        <v>3907</v>
      </c>
    </row>
    <row r="748" customFormat="false" ht="15" hidden="false" customHeight="false" outlineLevel="0" collapsed="false">
      <c r="A748" s="0" t="s">
        <v>3908</v>
      </c>
      <c r="B748" s="0" t="s">
        <v>2935</v>
      </c>
      <c r="C748" s="0" t="s">
        <v>3909</v>
      </c>
      <c r="E748" s="1" t="s">
        <v>3909</v>
      </c>
      <c r="G748" s="5" t="s">
        <v>3909</v>
      </c>
      <c r="H748" s="5"/>
      <c r="I748" s="5"/>
      <c r="J748" s="5"/>
      <c r="K748" s="5"/>
      <c r="L748" s="5"/>
      <c r="M748" s="5"/>
      <c r="N748" s="5"/>
      <c r="O748" s="0" t="s">
        <v>3910</v>
      </c>
      <c r="P748" s="0" t="s">
        <v>3911</v>
      </c>
      <c r="Q748" s="0" t="s">
        <v>51</v>
      </c>
      <c r="R748" s="0" t="s">
        <v>52</v>
      </c>
      <c r="S748" s="0" t="n">
        <v>307</v>
      </c>
      <c r="T748" s="0" t="n">
        <v>2712</v>
      </c>
      <c r="U748" s="0" t="n">
        <v>2712</v>
      </c>
      <c r="X748" s="0" t="n">
        <v>77</v>
      </c>
      <c r="Y748" s="0" t="s">
        <v>67</v>
      </c>
      <c r="Z748" s="0" t="s">
        <v>120</v>
      </c>
      <c r="AA748" s="0" t="s">
        <v>121</v>
      </c>
      <c r="AB748" s="0" t="s">
        <v>56</v>
      </c>
      <c r="AC748" s="0" t="s">
        <v>120</v>
      </c>
      <c r="AD748" s="0" t="s">
        <v>3912</v>
      </c>
      <c r="AG748" s="6" t="n">
        <v>42735</v>
      </c>
      <c r="AH748" s="0" t="n">
        <v>4</v>
      </c>
      <c r="AI748" s="0" t="n">
        <v>4</v>
      </c>
      <c r="AJ748" s="6" t="n">
        <v>42735</v>
      </c>
      <c r="AK748" s="0" t="n">
        <v>1.788</v>
      </c>
      <c r="AL748" s="6" t="n">
        <v>42735</v>
      </c>
      <c r="AM748" s="0" t="n">
        <v>279</v>
      </c>
      <c r="AN748" s="0" t="n">
        <v>294</v>
      </c>
      <c r="AO748" s="0" t="n">
        <v>199</v>
      </c>
      <c r="AP748" s="0" t="n">
        <v>222</v>
      </c>
      <c r="AQ748" s="0" t="s">
        <v>197</v>
      </c>
      <c r="AR748" s="0" t="s">
        <v>58</v>
      </c>
      <c r="AS748" s="0" t="s">
        <v>67</v>
      </c>
      <c r="AT748" s="0" t="n">
        <v>38</v>
      </c>
      <c r="AU748" s="0" t="n">
        <v>40</v>
      </c>
      <c r="AX748" s="0" t="s">
        <v>1263</v>
      </c>
      <c r="AY748" s="0" t="s">
        <v>3913</v>
      </c>
    </row>
    <row r="749" customFormat="false" ht="15" hidden="false" customHeight="false" outlineLevel="0" collapsed="false">
      <c r="A749" s="0" t="s">
        <v>3914</v>
      </c>
      <c r="B749" s="0" t="s">
        <v>2935</v>
      </c>
      <c r="C749" s="0" t="s">
        <v>3915</v>
      </c>
      <c r="E749" s="1" t="s">
        <v>3915</v>
      </c>
      <c r="G749" s="5" t="s">
        <v>3915</v>
      </c>
      <c r="H749" s="5"/>
      <c r="I749" s="5"/>
      <c r="J749" s="5"/>
      <c r="K749" s="5"/>
      <c r="L749" s="5"/>
      <c r="M749" s="5"/>
      <c r="N749" s="5"/>
      <c r="O749" s="0" t="s">
        <v>3915</v>
      </c>
      <c r="P749" s="0" t="s">
        <v>3916</v>
      </c>
      <c r="Q749" s="0" t="s">
        <v>51</v>
      </c>
      <c r="R749" s="0" t="s">
        <v>52</v>
      </c>
      <c r="S749" s="0" t="n">
        <v>330</v>
      </c>
      <c r="T749" s="0" t="n">
        <v>2899</v>
      </c>
      <c r="U749" s="0" t="n">
        <v>2899</v>
      </c>
      <c r="V749" s="0" t="n">
        <v>4669</v>
      </c>
      <c r="W749" s="0" t="s">
        <v>3917</v>
      </c>
      <c r="X749" s="0" t="n">
        <v>55</v>
      </c>
      <c r="Y749" s="0" t="s">
        <v>512</v>
      </c>
      <c r="Z749" s="0" t="n">
        <v>2899</v>
      </c>
      <c r="AA749" s="0" t="s">
        <v>54</v>
      </c>
      <c r="AB749" s="0" t="s">
        <v>54</v>
      </c>
      <c r="AC749" s="0" t="n">
        <v>1.719</v>
      </c>
      <c r="AD749" s="0" t="s">
        <v>3918</v>
      </c>
      <c r="AG749" s="6" t="n">
        <v>42735</v>
      </c>
      <c r="AH749" s="0" t="n">
        <v>18</v>
      </c>
      <c r="AI749" s="0" t="n">
        <v>19</v>
      </c>
      <c r="AJ749" s="6" t="n">
        <v>42735</v>
      </c>
      <c r="AK749" s="0" t="n">
        <v>1.719</v>
      </c>
      <c r="AL749" s="6" t="n">
        <v>42735</v>
      </c>
      <c r="AM749" s="0" t="n">
        <v>268</v>
      </c>
      <c r="AN749" s="0" t="n">
        <v>282</v>
      </c>
      <c r="AO749" s="0" t="s">
        <v>56</v>
      </c>
      <c r="AP749" s="0" t="s">
        <v>56</v>
      </c>
      <c r="AQ749" s="0" t="s">
        <v>70</v>
      </c>
      <c r="AR749" s="0" t="s">
        <v>70</v>
      </c>
      <c r="AS749" s="0" t="s">
        <v>512</v>
      </c>
      <c r="AT749" s="0" t="n">
        <v>35</v>
      </c>
      <c r="AU749" s="0" t="n">
        <v>36</v>
      </c>
      <c r="AV749" s="0" t="s">
        <v>1263</v>
      </c>
      <c r="AX749" s="0" t="s">
        <v>1263</v>
      </c>
    </row>
    <row r="750" customFormat="false" ht="15" hidden="false" customHeight="false" outlineLevel="0" collapsed="false">
      <c r="A750" s="0" t="s">
        <v>3919</v>
      </c>
      <c r="B750" s="0" t="s">
        <v>2935</v>
      </c>
      <c r="C750" s="0" t="s">
        <v>3920</v>
      </c>
      <c r="E750" s="1" t="s">
        <v>3920</v>
      </c>
      <c r="G750" s="5" t="s">
        <v>3920</v>
      </c>
      <c r="H750" s="5"/>
      <c r="I750" s="5"/>
      <c r="J750" s="5"/>
      <c r="K750" s="5"/>
      <c r="L750" s="5"/>
      <c r="M750" s="5"/>
      <c r="N750" s="5"/>
      <c r="O750" s="0" t="s">
        <v>3921</v>
      </c>
      <c r="P750" s="0" t="s">
        <v>3922</v>
      </c>
      <c r="Q750" s="0" t="s">
        <v>51</v>
      </c>
      <c r="R750" s="0" t="s">
        <v>52</v>
      </c>
      <c r="S750" s="0" t="s">
        <v>56</v>
      </c>
      <c r="T750" s="0" t="n">
        <v>7010</v>
      </c>
      <c r="U750" s="0" t="n">
        <v>7010</v>
      </c>
      <c r="W750" s="0" t="s">
        <v>3923</v>
      </c>
      <c r="X750" s="0" t="n">
        <v>12</v>
      </c>
      <c r="Y750" s="0" t="s">
        <v>67</v>
      </c>
      <c r="Z750" s="0" t="s">
        <v>120</v>
      </c>
      <c r="AA750" s="0" t="s">
        <v>120</v>
      </c>
      <c r="AB750" s="0" t="s">
        <v>56</v>
      </c>
      <c r="AC750" s="0" t="s">
        <v>120</v>
      </c>
      <c r="AD750" s="0" t="s">
        <v>3924</v>
      </c>
      <c r="AH750" s="0" t="s">
        <v>56</v>
      </c>
      <c r="AI750" s="0" t="s">
        <v>56</v>
      </c>
      <c r="AJ750" s="6" t="n">
        <v>42369</v>
      </c>
      <c r="AK750" s="0" t="n">
        <v>3</v>
      </c>
      <c r="AL750" s="6" t="n">
        <v>42369</v>
      </c>
      <c r="AM750" s="0" t="n">
        <v>123</v>
      </c>
      <c r="AN750" s="0" t="n">
        <v>134</v>
      </c>
      <c r="AO750" s="0" t="s">
        <v>56</v>
      </c>
      <c r="AP750" s="0" t="s">
        <v>56</v>
      </c>
      <c r="AQ750" s="0" t="s">
        <v>70</v>
      </c>
      <c r="AR750" s="0" t="s">
        <v>70</v>
      </c>
      <c r="AS750" s="0" t="s">
        <v>67</v>
      </c>
      <c r="AT750" s="0" t="n">
        <v>31</v>
      </c>
      <c r="AU750" s="0" t="n">
        <v>4</v>
      </c>
      <c r="AX750" s="0" t="s">
        <v>1263</v>
      </c>
    </row>
    <row r="751" customFormat="false" ht="15" hidden="false" customHeight="false" outlineLevel="0" collapsed="false">
      <c r="A751" s="0" t="s">
        <v>3925</v>
      </c>
      <c r="B751" s="0" t="s">
        <v>2935</v>
      </c>
      <c r="C751" s="0" t="s">
        <v>3926</v>
      </c>
      <c r="E751" s="1" t="s">
        <v>3926</v>
      </c>
      <c r="G751" s="5" t="s">
        <v>3926</v>
      </c>
      <c r="H751" s="5"/>
      <c r="I751" s="5"/>
      <c r="J751" s="5"/>
      <c r="K751" s="5"/>
      <c r="L751" s="5"/>
      <c r="M751" s="5"/>
      <c r="N751" s="5"/>
      <c r="O751" s="0" t="s">
        <v>3926</v>
      </c>
      <c r="P751" s="0" t="s">
        <v>3927</v>
      </c>
      <c r="Q751" s="0" t="s">
        <v>51</v>
      </c>
      <c r="R751" s="0" t="s">
        <v>52</v>
      </c>
      <c r="S751" s="0" t="n">
        <v>20.765</v>
      </c>
      <c r="T751" s="0" t="n">
        <v>3511</v>
      </c>
      <c r="U751" s="0" t="n">
        <v>3511</v>
      </c>
      <c r="X751" s="0" t="n">
        <v>976</v>
      </c>
      <c r="Y751" s="0" t="s">
        <v>77</v>
      </c>
      <c r="Z751" s="0" t="n">
        <v>3511</v>
      </c>
      <c r="AA751" s="0" t="s">
        <v>54</v>
      </c>
      <c r="AB751" s="0" t="s">
        <v>54</v>
      </c>
      <c r="AC751" s="0" t="n">
        <v>20.305</v>
      </c>
      <c r="AD751" s="0" t="s">
        <v>3928</v>
      </c>
      <c r="AG751" s="6" t="n">
        <v>42735</v>
      </c>
      <c r="AH751" s="0" t="n">
        <v>-1.797</v>
      </c>
      <c r="AI751" s="0" t="n">
        <v>-1.894</v>
      </c>
      <c r="AJ751" s="6" t="n">
        <v>42735</v>
      </c>
      <c r="AK751" s="0" t="n">
        <v>20.305</v>
      </c>
      <c r="AL751" s="6" t="n">
        <v>42735</v>
      </c>
      <c r="AM751" s="0" t="n">
        <v>38.535</v>
      </c>
      <c r="AN751" s="0" t="n">
        <v>40.62</v>
      </c>
      <c r="AO751" s="0" t="n">
        <v>6.371</v>
      </c>
      <c r="AP751" s="0" t="n">
        <v>7.119</v>
      </c>
      <c r="AQ751" s="0" t="s">
        <v>197</v>
      </c>
      <c r="AR751" s="0" t="s">
        <v>58</v>
      </c>
      <c r="AS751" s="0" t="s">
        <v>77</v>
      </c>
      <c r="AT751" s="0" t="n">
        <v>311</v>
      </c>
      <c r="AU751" s="0" t="n">
        <v>482</v>
      </c>
      <c r="AW751" s="0" t="s">
        <v>3929</v>
      </c>
      <c r="AX751" s="0" t="s">
        <v>1263</v>
      </c>
      <c r="AY751" s="0" t="s">
        <v>3223</v>
      </c>
    </row>
    <row r="752" customFormat="false" ht="15" hidden="false" customHeight="false" outlineLevel="0" collapsed="false">
      <c r="A752" s="0" t="s">
        <v>3930</v>
      </c>
      <c r="B752" s="0" t="s">
        <v>2935</v>
      </c>
      <c r="C752" s="0" t="s">
        <v>3931</v>
      </c>
      <c r="E752" s="1" t="s">
        <v>3931</v>
      </c>
      <c r="G752" s="5" t="s">
        <v>3931</v>
      </c>
      <c r="H752" s="5"/>
      <c r="I752" s="5"/>
      <c r="J752" s="5"/>
      <c r="K752" s="5"/>
      <c r="L752" s="5"/>
      <c r="M752" s="5"/>
      <c r="N752" s="5"/>
      <c r="O752" s="0" t="s">
        <v>3932</v>
      </c>
      <c r="P752" s="0" t="s">
        <v>3933</v>
      </c>
      <c r="Q752" s="0" t="s">
        <v>51</v>
      </c>
      <c r="R752" s="0" t="s">
        <v>126</v>
      </c>
      <c r="S752" s="0" t="s">
        <v>56</v>
      </c>
      <c r="T752" s="0" t="n">
        <v>7219</v>
      </c>
      <c r="U752" s="0" t="n">
        <v>7219</v>
      </c>
      <c r="X752" s="0" t="n">
        <v>3</v>
      </c>
      <c r="Y752" s="0" t="s">
        <v>67</v>
      </c>
      <c r="Z752" s="0" t="s">
        <v>120</v>
      </c>
      <c r="AA752" s="0" t="s">
        <v>2685</v>
      </c>
      <c r="AB752" s="0" t="s">
        <v>56</v>
      </c>
      <c r="AC752" s="0" t="s">
        <v>120</v>
      </c>
      <c r="AD752" s="0" t="s">
        <v>3934</v>
      </c>
      <c r="AH752" s="0" t="s">
        <v>56</v>
      </c>
      <c r="AI752" s="0" t="s">
        <v>56</v>
      </c>
      <c r="AJ752" s="6" t="n">
        <v>42369</v>
      </c>
      <c r="AK752" s="0" t="n">
        <v>11</v>
      </c>
      <c r="AL752" s="6" t="n">
        <v>42004</v>
      </c>
      <c r="AM752" s="0" t="n">
        <v>7</v>
      </c>
      <c r="AN752" s="0" t="n">
        <v>7</v>
      </c>
      <c r="AO752" s="0" t="s">
        <v>56</v>
      </c>
      <c r="AP752" s="0" t="s">
        <v>56</v>
      </c>
      <c r="AQ752" s="0" t="s">
        <v>70</v>
      </c>
      <c r="AR752" s="0" t="s">
        <v>70</v>
      </c>
      <c r="AS752" s="0" t="s">
        <v>67</v>
      </c>
      <c r="AT752" s="0" t="n">
        <v>11</v>
      </c>
      <c r="AU752" s="0" t="n">
        <v>2</v>
      </c>
    </row>
    <row r="753" customFormat="false" ht="15" hidden="false" customHeight="false" outlineLevel="0" collapsed="false">
      <c r="A753" s="0" t="s">
        <v>3935</v>
      </c>
      <c r="B753" s="0" t="s">
        <v>2935</v>
      </c>
      <c r="C753" s="0" t="s">
        <v>3936</v>
      </c>
      <c r="E753" s="1" t="s">
        <v>3936</v>
      </c>
      <c r="G753" s="5" t="s">
        <v>3936</v>
      </c>
      <c r="H753" s="5" t="s">
        <v>3937</v>
      </c>
      <c r="I753" s="5"/>
      <c r="J753" s="5"/>
      <c r="K753" s="5"/>
      <c r="L753" s="5"/>
      <c r="M753" s="5"/>
      <c r="N753" s="5"/>
      <c r="O753" s="0" t="s">
        <v>3938</v>
      </c>
      <c r="P753" s="0" t="s">
        <v>3939</v>
      </c>
      <c r="Q753" s="0" t="s">
        <v>51</v>
      </c>
      <c r="R753" s="0" t="s">
        <v>52</v>
      </c>
      <c r="S753" s="0" t="n">
        <v>293</v>
      </c>
      <c r="T753" s="0" t="n">
        <v>2222</v>
      </c>
      <c r="U753" s="0" t="n">
        <v>2222</v>
      </c>
      <c r="V753" s="0" t="n">
        <v>4649</v>
      </c>
      <c r="X753" s="0" t="n">
        <v>41</v>
      </c>
      <c r="Y753" s="0" t="s">
        <v>67</v>
      </c>
      <c r="Z753" s="0" t="s">
        <v>120</v>
      </c>
      <c r="AA753" s="0" t="s">
        <v>120</v>
      </c>
      <c r="AB753" s="0" t="s">
        <v>56</v>
      </c>
      <c r="AC753" s="0" t="s">
        <v>120</v>
      </c>
      <c r="AD753" s="0" t="s">
        <v>3940</v>
      </c>
      <c r="AG753" s="0" t="n">
        <v>2015</v>
      </c>
      <c r="AH753" s="0" t="s">
        <v>56</v>
      </c>
      <c r="AI753" s="0" t="s">
        <v>56</v>
      </c>
      <c r="AK753" s="0" t="n">
        <v>1.094</v>
      </c>
      <c r="AL753" s="0" t="n">
        <v>2015</v>
      </c>
      <c r="AM753" s="0" t="s">
        <v>56</v>
      </c>
      <c r="AN753" s="0" t="s">
        <v>56</v>
      </c>
      <c r="AO753" s="0" t="s">
        <v>56</v>
      </c>
      <c r="AP753" s="0" t="s">
        <v>56</v>
      </c>
      <c r="AQ753" s="0" t="s">
        <v>70</v>
      </c>
      <c r="AR753" s="0" t="s">
        <v>70</v>
      </c>
      <c r="AS753" s="0" t="s">
        <v>67</v>
      </c>
      <c r="AT753" s="0" t="n">
        <v>67</v>
      </c>
      <c r="AU753" s="0" t="n">
        <v>8</v>
      </c>
      <c r="AV753" s="0" t="s">
        <v>1263</v>
      </c>
      <c r="AW753" s="0" t="s">
        <v>3941</v>
      </c>
      <c r="AX753" s="0" t="s">
        <v>1263</v>
      </c>
      <c r="AY753" s="0" t="s">
        <v>3942</v>
      </c>
    </row>
    <row r="754" customFormat="false" ht="15" hidden="false" customHeight="false" outlineLevel="0" collapsed="false">
      <c r="A754" s="0" t="s">
        <v>3943</v>
      </c>
      <c r="B754" s="0" t="s">
        <v>2935</v>
      </c>
      <c r="C754" s="0" t="s">
        <v>3944</v>
      </c>
      <c r="E754" s="1" t="s">
        <v>3944</v>
      </c>
      <c r="G754" s="5" t="s">
        <v>3944</v>
      </c>
      <c r="H754" s="5" t="s">
        <v>3945</v>
      </c>
      <c r="I754" s="5"/>
      <c r="J754" s="5"/>
      <c r="K754" s="5"/>
      <c r="L754" s="5"/>
      <c r="M754" s="5"/>
      <c r="N754" s="5"/>
      <c r="O754" s="0" t="s">
        <v>3946</v>
      </c>
      <c r="P754" s="0" t="s">
        <v>3947</v>
      </c>
      <c r="Q754" s="0" t="s">
        <v>51</v>
      </c>
      <c r="R754" s="0" t="s">
        <v>52</v>
      </c>
      <c r="S754" s="0" t="n">
        <v>164</v>
      </c>
      <c r="T754" s="0" t="n">
        <v>2712</v>
      </c>
      <c r="U754" s="0" t="n">
        <v>2712</v>
      </c>
      <c r="V754" s="0" t="n">
        <v>2732</v>
      </c>
      <c r="W754" s="0" t="s">
        <v>3948</v>
      </c>
      <c r="X754" s="0" t="n">
        <v>2</v>
      </c>
      <c r="Y754" s="0" t="s">
        <v>67</v>
      </c>
      <c r="AA754" s="0" t="s">
        <v>120</v>
      </c>
      <c r="AB754" s="0" t="s">
        <v>56</v>
      </c>
      <c r="AD754" s="0" t="s">
        <v>3949</v>
      </c>
      <c r="AG754" s="6" t="n">
        <v>42369</v>
      </c>
      <c r="AH754" s="0" t="n">
        <v>3</v>
      </c>
      <c r="AI754" s="0" t="n">
        <v>3</v>
      </c>
      <c r="AJ754" s="6" t="n">
        <v>42369</v>
      </c>
      <c r="AK754" s="0" t="n">
        <v>758</v>
      </c>
      <c r="AL754" s="6" t="n">
        <v>42369</v>
      </c>
      <c r="AM754" s="0" t="n">
        <v>74</v>
      </c>
      <c r="AN754" s="0" t="n">
        <v>80</v>
      </c>
      <c r="AO754" s="0" t="s">
        <v>56</v>
      </c>
      <c r="AP754" s="0" t="s">
        <v>56</v>
      </c>
      <c r="AQ754" s="0" t="s">
        <v>70</v>
      </c>
      <c r="AR754" s="0" t="s">
        <v>70</v>
      </c>
      <c r="AS754" s="0" t="s">
        <v>67</v>
      </c>
      <c r="AT754" s="0" t="n">
        <v>8</v>
      </c>
      <c r="AU754" s="0" t="n">
        <v>1</v>
      </c>
      <c r="AV754" s="0" t="s">
        <v>1263</v>
      </c>
      <c r="AX754" s="0" t="s">
        <v>1263</v>
      </c>
    </row>
    <row r="755" customFormat="false" ht="15" hidden="false" customHeight="false" outlineLevel="0" collapsed="false">
      <c r="A755" s="0" t="s">
        <v>3950</v>
      </c>
      <c r="B755" s="0" t="s">
        <v>2935</v>
      </c>
      <c r="C755" s="0" t="s">
        <v>3951</v>
      </c>
      <c r="E755" s="1" t="s">
        <v>3951</v>
      </c>
      <c r="G755" s="5" t="s">
        <v>3951</v>
      </c>
      <c r="H755" s="5"/>
      <c r="I755" s="5"/>
      <c r="J755" s="5"/>
      <c r="K755" s="5"/>
      <c r="L755" s="5"/>
      <c r="M755" s="5"/>
      <c r="N755" s="5"/>
      <c r="O755" s="0" t="s">
        <v>3951</v>
      </c>
      <c r="P755" s="0" t="s">
        <v>3952</v>
      </c>
      <c r="Q755" s="0" t="s">
        <v>51</v>
      </c>
      <c r="R755" s="0" t="s">
        <v>52</v>
      </c>
      <c r="S755" s="0" t="n">
        <v>61.743</v>
      </c>
      <c r="T755" s="0" t="n">
        <v>2059</v>
      </c>
      <c r="U755" s="0" t="n">
        <v>2059</v>
      </c>
      <c r="V755" s="0" t="n">
        <v>2013</v>
      </c>
      <c r="W755" s="0" t="s">
        <v>3953</v>
      </c>
      <c r="X755" s="0" t="n">
        <v>993</v>
      </c>
      <c r="Y755" s="0" t="s">
        <v>53</v>
      </c>
      <c r="Z755" s="0" t="n">
        <v>2059</v>
      </c>
      <c r="AA755" s="0" t="s">
        <v>54</v>
      </c>
      <c r="AB755" s="0" t="s">
        <v>54</v>
      </c>
      <c r="AC755" s="0" t="n">
        <v>113.83</v>
      </c>
      <c r="AD755" s="0" t="s">
        <v>3954</v>
      </c>
      <c r="AG755" s="6" t="n">
        <v>42735</v>
      </c>
      <c r="AH755" s="0" t="n">
        <v>4.056</v>
      </c>
      <c r="AI755" s="0" t="n">
        <v>4.275</v>
      </c>
      <c r="AJ755" s="6" t="n">
        <v>42735</v>
      </c>
      <c r="AK755" s="0" t="n">
        <v>113.83</v>
      </c>
      <c r="AL755" s="6" t="n">
        <v>42735</v>
      </c>
      <c r="AM755" s="0" t="n">
        <v>76.496</v>
      </c>
      <c r="AN755" s="0" t="n">
        <v>80.634</v>
      </c>
      <c r="AO755" s="0" t="n">
        <v>78.539</v>
      </c>
      <c r="AP755" s="0" t="n">
        <v>87.756</v>
      </c>
      <c r="AQ755" s="0" t="s">
        <v>197</v>
      </c>
      <c r="AR755" s="0" t="s">
        <v>58</v>
      </c>
      <c r="AS755" s="0" t="s">
        <v>53</v>
      </c>
      <c r="AT755" s="0" t="n">
        <v>801</v>
      </c>
      <c r="AU755" s="0" t="n">
        <v>891</v>
      </c>
      <c r="AV755" s="0" t="s">
        <v>3955</v>
      </c>
      <c r="AX755" s="0" t="s">
        <v>1263</v>
      </c>
      <c r="AY755" s="0" t="s">
        <v>3956</v>
      </c>
    </row>
    <row r="756" customFormat="false" ht="15" hidden="false" customHeight="false" outlineLevel="0" collapsed="false">
      <c r="A756" s="0" t="s">
        <v>3957</v>
      </c>
      <c r="B756" s="0" t="s">
        <v>2935</v>
      </c>
      <c r="C756" s="0" t="s">
        <v>3958</v>
      </c>
      <c r="E756" s="1" t="s">
        <v>3958</v>
      </c>
      <c r="G756" s="5" t="s">
        <v>3958</v>
      </c>
      <c r="H756" s="5"/>
      <c r="I756" s="5"/>
      <c r="J756" s="5"/>
      <c r="K756" s="5"/>
      <c r="L756" s="5"/>
      <c r="M756" s="5"/>
      <c r="N756" s="5"/>
      <c r="O756" s="0" t="s">
        <v>3959</v>
      </c>
      <c r="P756" s="0" t="s">
        <v>3960</v>
      </c>
      <c r="Q756" s="0" t="s">
        <v>51</v>
      </c>
      <c r="R756" s="0" t="s">
        <v>52</v>
      </c>
      <c r="S756" s="0" t="n">
        <v>2.318</v>
      </c>
      <c r="T756" s="0" t="n">
        <v>2813</v>
      </c>
      <c r="U756" s="0" t="n">
        <v>2813</v>
      </c>
      <c r="X756" s="0" t="n">
        <v>358</v>
      </c>
      <c r="Y756" s="0" t="s">
        <v>67</v>
      </c>
      <c r="AA756" s="0" t="s">
        <v>120</v>
      </c>
      <c r="AB756" s="0" t="s">
        <v>56</v>
      </c>
      <c r="AD756" s="0" t="s">
        <v>3961</v>
      </c>
      <c r="AG756" s="6" t="n">
        <v>42735</v>
      </c>
      <c r="AH756" s="0" t="n">
        <v>28</v>
      </c>
      <c r="AI756" s="0" t="n">
        <v>29</v>
      </c>
      <c r="AJ756" s="6" t="n">
        <v>42735</v>
      </c>
      <c r="AK756" s="0" t="n">
        <v>15.572</v>
      </c>
      <c r="AL756" s="6" t="n">
        <v>42735</v>
      </c>
      <c r="AM756" s="0" t="n">
        <v>2.35</v>
      </c>
      <c r="AN756" s="0" t="n">
        <v>2.477</v>
      </c>
      <c r="AO756" s="0" t="n">
        <v>389</v>
      </c>
      <c r="AP756" s="0" t="n">
        <v>435</v>
      </c>
      <c r="AQ756" s="0" t="s">
        <v>197</v>
      </c>
      <c r="AR756" s="0" t="s">
        <v>58</v>
      </c>
      <c r="AS756" s="0" t="s">
        <v>67</v>
      </c>
      <c r="AT756" s="0" t="n">
        <v>146</v>
      </c>
      <c r="AU756" s="0" t="n">
        <v>91</v>
      </c>
      <c r="AX756" s="0" t="s">
        <v>1263</v>
      </c>
    </row>
    <row r="757" customFormat="false" ht="15" hidden="false" customHeight="false" outlineLevel="0" collapsed="false">
      <c r="A757" s="0" t="s">
        <v>3962</v>
      </c>
      <c r="B757" s="0" t="s">
        <v>2935</v>
      </c>
      <c r="C757" s="0" t="s">
        <v>3963</v>
      </c>
      <c r="E757" s="1" t="s">
        <v>3963</v>
      </c>
      <c r="G757" s="5" t="s">
        <v>3963</v>
      </c>
      <c r="H757" s="5"/>
      <c r="I757" s="5"/>
      <c r="J757" s="5"/>
      <c r="K757" s="5"/>
      <c r="L757" s="5"/>
      <c r="M757" s="5"/>
      <c r="N757" s="5"/>
      <c r="O757" s="0" t="s">
        <v>3964</v>
      </c>
      <c r="P757" s="0" t="s">
        <v>3965</v>
      </c>
      <c r="Q757" s="0" t="s">
        <v>51</v>
      </c>
      <c r="R757" s="0" t="s">
        <v>52</v>
      </c>
      <c r="S757" s="0" t="n">
        <v>7.391</v>
      </c>
      <c r="T757" s="0" t="n">
        <v>7010</v>
      </c>
      <c r="U757" s="0" t="n">
        <v>7010</v>
      </c>
      <c r="V757" s="0" t="n">
        <v>7010</v>
      </c>
      <c r="X757" s="0" t="n">
        <v>1</v>
      </c>
      <c r="Y757" s="0" t="s">
        <v>67</v>
      </c>
      <c r="Z757" s="0" t="s">
        <v>120</v>
      </c>
      <c r="AA757" s="0" t="s">
        <v>120</v>
      </c>
      <c r="AB757" s="0" t="s">
        <v>54</v>
      </c>
      <c r="AC757" s="0" t="s">
        <v>120</v>
      </c>
      <c r="AD757" s="0" t="s">
        <v>3966</v>
      </c>
      <c r="AG757" s="6" t="n">
        <v>42004</v>
      </c>
      <c r="AH757" s="0" t="n">
        <v>470</v>
      </c>
      <c r="AI757" s="0" t="n">
        <v>570</v>
      </c>
      <c r="AJ757" s="6" t="n">
        <v>42004</v>
      </c>
      <c r="AK757" s="0" t="n">
        <v>34.611</v>
      </c>
      <c r="AL757" s="6" t="n">
        <v>42004</v>
      </c>
      <c r="AM757" s="0" t="n">
        <v>6.7</v>
      </c>
      <c r="AN757" s="0" t="n">
        <v>8.134</v>
      </c>
      <c r="AO757" s="0" t="s">
        <v>56</v>
      </c>
      <c r="AP757" s="0" t="s">
        <v>56</v>
      </c>
      <c r="AQ757" s="0" t="s">
        <v>70</v>
      </c>
      <c r="AR757" s="0" t="s">
        <v>70</v>
      </c>
      <c r="AS757" s="0" t="s">
        <v>67</v>
      </c>
      <c r="AT757" s="0" t="n">
        <v>565</v>
      </c>
      <c r="AU757" s="0" t="n">
        <v>50</v>
      </c>
      <c r="AX757" s="0" t="s">
        <v>1263</v>
      </c>
    </row>
    <row r="758" customFormat="false" ht="15" hidden="false" customHeight="false" outlineLevel="0" collapsed="false">
      <c r="A758" s="0" t="s">
        <v>3967</v>
      </c>
      <c r="B758" s="0" t="s">
        <v>2935</v>
      </c>
      <c r="C758" s="0" t="s">
        <v>3968</v>
      </c>
      <c r="E758" s="1" t="s">
        <v>3968</v>
      </c>
      <c r="G758" s="5" t="s">
        <v>3968</v>
      </c>
      <c r="H758" s="5"/>
      <c r="I758" s="5"/>
      <c r="J758" s="5"/>
      <c r="K758" s="5"/>
      <c r="L758" s="5"/>
      <c r="M758" s="5"/>
      <c r="N758" s="5"/>
      <c r="O758" s="0" t="s">
        <v>3969</v>
      </c>
      <c r="P758" s="0" t="s">
        <v>3970</v>
      </c>
      <c r="Q758" s="0" t="s">
        <v>51</v>
      </c>
      <c r="R758" s="0" t="s">
        <v>52</v>
      </c>
      <c r="S758" s="0" t="n">
        <v>2.407</v>
      </c>
      <c r="T758" s="0" t="n">
        <v>1920</v>
      </c>
      <c r="U758" s="0" t="n">
        <v>1920</v>
      </c>
      <c r="W758" s="0" t="s">
        <v>3971</v>
      </c>
      <c r="X758" s="0" t="n">
        <v>176</v>
      </c>
      <c r="Y758" s="0" t="s">
        <v>227</v>
      </c>
      <c r="AA758" s="0" t="s">
        <v>120</v>
      </c>
      <c r="AB758" s="0" t="s">
        <v>3972</v>
      </c>
      <c r="AD758" s="0" t="s">
        <v>3973</v>
      </c>
      <c r="AG758" s="6" t="n">
        <v>42735</v>
      </c>
      <c r="AH758" s="0" t="n">
        <v>197</v>
      </c>
      <c r="AI758" s="0" t="n">
        <v>208</v>
      </c>
      <c r="AJ758" s="6" t="n">
        <v>42735</v>
      </c>
      <c r="AK758" s="0" t="n">
        <v>4.898</v>
      </c>
      <c r="AL758" s="6" t="n">
        <v>42735</v>
      </c>
      <c r="AM758" s="0" t="n">
        <v>1.676</v>
      </c>
      <c r="AN758" s="0" t="n">
        <v>1.767</v>
      </c>
      <c r="AO758" s="0" t="n">
        <v>3.501</v>
      </c>
      <c r="AP758" s="0" t="n">
        <v>3.912</v>
      </c>
      <c r="AQ758" s="0" t="s">
        <v>197</v>
      </c>
      <c r="AR758" s="0" t="s">
        <v>58</v>
      </c>
      <c r="AS758" s="0" t="s">
        <v>227</v>
      </c>
      <c r="AT758" s="0" t="n">
        <v>80</v>
      </c>
      <c r="AU758" s="0" t="n">
        <v>71</v>
      </c>
      <c r="AV758" s="0" t="s">
        <v>1263</v>
      </c>
      <c r="AX758" s="0" t="s">
        <v>1263</v>
      </c>
    </row>
    <row r="759" customFormat="false" ht="15" hidden="false" customHeight="false" outlineLevel="0" collapsed="false">
      <c r="A759" s="0" t="s">
        <v>3974</v>
      </c>
      <c r="B759" s="0" t="s">
        <v>2935</v>
      </c>
      <c r="C759" s="0" t="s">
        <v>3975</v>
      </c>
      <c r="E759" s="1" t="s">
        <v>3975</v>
      </c>
      <c r="F759" s="1" t="s">
        <v>3976</v>
      </c>
      <c r="G759" s="5" t="s">
        <v>3976</v>
      </c>
      <c r="H759" s="5"/>
      <c r="I759" s="5"/>
      <c r="J759" s="5"/>
      <c r="K759" s="5"/>
      <c r="L759" s="5"/>
      <c r="M759" s="5"/>
      <c r="N759" s="5"/>
      <c r="O759" s="0" t="s">
        <v>3977</v>
      </c>
      <c r="P759" s="0" t="s">
        <v>3978</v>
      </c>
      <c r="Q759" s="0" t="s">
        <v>51</v>
      </c>
      <c r="R759" s="0" t="s">
        <v>52</v>
      </c>
      <c r="S759" s="0" t="n">
        <v>32</v>
      </c>
      <c r="T759" s="0" t="n">
        <v>4931</v>
      </c>
      <c r="U759" s="0" t="n">
        <v>4931</v>
      </c>
      <c r="W759" s="0" t="s">
        <v>3979</v>
      </c>
      <c r="X759" s="0" t="n">
        <v>997</v>
      </c>
      <c r="Y759" s="0" t="s">
        <v>67</v>
      </c>
      <c r="Z759" s="0" t="s">
        <v>120</v>
      </c>
      <c r="AA759" s="0" t="s">
        <v>120</v>
      </c>
      <c r="AB759" s="0" t="s">
        <v>56</v>
      </c>
      <c r="AC759" s="0" t="s">
        <v>120</v>
      </c>
      <c r="AD759" s="0" t="s">
        <v>3973</v>
      </c>
      <c r="AG759" s="6" t="n">
        <v>42369</v>
      </c>
      <c r="AH759" s="0" t="n">
        <v>-1</v>
      </c>
      <c r="AI759" s="0" t="n">
        <v>-1</v>
      </c>
      <c r="AJ759" s="6" t="n">
        <v>42369</v>
      </c>
      <c r="AK759" s="0" t="n">
        <v>566</v>
      </c>
      <c r="AL759" s="6" t="n">
        <v>42369</v>
      </c>
      <c r="AM759" s="0" t="n">
        <v>896</v>
      </c>
      <c r="AN759" s="0" t="n">
        <v>975</v>
      </c>
      <c r="AO759" s="0" t="s">
        <v>56</v>
      </c>
      <c r="AP759" s="0" t="s">
        <v>56</v>
      </c>
      <c r="AQ759" s="0" t="s">
        <v>70</v>
      </c>
      <c r="AR759" s="0" t="s">
        <v>70</v>
      </c>
      <c r="AS759" s="0" t="s">
        <v>67</v>
      </c>
      <c r="AT759" s="0" t="n">
        <v>332</v>
      </c>
      <c r="AU759" s="0" t="n">
        <v>2</v>
      </c>
      <c r="AX759" s="0" t="s">
        <v>1263</v>
      </c>
    </row>
    <row r="760" customFormat="false" ht="15" hidden="false" customHeight="false" outlineLevel="0" collapsed="false">
      <c r="A760" s="0" t="s">
        <v>3980</v>
      </c>
      <c r="B760" s="0" t="s">
        <v>2935</v>
      </c>
      <c r="C760" s="0" t="s">
        <v>3981</v>
      </c>
      <c r="E760" s="1" t="s">
        <v>3981</v>
      </c>
      <c r="G760" s="5" t="s">
        <v>3981</v>
      </c>
      <c r="H760" s="5" t="s">
        <v>3982</v>
      </c>
      <c r="I760" s="5"/>
      <c r="J760" s="5"/>
      <c r="K760" s="5"/>
      <c r="L760" s="5"/>
      <c r="M760" s="5"/>
      <c r="N760" s="5"/>
      <c r="O760" s="0" t="s">
        <v>3981</v>
      </c>
      <c r="P760" s="0" t="s">
        <v>3983</v>
      </c>
      <c r="Q760" s="0" t="s">
        <v>51</v>
      </c>
      <c r="R760" s="0" t="s">
        <v>52</v>
      </c>
      <c r="S760" s="0" t="n">
        <v>624</v>
      </c>
      <c r="T760" s="0" t="n">
        <v>2611</v>
      </c>
      <c r="U760" s="0" t="n">
        <v>2611</v>
      </c>
      <c r="V760" s="0" t="n">
        <v>2651</v>
      </c>
      <c r="X760" s="0" t="n">
        <v>70</v>
      </c>
      <c r="Y760" s="0" t="s">
        <v>77</v>
      </c>
      <c r="Z760" s="0" t="n">
        <v>2611</v>
      </c>
      <c r="AA760" s="0" t="s">
        <v>54</v>
      </c>
      <c r="AB760" s="0" t="s">
        <v>54</v>
      </c>
      <c r="AC760" s="0" t="n">
        <v>5.709</v>
      </c>
      <c r="AD760" s="0" t="s">
        <v>3973</v>
      </c>
      <c r="AG760" s="6" t="n">
        <v>42369</v>
      </c>
      <c r="AH760" s="0" t="n">
        <v>22</v>
      </c>
      <c r="AI760" s="0" t="n">
        <v>24</v>
      </c>
      <c r="AJ760" s="6" t="n">
        <v>42369</v>
      </c>
      <c r="AK760" s="0" t="n">
        <v>5.709</v>
      </c>
      <c r="AL760" s="6" t="n">
        <v>42369</v>
      </c>
      <c r="AM760" s="0" t="n">
        <v>472</v>
      </c>
      <c r="AN760" s="0" t="n">
        <v>514</v>
      </c>
      <c r="AO760" s="0" t="s">
        <v>56</v>
      </c>
      <c r="AP760" s="0" t="s">
        <v>56</v>
      </c>
      <c r="AQ760" s="0" t="s">
        <v>70</v>
      </c>
      <c r="AR760" s="0" t="s">
        <v>70</v>
      </c>
      <c r="AS760" s="0" t="s">
        <v>77</v>
      </c>
      <c r="AT760" s="0" t="n">
        <v>36</v>
      </c>
      <c r="AU760" s="0" t="n">
        <v>41</v>
      </c>
      <c r="AV760" s="0" t="s">
        <v>3984</v>
      </c>
      <c r="AX760" s="0" t="s">
        <v>1263</v>
      </c>
      <c r="AY760" s="0" t="s">
        <v>3985</v>
      </c>
    </row>
    <row r="761" customFormat="false" ht="15" hidden="false" customHeight="false" outlineLevel="0" collapsed="false">
      <c r="A761" s="0" t="s">
        <v>3986</v>
      </c>
      <c r="B761" s="0" t="s">
        <v>2935</v>
      </c>
      <c r="C761" s="0" t="s">
        <v>3987</v>
      </c>
      <c r="E761" s="1" t="s">
        <v>3987</v>
      </c>
      <c r="G761" s="5" t="s">
        <v>3987</v>
      </c>
      <c r="H761" s="5"/>
      <c r="I761" s="5"/>
      <c r="J761" s="5"/>
      <c r="K761" s="5"/>
      <c r="L761" s="5"/>
      <c r="M761" s="5"/>
      <c r="N761" s="5"/>
      <c r="O761" s="0" t="s">
        <v>3987</v>
      </c>
      <c r="P761" s="0" t="s">
        <v>3988</v>
      </c>
      <c r="Q761" s="0" t="s">
        <v>51</v>
      </c>
      <c r="R761" s="0" t="s">
        <v>119</v>
      </c>
      <c r="S761" s="0" t="s">
        <v>56</v>
      </c>
      <c r="T761" s="0" t="n">
        <v>7010</v>
      </c>
      <c r="U761" s="0" t="n">
        <v>7010</v>
      </c>
      <c r="W761" s="0" t="s">
        <v>3989</v>
      </c>
      <c r="X761" s="0" t="n">
        <v>1</v>
      </c>
      <c r="Y761" s="0" t="s">
        <v>77</v>
      </c>
      <c r="Z761" s="0" t="n">
        <v>7010</v>
      </c>
      <c r="AA761" s="0" t="s">
        <v>54</v>
      </c>
      <c r="AB761" s="0" t="s">
        <v>54</v>
      </c>
      <c r="AD761" s="0" t="s">
        <v>3973</v>
      </c>
      <c r="AH761" s="0" t="s">
        <v>56</v>
      </c>
      <c r="AI761" s="0" t="s">
        <v>56</v>
      </c>
      <c r="AJ761" s="6" t="n">
        <v>40908</v>
      </c>
      <c r="AK761" s="0" t="s">
        <v>56</v>
      </c>
      <c r="AM761" s="0" t="n">
        <v>24</v>
      </c>
      <c r="AN761" s="0" t="n">
        <v>31</v>
      </c>
      <c r="AO761" s="0" t="s">
        <v>56</v>
      </c>
      <c r="AP761" s="0" t="s">
        <v>56</v>
      </c>
      <c r="AQ761" s="0" t="s">
        <v>70</v>
      </c>
      <c r="AR761" s="0" t="s">
        <v>70</v>
      </c>
      <c r="AS761" s="0" t="s">
        <v>77</v>
      </c>
      <c r="AT761" s="0" t="n">
        <v>316</v>
      </c>
      <c r="AU761" s="0" t="n">
        <v>315</v>
      </c>
      <c r="AX761" s="0" t="s">
        <v>1263</v>
      </c>
    </row>
    <row r="762" customFormat="false" ht="15" hidden="false" customHeight="false" outlineLevel="0" collapsed="false">
      <c r="A762" s="0" t="s">
        <v>3990</v>
      </c>
      <c r="B762" s="0" t="s">
        <v>2935</v>
      </c>
      <c r="C762" s="0" t="s">
        <v>3991</v>
      </c>
      <c r="E762" s="1" t="s">
        <v>3991</v>
      </c>
      <c r="G762" s="5" t="s">
        <v>3991</v>
      </c>
      <c r="H762" s="5"/>
      <c r="I762" s="5"/>
      <c r="J762" s="5"/>
      <c r="K762" s="5"/>
      <c r="L762" s="5"/>
      <c r="M762" s="5"/>
      <c r="N762" s="5" t="s">
        <v>3992</v>
      </c>
      <c r="O762" s="0" t="s">
        <v>3991</v>
      </c>
      <c r="P762" s="0" t="s">
        <v>3993</v>
      </c>
      <c r="Q762" s="0" t="s">
        <v>51</v>
      </c>
      <c r="R762" s="0" t="s">
        <v>52</v>
      </c>
      <c r="S762" s="0" t="n">
        <v>147</v>
      </c>
      <c r="T762" s="0" t="n">
        <v>4520</v>
      </c>
      <c r="U762" s="0" t="n">
        <v>4520</v>
      </c>
      <c r="V762" s="0" t="n">
        <v>4510</v>
      </c>
      <c r="W762" s="0" t="s">
        <v>3990</v>
      </c>
      <c r="X762" s="0" t="n">
        <v>13</v>
      </c>
      <c r="Y762" s="0" t="s">
        <v>77</v>
      </c>
      <c r="Z762" s="0" t="n">
        <v>4520</v>
      </c>
      <c r="AA762" s="0" t="s">
        <v>54</v>
      </c>
      <c r="AB762" s="0" t="s">
        <v>54</v>
      </c>
      <c r="AC762" s="0" t="n">
        <v>920</v>
      </c>
      <c r="AD762" s="0" t="s">
        <v>3994</v>
      </c>
      <c r="AG762" s="6" t="n">
        <v>42369</v>
      </c>
      <c r="AH762" s="0" t="n">
        <v>19</v>
      </c>
      <c r="AI762" s="0" t="n">
        <v>21</v>
      </c>
      <c r="AJ762" s="6" t="n">
        <v>42369</v>
      </c>
      <c r="AK762" s="0" t="n">
        <v>920</v>
      </c>
      <c r="AL762" s="6" t="n">
        <v>42369</v>
      </c>
      <c r="AM762" s="0" t="n">
        <v>215</v>
      </c>
      <c r="AN762" s="0" t="n">
        <v>234</v>
      </c>
      <c r="AO762" s="0" t="s">
        <v>56</v>
      </c>
      <c r="AP762" s="0" t="s">
        <v>56</v>
      </c>
      <c r="AQ762" s="0" t="s">
        <v>70</v>
      </c>
      <c r="AR762" s="0" t="s">
        <v>70</v>
      </c>
      <c r="AS762" s="0" t="s">
        <v>77</v>
      </c>
      <c r="AT762" s="0" t="n">
        <v>6</v>
      </c>
      <c r="AU762" s="0" t="n">
        <v>5</v>
      </c>
      <c r="AX762" s="0" t="s">
        <v>1263</v>
      </c>
    </row>
    <row r="763" customFormat="false" ht="15" hidden="false" customHeight="false" outlineLevel="0" collapsed="false">
      <c r="A763" s="0" t="s">
        <v>3995</v>
      </c>
      <c r="B763" s="0" t="s">
        <v>2935</v>
      </c>
      <c r="C763" s="0" t="s">
        <v>3996</v>
      </c>
      <c r="E763" s="1" t="s">
        <v>3996</v>
      </c>
      <c r="G763" s="5" t="s">
        <v>3996</v>
      </c>
      <c r="H763" s="5"/>
      <c r="I763" s="5"/>
      <c r="J763" s="5"/>
      <c r="K763" s="5"/>
      <c r="L763" s="5"/>
      <c r="M763" s="5"/>
      <c r="N763" s="5"/>
      <c r="O763" s="0" t="s">
        <v>3997</v>
      </c>
      <c r="P763" s="0" t="s">
        <v>3998</v>
      </c>
      <c r="Q763" s="0" t="s">
        <v>51</v>
      </c>
      <c r="R763" s="0" t="s">
        <v>119</v>
      </c>
      <c r="S763" s="0" t="n">
        <v>229</v>
      </c>
      <c r="T763" s="0" t="n">
        <v>2651</v>
      </c>
      <c r="U763" s="0" t="n">
        <v>2651</v>
      </c>
      <c r="V763" s="0" t="n">
        <v>2651</v>
      </c>
      <c r="X763" s="0" t="n">
        <v>4</v>
      </c>
      <c r="Y763" s="0" t="s">
        <v>67</v>
      </c>
      <c r="Z763" s="0" t="n">
        <v>6420</v>
      </c>
      <c r="AA763" s="0" t="s">
        <v>3999</v>
      </c>
      <c r="AB763" s="0" t="s">
        <v>56</v>
      </c>
      <c r="AC763" s="0" t="n">
        <v>3</v>
      </c>
      <c r="AD763" s="0" t="s">
        <v>4000</v>
      </c>
      <c r="AG763" s="0" t="n">
        <v>2016</v>
      </c>
      <c r="AH763" s="0" t="s">
        <v>56</v>
      </c>
      <c r="AI763" s="0" t="s">
        <v>56</v>
      </c>
      <c r="AK763" s="0" t="n">
        <v>630</v>
      </c>
      <c r="AL763" s="0" t="n">
        <v>2017</v>
      </c>
      <c r="AM763" s="0" t="s">
        <v>56</v>
      </c>
      <c r="AN763" s="0" t="s">
        <v>56</v>
      </c>
      <c r="AO763" s="0" t="s">
        <v>56</v>
      </c>
      <c r="AP763" s="0" t="s">
        <v>56</v>
      </c>
      <c r="AQ763" s="0" t="s">
        <v>70</v>
      </c>
      <c r="AR763" s="0" t="s">
        <v>70</v>
      </c>
      <c r="AS763" s="0" t="s">
        <v>67</v>
      </c>
      <c r="AT763" s="0" t="n">
        <v>11</v>
      </c>
      <c r="AU763" s="0" t="n">
        <v>2</v>
      </c>
      <c r="AW763" s="0" t="s">
        <v>4001</v>
      </c>
      <c r="AX763" s="0" t="s">
        <v>1263</v>
      </c>
      <c r="AY763" s="0" t="s">
        <v>4001</v>
      </c>
    </row>
    <row r="764" customFormat="false" ht="15" hidden="false" customHeight="false" outlineLevel="0" collapsed="false">
      <c r="A764" s="0" t="s">
        <v>4002</v>
      </c>
      <c r="B764" s="0" t="s">
        <v>2935</v>
      </c>
      <c r="C764" s="0" t="s">
        <v>4003</v>
      </c>
      <c r="E764" s="1" t="s">
        <v>4003</v>
      </c>
      <c r="G764" s="5" t="s">
        <v>4003</v>
      </c>
      <c r="H764" s="5" t="s">
        <v>4004</v>
      </c>
      <c r="I764" s="5"/>
      <c r="J764" s="5"/>
      <c r="K764" s="5"/>
      <c r="L764" s="5"/>
      <c r="M764" s="5"/>
      <c r="N764" s="5"/>
      <c r="O764" s="0" t="s">
        <v>4003</v>
      </c>
      <c r="P764" s="0" t="s">
        <v>4005</v>
      </c>
      <c r="Q764" s="0" t="s">
        <v>51</v>
      </c>
      <c r="R764" s="0" t="s">
        <v>52</v>
      </c>
      <c r="S764" s="0" t="n">
        <v>434</v>
      </c>
      <c r="T764" s="0" t="n">
        <v>2599</v>
      </c>
      <c r="U764" s="0" t="n">
        <v>2599</v>
      </c>
      <c r="X764" s="0" t="n">
        <v>7</v>
      </c>
      <c r="Y764" s="0" t="s">
        <v>77</v>
      </c>
      <c r="Z764" s="0" t="n">
        <v>2550</v>
      </c>
      <c r="AA764" s="0" t="s">
        <v>54</v>
      </c>
      <c r="AB764" s="0" t="s">
        <v>54</v>
      </c>
      <c r="AC764" s="0" t="n">
        <v>3.229</v>
      </c>
      <c r="AD764" s="0" t="s">
        <v>4006</v>
      </c>
      <c r="AG764" s="6" t="n">
        <v>42735</v>
      </c>
      <c r="AH764" s="0" t="n">
        <v>10</v>
      </c>
      <c r="AI764" s="0" t="n">
        <v>10</v>
      </c>
      <c r="AJ764" s="6" t="n">
        <v>42735</v>
      </c>
      <c r="AK764" s="0" t="n">
        <v>3.229</v>
      </c>
      <c r="AL764" s="6" t="n">
        <v>42735</v>
      </c>
      <c r="AM764" s="0" t="n">
        <v>359</v>
      </c>
      <c r="AN764" s="0" t="n">
        <v>379</v>
      </c>
      <c r="AO764" s="0" t="n">
        <v>137</v>
      </c>
      <c r="AP764" s="0" t="n">
        <v>154</v>
      </c>
      <c r="AQ764" s="0" t="s">
        <v>197</v>
      </c>
      <c r="AR764" s="0" t="s">
        <v>58</v>
      </c>
      <c r="AS764" s="0" t="s">
        <v>77</v>
      </c>
      <c r="AT764" s="0" t="n">
        <v>6</v>
      </c>
      <c r="AU764" s="0" t="n">
        <v>5</v>
      </c>
      <c r="AV764" s="0" t="s">
        <v>4007</v>
      </c>
      <c r="AX764" s="0" t="s">
        <v>1263</v>
      </c>
      <c r="AY764" s="0" t="s">
        <v>4008</v>
      </c>
    </row>
    <row r="765" customFormat="false" ht="15" hidden="false" customHeight="false" outlineLevel="0" collapsed="false">
      <c r="A765" s="0" t="s">
        <v>4009</v>
      </c>
      <c r="B765" s="0" t="s">
        <v>2935</v>
      </c>
      <c r="C765" s="0" t="s">
        <v>4010</v>
      </c>
      <c r="E765" s="1" t="s">
        <v>4010</v>
      </c>
      <c r="G765" s="5" t="s">
        <v>4010</v>
      </c>
      <c r="H765" s="5" t="s">
        <v>4011</v>
      </c>
      <c r="I765" s="5"/>
      <c r="J765" s="5"/>
      <c r="K765" s="5"/>
      <c r="L765" s="5"/>
      <c r="M765" s="5"/>
      <c r="N765" s="5"/>
      <c r="Q765" s="0" t="s">
        <v>51</v>
      </c>
      <c r="R765" s="0" t="s">
        <v>119</v>
      </c>
      <c r="S765" s="0" t="n">
        <v>40</v>
      </c>
      <c r="T765" s="0" t="n">
        <v>2894</v>
      </c>
      <c r="U765" s="0" t="n">
        <v>2894</v>
      </c>
      <c r="X765" s="0" t="n">
        <v>5</v>
      </c>
      <c r="Y765" s="0" t="s">
        <v>67</v>
      </c>
      <c r="AD765" s="0" t="s">
        <v>4012</v>
      </c>
      <c r="AG765" s="0" t="n">
        <v>2016</v>
      </c>
      <c r="AH765" s="0" t="s">
        <v>56</v>
      </c>
      <c r="AI765" s="0" t="s">
        <v>56</v>
      </c>
      <c r="AK765" s="0" t="n">
        <v>190</v>
      </c>
      <c r="AL765" s="0" t="n">
        <v>2017</v>
      </c>
      <c r="AM765" s="0" t="s">
        <v>56</v>
      </c>
      <c r="AN765" s="0" t="s">
        <v>56</v>
      </c>
      <c r="AO765" s="0" t="s">
        <v>56</v>
      </c>
      <c r="AP765" s="0" t="s">
        <v>56</v>
      </c>
      <c r="AQ765" s="0" t="s">
        <v>70</v>
      </c>
      <c r="AR765" s="0" t="s">
        <v>70</v>
      </c>
      <c r="AS765" s="0" t="s">
        <v>67</v>
      </c>
      <c r="AT765" s="0" t="n">
        <v>0</v>
      </c>
      <c r="AU765" s="0" t="n">
        <v>2</v>
      </c>
      <c r="AV765" s="0" t="s">
        <v>1263</v>
      </c>
      <c r="AX765" s="0" t="s">
        <v>1263</v>
      </c>
    </row>
    <row r="766" customFormat="false" ht="15" hidden="false" customHeight="false" outlineLevel="0" collapsed="false">
      <c r="A766" s="0" t="s">
        <v>4013</v>
      </c>
      <c r="B766" s="0" t="s">
        <v>2935</v>
      </c>
      <c r="C766" s="0" t="s">
        <v>4014</v>
      </c>
      <c r="E766" s="1" t="s">
        <v>4014</v>
      </c>
      <c r="G766" s="5" t="s">
        <v>4014</v>
      </c>
      <c r="H766" s="5" t="s">
        <v>4015</v>
      </c>
      <c r="I766" s="5"/>
      <c r="J766" s="5"/>
      <c r="K766" s="5"/>
      <c r="L766" s="5"/>
      <c r="M766" s="5"/>
      <c r="N766" s="5"/>
      <c r="O766" s="0" t="s">
        <v>4016</v>
      </c>
      <c r="P766" s="0" t="s">
        <v>4017</v>
      </c>
      <c r="Q766" s="0" t="s">
        <v>51</v>
      </c>
      <c r="R766" s="0" t="s">
        <v>52</v>
      </c>
      <c r="S766" s="0" t="n">
        <v>170</v>
      </c>
      <c r="T766" s="0" t="n">
        <v>2899</v>
      </c>
      <c r="U766" s="0" t="n">
        <v>2899</v>
      </c>
      <c r="V766" s="0" t="n">
        <v>7010</v>
      </c>
      <c r="W766" s="0" t="s">
        <v>4018</v>
      </c>
      <c r="X766" s="0" t="n">
        <v>16</v>
      </c>
      <c r="Y766" s="0" t="s">
        <v>67</v>
      </c>
      <c r="AA766" s="0" t="s">
        <v>4019</v>
      </c>
      <c r="AB766" s="0" t="s">
        <v>56</v>
      </c>
      <c r="AD766" s="0" t="s">
        <v>4020</v>
      </c>
      <c r="AG766" s="6" t="n">
        <v>42369</v>
      </c>
      <c r="AH766" s="0" t="n">
        <v>-23</v>
      </c>
      <c r="AI766" s="0" t="n">
        <v>-26</v>
      </c>
      <c r="AJ766" s="6" t="n">
        <v>42369</v>
      </c>
      <c r="AK766" s="0" t="n">
        <v>1.063</v>
      </c>
      <c r="AL766" s="6" t="n">
        <v>42369</v>
      </c>
      <c r="AM766" s="0" t="n">
        <v>196</v>
      </c>
      <c r="AN766" s="0" t="n">
        <v>213</v>
      </c>
      <c r="AO766" s="0" t="s">
        <v>56</v>
      </c>
      <c r="AP766" s="0" t="s">
        <v>56</v>
      </c>
      <c r="AQ766" s="0" t="s">
        <v>70</v>
      </c>
      <c r="AR766" s="0" t="s">
        <v>70</v>
      </c>
      <c r="AS766" s="0" t="s">
        <v>67</v>
      </c>
      <c r="AT766" s="0" t="n">
        <v>11</v>
      </c>
      <c r="AU766" s="0" t="n">
        <v>11</v>
      </c>
      <c r="AX766" s="0" t="s">
        <v>1263</v>
      </c>
    </row>
    <row r="767" customFormat="false" ht="15" hidden="false" customHeight="false" outlineLevel="0" collapsed="false">
      <c r="A767" s="0" t="s">
        <v>4021</v>
      </c>
      <c r="B767" s="0" t="s">
        <v>2935</v>
      </c>
      <c r="C767" s="0" t="s">
        <v>4022</v>
      </c>
      <c r="E767" s="1" t="s">
        <v>4022</v>
      </c>
      <c r="G767" s="5" t="s">
        <v>4022</v>
      </c>
      <c r="H767" s="5"/>
      <c r="I767" s="5"/>
      <c r="J767" s="5"/>
      <c r="K767" s="5"/>
      <c r="L767" s="5"/>
      <c r="M767" s="5"/>
      <c r="N767" s="5"/>
      <c r="O767" s="0" t="s">
        <v>4022</v>
      </c>
      <c r="P767" s="0" t="s">
        <v>4023</v>
      </c>
      <c r="Q767" s="0" t="s">
        <v>51</v>
      </c>
      <c r="R767" s="0" t="s">
        <v>52</v>
      </c>
      <c r="S767" s="0" t="n">
        <v>199</v>
      </c>
      <c r="T767" s="0" t="n">
        <v>2660</v>
      </c>
      <c r="U767" s="0" t="n">
        <v>2660</v>
      </c>
      <c r="W767" s="0" t="s">
        <v>4024</v>
      </c>
      <c r="X767" s="0" t="n">
        <v>14</v>
      </c>
      <c r="Y767" s="0" t="s">
        <v>77</v>
      </c>
      <c r="Z767" s="0" t="n">
        <v>2660</v>
      </c>
      <c r="AA767" s="0" t="s">
        <v>54</v>
      </c>
      <c r="AB767" s="0" t="s">
        <v>54</v>
      </c>
      <c r="AC767" s="0" t="n">
        <v>957</v>
      </c>
      <c r="AD767" s="0" t="s">
        <v>4025</v>
      </c>
      <c r="AG767" s="6" t="n">
        <v>42735</v>
      </c>
      <c r="AH767" s="0" t="n">
        <v>20</v>
      </c>
      <c r="AI767" s="0" t="n">
        <v>21</v>
      </c>
      <c r="AJ767" s="6" t="n">
        <v>42735</v>
      </c>
      <c r="AK767" s="0" t="n">
        <v>957</v>
      </c>
      <c r="AL767" s="6" t="n">
        <v>42735</v>
      </c>
      <c r="AM767" s="0" t="n">
        <v>258</v>
      </c>
      <c r="AN767" s="0" t="n">
        <v>272</v>
      </c>
      <c r="AO767" s="0" t="n">
        <v>718</v>
      </c>
      <c r="AP767" s="0" t="n">
        <v>803</v>
      </c>
      <c r="AQ767" s="0" t="s">
        <v>197</v>
      </c>
      <c r="AR767" s="0" t="s">
        <v>58</v>
      </c>
      <c r="AS767" s="0" t="s">
        <v>77</v>
      </c>
      <c r="AT767" s="0" t="n">
        <v>12</v>
      </c>
      <c r="AU767" s="0" t="n">
        <v>11</v>
      </c>
      <c r="AV767" s="0" t="s">
        <v>1263</v>
      </c>
      <c r="AX767" s="0" t="s">
        <v>1263</v>
      </c>
    </row>
    <row r="768" customFormat="false" ht="15" hidden="false" customHeight="false" outlineLevel="0" collapsed="false">
      <c r="A768" s="0" t="s">
        <v>4026</v>
      </c>
      <c r="B768" s="0" t="s">
        <v>2935</v>
      </c>
      <c r="C768" s="0" t="s">
        <v>4027</v>
      </c>
      <c r="E768" s="1" t="s">
        <v>4027</v>
      </c>
      <c r="G768" s="5" t="s">
        <v>4027</v>
      </c>
      <c r="H768" s="5" t="s">
        <v>4028</v>
      </c>
      <c r="I768" s="5"/>
      <c r="J768" s="5"/>
      <c r="K768" s="5"/>
      <c r="L768" s="5"/>
      <c r="M768" s="5"/>
      <c r="N768" s="5"/>
      <c r="O768" s="0" t="s">
        <v>4029</v>
      </c>
      <c r="P768" s="0" t="s">
        <v>4030</v>
      </c>
      <c r="Q768" s="0" t="s">
        <v>51</v>
      </c>
      <c r="R768" s="0" t="s">
        <v>52</v>
      </c>
      <c r="S768" s="0" t="n">
        <v>2</v>
      </c>
      <c r="T768" s="0" t="n">
        <v>7010</v>
      </c>
      <c r="U768" s="0" t="n">
        <v>7010</v>
      </c>
      <c r="X768" s="0" t="n">
        <v>160</v>
      </c>
      <c r="Y768" s="0" t="s">
        <v>67</v>
      </c>
      <c r="Z768" s="0" t="s">
        <v>120</v>
      </c>
      <c r="AA768" s="0" t="s">
        <v>4031</v>
      </c>
      <c r="AB768" s="0" t="s">
        <v>56</v>
      </c>
      <c r="AC768" s="0" t="s">
        <v>120</v>
      </c>
      <c r="AD768" s="0" t="s">
        <v>4032</v>
      </c>
      <c r="AG768" s="6" t="n">
        <v>42735</v>
      </c>
      <c r="AH768" s="0" t="n">
        <v>18</v>
      </c>
      <c r="AI768" s="0" t="n">
        <v>19</v>
      </c>
      <c r="AJ768" s="6" t="n">
        <v>42735</v>
      </c>
      <c r="AK768" s="0" t="n">
        <v>5</v>
      </c>
      <c r="AL768" s="6" t="n">
        <v>42735</v>
      </c>
      <c r="AM768" s="0" t="n">
        <v>148</v>
      </c>
      <c r="AN768" s="0" t="n">
        <v>156</v>
      </c>
      <c r="AO768" s="0" t="s">
        <v>56</v>
      </c>
      <c r="AP768" s="0" t="s">
        <v>56</v>
      </c>
      <c r="AQ768" s="0" t="s">
        <v>70</v>
      </c>
      <c r="AR768" s="0" t="s">
        <v>70</v>
      </c>
      <c r="AS768" s="0" t="s">
        <v>67</v>
      </c>
      <c r="AT768" s="0" t="n">
        <v>77</v>
      </c>
      <c r="AU768" s="0" t="n">
        <v>57</v>
      </c>
      <c r="AX768" s="0" t="s">
        <v>1263</v>
      </c>
      <c r="AY768" s="0" t="s">
        <v>4033</v>
      </c>
    </row>
    <row r="769" customFormat="false" ht="15" hidden="false" customHeight="false" outlineLevel="0" collapsed="false">
      <c r="A769" s="0" t="s">
        <v>4034</v>
      </c>
      <c r="B769" s="0" t="s">
        <v>2935</v>
      </c>
      <c r="C769" s="0" t="s">
        <v>4035</v>
      </c>
      <c r="E769" s="1" t="s">
        <v>4035</v>
      </c>
      <c r="G769" s="5" t="s">
        <v>4035</v>
      </c>
      <c r="H769" s="5"/>
      <c r="I769" s="5"/>
      <c r="J769" s="5"/>
      <c r="K769" s="5"/>
      <c r="L769" s="5"/>
      <c r="M769" s="5"/>
      <c r="N769" s="5"/>
      <c r="O769" s="0" t="s">
        <v>4036</v>
      </c>
      <c r="P769" s="0" t="s">
        <v>4037</v>
      </c>
      <c r="Q769" s="0" t="s">
        <v>51</v>
      </c>
      <c r="R769" s="0" t="s">
        <v>52</v>
      </c>
      <c r="S769" s="0" t="n">
        <v>751</v>
      </c>
      <c r="T769" s="0" t="n">
        <v>6420</v>
      </c>
      <c r="U769" s="0" t="n">
        <v>6420</v>
      </c>
      <c r="X769" s="0" t="n">
        <v>86</v>
      </c>
      <c r="Y769" s="0" t="s">
        <v>67</v>
      </c>
      <c r="Z769" s="0" t="s">
        <v>120</v>
      </c>
      <c r="AA769" s="0" t="s">
        <v>4038</v>
      </c>
      <c r="AB769" s="0" t="s">
        <v>56</v>
      </c>
      <c r="AC769" s="0" t="s">
        <v>120</v>
      </c>
      <c r="AD769" s="0" t="s">
        <v>4039</v>
      </c>
      <c r="AG769" s="6" t="n">
        <v>42369</v>
      </c>
      <c r="AH769" s="0" t="n">
        <v>25</v>
      </c>
      <c r="AI769" s="0" t="n">
        <v>28</v>
      </c>
      <c r="AJ769" s="6" t="n">
        <v>42369</v>
      </c>
      <c r="AK769" s="0" t="n">
        <v>4.252</v>
      </c>
      <c r="AL769" s="6" t="n">
        <v>42369</v>
      </c>
      <c r="AM769" s="0" t="n">
        <v>420</v>
      </c>
      <c r="AN769" s="0" t="n">
        <v>457</v>
      </c>
      <c r="AO769" s="0" t="s">
        <v>56</v>
      </c>
      <c r="AP769" s="0" t="s">
        <v>56</v>
      </c>
      <c r="AQ769" s="0" t="s">
        <v>70</v>
      </c>
      <c r="AR769" s="0" t="s">
        <v>70</v>
      </c>
      <c r="AS769" s="0" t="s">
        <v>67</v>
      </c>
      <c r="AT769" s="0" t="n">
        <v>51</v>
      </c>
      <c r="AU769" s="0" t="n">
        <v>3</v>
      </c>
      <c r="AX769" s="0" t="s">
        <v>1263</v>
      </c>
    </row>
    <row r="770" customFormat="false" ht="15" hidden="false" customHeight="false" outlineLevel="0" collapsed="false">
      <c r="A770" s="0" t="s">
        <v>4040</v>
      </c>
      <c r="B770" s="0" t="s">
        <v>2935</v>
      </c>
      <c r="C770" s="0" t="s">
        <v>4041</v>
      </c>
      <c r="E770" s="1" t="s">
        <v>4041</v>
      </c>
      <c r="G770" s="5" t="s">
        <v>4041</v>
      </c>
      <c r="H770" s="5"/>
      <c r="I770" s="5"/>
      <c r="J770" s="5"/>
      <c r="K770" s="5"/>
      <c r="L770" s="5"/>
      <c r="M770" s="5"/>
      <c r="N770" s="5"/>
      <c r="O770" s="0" t="s">
        <v>4041</v>
      </c>
      <c r="P770" s="0" t="s">
        <v>4042</v>
      </c>
      <c r="Q770" s="0" t="s">
        <v>51</v>
      </c>
      <c r="R770" s="0" t="s">
        <v>52</v>
      </c>
      <c r="S770" s="0" t="n">
        <v>2.841</v>
      </c>
      <c r="T770" s="0" t="n">
        <v>1413</v>
      </c>
      <c r="U770" s="0" t="n">
        <v>1413</v>
      </c>
      <c r="V770" s="0" t="n">
        <v>1413</v>
      </c>
      <c r="X770" s="0" t="n">
        <v>265</v>
      </c>
      <c r="Y770" s="0" t="s">
        <v>53</v>
      </c>
      <c r="Z770" s="0" t="n">
        <v>1413</v>
      </c>
      <c r="AA770" s="0" t="s">
        <v>54</v>
      </c>
      <c r="AB770" s="0" t="s">
        <v>54</v>
      </c>
      <c r="AC770" s="0" t="n">
        <v>13.798</v>
      </c>
      <c r="AD770" s="0" t="s">
        <v>4043</v>
      </c>
      <c r="AG770" s="6" t="n">
        <v>42735</v>
      </c>
      <c r="AH770" s="0" t="n">
        <v>194</v>
      </c>
      <c r="AI770" s="0" t="n">
        <v>204</v>
      </c>
      <c r="AJ770" s="6" t="n">
        <v>42735</v>
      </c>
      <c r="AK770" s="0" t="n">
        <v>13.798</v>
      </c>
      <c r="AL770" s="6" t="n">
        <v>42735</v>
      </c>
      <c r="AM770" s="0" t="n">
        <v>1.799</v>
      </c>
      <c r="AN770" s="0" t="n">
        <v>1.896</v>
      </c>
      <c r="AO770" s="0" t="n">
        <v>4.519</v>
      </c>
      <c r="AP770" s="0" t="n">
        <v>5.05</v>
      </c>
      <c r="AQ770" s="0" t="s">
        <v>197</v>
      </c>
      <c r="AR770" s="0" t="s">
        <v>58</v>
      </c>
      <c r="AS770" s="0" t="s">
        <v>53</v>
      </c>
      <c r="AT770" s="0" t="n">
        <v>65</v>
      </c>
      <c r="AU770" s="0" t="n">
        <v>66</v>
      </c>
      <c r="AV770" s="0" t="s">
        <v>4043</v>
      </c>
      <c r="AW770" s="0" t="s">
        <v>4044</v>
      </c>
      <c r="AX770" s="0" t="s">
        <v>1263</v>
      </c>
    </row>
    <row r="771" customFormat="false" ht="15" hidden="false" customHeight="false" outlineLevel="0" collapsed="false">
      <c r="A771" s="0" t="s">
        <v>4045</v>
      </c>
      <c r="B771" s="0" t="s">
        <v>2935</v>
      </c>
      <c r="C771" s="0" t="s">
        <v>4046</v>
      </c>
      <c r="E771" s="1" t="s">
        <v>4046</v>
      </c>
      <c r="G771" s="5" t="s">
        <v>4046</v>
      </c>
      <c r="H771" s="5"/>
      <c r="I771" s="5"/>
      <c r="J771" s="5"/>
      <c r="K771" s="5"/>
      <c r="L771" s="5"/>
      <c r="M771" s="5"/>
      <c r="N771" s="5"/>
      <c r="O771" s="0" t="s">
        <v>4046</v>
      </c>
      <c r="P771" s="0" t="s">
        <v>4047</v>
      </c>
      <c r="Q771" s="0" t="s">
        <v>51</v>
      </c>
      <c r="R771" s="0" t="s">
        <v>52</v>
      </c>
      <c r="S771" s="0" t="n">
        <v>1.679</v>
      </c>
      <c r="T771" s="0" t="n">
        <v>3250</v>
      </c>
      <c r="U771" s="0" t="n">
        <v>3250</v>
      </c>
      <c r="V771" s="0" t="n">
        <v>4646</v>
      </c>
      <c r="W771" s="0" t="s">
        <v>4048</v>
      </c>
      <c r="X771" s="0" t="n">
        <v>92</v>
      </c>
      <c r="Y771" s="0" t="s">
        <v>77</v>
      </c>
      <c r="Z771" s="0" t="n">
        <v>3250</v>
      </c>
      <c r="AA771" s="0" t="s">
        <v>54</v>
      </c>
      <c r="AB771" s="0" t="s">
        <v>54</v>
      </c>
      <c r="AC771" s="0" t="n">
        <v>6.67</v>
      </c>
      <c r="AD771" s="0" t="s">
        <v>4049</v>
      </c>
      <c r="AG771" s="6" t="n">
        <v>42369</v>
      </c>
      <c r="AH771" s="0" t="n">
        <v>-1</v>
      </c>
      <c r="AI771" s="0" t="n">
        <v>-1</v>
      </c>
      <c r="AJ771" s="6" t="n">
        <v>42369</v>
      </c>
      <c r="AK771" s="0" t="n">
        <v>6.67</v>
      </c>
      <c r="AL771" s="6" t="n">
        <v>42369</v>
      </c>
      <c r="AM771" s="0" t="n">
        <v>1.124</v>
      </c>
      <c r="AN771" s="0" t="n">
        <v>1.224</v>
      </c>
      <c r="AO771" s="0" t="s">
        <v>56</v>
      </c>
      <c r="AP771" s="0" t="s">
        <v>56</v>
      </c>
      <c r="AQ771" s="0" t="s">
        <v>70</v>
      </c>
      <c r="AR771" s="0" t="s">
        <v>70</v>
      </c>
      <c r="AS771" s="0" t="s">
        <v>77</v>
      </c>
      <c r="AT771" s="0" t="n">
        <v>63</v>
      </c>
      <c r="AU771" s="0" t="n">
        <v>70</v>
      </c>
      <c r="AV771" s="0" t="s">
        <v>4050</v>
      </c>
      <c r="AW771" s="0" t="s">
        <v>4049</v>
      </c>
      <c r="AX771" s="0" t="s">
        <v>1263</v>
      </c>
      <c r="AY771" s="0" t="s">
        <v>4051</v>
      </c>
    </row>
    <row r="772" customFormat="false" ht="15" hidden="false" customHeight="false" outlineLevel="0" collapsed="false">
      <c r="A772" s="0" t="s">
        <v>4052</v>
      </c>
      <c r="B772" s="0" t="s">
        <v>2935</v>
      </c>
      <c r="C772" s="0" t="s">
        <v>4053</v>
      </c>
      <c r="E772" s="1" t="s">
        <v>4053</v>
      </c>
      <c r="G772" s="5" t="s">
        <v>4053</v>
      </c>
      <c r="H772" s="5"/>
      <c r="I772" s="5"/>
      <c r="J772" s="5"/>
      <c r="K772" s="5"/>
      <c r="L772" s="5"/>
      <c r="M772" s="5"/>
      <c r="N772" s="5"/>
      <c r="O772" s="0" t="s">
        <v>4054</v>
      </c>
      <c r="P772" s="0" t="s">
        <v>4055</v>
      </c>
      <c r="Q772" s="0" t="s">
        <v>51</v>
      </c>
      <c r="R772" s="0" t="s">
        <v>52</v>
      </c>
      <c r="S772" s="0" t="n">
        <v>706</v>
      </c>
      <c r="T772" s="0" t="n">
        <v>2891</v>
      </c>
      <c r="U772" s="0" t="n">
        <v>2891</v>
      </c>
      <c r="V772" s="0" t="n">
        <v>2573</v>
      </c>
      <c r="W772" s="0" t="s">
        <v>4052</v>
      </c>
      <c r="X772" s="0" t="n">
        <v>74</v>
      </c>
      <c r="Y772" s="0" t="s">
        <v>67</v>
      </c>
      <c r="Z772" s="0" t="s">
        <v>120</v>
      </c>
      <c r="AA772" s="0" t="s">
        <v>4056</v>
      </c>
      <c r="AB772" s="0" t="s">
        <v>56</v>
      </c>
      <c r="AC772" s="0" t="s">
        <v>120</v>
      </c>
      <c r="AD772" s="0" t="s">
        <v>4057</v>
      </c>
      <c r="AG772" s="0" t="n">
        <v>2016</v>
      </c>
      <c r="AH772" s="0" t="s">
        <v>56</v>
      </c>
      <c r="AI772" s="0" t="s">
        <v>56</v>
      </c>
      <c r="AK772" s="0" t="n">
        <v>2.329</v>
      </c>
      <c r="AL772" s="0" t="n">
        <v>2017</v>
      </c>
      <c r="AM772" s="0" t="s">
        <v>56</v>
      </c>
      <c r="AN772" s="0" t="s">
        <v>56</v>
      </c>
      <c r="AO772" s="0" t="s">
        <v>56</v>
      </c>
      <c r="AP772" s="0" t="s">
        <v>56</v>
      </c>
      <c r="AQ772" s="0" t="s">
        <v>70</v>
      </c>
      <c r="AR772" s="0" t="s">
        <v>70</v>
      </c>
      <c r="AS772" s="0" t="s">
        <v>67</v>
      </c>
      <c r="AT772" s="0" t="n">
        <v>35</v>
      </c>
      <c r="AU772" s="0" t="n">
        <v>35</v>
      </c>
      <c r="AV772" s="0" t="s">
        <v>1263</v>
      </c>
      <c r="AX772" s="0" t="s">
        <v>1263</v>
      </c>
      <c r="AY772" s="0" t="s">
        <v>4058</v>
      </c>
    </row>
    <row r="773" customFormat="false" ht="15" hidden="false" customHeight="false" outlineLevel="0" collapsed="false">
      <c r="A773" s="0" t="s">
        <v>4059</v>
      </c>
      <c r="B773" s="0" t="s">
        <v>2935</v>
      </c>
      <c r="C773" s="0" t="s">
        <v>4060</v>
      </c>
      <c r="E773" s="1" t="s">
        <v>4060</v>
      </c>
      <c r="G773" s="5" t="s">
        <v>4060</v>
      </c>
      <c r="H773" s="5"/>
      <c r="I773" s="5"/>
      <c r="J773" s="5"/>
      <c r="K773" s="5"/>
      <c r="L773" s="5"/>
      <c r="M773" s="5"/>
      <c r="N773" s="5"/>
      <c r="O773" s="0" t="s">
        <v>4061</v>
      </c>
      <c r="P773" s="0" t="s">
        <v>4062</v>
      </c>
      <c r="Q773" s="0" t="s">
        <v>51</v>
      </c>
      <c r="R773" s="0" t="s">
        <v>119</v>
      </c>
      <c r="S773" s="0" t="n">
        <v>216</v>
      </c>
      <c r="T773" s="0" t="n">
        <v>3250</v>
      </c>
      <c r="U773" s="0" t="n">
        <v>3250</v>
      </c>
      <c r="V773" s="0" t="n">
        <v>2660</v>
      </c>
      <c r="W773" s="0" t="s">
        <v>4063</v>
      </c>
      <c r="X773" s="0" t="n">
        <v>6</v>
      </c>
      <c r="Y773" s="0" t="s">
        <v>67</v>
      </c>
      <c r="Z773" s="0" t="n">
        <v>6832</v>
      </c>
      <c r="AA773" s="0" t="s">
        <v>256</v>
      </c>
      <c r="AB773" s="0" t="s">
        <v>54</v>
      </c>
      <c r="AC773" s="0" t="n">
        <v>2</v>
      </c>
      <c r="AD773" s="0" t="s">
        <v>4064</v>
      </c>
      <c r="AG773" s="0" t="n">
        <v>2015</v>
      </c>
      <c r="AH773" s="0" t="s">
        <v>56</v>
      </c>
      <c r="AI773" s="0" t="s">
        <v>56</v>
      </c>
      <c r="AK773" s="0" t="n">
        <v>900</v>
      </c>
      <c r="AL773" s="0" t="n">
        <v>2016</v>
      </c>
      <c r="AM773" s="0" t="s">
        <v>56</v>
      </c>
      <c r="AN773" s="0" t="s">
        <v>56</v>
      </c>
      <c r="AO773" s="0" t="s">
        <v>56</v>
      </c>
      <c r="AP773" s="0" t="s">
        <v>56</v>
      </c>
      <c r="AQ773" s="0" t="s">
        <v>70</v>
      </c>
      <c r="AR773" s="0" t="s">
        <v>70</v>
      </c>
      <c r="AS773" s="0" t="s">
        <v>67</v>
      </c>
      <c r="AT773" s="0" t="n">
        <v>10</v>
      </c>
      <c r="AU773" s="0" t="n">
        <v>6</v>
      </c>
      <c r="AV773" s="0" t="s">
        <v>1263</v>
      </c>
      <c r="AX773" s="0" t="s">
        <v>1263</v>
      </c>
    </row>
    <row r="774" customFormat="false" ht="15" hidden="false" customHeight="false" outlineLevel="0" collapsed="false">
      <c r="A774" s="0" t="s">
        <v>4065</v>
      </c>
      <c r="B774" s="0" t="s">
        <v>2935</v>
      </c>
      <c r="C774" s="0" t="s">
        <v>4066</v>
      </c>
      <c r="E774" s="1" t="s">
        <v>4066</v>
      </c>
      <c r="G774" s="5" t="s">
        <v>4066</v>
      </c>
      <c r="H774" s="5"/>
      <c r="I774" s="5"/>
      <c r="J774" s="5"/>
      <c r="K774" s="5"/>
      <c r="L774" s="5"/>
      <c r="M774" s="5"/>
      <c r="N774" s="5"/>
      <c r="O774" s="0" t="s">
        <v>4066</v>
      </c>
      <c r="P774" s="0" t="s">
        <v>4067</v>
      </c>
      <c r="Q774" s="0" t="s">
        <v>51</v>
      </c>
      <c r="R774" s="0" t="s">
        <v>52</v>
      </c>
      <c r="S774" s="0" t="n">
        <v>422</v>
      </c>
      <c r="T774" s="0" t="n">
        <v>2849</v>
      </c>
      <c r="U774" s="0" t="n">
        <v>2849</v>
      </c>
      <c r="V774" s="0" t="n">
        <v>2849</v>
      </c>
      <c r="X774" s="0" t="n">
        <v>16</v>
      </c>
      <c r="Y774" s="0" t="s">
        <v>77</v>
      </c>
      <c r="Z774" s="0" t="n">
        <v>2841</v>
      </c>
      <c r="AA774" s="0" t="s">
        <v>54</v>
      </c>
      <c r="AB774" s="0" t="s">
        <v>54</v>
      </c>
      <c r="AC774" s="0" t="n">
        <v>1.009</v>
      </c>
      <c r="AD774" s="0" t="s">
        <v>4068</v>
      </c>
      <c r="AG774" s="6" t="n">
        <v>42735</v>
      </c>
      <c r="AH774" s="0" t="n">
        <v>63</v>
      </c>
      <c r="AI774" s="0" t="n">
        <v>66</v>
      </c>
      <c r="AJ774" s="6" t="n">
        <v>42735</v>
      </c>
      <c r="AK774" s="0" t="n">
        <v>1.009</v>
      </c>
      <c r="AL774" s="6" t="n">
        <v>42735</v>
      </c>
      <c r="AM774" s="0" t="n">
        <v>310</v>
      </c>
      <c r="AN774" s="0" t="n">
        <v>326</v>
      </c>
      <c r="AO774" s="0" t="n">
        <v>325</v>
      </c>
      <c r="AP774" s="0" t="n">
        <v>363</v>
      </c>
      <c r="AQ774" s="0" t="s">
        <v>197</v>
      </c>
      <c r="AR774" s="0" t="s">
        <v>58</v>
      </c>
      <c r="AS774" s="0" t="s">
        <v>77</v>
      </c>
      <c r="AT774" s="0" t="n">
        <v>11</v>
      </c>
      <c r="AU774" s="0" t="n">
        <v>11</v>
      </c>
      <c r="AX774" s="0" t="s">
        <v>1263</v>
      </c>
      <c r="AY774" s="0" t="s">
        <v>4069</v>
      </c>
    </row>
    <row r="775" customFormat="false" ht="15" hidden="false" customHeight="false" outlineLevel="0" collapsed="false">
      <c r="A775" s="0" t="s">
        <v>4070</v>
      </c>
      <c r="B775" s="0" t="s">
        <v>2935</v>
      </c>
      <c r="C775" s="0" t="s">
        <v>4071</v>
      </c>
      <c r="E775" s="1" t="s">
        <v>4071</v>
      </c>
      <c r="G775" s="5" t="s">
        <v>4071</v>
      </c>
      <c r="H775" s="5" t="s">
        <v>4072</v>
      </c>
      <c r="I775" s="5"/>
      <c r="J775" s="5"/>
      <c r="K775" s="5"/>
      <c r="L775" s="5"/>
      <c r="M775" s="5"/>
      <c r="N775" s="5"/>
      <c r="O775" s="0" t="s">
        <v>4071</v>
      </c>
      <c r="P775" s="0" t="s">
        <v>4073</v>
      </c>
      <c r="Q775" s="0" t="s">
        <v>51</v>
      </c>
      <c r="R775" s="0" t="s">
        <v>52</v>
      </c>
      <c r="S775" s="0" t="n">
        <v>250</v>
      </c>
      <c r="T775" s="0" t="n">
        <v>2611</v>
      </c>
      <c r="U775" s="0" t="n">
        <v>2611</v>
      </c>
      <c r="W775" s="0" t="s">
        <v>4074</v>
      </c>
      <c r="X775" s="0" t="n">
        <v>23</v>
      </c>
      <c r="Y775" s="0" t="s">
        <v>53</v>
      </c>
      <c r="Z775" s="0" t="n">
        <v>2611</v>
      </c>
      <c r="AA775" s="0" t="s">
        <v>54</v>
      </c>
      <c r="AB775" s="0" t="s">
        <v>54</v>
      </c>
      <c r="AC775" s="0" t="n">
        <v>1.808</v>
      </c>
      <c r="AD775" s="0" t="s">
        <v>4075</v>
      </c>
      <c r="AG775" s="6" t="n">
        <v>42735</v>
      </c>
      <c r="AH775" s="0" t="n">
        <v>-43</v>
      </c>
      <c r="AI775" s="0" t="n">
        <v>-45</v>
      </c>
      <c r="AJ775" s="6" t="n">
        <v>42735</v>
      </c>
      <c r="AK775" s="0" t="n">
        <v>1.808</v>
      </c>
      <c r="AL775" s="6" t="n">
        <v>42735</v>
      </c>
      <c r="AM775" s="0" t="n">
        <v>312</v>
      </c>
      <c r="AN775" s="0" t="n">
        <v>329</v>
      </c>
      <c r="AO775" s="0" t="n">
        <v>291</v>
      </c>
      <c r="AP775" s="0" t="n">
        <v>325</v>
      </c>
      <c r="AQ775" s="0" t="s">
        <v>197</v>
      </c>
      <c r="AR775" s="0" t="s">
        <v>58</v>
      </c>
      <c r="AS775" s="0" t="s">
        <v>53</v>
      </c>
      <c r="AT775" s="0" t="n">
        <v>5</v>
      </c>
      <c r="AU775" s="0" t="n">
        <v>7</v>
      </c>
      <c r="AV775" s="0" t="s">
        <v>4076</v>
      </c>
      <c r="AX775" s="0" t="s">
        <v>1263</v>
      </c>
      <c r="AY775" s="0" t="s">
        <v>4077</v>
      </c>
    </row>
    <row r="776" customFormat="false" ht="15" hidden="false" customHeight="false" outlineLevel="0" collapsed="false">
      <c r="A776" s="0" t="s">
        <v>4078</v>
      </c>
      <c r="B776" s="0" t="s">
        <v>2935</v>
      </c>
      <c r="C776" s="0" t="s">
        <v>4079</v>
      </c>
      <c r="E776" s="1" t="s">
        <v>4079</v>
      </c>
      <c r="G776" s="5" t="s">
        <v>4079</v>
      </c>
      <c r="H776" s="5" t="s">
        <v>4080</v>
      </c>
      <c r="I776" s="5"/>
      <c r="J776" s="5"/>
      <c r="K776" s="5"/>
      <c r="L776" s="5"/>
      <c r="M776" s="5"/>
      <c r="N776" s="5"/>
      <c r="Q776" s="0" t="s">
        <v>51</v>
      </c>
      <c r="R776" s="0" t="s">
        <v>126</v>
      </c>
      <c r="S776" s="0" t="n">
        <v>2</v>
      </c>
      <c r="T776" s="0" t="n">
        <v>2811</v>
      </c>
      <c r="U776" s="0" t="n">
        <v>2811</v>
      </c>
      <c r="V776" s="0" t="n">
        <v>2800</v>
      </c>
      <c r="X776" s="0" t="n">
        <v>0</v>
      </c>
      <c r="Y776" s="0" t="s">
        <v>77</v>
      </c>
      <c r="AD776" s="0" t="s">
        <v>4081</v>
      </c>
      <c r="AG776" s="6" t="n">
        <v>42369</v>
      </c>
      <c r="AH776" s="0" t="s">
        <v>56</v>
      </c>
      <c r="AI776" s="0" t="s">
        <v>56</v>
      </c>
      <c r="AJ776" s="6" t="n">
        <v>42369</v>
      </c>
      <c r="AK776" s="0" t="n">
        <v>8</v>
      </c>
      <c r="AL776" s="6" t="n">
        <v>42369</v>
      </c>
      <c r="AM776" s="0" t="n">
        <v>1</v>
      </c>
      <c r="AN776" s="0" t="n">
        <v>1</v>
      </c>
      <c r="AO776" s="0" t="s">
        <v>56</v>
      </c>
      <c r="AP776" s="0" t="s">
        <v>56</v>
      </c>
      <c r="AQ776" s="0" t="s">
        <v>70</v>
      </c>
      <c r="AR776" s="0" t="s">
        <v>70</v>
      </c>
      <c r="AS776" s="0" t="s">
        <v>77</v>
      </c>
      <c r="AT776" s="0" t="n">
        <v>0</v>
      </c>
      <c r="AU776" s="0" t="n">
        <v>0</v>
      </c>
    </row>
    <row r="777" customFormat="false" ht="15" hidden="false" customHeight="false" outlineLevel="0" collapsed="false">
      <c r="A777" s="0" t="s">
        <v>4082</v>
      </c>
      <c r="B777" s="0" t="s">
        <v>2935</v>
      </c>
      <c r="C777" s="0" t="s">
        <v>4083</v>
      </c>
      <c r="E777" s="1" t="s">
        <v>4083</v>
      </c>
      <c r="G777" s="5" t="s">
        <v>4083</v>
      </c>
      <c r="H777" s="5"/>
      <c r="I777" s="5"/>
      <c r="J777" s="5"/>
      <c r="K777" s="5"/>
      <c r="L777" s="5"/>
      <c r="M777" s="5"/>
      <c r="N777" s="5"/>
      <c r="O777" s="0" t="s">
        <v>4084</v>
      </c>
      <c r="P777" s="0" t="s">
        <v>4085</v>
      </c>
      <c r="Q777" s="0" t="s">
        <v>51</v>
      </c>
      <c r="R777" s="0" t="s">
        <v>52</v>
      </c>
      <c r="S777" s="0" t="n">
        <v>1.661</v>
      </c>
      <c r="T777" s="0" t="n">
        <v>2932</v>
      </c>
      <c r="U777" s="0" t="n">
        <v>2932</v>
      </c>
      <c r="W777" s="0" t="s">
        <v>4086</v>
      </c>
      <c r="X777" s="0" t="n">
        <v>94</v>
      </c>
      <c r="Y777" s="0" t="s">
        <v>195</v>
      </c>
      <c r="Z777" s="0" t="s">
        <v>120</v>
      </c>
      <c r="AA777" s="0" t="s">
        <v>120</v>
      </c>
      <c r="AB777" s="0" t="s">
        <v>4087</v>
      </c>
      <c r="AC777" s="0" t="s">
        <v>120</v>
      </c>
      <c r="AD777" s="0" t="s">
        <v>4088</v>
      </c>
      <c r="AG777" s="6" t="n">
        <v>42735</v>
      </c>
      <c r="AH777" s="0" t="n">
        <v>79</v>
      </c>
      <c r="AI777" s="0" t="n">
        <v>83</v>
      </c>
      <c r="AJ777" s="6" t="n">
        <v>42735</v>
      </c>
      <c r="AK777" s="0" t="n">
        <v>8.591</v>
      </c>
      <c r="AL777" s="6" t="n">
        <v>42735</v>
      </c>
      <c r="AM777" s="0" t="n">
        <v>1.878</v>
      </c>
      <c r="AN777" s="0" t="n">
        <v>1.98</v>
      </c>
      <c r="AO777" s="0" t="n">
        <v>1.098</v>
      </c>
      <c r="AP777" s="0" t="n">
        <v>1.227</v>
      </c>
      <c r="AQ777" s="0" t="s">
        <v>4089</v>
      </c>
      <c r="AR777" s="0" t="s">
        <v>58</v>
      </c>
      <c r="AS777" s="0" t="s">
        <v>195</v>
      </c>
      <c r="AT777" s="0" t="n">
        <v>47</v>
      </c>
      <c r="AU777" s="0" t="n">
        <v>43</v>
      </c>
      <c r="AV777" s="0" t="s">
        <v>4088</v>
      </c>
      <c r="AW777" s="0" t="s">
        <v>4088</v>
      </c>
      <c r="AX777" s="0" t="s">
        <v>1263</v>
      </c>
    </row>
    <row r="778" customFormat="false" ht="15" hidden="false" customHeight="false" outlineLevel="0" collapsed="false">
      <c r="A778" s="0" t="s">
        <v>4090</v>
      </c>
      <c r="B778" s="0" t="s">
        <v>2935</v>
      </c>
      <c r="C778" s="0" t="s">
        <v>4091</v>
      </c>
      <c r="E778" s="1" t="s">
        <v>4091</v>
      </c>
      <c r="G778" s="5" t="s">
        <v>4091</v>
      </c>
      <c r="H778" s="5"/>
      <c r="I778" s="5"/>
      <c r="J778" s="5"/>
      <c r="K778" s="5"/>
      <c r="L778" s="5"/>
      <c r="M778" s="5"/>
      <c r="N778" s="5" t="s">
        <v>4092</v>
      </c>
      <c r="O778" s="0" t="s">
        <v>4091</v>
      </c>
      <c r="P778" s="0" t="s">
        <v>4093</v>
      </c>
      <c r="Q778" s="0" t="s">
        <v>51</v>
      </c>
      <c r="R778" s="0" t="s">
        <v>119</v>
      </c>
      <c r="S778" s="0" t="n">
        <v>15</v>
      </c>
      <c r="T778" s="0" t="n">
        <v>7210</v>
      </c>
      <c r="U778" s="0" t="n">
        <v>7210</v>
      </c>
      <c r="V778" s="0" t="n">
        <v>7200</v>
      </c>
      <c r="W778" s="0" t="s">
        <v>4094</v>
      </c>
      <c r="X778" s="0" t="n">
        <v>2</v>
      </c>
      <c r="Y778" s="0" t="s">
        <v>128</v>
      </c>
      <c r="Z778" s="0" t="n">
        <v>7210</v>
      </c>
      <c r="AA778" s="0" t="s">
        <v>54</v>
      </c>
      <c r="AB778" s="0" t="s">
        <v>54</v>
      </c>
      <c r="AC778" s="0" t="n">
        <v>192</v>
      </c>
      <c r="AD778" s="0" t="s">
        <v>4064</v>
      </c>
      <c r="AG778" s="6" t="n">
        <v>42369</v>
      </c>
      <c r="AH778" s="0" t="n">
        <v>-32</v>
      </c>
      <c r="AI778" s="0" t="n">
        <v>-35</v>
      </c>
      <c r="AJ778" s="6" t="n">
        <v>42369</v>
      </c>
      <c r="AK778" s="0" t="n">
        <v>192</v>
      </c>
      <c r="AL778" s="6" t="n">
        <v>42369</v>
      </c>
      <c r="AM778" s="0" t="n">
        <v>169</v>
      </c>
      <c r="AN778" s="0" t="n">
        <v>184</v>
      </c>
      <c r="AO778" s="0" t="s">
        <v>56</v>
      </c>
      <c r="AP778" s="0" t="s">
        <v>56</v>
      </c>
      <c r="AQ778" s="0" t="s">
        <v>70</v>
      </c>
      <c r="AR778" s="0" t="s">
        <v>70</v>
      </c>
      <c r="AS778" s="0" t="s">
        <v>128</v>
      </c>
      <c r="AT778" s="0" t="n">
        <v>2</v>
      </c>
      <c r="AU778" s="0" t="n">
        <v>1</v>
      </c>
    </row>
    <row r="779" customFormat="false" ht="15" hidden="false" customHeight="false" outlineLevel="0" collapsed="false">
      <c r="A779" s="0" t="s">
        <v>4095</v>
      </c>
      <c r="B779" s="0" t="s">
        <v>2935</v>
      </c>
      <c r="C779" s="0" t="s">
        <v>4096</v>
      </c>
      <c r="E779" s="1" t="s">
        <v>4096</v>
      </c>
      <c r="G779" s="5" t="s">
        <v>4096</v>
      </c>
      <c r="H779" s="5"/>
      <c r="I779" s="5"/>
      <c r="J779" s="5"/>
      <c r="K779" s="5"/>
      <c r="L779" s="5"/>
      <c r="M779" s="5"/>
      <c r="N779" s="5"/>
      <c r="O779" s="0" t="s">
        <v>4097</v>
      </c>
      <c r="P779" s="0" t="s">
        <v>4098</v>
      </c>
      <c r="Q779" s="0" t="s">
        <v>1046</v>
      </c>
      <c r="R779" s="0" t="s">
        <v>52</v>
      </c>
      <c r="S779" s="0" t="n">
        <v>152</v>
      </c>
      <c r="T779" s="0" t="n">
        <v>2611</v>
      </c>
      <c r="U779" s="0" t="n">
        <v>2611</v>
      </c>
      <c r="V779" s="0" t="n">
        <v>2790</v>
      </c>
      <c r="W779" s="0" t="s">
        <v>4099</v>
      </c>
      <c r="X779" s="0" t="n">
        <v>61</v>
      </c>
      <c r="Y779" s="0" t="s">
        <v>67</v>
      </c>
      <c r="Z779" s="0" t="s">
        <v>120</v>
      </c>
      <c r="AA779" s="0" t="s">
        <v>4100</v>
      </c>
      <c r="AB779" s="0" t="s">
        <v>56</v>
      </c>
      <c r="AC779" s="0" t="s">
        <v>120</v>
      </c>
      <c r="AD779" s="0" t="s">
        <v>4101</v>
      </c>
      <c r="AG779" s="6" t="n">
        <v>42735</v>
      </c>
      <c r="AH779" s="0" t="n">
        <v>-3</v>
      </c>
      <c r="AI779" s="0" t="n">
        <v>-4</v>
      </c>
      <c r="AJ779" s="6" t="n">
        <v>42735</v>
      </c>
      <c r="AK779" s="0" t="n">
        <v>1.323</v>
      </c>
      <c r="AL779" s="6" t="n">
        <v>42735</v>
      </c>
      <c r="AM779" s="0" t="n">
        <v>101</v>
      </c>
      <c r="AN779" s="0" t="n">
        <v>107</v>
      </c>
      <c r="AO779" s="0" t="n">
        <v>59</v>
      </c>
      <c r="AP779" s="0" t="n">
        <v>66</v>
      </c>
      <c r="AQ779" s="0" t="s">
        <v>197</v>
      </c>
      <c r="AR779" s="0" t="s">
        <v>58</v>
      </c>
      <c r="AS779" s="0" t="s">
        <v>67</v>
      </c>
      <c r="AT779" s="0" t="n">
        <v>31</v>
      </c>
      <c r="AU779" s="0" t="n">
        <v>28</v>
      </c>
      <c r="AX779" s="0" t="s">
        <v>1263</v>
      </c>
    </row>
    <row r="780" customFormat="false" ht="15" hidden="false" customHeight="false" outlineLevel="0" collapsed="false">
      <c r="A780" s="0" t="s">
        <v>4102</v>
      </c>
      <c r="B780" s="0" t="s">
        <v>2935</v>
      </c>
      <c r="C780" s="0" t="s">
        <v>4103</v>
      </c>
      <c r="E780" s="1" t="s">
        <v>4103</v>
      </c>
      <c r="G780" s="5" t="s">
        <v>4103</v>
      </c>
      <c r="H780" s="5"/>
      <c r="I780" s="5"/>
      <c r="J780" s="5"/>
      <c r="K780" s="5"/>
      <c r="L780" s="5"/>
      <c r="M780" s="5"/>
      <c r="N780" s="5"/>
      <c r="O780" s="0" t="s">
        <v>4103</v>
      </c>
      <c r="P780" s="0" t="s">
        <v>4104</v>
      </c>
      <c r="Q780" s="0" t="s">
        <v>51</v>
      </c>
      <c r="R780" s="0" t="s">
        <v>52</v>
      </c>
      <c r="S780" s="0" t="n">
        <v>880</v>
      </c>
      <c r="T780" s="0" t="n">
        <v>2341</v>
      </c>
      <c r="U780" s="0" t="n">
        <v>2341</v>
      </c>
      <c r="V780" s="0" t="n">
        <v>2341</v>
      </c>
      <c r="W780" s="0" t="s">
        <v>4105</v>
      </c>
      <c r="X780" s="0" t="n">
        <v>661</v>
      </c>
      <c r="Y780" s="0" t="s">
        <v>53</v>
      </c>
      <c r="Z780" s="0" t="n">
        <v>2341</v>
      </c>
      <c r="AA780" s="0" t="s">
        <v>54</v>
      </c>
      <c r="AB780" s="0" t="s">
        <v>54</v>
      </c>
      <c r="AC780" s="0" t="n">
        <v>7.77</v>
      </c>
      <c r="AD780" s="0" t="s">
        <v>4106</v>
      </c>
      <c r="AG780" s="6" t="n">
        <v>42735</v>
      </c>
      <c r="AH780" s="0" t="n">
        <v>22</v>
      </c>
      <c r="AI780" s="0" t="n">
        <v>23</v>
      </c>
      <c r="AJ780" s="6" t="n">
        <v>42735</v>
      </c>
      <c r="AK780" s="0" t="n">
        <v>7.77</v>
      </c>
      <c r="AL780" s="6" t="n">
        <v>42735</v>
      </c>
      <c r="AM780" s="0" t="n">
        <v>676</v>
      </c>
      <c r="AN780" s="0" t="n">
        <v>713</v>
      </c>
      <c r="AO780" s="0" t="n">
        <v>280</v>
      </c>
      <c r="AP780" s="0" t="n">
        <v>312</v>
      </c>
      <c r="AQ780" s="0" t="s">
        <v>197</v>
      </c>
      <c r="AR780" s="0" t="s">
        <v>58</v>
      </c>
      <c r="AS780" s="0" t="s">
        <v>53</v>
      </c>
      <c r="AT780" s="0" t="n">
        <v>60</v>
      </c>
      <c r="AU780" s="0" t="n">
        <v>65</v>
      </c>
      <c r="AV780" s="0" t="s">
        <v>4106</v>
      </c>
      <c r="AW780" s="0" t="s">
        <v>4106</v>
      </c>
      <c r="AX780" s="0" t="s">
        <v>1263</v>
      </c>
    </row>
    <row r="781" customFormat="false" ht="15" hidden="false" customHeight="false" outlineLevel="0" collapsed="false">
      <c r="A781" s="0" t="s">
        <v>4107</v>
      </c>
      <c r="B781" s="0" t="s">
        <v>2935</v>
      </c>
      <c r="C781" s="0" t="s">
        <v>4108</v>
      </c>
      <c r="E781" s="1" t="s">
        <v>4108</v>
      </c>
      <c r="G781" s="5" t="s">
        <v>4108</v>
      </c>
      <c r="H781" s="5"/>
      <c r="I781" s="5"/>
      <c r="J781" s="5"/>
      <c r="K781" s="5"/>
      <c r="L781" s="5"/>
      <c r="M781" s="5"/>
      <c r="N781" s="5"/>
      <c r="O781" s="0" t="s">
        <v>4108</v>
      </c>
      <c r="P781" s="0" t="s">
        <v>4109</v>
      </c>
      <c r="Q781" s="0" t="s">
        <v>51</v>
      </c>
      <c r="R781" s="0" t="s">
        <v>119</v>
      </c>
      <c r="S781" s="0" t="n">
        <v>72</v>
      </c>
      <c r="T781" s="0" t="n">
        <v>2630</v>
      </c>
      <c r="U781" s="0" t="n">
        <v>2630</v>
      </c>
      <c r="V781" s="0" t="n">
        <v>2651</v>
      </c>
      <c r="X781" s="0" t="n">
        <v>16</v>
      </c>
      <c r="Y781" s="0" t="s">
        <v>77</v>
      </c>
      <c r="Z781" s="0" t="n">
        <v>2630</v>
      </c>
      <c r="AA781" s="0" t="s">
        <v>54</v>
      </c>
      <c r="AB781" s="0" t="s">
        <v>54</v>
      </c>
      <c r="AC781" s="0" t="n">
        <v>284</v>
      </c>
      <c r="AD781" s="0" t="s">
        <v>4110</v>
      </c>
      <c r="AG781" s="6" t="n">
        <v>42369</v>
      </c>
      <c r="AH781" s="0" t="n">
        <v>1</v>
      </c>
      <c r="AI781" s="0" t="n">
        <v>1</v>
      </c>
      <c r="AJ781" s="6" t="n">
        <v>42369</v>
      </c>
      <c r="AK781" s="0" t="n">
        <v>284</v>
      </c>
      <c r="AL781" s="6" t="n">
        <v>42369</v>
      </c>
      <c r="AM781" s="0" t="n">
        <v>45</v>
      </c>
      <c r="AN781" s="0" t="n">
        <v>50</v>
      </c>
      <c r="AO781" s="0" t="s">
        <v>56</v>
      </c>
      <c r="AP781" s="0" t="s">
        <v>56</v>
      </c>
      <c r="AQ781" s="0" t="s">
        <v>70</v>
      </c>
      <c r="AR781" s="0" t="s">
        <v>70</v>
      </c>
      <c r="AS781" s="0" t="s">
        <v>77</v>
      </c>
      <c r="AT781" s="0" t="n">
        <v>3</v>
      </c>
      <c r="AU781" s="0" t="n">
        <v>4</v>
      </c>
      <c r="AV781" s="0" t="s">
        <v>1263</v>
      </c>
      <c r="AX781" s="0" t="s">
        <v>1263</v>
      </c>
    </row>
    <row r="782" customFormat="false" ht="15" hidden="false" customHeight="false" outlineLevel="0" collapsed="false">
      <c r="A782" s="0" t="s">
        <v>4111</v>
      </c>
      <c r="B782" s="0" t="s">
        <v>2935</v>
      </c>
      <c r="C782" s="0" t="s">
        <v>4112</v>
      </c>
      <c r="E782" s="1" t="s">
        <v>4112</v>
      </c>
      <c r="G782" s="5" t="s">
        <v>4112</v>
      </c>
      <c r="H782" s="5"/>
      <c r="I782" s="5"/>
      <c r="J782" s="5"/>
      <c r="K782" s="5"/>
      <c r="L782" s="5"/>
      <c r="M782" s="5"/>
      <c r="N782" s="5"/>
      <c r="O782" s="0" t="s">
        <v>4112</v>
      </c>
      <c r="P782" s="0" t="s">
        <v>4113</v>
      </c>
      <c r="Q782" s="0" t="s">
        <v>51</v>
      </c>
      <c r="R782" s="0" t="s">
        <v>52</v>
      </c>
      <c r="S782" s="0" t="n">
        <v>1.862</v>
      </c>
      <c r="T782" s="0" t="n">
        <v>7010</v>
      </c>
      <c r="U782" s="0" t="n">
        <v>7010</v>
      </c>
      <c r="V782" s="0" t="n">
        <v>2712</v>
      </c>
      <c r="X782" s="0" t="n">
        <v>275</v>
      </c>
      <c r="Y782" s="0" t="s">
        <v>53</v>
      </c>
      <c r="Z782" s="0" t="n">
        <v>7010</v>
      </c>
      <c r="AA782" s="0" t="s">
        <v>54</v>
      </c>
      <c r="AB782" s="0" t="s">
        <v>54</v>
      </c>
      <c r="AC782" s="0" t="n">
        <v>11.172</v>
      </c>
      <c r="AD782" s="0" t="s">
        <v>4114</v>
      </c>
      <c r="AG782" s="6" t="n">
        <v>42369</v>
      </c>
      <c r="AH782" s="0" t="n">
        <v>114</v>
      </c>
      <c r="AI782" s="0" t="n">
        <v>124</v>
      </c>
      <c r="AJ782" s="6" t="n">
        <v>42369</v>
      </c>
      <c r="AK782" s="0" t="n">
        <v>11.172</v>
      </c>
      <c r="AL782" s="6" t="n">
        <v>42369</v>
      </c>
      <c r="AM782" s="0" t="n">
        <v>1.503</v>
      </c>
      <c r="AN782" s="0" t="n">
        <v>1.636</v>
      </c>
      <c r="AO782" s="0" t="s">
        <v>56</v>
      </c>
      <c r="AP782" s="0" t="s">
        <v>56</v>
      </c>
      <c r="AQ782" s="0" t="s">
        <v>70</v>
      </c>
      <c r="AR782" s="0" t="s">
        <v>70</v>
      </c>
      <c r="AS782" s="0" t="s">
        <v>53</v>
      </c>
      <c r="AT782" s="0" t="n">
        <v>98</v>
      </c>
      <c r="AU782" s="0" t="n">
        <v>99</v>
      </c>
      <c r="AV782" s="0" t="s">
        <v>1263</v>
      </c>
      <c r="AX782" s="0" t="s">
        <v>1263</v>
      </c>
    </row>
    <row r="783" customFormat="false" ht="15" hidden="false" customHeight="false" outlineLevel="0" collapsed="false">
      <c r="A783" s="0" t="s">
        <v>4115</v>
      </c>
      <c r="B783" s="0" t="s">
        <v>2935</v>
      </c>
      <c r="C783" s="0" t="s">
        <v>4116</v>
      </c>
      <c r="E783" s="1" t="s">
        <v>4116</v>
      </c>
      <c r="G783" s="5" t="s">
        <v>4116</v>
      </c>
      <c r="H783" s="5"/>
      <c r="I783" s="5"/>
      <c r="J783" s="5"/>
      <c r="K783" s="5"/>
      <c r="L783" s="5"/>
      <c r="M783" s="5"/>
      <c r="N783" s="5"/>
      <c r="O783" s="0" t="s">
        <v>4116</v>
      </c>
      <c r="P783" s="0" t="s">
        <v>4117</v>
      </c>
      <c r="Q783" s="0" t="s">
        <v>718</v>
      </c>
      <c r="R783" s="0" t="s">
        <v>52</v>
      </c>
      <c r="S783" s="0" t="n">
        <v>120</v>
      </c>
      <c r="T783" s="0" t="n">
        <v>6420</v>
      </c>
      <c r="U783" s="0" t="n">
        <v>6420</v>
      </c>
      <c r="X783" s="0" t="n">
        <v>20</v>
      </c>
      <c r="Y783" s="0" t="s">
        <v>53</v>
      </c>
      <c r="Z783" s="0" t="n">
        <v>6420</v>
      </c>
      <c r="AA783" s="0" t="s">
        <v>54</v>
      </c>
      <c r="AB783" s="0" t="s">
        <v>54</v>
      </c>
      <c r="AC783" s="0" t="n">
        <v>776</v>
      </c>
      <c r="AD783" s="0" t="s">
        <v>4118</v>
      </c>
      <c r="AG783" s="6" t="n">
        <v>42735</v>
      </c>
      <c r="AH783" s="0" t="n">
        <v>2</v>
      </c>
      <c r="AI783" s="0" t="n">
        <v>3</v>
      </c>
      <c r="AJ783" s="6" t="n">
        <v>42735</v>
      </c>
      <c r="AK783" s="0" t="n">
        <v>776</v>
      </c>
      <c r="AL783" s="6" t="n">
        <v>42735</v>
      </c>
      <c r="AM783" s="0" t="n">
        <v>156</v>
      </c>
      <c r="AN783" s="0" t="n">
        <v>165</v>
      </c>
      <c r="AO783" s="0" t="n">
        <v>206</v>
      </c>
      <c r="AP783" s="0" t="n">
        <v>230</v>
      </c>
      <c r="AQ783" s="0" t="s">
        <v>2967</v>
      </c>
      <c r="AR783" s="0" t="s">
        <v>58</v>
      </c>
      <c r="AS783" s="0" t="s">
        <v>53</v>
      </c>
      <c r="AT783" s="0" t="n">
        <v>15</v>
      </c>
      <c r="AU783" s="0" t="n">
        <v>15</v>
      </c>
      <c r="AX783" s="0" t="s">
        <v>1263</v>
      </c>
    </row>
    <row r="784" customFormat="false" ht="15" hidden="false" customHeight="false" outlineLevel="0" collapsed="false">
      <c r="A784" s="0" t="s">
        <v>4119</v>
      </c>
      <c r="B784" s="0" t="s">
        <v>2935</v>
      </c>
      <c r="C784" s="0" t="s">
        <v>4120</v>
      </c>
      <c r="E784" s="1" t="s">
        <v>4120</v>
      </c>
      <c r="G784" s="5" t="s">
        <v>4120</v>
      </c>
      <c r="H784" s="5"/>
      <c r="I784" s="5"/>
      <c r="J784" s="5"/>
      <c r="K784" s="5"/>
      <c r="L784" s="5"/>
      <c r="M784" s="5"/>
      <c r="N784" s="5"/>
      <c r="O784" s="0" t="s">
        <v>4120</v>
      </c>
      <c r="P784" s="0" t="s">
        <v>4121</v>
      </c>
      <c r="Q784" s="0" t="s">
        <v>51</v>
      </c>
      <c r="R784" s="0" t="s">
        <v>52</v>
      </c>
      <c r="S784" s="0" t="n">
        <v>227</v>
      </c>
      <c r="T784" s="0" t="n">
        <v>2651</v>
      </c>
      <c r="U784" s="0" t="n">
        <v>2651</v>
      </c>
      <c r="V784" s="0" t="n">
        <v>2611</v>
      </c>
      <c r="W784" s="0" t="s">
        <v>4122</v>
      </c>
      <c r="X784" s="0" t="n">
        <v>58</v>
      </c>
      <c r="Y784" s="0" t="s">
        <v>77</v>
      </c>
      <c r="Z784" s="0" t="n">
        <v>2651</v>
      </c>
      <c r="AA784" s="0" t="s">
        <v>54</v>
      </c>
      <c r="AB784" s="0" t="s">
        <v>54</v>
      </c>
      <c r="AC784" s="0" t="n">
        <v>1</v>
      </c>
      <c r="AD784" s="0" t="s">
        <v>4123</v>
      </c>
      <c r="AG784" s="0" t="n">
        <v>2016</v>
      </c>
      <c r="AH784" s="0" t="s">
        <v>56</v>
      </c>
      <c r="AI784" s="0" t="s">
        <v>56</v>
      </c>
      <c r="AK784" s="0" t="n">
        <v>1</v>
      </c>
      <c r="AL784" s="0" t="n">
        <v>2017</v>
      </c>
      <c r="AM784" s="0" t="s">
        <v>56</v>
      </c>
      <c r="AN784" s="0" t="s">
        <v>56</v>
      </c>
      <c r="AO784" s="0" t="s">
        <v>56</v>
      </c>
      <c r="AP784" s="0" t="s">
        <v>56</v>
      </c>
      <c r="AQ784" s="0" t="s">
        <v>70</v>
      </c>
      <c r="AR784" s="0" t="s">
        <v>70</v>
      </c>
      <c r="AS784" s="0" t="s">
        <v>77</v>
      </c>
      <c r="AT784" s="0" t="n">
        <v>20</v>
      </c>
      <c r="AU784" s="0" t="n">
        <v>19</v>
      </c>
      <c r="AV784" s="0" t="s">
        <v>4123</v>
      </c>
      <c r="AX784" s="0" t="s">
        <v>1263</v>
      </c>
      <c r="AY784" s="0" t="s">
        <v>4124</v>
      </c>
    </row>
    <row r="785" customFormat="false" ht="15" hidden="false" customHeight="false" outlineLevel="0" collapsed="false">
      <c r="A785" s="0" t="s">
        <v>4125</v>
      </c>
      <c r="B785" s="0" t="s">
        <v>2935</v>
      </c>
      <c r="C785" s="0" t="s">
        <v>4126</v>
      </c>
      <c r="E785" s="1" t="s">
        <v>4126</v>
      </c>
      <c r="G785" s="5" t="s">
        <v>4126</v>
      </c>
      <c r="H785" s="5"/>
      <c r="I785" s="5"/>
      <c r="J785" s="5"/>
      <c r="K785" s="5"/>
      <c r="L785" s="5"/>
      <c r="M785" s="5"/>
      <c r="N785" s="5"/>
      <c r="O785" s="0" t="s">
        <v>4127</v>
      </c>
      <c r="P785" s="0" t="s">
        <v>4128</v>
      </c>
      <c r="Q785" s="0" t="s">
        <v>51</v>
      </c>
      <c r="R785" s="0" t="s">
        <v>52</v>
      </c>
      <c r="S785" s="0" t="n">
        <v>79.894</v>
      </c>
      <c r="T785" s="0" t="n">
        <v>2824</v>
      </c>
      <c r="U785" s="0" t="n">
        <v>2824</v>
      </c>
      <c r="V785" s="0" t="n">
        <v>2751</v>
      </c>
      <c r="X785" s="0" t="n">
        <v>999</v>
      </c>
      <c r="Y785" s="0" t="n">
        <v>7022</v>
      </c>
      <c r="Z785" s="0" t="s">
        <v>4129</v>
      </c>
      <c r="AA785" s="0" t="s">
        <v>56</v>
      </c>
      <c r="AB785" s="0" t="n">
        <v>24</v>
      </c>
      <c r="AC785" s="0" t="s">
        <v>4130</v>
      </c>
      <c r="AF785" s="6" t="n">
        <v>42369</v>
      </c>
      <c r="AG785" s="0" t="n">
        <v>3.193</v>
      </c>
      <c r="AH785" s="0" t="n">
        <v>3.476</v>
      </c>
      <c r="AI785" s="6" t="n">
        <v>42369</v>
      </c>
      <c r="AJ785" s="0" t="n">
        <v>374.778</v>
      </c>
      <c r="AK785" s="6" t="n">
        <v>42369</v>
      </c>
      <c r="AL785" s="0" t="n">
        <v>77.266</v>
      </c>
      <c r="AM785" s="0" t="n">
        <v>84.119</v>
      </c>
      <c r="AN785" s="0" t="s">
        <v>56</v>
      </c>
      <c r="AO785" s="0" t="s">
        <v>56</v>
      </c>
      <c r="AP785" s="0" t="s">
        <v>70</v>
      </c>
      <c r="AQ785" s="0" t="s">
        <v>70</v>
      </c>
      <c r="AR785" s="0" t="s">
        <v>67</v>
      </c>
      <c r="AS785" s="0" t="n">
        <v>760</v>
      </c>
      <c r="AT785" s="0" t="n">
        <v>575</v>
      </c>
      <c r="AU785" s="0" t="s">
        <v>4131</v>
      </c>
      <c r="AV785" s="0" t="s">
        <v>4131</v>
      </c>
      <c r="AW785" s="0" t="s">
        <v>1263</v>
      </c>
      <c r="AX785" s="0" t="s">
        <v>4132</v>
      </c>
    </row>
    <row r="786" customFormat="false" ht="15" hidden="false" customHeight="false" outlineLevel="0" collapsed="false">
      <c r="A786" s="0" t="s">
        <v>4133</v>
      </c>
      <c r="B786" s="0" t="s">
        <v>2935</v>
      </c>
      <c r="C786" s="0" t="s">
        <v>4134</v>
      </c>
      <c r="E786" s="1" t="s">
        <v>4134</v>
      </c>
      <c r="G786" s="5" t="s">
        <v>4134</v>
      </c>
      <c r="H786" s="5"/>
      <c r="I786" s="5"/>
      <c r="J786" s="5"/>
      <c r="K786" s="5"/>
      <c r="L786" s="5"/>
      <c r="M786" s="5"/>
      <c r="N786" s="5"/>
      <c r="O786" s="0" t="s">
        <v>4135</v>
      </c>
      <c r="P786" s="0" t="s">
        <v>4136</v>
      </c>
      <c r="Q786" s="0" t="s">
        <v>51</v>
      </c>
      <c r="R786" s="0" t="s">
        <v>52</v>
      </c>
      <c r="S786" s="0" t="n">
        <v>12.956</v>
      </c>
      <c r="T786" s="0" t="n">
        <v>2811</v>
      </c>
      <c r="U786" s="0" t="n">
        <v>2811</v>
      </c>
      <c r="V786" s="0" t="n">
        <v>2815</v>
      </c>
      <c r="X786" s="0" t="n">
        <v>648</v>
      </c>
      <c r="Y786" s="0" t="s">
        <v>67</v>
      </c>
      <c r="Z786" s="0" t="n">
        <v>9499</v>
      </c>
      <c r="AA786" s="0" t="s">
        <v>4137</v>
      </c>
      <c r="AB786" s="0" t="s">
        <v>56</v>
      </c>
      <c r="AD786" s="0" t="s">
        <v>3924</v>
      </c>
      <c r="AG786" s="6" t="n">
        <v>42369</v>
      </c>
      <c r="AH786" s="0" t="n">
        <v>122</v>
      </c>
      <c r="AI786" s="0" t="n">
        <v>133</v>
      </c>
      <c r="AJ786" s="6" t="n">
        <v>42369</v>
      </c>
      <c r="AK786" s="0" t="n">
        <v>70.72</v>
      </c>
      <c r="AL786" s="6" t="n">
        <v>42369</v>
      </c>
      <c r="AM786" s="0" t="n">
        <v>7.849</v>
      </c>
      <c r="AN786" s="0" t="n">
        <v>8.545</v>
      </c>
      <c r="AO786" s="0" t="s">
        <v>56</v>
      </c>
      <c r="AP786" s="0" t="s">
        <v>56</v>
      </c>
      <c r="AQ786" s="0" t="s">
        <v>70</v>
      </c>
      <c r="AR786" s="0" t="s">
        <v>70</v>
      </c>
      <c r="AS786" s="0" t="s">
        <v>67</v>
      </c>
      <c r="AT786" s="0" t="n">
        <v>249</v>
      </c>
      <c r="AU786" s="0" t="n">
        <v>145</v>
      </c>
      <c r="AV786" s="0" t="s">
        <v>3924</v>
      </c>
      <c r="AW786" s="0" t="s">
        <v>3924</v>
      </c>
      <c r="AX786" s="0" t="s">
        <v>1263</v>
      </c>
      <c r="AY786" s="0" t="s">
        <v>4138</v>
      </c>
    </row>
    <row r="787" customFormat="false" ht="15" hidden="false" customHeight="false" outlineLevel="0" collapsed="false">
      <c r="A787" s="0" t="s">
        <v>4139</v>
      </c>
      <c r="B787" s="0" t="s">
        <v>2935</v>
      </c>
      <c r="C787" s="0" t="s">
        <v>4140</v>
      </c>
      <c r="E787" s="1" t="s">
        <v>4140</v>
      </c>
      <c r="G787" s="5" t="s">
        <v>4140</v>
      </c>
      <c r="H787" s="5"/>
      <c r="I787" s="5"/>
      <c r="J787" s="5"/>
      <c r="K787" s="5"/>
      <c r="L787" s="5"/>
      <c r="M787" s="5"/>
      <c r="N787" s="5"/>
      <c r="O787" s="0" t="s">
        <v>4140</v>
      </c>
      <c r="P787" s="0" t="s">
        <v>4141</v>
      </c>
      <c r="Q787" s="0" t="s">
        <v>51</v>
      </c>
      <c r="R787" s="0" t="s">
        <v>52</v>
      </c>
      <c r="S787" s="0" t="n">
        <v>3.226</v>
      </c>
      <c r="T787" s="0" t="n">
        <v>7010</v>
      </c>
      <c r="U787" s="0" t="n">
        <v>7010</v>
      </c>
      <c r="V787" s="0" t="n">
        <v>6420</v>
      </c>
      <c r="X787" s="0" t="n">
        <v>229</v>
      </c>
      <c r="Y787" s="0" t="s">
        <v>77</v>
      </c>
      <c r="Z787" s="0" t="n">
        <v>7010</v>
      </c>
      <c r="AA787" s="0" t="s">
        <v>54</v>
      </c>
      <c r="AB787" s="0" t="s">
        <v>54</v>
      </c>
      <c r="AC787" s="0" t="n">
        <v>10.098</v>
      </c>
      <c r="AD787" s="0" t="s">
        <v>4142</v>
      </c>
      <c r="AG787" s="6" t="n">
        <v>42185</v>
      </c>
      <c r="AH787" s="0" t="n">
        <v>271</v>
      </c>
      <c r="AI787" s="0" t="n">
        <v>303</v>
      </c>
      <c r="AJ787" s="6" t="n">
        <v>42185</v>
      </c>
      <c r="AK787" s="0" t="n">
        <v>10.098</v>
      </c>
      <c r="AL787" s="6" t="n">
        <v>42185</v>
      </c>
      <c r="AM787" s="0" t="n">
        <v>2.709</v>
      </c>
      <c r="AN787" s="0" t="n">
        <v>3.031</v>
      </c>
      <c r="AO787" s="0" t="s">
        <v>56</v>
      </c>
      <c r="AP787" s="0" t="s">
        <v>56</v>
      </c>
      <c r="AQ787" s="0" t="s">
        <v>70</v>
      </c>
      <c r="AR787" s="0" t="s">
        <v>70</v>
      </c>
      <c r="AS787" s="0" t="s">
        <v>77</v>
      </c>
      <c r="AT787" s="0" t="n">
        <v>104</v>
      </c>
      <c r="AU787" s="0" t="n">
        <v>107</v>
      </c>
      <c r="AX787" s="0" t="s">
        <v>1263</v>
      </c>
      <c r="AY787" s="0" t="s">
        <v>4143</v>
      </c>
    </row>
    <row r="788" customFormat="false" ht="15" hidden="false" customHeight="false" outlineLevel="0" collapsed="false">
      <c r="A788" s="0" t="s">
        <v>4144</v>
      </c>
      <c r="B788" s="0" t="s">
        <v>2935</v>
      </c>
      <c r="C788" s="0" t="s">
        <v>4145</v>
      </c>
      <c r="E788" s="1" t="s">
        <v>4145</v>
      </c>
      <c r="G788" s="5" t="s">
        <v>4145</v>
      </c>
      <c r="H788" s="5"/>
      <c r="I788" s="5" t="s">
        <v>4146</v>
      </c>
      <c r="J788" s="5"/>
      <c r="K788" s="5"/>
      <c r="L788" s="5"/>
      <c r="M788" s="5"/>
      <c r="N788" s="5"/>
      <c r="O788" s="0" t="s">
        <v>4145</v>
      </c>
      <c r="P788" s="0" t="s">
        <v>4147</v>
      </c>
      <c r="Q788" s="0" t="s">
        <v>51</v>
      </c>
      <c r="R788" s="0" t="s">
        <v>52</v>
      </c>
      <c r="S788" s="0" t="n">
        <v>2.391</v>
      </c>
      <c r="T788" s="0" t="n">
        <v>2829</v>
      </c>
      <c r="U788" s="0" t="n">
        <v>2829</v>
      </c>
      <c r="V788" s="0" t="n">
        <v>2041</v>
      </c>
      <c r="W788" s="0" t="s">
        <v>4144</v>
      </c>
      <c r="X788" s="0" t="n">
        <v>219</v>
      </c>
      <c r="Y788" s="0" t="s">
        <v>77</v>
      </c>
      <c r="Z788" s="0" t="n">
        <v>2829</v>
      </c>
      <c r="AA788" s="0" t="s">
        <v>54</v>
      </c>
      <c r="AB788" s="0" t="s">
        <v>54</v>
      </c>
      <c r="AC788" s="0" t="n">
        <v>10.262</v>
      </c>
      <c r="AD788" s="0" t="s">
        <v>4148</v>
      </c>
      <c r="AG788" s="6" t="n">
        <v>42369</v>
      </c>
      <c r="AH788" s="0" t="n">
        <v>80</v>
      </c>
      <c r="AI788" s="0" t="n">
        <v>87</v>
      </c>
      <c r="AJ788" s="6" t="n">
        <v>42369</v>
      </c>
      <c r="AK788" s="0" t="n">
        <v>10.262</v>
      </c>
      <c r="AL788" s="6" t="n">
        <v>42369</v>
      </c>
      <c r="AM788" s="0" t="n">
        <v>1.252</v>
      </c>
      <c r="AN788" s="0" t="n">
        <v>1.363</v>
      </c>
      <c r="AO788" s="0" t="s">
        <v>56</v>
      </c>
      <c r="AP788" s="0" t="s">
        <v>56</v>
      </c>
      <c r="AQ788" s="0" t="s">
        <v>70</v>
      </c>
      <c r="AR788" s="0" t="s">
        <v>70</v>
      </c>
      <c r="AS788" s="0" t="s">
        <v>77</v>
      </c>
      <c r="AT788" s="0" t="n">
        <v>88</v>
      </c>
      <c r="AU788" s="0" t="n">
        <v>88</v>
      </c>
      <c r="AX788" s="0" t="s">
        <v>1263</v>
      </c>
      <c r="AY788" s="0" t="s">
        <v>4149</v>
      </c>
    </row>
    <row r="789" customFormat="false" ht="15" hidden="false" customHeight="false" outlineLevel="0" collapsed="false">
      <c r="A789" s="0" t="s">
        <v>4150</v>
      </c>
      <c r="B789" s="0" t="s">
        <v>2935</v>
      </c>
      <c r="C789" s="0" t="s">
        <v>4151</v>
      </c>
      <c r="E789" s="1" t="s">
        <v>4151</v>
      </c>
      <c r="G789" s="5" t="s">
        <v>4151</v>
      </c>
      <c r="H789" s="5"/>
      <c r="I789" s="5"/>
      <c r="J789" s="5"/>
      <c r="K789" s="5"/>
      <c r="L789" s="5"/>
      <c r="M789" s="5"/>
      <c r="N789" s="5"/>
      <c r="O789" s="0" t="s">
        <v>3030</v>
      </c>
      <c r="P789" s="0" t="s">
        <v>3031</v>
      </c>
      <c r="Q789" s="0" t="s">
        <v>51</v>
      </c>
      <c r="R789" s="0" t="s">
        <v>52</v>
      </c>
      <c r="S789" s="0" t="n">
        <v>1</v>
      </c>
      <c r="T789" s="0" t="n">
        <v>2910</v>
      </c>
      <c r="U789" s="0" t="n">
        <v>2910</v>
      </c>
      <c r="V789" s="0" t="n">
        <v>2932</v>
      </c>
      <c r="W789" s="0" t="s">
        <v>4152</v>
      </c>
      <c r="X789" s="0" t="n">
        <v>980</v>
      </c>
      <c r="Y789" s="0" t="s">
        <v>67</v>
      </c>
      <c r="Z789" s="0" t="s">
        <v>120</v>
      </c>
      <c r="AA789" s="0" t="s">
        <v>120</v>
      </c>
      <c r="AB789" s="0" t="s">
        <v>54</v>
      </c>
      <c r="AC789" s="0" t="s">
        <v>120</v>
      </c>
      <c r="AD789" s="0" t="s">
        <v>3924</v>
      </c>
      <c r="AG789" s="6" t="n">
        <v>42735</v>
      </c>
      <c r="AH789" s="0" t="n">
        <v>1.219</v>
      </c>
      <c r="AI789" s="0" t="n">
        <v>1.285</v>
      </c>
      <c r="AJ789" s="6" t="n">
        <v>42735</v>
      </c>
      <c r="AK789" s="0" t="n">
        <v>30</v>
      </c>
      <c r="AL789" s="6" t="n">
        <v>42735</v>
      </c>
      <c r="AM789" s="0" t="n">
        <v>28.365</v>
      </c>
      <c r="AN789" s="0" t="n">
        <v>29.9</v>
      </c>
      <c r="AO789" s="0" t="n">
        <v>7.799</v>
      </c>
      <c r="AP789" s="0" t="n">
        <v>8.714</v>
      </c>
      <c r="AQ789" s="0" t="s">
        <v>197</v>
      </c>
      <c r="AR789" s="0" t="s">
        <v>58</v>
      </c>
      <c r="AS789" s="0" t="s">
        <v>67</v>
      </c>
      <c r="AT789" s="0" t="n">
        <v>1524</v>
      </c>
      <c r="AU789" s="0" t="n">
        <v>175</v>
      </c>
      <c r="AX789" s="0" t="s">
        <v>1263</v>
      </c>
    </row>
    <row r="790" customFormat="false" ht="15" hidden="false" customHeight="false" outlineLevel="0" collapsed="false">
      <c r="A790" s="0" t="s">
        <v>4153</v>
      </c>
      <c r="B790" s="0" t="s">
        <v>2935</v>
      </c>
      <c r="C790" s="0" t="s">
        <v>4154</v>
      </c>
      <c r="E790" s="1" t="s">
        <v>4154</v>
      </c>
      <c r="G790" s="5" t="s">
        <v>4154</v>
      </c>
      <c r="H790" s="5"/>
      <c r="I790" s="5"/>
      <c r="J790" s="5"/>
      <c r="K790" s="5"/>
      <c r="L790" s="5"/>
      <c r="M790" s="5"/>
      <c r="N790" s="5"/>
      <c r="O790" s="0" t="s">
        <v>4154</v>
      </c>
      <c r="P790" s="0" t="s">
        <v>4155</v>
      </c>
      <c r="Q790" s="0" t="s">
        <v>51</v>
      </c>
      <c r="R790" s="0" t="s">
        <v>52</v>
      </c>
      <c r="S790" s="0" t="s">
        <v>56</v>
      </c>
      <c r="T790" s="0" t="n">
        <v>6420</v>
      </c>
      <c r="U790" s="0" t="n">
        <v>6420</v>
      </c>
      <c r="V790" s="0" t="n">
        <v>7010</v>
      </c>
      <c r="W790" s="0" t="s">
        <v>4153</v>
      </c>
      <c r="X790" s="0" t="n">
        <v>791</v>
      </c>
      <c r="Y790" s="0" t="s">
        <v>512</v>
      </c>
      <c r="Z790" s="0" t="n">
        <v>6420</v>
      </c>
      <c r="AA790" s="0" t="s">
        <v>54</v>
      </c>
      <c r="AB790" s="0" t="s">
        <v>54</v>
      </c>
      <c r="AC790" s="0" t="n">
        <v>8</v>
      </c>
      <c r="AD790" s="0" t="s">
        <v>4156</v>
      </c>
      <c r="AH790" s="0" t="s">
        <v>56</v>
      </c>
      <c r="AI790" s="0" t="s">
        <v>56</v>
      </c>
      <c r="AJ790" s="6" t="n">
        <v>42613</v>
      </c>
      <c r="AK790" s="0" t="n">
        <v>8</v>
      </c>
      <c r="AL790" s="6" t="n">
        <v>42613</v>
      </c>
      <c r="AM790" s="0" t="n">
        <v>616</v>
      </c>
      <c r="AN790" s="0" t="n">
        <v>686</v>
      </c>
      <c r="AO790" s="0" t="s">
        <v>56</v>
      </c>
      <c r="AP790" s="0" t="s">
        <v>56</v>
      </c>
      <c r="AQ790" s="0" t="s">
        <v>70</v>
      </c>
      <c r="AR790" s="0" t="s">
        <v>70</v>
      </c>
      <c r="AS790" s="0" t="s">
        <v>512</v>
      </c>
      <c r="AT790" s="0" t="n">
        <v>134</v>
      </c>
      <c r="AU790" s="0" t="n">
        <v>134</v>
      </c>
      <c r="AX790" s="0" t="s">
        <v>1263</v>
      </c>
    </row>
    <row r="791" customFormat="false" ht="15" hidden="false" customHeight="false" outlineLevel="0" collapsed="false">
      <c r="A791" s="0" t="s">
        <v>4157</v>
      </c>
      <c r="B791" s="0" t="s">
        <v>2935</v>
      </c>
      <c r="C791" s="0" t="s">
        <v>4158</v>
      </c>
      <c r="E791" s="1" t="s">
        <v>4158</v>
      </c>
      <c r="G791" s="5" t="s">
        <v>4158</v>
      </c>
      <c r="H791" s="5"/>
      <c r="I791" s="5"/>
      <c r="J791" s="5"/>
      <c r="K791" s="5"/>
      <c r="L791" s="5"/>
      <c r="M791" s="5"/>
      <c r="N791" s="5"/>
      <c r="O791" s="0" t="s">
        <v>4158</v>
      </c>
      <c r="P791" s="0" t="s">
        <v>4159</v>
      </c>
      <c r="Q791" s="0" t="s">
        <v>51</v>
      </c>
      <c r="R791" s="0" t="s">
        <v>52</v>
      </c>
      <c r="S791" s="0" t="n">
        <v>3.054</v>
      </c>
      <c r="T791" s="0" t="n">
        <v>7010</v>
      </c>
      <c r="U791" s="0" t="n">
        <v>7010</v>
      </c>
      <c r="W791" s="0" t="s">
        <v>4160</v>
      </c>
      <c r="X791" s="0" t="n">
        <v>271</v>
      </c>
      <c r="Y791" s="0" t="s">
        <v>53</v>
      </c>
      <c r="Z791" s="0" t="n">
        <v>7010</v>
      </c>
      <c r="AA791" s="0" t="s">
        <v>54</v>
      </c>
      <c r="AB791" s="0" t="s">
        <v>54</v>
      </c>
      <c r="AC791" s="0" t="n">
        <v>17.947</v>
      </c>
      <c r="AD791" s="0" t="s">
        <v>4161</v>
      </c>
      <c r="AG791" s="6" t="n">
        <v>42369</v>
      </c>
      <c r="AH791" s="0" t="n">
        <v>133</v>
      </c>
      <c r="AI791" s="0" t="n">
        <v>145</v>
      </c>
      <c r="AJ791" s="6" t="n">
        <v>42369</v>
      </c>
      <c r="AK791" s="0" t="n">
        <v>17.947</v>
      </c>
      <c r="AL791" s="6" t="n">
        <v>42369</v>
      </c>
      <c r="AM791" s="0" t="n">
        <v>2.888</v>
      </c>
      <c r="AN791" s="0" t="n">
        <v>3.144</v>
      </c>
      <c r="AO791" s="0" t="s">
        <v>56</v>
      </c>
      <c r="AP791" s="0" t="s">
        <v>56</v>
      </c>
      <c r="AQ791" s="0" t="s">
        <v>70</v>
      </c>
      <c r="AR791" s="0" t="s">
        <v>70</v>
      </c>
      <c r="AS791" s="0" t="s">
        <v>53</v>
      </c>
      <c r="AT791" s="0" t="n">
        <v>95</v>
      </c>
      <c r="AU791" s="0" t="n">
        <v>94</v>
      </c>
      <c r="AX791" s="0" t="s">
        <v>1263</v>
      </c>
    </row>
    <row r="792" customFormat="false" ht="15" hidden="false" customHeight="false" outlineLevel="0" collapsed="false">
      <c r="A792" s="0" t="s">
        <v>4162</v>
      </c>
      <c r="B792" s="0" t="s">
        <v>2935</v>
      </c>
      <c r="C792" s="0" t="s">
        <v>4163</v>
      </c>
      <c r="E792" s="1" t="s">
        <v>4163</v>
      </c>
      <c r="G792" s="5" t="s">
        <v>4163</v>
      </c>
      <c r="H792" s="5"/>
      <c r="I792" s="5"/>
      <c r="J792" s="5"/>
      <c r="K792" s="5"/>
      <c r="L792" s="5"/>
      <c r="M792" s="5"/>
      <c r="N792" s="5"/>
      <c r="O792" s="0" t="s">
        <v>4164</v>
      </c>
      <c r="P792" s="0" t="s">
        <v>4165</v>
      </c>
      <c r="Q792" s="0" t="s">
        <v>51</v>
      </c>
      <c r="R792" s="0" t="s">
        <v>52</v>
      </c>
      <c r="S792" s="0" t="n">
        <v>1.002</v>
      </c>
      <c r="T792" s="0" t="n">
        <v>7010</v>
      </c>
      <c r="U792" s="0" t="n">
        <v>7010</v>
      </c>
      <c r="V792" s="0" t="n">
        <v>9609</v>
      </c>
      <c r="W792" s="0" t="s">
        <v>4166</v>
      </c>
      <c r="X792" s="0" t="n">
        <v>57</v>
      </c>
      <c r="Y792" s="0" t="s">
        <v>67</v>
      </c>
      <c r="Z792" s="0" t="s">
        <v>120</v>
      </c>
      <c r="AA792" s="0" t="s">
        <v>54</v>
      </c>
      <c r="AB792" s="0" t="s">
        <v>54</v>
      </c>
      <c r="AC792" s="0" t="s">
        <v>120</v>
      </c>
      <c r="AD792" s="0" t="s">
        <v>4167</v>
      </c>
      <c r="AG792" s="6" t="n">
        <v>42369</v>
      </c>
      <c r="AH792" s="0" t="n">
        <v>27</v>
      </c>
      <c r="AI792" s="0" t="n">
        <v>30</v>
      </c>
      <c r="AJ792" s="6" t="n">
        <v>42369</v>
      </c>
      <c r="AK792" s="0" t="n">
        <v>3.446</v>
      </c>
      <c r="AL792" s="6" t="n">
        <v>42369</v>
      </c>
      <c r="AM792" s="0" t="n">
        <v>624</v>
      </c>
      <c r="AN792" s="0" t="n">
        <v>679</v>
      </c>
      <c r="AO792" s="0" t="s">
        <v>56</v>
      </c>
      <c r="AP792" s="0" t="s">
        <v>56</v>
      </c>
      <c r="AQ792" s="0" t="s">
        <v>70</v>
      </c>
      <c r="AR792" s="0" t="s">
        <v>70</v>
      </c>
      <c r="AS792" s="0" t="s">
        <v>67</v>
      </c>
      <c r="AT792" s="0" t="n">
        <v>28</v>
      </c>
      <c r="AU792" s="0" t="n">
        <v>15</v>
      </c>
      <c r="AX792" s="0" t="s">
        <v>1263</v>
      </c>
      <c r="AY792" s="0" t="s">
        <v>4168</v>
      </c>
    </row>
    <row r="793" customFormat="false" ht="15" hidden="false" customHeight="false" outlineLevel="0" collapsed="false">
      <c r="A793" s="0" t="s">
        <v>4169</v>
      </c>
      <c r="B793" s="0" t="s">
        <v>2935</v>
      </c>
      <c r="C793" s="0" t="s">
        <v>4170</v>
      </c>
      <c r="E793" s="1" t="s">
        <v>4170</v>
      </c>
      <c r="G793" s="5" t="s">
        <v>4170</v>
      </c>
      <c r="H793" s="5"/>
      <c r="I793" s="5"/>
      <c r="J793" s="5"/>
      <c r="K793" s="5"/>
      <c r="L793" s="5"/>
      <c r="M793" s="5"/>
      <c r="N793" s="5"/>
      <c r="O793" s="0" t="s">
        <v>4171</v>
      </c>
      <c r="P793" s="0" t="s">
        <v>4172</v>
      </c>
      <c r="Q793" s="0" t="s">
        <v>51</v>
      </c>
      <c r="R793" s="0" t="s">
        <v>52</v>
      </c>
      <c r="S793" s="0" t="n">
        <v>697</v>
      </c>
      <c r="T793" s="0" t="n">
        <v>2572</v>
      </c>
      <c r="U793" s="0" t="n">
        <v>2572</v>
      </c>
      <c r="V793" s="0" t="n">
        <v>2512</v>
      </c>
      <c r="X793" s="0" t="n">
        <v>63</v>
      </c>
      <c r="Y793" s="0" t="s">
        <v>67</v>
      </c>
      <c r="AA793" s="0" t="s">
        <v>54</v>
      </c>
      <c r="AB793" s="0" t="s">
        <v>54</v>
      </c>
      <c r="AD793" s="0" t="s">
        <v>4101</v>
      </c>
      <c r="AG793" s="6" t="n">
        <v>42369</v>
      </c>
      <c r="AH793" s="0" t="n">
        <v>12</v>
      </c>
      <c r="AI793" s="0" t="n">
        <v>13</v>
      </c>
      <c r="AJ793" s="6" t="n">
        <v>42369</v>
      </c>
      <c r="AK793" s="0" t="n">
        <v>4.402</v>
      </c>
      <c r="AL793" s="6" t="n">
        <v>42369</v>
      </c>
      <c r="AM793" s="0" t="n">
        <v>404</v>
      </c>
      <c r="AN793" s="0" t="n">
        <v>440</v>
      </c>
      <c r="AO793" s="0" t="s">
        <v>56</v>
      </c>
      <c r="AP793" s="0" t="s">
        <v>56</v>
      </c>
      <c r="AQ793" s="0" t="s">
        <v>70</v>
      </c>
      <c r="AR793" s="0" t="s">
        <v>70</v>
      </c>
      <c r="AS793" s="0" t="s">
        <v>67</v>
      </c>
      <c r="AT793" s="0" t="n">
        <v>27</v>
      </c>
      <c r="AU793" s="0" t="n">
        <v>21</v>
      </c>
      <c r="AX793" s="0" t="s">
        <v>1263</v>
      </c>
      <c r="AY793" s="0" t="s">
        <v>4173</v>
      </c>
    </row>
    <row r="794" customFormat="false" ht="15" hidden="false" customHeight="false" outlineLevel="0" collapsed="false">
      <c r="A794" s="0" t="s">
        <v>4174</v>
      </c>
      <c r="B794" s="0" t="s">
        <v>2935</v>
      </c>
      <c r="C794" s="0" t="s">
        <v>4175</v>
      </c>
      <c r="E794" s="1" t="s">
        <v>4175</v>
      </c>
      <c r="G794" s="5" t="s">
        <v>4175</v>
      </c>
      <c r="H794" s="5"/>
      <c r="I794" s="5"/>
      <c r="J794" s="5"/>
      <c r="K794" s="5"/>
      <c r="L794" s="5"/>
      <c r="M794" s="5"/>
      <c r="N794" s="5"/>
      <c r="O794" s="0" t="s">
        <v>4175</v>
      </c>
      <c r="P794" s="0" t="s">
        <v>4176</v>
      </c>
      <c r="Q794" s="0" t="s">
        <v>51</v>
      </c>
      <c r="R794" s="0" t="s">
        <v>52</v>
      </c>
      <c r="S794" s="0" t="n">
        <v>3.797</v>
      </c>
      <c r="T794" s="0" t="n">
        <v>2899</v>
      </c>
      <c r="U794" s="0" t="n">
        <v>2899</v>
      </c>
      <c r="V794" s="0" t="n">
        <v>5829</v>
      </c>
      <c r="X794" s="0" t="n">
        <v>344</v>
      </c>
      <c r="Y794" s="0" t="s">
        <v>77</v>
      </c>
      <c r="Z794" s="0" t="n">
        <v>2899</v>
      </c>
      <c r="AA794" s="0" t="s">
        <v>54</v>
      </c>
      <c r="AB794" s="0" t="s">
        <v>54</v>
      </c>
      <c r="AC794" s="0" t="n">
        <v>15.235</v>
      </c>
      <c r="AD794" s="0" t="s">
        <v>3905</v>
      </c>
      <c r="AG794" s="6" t="n">
        <v>42735</v>
      </c>
      <c r="AH794" s="0" t="n">
        <v>182</v>
      </c>
      <c r="AI794" s="0" t="n">
        <v>192</v>
      </c>
      <c r="AJ794" s="6" t="n">
        <v>42735</v>
      </c>
      <c r="AK794" s="0" t="n">
        <v>15.235</v>
      </c>
      <c r="AL794" s="6" t="n">
        <v>42735</v>
      </c>
      <c r="AM794" s="0" t="n">
        <v>3.349</v>
      </c>
      <c r="AN794" s="0" t="n">
        <v>3.53</v>
      </c>
      <c r="AO794" s="0" t="n">
        <v>3.733</v>
      </c>
      <c r="AP794" s="0" t="n">
        <v>4.172</v>
      </c>
      <c r="AQ794" s="0" t="s">
        <v>197</v>
      </c>
      <c r="AR794" s="0" t="s">
        <v>58</v>
      </c>
      <c r="AS794" s="0" t="s">
        <v>77</v>
      </c>
      <c r="AT794" s="0" t="n">
        <v>143</v>
      </c>
      <c r="AU794" s="0" t="n">
        <v>153</v>
      </c>
      <c r="AV794" s="0" t="s">
        <v>1263</v>
      </c>
      <c r="AX794" s="0" t="s">
        <v>1263</v>
      </c>
      <c r="AY794" s="0" t="s">
        <v>4177</v>
      </c>
    </row>
    <row r="795" customFormat="false" ht="15" hidden="false" customHeight="false" outlineLevel="0" collapsed="false">
      <c r="A795" s="0" t="s">
        <v>4178</v>
      </c>
      <c r="B795" s="0" t="s">
        <v>2935</v>
      </c>
      <c r="C795" s="0" t="s">
        <v>4179</v>
      </c>
      <c r="E795" s="1" t="s">
        <v>4179</v>
      </c>
      <c r="G795" s="5" t="s">
        <v>4179</v>
      </c>
      <c r="H795" s="5" t="s">
        <v>4180</v>
      </c>
      <c r="I795" s="5"/>
      <c r="J795" s="5"/>
      <c r="K795" s="5"/>
      <c r="L795" s="5"/>
      <c r="M795" s="5"/>
      <c r="N795" s="5"/>
      <c r="O795" s="0" t="s">
        <v>4181</v>
      </c>
      <c r="P795" s="0" t="s">
        <v>4182</v>
      </c>
      <c r="Q795" s="0" t="s">
        <v>51</v>
      </c>
      <c r="R795" s="0" t="s">
        <v>52</v>
      </c>
      <c r="S795" s="0" t="n">
        <v>3.424</v>
      </c>
      <c r="T795" s="0" t="n">
        <v>7010</v>
      </c>
      <c r="U795" s="0" t="n">
        <v>7010</v>
      </c>
      <c r="V795" s="0" t="n">
        <v>2016</v>
      </c>
      <c r="X795" s="0" t="n">
        <v>300</v>
      </c>
      <c r="Y795" s="0" t="s">
        <v>67</v>
      </c>
      <c r="Z795" s="0" t="n">
        <v>7010</v>
      </c>
      <c r="AA795" s="0" t="s">
        <v>4183</v>
      </c>
      <c r="AB795" s="0" t="s">
        <v>56</v>
      </c>
      <c r="AC795" s="0" t="n">
        <v>121</v>
      </c>
      <c r="AD795" s="0" t="s">
        <v>4184</v>
      </c>
      <c r="AG795" s="6" t="n">
        <v>42004</v>
      </c>
      <c r="AH795" s="0" t="n">
        <v>74</v>
      </c>
      <c r="AI795" s="0" t="n">
        <v>90</v>
      </c>
      <c r="AJ795" s="6" t="n">
        <v>42004</v>
      </c>
      <c r="AK795" s="0" t="n">
        <v>15.868</v>
      </c>
      <c r="AL795" s="6" t="n">
        <v>42004</v>
      </c>
      <c r="AM795" s="0" t="n">
        <v>2.234</v>
      </c>
      <c r="AN795" s="0" t="n">
        <v>2.713</v>
      </c>
      <c r="AO795" s="0" t="s">
        <v>56</v>
      </c>
      <c r="AP795" s="0" t="s">
        <v>56</v>
      </c>
      <c r="AQ795" s="0" t="s">
        <v>70</v>
      </c>
      <c r="AR795" s="0" t="s">
        <v>70</v>
      </c>
      <c r="AS795" s="0" t="s">
        <v>67</v>
      </c>
      <c r="AT795" s="0" t="n">
        <v>138</v>
      </c>
      <c r="AU795" s="0" t="n">
        <v>48</v>
      </c>
      <c r="AX795" s="0" t="s">
        <v>1263</v>
      </c>
      <c r="AY795" s="0" t="s">
        <v>4185</v>
      </c>
    </row>
    <row r="796" customFormat="false" ht="15" hidden="false" customHeight="false" outlineLevel="0" collapsed="false">
      <c r="A796" s="0" t="s">
        <v>4186</v>
      </c>
      <c r="B796" s="0" t="s">
        <v>2935</v>
      </c>
      <c r="C796" s="0" t="s">
        <v>4187</v>
      </c>
      <c r="E796" s="1" t="s">
        <v>4187</v>
      </c>
      <c r="G796" s="5" t="s">
        <v>4187</v>
      </c>
      <c r="H796" s="5"/>
      <c r="I796" s="5"/>
      <c r="J796" s="5"/>
      <c r="K796" s="5"/>
      <c r="L796" s="5"/>
      <c r="M796" s="5"/>
      <c r="N796" s="5"/>
      <c r="O796" s="0" t="s">
        <v>4187</v>
      </c>
      <c r="P796" s="0" t="s">
        <v>4188</v>
      </c>
      <c r="Q796" s="0" t="s">
        <v>51</v>
      </c>
      <c r="R796" s="0" t="s">
        <v>52</v>
      </c>
      <c r="S796" s="0" t="n">
        <v>164.004</v>
      </c>
      <c r="T796" s="0" t="n">
        <v>2910</v>
      </c>
      <c r="U796" s="0" t="n">
        <v>2910</v>
      </c>
      <c r="V796" s="0" t="n">
        <v>2811</v>
      </c>
      <c r="W796" s="0" t="s">
        <v>4189</v>
      </c>
      <c r="X796" s="0" t="n">
        <v>985</v>
      </c>
      <c r="Y796" s="0" t="s">
        <v>53</v>
      </c>
      <c r="Z796" s="0" t="n">
        <v>2910</v>
      </c>
      <c r="AA796" s="0" t="s">
        <v>54</v>
      </c>
      <c r="AB796" s="0" t="s">
        <v>54</v>
      </c>
      <c r="AC796" s="0" t="n">
        <v>282.488</v>
      </c>
      <c r="AD796" s="0" t="s">
        <v>3924</v>
      </c>
      <c r="AG796" s="6" t="n">
        <v>42735</v>
      </c>
      <c r="AH796" s="0" t="n">
        <v>8.526</v>
      </c>
      <c r="AI796" s="0" t="n">
        <v>8.987</v>
      </c>
      <c r="AJ796" s="6" t="n">
        <v>42735</v>
      </c>
      <c r="AK796" s="0" t="n">
        <v>282.488</v>
      </c>
      <c r="AL796" s="6" t="n">
        <v>42735</v>
      </c>
      <c r="AM796" s="0" t="n">
        <v>242.988</v>
      </c>
      <c r="AN796" s="0" t="n">
        <v>256.134</v>
      </c>
      <c r="AO796" s="0" t="n">
        <v>70.075</v>
      </c>
      <c r="AP796" s="0" t="n">
        <v>78.299</v>
      </c>
      <c r="AQ796" s="0" t="s">
        <v>197</v>
      </c>
      <c r="AR796" s="0" t="s">
        <v>58</v>
      </c>
      <c r="AS796" s="0" t="s">
        <v>53</v>
      </c>
      <c r="AT796" s="0" t="n">
        <v>658</v>
      </c>
      <c r="AU796" s="0" t="n">
        <v>727</v>
      </c>
      <c r="AV796" s="0" t="s">
        <v>4190</v>
      </c>
      <c r="AX796" s="0" t="s">
        <v>1263</v>
      </c>
      <c r="AY796" s="0" t="s">
        <v>4191</v>
      </c>
    </row>
    <row r="797" customFormat="false" ht="15" hidden="false" customHeight="false" outlineLevel="0" collapsed="false">
      <c r="A797" s="0" t="s">
        <v>4192</v>
      </c>
      <c r="B797" s="0" t="s">
        <v>2935</v>
      </c>
      <c r="C797" s="0" t="s">
        <v>4193</v>
      </c>
      <c r="E797" s="1" t="s">
        <v>4193</v>
      </c>
      <c r="G797" s="5" t="s">
        <v>4193</v>
      </c>
      <c r="H797" s="5"/>
      <c r="I797" s="5"/>
      <c r="J797" s="5"/>
      <c r="K797" s="5"/>
      <c r="L797" s="5"/>
      <c r="M797" s="5"/>
      <c r="N797" s="5"/>
      <c r="O797" s="0" t="s">
        <v>4193</v>
      </c>
      <c r="P797" s="0" t="s">
        <v>4194</v>
      </c>
      <c r="Q797" s="0" t="s">
        <v>51</v>
      </c>
      <c r="R797" s="0" t="s">
        <v>52</v>
      </c>
      <c r="S797" s="0" t="n">
        <v>113</v>
      </c>
      <c r="T797" s="0" t="n">
        <v>6209</v>
      </c>
      <c r="U797" s="0" t="n">
        <v>6209</v>
      </c>
      <c r="W797" s="0" t="s">
        <v>4195</v>
      </c>
      <c r="X797" s="0" t="n">
        <v>57</v>
      </c>
      <c r="Y797" s="0" t="s">
        <v>53</v>
      </c>
      <c r="Z797" s="0" t="n">
        <v>6209</v>
      </c>
      <c r="AA797" s="0" t="s">
        <v>54</v>
      </c>
      <c r="AB797" s="0" t="s">
        <v>54</v>
      </c>
      <c r="AC797" s="0" t="n">
        <v>765</v>
      </c>
      <c r="AD797" s="0" t="s">
        <v>3924</v>
      </c>
      <c r="AG797" s="6" t="n">
        <v>42735</v>
      </c>
      <c r="AH797" s="0" t="n">
        <v>15</v>
      </c>
      <c r="AI797" s="0" t="n">
        <v>15</v>
      </c>
      <c r="AJ797" s="6" t="n">
        <v>42735</v>
      </c>
      <c r="AK797" s="0" t="n">
        <v>765</v>
      </c>
      <c r="AL797" s="6" t="n">
        <v>42735</v>
      </c>
      <c r="AM797" s="0" t="n">
        <v>355</v>
      </c>
      <c r="AN797" s="0" t="n">
        <v>375</v>
      </c>
      <c r="AO797" s="0" t="n">
        <v>711</v>
      </c>
      <c r="AP797" s="0" t="n">
        <v>795</v>
      </c>
      <c r="AQ797" s="0" t="s">
        <v>4196</v>
      </c>
      <c r="AR797" s="0" t="s">
        <v>58</v>
      </c>
      <c r="AS797" s="0" t="s">
        <v>53</v>
      </c>
      <c r="AT797" s="0" t="n">
        <v>35</v>
      </c>
      <c r="AU797" s="0" t="n">
        <v>39</v>
      </c>
      <c r="AX797" s="0" t="s">
        <v>1263</v>
      </c>
      <c r="AY797" s="0" t="s">
        <v>4197</v>
      </c>
    </row>
    <row r="798" customFormat="false" ht="15" hidden="false" customHeight="false" outlineLevel="0" collapsed="false">
      <c r="A798" s="0" t="s">
        <v>4198</v>
      </c>
      <c r="B798" s="0" t="s">
        <v>2935</v>
      </c>
      <c r="C798" s="0" t="s">
        <v>4199</v>
      </c>
      <c r="E798" s="1" t="s">
        <v>4199</v>
      </c>
      <c r="G798" s="5" t="s">
        <v>4199</v>
      </c>
      <c r="H798" s="5" t="s">
        <v>4200</v>
      </c>
      <c r="I798" s="5" t="s">
        <v>4201</v>
      </c>
      <c r="J798" s="5"/>
      <c r="K798" s="5"/>
      <c r="L798" s="5"/>
      <c r="M798" s="5"/>
      <c r="N798" s="5"/>
      <c r="O798" s="0" t="s">
        <v>4199</v>
      </c>
      <c r="P798" s="0" t="s">
        <v>4202</v>
      </c>
      <c r="Q798" s="0" t="s">
        <v>51</v>
      </c>
      <c r="R798" s="0" t="s">
        <v>52</v>
      </c>
      <c r="S798" s="0" t="n">
        <v>4.882</v>
      </c>
      <c r="T798" s="0" t="n">
        <v>7010</v>
      </c>
      <c r="U798" s="0" t="n">
        <v>7010</v>
      </c>
      <c r="V798" s="0" t="n">
        <v>7010</v>
      </c>
      <c r="W798" s="0" t="s">
        <v>4198</v>
      </c>
      <c r="X798" s="0" t="n">
        <v>194</v>
      </c>
      <c r="Y798" s="0" t="s">
        <v>53</v>
      </c>
      <c r="Z798" s="0" t="n">
        <v>7010</v>
      </c>
      <c r="AA798" s="0" t="s">
        <v>54</v>
      </c>
      <c r="AB798" s="0" t="s">
        <v>54</v>
      </c>
      <c r="AC798" s="0" t="n">
        <v>8.367</v>
      </c>
      <c r="AD798" s="0" t="s">
        <v>4161</v>
      </c>
      <c r="AG798" s="6" t="n">
        <v>42369</v>
      </c>
      <c r="AH798" s="0" t="n">
        <v>-29</v>
      </c>
      <c r="AI798" s="0" t="n">
        <v>-32</v>
      </c>
      <c r="AJ798" s="6" t="n">
        <v>42369</v>
      </c>
      <c r="AK798" s="0" t="n">
        <v>8.367</v>
      </c>
      <c r="AL798" s="6" t="n">
        <v>42369</v>
      </c>
      <c r="AM798" s="0" t="n">
        <v>1.675</v>
      </c>
      <c r="AN798" s="0" t="n">
        <v>1.823</v>
      </c>
      <c r="AO798" s="0" t="s">
        <v>56</v>
      </c>
      <c r="AP798" s="0" t="s">
        <v>56</v>
      </c>
      <c r="AQ798" s="0" t="s">
        <v>70</v>
      </c>
      <c r="AR798" s="0" t="s">
        <v>70</v>
      </c>
      <c r="AS798" s="0" t="s">
        <v>53</v>
      </c>
      <c r="AT798" s="0" t="n">
        <v>108</v>
      </c>
      <c r="AU798" s="0" t="n">
        <v>118</v>
      </c>
      <c r="AW798" s="0" t="s">
        <v>4203</v>
      </c>
      <c r="AX798" s="0" t="s">
        <v>1263</v>
      </c>
      <c r="AY798" s="0" t="s">
        <v>4204</v>
      </c>
    </row>
    <row r="799" customFormat="false" ht="15" hidden="false" customHeight="false" outlineLevel="0" collapsed="false">
      <c r="A799" s="0" t="s">
        <v>4205</v>
      </c>
      <c r="B799" s="0" t="s">
        <v>2935</v>
      </c>
      <c r="C799" s="0" t="s">
        <v>4206</v>
      </c>
      <c r="E799" s="1" t="s">
        <v>4206</v>
      </c>
      <c r="G799" s="5" t="s">
        <v>4206</v>
      </c>
      <c r="H799" s="5" t="s">
        <v>4207</v>
      </c>
      <c r="I799" s="5"/>
      <c r="J799" s="5"/>
      <c r="K799" s="5"/>
      <c r="L799" s="5"/>
      <c r="M799" s="5"/>
      <c r="N799" s="5"/>
      <c r="O799" s="0" t="s">
        <v>4206</v>
      </c>
      <c r="P799" s="0" t="s">
        <v>4208</v>
      </c>
      <c r="Q799" s="0" t="s">
        <v>51</v>
      </c>
      <c r="R799" s="0" t="s">
        <v>52</v>
      </c>
      <c r="S799" s="0" t="n">
        <v>385</v>
      </c>
      <c r="T799" s="0" t="n">
        <v>7010</v>
      </c>
      <c r="U799" s="0" t="n">
        <v>7010</v>
      </c>
      <c r="W799" s="0" t="s">
        <v>4205</v>
      </c>
      <c r="X799" s="0" t="n">
        <v>69</v>
      </c>
      <c r="Y799" s="0" t="s">
        <v>77</v>
      </c>
      <c r="Z799" s="0" t="n">
        <v>7010</v>
      </c>
      <c r="AA799" s="0" t="s">
        <v>54</v>
      </c>
      <c r="AB799" s="0" t="s">
        <v>54</v>
      </c>
      <c r="AC799" s="0" t="n">
        <v>1.729</v>
      </c>
      <c r="AD799" s="0" t="s">
        <v>4209</v>
      </c>
      <c r="AG799" s="6" t="n">
        <v>41639</v>
      </c>
      <c r="AH799" s="0" t="n">
        <v>0</v>
      </c>
      <c r="AI799" s="0" t="n">
        <v>0</v>
      </c>
      <c r="AJ799" s="6" t="n">
        <v>41639</v>
      </c>
      <c r="AK799" s="0" t="n">
        <v>1.729</v>
      </c>
      <c r="AL799" s="6" t="n">
        <v>41639</v>
      </c>
      <c r="AM799" s="0" t="n">
        <v>175</v>
      </c>
      <c r="AN799" s="0" t="n">
        <v>241</v>
      </c>
      <c r="AO799" s="0" t="s">
        <v>56</v>
      </c>
      <c r="AP799" s="0" t="s">
        <v>56</v>
      </c>
      <c r="AQ799" s="0" t="s">
        <v>70</v>
      </c>
      <c r="AR799" s="0" t="s">
        <v>70</v>
      </c>
      <c r="AS799" s="0" t="s">
        <v>77</v>
      </c>
      <c r="AT799" s="0" t="n">
        <v>4</v>
      </c>
      <c r="AU799" s="0" t="n">
        <v>7</v>
      </c>
      <c r="AX799" s="0" t="s">
        <v>1263</v>
      </c>
    </row>
    <row r="800" customFormat="false" ht="15" hidden="false" customHeight="false" outlineLevel="0" collapsed="false">
      <c r="A800" s="0" t="s">
        <v>4210</v>
      </c>
      <c r="B800" s="0" t="s">
        <v>2935</v>
      </c>
      <c r="C800" s="0" t="s">
        <v>4211</v>
      </c>
      <c r="E800" s="1" t="s">
        <v>4211</v>
      </c>
      <c r="G800" s="5" t="s">
        <v>4211</v>
      </c>
      <c r="H800" s="5"/>
      <c r="I800" s="5"/>
      <c r="J800" s="5"/>
      <c r="K800" s="5"/>
      <c r="L800" s="5"/>
      <c r="M800" s="5"/>
      <c r="N800" s="5"/>
      <c r="O800" s="0" t="s">
        <v>4212</v>
      </c>
      <c r="P800" s="0" t="s">
        <v>4213</v>
      </c>
      <c r="Q800" s="0" t="s">
        <v>51</v>
      </c>
      <c r="R800" s="0" t="s">
        <v>52</v>
      </c>
      <c r="S800" s="0" t="n">
        <v>77</v>
      </c>
      <c r="T800" s="0" t="n">
        <v>5829</v>
      </c>
      <c r="U800" s="0" t="n">
        <v>5829</v>
      </c>
      <c r="W800" s="0" t="s">
        <v>4214</v>
      </c>
      <c r="X800" s="0" t="n">
        <v>24</v>
      </c>
      <c r="Y800" s="0" t="s">
        <v>67</v>
      </c>
      <c r="Z800" s="0" t="s">
        <v>120</v>
      </c>
      <c r="AA800" s="0" t="s">
        <v>120</v>
      </c>
      <c r="AB800" s="0" t="s">
        <v>56</v>
      </c>
      <c r="AC800" s="0" t="s">
        <v>120</v>
      </c>
      <c r="AD800" s="0" t="s">
        <v>4215</v>
      </c>
      <c r="AG800" s="6" t="n">
        <v>42735</v>
      </c>
      <c r="AH800" s="0" t="n">
        <v>7</v>
      </c>
      <c r="AI800" s="0" t="n">
        <v>7</v>
      </c>
      <c r="AJ800" s="6" t="n">
        <v>42735</v>
      </c>
      <c r="AK800" s="0" t="n">
        <v>544</v>
      </c>
      <c r="AL800" s="6" t="n">
        <v>42735</v>
      </c>
      <c r="AM800" s="0" t="n">
        <v>92</v>
      </c>
      <c r="AN800" s="0" t="n">
        <v>97</v>
      </c>
      <c r="AO800" s="0" t="n">
        <v>265</v>
      </c>
      <c r="AP800" s="0" t="n">
        <v>296</v>
      </c>
      <c r="AQ800" s="0" t="s">
        <v>197</v>
      </c>
      <c r="AR800" s="0" t="s">
        <v>58</v>
      </c>
      <c r="AS800" s="0" t="s">
        <v>67</v>
      </c>
      <c r="AT800" s="0" t="n">
        <v>17</v>
      </c>
      <c r="AU800" s="0" t="n">
        <v>10</v>
      </c>
      <c r="AX800" s="0" t="s">
        <v>1263</v>
      </c>
      <c r="AY800" s="0" t="s">
        <v>4216</v>
      </c>
    </row>
    <row r="801" customFormat="false" ht="15" hidden="false" customHeight="false" outlineLevel="0" collapsed="false">
      <c r="A801" s="0" t="s">
        <v>4217</v>
      </c>
      <c r="B801" s="0" t="s">
        <v>2935</v>
      </c>
      <c r="C801" s="0" t="s">
        <v>4218</v>
      </c>
      <c r="E801" s="1" t="s">
        <v>4218</v>
      </c>
      <c r="G801" s="5" t="s">
        <v>4218</v>
      </c>
      <c r="H801" s="5"/>
      <c r="I801" s="5"/>
      <c r="J801" s="5"/>
      <c r="K801" s="5"/>
      <c r="L801" s="5"/>
      <c r="M801" s="5"/>
      <c r="N801" s="5"/>
      <c r="O801" s="0" t="s">
        <v>4219</v>
      </c>
      <c r="P801" s="0" t="s">
        <v>4220</v>
      </c>
      <c r="Q801" s="0" t="s">
        <v>51</v>
      </c>
      <c r="R801" s="0" t="s">
        <v>52</v>
      </c>
      <c r="S801" s="0" t="n">
        <v>203</v>
      </c>
      <c r="T801" s="0" t="n">
        <v>4531</v>
      </c>
      <c r="U801" s="0" t="n">
        <v>4531</v>
      </c>
      <c r="V801" s="0" t="n">
        <v>2599</v>
      </c>
      <c r="W801" s="0" t="s">
        <v>4221</v>
      </c>
      <c r="X801" s="0" t="n">
        <v>6</v>
      </c>
      <c r="Y801" s="0" t="s">
        <v>67</v>
      </c>
      <c r="Z801" s="0" t="s">
        <v>120</v>
      </c>
      <c r="AA801" s="0" t="s">
        <v>120</v>
      </c>
      <c r="AB801" s="0" t="s">
        <v>56</v>
      </c>
      <c r="AC801" s="0" t="s">
        <v>120</v>
      </c>
      <c r="AD801" s="0" t="s">
        <v>3924</v>
      </c>
      <c r="AG801" s="6" t="n">
        <v>42369</v>
      </c>
      <c r="AH801" s="0" t="n">
        <v>4</v>
      </c>
      <c r="AI801" s="0" t="n">
        <v>4</v>
      </c>
      <c r="AJ801" s="6" t="n">
        <v>42369</v>
      </c>
      <c r="AK801" s="0" t="n">
        <v>1.229</v>
      </c>
      <c r="AL801" s="6" t="n">
        <v>42369</v>
      </c>
      <c r="AM801" s="0" t="n">
        <v>136</v>
      </c>
      <c r="AN801" s="0" t="n">
        <v>148</v>
      </c>
      <c r="AO801" s="0" t="s">
        <v>56</v>
      </c>
      <c r="AP801" s="0" t="s">
        <v>56</v>
      </c>
      <c r="AQ801" s="0" t="s">
        <v>70</v>
      </c>
      <c r="AR801" s="0" t="s">
        <v>70</v>
      </c>
      <c r="AS801" s="0" t="s">
        <v>67</v>
      </c>
      <c r="AT801" s="0" t="n">
        <v>7</v>
      </c>
      <c r="AU801" s="0" t="n">
        <v>4</v>
      </c>
      <c r="AV801" s="0" t="s">
        <v>4222</v>
      </c>
      <c r="AX801" s="0" t="s">
        <v>1263</v>
      </c>
      <c r="AY801" s="0" t="s">
        <v>4223</v>
      </c>
    </row>
    <row r="802" customFormat="false" ht="15" hidden="false" customHeight="false" outlineLevel="0" collapsed="false">
      <c r="A802" s="0" t="s">
        <v>4224</v>
      </c>
      <c r="B802" s="0" t="s">
        <v>2935</v>
      </c>
      <c r="C802" s="0" t="s">
        <v>4225</v>
      </c>
      <c r="E802" s="1" t="s">
        <v>4225</v>
      </c>
      <c r="G802" s="5" t="s">
        <v>4225</v>
      </c>
      <c r="H802" s="5" t="s">
        <v>4226</v>
      </c>
      <c r="I802" s="5" t="s">
        <v>4227</v>
      </c>
      <c r="J802" s="5" t="s">
        <v>4228</v>
      </c>
      <c r="K802" s="5" t="s">
        <v>4229</v>
      </c>
      <c r="L802" s="5"/>
      <c r="M802" s="5"/>
      <c r="N802" s="5"/>
      <c r="O802" s="0" t="s">
        <v>4230</v>
      </c>
      <c r="P802" s="0" t="s">
        <v>4231</v>
      </c>
      <c r="Q802" s="0" t="s">
        <v>51</v>
      </c>
      <c r="R802" s="0" t="s">
        <v>52</v>
      </c>
      <c r="S802" s="0" t="n">
        <v>425</v>
      </c>
      <c r="T802" s="0" t="n">
        <v>2344</v>
      </c>
      <c r="U802" s="0" t="n">
        <v>2344</v>
      </c>
      <c r="W802" s="0" t="s">
        <v>4232</v>
      </c>
      <c r="X802" s="0" t="n">
        <v>21</v>
      </c>
      <c r="Y802" s="0" t="s">
        <v>67</v>
      </c>
      <c r="Z802" s="0" t="n">
        <v>8290</v>
      </c>
      <c r="AA802" s="0" t="s">
        <v>256</v>
      </c>
      <c r="AB802" s="0" t="s">
        <v>54</v>
      </c>
      <c r="AD802" s="0" t="s">
        <v>4233</v>
      </c>
      <c r="AG802" s="0" t="n">
        <v>2015</v>
      </c>
      <c r="AH802" s="0" t="s">
        <v>56</v>
      </c>
      <c r="AI802" s="0" t="s">
        <v>56</v>
      </c>
      <c r="AK802" s="0" t="n">
        <v>1.991</v>
      </c>
      <c r="AL802" s="0" t="n">
        <v>2015</v>
      </c>
      <c r="AM802" s="0" t="s">
        <v>56</v>
      </c>
      <c r="AN802" s="0" t="s">
        <v>56</v>
      </c>
      <c r="AO802" s="0" t="s">
        <v>56</v>
      </c>
      <c r="AP802" s="0" t="s">
        <v>56</v>
      </c>
      <c r="AQ802" s="0" t="s">
        <v>70</v>
      </c>
      <c r="AR802" s="0" t="s">
        <v>70</v>
      </c>
      <c r="AS802" s="0" t="s">
        <v>67</v>
      </c>
      <c r="AT802" s="0" t="n">
        <v>14</v>
      </c>
      <c r="AU802" s="0" t="n">
        <v>7</v>
      </c>
      <c r="AV802" s="0" t="s">
        <v>1263</v>
      </c>
      <c r="AX802" s="0" t="s">
        <v>1263</v>
      </c>
      <c r="AY802" s="0" t="s">
        <v>4234</v>
      </c>
    </row>
    <row r="803" customFormat="false" ht="15" hidden="false" customHeight="false" outlineLevel="0" collapsed="false">
      <c r="A803" s="0" t="s">
        <v>4235</v>
      </c>
      <c r="B803" s="0" t="s">
        <v>2935</v>
      </c>
      <c r="C803" s="0" t="s">
        <v>4236</v>
      </c>
      <c r="E803" s="1" t="s">
        <v>4236</v>
      </c>
      <c r="G803" s="5" t="s">
        <v>4236</v>
      </c>
      <c r="H803" s="5" t="s">
        <v>4237</v>
      </c>
      <c r="I803" s="5"/>
      <c r="J803" s="5"/>
      <c r="K803" s="5"/>
      <c r="L803" s="5"/>
      <c r="M803" s="5"/>
      <c r="N803" s="5"/>
      <c r="O803" s="0" t="s">
        <v>4238</v>
      </c>
      <c r="P803" s="0" t="s">
        <v>4239</v>
      </c>
      <c r="Q803" s="0" t="s">
        <v>51</v>
      </c>
      <c r="R803" s="0" t="s">
        <v>52</v>
      </c>
      <c r="S803" s="0" t="n">
        <v>760</v>
      </c>
      <c r="T803" s="0" t="n">
        <v>7010</v>
      </c>
      <c r="U803" s="0" t="n">
        <v>7010</v>
      </c>
      <c r="V803" s="0" t="n">
        <v>4614</v>
      </c>
      <c r="W803" s="0" t="s">
        <v>4235</v>
      </c>
      <c r="X803" s="0" t="n">
        <v>39</v>
      </c>
      <c r="Y803" s="0" t="s">
        <v>67</v>
      </c>
      <c r="Z803" s="0" t="s">
        <v>120</v>
      </c>
      <c r="AA803" s="0" t="s">
        <v>2539</v>
      </c>
      <c r="AB803" s="0" t="s">
        <v>56</v>
      </c>
      <c r="AC803" s="0" t="s">
        <v>120</v>
      </c>
      <c r="AD803" s="0" t="s">
        <v>4240</v>
      </c>
      <c r="AG803" s="6" t="n">
        <v>42369</v>
      </c>
      <c r="AH803" s="0" t="n">
        <v>36</v>
      </c>
      <c r="AI803" s="0" t="n">
        <v>39</v>
      </c>
      <c r="AJ803" s="6" t="n">
        <v>42369</v>
      </c>
      <c r="AK803" s="0" t="n">
        <v>3.361</v>
      </c>
      <c r="AL803" s="6" t="n">
        <v>42369</v>
      </c>
      <c r="AM803" s="0" t="n">
        <v>531</v>
      </c>
      <c r="AN803" s="0" t="n">
        <v>578</v>
      </c>
      <c r="AO803" s="0" t="s">
        <v>56</v>
      </c>
      <c r="AP803" s="0" t="s">
        <v>56</v>
      </c>
      <c r="AQ803" s="0" t="s">
        <v>70</v>
      </c>
      <c r="AR803" s="0" t="s">
        <v>70</v>
      </c>
      <c r="AS803" s="0" t="s">
        <v>67</v>
      </c>
      <c r="AT803" s="0" t="n">
        <v>27</v>
      </c>
      <c r="AU803" s="0" t="n">
        <v>13</v>
      </c>
      <c r="AX803" s="0" t="s">
        <v>1263</v>
      </c>
    </row>
    <row r="804" customFormat="false" ht="15" hidden="false" customHeight="false" outlineLevel="0" collapsed="false">
      <c r="A804" s="0" t="s">
        <v>4241</v>
      </c>
      <c r="B804" s="0" t="s">
        <v>2935</v>
      </c>
      <c r="C804" s="0" t="s">
        <v>4242</v>
      </c>
      <c r="E804" s="1" t="s">
        <v>4242</v>
      </c>
      <c r="G804" s="5" t="s">
        <v>4242</v>
      </c>
      <c r="H804" s="5"/>
      <c r="I804" s="5"/>
      <c r="J804" s="5"/>
      <c r="K804" s="5"/>
      <c r="L804" s="5"/>
      <c r="M804" s="5"/>
      <c r="N804" s="5"/>
      <c r="O804" s="0" t="s">
        <v>4242</v>
      </c>
      <c r="P804" s="0" t="s">
        <v>4243</v>
      </c>
      <c r="Q804" s="0" t="s">
        <v>51</v>
      </c>
      <c r="R804" s="0" t="s">
        <v>52</v>
      </c>
      <c r="S804" s="0" t="n">
        <v>130</v>
      </c>
      <c r="T804" s="0" t="n">
        <v>7022</v>
      </c>
      <c r="U804" s="0" t="n">
        <v>7022</v>
      </c>
      <c r="W804" s="0" t="s">
        <v>4244</v>
      </c>
      <c r="X804" s="0" t="n">
        <v>22</v>
      </c>
      <c r="Y804" s="0" t="s">
        <v>77</v>
      </c>
      <c r="Z804" s="0" t="n">
        <v>7022</v>
      </c>
      <c r="AA804" s="0" t="s">
        <v>54</v>
      </c>
      <c r="AB804" s="0" t="s">
        <v>54</v>
      </c>
      <c r="AC804" s="0" t="n">
        <v>925</v>
      </c>
      <c r="AD804" s="0" t="s">
        <v>4101</v>
      </c>
      <c r="AG804" s="6" t="n">
        <v>42735</v>
      </c>
      <c r="AH804" s="0" t="n">
        <v>6</v>
      </c>
      <c r="AI804" s="0" t="n">
        <v>7</v>
      </c>
      <c r="AJ804" s="6" t="n">
        <v>42735</v>
      </c>
      <c r="AK804" s="0" t="n">
        <v>925</v>
      </c>
      <c r="AL804" s="6" t="n">
        <v>42735</v>
      </c>
      <c r="AM804" s="0" t="n">
        <v>89</v>
      </c>
      <c r="AN804" s="0" t="n">
        <v>94</v>
      </c>
      <c r="AO804" s="0" t="n">
        <v>106</v>
      </c>
      <c r="AP804" s="0" t="n">
        <v>114</v>
      </c>
      <c r="AQ804" s="0" t="s">
        <v>197</v>
      </c>
      <c r="AR804" s="0" t="s">
        <v>58</v>
      </c>
      <c r="AS804" s="0" t="s">
        <v>77</v>
      </c>
      <c r="AT804" s="0" t="n">
        <v>11</v>
      </c>
      <c r="AU804" s="0" t="n">
        <v>10</v>
      </c>
      <c r="AX804" s="0" t="s">
        <v>1263</v>
      </c>
      <c r="AY804" s="0" t="s">
        <v>4245</v>
      </c>
    </row>
    <row r="805" customFormat="false" ht="15" hidden="false" customHeight="false" outlineLevel="0" collapsed="false">
      <c r="A805" s="0" t="s">
        <v>4246</v>
      </c>
      <c r="B805" s="0" t="s">
        <v>2935</v>
      </c>
      <c r="C805" s="0" t="s">
        <v>4247</v>
      </c>
      <c r="E805" s="1" t="s">
        <v>4247</v>
      </c>
      <c r="G805" s="5" t="s">
        <v>4247</v>
      </c>
      <c r="H805" s="5" t="s">
        <v>4248</v>
      </c>
      <c r="I805" s="5" t="s">
        <v>4249</v>
      </c>
      <c r="J805" s="5"/>
      <c r="K805" s="5"/>
      <c r="L805" s="5"/>
      <c r="M805" s="5"/>
      <c r="N805" s="5"/>
      <c r="O805" s="0" t="s">
        <v>4250</v>
      </c>
      <c r="P805" s="0" t="s">
        <v>4251</v>
      </c>
      <c r="Q805" s="0" t="s">
        <v>51</v>
      </c>
      <c r="R805" s="0" t="s">
        <v>52</v>
      </c>
      <c r="S805" s="0" t="n">
        <v>1.311</v>
      </c>
      <c r="T805" s="0" t="n">
        <v>2030</v>
      </c>
      <c r="U805" s="0" t="n">
        <v>2030</v>
      </c>
      <c r="V805" s="0" t="n">
        <v>4644</v>
      </c>
      <c r="W805" s="0" t="s">
        <v>4252</v>
      </c>
      <c r="X805" s="0" t="n">
        <v>166</v>
      </c>
      <c r="Y805" s="0" t="s">
        <v>67</v>
      </c>
      <c r="Z805" s="0" t="s">
        <v>120</v>
      </c>
      <c r="AA805" s="0" t="s">
        <v>256</v>
      </c>
      <c r="AB805" s="0" t="s">
        <v>3290</v>
      </c>
      <c r="AC805" s="0" t="s">
        <v>120</v>
      </c>
      <c r="AD805" s="0" t="s">
        <v>4253</v>
      </c>
      <c r="AG805" s="6" t="n">
        <v>42735</v>
      </c>
      <c r="AH805" s="0" t="n">
        <v>38</v>
      </c>
      <c r="AI805" s="0" t="n">
        <v>40</v>
      </c>
      <c r="AJ805" s="6" t="n">
        <v>42735</v>
      </c>
      <c r="AK805" s="0" t="n">
        <v>5.251</v>
      </c>
      <c r="AL805" s="6" t="n">
        <v>42735</v>
      </c>
      <c r="AM805" s="0" t="n">
        <v>714</v>
      </c>
      <c r="AN805" s="0" t="n">
        <v>753</v>
      </c>
      <c r="AO805" s="0" t="n">
        <v>286</v>
      </c>
      <c r="AP805" s="0" t="n">
        <v>319</v>
      </c>
      <c r="AQ805" s="0" t="s">
        <v>197</v>
      </c>
      <c r="AR805" s="0" t="s">
        <v>58</v>
      </c>
      <c r="AS805" s="0" t="s">
        <v>67</v>
      </c>
      <c r="AT805" s="0" t="n">
        <v>55</v>
      </c>
      <c r="AU805" s="0" t="n">
        <v>49</v>
      </c>
      <c r="AV805" s="0" t="s">
        <v>1263</v>
      </c>
      <c r="AX805" s="0" t="s">
        <v>1263</v>
      </c>
    </row>
    <row r="806" customFormat="false" ht="15" hidden="false" customHeight="false" outlineLevel="0" collapsed="false">
      <c r="A806" s="0" t="s">
        <v>4254</v>
      </c>
      <c r="B806" s="0" t="s">
        <v>2935</v>
      </c>
      <c r="C806" s="0" t="s">
        <v>4255</v>
      </c>
      <c r="E806" s="1" t="s">
        <v>4255</v>
      </c>
      <c r="G806" s="5" t="s">
        <v>4255</v>
      </c>
      <c r="H806" s="5"/>
      <c r="I806" s="5"/>
      <c r="J806" s="5"/>
      <c r="K806" s="5"/>
      <c r="L806" s="5"/>
      <c r="M806" s="5"/>
      <c r="N806" s="5"/>
      <c r="O806" s="0" t="s">
        <v>4255</v>
      </c>
      <c r="P806" s="0" t="s">
        <v>4256</v>
      </c>
      <c r="Q806" s="0" t="s">
        <v>51</v>
      </c>
      <c r="R806" s="0" t="s">
        <v>52</v>
      </c>
      <c r="S806" s="0" t="n">
        <v>116</v>
      </c>
      <c r="T806" s="0" t="n">
        <v>5829</v>
      </c>
      <c r="U806" s="0" t="n">
        <v>5829</v>
      </c>
      <c r="X806" s="0" t="n">
        <v>46</v>
      </c>
      <c r="Y806" s="0" t="s">
        <v>77</v>
      </c>
      <c r="Z806" s="0" t="n">
        <v>5829</v>
      </c>
      <c r="AA806" s="0" t="s">
        <v>54</v>
      </c>
      <c r="AB806" s="0" t="s">
        <v>54</v>
      </c>
      <c r="AC806" s="0" t="n">
        <v>916</v>
      </c>
      <c r="AD806" s="0" t="s">
        <v>4257</v>
      </c>
      <c r="AG806" s="6" t="n">
        <v>42735</v>
      </c>
      <c r="AH806" s="0" t="n">
        <v>8</v>
      </c>
      <c r="AI806" s="0" t="n">
        <v>9</v>
      </c>
      <c r="AJ806" s="6" t="n">
        <v>42735</v>
      </c>
      <c r="AK806" s="0" t="n">
        <v>916</v>
      </c>
      <c r="AL806" s="6" t="n">
        <v>42735</v>
      </c>
      <c r="AM806" s="0" t="n">
        <v>140</v>
      </c>
      <c r="AN806" s="0" t="n">
        <v>147</v>
      </c>
      <c r="AO806" s="0" t="n">
        <v>436</v>
      </c>
      <c r="AP806" s="0" t="n">
        <v>487</v>
      </c>
      <c r="AQ806" s="0" t="s">
        <v>197</v>
      </c>
      <c r="AR806" s="0" t="s">
        <v>58</v>
      </c>
      <c r="AS806" s="0" t="s">
        <v>77</v>
      </c>
      <c r="AT806" s="0" t="n">
        <v>27</v>
      </c>
      <c r="AU806" s="0" t="n">
        <v>28</v>
      </c>
      <c r="AV806" s="0" t="s">
        <v>4258</v>
      </c>
      <c r="AX806" s="0" t="s">
        <v>1263</v>
      </c>
      <c r="AY806" s="0" t="s">
        <v>4259</v>
      </c>
    </row>
    <row r="807" customFormat="false" ht="15" hidden="false" customHeight="false" outlineLevel="0" collapsed="false">
      <c r="A807" s="0" t="s">
        <v>4260</v>
      </c>
      <c r="B807" s="0" t="s">
        <v>2935</v>
      </c>
      <c r="C807" s="0" t="s">
        <v>4261</v>
      </c>
      <c r="E807" s="1" t="s">
        <v>4261</v>
      </c>
      <c r="G807" s="5" t="s">
        <v>4261</v>
      </c>
      <c r="H807" s="5"/>
      <c r="I807" s="5"/>
      <c r="J807" s="5"/>
      <c r="K807" s="5"/>
      <c r="L807" s="5"/>
      <c r="M807" s="5"/>
      <c r="N807" s="5"/>
      <c r="O807" s="0" t="s">
        <v>3766</v>
      </c>
      <c r="P807" s="0" t="s">
        <v>3767</v>
      </c>
      <c r="Q807" s="0" t="s">
        <v>51</v>
      </c>
      <c r="R807" s="0" t="s">
        <v>52</v>
      </c>
      <c r="S807" s="0" t="n">
        <v>5.458</v>
      </c>
      <c r="T807" s="0" t="n">
        <v>2670</v>
      </c>
      <c r="U807" s="0" t="n">
        <v>2670</v>
      </c>
      <c r="V807" s="0" t="n">
        <v>2670</v>
      </c>
      <c r="X807" s="0" t="n">
        <v>1</v>
      </c>
      <c r="Y807" s="0" t="s">
        <v>67</v>
      </c>
      <c r="Z807" s="0" t="n">
        <v>9499</v>
      </c>
      <c r="AA807" s="0" t="s">
        <v>54</v>
      </c>
      <c r="AB807" s="0" t="s">
        <v>54</v>
      </c>
      <c r="AD807" s="0" t="s">
        <v>4262</v>
      </c>
      <c r="AG807" s="6" t="n">
        <v>42643</v>
      </c>
      <c r="AH807" s="0" t="n">
        <v>372</v>
      </c>
      <c r="AI807" s="0" t="n">
        <v>416</v>
      </c>
      <c r="AJ807" s="6" t="n">
        <v>42643</v>
      </c>
      <c r="AK807" s="0" t="n">
        <v>25.433</v>
      </c>
      <c r="AL807" s="6" t="n">
        <v>42643</v>
      </c>
      <c r="AM807" s="0" t="n">
        <v>5.658</v>
      </c>
      <c r="AN807" s="0" t="n">
        <v>6.315</v>
      </c>
      <c r="AO807" s="0" t="s">
        <v>56</v>
      </c>
      <c r="AP807" s="0" t="s">
        <v>56</v>
      </c>
      <c r="AQ807" s="0" t="s">
        <v>70</v>
      </c>
      <c r="AR807" s="0" t="s">
        <v>70</v>
      </c>
      <c r="AS807" s="0" t="s">
        <v>67</v>
      </c>
      <c r="AT807" s="0" t="n">
        <v>278</v>
      </c>
      <c r="AU807" s="0" t="n">
        <v>144</v>
      </c>
      <c r="AV807" s="0" t="s">
        <v>4262</v>
      </c>
      <c r="AW807" s="0" t="s">
        <v>4262</v>
      </c>
      <c r="AX807" s="0" t="s">
        <v>1263</v>
      </c>
      <c r="AY807" s="0" t="s">
        <v>4263</v>
      </c>
    </row>
    <row r="808" customFormat="false" ht="15" hidden="false" customHeight="false" outlineLevel="0" collapsed="false">
      <c r="A808" s="0" t="s">
        <v>4264</v>
      </c>
      <c r="B808" s="0" t="s">
        <v>2935</v>
      </c>
      <c r="C808" s="0" t="s">
        <v>4265</v>
      </c>
      <c r="E808" s="1" t="s">
        <v>4265</v>
      </c>
      <c r="G808" s="5" t="s">
        <v>4265</v>
      </c>
      <c r="H808" s="5"/>
      <c r="I808" s="5"/>
      <c r="J808" s="5"/>
      <c r="K808" s="5"/>
      <c r="L808" s="5"/>
      <c r="M808" s="5"/>
      <c r="N808" s="5" t="s">
        <v>4266</v>
      </c>
      <c r="O808" s="0" t="s">
        <v>4265</v>
      </c>
      <c r="P808" s="0" t="s">
        <v>4264</v>
      </c>
      <c r="Q808" s="0" t="s">
        <v>51</v>
      </c>
      <c r="R808" s="0" t="s">
        <v>52</v>
      </c>
      <c r="S808" s="0" t="n">
        <v>433</v>
      </c>
      <c r="T808" s="0" t="n">
        <v>2932</v>
      </c>
      <c r="U808" s="0" t="n">
        <v>2932</v>
      </c>
      <c r="X808" s="0" t="n">
        <v>20</v>
      </c>
      <c r="Y808" s="0" t="s">
        <v>53</v>
      </c>
      <c r="Z808" s="0" t="n">
        <v>2932</v>
      </c>
      <c r="AA808" s="0" t="s">
        <v>54</v>
      </c>
      <c r="AB808" s="0" t="s">
        <v>54</v>
      </c>
      <c r="AC808" s="0" t="n">
        <v>1.287</v>
      </c>
      <c r="AD808" s="0" t="s">
        <v>4267</v>
      </c>
      <c r="AG808" s="6" t="n">
        <v>42735</v>
      </c>
      <c r="AH808" s="0" t="n">
        <v>13</v>
      </c>
      <c r="AI808" s="0" t="n">
        <v>13</v>
      </c>
      <c r="AJ808" s="6" t="n">
        <v>42735</v>
      </c>
      <c r="AK808" s="0" t="n">
        <v>1.287</v>
      </c>
      <c r="AL808" s="6" t="n">
        <v>42735</v>
      </c>
      <c r="AM808" s="0" t="n">
        <v>228</v>
      </c>
      <c r="AN808" s="0" t="n">
        <v>240</v>
      </c>
      <c r="AO808" s="0" t="n">
        <v>242</v>
      </c>
      <c r="AP808" s="0" t="n">
        <v>270</v>
      </c>
      <c r="AQ808" s="0" t="s">
        <v>197</v>
      </c>
      <c r="AR808" s="0" t="s">
        <v>58</v>
      </c>
      <c r="AS808" s="0" t="s">
        <v>53</v>
      </c>
      <c r="AT808" s="0" t="n">
        <v>10</v>
      </c>
      <c r="AU808" s="0" t="n">
        <v>9</v>
      </c>
      <c r="AV808" s="0" t="s">
        <v>1263</v>
      </c>
      <c r="AX808" s="0" t="s">
        <v>1263</v>
      </c>
    </row>
    <row r="809" customFormat="false" ht="15" hidden="false" customHeight="false" outlineLevel="0" collapsed="false">
      <c r="A809" s="0" t="s">
        <v>4268</v>
      </c>
      <c r="B809" s="0" t="s">
        <v>2935</v>
      </c>
      <c r="C809" s="0" t="s">
        <v>4269</v>
      </c>
      <c r="E809" s="1" t="s">
        <v>4269</v>
      </c>
      <c r="G809" s="5" t="s">
        <v>4269</v>
      </c>
      <c r="H809" s="5" t="s">
        <v>4270</v>
      </c>
      <c r="I809" s="5"/>
      <c r="J809" s="5"/>
      <c r="K809" s="5"/>
      <c r="L809" s="5"/>
      <c r="M809" s="5"/>
      <c r="N809" s="5"/>
      <c r="O809" s="0" t="s">
        <v>4271</v>
      </c>
      <c r="P809" s="0" t="s">
        <v>4272</v>
      </c>
      <c r="Q809" s="0" t="s">
        <v>51</v>
      </c>
      <c r="R809" s="0" t="s">
        <v>52</v>
      </c>
      <c r="S809" s="0" t="n">
        <v>225</v>
      </c>
      <c r="T809" s="0" t="n">
        <v>2720</v>
      </c>
      <c r="U809" s="0" t="n">
        <v>2720</v>
      </c>
      <c r="X809" s="0" t="n">
        <v>3</v>
      </c>
      <c r="Y809" s="0" t="s">
        <v>67</v>
      </c>
      <c r="Z809" s="0" t="s">
        <v>120</v>
      </c>
      <c r="AA809" s="0" t="s">
        <v>120</v>
      </c>
      <c r="AB809" s="0" t="s">
        <v>56</v>
      </c>
      <c r="AC809" s="0" t="s">
        <v>120</v>
      </c>
      <c r="AD809" s="0" t="s">
        <v>4273</v>
      </c>
      <c r="AG809" s="6" t="n">
        <v>42369</v>
      </c>
      <c r="AH809" s="0" t="n">
        <v>11</v>
      </c>
      <c r="AI809" s="0" t="n">
        <v>12</v>
      </c>
      <c r="AJ809" s="6" t="n">
        <v>42369</v>
      </c>
      <c r="AK809" s="0" t="n">
        <v>763</v>
      </c>
      <c r="AL809" s="6" t="n">
        <v>42369</v>
      </c>
      <c r="AM809" s="0" t="n">
        <v>126</v>
      </c>
      <c r="AN809" s="0" t="n">
        <v>137</v>
      </c>
      <c r="AO809" s="0" t="s">
        <v>56</v>
      </c>
      <c r="AP809" s="0" t="s">
        <v>56</v>
      </c>
      <c r="AQ809" s="0" t="s">
        <v>70</v>
      </c>
      <c r="AR809" s="0" t="s">
        <v>70</v>
      </c>
      <c r="AS809" s="0" t="s">
        <v>67</v>
      </c>
      <c r="AT809" s="0" t="n">
        <v>101</v>
      </c>
      <c r="AU809" s="0" t="n">
        <v>1</v>
      </c>
      <c r="AV809" s="0" t="s">
        <v>1263</v>
      </c>
      <c r="AX809" s="0" t="s">
        <v>1263</v>
      </c>
    </row>
    <row r="810" customFormat="false" ht="15" hidden="false" customHeight="false" outlineLevel="0" collapsed="false">
      <c r="A810" s="0" t="s">
        <v>4274</v>
      </c>
      <c r="B810" s="0" t="s">
        <v>2935</v>
      </c>
      <c r="C810" s="0" t="s">
        <v>4275</v>
      </c>
      <c r="E810" s="1" t="s">
        <v>4275</v>
      </c>
      <c r="G810" s="5" t="s">
        <v>4275</v>
      </c>
      <c r="H810" s="5"/>
      <c r="I810" s="5"/>
      <c r="J810" s="5"/>
      <c r="K810" s="5"/>
      <c r="L810" s="5"/>
      <c r="M810" s="5"/>
      <c r="N810" s="5"/>
      <c r="O810" s="0" t="s">
        <v>4275</v>
      </c>
      <c r="P810" s="0" t="s">
        <v>4276</v>
      </c>
      <c r="Q810" s="0" t="s">
        <v>51</v>
      </c>
      <c r="R810" s="0" t="s">
        <v>52</v>
      </c>
      <c r="S810" s="0" t="n">
        <v>72</v>
      </c>
      <c r="T810" s="0" t="n">
        <v>2899</v>
      </c>
      <c r="U810" s="0" t="n">
        <v>2899</v>
      </c>
      <c r="W810" s="0" t="s">
        <v>4277</v>
      </c>
      <c r="X810" s="0" t="n">
        <v>18</v>
      </c>
      <c r="Y810" s="0" t="s">
        <v>53</v>
      </c>
      <c r="Z810" s="0" t="n">
        <v>2899</v>
      </c>
      <c r="AA810" s="0" t="s">
        <v>54</v>
      </c>
      <c r="AB810" s="0" t="s">
        <v>54</v>
      </c>
      <c r="AC810" s="0" t="n">
        <v>318</v>
      </c>
      <c r="AD810" s="0" t="s">
        <v>4278</v>
      </c>
      <c r="AG810" s="6" t="n">
        <v>42735</v>
      </c>
      <c r="AH810" s="0" t="n">
        <v>19</v>
      </c>
      <c r="AI810" s="0" t="n">
        <v>20</v>
      </c>
      <c r="AJ810" s="6" t="n">
        <v>42735</v>
      </c>
      <c r="AK810" s="0" t="n">
        <v>318</v>
      </c>
      <c r="AL810" s="6" t="n">
        <v>42735</v>
      </c>
      <c r="AM810" s="0" t="n">
        <v>96</v>
      </c>
      <c r="AN810" s="0" t="n">
        <v>101</v>
      </c>
      <c r="AO810" s="0" t="n">
        <v>2</v>
      </c>
      <c r="AP810" s="0" t="n">
        <v>2</v>
      </c>
      <c r="AQ810" s="0" t="s">
        <v>197</v>
      </c>
      <c r="AR810" s="0" t="s">
        <v>58</v>
      </c>
      <c r="AS810" s="0" t="s">
        <v>53</v>
      </c>
      <c r="AT810" s="0" t="n">
        <v>14</v>
      </c>
      <c r="AU810" s="0" t="n">
        <v>13</v>
      </c>
      <c r="AV810" s="0" t="s">
        <v>1263</v>
      </c>
      <c r="AX810" s="0" t="s">
        <v>1263</v>
      </c>
    </row>
    <row r="811" customFormat="false" ht="15" hidden="false" customHeight="false" outlineLevel="0" collapsed="false">
      <c r="A811" s="0" t="s">
        <v>4279</v>
      </c>
      <c r="B811" s="0" t="s">
        <v>2935</v>
      </c>
      <c r="C811" s="0" t="s">
        <v>4280</v>
      </c>
      <c r="E811" s="1" t="s">
        <v>4280</v>
      </c>
      <c r="G811" s="5" t="s">
        <v>4280</v>
      </c>
      <c r="H811" s="5"/>
      <c r="I811" s="5"/>
      <c r="J811" s="5"/>
      <c r="K811" s="5"/>
      <c r="L811" s="5"/>
      <c r="M811" s="5" t="s">
        <v>4281</v>
      </c>
      <c r="N811" s="5"/>
      <c r="O811" s="0" t="s">
        <v>4280</v>
      </c>
      <c r="P811" s="0" t="s">
        <v>4282</v>
      </c>
      <c r="Q811" s="0" t="s">
        <v>51</v>
      </c>
      <c r="R811" s="0" t="s">
        <v>52</v>
      </c>
      <c r="S811" s="0" t="s">
        <v>56</v>
      </c>
      <c r="T811" s="0" t="n">
        <v>2899</v>
      </c>
      <c r="U811" s="0" t="n">
        <v>2899</v>
      </c>
      <c r="V811" s="0" t="n">
        <v>2620</v>
      </c>
      <c r="W811" s="0" t="s">
        <v>4279</v>
      </c>
      <c r="X811" s="0" t="n">
        <v>12</v>
      </c>
      <c r="Y811" s="0" t="s">
        <v>77</v>
      </c>
      <c r="Z811" s="0" t="n">
        <v>2899</v>
      </c>
      <c r="AA811" s="0" t="s">
        <v>54</v>
      </c>
      <c r="AB811" s="0" t="s">
        <v>54</v>
      </c>
      <c r="AC811" s="0" t="n">
        <v>3</v>
      </c>
      <c r="AH811" s="0" t="s">
        <v>56</v>
      </c>
      <c r="AI811" s="0" t="s">
        <v>56</v>
      </c>
      <c r="AK811" s="0" t="n">
        <v>3</v>
      </c>
      <c r="AL811" s="0" t="n">
        <v>2016</v>
      </c>
      <c r="AM811" s="0" t="s">
        <v>56</v>
      </c>
      <c r="AN811" s="0" t="s">
        <v>56</v>
      </c>
      <c r="AO811" s="0" t="n">
        <v>0</v>
      </c>
      <c r="AP811" s="0" t="n">
        <v>0</v>
      </c>
      <c r="AQ811" s="0" t="s">
        <v>197</v>
      </c>
      <c r="AR811" s="0" t="s">
        <v>58</v>
      </c>
      <c r="AS811" s="0" t="s">
        <v>77</v>
      </c>
      <c r="AT811" s="0" t="n">
        <v>12</v>
      </c>
      <c r="AU811" s="0" t="n">
        <v>11</v>
      </c>
      <c r="AV811" s="0" t="s">
        <v>1263</v>
      </c>
      <c r="AX811" s="0" t="s">
        <v>1263</v>
      </c>
    </row>
    <row r="812" customFormat="false" ht="15" hidden="false" customHeight="false" outlineLevel="0" collapsed="false">
      <c r="A812" s="0" t="s">
        <v>4283</v>
      </c>
      <c r="B812" s="0" t="s">
        <v>2935</v>
      </c>
      <c r="C812" s="0" t="s">
        <v>4284</v>
      </c>
      <c r="E812" s="1" t="s">
        <v>4284</v>
      </c>
      <c r="G812" s="5" t="s">
        <v>4284</v>
      </c>
      <c r="H812" s="5"/>
      <c r="I812" s="5"/>
      <c r="J812" s="5"/>
      <c r="K812" s="5"/>
      <c r="L812" s="5"/>
      <c r="M812" s="5"/>
      <c r="N812" s="5"/>
      <c r="O812" s="0" t="s">
        <v>4285</v>
      </c>
      <c r="P812" s="0" t="s">
        <v>4286</v>
      </c>
      <c r="Q812" s="0" t="s">
        <v>51</v>
      </c>
      <c r="R812" s="0" t="s">
        <v>52</v>
      </c>
      <c r="S812" s="0" t="n">
        <v>648</v>
      </c>
      <c r="T812" s="0" t="n">
        <v>2751</v>
      </c>
      <c r="U812" s="0" t="n">
        <v>2751</v>
      </c>
      <c r="X812" s="0" t="n">
        <v>78</v>
      </c>
      <c r="Y812" s="0" t="s">
        <v>67</v>
      </c>
      <c r="Z812" s="0" t="s">
        <v>120</v>
      </c>
      <c r="AA812" s="0" t="s">
        <v>4287</v>
      </c>
      <c r="AB812" s="0" t="s">
        <v>56</v>
      </c>
      <c r="AC812" s="0" t="s">
        <v>120</v>
      </c>
      <c r="AD812" s="0" t="s">
        <v>4288</v>
      </c>
      <c r="AG812" s="6" t="n">
        <v>42735</v>
      </c>
      <c r="AH812" s="0" t="n">
        <v>127</v>
      </c>
      <c r="AI812" s="0" t="n">
        <v>134</v>
      </c>
      <c r="AJ812" s="6" t="n">
        <v>42735</v>
      </c>
      <c r="AK812" s="0" t="n">
        <v>1.713</v>
      </c>
      <c r="AL812" s="6" t="n">
        <v>42735</v>
      </c>
      <c r="AM812" s="0" t="n">
        <v>540</v>
      </c>
      <c r="AN812" s="0" t="n">
        <v>569</v>
      </c>
      <c r="AO812" s="0" t="n">
        <v>5.553</v>
      </c>
      <c r="AP812" s="0" t="n">
        <v>6.205</v>
      </c>
      <c r="AQ812" s="0" t="s">
        <v>197</v>
      </c>
      <c r="AR812" s="0" t="s">
        <v>58</v>
      </c>
      <c r="AS812" s="0" t="s">
        <v>67</v>
      </c>
      <c r="AT812" s="0" t="n">
        <v>54</v>
      </c>
      <c r="AU812" s="0" t="n">
        <v>33</v>
      </c>
      <c r="AV812" s="0" t="s">
        <v>4289</v>
      </c>
      <c r="AX812" s="0" t="s">
        <v>1263</v>
      </c>
      <c r="AY812" s="0" t="s">
        <v>4290</v>
      </c>
    </row>
    <row r="813" customFormat="false" ht="15" hidden="false" customHeight="false" outlineLevel="0" collapsed="false">
      <c r="A813" s="0" t="s">
        <v>4291</v>
      </c>
      <c r="B813" s="0" t="s">
        <v>2935</v>
      </c>
      <c r="C813" s="0" t="s">
        <v>4292</v>
      </c>
      <c r="E813" s="1" t="s">
        <v>4292</v>
      </c>
      <c r="G813" s="5" t="s">
        <v>4292</v>
      </c>
      <c r="H813" s="5" t="s">
        <v>4293</v>
      </c>
      <c r="I813" s="5"/>
      <c r="J813" s="5"/>
      <c r="K813" s="5"/>
      <c r="L813" s="5"/>
      <c r="M813" s="5"/>
      <c r="N813" s="5"/>
      <c r="O813" s="0" t="s">
        <v>4294</v>
      </c>
      <c r="P813" s="0" t="s">
        <v>4295</v>
      </c>
      <c r="Q813" s="0" t="s">
        <v>718</v>
      </c>
      <c r="R813" s="0" t="s">
        <v>539</v>
      </c>
      <c r="S813" s="0" t="n">
        <v>0</v>
      </c>
      <c r="T813" s="0" t="n">
        <v>6820</v>
      </c>
      <c r="U813" s="0" t="n">
        <v>6820</v>
      </c>
      <c r="V813" s="0" t="n">
        <v>7739</v>
      </c>
      <c r="X813" s="0" t="n">
        <v>0</v>
      </c>
      <c r="Y813" s="0" t="s">
        <v>67</v>
      </c>
      <c r="Z813" s="0" t="s">
        <v>120</v>
      </c>
      <c r="AA813" s="0" t="s">
        <v>54</v>
      </c>
      <c r="AB813" s="0" t="s">
        <v>54</v>
      </c>
      <c r="AC813" s="0" t="s">
        <v>120</v>
      </c>
      <c r="AD813" s="0" t="s">
        <v>4296</v>
      </c>
      <c r="AG813" s="0" t="n">
        <v>2016</v>
      </c>
      <c r="AH813" s="0" t="s">
        <v>56</v>
      </c>
      <c r="AI813" s="0" t="s">
        <v>56</v>
      </c>
      <c r="AK813" s="0" t="n">
        <v>1</v>
      </c>
      <c r="AL813" s="0" t="n">
        <v>2017</v>
      </c>
      <c r="AM813" s="0" t="s">
        <v>56</v>
      </c>
      <c r="AN813" s="0" t="s">
        <v>56</v>
      </c>
      <c r="AO813" s="0" t="s">
        <v>56</v>
      </c>
      <c r="AP813" s="0" t="s">
        <v>56</v>
      </c>
      <c r="AQ813" s="0" t="s">
        <v>70</v>
      </c>
      <c r="AR813" s="0" t="s">
        <v>70</v>
      </c>
      <c r="AS813" s="0" t="s">
        <v>67</v>
      </c>
      <c r="AT813" s="0" t="n">
        <v>2</v>
      </c>
      <c r="AU813" s="0" t="n">
        <v>0</v>
      </c>
    </row>
    <row r="814" customFormat="false" ht="15" hidden="false" customHeight="false" outlineLevel="0" collapsed="false">
      <c r="A814" s="0" t="s">
        <v>4297</v>
      </c>
      <c r="B814" s="0" t="s">
        <v>2935</v>
      </c>
      <c r="C814" s="0" t="s">
        <v>4298</v>
      </c>
      <c r="E814" s="1" t="s">
        <v>4298</v>
      </c>
      <c r="G814" s="5" t="s">
        <v>4298</v>
      </c>
      <c r="H814" s="5"/>
      <c r="I814" s="5"/>
      <c r="J814" s="5"/>
      <c r="K814" s="5"/>
      <c r="L814" s="5"/>
      <c r="M814" s="5"/>
      <c r="N814" s="5"/>
      <c r="O814" s="0" t="s">
        <v>4298</v>
      </c>
      <c r="P814" s="0" t="s">
        <v>4299</v>
      </c>
      <c r="Q814" s="0" t="s">
        <v>51</v>
      </c>
      <c r="R814" s="0" t="s">
        <v>52</v>
      </c>
      <c r="S814" s="0" t="n">
        <v>681</v>
      </c>
      <c r="T814" s="0" t="n">
        <v>1724</v>
      </c>
      <c r="U814" s="0" t="n">
        <v>1724</v>
      </c>
      <c r="V814" s="0" t="n">
        <v>2229</v>
      </c>
      <c r="W814" s="0" t="s">
        <v>4300</v>
      </c>
      <c r="X814" s="0" t="n">
        <v>71</v>
      </c>
      <c r="Y814" s="0" t="s">
        <v>53</v>
      </c>
      <c r="Z814" s="0" t="n">
        <v>1724</v>
      </c>
      <c r="AA814" s="0" t="s">
        <v>54</v>
      </c>
      <c r="AB814" s="0" t="s">
        <v>54</v>
      </c>
      <c r="AC814" s="0" t="n">
        <v>2.833</v>
      </c>
      <c r="AD814" s="0" t="s">
        <v>4301</v>
      </c>
      <c r="AG814" s="6" t="n">
        <v>42735</v>
      </c>
      <c r="AH814" s="0" t="n">
        <v>24</v>
      </c>
      <c r="AI814" s="0" t="n">
        <v>25</v>
      </c>
      <c r="AJ814" s="6" t="n">
        <v>42735</v>
      </c>
      <c r="AK814" s="0" t="n">
        <v>2.833</v>
      </c>
      <c r="AL814" s="6" t="n">
        <v>42735</v>
      </c>
      <c r="AM814" s="0" t="n">
        <v>674</v>
      </c>
      <c r="AN814" s="0" t="n">
        <v>710</v>
      </c>
      <c r="AO814" s="0" t="n">
        <v>376</v>
      </c>
      <c r="AP814" s="0" t="n">
        <v>420</v>
      </c>
      <c r="AQ814" s="0" t="s">
        <v>197</v>
      </c>
      <c r="AR814" s="0" t="s">
        <v>58</v>
      </c>
      <c r="AS814" s="0" t="s">
        <v>53</v>
      </c>
      <c r="AT814" s="0" t="n">
        <v>26</v>
      </c>
      <c r="AU814" s="0" t="n">
        <v>26</v>
      </c>
      <c r="AX814" s="0" t="s">
        <v>1263</v>
      </c>
    </row>
    <row r="815" customFormat="false" ht="15" hidden="false" customHeight="false" outlineLevel="0" collapsed="false">
      <c r="A815" s="0" t="s">
        <v>4302</v>
      </c>
      <c r="B815" s="0" t="s">
        <v>2935</v>
      </c>
      <c r="C815" s="0" t="s">
        <v>4303</v>
      </c>
      <c r="E815" s="1" t="s">
        <v>4303</v>
      </c>
      <c r="G815" s="5" t="s">
        <v>4303</v>
      </c>
      <c r="H815" s="5" t="s">
        <v>4304</v>
      </c>
      <c r="I815" s="5"/>
      <c r="J815" s="5"/>
      <c r="K815" s="5"/>
      <c r="L815" s="5"/>
      <c r="M815" s="5"/>
      <c r="N815" s="5"/>
      <c r="O815" s="0" t="s">
        <v>4305</v>
      </c>
      <c r="P815" s="0" t="s">
        <v>4306</v>
      </c>
      <c r="Q815" s="0" t="s">
        <v>51</v>
      </c>
      <c r="R815" s="0" t="s">
        <v>52</v>
      </c>
      <c r="S815" s="0" t="n">
        <v>5</v>
      </c>
      <c r="T815" s="0" t="n">
        <v>7010</v>
      </c>
      <c r="U815" s="0" t="n">
        <v>7010</v>
      </c>
      <c r="V815" s="0" t="n">
        <v>2630</v>
      </c>
      <c r="X815" s="0" t="n">
        <v>12</v>
      </c>
      <c r="Y815" s="0" t="s">
        <v>67</v>
      </c>
      <c r="Z815" s="0" t="n">
        <v>7022</v>
      </c>
      <c r="AA815" s="0" t="s">
        <v>54</v>
      </c>
      <c r="AB815" s="0" t="s">
        <v>54</v>
      </c>
      <c r="AC815" s="0" t="n">
        <v>2</v>
      </c>
      <c r="AD815" s="0" t="s">
        <v>4307</v>
      </c>
      <c r="AG815" s="6" t="n">
        <v>41912</v>
      </c>
      <c r="AH815" s="0" t="n">
        <v>-2</v>
      </c>
      <c r="AI815" s="0" t="n">
        <v>-3</v>
      </c>
      <c r="AJ815" s="6" t="n">
        <v>41912</v>
      </c>
      <c r="AK815" s="0" t="n">
        <v>5</v>
      </c>
      <c r="AL815" s="6" t="n">
        <v>41912</v>
      </c>
      <c r="AM815" s="0" t="n">
        <v>88</v>
      </c>
      <c r="AN815" s="0" t="n">
        <v>111</v>
      </c>
      <c r="AO815" s="0" t="n">
        <v>1</v>
      </c>
      <c r="AP815" s="0" t="n">
        <v>1</v>
      </c>
      <c r="AQ815" s="0" t="s">
        <v>189</v>
      </c>
      <c r="AR815" s="0" t="s">
        <v>189</v>
      </c>
      <c r="AS815" s="0" t="s">
        <v>67</v>
      </c>
      <c r="AT815" s="0" t="n">
        <v>20</v>
      </c>
      <c r="AU815" s="0" t="n">
        <v>7</v>
      </c>
      <c r="AX815" s="0" t="s">
        <v>1263</v>
      </c>
      <c r="AY815" s="0" t="s">
        <v>4308</v>
      </c>
    </row>
    <row r="816" customFormat="false" ht="15" hidden="false" customHeight="false" outlineLevel="0" collapsed="false">
      <c r="A816" s="0" t="s">
        <v>4309</v>
      </c>
      <c r="B816" s="0" t="s">
        <v>2935</v>
      </c>
      <c r="C816" s="0" t="s">
        <v>4310</v>
      </c>
      <c r="E816" s="1" t="s">
        <v>4310</v>
      </c>
      <c r="G816" s="5" t="s">
        <v>4310</v>
      </c>
      <c r="H816" s="5"/>
      <c r="I816" s="5"/>
      <c r="J816" s="5"/>
      <c r="K816" s="5"/>
      <c r="L816" s="5"/>
      <c r="M816" s="5"/>
      <c r="N816" s="5"/>
      <c r="O816" s="0" t="s">
        <v>4310</v>
      </c>
      <c r="P816" s="0" t="s">
        <v>4311</v>
      </c>
      <c r="Q816" s="0" t="s">
        <v>51</v>
      </c>
      <c r="R816" s="0" t="s">
        <v>52</v>
      </c>
      <c r="S816" s="0" t="n">
        <v>1.177</v>
      </c>
      <c r="T816" s="0" t="n">
        <v>2910</v>
      </c>
      <c r="U816" s="0" t="n">
        <v>2910</v>
      </c>
      <c r="V816" s="0" t="n">
        <v>2016</v>
      </c>
      <c r="X816" s="0" t="n">
        <v>20</v>
      </c>
      <c r="Y816" s="0" t="s">
        <v>77</v>
      </c>
      <c r="Z816" s="0" t="n">
        <v>2910</v>
      </c>
      <c r="AA816" s="0" t="s">
        <v>54</v>
      </c>
      <c r="AB816" s="0" t="s">
        <v>54</v>
      </c>
      <c r="AC816" s="0" t="n">
        <v>1.659</v>
      </c>
      <c r="AD816" s="0" t="s">
        <v>4312</v>
      </c>
      <c r="AG816" s="6" t="n">
        <v>42369</v>
      </c>
      <c r="AH816" s="0" t="n">
        <v>1</v>
      </c>
      <c r="AI816" s="0" t="n">
        <v>2</v>
      </c>
      <c r="AJ816" s="6" t="n">
        <v>42369</v>
      </c>
      <c r="AK816" s="0" t="n">
        <v>1.659</v>
      </c>
      <c r="AL816" s="6" t="n">
        <v>42369</v>
      </c>
      <c r="AM816" s="0" t="n">
        <v>481</v>
      </c>
      <c r="AN816" s="0" t="n">
        <v>524</v>
      </c>
      <c r="AO816" s="0" t="s">
        <v>56</v>
      </c>
      <c r="AP816" s="0" t="s">
        <v>56</v>
      </c>
      <c r="AQ816" s="0" t="s">
        <v>70</v>
      </c>
      <c r="AR816" s="0" t="s">
        <v>70</v>
      </c>
      <c r="AS816" s="0" t="s">
        <v>77</v>
      </c>
      <c r="AT816" s="0" t="n">
        <v>5</v>
      </c>
      <c r="AU816" s="0" t="n">
        <v>6</v>
      </c>
      <c r="AV816" s="0" t="s">
        <v>1263</v>
      </c>
      <c r="AX816" s="0" t="s">
        <v>1263</v>
      </c>
    </row>
    <row r="817" customFormat="false" ht="15" hidden="false" customHeight="false" outlineLevel="0" collapsed="false">
      <c r="A817" s="0" t="s">
        <v>4313</v>
      </c>
      <c r="B817" s="0" t="s">
        <v>2935</v>
      </c>
      <c r="C817" s="0" t="s">
        <v>4314</v>
      </c>
      <c r="E817" s="1" t="s">
        <v>4314</v>
      </c>
      <c r="G817" s="5" t="s">
        <v>4314</v>
      </c>
      <c r="H817" s="5" t="s">
        <v>4315</v>
      </c>
      <c r="I817" s="5"/>
      <c r="J817" s="5"/>
      <c r="K817" s="5"/>
      <c r="L817" s="5"/>
      <c r="M817" s="5"/>
      <c r="N817" s="5"/>
      <c r="O817" s="0" t="s">
        <v>4314</v>
      </c>
      <c r="P817" s="0" t="s">
        <v>4316</v>
      </c>
      <c r="Q817" s="0" t="s">
        <v>51</v>
      </c>
      <c r="R817" s="0" t="s">
        <v>52</v>
      </c>
      <c r="S817" s="0" t="n">
        <v>2.003</v>
      </c>
      <c r="T817" s="0" t="n">
        <v>2059</v>
      </c>
      <c r="U817" s="0" t="n">
        <v>2059</v>
      </c>
      <c r="V817" s="0" t="n">
        <v>2229</v>
      </c>
      <c r="X817" s="0" t="n">
        <v>60</v>
      </c>
      <c r="Y817" s="0" t="s">
        <v>77</v>
      </c>
      <c r="Z817" s="0" t="n">
        <v>2059</v>
      </c>
      <c r="AA817" s="0" t="s">
        <v>54</v>
      </c>
      <c r="AB817" s="0" t="s">
        <v>54</v>
      </c>
      <c r="AC817" s="0" t="n">
        <v>8.2</v>
      </c>
      <c r="AD817" s="0" t="s">
        <v>4317</v>
      </c>
      <c r="AG817" s="6" t="n">
        <v>42369</v>
      </c>
      <c r="AH817" s="0" t="n">
        <v>37</v>
      </c>
      <c r="AI817" s="0" t="n">
        <v>40</v>
      </c>
      <c r="AJ817" s="6" t="n">
        <v>42369</v>
      </c>
      <c r="AK817" s="0" t="n">
        <v>8.2</v>
      </c>
      <c r="AL817" s="6" t="n">
        <v>42369</v>
      </c>
      <c r="AM817" s="0" t="n">
        <v>1.114</v>
      </c>
      <c r="AN817" s="0" t="n">
        <v>1.213</v>
      </c>
      <c r="AO817" s="0" t="s">
        <v>56</v>
      </c>
      <c r="AP817" s="0" t="s">
        <v>56</v>
      </c>
      <c r="AQ817" s="0" t="s">
        <v>70</v>
      </c>
      <c r="AR817" s="0" t="s">
        <v>70</v>
      </c>
      <c r="AS817" s="0" t="s">
        <v>77</v>
      </c>
      <c r="AT817" s="0" t="n">
        <v>27</v>
      </c>
      <c r="AU817" s="0" t="n">
        <v>29</v>
      </c>
      <c r="AV817" s="0" t="s">
        <v>4317</v>
      </c>
      <c r="AW817" s="0" t="s">
        <v>4317</v>
      </c>
      <c r="AX817" s="0" t="s">
        <v>1263</v>
      </c>
    </row>
    <row r="818" customFormat="false" ht="15" hidden="false" customHeight="false" outlineLevel="0" collapsed="false">
      <c r="A818" s="0" t="s">
        <v>4318</v>
      </c>
      <c r="B818" s="0" t="s">
        <v>2935</v>
      </c>
      <c r="C818" s="0" t="s">
        <v>4319</v>
      </c>
      <c r="E818" s="1" t="s">
        <v>4319</v>
      </c>
      <c r="G818" s="5" t="s">
        <v>4319</v>
      </c>
      <c r="H818" s="5"/>
      <c r="I818" s="5"/>
      <c r="J818" s="5"/>
      <c r="K818" s="5"/>
      <c r="L818" s="5"/>
      <c r="M818" s="5"/>
      <c r="N818" s="5"/>
      <c r="O818" s="0" t="s">
        <v>4319</v>
      </c>
      <c r="P818" s="0" t="s">
        <v>4320</v>
      </c>
      <c r="Q818" s="0" t="s">
        <v>51</v>
      </c>
      <c r="R818" s="0" t="s">
        <v>52</v>
      </c>
      <c r="S818" s="0" t="n">
        <v>1.502</v>
      </c>
      <c r="T818" s="0" t="n">
        <v>2892</v>
      </c>
      <c r="U818" s="0" t="n">
        <v>2892</v>
      </c>
      <c r="X818" s="0" t="n">
        <v>285</v>
      </c>
      <c r="Y818" s="0" t="s">
        <v>77</v>
      </c>
      <c r="Z818" s="0" t="n">
        <v>2892</v>
      </c>
      <c r="AA818" s="0" t="s">
        <v>54</v>
      </c>
      <c r="AB818" s="0" t="s">
        <v>54</v>
      </c>
      <c r="AC818" s="0" t="n">
        <v>10.771</v>
      </c>
      <c r="AD818" s="0" t="s">
        <v>4321</v>
      </c>
      <c r="AG818" s="6" t="n">
        <v>42735</v>
      </c>
      <c r="AH818" s="0" t="n">
        <v>11</v>
      </c>
      <c r="AI818" s="0" t="n">
        <v>12</v>
      </c>
      <c r="AJ818" s="6" t="n">
        <v>42735</v>
      </c>
      <c r="AK818" s="0" t="n">
        <v>10.771</v>
      </c>
      <c r="AL818" s="6" t="n">
        <v>42735</v>
      </c>
      <c r="AM818" s="0" t="n">
        <v>1.701</v>
      </c>
      <c r="AN818" s="0" t="n">
        <v>1.793</v>
      </c>
      <c r="AO818" s="0" t="n">
        <v>359</v>
      </c>
      <c r="AP818" s="0" t="n">
        <v>402</v>
      </c>
      <c r="AQ818" s="0" t="s">
        <v>197</v>
      </c>
      <c r="AR818" s="0" t="s">
        <v>58</v>
      </c>
      <c r="AS818" s="0" t="s">
        <v>77</v>
      </c>
      <c r="AT818" s="0" t="n">
        <v>122</v>
      </c>
      <c r="AU818" s="0" t="n">
        <v>139</v>
      </c>
      <c r="AX818" s="0" t="s">
        <v>1263</v>
      </c>
    </row>
    <row r="819" customFormat="false" ht="15" hidden="false" customHeight="false" outlineLevel="0" collapsed="false">
      <c r="A819" s="0" t="s">
        <v>4322</v>
      </c>
      <c r="B819" s="0" t="s">
        <v>2935</v>
      </c>
      <c r="C819" s="0" t="s">
        <v>4323</v>
      </c>
      <c r="E819" s="1" t="s">
        <v>4323</v>
      </c>
      <c r="G819" s="5" t="s">
        <v>4323</v>
      </c>
      <c r="H819" s="5"/>
      <c r="I819" s="5"/>
      <c r="J819" s="5"/>
      <c r="K819" s="5"/>
      <c r="L819" s="5"/>
      <c r="M819" s="5"/>
      <c r="N819" s="5"/>
      <c r="O819" s="0" t="s">
        <v>4324</v>
      </c>
      <c r="P819" s="0" t="s">
        <v>4325</v>
      </c>
      <c r="Q819" s="0" t="s">
        <v>718</v>
      </c>
      <c r="R819" s="0" t="s">
        <v>52</v>
      </c>
      <c r="S819" s="0" t="n">
        <v>286</v>
      </c>
      <c r="T819" s="0" t="n">
        <v>6820</v>
      </c>
      <c r="U819" s="0" t="n">
        <v>6820</v>
      </c>
      <c r="V819" s="0" t="n">
        <v>6820</v>
      </c>
      <c r="X819" s="0" t="n">
        <v>36</v>
      </c>
      <c r="Y819" s="0" t="s">
        <v>67</v>
      </c>
      <c r="Z819" s="0" t="s">
        <v>120</v>
      </c>
      <c r="AA819" s="0" t="s">
        <v>120</v>
      </c>
      <c r="AB819" s="0" t="s">
        <v>56</v>
      </c>
      <c r="AC819" s="0" t="s">
        <v>120</v>
      </c>
      <c r="AD819" s="0" t="s">
        <v>4326</v>
      </c>
      <c r="AG819" s="6" t="n">
        <v>42369</v>
      </c>
      <c r="AH819" s="0" t="n">
        <v>-8</v>
      </c>
      <c r="AI819" s="0" t="n">
        <v>-8</v>
      </c>
      <c r="AJ819" s="6" t="n">
        <v>42369</v>
      </c>
      <c r="AK819" s="0" t="n">
        <v>1.479</v>
      </c>
      <c r="AL819" s="6" t="n">
        <v>42369</v>
      </c>
      <c r="AM819" s="0" t="n">
        <v>382</v>
      </c>
      <c r="AN819" s="0" t="n">
        <v>416</v>
      </c>
      <c r="AO819" s="0" t="s">
        <v>56</v>
      </c>
      <c r="AP819" s="0" t="s">
        <v>56</v>
      </c>
      <c r="AQ819" s="0" t="s">
        <v>70</v>
      </c>
      <c r="AR819" s="0" t="s">
        <v>70</v>
      </c>
      <c r="AS819" s="0" t="s">
        <v>67</v>
      </c>
      <c r="AT819" s="0" t="n">
        <v>46</v>
      </c>
      <c r="AU819" s="0" t="n">
        <v>4</v>
      </c>
      <c r="AX819" s="0" t="s">
        <v>1263</v>
      </c>
    </row>
    <row r="820" customFormat="false" ht="15" hidden="false" customHeight="false" outlineLevel="0" collapsed="false">
      <c r="A820" s="0" t="s">
        <v>4327</v>
      </c>
      <c r="B820" s="0" t="s">
        <v>2935</v>
      </c>
      <c r="C820" s="0" t="s">
        <v>4328</v>
      </c>
      <c r="E820" s="1" t="s">
        <v>4328</v>
      </c>
      <c r="G820" s="5" t="s">
        <v>4328</v>
      </c>
      <c r="H820" s="5"/>
      <c r="I820" s="5" t="s">
        <v>4329</v>
      </c>
      <c r="J820" s="5"/>
      <c r="K820" s="5"/>
      <c r="L820" s="5"/>
      <c r="M820" s="5"/>
      <c r="N820" s="5"/>
      <c r="O820" s="0" t="s">
        <v>4330</v>
      </c>
      <c r="P820" s="0" t="s">
        <v>4331</v>
      </c>
      <c r="Q820" s="0" t="s">
        <v>51</v>
      </c>
      <c r="R820" s="0" t="s">
        <v>126</v>
      </c>
      <c r="S820" s="0" t="s">
        <v>56</v>
      </c>
      <c r="T820" s="0" t="n">
        <v>2890</v>
      </c>
      <c r="U820" s="0" t="n">
        <v>2890</v>
      </c>
      <c r="V820" s="0" t="n">
        <v>4752</v>
      </c>
      <c r="X820" s="0" t="n">
        <v>2</v>
      </c>
      <c r="Y820" s="0" t="s">
        <v>67</v>
      </c>
      <c r="Z820" s="0" t="s">
        <v>120</v>
      </c>
      <c r="AA820" s="0" t="s">
        <v>120</v>
      </c>
      <c r="AB820" s="0" t="s">
        <v>56</v>
      </c>
      <c r="AC820" s="0" t="s">
        <v>120</v>
      </c>
      <c r="AD820" s="0" t="s">
        <v>4332</v>
      </c>
      <c r="AH820" s="0" t="s">
        <v>56</v>
      </c>
      <c r="AI820" s="0" t="s">
        <v>56</v>
      </c>
      <c r="AJ820" s="6" t="n">
        <v>41274</v>
      </c>
      <c r="AK820" s="0" t="s">
        <v>56</v>
      </c>
      <c r="AM820" s="0" t="n">
        <v>15</v>
      </c>
      <c r="AN820" s="0" t="n">
        <v>20</v>
      </c>
      <c r="AO820" s="0" t="s">
        <v>56</v>
      </c>
      <c r="AP820" s="0" t="s">
        <v>56</v>
      </c>
      <c r="AQ820" s="0" t="s">
        <v>70</v>
      </c>
      <c r="AR820" s="0" t="s">
        <v>70</v>
      </c>
      <c r="AS820" s="0" t="s">
        <v>67</v>
      </c>
      <c r="AT820" s="0" t="n">
        <v>11</v>
      </c>
      <c r="AU820" s="0" t="n">
        <v>1</v>
      </c>
      <c r="AV820" s="0" t="s">
        <v>1263</v>
      </c>
      <c r="AW820" s="0" t="s">
        <v>1263</v>
      </c>
      <c r="AX820" s="0" t="s">
        <v>1263</v>
      </c>
    </row>
    <row r="821" customFormat="false" ht="15" hidden="false" customHeight="false" outlineLevel="0" collapsed="false">
      <c r="A821" s="0" t="s">
        <v>4333</v>
      </c>
      <c r="B821" s="0" t="s">
        <v>2935</v>
      </c>
      <c r="C821" s="0" t="s">
        <v>4334</v>
      </c>
      <c r="E821" s="1" t="s">
        <v>4334</v>
      </c>
      <c r="G821" s="5" t="s">
        <v>4334</v>
      </c>
      <c r="H821" s="5"/>
      <c r="I821" s="5"/>
      <c r="J821" s="5"/>
      <c r="K821" s="5"/>
      <c r="L821" s="5"/>
      <c r="M821" s="5"/>
      <c r="N821" s="5"/>
      <c r="O821" s="0" t="s">
        <v>4335</v>
      </c>
      <c r="P821" s="0" t="s">
        <v>4336</v>
      </c>
      <c r="Q821" s="0" t="s">
        <v>51</v>
      </c>
      <c r="R821" s="0" t="s">
        <v>52</v>
      </c>
      <c r="S821" s="0" t="n">
        <v>2.193</v>
      </c>
      <c r="T821" s="0" t="n">
        <v>1812</v>
      </c>
      <c r="U821" s="0" t="n">
        <v>1812</v>
      </c>
      <c r="V821" s="0" t="n">
        <v>1712</v>
      </c>
      <c r="W821" s="0" t="s">
        <v>4333</v>
      </c>
      <c r="X821" s="0" t="n">
        <v>143</v>
      </c>
      <c r="Y821" s="0" t="s">
        <v>67</v>
      </c>
      <c r="Z821" s="0" t="n">
        <v>6619</v>
      </c>
      <c r="AA821" s="0" t="s">
        <v>4337</v>
      </c>
      <c r="AB821" s="0" t="s">
        <v>56</v>
      </c>
      <c r="AC821" s="0" t="n">
        <v>11.324</v>
      </c>
      <c r="AD821" s="0" t="s">
        <v>4338</v>
      </c>
      <c r="AG821" s="6" t="n">
        <v>42369</v>
      </c>
      <c r="AH821" s="0" t="n">
        <v>55</v>
      </c>
      <c r="AI821" s="0" t="n">
        <v>59</v>
      </c>
      <c r="AJ821" s="6" t="n">
        <v>42369</v>
      </c>
      <c r="AK821" s="0" t="n">
        <v>11.324</v>
      </c>
      <c r="AL821" s="6" t="n">
        <v>42369</v>
      </c>
      <c r="AM821" s="0" t="n">
        <v>2.112</v>
      </c>
      <c r="AN821" s="0" t="n">
        <v>2.299</v>
      </c>
      <c r="AO821" s="0" t="s">
        <v>56</v>
      </c>
      <c r="AP821" s="0" t="s">
        <v>56</v>
      </c>
      <c r="AQ821" s="0" t="s">
        <v>70</v>
      </c>
      <c r="AR821" s="0" t="s">
        <v>70</v>
      </c>
      <c r="AS821" s="0" t="s">
        <v>67</v>
      </c>
      <c r="AT821" s="0" t="n">
        <v>82</v>
      </c>
      <c r="AU821" s="0" t="n">
        <v>84</v>
      </c>
      <c r="AX821" s="0" t="s">
        <v>1263</v>
      </c>
      <c r="AY821" s="0" t="s">
        <v>4339</v>
      </c>
    </row>
    <row r="822" customFormat="false" ht="15" hidden="false" customHeight="false" outlineLevel="0" collapsed="false">
      <c r="A822" s="0" t="s">
        <v>4340</v>
      </c>
      <c r="B822" s="0" t="s">
        <v>2935</v>
      </c>
      <c r="C822" s="0" t="s">
        <v>4341</v>
      </c>
      <c r="E822" s="1" t="s">
        <v>4341</v>
      </c>
      <c r="G822" s="5" t="s">
        <v>4341</v>
      </c>
      <c r="H822" s="5" t="s">
        <v>4342</v>
      </c>
      <c r="I822" s="5"/>
      <c r="J822" s="5"/>
      <c r="K822" s="5"/>
      <c r="L822" s="5"/>
      <c r="M822" s="5"/>
      <c r="N822" s="5"/>
      <c r="O822" s="0" t="s">
        <v>4341</v>
      </c>
      <c r="P822" s="0" t="s">
        <v>4343</v>
      </c>
      <c r="Q822" s="0" t="s">
        <v>51</v>
      </c>
      <c r="R822" s="0" t="s">
        <v>52</v>
      </c>
      <c r="S822" s="0" t="n">
        <v>16.355</v>
      </c>
      <c r="T822" s="0" t="n">
        <v>4661</v>
      </c>
      <c r="U822" s="0" t="n">
        <v>4661</v>
      </c>
      <c r="V822" s="0" t="n">
        <v>4611</v>
      </c>
      <c r="X822" s="0" t="n">
        <v>999</v>
      </c>
      <c r="Y822" s="0" t="s">
        <v>77</v>
      </c>
      <c r="Z822" s="0" t="n">
        <v>4661</v>
      </c>
      <c r="AA822" s="0" t="s">
        <v>54</v>
      </c>
      <c r="AB822" s="0" t="s">
        <v>54</v>
      </c>
      <c r="AC822" s="0" t="n">
        <v>16.711</v>
      </c>
      <c r="AD822" s="0" t="s">
        <v>2943</v>
      </c>
      <c r="AG822" s="6" t="n">
        <v>42735</v>
      </c>
      <c r="AH822" s="0" t="n">
        <v>31</v>
      </c>
      <c r="AI822" s="0" t="n">
        <v>33</v>
      </c>
      <c r="AJ822" s="6" t="n">
        <v>42735</v>
      </c>
      <c r="AK822" s="0" t="n">
        <v>16.711</v>
      </c>
      <c r="AL822" s="6" t="n">
        <v>42735</v>
      </c>
      <c r="AM822" s="0" t="n">
        <v>6.475</v>
      </c>
      <c r="AN822" s="0" t="n">
        <v>6.825</v>
      </c>
      <c r="AO822" s="0" t="n">
        <v>1.056</v>
      </c>
      <c r="AP822" s="0" t="n">
        <v>1.179</v>
      </c>
      <c r="AQ822" s="0" t="s">
        <v>197</v>
      </c>
      <c r="AR822" s="0" t="s">
        <v>58</v>
      </c>
      <c r="AS822" s="0" t="s">
        <v>77</v>
      </c>
      <c r="AT822" s="0" t="n">
        <v>423</v>
      </c>
      <c r="AU822" s="0" t="n">
        <v>457</v>
      </c>
      <c r="AX822" s="0" t="s">
        <v>1263</v>
      </c>
      <c r="AY822" s="0" t="s">
        <v>4344</v>
      </c>
    </row>
    <row r="823" customFormat="false" ht="15" hidden="false" customHeight="false" outlineLevel="0" collapsed="false">
      <c r="A823" s="0" t="s">
        <v>4345</v>
      </c>
      <c r="B823" s="0" t="s">
        <v>2935</v>
      </c>
      <c r="C823" s="0" t="s">
        <v>4346</v>
      </c>
      <c r="E823" s="1" t="s">
        <v>4346</v>
      </c>
      <c r="G823" s="5" t="s">
        <v>4346</v>
      </c>
      <c r="H823" s="5"/>
      <c r="I823" s="5"/>
      <c r="J823" s="5"/>
      <c r="K823" s="5"/>
      <c r="L823" s="5"/>
      <c r="M823" s="5"/>
      <c r="N823" s="5"/>
      <c r="O823" s="0" t="s">
        <v>4346</v>
      </c>
      <c r="P823" s="0" t="s">
        <v>4347</v>
      </c>
      <c r="Q823" s="0" t="s">
        <v>51</v>
      </c>
      <c r="R823" s="0" t="s">
        <v>52</v>
      </c>
      <c r="S823" s="0" t="n">
        <v>2.337</v>
      </c>
      <c r="T823" s="0" t="n">
        <v>2790</v>
      </c>
      <c r="U823" s="0" t="n">
        <v>2790</v>
      </c>
      <c r="V823" s="0" t="n">
        <v>2651</v>
      </c>
      <c r="W823" s="0" t="s">
        <v>4348</v>
      </c>
      <c r="X823" s="0" t="n">
        <v>218</v>
      </c>
      <c r="Y823" s="0" t="s">
        <v>53</v>
      </c>
      <c r="Z823" s="0" t="n">
        <v>2790</v>
      </c>
      <c r="AA823" s="0" t="s">
        <v>54</v>
      </c>
      <c r="AB823" s="0" t="s">
        <v>54</v>
      </c>
      <c r="AC823" s="0" t="n">
        <v>10.091</v>
      </c>
      <c r="AD823" s="0" t="s">
        <v>4338</v>
      </c>
      <c r="AG823" s="6" t="n">
        <v>42185</v>
      </c>
      <c r="AH823" s="0" t="n">
        <v>147</v>
      </c>
      <c r="AI823" s="0" t="n">
        <v>165</v>
      </c>
      <c r="AJ823" s="6" t="n">
        <v>42185</v>
      </c>
      <c r="AK823" s="0" t="n">
        <v>10.091</v>
      </c>
      <c r="AL823" s="6" t="n">
        <v>42185</v>
      </c>
      <c r="AM823" s="0" t="n">
        <v>3.184</v>
      </c>
      <c r="AN823" s="0" t="n">
        <v>3.563</v>
      </c>
      <c r="AO823" s="0" t="s">
        <v>56</v>
      </c>
      <c r="AP823" s="0" t="s">
        <v>56</v>
      </c>
      <c r="AQ823" s="0" t="s">
        <v>70</v>
      </c>
      <c r="AR823" s="0" t="s">
        <v>70</v>
      </c>
      <c r="AS823" s="0" t="s">
        <v>53</v>
      </c>
      <c r="AT823" s="0" t="n">
        <v>101</v>
      </c>
      <c r="AU823" s="0" t="n">
        <v>104</v>
      </c>
      <c r="AX823" s="0" t="s">
        <v>1263</v>
      </c>
      <c r="AY823" s="0" t="s">
        <v>4349</v>
      </c>
    </row>
    <row r="824" customFormat="false" ht="15" hidden="false" customHeight="false" outlineLevel="0" collapsed="false">
      <c r="A824" s="0" t="s">
        <v>4350</v>
      </c>
      <c r="B824" s="0" t="s">
        <v>2935</v>
      </c>
      <c r="C824" s="0" t="s">
        <v>4351</v>
      </c>
      <c r="E824" s="1" t="s">
        <v>4351</v>
      </c>
      <c r="G824" s="5" t="s">
        <v>4351</v>
      </c>
      <c r="H824" s="5"/>
      <c r="I824" s="5"/>
      <c r="J824" s="5"/>
      <c r="K824" s="5"/>
      <c r="L824" s="5"/>
      <c r="M824" s="5"/>
      <c r="N824" s="5"/>
      <c r="O824" s="0" t="s">
        <v>4352</v>
      </c>
      <c r="P824" s="0" t="s">
        <v>4353</v>
      </c>
      <c r="Q824" s="0" t="s">
        <v>51</v>
      </c>
      <c r="R824" s="0" t="s">
        <v>52</v>
      </c>
      <c r="S824" s="0" t="n">
        <v>5.789</v>
      </c>
      <c r="T824" s="0" t="n">
        <v>2611</v>
      </c>
      <c r="U824" s="0" t="n">
        <v>2611</v>
      </c>
      <c r="W824" s="0" t="s">
        <v>4354</v>
      </c>
      <c r="X824" s="0" t="n">
        <v>134</v>
      </c>
      <c r="Y824" s="0" t="s">
        <v>67</v>
      </c>
      <c r="Z824" s="0" t="n">
        <v>6619</v>
      </c>
      <c r="AA824" s="0" t="s">
        <v>4355</v>
      </c>
      <c r="AB824" s="0" t="s">
        <v>56</v>
      </c>
      <c r="AC824" s="0" t="n">
        <v>16.938</v>
      </c>
      <c r="AD824" s="0" t="s">
        <v>2943</v>
      </c>
      <c r="AG824" s="6" t="n">
        <v>42735</v>
      </c>
      <c r="AH824" s="0" t="n">
        <v>179</v>
      </c>
      <c r="AI824" s="0" t="n">
        <v>189</v>
      </c>
      <c r="AJ824" s="6" t="n">
        <v>42735</v>
      </c>
      <c r="AK824" s="0" t="n">
        <v>17.205</v>
      </c>
      <c r="AL824" s="6" t="n">
        <v>42735</v>
      </c>
      <c r="AM824" s="0" t="n">
        <v>7.462</v>
      </c>
      <c r="AN824" s="0" t="n">
        <v>7.865</v>
      </c>
      <c r="AO824" s="0" t="n">
        <v>4.902</v>
      </c>
      <c r="AP824" s="0" t="n">
        <v>5.478</v>
      </c>
      <c r="AQ824" s="0" t="s">
        <v>197</v>
      </c>
      <c r="AR824" s="0" t="s">
        <v>58</v>
      </c>
      <c r="AS824" s="0" t="s">
        <v>67</v>
      </c>
      <c r="AT824" s="0" t="n">
        <v>59</v>
      </c>
      <c r="AU824" s="0" t="n">
        <v>56</v>
      </c>
      <c r="AV824" s="0" t="s">
        <v>4356</v>
      </c>
      <c r="AX824" s="0" t="s">
        <v>1263</v>
      </c>
      <c r="AY824" s="0" t="s">
        <v>4357</v>
      </c>
    </row>
    <row r="825" customFormat="false" ht="15" hidden="false" customHeight="false" outlineLevel="0" collapsed="false">
      <c r="A825" s="0" t="s">
        <v>4358</v>
      </c>
      <c r="B825" s="0" t="s">
        <v>2935</v>
      </c>
      <c r="C825" s="0" t="s">
        <v>4359</v>
      </c>
      <c r="E825" s="1" t="s">
        <v>4359</v>
      </c>
      <c r="G825" s="5" t="s">
        <v>4359</v>
      </c>
      <c r="H825" s="5"/>
      <c r="I825" s="5"/>
      <c r="J825" s="5"/>
      <c r="K825" s="5"/>
      <c r="L825" s="5"/>
      <c r="M825" s="5"/>
      <c r="N825" s="5"/>
      <c r="O825" s="0" t="s">
        <v>4359</v>
      </c>
      <c r="P825" s="0" t="s">
        <v>4360</v>
      </c>
      <c r="Q825" s="0" t="s">
        <v>51</v>
      </c>
      <c r="R825" s="0" t="s">
        <v>52</v>
      </c>
      <c r="S825" s="0" t="n">
        <v>541</v>
      </c>
      <c r="T825" s="0" t="n">
        <v>3020</v>
      </c>
      <c r="U825" s="0" t="n">
        <v>3020</v>
      </c>
      <c r="X825" s="0" t="n">
        <v>106</v>
      </c>
      <c r="Y825" s="0" t="s">
        <v>53</v>
      </c>
      <c r="Z825" s="0" t="n">
        <v>3020</v>
      </c>
      <c r="AA825" s="0" t="s">
        <v>54</v>
      </c>
      <c r="AB825" s="0" t="s">
        <v>54</v>
      </c>
      <c r="AC825" s="0" t="n">
        <v>3.37</v>
      </c>
      <c r="AD825" s="0" t="s">
        <v>2943</v>
      </c>
      <c r="AG825" s="6" t="n">
        <v>42735</v>
      </c>
      <c r="AH825" s="0" t="n">
        <v>-16</v>
      </c>
      <c r="AI825" s="0" t="n">
        <v>-17</v>
      </c>
      <c r="AJ825" s="6" t="n">
        <v>42735</v>
      </c>
      <c r="AK825" s="0" t="n">
        <v>3.37</v>
      </c>
      <c r="AL825" s="6" t="n">
        <v>42735</v>
      </c>
      <c r="AM825" s="0" t="n">
        <v>459</v>
      </c>
      <c r="AN825" s="0" t="n">
        <v>484</v>
      </c>
      <c r="AO825" s="0" t="n">
        <v>268</v>
      </c>
      <c r="AP825" s="0" t="n">
        <v>300</v>
      </c>
      <c r="AQ825" s="0" t="s">
        <v>197</v>
      </c>
      <c r="AR825" s="0" t="s">
        <v>58</v>
      </c>
      <c r="AS825" s="0" t="s">
        <v>53</v>
      </c>
      <c r="AT825" s="0" t="n">
        <v>55</v>
      </c>
      <c r="AU825" s="0" t="n">
        <v>59</v>
      </c>
      <c r="AX825" s="0" t="s">
        <v>1263</v>
      </c>
      <c r="AY825" s="0" t="s">
        <v>4361</v>
      </c>
    </row>
    <row r="826" customFormat="false" ht="15" hidden="false" customHeight="false" outlineLevel="0" collapsed="false">
      <c r="A826" s="0" t="s">
        <v>4362</v>
      </c>
      <c r="B826" s="0" t="s">
        <v>2935</v>
      </c>
      <c r="C826" s="0" t="s">
        <v>4363</v>
      </c>
      <c r="E826" s="1" t="s">
        <v>4363</v>
      </c>
      <c r="G826" s="5" t="s">
        <v>4363</v>
      </c>
      <c r="H826" s="5"/>
      <c r="I826" s="5"/>
      <c r="J826" s="5"/>
      <c r="K826" s="5"/>
      <c r="L826" s="5"/>
      <c r="M826" s="5"/>
      <c r="N826" s="5"/>
      <c r="O826" s="0" t="s">
        <v>4363</v>
      </c>
      <c r="P826" s="0" t="s">
        <v>4364</v>
      </c>
      <c r="Q826" s="0" t="s">
        <v>51</v>
      </c>
      <c r="R826" s="0" t="s">
        <v>52</v>
      </c>
      <c r="S826" s="0" t="n">
        <v>99.639</v>
      </c>
      <c r="T826" s="0" t="n">
        <v>2910</v>
      </c>
      <c r="U826" s="0" t="n">
        <v>2910</v>
      </c>
      <c r="V826" s="0" t="n">
        <v>3091</v>
      </c>
      <c r="X826" s="0" t="n">
        <v>1</v>
      </c>
      <c r="Y826" s="0" t="s">
        <v>77</v>
      </c>
      <c r="Z826" s="0" t="n">
        <v>2910</v>
      </c>
      <c r="AA826" s="0" t="s">
        <v>54</v>
      </c>
      <c r="AB826" s="0" t="s">
        <v>54</v>
      </c>
      <c r="AC826" s="0" t="n">
        <v>115.842</v>
      </c>
      <c r="AD826" s="0" t="s">
        <v>4338</v>
      </c>
      <c r="AG826" s="6" t="n">
        <v>42735</v>
      </c>
      <c r="AH826" s="0" t="n">
        <v>6.67</v>
      </c>
      <c r="AI826" s="0" t="n">
        <v>7.031</v>
      </c>
      <c r="AJ826" s="6" t="n">
        <v>42735</v>
      </c>
      <c r="AK826" s="0" t="n">
        <v>115.842</v>
      </c>
      <c r="AL826" s="6" t="n">
        <v>42735</v>
      </c>
      <c r="AM826" s="0" t="n">
        <v>188.535</v>
      </c>
      <c r="AN826" s="0" t="n">
        <v>198.735</v>
      </c>
      <c r="AO826" s="0" t="n">
        <v>50.592</v>
      </c>
      <c r="AP826" s="0" t="n">
        <v>56.529</v>
      </c>
      <c r="AQ826" s="0" t="s">
        <v>197</v>
      </c>
      <c r="AR826" s="0" t="s">
        <v>58</v>
      </c>
      <c r="AS826" s="0" t="s">
        <v>77</v>
      </c>
      <c r="AT826" s="0" t="n">
        <v>302</v>
      </c>
      <c r="AU826" s="0" t="n">
        <v>342</v>
      </c>
      <c r="AV826" s="0" t="s">
        <v>4356</v>
      </c>
      <c r="AW826" s="0" t="s">
        <v>4356</v>
      </c>
      <c r="AX826" s="0" t="s">
        <v>1263</v>
      </c>
      <c r="AY826" s="0" t="s">
        <v>4365</v>
      </c>
    </row>
    <row r="827" customFormat="false" ht="15" hidden="false" customHeight="false" outlineLevel="0" collapsed="false">
      <c r="A827" s="0" t="s">
        <v>4366</v>
      </c>
      <c r="B827" s="0" t="s">
        <v>2935</v>
      </c>
      <c r="C827" s="0" t="s">
        <v>4367</v>
      </c>
      <c r="E827" s="1" t="s">
        <v>4367</v>
      </c>
      <c r="G827" s="5" t="s">
        <v>4367</v>
      </c>
      <c r="H827" s="5" t="s">
        <v>4368</v>
      </c>
      <c r="I827" s="5"/>
      <c r="J827" s="5"/>
      <c r="K827" s="5"/>
      <c r="L827" s="5"/>
      <c r="M827" s="5"/>
      <c r="N827" s="5"/>
      <c r="O827" s="0" t="s">
        <v>4369</v>
      </c>
      <c r="P827" s="0" t="s">
        <v>4370</v>
      </c>
      <c r="Q827" s="0" t="s">
        <v>51</v>
      </c>
      <c r="R827" s="0" t="s">
        <v>52</v>
      </c>
      <c r="S827" s="0" t="n">
        <v>6.63</v>
      </c>
      <c r="T827" s="0" t="n">
        <v>7010</v>
      </c>
      <c r="U827" s="0" t="n">
        <v>7010</v>
      </c>
      <c r="V827" s="0" t="n">
        <v>2815</v>
      </c>
      <c r="X827" s="0" t="n">
        <v>398</v>
      </c>
      <c r="Y827" s="0" t="s">
        <v>67</v>
      </c>
      <c r="Z827" s="0" t="n">
        <v>7490</v>
      </c>
      <c r="AA827" s="0" t="s">
        <v>120</v>
      </c>
      <c r="AB827" s="0" t="s">
        <v>56</v>
      </c>
      <c r="AC827" s="0" t="n">
        <v>2</v>
      </c>
      <c r="AD827" s="0" t="s">
        <v>4338</v>
      </c>
      <c r="AG827" s="6" t="n">
        <v>42369</v>
      </c>
      <c r="AH827" s="0" t="n">
        <v>645</v>
      </c>
      <c r="AI827" s="0" t="n">
        <v>702</v>
      </c>
      <c r="AJ827" s="6" t="n">
        <v>42369</v>
      </c>
      <c r="AK827" s="0" t="n">
        <v>21.501</v>
      </c>
      <c r="AL827" s="6" t="n">
        <v>42369</v>
      </c>
      <c r="AM827" s="0" t="n">
        <v>4.002</v>
      </c>
      <c r="AN827" s="0" t="n">
        <v>4.357</v>
      </c>
      <c r="AO827" s="0" t="s">
        <v>56</v>
      </c>
      <c r="AP827" s="0" t="s">
        <v>56</v>
      </c>
      <c r="AQ827" s="0" t="s">
        <v>70</v>
      </c>
      <c r="AR827" s="0" t="s">
        <v>70</v>
      </c>
      <c r="AS827" s="0" t="s">
        <v>67</v>
      </c>
      <c r="AT827" s="0" t="n">
        <v>193</v>
      </c>
      <c r="AU827" s="0" t="n">
        <v>138</v>
      </c>
      <c r="AV827" s="0" t="s">
        <v>1263</v>
      </c>
      <c r="AX827" s="0" t="s">
        <v>1263</v>
      </c>
      <c r="AY827" s="0" t="s">
        <v>1071</v>
      </c>
    </row>
    <row r="828" customFormat="false" ht="15" hidden="false" customHeight="false" outlineLevel="0" collapsed="false">
      <c r="A828" s="0" t="s">
        <v>4371</v>
      </c>
      <c r="B828" s="0" t="s">
        <v>2935</v>
      </c>
      <c r="C828" s="0" t="s">
        <v>4372</v>
      </c>
      <c r="E828" s="1" t="s">
        <v>4372</v>
      </c>
      <c r="G828" s="5" t="s">
        <v>4372</v>
      </c>
      <c r="H828" s="5"/>
      <c r="I828" s="5"/>
      <c r="J828" s="5"/>
      <c r="K828" s="5"/>
      <c r="L828" s="5"/>
      <c r="M828" s="5"/>
      <c r="N828" s="5"/>
      <c r="O828" s="0" t="s">
        <v>4372</v>
      </c>
      <c r="P828" s="0" t="s">
        <v>4373</v>
      </c>
      <c r="Q828" s="0" t="s">
        <v>51</v>
      </c>
      <c r="R828" s="0" t="s">
        <v>52</v>
      </c>
      <c r="S828" s="0" t="n">
        <v>18.107</v>
      </c>
      <c r="T828" s="0" t="n">
        <v>2011</v>
      </c>
      <c r="U828" s="0" t="n">
        <v>2011</v>
      </c>
      <c r="V828" s="0" t="n">
        <v>2830</v>
      </c>
      <c r="X828" s="0" t="n">
        <v>982</v>
      </c>
      <c r="Y828" s="0" t="s">
        <v>53</v>
      </c>
      <c r="Z828" s="0" t="n">
        <v>2011</v>
      </c>
      <c r="AA828" s="0" t="s">
        <v>54</v>
      </c>
      <c r="AB828" s="0" t="s">
        <v>54</v>
      </c>
      <c r="AC828" s="0" t="n">
        <v>59.715</v>
      </c>
      <c r="AD828" s="0" t="s">
        <v>2943</v>
      </c>
      <c r="AG828" s="6" t="n">
        <v>42735</v>
      </c>
      <c r="AH828" s="0" t="n">
        <v>1.154</v>
      </c>
      <c r="AI828" s="0" t="n">
        <v>1.216</v>
      </c>
      <c r="AJ828" s="6" t="n">
        <v>42735</v>
      </c>
      <c r="AK828" s="0" t="n">
        <v>59.715</v>
      </c>
      <c r="AL828" s="6" t="n">
        <v>42735</v>
      </c>
      <c r="AM828" s="0" t="n">
        <v>35.189</v>
      </c>
      <c r="AN828" s="0" t="n">
        <v>37.093</v>
      </c>
      <c r="AO828" s="0" t="n">
        <v>32.085</v>
      </c>
      <c r="AP828" s="0" t="n">
        <v>35.851</v>
      </c>
      <c r="AQ828" s="0" t="s">
        <v>197</v>
      </c>
      <c r="AR828" s="0" t="s">
        <v>58</v>
      </c>
      <c r="AS828" s="0" t="s">
        <v>53</v>
      </c>
      <c r="AT828" s="0" t="n">
        <v>738</v>
      </c>
      <c r="AU828" s="0" t="n">
        <v>823</v>
      </c>
      <c r="AX828" s="0" t="s">
        <v>1263</v>
      </c>
    </row>
    <row r="829" customFormat="false" ht="15" hidden="false" customHeight="false" outlineLevel="0" collapsed="false">
      <c r="A829" s="0" t="s">
        <v>4374</v>
      </c>
      <c r="B829" s="0" t="s">
        <v>2935</v>
      </c>
      <c r="C829" s="0" t="s">
        <v>4375</v>
      </c>
      <c r="E829" s="1" t="s">
        <v>4375</v>
      </c>
      <c r="G829" s="5" t="s">
        <v>4375</v>
      </c>
      <c r="H829" s="5"/>
      <c r="I829" s="5"/>
      <c r="J829" s="5"/>
      <c r="K829" s="5"/>
      <c r="L829" s="5"/>
      <c r="M829" s="5"/>
      <c r="N829" s="5"/>
      <c r="O829" s="0" t="s">
        <v>4375</v>
      </c>
      <c r="P829" s="0" t="s">
        <v>4376</v>
      </c>
      <c r="Q829" s="0" t="s">
        <v>51</v>
      </c>
      <c r="R829" s="0" t="s">
        <v>52</v>
      </c>
      <c r="S829" s="0" t="n">
        <v>360</v>
      </c>
      <c r="T829" s="0" t="n">
        <v>5829</v>
      </c>
      <c r="U829" s="0" t="n">
        <v>5829</v>
      </c>
      <c r="W829" s="0" t="s">
        <v>4377</v>
      </c>
      <c r="X829" s="0" t="n">
        <v>139</v>
      </c>
      <c r="Y829" s="0" t="s">
        <v>77</v>
      </c>
      <c r="Z829" s="0" t="n">
        <v>5829</v>
      </c>
      <c r="AA829" s="0" t="s">
        <v>54</v>
      </c>
      <c r="AB829" s="0" t="s">
        <v>54</v>
      </c>
      <c r="AC829" s="0" t="n">
        <v>1.925</v>
      </c>
      <c r="AD829" s="0" t="s">
        <v>2943</v>
      </c>
      <c r="AG829" s="6" t="n">
        <v>42735</v>
      </c>
      <c r="AH829" s="0" t="n">
        <v>47</v>
      </c>
      <c r="AI829" s="0" t="n">
        <v>49</v>
      </c>
      <c r="AJ829" s="6" t="n">
        <v>42735</v>
      </c>
      <c r="AK829" s="0" t="n">
        <v>1.925</v>
      </c>
      <c r="AL829" s="6" t="n">
        <v>42735</v>
      </c>
      <c r="AM829" s="0" t="n">
        <v>455</v>
      </c>
      <c r="AN829" s="0" t="n">
        <v>479</v>
      </c>
      <c r="AO829" s="0" t="n">
        <v>10.534</v>
      </c>
      <c r="AP829" s="0" t="n">
        <v>11.77</v>
      </c>
      <c r="AQ829" s="0" t="s">
        <v>197</v>
      </c>
      <c r="AR829" s="0" t="s">
        <v>58</v>
      </c>
      <c r="AS829" s="0" t="s">
        <v>77</v>
      </c>
      <c r="AT829" s="0" t="n">
        <v>67</v>
      </c>
      <c r="AU829" s="0" t="n">
        <v>71</v>
      </c>
      <c r="AX829" s="0" t="s">
        <v>1263</v>
      </c>
      <c r="AY829" s="0" t="s">
        <v>4378</v>
      </c>
    </row>
    <row r="830" customFormat="false" ht="15" hidden="false" customHeight="false" outlineLevel="0" collapsed="false">
      <c r="A830" s="0" t="s">
        <v>4379</v>
      </c>
      <c r="B830" s="0" t="s">
        <v>2935</v>
      </c>
      <c r="C830" s="0" t="s">
        <v>4380</v>
      </c>
      <c r="E830" s="1" t="s">
        <v>4380</v>
      </c>
      <c r="G830" s="5" t="s">
        <v>4380</v>
      </c>
      <c r="H830" s="5" t="s">
        <v>4381</v>
      </c>
      <c r="I830" s="5" t="s">
        <v>4382</v>
      </c>
      <c r="J830" s="5"/>
      <c r="K830" s="5"/>
      <c r="L830" s="5"/>
      <c r="M830" s="5"/>
      <c r="N830" s="5"/>
      <c r="O830" s="0" t="s">
        <v>4383</v>
      </c>
      <c r="P830" s="0" t="s">
        <v>4384</v>
      </c>
      <c r="Q830" s="0" t="s">
        <v>51</v>
      </c>
      <c r="R830" s="0" t="s">
        <v>52</v>
      </c>
      <c r="S830" s="0" t="n">
        <v>2.48</v>
      </c>
      <c r="T830" s="0" t="n">
        <v>7010</v>
      </c>
      <c r="U830" s="0" t="n">
        <v>7010</v>
      </c>
      <c r="V830" s="0" t="n">
        <v>7010</v>
      </c>
      <c r="W830" s="0" t="s">
        <v>4379</v>
      </c>
      <c r="X830" s="0" t="n">
        <v>675</v>
      </c>
      <c r="Y830" s="0" t="s">
        <v>67</v>
      </c>
      <c r="AA830" s="0" t="s">
        <v>54</v>
      </c>
      <c r="AB830" s="0" t="s">
        <v>54</v>
      </c>
      <c r="AD830" s="0" t="s">
        <v>4338</v>
      </c>
      <c r="AG830" s="6" t="n">
        <v>42369</v>
      </c>
      <c r="AH830" s="0" t="n">
        <v>114</v>
      </c>
      <c r="AI830" s="0" t="n">
        <v>124</v>
      </c>
      <c r="AJ830" s="6" t="n">
        <v>42369</v>
      </c>
      <c r="AK830" s="0" t="n">
        <v>20.228</v>
      </c>
      <c r="AL830" s="6" t="n">
        <v>42369</v>
      </c>
      <c r="AM830" s="0" t="n">
        <v>1.87</v>
      </c>
      <c r="AN830" s="0" t="n">
        <v>2.036</v>
      </c>
      <c r="AO830" s="0" t="s">
        <v>56</v>
      </c>
      <c r="AP830" s="0" t="s">
        <v>56</v>
      </c>
      <c r="AQ830" s="0" t="s">
        <v>70</v>
      </c>
      <c r="AR830" s="0" t="s">
        <v>70</v>
      </c>
      <c r="AS830" s="0" t="s">
        <v>67</v>
      </c>
      <c r="AT830" s="0" t="n">
        <v>239</v>
      </c>
      <c r="AU830" s="0" t="n">
        <v>200</v>
      </c>
      <c r="AX830" s="0" t="s">
        <v>1263</v>
      </c>
      <c r="AY830" s="0" t="s">
        <v>4385</v>
      </c>
    </row>
    <row r="831" customFormat="false" ht="15" hidden="false" customHeight="false" outlineLevel="0" collapsed="false">
      <c r="A831" s="0" t="s">
        <v>4386</v>
      </c>
      <c r="B831" s="0" t="s">
        <v>2935</v>
      </c>
      <c r="C831" s="0" t="s">
        <v>4387</v>
      </c>
      <c r="E831" s="1" t="s">
        <v>4387</v>
      </c>
      <c r="G831" s="5" t="s">
        <v>4387</v>
      </c>
      <c r="H831" s="5"/>
      <c r="I831" s="5"/>
      <c r="J831" s="5"/>
      <c r="K831" s="5"/>
      <c r="L831" s="5"/>
      <c r="M831" s="5"/>
      <c r="N831" s="5"/>
      <c r="O831" s="0" t="s">
        <v>3596</v>
      </c>
      <c r="P831" s="0" t="s">
        <v>3597</v>
      </c>
      <c r="Q831" s="0" t="s">
        <v>51</v>
      </c>
      <c r="R831" s="0" t="s">
        <v>52</v>
      </c>
      <c r="S831" s="0" t="n">
        <v>3</v>
      </c>
      <c r="T831" s="0" t="n">
        <v>2120</v>
      </c>
      <c r="U831" s="0" t="n">
        <v>2120</v>
      </c>
      <c r="X831" s="0" t="n">
        <v>1</v>
      </c>
      <c r="Y831" s="0" t="s">
        <v>67</v>
      </c>
      <c r="Z831" s="0" t="n">
        <v>7022</v>
      </c>
      <c r="AA831" s="0" t="s">
        <v>120</v>
      </c>
      <c r="AB831" s="0" t="s">
        <v>56</v>
      </c>
      <c r="AC831" s="0" t="n">
        <v>6</v>
      </c>
      <c r="AD831" s="0" t="s">
        <v>2943</v>
      </c>
      <c r="AG831" s="6" t="n">
        <v>42704</v>
      </c>
      <c r="AH831" s="0" t="n">
        <v>-6</v>
      </c>
      <c r="AI831" s="0" t="n">
        <v>-7</v>
      </c>
      <c r="AJ831" s="6" t="n">
        <v>42704</v>
      </c>
      <c r="AK831" s="0" t="n">
        <v>49</v>
      </c>
      <c r="AL831" s="6" t="n">
        <v>42704</v>
      </c>
      <c r="AM831" s="0" t="n">
        <v>15</v>
      </c>
      <c r="AN831" s="0" t="n">
        <v>16</v>
      </c>
      <c r="AO831" s="0" t="n">
        <v>40</v>
      </c>
      <c r="AP831" s="0" t="n">
        <v>44</v>
      </c>
      <c r="AQ831" s="0" t="s">
        <v>197</v>
      </c>
      <c r="AR831" s="0" t="s">
        <v>58</v>
      </c>
      <c r="AS831" s="0" t="s">
        <v>67</v>
      </c>
      <c r="AT831" s="0" t="n">
        <v>23</v>
      </c>
      <c r="AU831" s="0" t="n">
        <v>1</v>
      </c>
      <c r="AV831" s="0" t="s">
        <v>4388</v>
      </c>
      <c r="AX831" s="0" t="s">
        <v>1263</v>
      </c>
    </row>
    <row r="832" customFormat="false" ht="15" hidden="false" customHeight="false" outlineLevel="0" collapsed="false">
      <c r="A832" s="0" t="s">
        <v>4389</v>
      </c>
      <c r="B832" s="0" t="s">
        <v>2935</v>
      </c>
      <c r="C832" s="0" t="s">
        <v>4390</v>
      </c>
      <c r="E832" s="1" t="s">
        <v>4390</v>
      </c>
      <c r="G832" s="5" t="s">
        <v>4390</v>
      </c>
      <c r="H832" s="5"/>
      <c r="I832" s="5"/>
      <c r="J832" s="5"/>
      <c r="K832" s="5"/>
      <c r="L832" s="5"/>
      <c r="M832" s="5"/>
      <c r="N832" s="5"/>
      <c r="O832" s="0" t="s">
        <v>4391</v>
      </c>
      <c r="P832" s="0" t="s">
        <v>4392</v>
      </c>
      <c r="Q832" s="0" t="s">
        <v>51</v>
      </c>
      <c r="R832" s="0" t="s">
        <v>52</v>
      </c>
      <c r="S832" s="0" t="n">
        <v>53</v>
      </c>
      <c r="T832" s="0" t="n">
        <v>5829</v>
      </c>
      <c r="U832" s="0" t="n">
        <v>5829</v>
      </c>
      <c r="X832" s="0" t="n">
        <v>17</v>
      </c>
      <c r="Y832" s="0" t="s">
        <v>67</v>
      </c>
      <c r="Z832" s="0" t="s">
        <v>120</v>
      </c>
      <c r="AA832" s="0" t="s">
        <v>120</v>
      </c>
      <c r="AB832" s="0" t="s">
        <v>56</v>
      </c>
      <c r="AC832" s="0" t="s">
        <v>120</v>
      </c>
      <c r="AD832" s="0" t="s">
        <v>2943</v>
      </c>
      <c r="AG832" s="6" t="n">
        <v>42735</v>
      </c>
      <c r="AH832" s="0" t="n">
        <v>9</v>
      </c>
      <c r="AI832" s="0" t="n">
        <v>10</v>
      </c>
      <c r="AJ832" s="6" t="n">
        <v>42735</v>
      </c>
      <c r="AK832" s="0" t="n">
        <v>367</v>
      </c>
      <c r="AL832" s="6" t="n">
        <v>42735</v>
      </c>
      <c r="AM832" s="0" t="n">
        <v>34</v>
      </c>
      <c r="AN832" s="0" t="n">
        <v>36</v>
      </c>
      <c r="AO832" s="0" t="n">
        <v>279</v>
      </c>
      <c r="AP832" s="0" t="n">
        <v>312</v>
      </c>
      <c r="AQ832" s="0" t="s">
        <v>197</v>
      </c>
      <c r="AR832" s="0" t="s">
        <v>58</v>
      </c>
      <c r="AS832" s="0" t="s">
        <v>67</v>
      </c>
      <c r="AT832" s="0" t="n">
        <v>9</v>
      </c>
      <c r="AU832" s="0" t="n">
        <v>5</v>
      </c>
      <c r="AX832" s="0" t="s">
        <v>1263</v>
      </c>
      <c r="AY832" s="0" t="s">
        <v>4393</v>
      </c>
    </row>
    <row r="833" customFormat="false" ht="15" hidden="false" customHeight="false" outlineLevel="0" collapsed="false">
      <c r="A833" s="0" t="s">
        <v>4394</v>
      </c>
      <c r="B833" s="0" t="s">
        <v>2935</v>
      </c>
      <c r="C833" s="0" t="s">
        <v>4395</v>
      </c>
      <c r="E833" s="1" t="s">
        <v>4395</v>
      </c>
      <c r="G833" s="5" t="s">
        <v>4395</v>
      </c>
      <c r="H833" s="5"/>
      <c r="I833" s="5"/>
      <c r="J833" s="5"/>
      <c r="K833" s="5"/>
      <c r="L833" s="5"/>
      <c r="M833" s="5"/>
      <c r="N833" s="5"/>
      <c r="O833" s="0" t="s">
        <v>4395</v>
      </c>
      <c r="P833" s="0" t="s">
        <v>4396</v>
      </c>
      <c r="Q833" s="0" t="s">
        <v>51</v>
      </c>
      <c r="R833" s="0" t="s">
        <v>52</v>
      </c>
      <c r="S833" s="0" t="n">
        <v>1.444</v>
      </c>
      <c r="T833" s="0" t="n">
        <v>2892</v>
      </c>
      <c r="U833" s="0" t="n">
        <v>2892</v>
      </c>
      <c r="W833" s="0" t="s">
        <v>4397</v>
      </c>
      <c r="X833" s="0" t="n">
        <v>159</v>
      </c>
      <c r="Y833" s="0" t="s">
        <v>77</v>
      </c>
      <c r="Z833" s="0" t="n">
        <v>2892</v>
      </c>
      <c r="AA833" s="0" t="s">
        <v>54</v>
      </c>
      <c r="AB833" s="0" t="s">
        <v>54</v>
      </c>
      <c r="AC833" s="0" t="n">
        <v>4.792</v>
      </c>
      <c r="AD833" s="0" t="s">
        <v>2943</v>
      </c>
      <c r="AG833" s="6" t="n">
        <v>42735</v>
      </c>
      <c r="AH833" s="0" t="n">
        <v>57</v>
      </c>
      <c r="AI833" s="0" t="n">
        <v>60</v>
      </c>
      <c r="AJ833" s="6" t="n">
        <v>42735</v>
      </c>
      <c r="AK833" s="0" t="n">
        <v>4.792</v>
      </c>
      <c r="AL833" s="6" t="n">
        <v>42735</v>
      </c>
      <c r="AM833" s="0" t="n">
        <v>1.581</v>
      </c>
      <c r="AN833" s="0" t="n">
        <v>1.666</v>
      </c>
      <c r="AO833" s="0" t="n">
        <v>1.352</v>
      </c>
      <c r="AP833" s="0" t="n">
        <v>1.511</v>
      </c>
      <c r="AQ833" s="0" t="s">
        <v>197</v>
      </c>
      <c r="AR833" s="0" t="s">
        <v>58</v>
      </c>
      <c r="AS833" s="0" t="s">
        <v>77</v>
      </c>
      <c r="AT833" s="0" t="n">
        <v>57</v>
      </c>
      <c r="AU833" s="0" t="n">
        <v>57</v>
      </c>
      <c r="AV833" s="0" t="s">
        <v>4398</v>
      </c>
      <c r="AW833" s="0" t="s">
        <v>4399</v>
      </c>
      <c r="AX833" s="0" t="s">
        <v>1263</v>
      </c>
      <c r="AY833" s="0" t="s">
        <v>4399</v>
      </c>
    </row>
    <row r="834" customFormat="false" ht="15" hidden="false" customHeight="false" outlineLevel="0" collapsed="false">
      <c r="A834" s="0" t="s">
        <v>4400</v>
      </c>
      <c r="B834" s="0" t="s">
        <v>2935</v>
      </c>
      <c r="C834" s="0" t="s">
        <v>4401</v>
      </c>
      <c r="E834" s="1" t="s">
        <v>4401</v>
      </c>
      <c r="G834" s="5" t="s">
        <v>4401</v>
      </c>
      <c r="H834" s="5" t="s">
        <v>4402</v>
      </c>
      <c r="I834" s="5" t="s">
        <v>4403</v>
      </c>
      <c r="J834" s="5"/>
      <c r="K834" s="5"/>
      <c r="L834" s="5"/>
      <c r="M834" s="5" t="s">
        <v>4404</v>
      </c>
      <c r="N834" s="5"/>
      <c r="O834" s="0" t="s">
        <v>1289</v>
      </c>
      <c r="P834" s="0" t="s">
        <v>1290</v>
      </c>
      <c r="Q834" s="0" t="s">
        <v>51</v>
      </c>
      <c r="R834" s="0" t="s">
        <v>52</v>
      </c>
      <c r="S834" s="0" t="n">
        <v>777</v>
      </c>
      <c r="T834" s="0" t="n">
        <v>7112</v>
      </c>
      <c r="U834" s="0" t="n">
        <v>7112</v>
      </c>
      <c r="V834" s="0" t="n">
        <v>2573</v>
      </c>
      <c r="W834" s="0" t="s">
        <v>4405</v>
      </c>
      <c r="X834" s="0" t="n">
        <v>40</v>
      </c>
      <c r="Y834" s="0" t="s">
        <v>67</v>
      </c>
      <c r="Z834" s="0" t="s">
        <v>120</v>
      </c>
      <c r="AA834" s="0" t="s">
        <v>256</v>
      </c>
      <c r="AB834" s="0" t="s">
        <v>54</v>
      </c>
      <c r="AC834" s="0" t="s">
        <v>120</v>
      </c>
      <c r="AD834" s="0" t="s">
        <v>4338</v>
      </c>
      <c r="AG834" s="6" t="n">
        <v>42369</v>
      </c>
      <c r="AH834" s="0" t="n">
        <v>30</v>
      </c>
      <c r="AI834" s="0" t="n">
        <v>33</v>
      </c>
      <c r="AJ834" s="6" t="n">
        <v>42369</v>
      </c>
      <c r="AK834" s="0" t="n">
        <v>1.864</v>
      </c>
      <c r="AL834" s="6" t="n">
        <v>42369</v>
      </c>
      <c r="AM834" s="0" t="n">
        <v>659</v>
      </c>
      <c r="AN834" s="0" t="n">
        <v>717</v>
      </c>
      <c r="AO834" s="0" t="s">
        <v>56</v>
      </c>
      <c r="AP834" s="0" t="s">
        <v>56</v>
      </c>
      <c r="AQ834" s="0" t="s">
        <v>70</v>
      </c>
      <c r="AR834" s="0" t="s">
        <v>70</v>
      </c>
      <c r="AS834" s="0" t="s">
        <v>67</v>
      </c>
      <c r="AT834" s="0" t="n">
        <v>13179</v>
      </c>
      <c r="AU834" s="0" t="n">
        <v>12</v>
      </c>
      <c r="AV834" s="0" t="s">
        <v>1263</v>
      </c>
      <c r="AX834" s="0" t="s">
        <v>1263</v>
      </c>
    </row>
    <row r="835" customFormat="false" ht="15" hidden="false" customHeight="false" outlineLevel="0" collapsed="false">
      <c r="A835" s="0" t="s">
        <v>4406</v>
      </c>
      <c r="B835" s="0" t="s">
        <v>2935</v>
      </c>
      <c r="C835" s="0" t="s">
        <v>4407</v>
      </c>
      <c r="E835" s="1" t="s">
        <v>4407</v>
      </c>
      <c r="G835" s="5" t="s">
        <v>4407</v>
      </c>
      <c r="H835" s="5"/>
      <c r="I835" s="5"/>
      <c r="J835" s="5"/>
      <c r="K835" s="5"/>
      <c r="L835" s="5"/>
      <c r="M835" s="5"/>
      <c r="N835" s="5"/>
      <c r="O835" s="0" t="s">
        <v>4407</v>
      </c>
      <c r="P835" s="0" t="s">
        <v>4408</v>
      </c>
      <c r="Q835" s="0" t="s">
        <v>51</v>
      </c>
      <c r="R835" s="0" t="s">
        <v>52</v>
      </c>
      <c r="S835" s="0" t="n">
        <v>5.007</v>
      </c>
      <c r="T835" s="0" t="n">
        <v>3030</v>
      </c>
      <c r="U835" s="0" t="n">
        <v>3030</v>
      </c>
      <c r="W835" s="0" t="s">
        <v>4409</v>
      </c>
      <c r="X835" s="0" t="n">
        <v>60</v>
      </c>
      <c r="Y835" s="0" t="s">
        <v>53</v>
      </c>
      <c r="Z835" s="0" t="n">
        <v>3030</v>
      </c>
      <c r="AA835" s="0" t="s">
        <v>54</v>
      </c>
      <c r="AB835" s="0" t="s">
        <v>54</v>
      </c>
      <c r="AC835" s="0" t="n">
        <v>8.368</v>
      </c>
      <c r="AD835" s="0" t="s">
        <v>2943</v>
      </c>
      <c r="AG835" s="6" t="n">
        <v>42735</v>
      </c>
      <c r="AH835" s="0" t="n">
        <v>312</v>
      </c>
      <c r="AI835" s="0" t="n">
        <v>329</v>
      </c>
      <c r="AJ835" s="6" t="n">
        <v>42735</v>
      </c>
      <c r="AK835" s="0" t="n">
        <v>8.368</v>
      </c>
      <c r="AL835" s="6" t="n">
        <v>42735</v>
      </c>
      <c r="AM835" s="0" t="n">
        <v>5.845</v>
      </c>
      <c r="AN835" s="0" t="n">
        <v>6.161</v>
      </c>
      <c r="AO835" s="0" t="n">
        <v>6.651</v>
      </c>
      <c r="AP835" s="0" t="n">
        <v>7.431</v>
      </c>
      <c r="AQ835" s="0" t="s">
        <v>197</v>
      </c>
      <c r="AR835" s="0" t="s">
        <v>58</v>
      </c>
      <c r="AS835" s="0" t="s">
        <v>53</v>
      </c>
      <c r="AT835" s="0" t="n">
        <v>19</v>
      </c>
      <c r="AU835" s="0" t="n">
        <v>34</v>
      </c>
      <c r="AV835" s="0" t="s">
        <v>4356</v>
      </c>
      <c r="AX835" s="0" t="s">
        <v>1263</v>
      </c>
      <c r="AY835" s="0" t="s">
        <v>4410</v>
      </c>
    </row>
    <row r="836" customFormat="false" ht="15" hidden="false" customHeight="false" outlineLevel="0" collapsed="false">
      <c r="A836" s="0" t="s">
        <v>4411</v>
      </c>
      <c r="B836" s="0" t="s">
        <v>2935</v>
      </c>
      <c r="C836" s="0" t="s">
        <v>4412</v>
      </c>
      <c r="E836" s="1" t="s">
        <v>4412</v>
      </c>
      <c r="G836" s="5" t="s">
        <v>4412</v>
      </c>
      <c r="H836" s="5"/>
      <c r="I836" s="5"/>
      <c r="J836" s="5"/>
      <c r="K836" s="5"/>
      <c r="L836" s="5"/>
      <c r="M836" s="5"/>
      <c r="N836" s="5"/>
      <c r="O836" s="0" t="s">
        <v>4413</v>
      </c>
      <c r="P836" s="0" t="s">
        <v>4414</v>
      </c>
      <c r="Q836" s="0" t="s">
        <v>51</v>
      </c>
      <c r="R836" s="0" t="s">
        <v>52</v>
      </c>
      <c r="S836" s="0" t="n">
        <v>327</v>
      </c>
      <c r="T836" s="0" t="n">
        <v>3250</v>
      </c>
      <c r="U836" s="0" t="n">
        <v>3250</v>
      </c>
      <c r="W836" s="0" t="s">
        <v>4415</v>
      </c>
      <c r="X836" s="0" t="n">
        <v>79</v>
      </c>
      <c r="Y836" s="0" t="s">
        <v>67</v>
      </c>
      <c r="AA836" s="0" t="s">
        <v>120</v>
      </c>
      <c r="AB836" s="0" t="s">
        <v>56</v>
      </c>
      <c r="AD836" s="0" t="s">
        <v>4338</v>
      </c>
      <c r="AG836" s="6" t="n">
        <v>42369</v>
      </c>
      <c r="AH836" s="0" t="n">
        <v>-10</v>
      </c>
      <c r="AI836" s="0" t="n">
        <v>-11</v>
      </c>
      <c r="AJ836" s="6" t="n">
        <v>42369</v>
      </c>
      <c r="AK836" s="0" t="n">
        <v>1.168</v>
      </c>
      <c r="AL836" s="6" t="n">
        <v>42369</v>
      </c>
      <c r="AM836" s="0" t="n">
        <v>686</v>
      </c>
      <c r="AN836" s="0" t="n">
        <v>747</v>
      </c>
      <c r="AO836" s="0" t="s">
        <v>56</v>
      </c>
      <c r="AP836" s="0" t="s">
        <v>56</v>
      </c>
      <c r="AQ836" s="0" t="s">
        <v>70</v>
      </c>
      <c r="AR836" s="0" t="s">
        <v>70</v>
      </c>
      <c r="AS836" s="0" t="s">
        <v>67</v>
      </c>
      <c r="AT836" s="0" t="n">
        <v>37</v>
      </c>
      <c r="AU836" s="0" t="n">
        <v>21</v>
      </c>
      <c r="AV836" s="0" t="s">
        <v>1263</v>
      </c>
      <c r="AX836" s="0" t="s">
        <v>1263</v>
      </c>
    </row>
    <row r="837" customFormat="false" ht="15" hidden="false" customHeight="false" outlineLevel="0" collapsed="false">
      <c r="A837" s="0" t="s">
        <v>4416</v>
      </c>
      <c r="B837" s="0" t="s">
        <v>2935</v>
      </c>
      <c r="C837" s="0" t="s">
        <v>4417</v>
      </c>
      <c r="E837" s="1" t="s">
        <v>4417</v>
      </c>
      <c r="G837" s="5" t="s">
        <v>4417</v>
      </c>
      <c r="H837" s="5" t="s">
        <v>4418</v>
      </c>
      <c r="I837" s="5"/>
      <c r="J837" s="5"/>
      <c r="K837" s="5"/>
      <c r="L837" s="5"/>
      <c r="M837" s="5"/>
      <c r="N837" s="5"/>
      <c r="Q837" s="0" t="s">
        <v>51</v>
      </c>
      <c r="R837" s="0" t="s">
        <v>126</v>
      </c>
      <c r="S837" s="0" t="n">
        <v>2</v>
      </c>
      <c r="T837" s="0" t="n">
        <v>4652</v>
      </c>
      <c r="U837" s="0" t="n">
        <v>4652</v>
      </c>
      <c r="V837" s="0" t="n">
        <v>7112</v>
      </c>
      <c r="X837" s="0" t="n">
        <v>0</v>
      </c>
      <c r="Y837" s="0" t="s">
        <v>53</v>
      </c>
      <c r="AD837" s="0" t="s">
        <v>4338</v>
      </c>
      <c r="AG837" s="6" t="n">
        <v>42004</v>
      </c>
      <c r="AH837" s="0" t="s">
        <v>56</v>
      </c>
      <c r="AI837" s="0" t="s">
        <v>56</v>
      </c>
      <c r="AJ837" s="6" t="n">
        <v>42004</v>
      </c>
      <c r="AK837" s="0" t="n">
        <v>23</v>
      </c>
      <c r="AL837" s="6" t="n">
        <v>42004</v>
      </c>
      <c r="AM837" s="0" t="n">
        <v>5</v>
      </c>
      <c r="AN837" s="0" t="n">
        <v>6</v>
      </c>
      <c r="AO837" s="0" t="s">
        <v>56</v>
      </c>
      <c r="AP837" s="0" t="s">
        <v>56</v>
      </c>
      <c r="AQ837" s="0" t="s">
        <v>70</v>
      </c>
      <c r="AR837" s="0" t="s">
        <v>70</v>
      </c>
      <c r="AS837" s="0" t="s">
        <v>53</v>
      </c>
      <c r="AT837" s="0" t="n">
        <v>0</v>
      </c>
      <c r="AU837" s="0" t="n">
        <v>0</v>
      </c>
    </row>
    <row r="838" customFormat="false" ht="15" hidden="false" customHeight="false" outlineLevel="0" collapsed="false">
      <c r="A838" s="0" t="s">
        <v>4419</v>
      </c>
      <c r="B838" s="0" t="s">
        <v>2935</v>
      </c>
      <c r="C838" s="0" t="s">
        <v>4420</v>
      </c>
      <c r="E838" s="1" t="s">
        <v>4420</v>
      </c>
      <c r="G838" s="5" t="s">
        <v>4420</v>
      </c>
      <c r="H838" s="5" t="s">
        <v>4421</v>
      </c>
      <c r="I838" s="5" t="s">
        <v>4422</v>
      </c>
      <c r="J838" s="5"/>
      <c r="K838" s="5"/>
      <c r="L838" s="5"/>
      <c r="M838" s="5"/>
      <c r="N838" s="5"/>
      <c r="O838" s="0" t="s">
        <v>4423</v>
      </c>
      <c r="P838" s="0" t="s">
        <v>4424</v>
      </c>
      <c r="Q838" s="0" t="s">
        <v>1046</v>
      </c>
      <c r="R838" s="0" t="s">
        <v>52</v>
      </c>
      <c r="S838" s="0" t="n">
        <v>304</v>
      </c>
      <c r="T838" s="0" t="n">
        <v>4690</v>
      </c>
      <c r="U838" s="0" t="n">
        <v>4690</v>
      </c>
      <c r="W838" s="0" t="s">
        <v>4425</v>
      </c>
      <c r="X838" s="0" t="n">
        <v>106</v>
      </c>
      <c r="Y838" s="0" t="s">
        <v>67</v>
      </c>
      <c r="Z838" s="0" t="s">
        <v>120</v>
      </c>
      <c r="AA838" s="0" t="s">
        <v>120</v>
      </c>
      <c r="AB838" s="0" t="s">
        <v>56</v>
      </c>
      <c r="AC838" s="0" t="s">
        <v>120</v>
      </c>
      <c r="AD838" s="0" t="s">
        <v>2943</v>
      </c>
      <c r="AG838" s="6" t="n">
        <v>42735</v>
      </c>
      <c r="AH838" s="0" t="n">
        <v>4</v>
      </c>
      <c r="AI838" s="0" t="n">
        <v>5</v>
      </c>
      <c r="AJ838" s="6" t="n">
        <v>42735</v>
      </c>
      <c r="AK838" s="0" t="n">
        <v>1.061</v>
      </c>
      <c r="AL838" s="6" t="n">
        <v>42735</v>
      </c>
      <c r="AM838" s="0" t="n">
        <v>222</v>
      </c>
      <c r="AN838" s="0" t="n">
        <v>234</v>
      </c>
      <c r="AO838" s="0" t="n">
        <v>106</v>
      </c>
      <c r="AP838" s="0" t="n">
        <v>119</v>
      </c>
      <c r="AQ838" s="0" t="s">
        <v>197</v>
      </c>
      <c r="AR838" s="0" t="s">
        <v>58</v>
      </c>
      <c r="AS838" s="0" t="s">
        <v>67</v>
      </c>
      <c r="AT838" s="0" t="n">
        <v>182</v>
      </c>
      <c r="AU838" s="0" t="n">
        <v>12</v>
      </c>
      <c r="AV838" s="0" t="s">
        <v>1263</v>
      </c>
      <c r="AX838" s="0" t="s">
        <v>1263</v>
      </c>
    </row>
    <row r="839" customFormat="false" ht="15" hidden="false" customHeight="false" outlineLevel="0" collapsed="false">
      <c r="A839" s="0" t="s">
        <v>4426</v>
      </c>
      <c r="B839" s="0" t="s">
        <v>2935</v>
      </c>
      <c r="C839" s="0" t="s">
        <v>4427</v>
      </c>
      <c r="E839" s="1" t="s">
        <v>4427</v>
      </c>
      <c r="G839" s="5" t="s">
        <v>4427</v>
      </c>
      <c r="H839" s="5"/>
      <c r="I839" s="5"/>
      <c r="J839" s="5"/>
      <c r="K839" s="5"/>
      <c r="L839" s="5"/>
      <c r="M839" s="5"/>
      <c r="N839" s="5"/>
      <c r="O839" s="0" t="s">
        <v>4427</v>
      </c>
      <c r="P839" s="0" t="s">
        <v>4428</v>
      </c>
      <c r="Q839" s="0" t="s">
        <v>51</v>
      </c>
      <c r="R839" s="0" t="s">
        <v>52</v>
      </c>
      <c r="S839" s="0" t="n">
        <v>1.081</v>
      </c>
      <c r="T839" s="0" t="n">
        <v>6209</v>
      </c>
      <c r="U839" s="0" t="n">
        <v>6209</v>
      </c>
      <c r="V839" s="0" t="n">
        <v>5829</v>
      </c>
      <c r="W839" s="0" t="s">
        <v>4429</v>
      </c>
      <c r="X839" s="0" t="n">
        <v>95</v>
      </c>
      <c r="Y839" s="0" t="s">
        <v>53</v>
      </c>
      <c r="Z839" s="0" t="n">
        <v>6209</v>
      </c>
      <c r="AA839" s="0" t="s">
        <v>54</v>
      </c>
      <c r="AB839" s="0" t="s">
        <v>54</v>
      </c>
      <c r="AC839" s="0" t="n">
        <v>2.657</v>
      </c>
      <c r="AD839" s="0" t="s">
        <v>2943</v>
      </c>
      <c r="AG839" s="6" t="n">
        <v>42735</v>
      </c>
      <c r="AH839" s="0" t="n">
        <v>33</v>
      </c>
      <c r="AI839" s="0" t="n">
        <v>35</v>
      </c>
      <c r="AJ839" s="6" t="n">
        <v>42735</v>
      </c>
      <c r="AK839" s="0" t="n">
        <v>2.657</v>
      </c>
      <c r="AL839" s="6" t="n">
        <v>42735</v>
      </c>
      <c r="AM839" s="0" t="n">
        <v>538</v>
      </c>
      <c r="AN839" s="0" t="n">
        <v>567</v>
      </c>
      <c r="AO839" s="0" t="n">
        <v>874</v>
      </c>
      <c r="AP839" s="0" t="n">
        <v>977</v>
      </c>
      <c r="AQ839" s="0" t="s">
        <v>197</v>
      </c>
      <c r="AR839" s="0" t="s">
        <v>58</v>
      </c>
      <c r="AS839" s="0" t="s">
        <v>53</v>
      </c>
      <c r="AT839" s="0" t="n">
        <v>23</v>
      </c>
      <c r="AU839" s="0" t="n">
        <v>24</v>
      </c>
      <c r="AX839" s="0" t="s">
        <v>1263</v>
      </c>
      <c r="AY839" s="0" t="s">
        <v>4430</v>
      </c>
    </row>
    <row r="840" customFormat="false" ht="15" hidden="false" customHeight="false" outlineLevel="0" collapsed="false">
      <c r="A840" s="0" t="s">
        <v>4431</v>
      </c>
      <c r="B840" s="0" t="s">
        <v>2935</v>
      </c>
      <c r="C840" s="0" t="s">
        <v>4432</v>
      </c>
      <c r="E840" s="1" t="s">
        <v>4432</v>
      </c>
      <c r="G840" s="5" t="s">
        <v>4432</v>
      </c>
      <c r="H840" s="5"/>
      <c r="I840" s="5"/>
      <c r="J840" s="5"/>
      <c r="K840" s="5"/>
      <c r="L840" s="5"/>
      <c r="M840" s="5"/>
      <c r="N840" s="5"/>
      <c r="O840" s="0" t="s">
        <v>4433</v>
      </c>
      <c r="P840" s="0" t="s">
        <v>4434</v>
      </c>
      <c r="Q840" s="0" t="s">
        <v>718</v>
      </c>
      <c r="R840" s="0" t="s">
        <v>119</v>
      </c>
      <c r="S840" s="0" t="n">
        <v>99</v>
      </c>
      <c r="T840" s="0" t="n">
        <v>6810</v>
      </c>
      <c r="U840" s="0" t="n">
        <v>6810</v>
      </c>
      <c r="V840" s="0" t="n">
        <v>6820</v>
      </c>
      <c r="W840" s="0" t="s">
        <v>4435</v>
      </c>
      <c r="X840" s="0" t="n">
        <v>5</v>
      </c>
      <c r="Y840" s="0" t="s">
        <v>67</v>
      </c>
      <c r="AA840" s="0" t="s">
        <v>120</v>
      </c>
      <c r="AB840" s="0" t="s">
        <v>56</v>
      </c>
      <c r="AD840" s="0" t="s">
        <v>3177</v>
      </c>
      <c r="AG840" s="6" t="n">
        <v>42369</v>
      </c>
      <c r="AH840" s="0" t="n">
        <v>-1</v>
      </c>
      <c r="AI840" s="0" t="n">
        <v>-1</v>
      </c>
      <c r="AJ840" s="6" t="n">
        <v>42369</v>
      </c>
      <c r="AK840" s="0" t="n">
        <v>372</v>
      </c>
      <c r="AL840" s="6" t="n">
        <v>42369</v>
      </c>
      <c r="AM840" s="0" t="n">
        <v>125</v>
      </c>
      <c r="AN840" s="0" t="n">
        <v>136</v>
      </c>
      <c r="AO840" s="0" t="s">
        <v>56</v>
      </c>
      <c r="AP840" s="0" t="s">
        <v>56</v>
      </c>
      <c r="AQ840" s="0" t="s">
        <v>70</v>
      </c>
      <c r="AR840" s="0" t="s">
        <v>70</v>
      </c>
      <c r="AS840" s="0" t="s">
        <v>67</v>
      </c>
      <c r="AT840" s="0" t="n">
        <v>41</v>
      </c>
      <c r="AU840" s="0" t="n">
        <v>1</v>
      </c>
    </row>
    <row r="841" customFormat="false" ht="15" hidden="false" customHeight="false" outlineLevel="0" collapsed="false">
      <c r="A841" s="0" t="s">
        <v>4436</v>
      </c>
      <c r="B841" s="0" t="s">
        <v>2935</v>
      </c>
      <c r="C841" s="0" t="s">
        <v>4437</v>
      </c>
      <c r="E841" s="1" t="s">
        <v>4437</v>
      </c>
      <c r="G841" s="5" t="s">
        <v>4437</v>
      </c>
      <c r="H841" s="5"/>
      <c r="I841" s="5"/>
      <c r="J841" s="5"/>
      <c r="K841" s="5"/>
      <c r="L841" s="5"/>
      <c r="M841" s="5"/>
      <c r="N841" s="5"/>
      <c r="O841" s="0" t="s">
        <v>4437</v>
      </c>
      <c r="P841" s="0" t="s">
        <v>4438</v>
      </c>
      <c r="Q841" s="0" t="s">
        <v>51</v>
      </c>
      <c r="R841" s="0" t="s">
        <v>52</v>
      </c>
      <c r="S841" s="0" t="n">
        <v>4.23</v>
      </c>
      <c r="T841" s="0" t="n">
        <v>2740</v>
      </c>
      <c r="U841" s="0" t="n">
        <v>2740</v>
      </c>
      <c r="X841" s="0" t="n">
        <v>411</v>
      </c>
      <c r="Y841" s="0" t="s">
        <v>53</v>
      </c>
      <c r="Z841" s="0" t="n">
        <v>2740</v>
      </c>
      <c r="AA841" s="0" t="s">
        <v>54</v>
      </c>
      <c r="AB841" s="0" t="s">
        <v>54</v>
      </c>
      <c r="AC841" s="0" t="n">
        <v>34.2</v>
      </c>
      <c r="AD841" s="0" t="s">
        <v>2943</v>
      </c>
      <c r="AG841" s="6" t="n">
        <v>42643</v>
      </c>
      <c r="AH841" s="0" t="n">
        <v>397</v>
      </c>
      <c r="AI841" s="0" t="n">
        <v>443</v>
      </c>
      <c r="AJ841" s="6" t="n">
        <v>42643</v>
      </c>
      <c r="AK841" s="0" t="n">
        <v>34.2</v>
      </c>
      <c r="AL841" s="6" t="n">
        <v>42643</v>
      </c>
      <c r="AM841" s="0" t="n">
        <v>4.801</v>
      </c>
      <c r="AN841" s="0" t="n">
        <v>5.358</v>
      </c>
      <c r="AO841" s="0" t="n">
        <v>7.592</v>
      </c>
      <c r="AP841" s="0" t="n">
        <v>8.482</v>
      </c>
      <c r="AQ841" s="0" t="s">
        <v>197</v>
      </c>
      <c r="AR841" s="0" t="s">
        <v>58</v>
      </c>
      <c r="AS841" s="0" t="s">
        <v>53</v>
      </c>
      <c r="AT841" s="0" t="n">
        <v>115</v>
      </c>
      <c r="AU841" s="0" t="n">
        <v>114</v>
      </c>
      <c r="AX841" s="0" t="s">
        <v>1263</v>
      </c>
    </row>
    <row r="842" customFormat="false" ht="15" hidden="false" customHeight="false" outlineLevel="0" collapsed="false">
      <c r="A842" s="0" t="s">
        <v>4439</v>
      </c>
      <c r="B842" s="0" t="s">
        <v>2935</v>
      </c>
      <c r="C842" s="0" t="s">
        <v>4440</v>
      </c>
      <c r="E842" s="1" t="s">
        <v>4440</v>
      </c>
      <c r="G842" s="5" t="s">
        <v>4440</v>
      </c>
      <c r="H842" s="5"/>
      <c r="I842" s="5"/>
      <c r="J842" s="5"/>
      <c r="K842" s="5"/>
      <c r="L842" s="5"/>
      <c r="M842" s="5"/>
      <c r="N842" s="5"/>
      <c r="O842" s="0" t="s">
        <v>4440</v>
      </c>
      <c r="P842" s="0" t="s">
        <v>4441</v>
      </c>
      <c r="Q842" s="0" t="s">
        <v>3219</v>
      </c>
      <c r="R842" s="0" t="s">
        <v>52</v>
      </c>
      <c r="S842" s="0" t="n">
        <v>3.563</v>
      </c>
      <c r="T842" s="0" t="n">
        <v>4672</v>
      </c>
      <c r="U842" s="0" t="n">
        <v>4672</v>
      </c>
      <c r="V842" s="0" t="n">
        <v>2219</v>
      </c>
      <c r="W842" s="0" t="s">
        <v>4442</v>
      </c>
      <c r="X842" s="0" t="n">
        <v>222</v>
      </c>
      <c r="Y842" s="0" t="s">
        <v>77</v>
      </c>
      <c r="Z842" s="0" t="n">
        <v>4672</v>
      </c>
      <c r="AA842" s="0" t="s">
        <v>54</v>
      </c>
      <c r="AB842" s="0" t="s">
        <v>54</v>
      </c>
      <c r="AC842" s="0" t="n">
        <v>15.537</v>
      </c>
      <c r="AD842" s="0" t="s">
        <v>4443</v>
      </c>
      <c r="AG842" s="6" t="n">
        <v>42369</v>
      </c>
      <c r="AH842" s="0" t="n">
        <v>37</v>
      </c>
      <c r="AI842" s="0" t="n">
        <v>41</v>
      </c>
      <c r="AJ842" s="6" t="n">
        <v>42369</v>
      </c>
      <c r="AK842" s="0" t="n">
        <v>15.537</v>
      </c>
      <c r="AL842" s="6" t="n">
        <v>42369</v>
      </c>
      <c r="AM842" s="0" t="n">
        <v>2.337</v>
      </c>
      <c r="AN842" s="0" t="n">
        <v>2.545</v>
      </c>
      <c r="AO842" s="0" t="s">
        <v>56</v>
      </c>
      <c r="AP842" s="0" t="s">
        <v>56</v>
      </c>
      <c r="AQ842" s="0" t="s">
        <v>70</v>
      </c>
      <c r="AR842" s="0" t="s">
        <v>70</v>
      </c>
      <c r="AS842" s="0" t="s">
        <v>77</v>
      </c>
      <c r="AT842" s="0" t="n">
        <v>91</v>
      </c>
      <c r="AU842" s="0" t="n">
        <v>117</v>
      </c>
      <c r="AV842" s="0" t="s">
        <v>4444</v>
      </c>
      <c r="AX842" s="0" t="s">
        <v>1263</v>
      </c>
      <c r="AY842" s="0" t="s">
        <v>4445</v>
      </c>
    </row>
    <row r="843" customFormat="false" ht="15" hidden="false" customHeight="false" outlineLevel="0" collapsed="false">
      <c r="A843" s="0" t="s">
        <v>4446</v>
      </c>
      <c r="B843" s="0" t="s">
        <v>2935</v>
      </c>
      <c r="C843" s="0" t="s">
        <v>4447</v>
      </c>
      <c r="E843" s="1" t="s">
        <v>4447</v>
      </c>
      <c r="G843" s="5" t="s">
        <v>4447</v>
      </c>
      <c r="H843" s="5" t="s">
        <v>4448</v>
      </c>
      <c r="I843" s="5"/>
      <c r="J843" s="5"/>
      <c r="K843" s="5"/>
      <c r="L843" s="5"/>
      <c r="M843" s="5"/>
      <c r="N843" s="5"/>
      <c r="O843" s="0" t="s">
        <v>4447</v>
      </c>
      <c r="P843" s="0" t="s">
        <v>4449</v>
      </c>
      <c r="Q843" s="0" t="s">
        <v>51</v>
      </c>
      <c r="R843" s="0" t="s">
        <v>52</v>
      </c>
      <c r="S843" s="0" t="n">
        <v>177</v>
      </c>
      <c r="T843" s="0" t="n">
        <v>2790</v>
      </c>
      <c r="U843" s="0" t="n">
        <v>2790</v>
      </c>
      <c r="V843" s="0" t="n">
        <v>2712</v>
      </c>
      <c r="W843" s="0" t="s">
        <v>4446</v>
      </c>
      <c r="X843" s="0" t="n">
        <v>18</v>
      </c>
      <c r="Y843" s="0" t="s">
        <v>53</v>
      </c>
      <c r="Z843" s="0" t="n">
        <v>2790</v>
      </c>
      <c r="AA843" s="0" t="s">
        <v>54</v>
      </c>
      <c r="AB843" s="0" t="s">
        <v>54</v>
      </c>
      <c r="AC843" s="0" t="n">
        <v>1</v>
      </c>
      <c r="AD843" s="0" t="s">
        <v>3144</v>
      </c>
      <c r="AG843" s="0" t="n">
        <v>2016</v>
      </c>
      <c r="AH843" s="0" t="s">
        <v>56</v>
      </c>
      <c r="AI843" s="0" t="s">
        <v>56</v>
      </c>
      <c r="AK843" s="0" t="n">
        <v>1</v>
      </c>
      <c r="AL843" s="0" t="n">
        <v>2017</v>
      </c>
      <c r="AM843" s="0" t="s">
        <v>56</v>
      </c>
      <c r="AN843" s="0" t="s">
        <v>56</v>
      </c>
      <c r="AO843" s="0" t="s">
        <v>56</v>
      </c>
      <c r="AP843" s="0" t="s">
        <v>56</v>
      </c>
      <c r="AQ843" s="0" t="s">
        <v>70</v>
      </c>
      <c r="AR843" s="0" t="s">
        <v>70</v>
      </c>
      <c r="AS843" s="0" t="s">
        <v>53</v>
      </c>
      <c r="AT843" s="0" t="n">
        <v>8</v>
      </c>
      <c r="AU843" s="0" t="n">
        <v>7</v>
      </c>
      <c r="AV843" s="0" t="s">
        <v>1263</v>
      </c>
      <c r="AX843" s="0" t="s">
        <v>1263</v>
      </c>
    </row>
    <row r="844" customFormat="false" ht="15" hidden="false" customHeight="false" outlineLevel="0" collapsed="false">
      <c r="A844" s="0" t="s">
        <v>4450</v>
      </c>
      <c r="B844" s="0" t="s">
        <v>2935</v>
      </c>
      <c r="C844" s="0" t="s">
        <v>4451</v>
      </c>
      <c r="E844" s="1" t="s">
        <v>4451</v>
      </c>
      <c r="G844" s="5" t="s">
        <v>4451</v>
      </c>
      <c r="H844" s="5"/>
      <c r="I844" s="5"/>
      <c r="J844" s="5"/>
      <c r="K844" s="5"/>
      <c r="L844" s="5"/>
      <c r="M844" s="5"/>
      <c r="N844" s="5"/>
      <c r="Q844" s="0" t="s">
        <v>51</v>
      </c>
      <c r="R844" s="0" t="s">
        <v>119</v>
      </c>
      <c r="S844" s="0" t="n">
        <v>1</v>
      </c>
      <c r="T844" s="0" t="n">
        <v>7220</v>
      </c>
      <c r="U844" s="0" t="n">
        <v>7220</v>
      </c>
      <c r="W844" s="0" t="s">
        <v>4450</v>
      </c>
      <c r="X844" s="0" t="n">
        <v>0</v>
      </c>
      <c r="Y844" s="0" t="s">
        <v>128</v>
      </c>
      <c r="AD844" s="0" t="s">
        <v>4443</v>
      </c>
      <c r="AG844" s="6" t="n">
        <v>41639</v>
      </c>
      <c r="AH844" s="0" t="n">
        <v>5</v>
      </c>
      <c r="AI844" s="0" t="n">
        <v>7</v>
      </c>
      <c r="AJ844" s="6" t="n">
        <v>41639</v>
      </c>
      <c r="AK844" s="0" t="n">
        <v>18</v>
      </c>
      <c r="AL844" s="6" t="n">
        <v>41639</v>
      </c>
      <c r="AM844" s="0" t="n">
        <v>55</v>
      </c>
      <c r="AN844" s="0" t="n">
        <v>76</v>
      </c>
      <c r="AO844" s="0" t="s">
        <v>56</v>
      </c>
      <c r="AP844" s="0" t="s">
        <v>56</v>
      </c>
      <c r="AQ844" s="0" t="s">
        <v>70</v>
      </c>
      <c r="AR844" s="0" t="s">
        <v>70</v>
      </c>
      <c r="AS844" s="0" t="s">
        <v>128</v>
      </c>
      <c r="AT844" s="0" t="n">
        <v>0</v>
      </c>
      <c r="AU844" s="0" t="n">
        <v>0</v>
      </c>
      <c r="AX844" s="0" t="s">
        <v>1263</v>
      </c>
    </row>
    <row r="845" customFormat="false" ht="15" hidden="false" customHeight="false" outlineLevel="0" collapsed="false">
      <c r="A845" s="0" t="s">
        <v>4452</v>
      </c>
      <c r="B845" s="0" t="s">
        <v>2935</v>
      </c>
      <c r="C845" s="0" t="s">
        <v>4453</v>
      </c>
      <c r="E845" s="1" t="s">
        <v>4453</v>
      </c>
      <c r="G845" s="5" t="s">
        <v>4453</v>
      </c>
      <c r="H845" s="5"/>
      <c r="I845" s="5"/>
      <c r="J845" s="5"/>
      <c r="K845" s="5"/>
      <c r="L845" s="5"/>
      <c r="M845" s="5"/>
      <c r="N845" s="5"/>
      <c r="O845" s="0" t="s">
        <v>4453</v>
      </c>
      <c r="P845" s="0" t="s">
        <v>4454</v>
      </c>
      <c r="Q845" s="0" t="s">
        <v>51</v>
      </c>
      <c r="R845" s="0" t="s">
        <v>52</v>
      </c>
      <c r="S845" s="0" t="n">
        <v>764</v>
      </c>
      <c r="T845" s="0" t="n">
        <v>7490</v>
      </c>
      <c r="U845" s="0" t="n">
        <v>7490</v>
      </c>
      <c r="W845" s="0" t="s">
        <v>4455</v>
      </c>
      <c r="X845" s="0" t="n">
        <v>87</v>
      </c>
      <c r="Y845" s="0" t="s">
        <v>53</v>
      </c>
      <c r="Z845" s="0" t="n">
        <v>7490</v>
      </c>
      <c r="AA845" s="0" t="s">
        <v>54</v>
      </c>
      <c r="AB845" s="0" t="s">
        <v>54</v>
      </c>
      <c r="AC845" s="0" t="n">
        <v>8.785</v>
      </c>
      <c r="AD845" s="0" t="s">
        <v>4456</v>
      </c>
      <c r="AG845" s="6" t="n">
        <v>42460</v>
      </c>
      <c r="AH845" s="0" t="n">
        <v>34</v>
      </c>
      <c r="AI845" s="0" t="n">
        <v>39</v>
      </c>
      <c r="AJ845" s="6" t="n">
        <v>42460</v>
      </c>
      <c r="AK845" s="0" t="n">
        <v>8.785</v>
      </c>
      <c r="AL845" s="6" t="n">
        <v>42460</v>
      </c>
      <c r="AM845" s="0" t="n">
        <v>534</v>
      </c>
      <c r="AN845" s="0" t="n">
        <v>607</v>
      </c>
      <c r="AO845" s="0" t="s">
        <v>56</v>
      </c>
      <c r="AP845" s="0" t="s">
        <v>56</v>
      </c>
      <c r="AQ845" s="0" t="s">
        <v>70</v>
      </c>
      <c r="AR845" s="0" t="s">
        <v>70</v>
      </c>
      <c r="AS845" s="0" t="s">
        <v>53</v>
      </c>
      <c r="AT845" s="0" t="n">
        <v>42</v>
      </c>
      <c r="AU845" s="0" t="n">
        <v>41</v>
      </c>
      <c r="AX845" s="0" t="s">
        <v>1263</v>
      </c>
    </row>
    <row r="846" customFormat="false" ht="15" hidden="false" customHeight="false" outlineLevel="0" collapsed="false">
      <c r="A846" s="0" t="s">
        <v>4457</v>
      </c>
      <c r="B846" s="0" t="s">
        <v>2935</v>
      </c>
      <c r="C846" s="0" t="s">
        <v>4458</v>
      </c>
      <c r="E846" s="1" t="s">
        <v>4458</v>
      </c>
      <c r="G846" s="5" t="s">
        <v>4458</v>
      </c>
      <c r="H846" s="5"/>
      <c r="I846" s="5"/>
      <c r="J846" s="5"/>
      <c r="K846" s="5"/>
      <c r="L846" s="5"/>
      <c r="M846" s="5"/>
      <c r="N846" s="5"/>
      <c r="O846" s="0" t="s">
        <v>4458</v>
      </c>
      <c r="P846" s="0" t="s">
        <v>4459</v>
      </c>
      <c r="Q846" s="0" t="s">
        <v>51</v>
      </c>
      <c r="R846" s="0" t="s">
        <v>52</v>
      </c>
      <c r="S846" s="0" t="n">
        <v>4.699</v>
      </c>
      <c r="T846" s="0" t="n">
        <v>2434</v>
      </c>
      <c r="U846" s="0" t="n">
        <v>2434</v>
      </c>
      <c r="W846" s="0" t="s">
        <v>4460</v>
      </c>
      <c r="X846" s="0" t="n">
        <v>242</v>
      </c>
      <c r="Y846" s="0" t="s">
        <v>53</v>
      </c>
      <c r="Z846" s="0" t="n">
        <v>2434</v>
      </c>
      <c r="AA846" s="0" t="s">
        <v>54</v>
      </c>
      <c r="AB846" s="0" t="s">
        <v>54</v>
      </c>
      <c r="AC846" s="0" t="n">
        <v>79.037</v>
      </c>
      <c r="AD846" s="0" t="s">
        <v>4461</v>
      </c>
      <c r="AG846" s="6" t="n">
        <v>42735</v>
      </c>
      <c r="AH846" s="0" t="n">
        <v>10</v>
      </c>
      <c r="AI846" s="0" t="n">
        <v>10</v>
      </c>
      <c r="AJ846" s="6" t="n">
        <v>42735</v>
      </c>
      <c r="AK846" s="0" t="n">
        <v>79.037</v>
      </c>
      <c r="AL846" s="6" t="n">
        <v>42735</v>
      </c>
      <c r="AM846" s="0" t="n">
        <v>2.947</v>
      </c>
      <c r="AN846" s="0" t="n">
        <v>3.107</v>
      </c>
      <c r="AO846" s="0" t="n">
        <v>1.579</v>
      </c>
      <c r="AP846" s="0" t="n">
        <v>1.765</v>
      </c>
      <c r="AQ846" s="0" t="s">
        <v>197</v>
      </c>
      <c r="AR846" s="0" t="s">
        <v>58</v>
      </c>
      <c r="AS846" s="0" t="s">
        <v>53</v>
      </c>
      <c r="AT846" s="0" t="n">
        <v>116</v>
      </c>
      <c r="AU846" s="0" t="n">
        <v>120</v>
      </c>
      <c r="AX846" s="0" t="s">
        <v>1263</v>
      </c>
      <c r="AY846" s="0" t="s">
        <v>4462</v>
      </c>
    </row>
    <row r="847" customFormat="false" ht="15" hidden="false" customHeight="false" outlineLevel="0" collapsed="false">
      <c r="A847" s="0" t="s">
        <v>4463</v>
      </c>
      <c r="B847" s="0" t="s">
        <v>2935</v>
      </c>
      <c r="C847" s="0" t="s">
        <v>4464</v>
      </c>
      <c r="E847" s="1" t="s">
        <v>4464</v>
      </c>
      <c r="G847" s="5" t="s">
        <v>4464</v>
      </c>
      <c r="H847" s="5"/>
      <c r="I847" s="5"/>
      <c r="J847" s="5"/>
      <c r="K847" s="5"/>
      <c r="L847" s="5"/>
      <c r="M847" s="5"/>
      <c r="N847" s="5"/>
      <c r="O847" s="0" t="s">
        <v>4464</v>
      </c>
      <c r="P847" s="0" t="s">
        <v>4465</v>
      </c>
      <c r="Q847" s="0" t="s">
        <v>51</v>
      </c>
      <c r="R847" s="0" t="s">
        <v>52</v>
      </c>
      <c r="S847" s="0" t="n">
        <v>834</v>
      </c>
      <c r="T847" s="0" t="n">
        <v>2221</v>
      </c>
      <c r="U847" s="0" t="n">
        <v>2221</v>
      </c>
      <c r="V847" s="0" t="n">
        <v>2030</v>
      </c>
      <c r="W847" s="0" t="s">
        <v>4466</v>
      </c>
      <c r="X847" s="0" t="n">
        <v>37</v>
      </c>
      <c r="Y847" s="0" t="s">
        <v>77</v>
      </c>
      <c r="Z847" s="0" t="n">
        <v>2221</v>
      </c>
      <c r="AA847" s="0" t="s">
        <v>54</v>
      </c>
      <c r="AB847" s="0" t="s">
        <v>54</v>
      </c>
      <c r="AC847" s="0" t="n">
        <v>4.565</v>
      </c>
      <c r="AD847" s="0" t="s">
        <v>4467</v>
      </c>
      <c r="AG847" s="6" t="n">
        <v>42400</v>
      </c>
      <c r="AH847" s="0" t="n">
        <v>80</v>
      </c>
      <c r="AI847" s="0" t="n">
        <v>88</v>
      </c>
      <c r="AJ847" s="6" t="n">
        <v>42400</v>
      </c>
      <c r="AK847" s="0" t="n">
        <v>4.565</v>
      </c>
      <c r="AL847" s="6" t="n">
        <v>42400</v>
      </c>
      <c r="AM847" s="0" t="n">
        <v>910</v>
      </c>
      <c r="AN847" s="0" t="n">
        <v>994</v>
      </c>
      <c r="AO847" s="0" t="s">
        <v>56</v>
      </c>
      <c r="AP847" s="0" t="s">
        <v>56</v>
      </c>
      <c r="AQ847" s="0" t="s">
        <v>70</v>
      </c>
      <c r="AR847" s="0" t="s">
        <v>70</v>
      </c>
      <c r="AS847" s="0" t="s">
        <v>77</v>
      </c>
      <c r="AT847" s="0" t="n">
        <v>20</v>
      </c>
      <c r="AU847" s="0" t="n">
        <v>20</v>
      </c>
      <c r="AV847" s="0" t="s">
        <v>1263</v>
      </c>
      <c r="AX847" s="0" t="s">
        <v>1263</v>
      </c>
      <c r="AY847" s="0" t="s">
        <v>4468</v>
      </c>
    </row>
    <row r="848" customFormat="false" ht="15" hidden="false" customHeight="false" outlineLevel="0" collapsed="false">
      <c r="A848" s="0" t="s">
        <v>4469</v>
      </c>
      <c r="B848" s="0" t="s">
        <v>2935</v>
      </c>
      <c r="C848" s="0" t="s">
        <v>4470</v>
      </c>
      <c r="E848" s="1" t="s">
        <v>4470</v>
      </c>
      <c r="G848" s="5" t="s">
        <v>4470</v>
      </c>
      <c r="H848" s="5"/>
      <c r="I848" s="5"/>
      <c r="J848" s="5"/>
      <c r="K848" s="5"/>
      <c r="L848" s="5"/>
      <c r="M848" s="5"/>
      <c r="N848" s="5"/>
      <c r="O848" s="0" t="s">
        <v>4471</v>
      </c>
      <c r="P848" s="0" t="s">
        <v>4472</v>
      </c>
      <c r="Q848" s="0" t="s">
        <v>51</v>
      </c>
      <c r="R848" s="0" t="s">
        <v>119</v>
      </c>
      <c r="S848" s="0" t="n">
        <v>70</v>
      </c>
      <c r="T848" s="0" t="n">
        <v>7010</v>
      </c>
      <c r="U848" s="0" t="n">
        <v>7010</v>
      </c>
      <c r="W848" s="0" t="s">
        <v>4473</v>
      </c>
      <c r="X848" s="0" t="n">
        <v>7</v>
      </c>
      <c r="Y848" s="0" t="s">
        <v>67</v>
      </c>
      <c r="Z848" s="0" t="s">
        <v>120</v>
      </c>
      <c r="AA848" s="0" t="s">
        <v>120</v>
      </c>
      <c r="AB848" s="0" t="s">
        <v>56</v>
      </c>
      <c r="AC848" s="0" t="s">
        <v>120</v>
      </c>
      <c r="AD848" s="0" t="s">
        <v>4474</v>
      </c>
      <c r="AG848" s="6" t="n">
        <v>42185</v>
      </c>
      <c r="AH848" s="0" t="n">
        <v>-5</v>
      </c>
      <c r="AI848" s="0" t="n">
        <v>-6</v>
      </c>
      <c r="AJ848" s="6" t="n">
        <v>42185</v>
      </c>
      <c r="AK848" s="0" t="n">
        <v>403</v>
      </c>
      <c r="AL848" s="6" t="n">
        <v>42185</v>
      </c>
      <c r="AM848" s="0" t="n">
        <v>99</v>
      </c>
      <c r="AN848" s="0" t="n">
        <v>111</v>
      </c>
      <c r="AO848" s="0" t="s">
        <v>56</v>
      </c>
      <c r="AP848" s="0" t="s">
        <v>56</v>
      </c>
      <c r="AQ848" s="0" t="s">
        <v>70</v>
      </c>
      <c r="AR848" s="0" t="s">
        <v>70</v>
      </c>
      <c r="AS848" s="0" t="s">
        <v>67</v>
      </c>
      <c r="AT848" s="0" t="n">
        <v>12</v>
      </c>
      <c r="AU848" s="0" t="n">
        <v>5</v>
      </c>
      <c r="AX848" s="0" t="s">
        <v>1263</v>
      </c>
    </row>
    <row r="849" customFormat="false" ht="15" hidden="false" customHeight="false" outlineLevel="0" collapsed="false">
      <c r="A849" s="0" t="s">
        <v>4475</v>
      </c>
      <c r="B849" s="0" t="s">
        <v>2935</v>
      </c>
      <c r="C849" s="0" t="s">
        <v>4476</v>
      </c>
      <c r="E849" s="1" t="s">
        <v>4476</v>
      </c>
      <c r="G849" s="5" t="s">
        <v>4476</v>
      </c>
      <c r="H849" s="5"/>
      <c r="I849" s="5"/>
      <c r="J849" s="5"/>
      <c r="K849" s="5"/>
      <c r="L849" s="5"/>
      <c r="M849" s="5"/>
      <c r="N849" s="5"/>
      <c r="O849" s="0" t="s">
        <v>4476</v>
      </c>
      <c r="P849" s="0" t="s">
        <v>4477</v>
      </c>
      <c r="Q849" s="0" t="s">
        <v>51</v>
      </c>
      <c r="R849" s="0" t="s">
        <v>52</v>
      </c>
      <c r="S849" s="0" t="n">
        <v>20.726</v>
      </c>
      <c r="T849" s="0" t="n">
        <v>1520</v>
      </c>
      <c r="U849" s="0" t="n">
        <v>1520</v>
      </c>
      <c r="V849" s="0" t="n">
        <v>1413</v>
      </c>
      <c r="W849" s="0" t="s">
        <v>4478</v>
      </c>
      <c r="X849" s="0" t="n">
        <v>893</v>
      </c>
      <c r="Y849" s="0" t="s">
        <v>512</v>
      </c>
      <c r="Z849" s="0" t="n">
        <v>1520</v>
      </c>
      <c r="AA849" s="0" t="s">
        <v>54</v>
      </c>
      <c r="AB849" s="0" t="s">
        <v>54</v>
      </c>
      <c r="AC849" s="0" t="n">
        <v>60.617</v>
      </c>
      <c r="AD849" s="0" t="s">
        <v>4479</v>
      </c>
      <c r="AG849" s="6" t="n">
        <v>42735</v>
      </c>
      <c r="AH849" s="0" t="n">
        <v>1.018</v>
      </c>
      <c r="AI849" s="0" t="n">
        <v>1.073</v>
      </c>
      <c r="AJ849" s="6" t="n">
        <v>42735</v>
      </c>
      <c r="AK849" s="0" t="n">
        <v>60.617</v>
      </c>
      <c r="AL849" s="6" t="n">
        <v>42735</v>
      </c>
      <c r="AM849" s="0" t="n">
        <v>15.176</v>
      </c>
      <c r="AN849" s="0" t="n">
        <v>15.997</v>
      </c>
      <c r="AO849" s="0" t="n">
        <v>35.489</v>
      </c>
      <c r="AP849" s="0" t="n">
        <v>39.653</v>
      </c>
      <c r="AQ849" s="0" t="s">
        <v>197</v>
      </c>
      <c r="AR849" s="0" t="s">
        <v>58</v>
      </c>
      <c r="AS849" s="0" t="s">
        <v>512</v>
      </c>
      <c r="AT849" s="0" t="n">
        <v>280</v>
      </c>
      <c r="AU849" s="0" t="n">
        <v>281</v>
      </c>
      <c r="AV849" s="0" t="s">
        <v>4479</v>
      </c>
      <c r="AW849" s="0" t="s">
        <v>4479</v>
      </c>
      <c r="AX849" s="0" t="s">
        <v>1263</v>
      </c>
      <c r="AY849" s="0" t="s">
        <v>4480</v>
      </c>
    </row>
    <row r="850" customFormat="false" ht="15" hidden="false" customHeight="false" outlineLevel="0" collapsed="false">
      <c r="A850" s="0" t="s">
        <v>4481</v>
      </c>
      <c r="B850" s="0" t="s">
        <v>2935</v>
      </c>
      <c r="C850" s="0" t="s">
        <v>4482</v>
      </c>
      <c r="E850" s="1" t="s">
        <v>4482</v>
      </c>
      <c r="G850" s="5" t="s">
        <v>4482</v>
      </c>
      <c r="H850" s="5"/>
      <c r="I850" s="5"/>
      <c r="J850" s="5"/>
      <c r="K850" s="5"/>
      <c r="L850" s="5"/>
      <c r="M850" s="5"/>
      <c r="N850" s="5"/>
      <c r="O850" s="0" t="s">
        <v>4482</v>
      </c>
      <c r="P850" s="0" t="s">
        <v>4483</v>
      </c>
      <c r="Q850" s="0" t="s">
        <v>51</v>
      </c>
      <c r="R850" s="0" t="s">
        <v>52</v>
      </c>
      <c r="S850" s="0" t="n">
        <v>1.8</v>
      </c>
      <c r="T850" s="0" t="n">
        <v>2932</v>
      </c>
      <c r="U850" s="0" t="n">
        <v>2932</v>
      </c>
      <c r="V850" s="0" t="n">
        <v>1392</v>
      </c>
      <c r="X850" s="0" t="n">
        <v>70</v>
      </c>
      <c r="Y850" s="0" t="s">
        <v>53</v>
      </c>
      <c r="Z850" s="0" t="n">
        <v>2932</v>
      </c>
      <c r="AA850" s="0" t="s">
        <v>54</v>
      </c>
      <c r="AB850" s="0" t="s">
        <v>54</v>
      </c>
      <c r="AC850" s="0" t="n">
        <v>12.25</v>
      </c>
      <c r="AD850" s="0" t="s">
        <v>4484</v>
      </c>
      <c r="AG850" s="6" t="n">
        <v>42735</v>
      </c>
      <c r="AH850" s="0" t="n">
        <v>45</v>
      </c>
      <c r="AI850" s="0" t="n">
        <v>47</v>
      </c>
      <c r="AJ850" s="6" t="n">
        <v>42735</v>
      </c>
      <c r="AK850" s="0" t="n">
        <v>12.25</v>
      </c>
      <c r="AL850" s="6" t="n">
        <v>42735</v>
      </c>
      <c r="AM850" s="0" t="n">
        <v>1.051</v>
      </c>
      <c r="AN850" s="0" t="n">
        <v>1.107</v>
      </c>
      <c r="AO850" s="0" t="n">
        <v>586</v>
      </c>
      <c r="AP850" s="0" t="n">
        <v>655</v>
      </c>
      <c r="AQ850" s="0" t="s">
        <v>197</v>
      </c>
      <c r="AR850" s="0" t="s">
        <v>58</v>
      </c>
      <c r="AS850" s="0" t="s">
        <v>53</v>
      </c>
      <c r="AT850" s="0" t="n">
        <v>32</v>
      </c>
      <c r="AU850" s="0" t="n">
        <v>34</v>
      </c>
      <c r="AX850" s="0" t="s">
        <v>1263</v>
      </c>
    </row>
    <row r="851" customFormat="false" ht="15" hidden="false" customHeight="false" outlineLevel="0" collapsed="false">
      <c r="A851" s="0" t="s">
        <v>4485</v>
      </c>
      <c r="B851" s="0" t="s">
        <v>2935</v>
      </c>
      <c r="C851" s="0" t="s">
        <v>4486</v>
      </c>
      <c r="E851" s="1" t="s">
        <v>4486</v>
      </c>
      <c r="G851" s="5" t="s">
        <v>4486</v>
      </c>
      <c r="H851" s="5"/>
      <c r="I851" s="5"/>
      <c r="J851" s="5"/>
      <c r="K851" s="5"/>
      <c r="L851" s="5"/>
      <c r="M851" s="5"/>
      <c r="N851" s="5"/>
      <c r="O851" s="0" t="s">
        <v>4487</v>
      </c>
      <c r="P851" s="0" t="s">
        <v>4488</v>
      </c>
      <c r="Q851" s="0" t="s">
        <v>51</v>
      </c>
      <c r="R851" s="0" t="s">
        <v>126</v>
      </c>
      <c r="S851" s="0" t="n">
        <v>6</v>
      </c>
      <c r="T851" s="0" t="n">
        <v>4334</v>
      </c>
      <c r="U851" s="0" t="n">
        <v>4334</v>
      </c>
      <c r="V851" s="0" t="n">
        <v>1623</v>
      </c>
      <c r="X851" s="0" t="n">
        <v>1</v>
      </c>
      <c r="Y851" s="0" t="s">
        <v>67</v>
      </c>
      <c r="Z851" s="0" t="s">
        <v>120</v>
      </c>
      <c r="AA851" s="0" t="s">
        <v>2539</v>
      </c>
      <c r="AB851" s="0" t="s">
        <v>56</v>
      </c>
      <c r="AC851" s="0" t="s">
        <v>120</v>
      </c>
      <c r="AD851" s="0" t="s">
        <v>4489</v>
      </c>
      <c r="AG851" s="6" t="n">
        <v>42735</v>
      </c>
      <c r="AH851" s="0" t="s">
        <v>56</v>
      </c>
      <c r="AI851" s="0" t="s">
        <v>56</v>
      </c>
      <c r="AJ851" s="6" t="n">
        <v>42735</v>
      </c>
      <c r="AK851" s="0" t="n">
        <v>50</v>
      </c>
      <c r="AL851" s="6" t="n">
        <v>42735</v>
      </c>
      <c r="AM851" s="0" t="n">
        <v>2</v>
      </c>
      <c r="AN851" s="0" t="n">
        <v>2</v>
      </c>
      <c r="AO851" s="0" t="s">
        <v>56</v>
      </c>
      <c r="AP851" s="0" t="s">
        <v>56</v>
      </c>
      <c r="AQ851" s="0" t="s">
        <v>70</v>
      </c>
      <c r="AR851" s="0" t="s">
        <v>70</v>
      </c>
      <c r="AS851" s="0" t="s">
        <v>67</v>
      </c>
      <c r="AT851" s="0" t="n">
        <v>2</v>
      </c>
      <c r="AU851" s="0" t="n">
        <v>0</v>
      </c>
    </row>
    <row r="852" customFormat="false" ht="15" hidden="false" customHeight="false" outlineLevel="0" collapsed="false">
      <c r="A852" s="0" t="s">
        <v>4490</v>
      </c>
      <c r="B852" s="0" t="s">
        <v>2935</v>
      </c>
      <c r="C852" s="0" t="s">
        <v>4491</v>
      </c>
      <c r="E852" s="1" t="s">
        <v>4491</v>
      </c>
      <c r="G852" s="5" t="s">
        <v>4491</v>
      </c>
      <c r="H852" s="5"/>
      <c r="I852" s="5"/>
      <c r="J852" s="5"/>
      <c r="K852" s="5"/>
      <c r="L852" s="5"/>
      <c r="M852" s="5"/>
      <c r="N852" s="5"/>
      <c r="O852" s="0" t="s">
        <v>4492</v>
      </c>
      <c r="P852" s="0" t="s">
        <v>4493</v>
      </c>
      <c r="Q852" s="0" t="s">
        <v>51</v>
      </c>
      <c r="R852" s="0" t="s">
        <v>52</v>
      </c>
      <c r="S852" s="0" t="n">
        <v>719</v>
      </c>
      <c r="T852" s="0" t="n">
        <v>1621</v>
      </c>
      <c r="U852" s="0" t="n">
        <v>1621</v>
      </c>
      <c r="V852" s="0" t="n">
        <v>7010</v>
      </c>
      <c r="W852" s="0" t="s">
        <v>4494</v>
      </c>
      <c r="X852" s="0" t="n">
        <v>74</v>
      </c>
      <c r="Y852" s="0" t="s">
        <v>67</v>
      </c>
      <c r="Z852" s="0" t="n">
        <v>1629</v>
      </c>
      <c r="AA852" s="0" t="s">
        <v>54</v>
      </c>
      <c r="AB852" s="0" t="s">
        <v>54</v>
      </c>
      <c r="AC852" s="0" t="n">
        <v>16</v>
      </c>
      <c r="AD852" s="0" t="s">
        <v>3144</v>
      </c>
      <c r="AG852" s="6" t="n">
        <v>42369</v>
      </c>
      <c r="AH852" s="0" t="n">
        <v>-6</v>
      </c>
      <c r="AI852" s="0" t="n">
        <v>-6</v>
      </c>
      <c r="AJ852" s="6" t="n">
        <v>42369</v>
      </c>
      <c r="AK852" s="0" t="n">
        <v>2.256</v>
      </c>
      <c r="AL852" s="6" t="n">
        <v>42369</v>
      </c>
      <c r="AM852" s="0" t="n">
        <v>899</v>
      </c>
      <c r="AN852" s="0" t="n">
        <v>979</v>
      </c>
      <c r="AO852" s="0" t="n">
        <v>4</v>
      </c>
      <c r="AP852" s="0" t="n">
        <v>6</v>
      </c>
      <c r="AQ852" s="0" t="s">
        <v>189</v>
      </c>
      <c r="AR852" s="0" t="s">
        <v>189</v>
      </c>
      <c r="AS852" s="0" t="s">
        <v>67</v>
      </c>
      <c r="AT852" s="0" t="n">
        <v>34</v>
      </c>
      <c r="AU852" s="0" t="n">
        <v>27</v>
      </c>
      <c r="AX852" s="0" t="s">
        <v>1263</v>
      </c>
      <c r="AY852" s="0" t="s">
        <v>4495</v>
      </c>
    </row>
    <row r="853" customFormat="false" ht="15" hidden="false" customHeight="false" outlineLevel="0" collapsed="false">
      <c r="A853" s="0" t="s">
        <v>4496</v>
      </c>
      <c r="B853" s="0" t="s">
        <v>2935</v>
      </c>
      <c r="C853" s="0" t="s">
        <v>4497</v>
      </c>
      <c r="E853" s="1" t="s">
        <v>4497</v>
      </c>
      <c r="G853" s="5" t="s">
        <v>4497</v>
      </c>
      <c r="H853" s="5" t="s">
        <v>4498</v>
      </c>
      <c r="I853" s="5" t="s">
        <v>4499</v>
      </c>
      <c r="J853" s="5" t="s">
        <v>4500</v>
      </c>
      <c r="K853" s="5"/>
      <c r="L853" s="5"/>
      <c r="M853" s="5"/>
      <c r="N853" s="5"/>
      <c r="O853" s="0" t="s">
        <v>4501</v>
      </c>
      <c r="P853" s="0" t="s">
        <v>4502</v>
      </c>
      <c r="Q853" s="0" t="s">
        <v>51</v>
      </c>
      <c r="R853" s="0" t="s">
        <v>52</v>
      </c>
      <c r="S853" s="0" t="n">
        <v>57.174</v>
      </c>
      <c r="T853" s="0" t="n">
        <v>7010</v>
      </c>
      <c r="U853" s="0" t="n">
        <v>7010</v>
      </c>
      <c r="W853" s="0" t="s">
        <v>4503</v>
      </c>
      <c r="X853" s="0" t="n">
        <v>1</v>
      </c>
      <c r="Y853" s="0" t="s">
        <v>67</v>
      </c>
      <c r="Z853" s="0" t="s">
        <v>120</v>
      </c>
      <c r="AA853" s="0" t="s">
        <v>4504</v>
      </c>
      <c r="AB853" s="0" t="s">
        <v>56</v>
      </c>
      <c r="AC853" s="0" t="s">
        <v>120</v>
      </c>
      <c r="AD853" s="0" t="s">
        <v>4479</v>
      </c>
      <c r="AG853" s="6" t="n">
        <v>42369</v>
      </c>
      <c r="AH853" s="0" t="n">
        <v>2.98</v>
      </c>
      <c r="AI853" s="0" t="n">
        <v>3.244</v>
      </c>
      <c r="AJ853" s="6" t="n">
        <v>42369</v>
      </c>
      <c r="AK853" s="0" t="n">
        <v>273.484</v>
      </c>
      <c r="AL853" s="6" t="n">
        <v>42369</v>
      </c>
      <c r="AM853" s="0" t="n">
        <v>46.473</v>
      </c>
      <c r="AN853" s="0" t="n">
        <v>50.595</v>
      </c>
      <c r="AO853" s="0" t="s">
        <v>56</v>
      </c>
      <c r="AP853" s="0" t="s">
        <v>56</v>
      </c>
      <c r="AQ853" s="0" t="s">
        <v>70</v>
      </c>
      <c r="AR853" s="0" t="s">
        <v>70</v>
      </c>
      <c r="AS853" s="0" t="s">
        <v>67</v>
      </c>
      <c r="AT853" s="0" t="n">
        <v>182</v>
      </c>
      <c r="AU853" s="0" t="n">
        <v>9</v>
      </c>
      <c r="AV853" s="0" t="s">
        <v>1263</v>
      </c>
      <c r="AX853" s="0" t="s">
        <v>1263</v>
      </c>
      <c r="AY853" s="0" t="s">
        <v>4505</v>
      </c>
    </row>
    <row r="854" customFormat="false" ht="15" hidden="false" customHeight="false" outlineLevel="0" collapsed="false">
      <c r="A854" s="0" t="s">
        <v>4506</v>
      </c>
      <c r="B854" s="0" t="s">
        <v>2935</v>
      </c>
      <c r="C854" s="0" t="s">
        <v>4507</v>
      </c>
      <c r="E854" s="1" t="s">
        <v>4507</v>
      </c>
      <c r="G854" s="5" t="s">
        <v>4507</v>
      </c>
      <c r="H854" s="5"/>
      <c r="I854" s="5"/>
      <c r="J854" s="5"/>
      <c r="K854" s="5"/>
      <c r="L854" s="5"/>
      <c r="M854" s="5"/>
      <c r="N854" s="5"/>
      <c r="O854" s="0" t="s">
        <v>4507</v>
      </c>
      <c r="P854" s="0" t="s">
        <v>4508</v>
      </c>
      <c r="Q854" s="0" t="s">
        <v>51</v>
      </c>
      <c r="R854" s="0" t="s">
        <v>126</v>
      </c>
      <c r="S854" s="0" t="n">
        <v>0</v>
      </c>
      <c r="T854" s="0" t="n">
        <v>7010</v>
      </c>
      <c r="U854" s="0" t="n">
        <v>7010</v>
      </c>
      <c r="X854" s="0" t="n">
        <v>30</v>
      </c>
      <c r="Y854" s="0" t="s">
        <v>77</v>
      </c>
      <c r="Z854" s="0" t="n">
        <v>7010</v>
      </c>
      <c r="AA854" s="0" t="s">
        <v>54</v>
      </c>
      <c r="AB854" s="0" t="s">
        <v>54</v>
      </c>
      <c r="AC854" s="0" t="n">
        <v>2</v>
      </c>
      <c r="AD854" s="0" t="s">
        <v>4509</v>
      </c>
      <c r="AG854" s="6" t="n">
        <v>42004</v>
      </c>
      <c r="AH854" s="0" t="n">
        <v>0</v>
      </c>
      <c r="AI854" s="0" t="n">
        <v>0</v>
      </c>
      <c r="AJ854" s="6" t="n">
        <v>42004</v>
      </c>
      <c r="AK854" s="0" t="n">
        <v>2</v>
      </c>
      <c r="AL854" s="6" t="n">
        <v>42004</v>
      </c>
      <c r="AM854" s="0" t="n">
        <v>12</v>
      </c>
      <c r="AN854" s="0" t="n">
        <v>14</v>
      </c>
      <c r="AO854" s="0" t="s">
        <v>56</v>
      </c>
      <c r="AP854" s="0" t="s">
        <v>56</v>
      </c>
      <c r="AQ854" s="0" t="s">
        <v>70</v>
      </c>
      <c r="AR854" s="0" t="s">
        <v>70</v>
      </c>
      <c r="AS854" s="0" t="s">
        <v>77</v>
      </c>
      <c r="AT854" s="0" t="n">
        <v>17</v>
      </c>
      <c r="AU854" s="0" t="n">
        <v>16</v>
      </c>
    </row>
    <row r="855" customFormat="false" ht="15" hidden="false" customHeight="false" outlineLevel="0" collapsed="false">
      <c r="A855" s="0" t="s">
        <v>4510</v>
      </c>
      <c r="B855" s="0" t="s">
        <v>2935</v>
      </c>
      <c r="C855" s="0" t="s">
        <v>4511</v>
      </c>
      <c r="E855" s="1" t="s">
        <v>4511</v>
      </c>
      <c r="G855" s="5" t="s">
        <v>4511</v>
      </c>
      <c r="H855" s="5"/>
      <c r="I855" s="5"/>
      <c r="J855" s="5"/>
      <c r="K855" s="5"/>
      <c r="L855" s="5"/>
      <c r="M855" s="5"/>
      <c r="N855" s="5" t="s">
        <v>4512</v>
      </c>
      <c r="O855" s="0" t="s">
        <v>4513</v>
      </c>
      <c r="P855" s="0" t="s">
        <v>4514</v>
      </c>
      <c r="Q855" s="0" t="s">
        <v>718</v>
      </c>
      <c r="R855" s="0" t="s">
        <v>52</v>
      </c>
      <c r="S855" s="0" t="n">
        <v>114</v>
      </c>
      <c r="T855" s="0" t="n">
        <v>6619</v>
      </c>
      <c r="U855" s="0" t="n">
        <v>6619</v>
      </c>
      <c r="W855" s="0" t="s">
        <v>4515</v>
      </c>
      <c r="X855" s="0" t="n">
        <v>0</v>
      </c>
      <c r="Y855" s="0" t="s">
        <v>67</v>
      </c>
      <c r="Z855" s="0" t="s">
        <v>120</v>
      </c>
      <c r="AA855" s="0" t="s">
        <v>120</v>
      </c>
      <c r="AB855" s="0" t="s">
        <v>56</v>
      </c>
      <c r="AC855" s="0" t="s">
        <v>120</v>
      </c>
      <c r="AD855" s="0" t="s">
        <v>4443</v>
      </c>
      <c r="AG855" s="6" t="n">
        <v>42369</v>
      </c>
      <c r="AH855" s="0" t="n">
        <v>0</v>
      </c>
      <c r="AI855" s="0" t="n">
        <v>0</v>
      </c>
      <c r="AJ855" s="6" t="n">
        <v>42369</v>
      </c>
      <c r="AK855" s="0" t="n">
        <v>675</v>
      </c>
      <c r="AL855" s="6" t="n">
        <v>42369</v>
      </c>
      <c r="AM855" s="0" t="n">
        <v>123</v>
      </c>
      <c r="AN855" s="0" t="n">
        <v>134</v>
      </c>
      <c r="AO855" s="0" t="s">
        <v>56</v>
      </c>
      <c r="AP855" s="0" t="s">
        <v>56</v>
      </c>
      <c r="AQ855" s="0" t="s">
        <v>70</v>
      </c>
      <c r="AR855" s="0" t="s">
        <v>70</v>
      </c>
      <c r="AS855" s="0" t="s">
        <v>67</v>
      </c>
      <c r="AT855" s="0" t="n">
        <v>6</v>
      </c>
      <c r="AU855" s="0" t="n">
        <v>0</v>
      </c>
      <c r="AX855" s="0" t="s">
        <v>1263</v>
      </c>
    </row>
    <row r="856" customFormat="false" ht="15" hidden="false" customHeight="false" outlineLevel="0" collapsed="false">
      <c r="A856" s="0" t="s">
        <v>4516</v>
      </c>
      <c r="B856" s="0" t="s">
        <v>2935</v>
      </c>
      <c r="C856" s="0" t="s">
        <v>4517</v>
      </c>
      <c r="E856" s="1" t="s">
        <v>4517</v>
      </c>
      <c r="G856" s="5" t="s">
        <v>4517</v>
      </c>
      <c r="H856" s="5"/>
      <c r="I856" s="5"/>
      <c r="J856" s="5"/>
      <c r="K856" s="5"/>
      <c r="L856" s="5"/>
      <c r="M856" s="5"/>
      <c r="N856" s="5"/>
      <c r="O856" s="0" t="s">
        <v>4518</v>
      </c>
      <c r="P856" s="0" t="s">
        <v>4519</v>
      </c>
      <c r="Q856" s="0" t="s">
        <v>51</v>
      </c>
      <c r="R856" s="0" t="s">
        <v>52</v>
      </c>
      <c r="S856" s="0" t="n">
        <v>37.265</v>
      </c>
      <c r="T856" s="0" t="n">
        <v>4519</v>
      </c>
      <c r="U856" s="0" t="n">
        <v>4519</v>
      </c>
      <c r="X856" s="0" t="n">
        <v>596</v>
      </c>
      <c r="Y856" s="0" t="s">
        <v>67</v>
      </c>
      <c r="AA856" s="0" t="s">
        <v>4520</v>
      </c>
      <c r="AB856" s="0" t="s">
        <v>56</v>
      </c>
      <c r="AD856" s="0" t="s">
        <v>4521</v>
      </c>
      <c r="AG856" s="6" t="n">
        <v>42735</v>
      </c>
      <c r="AH856" s="0" t="n">
        <v>859</v>
      </c>
      <c r="AI856" s="0" t="n">
        <v>905</v>
      </c>
      <c r="AJ856" s="6" t="n">
        <v>42735</v>
      </c>
      <c r="AK856" s="0" t="n">
        <v>136.82</v>
      </c>
      <c r="AL856" s="6" t="n">
        <v>42735</v>
      </c>
      <c r="AM856" s="0" t="n">
        <v>29.128</v>
      </c>
      <c r="AN856" s="0" t="n">
        <v>30.704</v>
      </c>
      <c r="AO856" s="0" t="s">
        <v>56</v>
      </c>
      <c r="AP856" s="0" t="s">
        <v>56</v>
      </c>
      <c r="AQ856" s="0" t="s">
        <v>70</v>
      </c>
      <c r="AR856" s="0" t="s">
        <v>70</v>
      </c>
      <c r="AS856" s="0" t="s">
        <v>67</v>
      </c>
      <c r="AT856" s="0" t="n">
        <v>260</v>
      </c>
      <c r="AU856" s="0" t="n">
        <v>169</v>
      </c>
      <c r="AV856" s="0" t="s">
        <v>4522</v>
      </c>
      <c r="AX856" s="0" t="s">
        <v>1263</v>
      </c>
      <c r="AY856" s="0" t="s">
        <v>4523</v>
      </c>
    </row>
    <row r="857" customFormat="false" ht="15" hidden="false" customHeight="false" outlineLevel="0" collapsed="false">
      <c r="A857" s="0" t="s">
        <v>4524</v>
      </c>
      <c r="B857" s="0" t="s">
        <v>2935</v>
      </c>
      <c r="C857" s="0" t="s">
        <v>4525</v>
      </c>
      <c r="E857" s="1" t="s">
        <v>4525</v>
      </c>
      <c r="G857" s="5" t="s">
        <v>4525</v>
      </c>
      <c r="H857" s="5"/>
      <c r="I857" s="5"/>
      <c r="J857" s="5"/>
      <c r="K857" s="5"/>
      <c r="L857" s="5"/>
      <c r="M857" s="5"/>
      <c r="N857" s="5"/>
      <c r="O857" s="0" t="s">
        <v>4526</v>
      </c>
      <c r="P857" s="0" t="s">
        <v>4527</v>
      </c>
      <c r="Q857" s="0" t="s">
        <v>51</v>
      </c>
      <c r="R857" s="0" t="s">
        <v>52</v>
      </c>
      <c r="S857" s="0" t="n">
        <v>1.072</v>
      </c>
      <c r="T857" s="0" t="n">
        <v>6420</v>
      </c>
      <c r="U857" s="0" t="n">
        <v>6420</v>
      </c>
      <c r="W857" s="0" t="s">
        <v>4528</v>
      </c>
      <c r="X857" s="0" t="n">
        <v>16</v>
      </c>
      <c r="Y857" s="0" t="s">
        <v>67</v>
      </c>
      <c r="AA857" s="0" t="s">
        <v>54</v>
      </c>
      <c r="AB857" s="0" t="s">
        <v>54</v>
      </c>
      <c r="AD857" s="0" t="s">
        <v>4529</v>
      </c>
      <c r="AG857" s="6" t="n">
        <v>41882</v>
      </c>
      <c r="AH857" s="0" t="n">
        <v>-14</v>
      </c>
      <c r="AI857" s="0" t="n">
        <v>-18</v>
      </c>
      <c r="AJ857" s="6" t="n">
        <v>41882</v>
      </c>
      <c r="AK857" s="0" t="n">
        <v>2.804</v>
      </c>
      <c r="AL857" s="6" t="n">
        <v>41882</v>
      </c>
      <c r="AM857" s="0" t="n">
        <v>383</v>
      </c>
      <c r="AN857" s="0" t="n">
        <v>505</v>
      </c>
      <c r="AO857" s="0" t="n">
        <v>231</v>
      </c>
      <c r="AP857" s="0" t="n">
        <v>302</v>
      </c>
      <c r="AQ857" s="0" t="s">
        <v>189</v>
      </c>
      <c r="AR857" s="0" t="s">
        <v>189</v>
      </c>
      <c r="AS857" s="0" t="s">
        <v>67</v>
      </c>
      <c r="AT857" s="0" t="n">
        <v>11</v>
      </c>
      <c r="AU857" s="0" t="n">
        <v>7</v>
      </c>
      <c r="AV857" s="0" t="s">
        <v>1263</v>
      </c>
      <c r="AX857" s="0" t="s">
        <v>1263</v>
      </c>
      <c r="AY857" s="0" t="s">
        <v>3223</v>
      </c>
    </row>
    <row r="858" customFormat="false" ht="15" hidden="false" customHeight="false" outlineLevel="0" collapsed="false">
      <c r="A858" s="0" t="s">
        <v>4530</v>
      </c>
      <c r="B858" s="0" t="s">
        <v>2935</v>
      </c>
      <c r="C858" s="0" t="s">
        <v>4531</v>
      </c>
      <c r="E858" s="1" t="s">
        <v>4531</v>
      </c>
      <c r="G858" s="5" t="s">
        <v>4531</v>
      </c>
      <c r="H858" s="5" t="s">
        <v>4532</v>
      </c>
      <c r="I858" s="5"/>
      <c r="J858" s="5"/>
      <c r="K858" s="5"/>
      <c r="L858" s="5"/>
      <c r="M858" s="5"/>
      <c r="N858" s="5"/>
      <c r="O858" s="0" t="s">
        <v>4533</v>
      </c>
      <c r="P858" s="0" t="s">
        <v>4534</v>
      </c>
      <c r="Q858" s="0" t="s">
        <v>51</v>
      </c>
      <c r="R858" s="0" t="s">
        <v>52</v>
      </c>
      <c r="S858" s="0" t="n">
        <v>502</v>
      </c>
      <c r="T858" s="0" t="n">
        <v>2110</v>
      </c>
      <c r="U858" s="0" t="n">
        <v>2110</v>
      </c>
      <c r="X858" s="0" t="n">
        <v>10</v>
      </c>
      <c r="Y858" s="0" t="s">
        <v>227</v>
      </c>
      <c r="Z858" s="0" t="n">
        <v>7010</v>
      </c>
      <c r="AA858" s="0" t="s">
        <v>120</v>
      </c>
      <c r="AB858" s="0" t="s">
        <v>56</v>
      </c>
      <c r="AC858" s="0" t="n">
        <v>1</v>
      </c>
      <c r="AD858" s="0" t="s">
        <v>4535</v>
      </c>
      <c r="AG858" s="6" t="n">
        <v>42369</v>
      </c>
      <c r="AH858" s="0" t="s">
        <v>56</v>
      </c>
      <c r="AI858" s="0" t="s">
        <v>56</v>
      </c>
      <c r="AJ858" s="6" t="n">
        <v>42369</v>
      </c>
      <c r="AK858" s="0" t="n">
        <v>3.624</v>
      </c>
      <c r="AL858" s="6" t="n">
        <v>42369</v>
      </c>
      <c r="AM858" s="0" t="n">
        <v>506</v>
      </c>
      <c r="AN858" s="0" t="n">
        <v>551</v>
      </c>
      <c r="AO858" s="0" t="s">
        <v>56</v>
      </c>
      <c r="AP858" s="0" t="s">
        <v>56</v>
      </c>
      <c r="AQ858" s="0" t="s">
        <v>70</v>
      </c>
      <c r="AR858" s="0" t="s">
        <v>70</v>
      </c>
      <c r="AS858" s="0" t="s">
        <v>227</v>
      </c>
      <c r="AT858" s="0" t="n">
        <v>12</v>
      </c>
      <c r="AU858" s="0" t="n">
        <v>4</v>
      </c>
      <c r="AV858" s="0" t="s">
        <v>1263</v>
      </c>
      <c r="AX858" s="0" t="s">
        <v>1263</v>
      </c>
    </row>
    <row r="859" customFormat="false" ht="15" hidden="false" customHeight="false" outlineLevel="0" collapsed="false">
      <c r="A859" s="0" t="s">
        <v>4536</v>
      </c>
      <c r="B859" s="0" t="s">
        <v>2935</v>
      </c>
      <c r="C859" s="0" t="s">
        <v>4537</v>
      </c>
      <c r="E859" s="1" t="s">
        <v>4537</v>
      </c>
      <c r="G859" s="5" t="s">
        <v>4537</v>
      </c>
      <c r="H859" s="5"/>
      <c r="I859" s="5"/>
      <c r="J859" s="5"/>
      <c r="K859" s="5"/>
      <c r="L859" s="5"/>
      <c r="M859" s="5"/>
      <c r="N859" s="5"/>
      <c r="O859" s="0" t="s">
        <v>4538</v>
      </c>
      <c r="P859" s="0" t="s">
        <v>4539</v>
      </c>
      <c r="Q859" s="0" t="s">
        <v>51</v>
      </c>
      <c r="R859" s="0" t="s">
        <v>52</v>
      </c>
      <c r="S859" s="0" t="n">
        <v>3.625</v>
      </c>
      <c r="T859" s="0" t="n">
        <v>2899</v>
      </c>
      <c r="U859" s="0" t="n">
        <v>2899</v>
      </c>
      <c r="V859" s="0" t="n">
        <v>2899</v>
      </c>
      <c r="X859" s="0" t="n">
        <v>106</v>
      </c>
      <c r="Y859" s="0" t="s">
        <v>195</v>
      </c>
      <c r="Z859" s="0" t="s">
        <v>120</v>
      </c>
      <c r="AA859" s="0" t="s">
        <v>120</v>
      </c>
      <c r="AB859" s="0" t="s">
        <v>4540</v>
      </c>
      <c r="AC859" s="0" t="s">
        <v>120</v>
      </c>
      <c r="AD859" s="0" t="s">
        <v>4541</v>
      </c>
      <c r="AG859" s="6" t="n">
        <v>42735</v>
      </c>
      <c r="AH859" s="0" t="n">
        <v>171</v>
      </c>
      <c r="AI859" s="0" t="n">
        <v>180</v>
      </c>
      <c r="AJ859" s="6" t="n">
        <v>42735</v>
      </c>
      <c r="AK859" s="0" t="n">
        <v>14.443</v>
      </c>
      <c r="AL859" s="6" t="n">
        <v>42735</v>
      </c>
      <c r="AM859" s="0" t="n">
        <v>3.071</v>
      </c>
      <c r="AN859" s="0" t="n">
        <v>3.237</v>
      </c>
      <c r="AO859" s="0" t="n">
        <v>3.312</v>
      </c>
      <c r="AP859" s="0" t="n">
        <v>3.7</v>
      </c>
      <c r="AQ859" s="0" t="s">
        <v>197</v>
      </c>
      <c r="AR859" s="0" t="s">
        <v>58</v>
      </c>
      <c r="AS859" s="0" t="s">
        <v>195</v>
      </c>
      <c r="AT859" s="0" t="n">
        <v>67</v>
      </c>
      <c r="AU859" s="0" t="n">
        <v>61</v>
      </c>
      <c r="AV859" s="0" t="s">
        <v>4542</v>
      </c>
      <c r="AX859" s="0" t="s">
        <v>1263</v>
      </c>
    </row>
    <row r="860" customFormat="false" ht="15" hidden="false" customHeight="false" outlineLevel="0" collapsed="false">
      <c r="A860" s="0" t="s">
        <v>4543</v>
      </c>
      <c r="B860" s="0" t="s">
        <v>2935</v>
      </c>
      <c r="C860" s="0" t="s">
        <v>4544</v>
      </c>
      <c r="E860" s="1" t="s">
        <v>4544</v>
      </c>
      <c r="G860" s="5" t="s">
        <v>4544</v>
      </c>
      <c r="H860" s="5" t="s">
        <v>4545</v>
      </c>
      <c r="I860" s="5" t="s">
        <v>4546</v>
      </c>
      <c r="J860" s="5"/>
      <c r="K860" s="5"/>
      <c r="L860" s="5"/>
      <c r="M860" s="5"/>
      <c r="N860" s="5"/>
      <c r="O860" s="0" t="s">
        <v>4547</v>
      </c>
      <c r="P860" s="0" t="s">
        <v>4548</v>
      </c>
      <c r="Q860" s="0" t="s">
        <v>51</v>
      </c>
      <c r="R860" s="0" t="s">
        <v>52</v>
      </c>
      <c r="S860" s="0" t="s">
        <v>56</v>
      </c>
      <c r="T860" s="0" t="n">
        <v>2891</v>
      </c>
      <c r="U860" s="0" t="n">
        <v>2891</v>
      </c>
      <c r="V860" s="0" t="n">
        <v>2611</v>
      </c>
      <c r="X860" s="0" t="n">
        <v>32</v>
      </c>
      <c r="Y860" s="0" t="s">
        <v>67</v>
      </c>
      <c r="Z860" s="0" t="n">
        <v>7490</v>
      </c>
      <c r="AA860" s="0" t="s">
        <v>120</v>
      </c>
      <c r="AB860" s="0" t="s">
        <v>56</v>
      </c>
      <c r="AC860" s="0" t="n">
        <v>2</v>
      </c>
      <c r="AD860" s="0" t="s">
        <v>4549</v>
      </c>
      <c r="AH860" s="0" t="s">
        <v>56</v>
      </c>
      <c r="AI860" s="0" t="s">
        <v>56</v>
      </c>
      <c r="AK860" s="0" t="n">
        <v>1.895</v>
      </c>
      <c r="AL860" s="0" t="n">
        <v>2016</v>
      </c>
      <c r="AM860" s="0" t="s">
        <v>56</v>
      </c>
      <c r="AN860" s="0" t="s">
        <v>56</v>
      </c>
      <c r="AO860" s="0" t="s">
        <v>56</v>
      </c>
      <c r="AP860" s="0" t="s">
        <v>56</v>
      </c>
      <c r="AQ860" s="0" t="s">
        <v>70</v>
      </c>
      <c r="AR860" s="0" t="s">
        <v>70</v>
      </c>
      <c r="AS860" s="0" t="s">
        <v>67</v>
      </c>
      <c r="AT860" s="0" t="n">
        <v>19</v>
      </c>
      <c r="AU860" s="0" t="n">
        <v>14</v>
      </c>
      <c r="AV860" s="0" t="s">
        <v>4550</v>
      </c>
      <c r="AX860" s="0" t="s">
        <v>1263</v>
      </c>
      <c r="AY860" s="0" t="s">
        <v>4551</v>
      </c>
    </row>
    <row r="861" customFormat="false" ht="15" hidden="false" customHeight="false" outlineLevel="0" collapsed="false">
      <c r="A861" s="0" t="s">
        <v>4552</v>
      </c>
      <c r="B861" s="0" t="s">
        <v>2935</v>
      </c>
      <c r="C861" s="0" t="s">
        <v>4553</v>
      </c>
      <c r="E861" s="1" t="s">
        <v>4553</v>
      </c>
      <c r="G861" s="5" t="s">
        <v>4553</v>
      </c>
      <c r="H861" s="5"/>
      <c r="I861" s="5"/>
      <c r="J861" s="5"/>
      <c r="K861" s="5"/>
      <c r="L861" s="5"/>
      <c r="M861" s="5" t="s">
        <v>4554</v>
      </c>
      <c r="N861" s="5" t="s">
        <v>4555</v>
      </c>
      <c r="O861" s="0" t="s">
        <v>4553</v>
      </c>
      <c r="P861" s="0" t="s">
        <v>4556</v>
      </c>
      <c r="Q861" s="0" t="s">
        <v>51</v>
      </c>
      <c r="R861" s="0" t="s">
        <v>52</v>
      </c>
      <c r="S861" s="0" t="n">
        <v>313</v>
      </c>
      <c r="T861" s="0" t="n">
        <v>2611</v>
      </c>
      <c r="U861" s="0" t="n">
        <v>2611</v>
      </c>
      <c r="W861" s="0" t="s">
        <v>4557</v>
      </c>
      <c r="X861" s="0" t="n">
        <v>35</v>
      </c>
      <c r="Y861" s="0" t="s">
        <v>77</v>
      </c>
      <c r="Z861" s="0" t="n">
        <v>2611</v>
      </c>
      <c r="AA861" s="0" t="s">
        <v>54</v>
      </c>
      <c r="AB861" s="0" t="s">
        <v>54</v>
      </c>
      <c r="AC861" s="0" t="n">
        <v>3.134</v>
      </c>
      <c r="AD861" s="0" t="s">
        <v>4558</v>
      </c>
      <c r="AG861" s="6" t="n">
        <v>42735</v>
      </c>
      <c r="AH861" s="0" t="n">
        <v>39</v>
      </c>
      <c r="AI861" s="0" t="n">
        <v>42</v>
      </c>
      <c r="AJ861" s="6" t="n">
        <v>42735</v>
      </c>
      <c r="AK861" s="0" t="n">
        <v>3.134</v>
      </c>
      <c r="AL861" s="6" t="n">
        <v>42735</v>
      </c>
      <c r="AM861" s="0" t="n">
        <v>265</v>
      </c>
      <c r="AN861" s="0" t="n">
        <v>279</v>
      </c>
      <c r="AO861" s="0" t="n">
        <v>640</v>
      </c>
      <c r="AP861" s="0" t="n">
        <v>715</v>
      </c>
      <c r="AQ861" s="0" t="s">
        <v>197</v>
      </c>
      <c r="AR861" s="0" t="s">
        <v>58</v>
      </c>
      <c r="AS861" s="0" t="s">
        <v>77</v>
      </c>
      <c r="AT861" s="0" t="n">
        <v>26</v>
      </c>
      <c r="AU861" s="0" t="n">
        <v>27</v>
      </c>
      <c r="AX861" s="0" t="s">
        <v>1263</v>
      </c>
      <c r="AY861" s="0" t="s">
        <v>4559</v>
      </c>
    </row>
    <row r="862" customFormat="false" ht="15" hidden="false" customHeight="false" outlineLevel="0" collapsed="false">
      <c r="A862" s="0" t="s">
        <v>4560</v>
      </c>
      <c r="B862" s="0" t="s">
        <v>2935</v>
      </c>
      <c r="C862" s="0" t="s">
        <v>4561</v>
      </c>
      <c r="E862" s="1" t="s">
        <v>4561</v>
      </c>
      <c r="G862" s="5" t="s">
        <v>4561</v>
      </c>
      <c r="H862" s="5" t="s">
        <v>4562</v>
      </c>
      <c r="I862" s="5"/>
      <c r="J862" s="5"/>
      <c r="K862" s="5"/>
      <c r="L862" s="5"/>
      <c r="M862" s="5"/>
      <c r="N862" s="5"/>
      <c r="O862" s="0" t="s">
        <v>4563</v>
      </c>
      <c r="P862" s="0" t="s">
        <v>4564</v>
      </c>
      <c r="Q862" s="0" t="s">
        <v>51</v>
      </c>
      <c r="R862" s="0" t="s">
        <v>52</v>
      </c>
      <c r="S862" s="0" t="n">
        <v>1.591</v>
      </c>
      <c r="T862" s="0" t="n">
        <v>2651</v>
      </c>
      <c r="U862" s="0" t="n">
        <v>2651</v>
      </c>
      <c r="V862" s="0" t="n">
        <v>2651</v>
      </c>
      <c r="W862" s="0" t="s">
        <v>4560</v>
      </c>
      <c r="X862" s="0" t="n">
        <v>135</v>
      </c>
      <c r="Y862" s="0" t="s">
        <v>67</v>
      </c>
      <c r="Z862" s="0" t="n">
        <v>9609</v>
      </c>
      <c r="AA862" s="0" t="s">
        <v>54</v>
      </c>
      <c r="AB862" s="0" t="s">
        <v>54</v>
      </c>
      <c r="AC862" s="0" t="n">
        <v>1</v>
      </c>
      <c r="AD862" s="0" t="s">
        <v>4565</v>
      </c>
      <c r="AG862" s="6" t="n">
        <v>42369</v>
      </c>
      <c r="AH862" s="0" t="n">
        <v>80</v>
      </c>
      <c r="AI862" s="0" t="n">
        <v>87</v>
      </c>
      <c r="AJ862" s="6" t="n">
        <v>42369</v>
      </c>
      <c r="AK862" s="0" t="n">
        <v>12.864</v>
      </c>
      <c r="AL862" s="6" t="n">
        <v>42369</v>
      </c>
      <c r="AM862" s="0" t="n">
        <v>2.177</v>
      </c>
      <c r="AN862" s="0" t="n">
        <v>2.37</v>
      </c>
      <c r="AO862" s="0" t="s">
        <v>56</v>
      </c>
      <c r="AP862" s="0" t="s">
        <v>56</v>
      </c>
      <c r="AQ862" s="0" t="s">
        <v>70</v>
      </c>
      <c r="AR862" s="0" t="s">
        <v>70</v>
      </c>
      <c r="AS862" s="0" t="s">
        <v>67</v>
      </c>
      <c r="AT862" s="0" t="n">
        <v>34</v>
      </c>
      <c r="AU862" s="0" t="n">
        <v>16</v>
      </c>
      <c r="AV862" s="0" t="s">
        <v>4566</v>
      </c>
      <c r="AX862" s="0" t="s">
        <v>1263</v>
      </c>
      <c r="AY862" s="0" t="s">
        <v>4567</v>
      </c>
    </row>
    <row r="863" customFormat="false" ht="15" hidden="false" customHeight="false" outlineLevel="0" collapsed="false">
      <c r="A863" s="0" t="s">
        <v>4568</v>
      </c>
      <c r="B863" s="0" t="s">
        <v>2935</v>
      </c>
      <c r="C863" s="0" t="s">
        <v>4569</v>
      </c>
      <c r="E863" s="1" t="s">
        <v>4569</v>
      </c>
      <c r="G863" s="5" t="s">
        <v>4569</v>
      </c>
      <c r="H863" s="5"/>
      <c r="I863" s="5"/>
      <c r="J863" s="5"/>
      <c r="K863" s="5"/>
      <c r="L863" s="5"/>
      <c r="M863" s="5"/>
      <c r="N863" s="5"/>
      <c r="O863" s="0" t="s">
        <v>4570</v>
      </c>
      <c r="P863" s="0" t="s">
        <v>4571</v>
      </c>
      <c r="Q863" s="0" t="s">
        <v>51</v>
      </c>
      <c r="R863" s="0" t="s">
        <v>52</v>
      </c>
      <c r="S863" s="0" t="n">
        <v>556</v>
      </c>
      <c r="T863" s="0" t="n">
        <v>2640</v>
      </c>
      <c r="U863" s="0" t="n">
        <v>2640</v>
      </c>
      <c r="V863" s="0" t="n">
        <v>2630</v>
      </c>
      <c r="X863" s="0" t="n">
        <v>36</v>
      </c>
      <c r="Y863" s="0" t="s">
        <v>67</v>
      </c>
      <c r="Z863" s="0" t="s">
        <v>120</v>
      </c>
      <c r="AA863" s="0" t="s">
        <v>54</v>
      </c>
      <c r="AB863" s="0" t="s">
        <v>54</v>
      </c>
      <c r="AC863" s="0" t="s">
        <v>120</v>
      </c>
      <c r="AD863" s="0" t="s">
        <v>4572</v>
      </c>
      <c r="AG863" s="0" t="n">
        <v>2016</v>
      </c>
      <c r="AH863" s="0" t="s">
        <v>56</v>
      </c>
      <c r="AI863" s="0" t="s">
        <v>56</v>
      </c>
      <c r="AK863" s="0" t="n">
        <v>1.75</v>
      </c>
      <c r="AL863" s="0" t="n">
        <v>2017</v>
      </c>
      <c r="AM863" s="0" t="s">
        <v>56</v>
      </c>
      <c r="AN863" s="0" t="s">
        <v>56</v>
      </c>
      <c r="AO863" s="0" t="s">
        <v>56</v>
      </c>
      <c r="AP863" s="0" t="s">
        <v>56</v>
      </c>
      <c r="AQ863" s="0" t="s">
        <v>70</v>
      </c>
      <c r="AR863" s="0" t="s">
        <v>70</v>
      </c>
      <c r="AS863" s="0" t="s">
        <v>67</v>
      </c>
      <c r="AT863" s="0" t="n">
        <v>21</v>
      </c>
      <c r="AU863" s="0" t="n">
        <v>14</v>
      </c>
      <c r="AV863" s="0" t="s">
        <v>1263</v>
      </c>
      <c r="AX863" s="0" t="s">
        <v>1263</v>
      </c>
    </row>
    <row r="864" customFormat="false" ht="15" hidden="false" customHeight="false" outlineLevel="0" collapsed="false">
      <c r="A864" s="0" t="s">
        <v>4573</v>
      </c>
      <c r="B864" s="0" t="s">
        <v>2935</v>
      </c>
      <c r="C864" s="0" t="s">
        <v>4574</v>
      </c>
      <c r="E864" s="1" t="s">
        <v>4574</v>
      </c>
      <c r="G864" s="5" t="s">
        <v>4574</v>
      </c>
      <c r="H864" s="5"/>
      <c r="I864" s="5"/>
      <c r="J864" s="5"/>
      <c r="K864" s="5"/>
      <c r="L864" s="5"/>
      <c r="M864" s="5"/>
      <c r="N864" s="5"/>
      <c r="O864" s="0" t="s">
        <v>4575</v>
      </c>
      <c r="P864" s="0" t="s">
        <v>4576</v>
      </c>
      <c r="Q864" s="0" t="s">
        <v>51</v>
      </c>
      <c r="R864" s="0" t="s">
        <v>52</v>
      </c>
      <c r="S864" s="0" t="n">
        <v>174</v>
      </c>
      <c r="T864" s="0" t="n">
        <v>2511</v>
      </c>
      <c r="U864" s="0" t="n">
        <v>2511</v>
      </c>
      <c r="W864" s="0" t="s">
        <v>4577</v>
      </c>
      <c r="X864" s="0" t="n">
        <v>31</v>
      </c>
      <c r="Y864" s="0" t="s">
        <v>67</v>
      </c>
      <c r="Z864" s="0" t="n">
        <v>7022</v>
      </c>
      <c r="AA864" s="0" t="s">
        <v>120</v>
      </c>
      <c r="AB864" s="0" t="s">
        <v>56</v>
      </c>
      <c r="AC864" s="0" t="n">
        <v>61</v>
      </c>
      <c r="AD864" s="0" t="s">
        <v>4578</v>
      </c>
      <c r="AG864" s="6" t="n">
        <v>42004</v>
      </c>
      <c r="AH864" s="0" t="n">
        <v>-12</v>
      </c>
      <c r="AI864" s="0" t="n">
        <v>-14</v>
      </c>
      <c r="AJ864" s="6" t="n">
        <v>42004</v>
      </c>
      <c r="AK864" s="0" t="n">
        <v>654</v>
      </c>
      <c r="AL864" s="6" t="n">
        <v>42004</v>
      </c>
      <c r="AM864" s="0" t="n">
        <v>156</v>
      </c>
      <c r="AN864" s="0" t="n">
        <v>189</v>
      </c>
      <c r="AO864" s="0" t="s">
        <v>56</v>
      </c>
      <c r="AP864" s="0" t="s">
        <v>56</v>
      </c>
      <c r="AQ864" s="0" t="s">
        <v>70</v>
      </c>
      <c r="AR864" s="0" t="s">
        <v>70</v>
      </c>
      <c r="AS864" s="0" t="s">
        <v>67</v>
      </c>
      <c r="AT864" s="0" t="n">
        <v>23</v>
      </c>
      <c r="AU864" s="0" t="n">
        <v>9</v>
      </c>
      <c r="AV864" s="0" t="s">
        <v>1263</v>
      </c>
      <c r="AX864" s="0" t="s">
        <v>1263</v>
      </c>
    </row>
    <row r="865" customFormat="false" ht="15" hidden="false" customHeight="false" outlineLevel="0" collapsed="false">
      <c r="A865" s="0" t="s">
        <v>4579</v>
      </c>
      <c r="B865" s="0" t="s">
        <v>2935</v>
      </c>
      <c r="C865" s="0" t="s">
        <v>4580</v>
      </c>
      <c r="E865" s="1" t="s">
        <v>4580</v>
      </c>
      <c r="G865" s="5" t="s">
        <v>4580</v>
      </c>
      <c r="H865" s="5"/>
      <c r="I865" s="5"/>
      <c r="J865" s="5"/>
      <c r="K865" s="5"/>
      <c r="L865" s="5"/>
      <c r="M865" s="5"/>
      <c r="N865" s="5"/>
      <c r="O865" s="0" t="s">
        <v>4580</v>
      </c>
      <c r="P865" s="0" t="s">
        <v>4581</v>
      </c>
      <c r="Q865" s="0" t="s">
        <v>51</v>
      </c>
      <c r="R865" s="0" t="s">
        <v>52</v>
      </c>
      <c r="S865" s="0" t="n">
        <v>869</v>
      </c>
      <c r="T865" s="0" t="n">
        <v>2651</v>
      </c>
      <c r="U865" s="0" t="n">
        <v>2651</v>
      </c>
      <c r="V865" s="0" t="n">
        <v>2630</v>
      </c>
      <c r="X865" s="0" t="n">
        <v>39</v>
      </c>
      <c r="Y865" s="0" t="s">
        <v>77</v>
      </c>
      <c r="Z865" s="0" t="n">
        <v>2651</v>
      </c>
      <c r="AA865" s="0" t="s">
        <v>54</v>
      </c>
      <c r="AB865" s="0" t="s">
        <v>54</v>
      </c>
      <c r="AC865" s="0" t="n">
        <v>6.253</v>
      </c>
      <c r="AD865" s="0" t="s">
        <v>4582</v>
      </c>
      <c r="AG865" s="6" t="n">
        <v>42369</v>
      </c>
      <c r="AH865" s="0" t="n">
        <v>78</v>
      </c>
      <c r="AI865" s="0" t="n">
        <v>85</v>
      </c>
      <c r="AJ865" s="6" t="n">
        <v>42369</v>
      </c>
      <c r="AK865" s="0" t="n">
        <v>6.253</v>
      </c>
      <c r="AL865" s="6" t="n">
        <v>42369</v>
      </c>
      <c r="AM865" s="0" t="n">
        <v>611</v>
      </c>
      <c r="AN865" s="0" t="n">
        <v>665</v>
      </c>
      <c r="AO865" s="0" t="s">
        <v>56</v>
      </c>
      <c r="AP865" s="0" t="s">
        <v>56</v>
      </c>
      <c r="AQ865" s="0" t="s">
        <v>70</v>
      </c>
      <c r="AR865" s="0" t="s">
        <v>70</v>
      </c>
      <c r="AS865" s="0" t="s">
        <v>77</v>
      </c>
      <c r="AT865" s="0" t="n">
        <v>23</v>
      </c>
      <c r="AU865" s="0" t="n">
        <v>28</v>
      </c>
      <c r="AV865" s="0" t="s">
        <v>4583</v>
      </c>
      <c r="AX865" s="0" t="s">
        <v>1263</v>
      </c>
      <c r="AY865" s="0" t="s">
        <v>4584</v>
      </c>
    </row>
    <row r="866" customFormat="false" ht="15" hidden="false" customHeight="false" outlineLevel="0" collapsed="false">
      <c r="A866" s="0" t="s">
        <v>4585</v>
      </c>
      <c r="B866" s="0" t="s">
        <v>2935</v>
      </c>
      <c r="C866" s="0" t="s">
        <v>4586</v>
      </c>
      <c r="E866" s="1" t="s">
        <v>4586</v>
      </c>
      <c r="G866" s="5" t="s">
        <v>4586</v>
      </c>
      <c r="H866" s="5"/>
      <c r="I866" s="5"/>
      <c r="J866" s="5"/>
      <c r="K866" s="5"/>
      <c r="L866" s="5"/>
      <c r="M866" s="5"/>
      <c r="N866" s="5"/>
      <c r="O866" s="0" t="s">
        <v>4586</v>
      </c>
      <c r="P866" s="0" t="s">
        <v>4587</v>
      </c>
      <c r="Q866" s="0" t="s">
        <v>51</v>
      </c>
      <c r="R866" s="0" t="s">
        <v>52</v>
      </c>
      <c r="S866" s="0" t="n">
        <v>581</v>
      </c>
      <c r="T866" s="0" t="n">
        <v>7490</v>
      </c>
      <c r="U866" s="0" t="n">
        <v>7490</v>
      </c>
      <c r="W866" s="0" t="s">
        <v>4585</v>
      </c>
      <c r="X866" s="0" t="n">
        <v>100</v>
      </c>
      <c r="Y866" s="0" t="s">
        <v>77</v>
      </c>
      <c r="Z866" s="0" t="n">
        <v>7490</v>
      </c>
      <c r="AA866" s="0" t="s">
        <v>54</v>
      </c>
      <c r="AB866" s="0" t="s">
        <v>54</v>
      </c>
      <c r="AC866" s="0" t="n">
        <v>2.778</v>
      </c>
      <c r="AD866" s="0" t="s">
        <v>4588</v>
      </c>
      <c r="AG866" s="6" t="n">
        <v>42369</v>
      </c>
      <c r="AH866" s="0" t="n">
        <v>11</v>
      </c>
      <c r="AI866" s="0" t="n">
        <v>12</v>
      </c>
      <c r="AJ866" s="6" t="n">
        <v>42369</v>
      </c>
      <c r="AK866" s="0" t="n">
        <v>2.778</v>
      </c>
      <c r="AL866" s="6" t="n">
        <v>42369</v>
      </c>
      <c r="AM866" s="0" t="n">
        <v>259</v>
      </c>
      <c r="AN866" s="0" t="n">
        <v>282</v>
      </c>
      <c r="AO866" s="0" t="s">
        <v>56</v>
      </c>
      <c r="AP866" s="0" t="s">
        <v>56</v>
      </c>
      <c r="AQ866" s="0" t="s">
        <v>70</v>
      </c>
      <c r="AR866" s="0" t="s">
        <v>70</v>
      </c>
      <c r="AS866" s="0" t="s">
        <v>77</v>
      </c>
      <c r="AT866" s="0" t="n">
        <v>40</v>
      </c>
      <c r="AU866" s="0" t="n">
        <v>40</v>
      </c>
      <c r="AX866" s="0" t="s">
        <v>1263</v>
      </c>
    </row>
    <row r="867" customFormat="false" ht="15" hidden="false" customHeight="false" outlineLevel="0" collapsed="false">
      <c r="A867" s="0" t="s">
        <v>4589</v>
      </c>
      <c r="B867" s="0" t="s">
        <v>2935</v>
      </c>
      <c r="C867" s="0" t="s">
        <v>4590</v>
      </c>
      <c r="E867" s="1" t="s">
        <v>4590</v>
      </c>
      <c r="G867" s="5" t="s">
        <v>4590</v>
      </c>
      <c r="H867" s="5"/>
      <c r="I867" s="5"/>
      <c r="J867" s="5"/>
      <c r="K867" s="5"/>
      <c r="L867" s="5"/>
      <c r="M867" s="5"/>
      <c r="N867" s="5"/>
      <c r="O867" s="0" t="s">
        <v>4590</v>
      </c>
      <c r="P867" s="0" t="s">
        <v>4591</v>
      </c>
      <c r="Q867" s="0" t="s">
        <v>51</v>
      </c>
      <c r="R867" s="0" t="s">
        <v>52</v>
      </c>
      <c r="S867" s="0" t="s">
        <v>56</v>
      </c>
      <c r="T867" s="0" t="n">
        <v>7010</v>
      </c>
      <c r="U867" s="0" t="n">
        <v>7010</v>
      </c>
      <c r="V867" s="0" t="n">
        <v>6832</v>
      </c>
      <c r="W867" s="0" t="s">
        <v>4589</v>
      </c>
      <c r="X867" s="0" t="n">
        <v>211</v>
      </c>
      <c r="Y867" s="0" t="s">
        <v>53</v>
      </c>
      <c r="Z867" s="0" t="n">
        <v>7010</v>
      </c>
      <c r="AA867" s="0" t="s">
        <v>54</v>
      </c>
      <c r="AB867" s="0" t="s">
        <v>54</v>
      </c>
      <c r="AD867" s="0" t="s">
        <v>4592</v>
      </c>
      <c r="AH867" s="0" t="s">
        <v>56</v>
      </c>
      <c r="AI867" s="0" t="s">
        <v>56</v>
      </c>
      <c r="AJ867" s="6" t="n">
        <v>42369</v>
      </c>
      <c r="AK867" s="0" t="s">
        <v>56</v>
      </c>
      <c r="AM867" s="0" t="n">
        <v>85</v>
      </c>
      <c r="AN867" s="0" t="n">
        <v>92</v>
      </c>
      <c r="AO867" s="0" t="s">
        <v>56</v>
      </c>
      <c r="AP867" s="0" t="s">
        <v>56</v>
      </c>
      <c r="AQ867" s="0" t="s">
        <v>70</v>
      </c>
      <c r="AR867" s="0" t="s">
        <v>70</v>
      </c>
      <c r="AS867" s="0" t="s">
        <v>53</v>
      </c>
      <c r="AT867" s="0" t="n">
        <v>88</v>
      </c>
      <c r="AU867" s="0" t="n">
        <v>91</v>
      </c>
      <c r="AV867" s="0" t="s">
        <v>1263</v>
      </c>
      <c r="AX867" s="0" t="s">
        <v>1263</v>
      </c>
    </row>
    <row r="868" customFormat="false" ht="15" hidden="false" customHeight="false" outlineLevel="0" collapsed="false">
      <c r="A868" s="0" t="s">
        <v>4593</v>
      </c>
      <c r="B868" s="0" t="s">
        <v>2935</v>
      </c>
      <c r="C868" s="0" t="s">
        <v>4594</v>
      </c>
      <c r="E868" s="1" t="s">
        <v>4594</v>
      </c>
      <c r="G868" s="5" t="s">
        <v>4594</v>
      </c>
      <c r="H868" s="5"/>
      <c r="I868" s="5"/>
      <c r="J868" s="5"/>
      <c r="K868" s="5"/>
      <c r="L868" s="5"/>
      <c r="M868" s="5"/>
      <c r="N868" s="5"/>
      <c r="O868" s="0" t="s">
        <v>4595</v>
      </c>
      <c r="P868" s="0" t="s">
        <v>4596</v>
      </c>
      <c r="Q868" s="0" t="s">
        <v>51</v>
      </c>
      <c r="R868" s="0" t="s">
        <v>52</v>
      </c>
      <c r="S868" s="0" t="n">
        <v>272</v>
      </c>
      <c r="T868" s="0" t="n">
        <v>2910</v>
      </c>
      <c r="U868" s="0" t="n">
        <v>2910</v>
      </c>
      <c r="V868" s="0" t="n">
        <v>4511</v>
      </c>
      <c r="X868" s="0" t="n">
        <v>11</v>
      </c>
      <c r="Y868" s="0" t="s">
        <v>67</v>
      </c>
      <c r="Z868" s="0" t="s">
        <v>120</v>
      </c>
      <c r="AA868" s="0" t="s">
        <v>256</v>
      </c>
      <c r="AB868" s="0" t="s">
        <v>54</v>
      </c>
      <c r="AC868" s="0" t="s">
        <v>120</v>
      </c>
      <c r="AD868" s="0" t="s">
        <v>4597</v>
      </c>
      <c r="AG868" s="6" t="n">
        <v>41912</v>
      </c>
      <c r="AH868" s="0" t="n">
        <v>-2</v>
      </c>
      <c r="AI868" s="0" t="n">
        <v>-3</v>
      </c>
      <c r="AJ868" s="6" t="n">
        <v>41912</v>
      </c>
      <c r="AK868" s="0" t="n">
        <v>493</v>
      </c>
      <c r="AL868" s="6" t="n">
        <v>41912</v>
      </c>
      <c r="AM868" s="0" t="n">
        <v>167</v>
      </c>
      <c r="AN868" s="0" t="n">
        <v>210</v>
      </c>
      <c r="AO868" s="0" t="n">
        <v>275</v>
      </c>
      <c r="AP868" s="0" t="n">
        <v>303</v>
      </c>
      <c r="AQ868" s="0" t="s">
        <v>189</v>
      </c>
      <c r="AR868" s="0" t="s">
        <v>189</v>
      </c>
      <c r="AS868" s="0" t="s">
        <v>67</v>
      </c>
      <c r="AT868" s="0" t="n">
        <v>105</v>
      </c>
      <c r="AU868" s="0" t="n">
        <v>5</v>
      </c>
      <c r="AX868" s="0" t="s">
        <v>1263</v>
      </c>
      <c r="AY868" s="0" t="s">
        <v>4598</v>
      </c>
    </row>
    <row r="869" customFormat="false" ht="15" hidden="false" customHeight="false" outlineLevel="0" collapsed="false">
      <c r="A869" s="0" t="s">
        <v>4599</v>
      </c>
      <c r="B869" s="0" t="s">
        <v>2935</v>
      </c>
      <c r="C869" s="0" t="s">
        <v>4600</v>
      </c>
      <c r="E869" s="1" t="s">
        <v>4600</v>
      </c>
      <c r="G869" s="5" t="s">
        <v>4600</v>
      </c>
      <c r="H869" s="5" t="s">
        <v>4601</v>
      </c>
      <c r="I869" s="5"/>
      <c r="J869" s="5"/>
      <c r="K869" s="5"/>
      <c r="L869" s="5"/>
      <c r="M869" s="5"/>
      <c r="N869" s="5"/>
      <c r="O869" s="0" t="s">
        <v>4602</v>
      </c>
      <c r="P869" s="0" t="s">
        <v>4603</v>
      </c>
      <c r="Q869" s="0" t="s">
        <v>51</v>
      </c>
      <c r="R869" s="0" t="s">
        <v>52</v>
      </c>
      <c r="S869" s="0" t="n">
        <v>290</v>
      </c>
      <c r="T869" s="0" t="n">
        <v>2052</v>
      </c>
      <c r="U869" s="0" t="n">
        <v>2052</v>
      </c>
      <c r="X869" s="0" t="n">
        <v>60</v>
      </c>
      <c r="Y869" s="0" t="s">
        <v>67</v>
      </c>
      <c r="Z869" s="0" t="s">
        <v>120</v>
      </c>
      <c r="AA869" s="0" t="s">
        <v>1416</v>
      </c>
      <c r="AB869" s="0" t="s">
        <v>56</v>
      </c>
      <c r="AC869" s="0" t="s">
        <v>120</v>
      </c>
      <c r="AD869" s="0" t="s">
        <v>4604</v>
      </c>
      <c r="AG869" s="6" t="n">
        <v>42735</v>
      </c>
      <c r="AH869" s="0" t="n">
        <v>17</v>
      </c>
      <c r="AI869" s="0" t="n">
        <v>18</v>
      </c>
      <c r="AJ869" s="6" t="n">
        <v>42735</v>
      </c>
      <c r="AK869" s="0" t="n">
        <v>1.102</v>
      </c>
      <c r="AL869" s="6" t="n">
        <v>42735</v>
      </c>
      <c r="AM869" s="0" t="n">
        <v>236</v>
      </c>
      <c r="AN869" s="0" t="n">
        <v>249</v>
      </c>
      <c r="AO869" s="0" t="n">
        <v>346</v>
      </c>
      <c r="AP869" s="0" t="n">
        <v>387</v>
      </c>
      <c r="AQ869" s="0" t="s">
        <v>197</v>
      </c>
      <c r="AR869" s="0" t="s">
        <v>58</v>
      </c>
      <c r="AS869" s="0" t="s">
        <v>67</v>
      </c>
      <c r="AT869" s="0" t="n">
        <v>34</v>
      </c>
      <c r="AU869" s="0" t="n">
        <v>35</v>
      </c>
      <c r="AV869" s="0" t="s">
        <v>1263</v>
      </c>
      <c r="AX869" s="0" t="s">
        <v>1263</v>
      </c>
      <c r="AY869" s="0" t="s">
        <v>4605</v>
      </c>
    </row>
    <row r="870" customFormat="false" ht="15" hidden="false" customHeight="false" outlineLevel="0" collapsed="false">
      <c r="A870" s="0" t="s">
        <v>4606</v>
      </c>
      <c r="B870" s="0" t="s">
        <v>2935</v>
      </c>
      <c r="C870" s="0" t="s">
        <v>4607</v>
      </c>
      <c r="E870" s="1" t="s">
        <v>4607</v>
      </c>
      <c r="G870" s="5" t="s">
        <v>4607</v>
      </c>
      <c r="H870" s="5" t="s">
        <v>4608</v>
      </c>
      <c r="I870" s="5" t="s">
        <v>4609</v>
      </c>
      <c r="J870" s="5" t="s">
        <v>4610</v>
      </c>
      <c r="K870" s="5"/>
      <c r="L870" s="5"/>
      <c r="M870" s="5"/>
      <c r="N870" s="5"/>
      <c r="O870" s="0" t="s">
        <v>4611</v>
      </c>
      <c r="P870" s="0" t="s">
        <v>4612</v>
      </c>
      <c r="Q870" s="0" t="s">
        <v>51</v>
      </c>
      <c r="R870" s="0" t="s">
        <v>52</v>
      </c>
      <c r="S870" s="0" t="n">
        <v>154</v>
      </c>
      <c r="T870" s="0" t="n">
        <v>7112</v>
      </c>
      <c r="U870" s="0" t="n">
        <v>7112</v>
      </c>
      <c r="X870" s="0" t="n">
        <v>18</v>
      </c>
      <c r="Y870" s="0" t="s">
        <v>67</v>
      </c>
      <c r="Z870" s="0" t="n">
        <v>2611</v>
      </c>
      <c r="AA870" s="0" t="s">
        <v>3290</v>
      </c>
      <c r="AB870" s="0" t="s">
        <v>56</v>
      </c>
      <c r="AC870" s="0" t="n">
        <v>1</v>
      </c>
      <c r="AD870" s="0" t="s">
        <v>4613</v>
      </c>
      <c r="AG870" s="6" t="n">
        <v>42735</v>
      </c>
      <c r="AH870" s="0" t="n">
        <v>-6</v>
      </c>
      <c r="AI870" s="0" t="n">
        <v>-6</v>
      </c>
      <c r="AJ870" s="6" t="n">
        <v>42735</v>
      </c>
      <c r="AK870" s="0" t="n">
        <v>624</v>
      </c>
      <c r="AL870" s="6" t="n">
        <v>42735</v>
      </c>
      <c r="AM870" s="0" t="n">
        <v>176</v>
      </c>
      <c r="AN870" s="0" t="n">
        <v>185</v>
      </c>
      <c r="AO870" s="0" t="n">
        <v>9</v>
      </c>
      <c r="AP870" s="0" t="n">
        <v>10</v>
      </c>
      <c r="AQ870" s="0" t="s">
        <v>197</v>
      </c>
      <c r="AR870" s="0" t="s">
        <v>58</v>
      </c>
      <c r="AS870" s="0" t="s">
        <v>67</v>
      </c>
      <c r="AT870" s="0" t="n">
        <v>16</v>
      </c>
      <c r="AU870" s="0" t="n">
        <v>16</v>
      </c>
      <c r="AX870" s="0" t="s">
        <v>1263</v>
      </c>
    </row>
    <row r="871" customFormat="false" ht="15" hidden="false" customHeight="false" outlineLevel="0" collapsed="false">
      <c r="A871" s="0" t="s">
        <v>4614</v>
      </c>
      <c r="B871" s="0" t="s">
        <v>2935</v>
      </c>
      <c r="C871" s="0" t="s">
        <v>4615</v>
      </c>
      <c r="E871" s="1" t="s">
        <v>4615</v>
      </c>
      <c r="G871" s="5" t="s">
        <v>4615</v>
      </c>
      <c r="H871" s="5"/>
      <c r="I871" s="5"/>
      <c r="J871" s="5"/>
      <c r="K871" s="5"/>
      <c r="L871" s="5"/>
      <c r="M871" s="5"/>
      <c r="N871" s="5"/>
      <c r="O871" s="0" t="s">
        <v>4616</v>
      </c>
      <c r="P871" s="0" t="s">
        <v>4617</v>
      </c>
      <c r="Q871" s="0" t="s">
        <v>718</v>
      </c>
      <c r="R871" s="0" t="s">
        <v>52</v>
      </c>
      <c r="S871" s="0" t="n">
        <v>598</v>
      </c>
      <c r="T871" s="0" t="n">
        <v>7010</v>
      </c>
      <c r="U871" s="0" t="n">
        <v>7010</v>
      </c>
      <c r="V871" s="0" t="n">
        <v>7010</v>
      </c>
      <c r="W871" s="0" t="s">
        <v>4618</v>
      </c>
      <c r="X871" s="0" t="n">
        <v>44</v>
      </c>
      <c r="Y871" s="0" t="s">
        <v>67</v>
      </c>
      <c r="Z871" s="0" t="n">
        <v>9499</v>
      </c>
      <c r="AA871" s="0" t="s">
        <v>120</v>
      </c>
      <c r="AB871" s="0" t="s">
        <v>56</v>
      </c>
      <c r="AC871" s="0" t="n">
        <v>15</v>
      </c>
      <c r="AD871" s="0" t="s">
        <v>4619</v>
      </c>
      <c r="AG871" s="6" t="n">
        <v>42369</v>
      </c>
      <c r="AH871" s="0" t="n">
        <v>29</v>
      </c>
      <c r="AI871" s="0" t="n">
        <v>32</v>
      </c>
      <c r="AJ871" s="6" t="n">
        <v>42369</v>
      </c>
      <c r="AK871" s="0" t="n">
        <v>2.906</v>
      </c>
      <c r="AL871" s="6" t="n">
        <v>42369</v>
      </c>
      <c r="AM871" s="0" t="n">
        <v>424</v>
      </c>
      <c r="AN871" s="0" t="n">
        <v>461</v>
      </c>
      <c r="AO871" s="0" t="s">
        <v>56</v>
      </c>
      <c r="AP871" s="0" t="s">
        <v>56</v>
      </c>
      <c r="AQ871" s="0" t="s">
        <v>70</v>
      </c>
      <c r="AR871" s="0" t="s">
        <v>70</v>
      </c>
      <c r="AS871" s="0" t="s">
        <v>67</v>
      </c>
      <c r="AT871" s="0" t="n">
        <v>124</v>
      </c>
      <c r="AU871" s="0" t="n">
        <v>19</v>
      </c>
      <c r="AX871" s="0" t="s">
        <v>1263</v>
      </c>
    </row>
    <row r="872" customFormat="false" ht="15" hidden="false" customHeight="false" outlineLevel="0" collapsed="false">
      <c r="A872" s="0" t="s">
        <v>4620</v>
      </c>
      <c r="B872" s="0" t="s">
        <v>2935</v>
      </c>
      <c r="C872" s="0" t="s">
        <v>4621</v>
      </c>
      <c r="E872" s="1" t="s">
        <v>4621</v>
      </c>
      <c r="G872" s="5" t="s">
        <v>4621</v>
      </c>
      <c r="H872" s="5"/>
      <c r="I872" s="5"/>
      <c r="J872" s="5"/>
      <c r="K872" s="5"/>
      <c r="L872" s="5"/>
      <c r="M872" s="5"/>
      <c r="N872" s="5"/>
      <c r="O872" s="0" t="s">
        <v>4622</v>
      </c>
      <c r="P872" s="0" t="s">
        <v>4623</v>
      </c>
      <c r="Q872" s="0" t="s">
        <v>51</v>
      </c>
      <c r="R872" s="0" t="s">
        <v>52</v>
      </c>
      <c r="S872" s="0" t="n">
        <v>3.352</v>
      </c>
      <c r="T872" s="0" t="n">
        <v>7010</v>
      </c>
      <c r="U872" s="0" t="n">
        <v>7010</v>
      </c>
      <c r="V872" s="0" t="n">
        <v>2930</v>
      </c>
      <c r="W872" s="0" t="s">
        <v>4624</v>
      </c>
      <c r="X872" s="0" t="n">
        <v>150</v>
      </c>
      <c r="Y872" s="0" t="s">
        <v>67</v>
      </c>
      <c r="AA872" s="0" t="s">
        <v>68</v>
      </c>
      <c r="AB872" s="0" t="s">
        <v>68</v>
      </c>
      <c r="AD872" s="0" t="s">
        <v>4625</v>
      </c>
      <c r="AG872" s="6" t="n">
        <v>42369</v>
      </c>
      <c r="AH872" s="0" t="n">
        <v>119</v>
      </c>
      <c r="AI872" s="0" t="n">
        <v>129</v>
      </c>
      <c r="AJ872" s="6" t="n">
        <v>42369</v>
      </c>
      <c r="AK872" s="0" t="n">
        <v>11.448</v>
      </c>
      <c r="AL872" s="6" t="n">
        <v>42369</v>
      </c>
      <c r="AM872" s="0" t="n">
        <v>1.811</v>
      </c>
      <c r="AN872" s="0" t="n">
        <v>1.971</v>
      </c>
      <c r="AO872" s="0" t="s">
        <v>56</v>
      </c>
      <c r="AP872" s="0" t="s">
        <v>56</v>
      </c>
      <c r="AQ872" s="0" t="s">
        <v>70</v>
      </c>
      <c r="AR872" s="0" t="s">
        <v>70</v>
      </c>
      <c r="AS872" s="0" t="s">
        <v>67</v>
      </c>
      <c r="AT872" s="0" t="n">
        <v>65</v>
      </c>
      <c r="AU872" s="0" t="n">
        <v>60</v>
      </c>
      <c r="AX872" s="0" t="s">
        <v>1263</v>
      </c>
      <c r="AY872" s="0" t="s">
        <v>4626</v>
      </c>
    </row>
    <row r="873" customFormat="false" ht="15" hidden="false" customHeight="false" outlineLevel="0" collapsed="false">
      <c r="A873" s="0" t="s">
        <v>4627</v>
      </c>
      <c r="B873" s="0" t="s">
        <v>2935</v>
      </c>
      <c r="C873" s="0" t="s">
        <v>4628</v>
      </c>
      <c r="E873" s="1" t="s">
        <v>4628</v>
      </c>
      <c r="G873" s="5" t="s">
        <v>4628</v>
      </c>
      <c r="H873" s="5"/>
      <c r="I873" s="5"/>
      <c r="J873" s="5"/>
      <c r="K873" s="5"/>
      <c r="L873" s="5"/>
      <c r="M873" s="5"/>
      <c r="N873" s="5"/>
      <c r="O873" s="0" t="s">
        <v>4628</v>
      </c>
      <c r="P873" s="0" t="s">
        <v>4629</v>
      </c>
      <c r="Q873" s="0" t="s">
        <v>51</v>
      </c>
      <c r="R873" s="0" t="s">
        <v>52</v>
      </c>
      <c r="S873" s="0" t="n">
        <v>180</v>
      </c>
      <c r="T873" s="0" t="n">
        <v>5829</v>
      </c>
      <c r="U873" s="0" t="n">
        <v>5829</v>
      </c>
      <c r="V873" s="0" t="n">
        <v>4651</v>
      </c>
      <c r="W873" s="0" t="s">
        <v>4630</v>
      </c>
      <c r="X873" s="0" t="n">
        <v>97</v>
      </c>
      <c r="Y873" s="0" t="s">
        <v>77</v>
      </c>
      <c r="Z873" s="0" t="n">
        <v>5829</v>
      </c>
      <c r="AA873" s="0" t="s">
        <v>54</v>
      </c>
      <c r="AB873" s="0" t="s">
        <v>54</v>
      </c>
      <c r="AC873" s="0" t="n">
        <v>759</v>
      </c>
      <c r="AD873" s="0" t="s">
        <v>4631</v>
      </c>
      <c r="AG873" s="6" t="n">
        <v>42735</v>
      </c>
      <c r="AH873" s="0" t="n">
        <v>7</v>
      </c>
      <c r="AI873" s="0" t="n">
        <v>7</v>
      </c>
      <c r="AJ873" s="6" t="n">
        <v>42735</v>
      </c>
      <c r="AK873" s="0" t="n">
        <v>759</v>
      </c>
      <c r="AL873" s="6" t="n">
        <v>42735</v>
      </c>
      <c r="AM873" s="0" t="n">
        <v>101</v>
      </c>
      <c r="AN873" s="0" t="n">
        <v>106</v>
      </c>
      <c r="AO873" s="0" t="n">
        <v>318</v>
      </c>
      <c r="AP873" s="0" t="n">
        <v>356</v>
      </c>
      <c r="AQ873" s="0" t="s">
        <v>197</v>
      </c>
      <c r="AR873" s="0" t="s">
        <v>58</v>
      </c>
      <c r="AS873" s="0" t="s">
        <v>77</v>
      </c>
      <c r="AT873" s="0" t="n">
        <v>44</v>
      </c>
      <c r="AU873" s="0" t="n">
        <v>45</v>
      </c>
      <c r="AX873" s="0" t="s">
        <v>1263</v>
      </c>
      <c r="AY873" s="0" t="s">
        <v>4632</v>
      </c>
    </row>
    <row r="874" customFormat="false" ht="15" hidden="false" customHeight="false" outlineLevel="0" collapsed="false">
      <c r="A874" s="0" t="s">
        <v>4633</v>
      </c>
      <c r="B874" s="0" t="s">
        <v>2935</v>
      </c>
      <c r="C874" s="0" t="s">
        <v>4634</v>
      </c>
      <c r="E874" s="1" t="s">
        <v>4634</v>
      </c>
      <c r="G874" s="5" t="s">
        <v>4634</v>
      </c>
      <c r="H874" s="5"/>
      <c r="I874" s="5"/>
      <c r="J874" s="5"/>
      <c r="K874" s="5"/>
      <c r="L874" s="5"/>
      <c r="M874" s="5"/>
      <c r="N874" s="5"/>
      <c r="O874" s="0" t="s">
        <v>4635</v>
      </c>
      <c r="P874" s="0" t="s">
        <v>4636</v>
      </c>
      <c r="Q874" s="0" t="s">
        <v>51</v>
      </c>
      <c r="R874" s="0" t="s">
        <v>52</v>
      </c>
      <c r="S874" s="0" t="n">
        <v>311</v>
      </c>
      <c r="T874" s="0" t="n">
        <v>7010</v>
      </c>
      <c r="U874" s="0" t="n">
        <v>7010</v>
      </c>
      <c r="V874" s="0" t="n">
        <v>7010</v>
      </c>
      <c r="W874" s="0" t="s">
        <v>4637</v>
      </c>
      <c r="X874" s="0" t="n">
        <v>36</v>
      </c>
      <c r="Y874" s="0" t="s">
        <v>67</v>
      </c>
      <c r="Z874" s="0" t="s">
        <v>120</v>
      </c>
      <c r="AA874" s="0" t="s">
        <v>120</v>
      </c>
      <c r="AB874" s="0" t="s">
        <v>56</v>
      </c>
      <c r="AC874" s="0" t="s">
        <v>120</v>
      </c>
      <c r="AD874" s="0" t="s">
        <v>4638</v>
      </c>
      <c r="AG874" s="6" t="n">
        <v>42277</v>
      </c>
      <c r="AH874" s="0" t="n">
        <v>35</v>
      </c>
      <c r="AI874" s="0" t="n">
        <v>40</v>
      </c>
      <c r="AJ874" s="6" t="n">
        <v>42277</v>
      </c>
      <c r="AK874" s="0" t="n">
        <v>656</v>
      </c>
      <c r="AL874" s="6" t="n">
        <v>42277</v>
      </c>
      <c r="AM874" s="0" t="n">
        <v>179</v>
      </c>
      <c r="AN874" s="0" t="n">
        <v>201</v>
      </c>
      <c r="AO874" s="0" t="s">
        <v>56</v>
      </c>
      <c r="AP874" s="0" t="s">
        <v>56</v>
      </c>
      <c r="AQ874" s="0" t="s">
        <v>70</v>
      </c>
      <c r="AR874" s="0" t="s">
        <v>70</v>
      </c>
      <c r="AS874" s="0" t="s">
        <v>67</v>
      </c>
      <c r="AT874" s="0" t="n">
        <v>22</v>
      </c>
      <c r="AU874" s="0" t="n">
        <v>16</v>
      </c>
      <c r="AX874" s="0" t="s">
        <v>1263</v>
      </c>
    </row>
    <row r="875" customFormat="false" ht="15" hidden="false" customHeight="false" outlineLevel="0" collapsed="false">
      <c r="A875" s="0" t="s">
        <v>4639</v>
      </c>
      <c r="B875" s="0" t="s">
        <v>2935</v>
      </c>
      <c r="C875" s="0" t="s">
        <v>4640</v>
      </c>
      <c r="E875" s="1" t="s">
        <v>4640</v>
      </c>
      <c r="G875" s="5" t="s">
        <v>4640</v>
      </c>
      <c r="H875" s="5"/>
      <c r="I875" s="5"/>
      <c r="J875" s="5"/>
      <c r="K875" s="5"/>
      <c r="L875" s="5"/>
      <c r="M875" s="5"/>
      <c r="N875" s="5"/>
      <c r="O875" s="0" t="s">
        <v>4641</v>
      </c>
      <c r="P875" s="0" t="s">
        <v>4642</v>
      </c>
      <c r="Q875" s="0" t="s">
        <v>51</v>
      </c>
      <c r="R875" s="0" t="s">
        <v>52</v>
      </c>
      <c r="S875" s="0" t="n">
        <v>304</v>
      </c>
      <c r="T875" s="0" t="n">
        <v>7010</v>
      </c>
      <c r="U875" s="0" t="n">
        <v>7010</v>
      </c>
      <c r="V875" s="0" t="n">
        <v>4611</v>
      </c>
      <c r="X875" s="0" t="n">
        <v>20</v>
      </c>
      <c r="Y875" s="0" t="s">
        <v>67</v>
      </c>
      <c r="Z875" s="0" t="n">
        <v>6430</v>
      </c>
      <c r="AA875" s="0" t="s">
        <v>4643</v>
      </c>
      <c r="AB875" s="0" t="s">
        <v>56</v>
      </c>
      <c r="AD875" s="0" t="s">
        <v>4644</v>
      </c>
      <c r="AG875" s="6" t="n">
        <v>42369</v>
      </c>
      <c r="AH875" s="0" t="n">
        <v>15</v>
      </c>
      <c r="AI875" s="0" t="n">
        <v>17</v>
      </c>
      <c r="AJ875" s="6" t="n">
        <v>42369</v>
      </c>
      <c r="AK875" s="0" t="n">
        <v>846</v>
      </c>
      <c r="AL875" s="6" t="n">
        <v>42369</v>
      </c>
      <c r="AM875" s="0" t="n">
        <v>158</v>
      </c>
      <c r="AN875" s="0" t="n">
        <v>172</v>
      </c>
      <c r="AO875" s="0" t="s">
        <v>56</v>
      </c>
      <c r="AP875" s="0" t="s">
        <v>56</v>
      </c>
      <c r="AQ875" s="0" t="s">
        <v>70</v>
      </c>
      <c r="AR875" s="0" t="s">
        <v>70</v>
      </c>
      <c r="AS875" s="0" t="s">
        <v>67</v>
      </c>
      <c r="AT875" s="0" t="n">
        <v>20</v>
      </c>
      <c r="AU875" s="0" t="n">
        <v>12</v>
      </c>
      <c r="AV875" s="0" t="s">
        <v>1263</v>
      </c>
      <c r="AX875" s="0" t="s">
        <v>1263</v>
      </c>
    </row>
    <row r="876" customFormat="false" ht="15" hidden="false" customHeight="false" outlineLevel="0" collapsed="false">
      <c r="A876" s="0" t="s">
        <v>4645</v>
      </c>
      <c r="B876" s="0" t="s">
        <v>2935</v>
      </c>
      <c r="C876" s="0" t="s">
        <v>4646</v>
      </c>
      <c r="E876" s="1" t="s">
        <v>4646</v>
      </c>
      <c r="G876" s="5" t="s">
        <v>4646</v>
      </c>
      <c r="H876" s="5"/>
      <c r="I876" s="5"/>
      <c r="J876" s="5"/>
      <c r="K876" s="5"/>
      <c r="L876" s="5"/>
      <c r="M876" s="5"/>
      <c r="N876" s="5"/>
      <c r="O876" s="0" t="s">
        <v>4646</v>
      </c>
      <c r="P876" s="0" t="s">
        <v>4647</v>
      </c>
      <c r="Q876" s="0" t="s">
        <v>51</v>
      </c>
      <c r="R876" s="0" t="s">
        <v>52</v>
      </c>
      <c r="S876" s="0" t="n">
        <v>1.273</v>
      </c>
      <c r="T876" s="0" t="n">
        <v>2899</v>
      </c>
      <c r="U876" s="0" t="n">
        <v>2899</v>
      </c>
      <c r="W876" s="0" t="s">
        <v>4648</v>
      </c>
      <c r="X876" s="0" t="n">
        <v>100</v>
      </c>
      <c r="Y876" s="0" t="s">
        <v>53</v>
      </c>
      <c r="Z876" s="0" t="n">
        <v>2899</v>
      </c>
      <c r="AA876" s="0" t="s">
        <v>54</v>
      </c>
      <c r="AB876" s="0" t="s">
        <v>54</v>
      </c>
      <c r="AC876" s="0" t="n">
        <v>5.318</v>
      </c>
      <c r="AD876" s="0" t="s">
        <v>4649</v>
      </c>
      <c r="AG876" s="6" t="n">
        <v>42735</v>
      </c>
      <c r="AH876" s="0" t="n">
        <v>82</v>
      </c>
      <c r="AI876" s="0" t="n">
        <v>87</v>
      </c>
      <c r="AJ876" s="6" t="n">
        <v>42735</v>
      </c>
      <c r="AK876" s="0" t="n">
        <v>5.318</v>
      </c>
      <c r="AL876" s="6" t="n">
        <v>42735</v>
      </c>
      <c r="AM876" s="0" t="n">
        <v>1.086</v>
      </c>
      <c r="AN876" s="0" t="n">
        <v>1.144</v>
      </c>
      <c r="AO876" s="0" t="n">
        <v>1.065</v>
      </c>
      <c r="AP876" s="0" t="n">
        <v>1.19</v>
      </c>
      <c r="AQ876" s="0" t="s">
        <v>197</v>
      </c>
      <c r="AR876" s="0" t="s">
        <v>58</v>
      </c>
      <c r="AS876" s="0" t="s">
        <v>53</v>
      </c>
      <c r="AT876" s="0" t="n">
        <v>54</v>
      </c>
      <c r="AU876" s="0" t="n">
        <v>56</v>
      </c>
      <c r="AV876" s="0" t="s">
        <v>4650</v>
      </c>
      <c r="AX876" s="0" t="s">
        <v>1263</v>
      </c>
    </row>
    <row r="877" customFormat="false" ht="15" hidden="false" customHeight="false" outlineLevel="0" collapsed="false">
      <c r="A877" s="0" t="s">
        <v>4651</v>
      </c>
      <c r="B877" s="0" t="s">
        <v>2935</v>
      </c>
      <c r="C877" s="0" t="s">
        <v>4652</v>
      </c>
      <c r="E877" s="1" t="s">
        <v>4652</v>
      </c>
      <c r="G877" s="5" t="s">
        <v>4652</v>
      </c>
      <c r="H877" s="5"/>
      <c r="I877" s="5"/>
      <c r="J877" s="5"/>
      <c r="K877" s="5"/>
      <c r="L877" s="5"/>
      <c r="M877" s="5"/>
      <c r="N877" s="5"/>
      <c r="O877" s="0" t="s">
        <v>4653</v>
      </c>
      <c r="P877" s="0" t="s">
        <v>4654</v>
      </c>
      <c r="Q877" s="0" t="s">
        <v>51</v>
      </c>
      <c r="R877" s="0" t="s">
        <v>126</v>
      </c>
      <c r="S877" s="0" t="s">
        <v>56</v>
      </c>
      <c r="T877" s="0" t="n">
        <v>2712</v>
      </c>
      <c r="U877" s="0" t="n">
        <v>2712</v>
      </c>
      <c r="X877" s="0" t="n">
        <v>2</v>
      </c>
      <c r="Y877" s="0" t="s">
        <v>67</v>
      </c>
      <c r="Z877" s="0" t="s">
        <v>120</v>
      </c>
      <c r="AA877" s="0" t="s">
        <v>54</v>
      </c>
      <c r="AB877" s="0" t="s">
        <v>54</v>
      </c>
      <c r="AC877" s="0" t="s">
        <v>120</v>
      </c>
      <c r="AD877" s="0" t="s">
        <v>4156</v>
      </c>
      <c r="AH877" s="0" t="s">
        <v>56</v>
      </c>
      <c r="AI877" s="0" t="s">
        <v>56</v>
      </c>
      <c r="AJ877" s="6" t="n">
        <v>42369</v>
      </c>
      <c r="AK877" s="0" t="n">
        <v>74</v>
      </c>
      <c r="AL877" s="6" t="n">
        <v>42369</v>
      </c>
      <c r="AM877" s="0" t="n">
        <v>9</v>
      </c>
      <c r="AN877" s="0" t="n">
        <v>9</v>
      </c>
      <c r="AO877" s="0" t="s">
        <v>56</v>
      </c>
      <c r="AP877" s="0" t="s">
        <v>56</v>
      </c>
      <c r="AQ877" s="0" t="s">
        <v>70</v>
      </c>
      <c r="AR877" s="0" t="s">
        <v>70</v>
      </c>
      <c r="AS877" s="0" t="s">
        <v>67</v>
      </c>
      <c r="AT877" s="0" t="n">
        <v>4</v>
      </c>
      <c r="AU877" s="0" t="n">
        <v>0</v>
      </c>
      <c r="AV877" s="0" t="s">
        <v>1263</v>
      </c>
      <c r="AX877" s="0" t="s">
        <v>1263</v>
      </c>
    </row>
    <row r="878" customFormat="false" ht="15" hidden="false" customHeight="false" outlineLevel="0" collapsed="false">
      <c r="A878" s="0" t="s">
        <v>4655</v>
      </c>
      <c r="B878" s="0" t="s">
        <v>2935</v>
      </c>
      <c r="C878" s="0" t="s">
        <v>4656</v>
      </c>
      <c r="E878" s="1" t="s">
        <v>4656</v>
      </c>
      <c r="G878" s="5" t="s">
        <v>4656</v>
      </c>
      <c r="H878" s="5"/>
      <c r="I878" s="5"/>
      <c r="J878" s="5"/>
      <c r="K878" s="5"/>
      <c r="L878" s="5"/>
      <c r="M878" s="5"/>
      <c r="N878" s="5"/>
      <c r="O878" s="0" t="s">
        <v>4657</v>
      </c>
      <c r="P878" s="0" t="s">
        <v>4658</v>
      </c>
      <c r="Q878" s="0" t="s">
        <v>51</v>
      </c>
      <c r="R878" s="0" t="s">
        <v>52</v>
      </c>
      <c r="S878" s="0" t="n">
        <v>520</v>
      </c>
      <c r="T878" s="0" t="n">
        <v>8299</v>
      </c>
      <c r="U878" s="0" t="n">
        <v>8299</v>
      </c>
      <c r="V878" s="0" t="n">
        <v>6420</v>
      </c>
      <c r="W878" s="0" t="s">
        <v>4659</v>
      </c>
      <c r="X878" s="0" t="n">
        <v>32</v>
      </c>
      <c r="Y878" s="0" t="s">
        <v>67</v>
      </c>
      <c r="AA878" s="0" t="s">
        <v>256</v>
      </c>
      <c r="AB878" s="0" t="s">
        <v>54</v>
      </c>
      <c r="AD878" s="0" t="s">
        <v>4660</v>
      </c>
      <c r="AG878" s="6" t="n">
        <v>42369</v>
      </c>
      <c r="AH878" s="0" t="n">
        <v>3</v>
      </c>
      <c r="AI878" s="0" t="n">
        <v>3</v>
      </c>
      <c r="AJ878" s="6" t="n">
        <v>42369</v>
      </c>
      <c r="AK878" s="0" t="n">
        <v>1.289</v>
      </c>
      <c r="AL878" s="6" t="n">
        <v>42369</v>
      </c>
      <c r="AM878" s="0" t="n">
        <v>387</v>
      </c>
      <c r="AN878" s="0" t="n">
        <v>421</v>
      </c>
      <c r="AO878" s="0" t="s">
        <v>56</v>
      </c>
      <c r="AP878" s="0" t="s">
        <v>56</v>
      </c>
      <c r="AQ878" s="0" t="s">
        <v>70</v>
      </c>
      <c r="AR878" s="0" t="s">
        <v>70</v>
      </c>
      <c r="AS878" s="0" t="s">
        <v>67</v>
      </c>
      <c r="AT878" s="0" t="n">
        <v>26</v>
      </c>
      <c r="AU878" s="0" t="n">
        <v>20</v>
      </c>
      <c r="AX878" s="0" t="s">
        <v>1263</v>
      </c>
    </row>
    <row r="879" customFormat="false" ht="15" hidden="false" customHeight="false" outlineLevel="0" collapsed="false">
      <c r="A879" s="0" t="s">
        <v>4661</v>
      </c>
      <c r="B879" s="0" t="s">
        <v>2935</v>
      </c>
      <c r="C879" s="0" t="s">
        <v>4662</v>
      </c>
      <c r="E879" s="1" t="s">
        <v>4662</v>
      </c>
      <c r="G879" s="5" t="s">
        <v>4662</v>
      </c>
      <c r="H879" s="5"/>
      <c r="I879" s="5"/>
      <c r="J879" s="5"/>
      <c r="K879" s="5"/>
      <c r="L879" s="5"/>
      <c r="M879" s="5"/>
      <c r="N879" s="5"/>
      <c r="O879" s="0" t="s">
        <v>4662</v>
      </c>
      <c r="P879" s="0" t="s">
        <v>4663</v>
      </c>
      <c r="Q879" s="0" t="s">
        <v>51</v>
      </c>
      <c r="R879" s="0" t="s">
        <v>52</v>
      </c>
      <c r="S879" s="0" t="n">
        <v>10</v>
      </c>
      <c r="T879" s="0" t="n">
        <v>2120</v>
      </c>
      <c r="U879" s="0" t="n">
        <v>2120</v>
      </c>
      <c r="X879" s="0" t="n">
        <v>5</v>
      </c>
      <c r="Y879" s="0" t="s">
        <v>53</v>
      </c>
      <c r="Z879" s="0" t="n">
        <v>2120</v>
      </c>
      <c r="AA879" s="0" t="s">
        <v>54</v>
      </c>
      <c r="AB879" s="0" t="s">
        <v>54</v>
      </c>
      <c r="AC879" s="0" t="n">
        <v>88</v>
      </c>
      <c r="AD879" s="0" t="s">
        <v>4664</v>
      </c>
      <c r="AG879" s="6" t="n">
        <v>42735</v>
      </c>
      <c r="AH879" s="0" t="n">
        <v>-9</v>
      </c>
      <c r="AI879" s="0" t="n">
        <v>-10</v>
      </c>
      <c r="AJ879" s="6" t="n">
        <v>42735</v>
      </c>
      <c r="AK879" s="0" t="n">
        <v>88</v>
      </c>
      <c r="AL879" s="6" t="n">
        <v>42735</v>
      </c>
      <c r="AM879" s="0" t="n">
        <v>112</v>
      </c>
      <c r="AN879" s="0" t="n">
        <v>118</v>
      </c>
      <c r="AO879" s="0" t="n">
        <v>260</v>
      </c>
      <c r="AP879" s="0" t="n">
        <v>290</v>
      </c>
      <c r="AQ879" s="0" t="s">
        <v>197</v>
      </c>
      <c r="AR879" s="0" t="s">
        <v>58</v>
      </c>
      <c r="AS879" s="0" t="s">
        <v>53</v>
      </c>
      <c r="AT879" s="0" t="n">
        <v>3</v>
      </c>
      <c r="AU879" s="0" t="n">
        <v>3</v>
      </c>
      <c r="AX879" s="0" t="s">
        <v>1263</v>
      </c>
      <c r="AY879" s="0" t="s">
        <v>1164</v>
      </c>
    </row>
    <row r="880" customFormat="false" ht="15" hidden="false" customHeight="false" outlineLevel="0" collapsed="false">
      <c r="A880" s="0" t="s">
        <v>4665</v>
      </c>
      <c r="B880" s="0" t="s">
        <v>2935</v>
      </c>
      <c r="C880" s="0" t="s">
        <v>4666</v>
      </c>
      <c r="E880" s="1" t="s">
        <v>4666</v>
      </c>
      <c r="G880" s="5" t="s">
        <v>4666</v>
      </c>
      <c r="H880" s="5"/>
      <c r="I880" s="5"/>
      <c r="J880" s="5"/>
      <c r="K880" s="5"/>
      <c r="L880" s="5"/>
      <c r="M880" s="5"/>
      <c r="N880" s="5"/>
      <c r="O880" s="0" t="s">
        <v>4666</v>
      </c>
      <c r="P880" s="0" t="s">
        <v>4667</v>
      </c>
      <c r="Q880" s="0" t="s">
        <v>51</v>
      </c>
      <c r="R880" s="0" t="s">
        <v>52</v>
      </c>
      <c r="S880" s="0" t="n">
        <v>53</v>
      </c>
      <c r="T880" s="0" t="n">
        <v>7211</v>
      </c>
      <c r="U880" s="0" t="n">
        <v>7211</v>
      </c>
      <c r="X880" s="0" t="n">
        <v>5</v>
      </c>
      <c r="Y880" s="0" t="s">
        <v>53</v>
      </c>
      <c r="Z880" s="0" t="n">
        <v>7211</v>
      </c>
      <c r="AA880" s="0" t="s">
        <v>54</v>
      </c>
      <c r="AB880" s="0" t="s">
        <v>54</v>
      </c>
      <c r="AC880" s="0" t="n">
        <v>345</v>
      </c>
      <c r="AD880" s="0" t="s">
        <v>4668</v>
      </c>
      <c r="AG880" s="6" t="n">
        <v>42735</v>
      </c>
      <c r="AH880" s="0" t="n">
        <v>-60</v>
      </c>
      <c r="AI880" s="0" t="n">
        <v>-64</v>
      </c>
      <c r="AJ880" s="6" t="n">
        <v>42735</v>
      </c>
      <c r="AK880" s="0" t="n">
        <v>345</v>
      </c>
      <c r="AL880" s="6" t="n">
        <v>42735</v>
      </c>
      <c r="AM880" s="0" t="n">
        <v>464</v>
      </c>
      <c r="AN880" s="0" t="n">
        <v>489</v>
      </c>
      <c r="AO880" s="0" t="n">
        <v>1.888</v>
      </c>
      <c r="AP880" s="0" t="n">
        <v>2.109</v>
      </c>
      <c r="AQ880" s="0" t="s">
        <v>197</v>
      </c>
      <c r="AR880" s="0" t="s">
        <v>58</v>
      </c>
      <c r="AS880" s="0" t="s">
        <v>53</v>
      </c>
      <c r="AT880" s="0" t="n">
        <v>6</v>
      </c>
      <c r="AU880" s="0" t="n">
        <v>5</v>
      </c>
      <c r="AX880" s="0" t="s">
        <v>1263</v>
      </c>
    </row>
    <row r="881" customFormat="false" ht="15" hidden="false" customHeight="false" outlineLevel="0" collapsed="false">
      <c r="A881" s="0" t="s">
        <v>4669</v>
      </c>
      <c r="B881" s="0" t="s">
        <v>2935</v>
      </c>
      <c r="C881" s="0" t="s">
        <v>4670</v>
      </c>
      <c r="E881" s="1" t="s">
        <v>4670</v>
      </c>
      <c r="G881" s="5" t="s">
        <v>4670</v>
      </c>
      <c r="H881" s="5"/>
      <c r="I881" s="5"/>
      <c r="J881" s="5"/>
      <c r="K881" s="5"/>
      <c r="L881" s="5"/>
      <c r="M881" s="5"/>
      <c r="N881" s="5"/>
      <c r="O881" s="0" t="s">
        <v>4670</v>
      </c>
      <c r="P881" s="0" t="s">
        <v>4671</v>
      </c>
      <c r="Q881" s="0" t="s">
        <v>51</v>
      </c>
      <c r="R881" s="0" t="s">
        <v>52</v>
      </c>
      <c r="S881" s="0" t="n">
        <v>189</v>
      </c>
      <c r="T881" s="0" t="n">
        <v>2611</v>
      </c>
      <c r="U881" s="0" t="n">
        <v>2611</v>
      </c>
      <c r="X881" s="0" t="n">
        <v>26</v>
      </c>
      <c r="Y881" s="0" t="s">
        <v>53</v>
      </c>
      <c r="Z881" s="0" t="n">
        <v>2611</v>
      </c>
      <c r="AA881" s="0" t="s">
        <v>54</v>
      </c>
      <c r="AB881" s="0" t="s">
        <v>54</v>
      </c>
      <c r="AC881" s="0" t="n">
        <v>711</v>
      </c>
      <c r="AD881" s="0" t="s">
        <v>4672</v>
      </c>
      <c r="AG881" s="6" t="n">
        <v>42735</v>
      </c>
      <c r="AH881" s="0" t="n">
        <v>5</v>
      </c>
      <c r="AI881" s="0" t="n">
        <v>5</v>
      </c>
      <c r="AJ881" s="6" t="n">
        <v>42735</v>
      </c>
      <c r="AK881" s="0" t="n">
        <v>711</v>
      </c>
      <c r="AL881" s="6" t="n">
        <v>42735</v>
      </c>
      <c r="AM881" s="0" t="n">
        <v>180</v>
      </c>
      <c r="AN881" s="0" t="n">
        <v>189</v>
      </c>
      <c r="AO881" s="0" t="n">
        <v>207</v>
      </c>
      <c r="AP881" s="0" t="n">
        <v>232</v>
      </c>
      <c r="AQ881" s="0" t="s">
        <v>197</v>
      </c>
      <c r="AR881" s="0" t="s">
        <v>58</v>
      </c>
      <c r="AS881" s="0" t="s">
        <v>53</v>
      </c>
      <c r="AT881" s="0" t="n">
        <v>17</v>
      </c>
      <c r="AU881" s="0" t="n">
        <v>16</v>
      </c>
      <c r="AV881" s="0" t="s">
        <v>1263</v>
      </c>
      <c r="AX881" s="0" t="s">
        <v>1263</v>
      </c>
    </row>
    <row r="882" customFormat="false" ht="15" hidden="false" customHeight="false" outlineLevel="0" collapsed="false">
      <c r="A882" s="0" t="s">
        <v>4673</v>
      </c>
      <c r="B882" s="0" t="s">
        <v>2935</v>
      </c>
      <c r="C882" s="0" t="s">
        <v>4674</v>
      </c>
      <c r="E882" s="1" t="s">
        <v>4674</v>
      </c>
      <c r="G882" s="5" t="s">
        <v>4674</v>
      </c>
      <c r="H882" s="5"/>
      <c r="I882" s="5"/>
      <c r="J882" s="5"/>
      <c r="K882" s="5"/>
      <c r="L882" s="5"/>
      <c r="M882" s="5"/>
      <c r="N882" s="5"/>
      <c r="O882" s="0" t="s">
        <v>4674</v>
      </c>
      <c r="P882" s="0" t="s">
        <v>4673</v>
      </c>
      <c r="Q882" s="0" t="s">
        <v>51</v>
      </c>
      <c r="R882" s="0" t="s">
        <v>52</v>
      </c>
      <c r="S882" s="0" t="n">
        <v>4</v>
      </c>
      <c r="T882" s="0" t="n">
        <v>2120</v>
      </c>
      <c r="U882" s="0" t="n">
        <v>2120</v>
      </c>
      <c r="X882" s="0" t="n">
        <v>5</v>
      </c>
      <c r="Y882" s="0" t="s">
        <v>77</v>
      </c>
      <c r="Z882" s="0" t="n">
        <v>7219</v>
      </c>
      <c r="AA882" s="0" t="s">
        <v>54</v>
      </c>
      <c r="AB882" s="0" t="s">
        <v>54</v>
      </c>
      <c r="AC882" s="0" t="n">
        <v>49</v>
      </c>
      <c r="AD882" s="0" t="s">
        <v>4664</v>
      </c>
      <c r="AG882" s="6" t="n">
        <v>42735</v>
      </c>
      <c r="AH882" s="0" t="n">
        <v>-11</v>
      </c>
      <c r="AI882" s="0" t="n">
        <v>-12</v>
      </c>
      <c r="AJ882" s="6" t="n">
        <v>42735</v>
      </c>
      <c r="AK882" s="0" t="n">
        <v>49</v>
      </c>
      <c r="AL882" s="6" t="n">
        <v>42735</v>
      </c>
      <c r="AM882" s="0" t="n">
        <v>19</v>
      </c>
      <c r="AN882" s="0" t="n">
        <v>20</v>
      </c>
      <c r="AO882" s="0" t="n">
        <v>71</v>
      </c>
      <c r="AP882" s="0" t="n">
        <v>79</v>
      </c>
      <c r="AQ882" s="0" t="s">
        <v>197</v>
      </c>
      <c r="AR882" s="0" t="s">
        <v>58</v>
      </c>
      <c r="AS882" s="0" t="s">
        <v>77</v>
      </c>
      <c r="AT882" s="0" t="n">
        <v>2</v>
      </c>
      <c r="AU882" s="0" t="n">
        <v>2</v>
      </c>
      <c r="AV882" s="0" t="s">
        <v>1263</v>
      </c>
      <c r="AX882" s="0" t="s">
        <v>1263</v>
      </c>
    </row>
    <row r="883" customFormat="false" ht="15" hidden="false" customHeight="false" outlineLevel="0" collapsed="false">
      <c r="A883" s="0" t="s">
        <v>4675</v>
      </c>
      <c r="B883" s="0" t="s">
        <v>2935</v>
      </c>
      <c r="C883" s="0" t="s">
        <v>4676</v>
      </c>
      <c r="E883" s="1" t="s">
        <v>4676</v>
      </c>
      <c r="G883" s="5" t="s">
        <v>4676</v>
      </c>
      <c r="H883" s="5"/>
      <c r="I883" s="5"/>
      <c r="J883" s="5"/>
      <c r="K883" s="5"/>
      <c r="L883" s="5"/>
      <c r="M883" s="5"/>
      <c r="N883" s="5"/>
      <c r="O883" s="0" t="s">
        <v>4676</v>
      </c>
      <c r="P883" s="0" t="s">
        <v>4677</v>
      </c>
      <c r="Q883" s="0" t="s">
        <v>51</v>
      </c>
      <c r="R883" s="0" t="s">
        <v>52</v>
      </c>
      <c r="S883" s="0" t="n">
        <v>332</v>
      </c>
      <c r="T883" s="0" t="n">
        <v>3250</v>
      </c>
      <c r="U883" s="0" t="n">
        <v>3250</v>
      </c>
      <c r="V883" s="0" t="n">
        <v>4646</v>
      </c>
      <c r="W883" s="0" t="s">
        <v>4678</v>
      </c>
      <c r="X883" s="0" t="n">
        <v>31</v>
      </c>
      <c r="Y883" s="0" t="s">
        <v>128</v>
      </c>
      <c r="Z883" s="0" t="n">
        <v>3250</v>
      </c>
      <c r="AA883" s="0" t="s">
        <v>54</v>
      </c>
      <c r="AB883" s="0" t="s">
        <v>54</v>
      </c>
      <c r="AC883" s="0" t="n">
        <v>1.245</v>
      </c>
      <c r="AD883" s="0" t="s">
        <v>4338</v>
      </c>
      <c r="AG883" s="6" t="n">
        <v>42277</v>
      </c>
      <c r="AH883" s="0" t="n">
        <v>14</v>
      </c>
      <c r="AI883" s="0" t="n">
        <v>16</v>
      </c>
      <c r="AJ883" s="6" t="n">
        <v>42277</v>
      </c>
      <c r="AK883" s="0" t="n">
        <v>1.245</v>
      </c>
      <c r="AL883" s="6" t="n">
        <v>42277</v>
      </c>
      <c r="AM883" s="0" t="n">
        <v>285</v>
      </c>
      <c r="AN883" s="0" t="n">
        <v>319</v>
      </c>
      <c r="AO883" s="0" t="s">
        <v>56</v>
      </c>
      <c r="AP883" s="0" t="s">
        <v>56</v>
      </c>
      <c r="AQ883" s="0" t="s">
        <v>70</v>
      </c>
      <c r="AR883" s="0" t="s">
        <v>70</v>
      </c>
      <c r="AS883" s="0" t="s">
        <v>128</v>
      </c>
      <c r="AT883" s="0" t="n">
        <v>15</v>
      </c>
      <c r="AU883" s="0" t="n">
        <v>17</v>
      </c>
      <c r="AX883" s="0" t="s">
        <v>1263</v>
      </c>
      <c r="AY883" s="0" t="s">
        <v>4679</v>
      </c>
    </row>
    <row r="884" customFormat="false" ht="15" hidden="false" customHeight="false" outlineLevel="0" collapsed="false">
      <c r="A884" s="0" t="s">
        <v>4680</v>
      </c>
      <c r="B884" s="0" t="s">
        <v>2935</v>
      </c>
      <c r="C884" s="0" t="s">
        <v>4681</v>
      </c>
      <c r="E884" s="1" t="s">
        <v>4681</v>
      </c>
      <c r="G884" s="5" t="s">
        <v>4681</v>
      </c>
      <c r="H884" s="5"/>
      <c r="I884" s="5"/>
      <c r="J884" s="5"/>
      <c r="K884" s="5"/>
      <c r="L884" s="5"/>
      <c r="M884" s="5"/>
      <c r="N884" s="5"/>
      <c r="O884" s="0" t="s">
        <v>4681</v>
      </c>
      <c r="P884" s="0" t="s">
        <v>4682</v>
      </c>
      <c r="Q884" s="0" t="s">
        <v>51</v>
      </c>
      <c r="R884" s="0" t="s">
        <v>52</v>
      </c>
      <c r="S884" s="0" t="n">
        <v>7.243</v>
      </c>
      <c r="T884" s="0" t="n">
        <v>2611</v>
      </c>
      <c r="U884" s="0" t="n">
        <v>2611</v>
      </c>
      <c r="W884" s="0" t="s">
        <v>4683</v>
      </c>
      <c r="X884" s="0" t="n">
        <v>351</v>
      </c>
      <c r="Y884" s="0" t="s">
        <v>53</v>
      </c>
      <c r="Z884" s="0" t="n">
        <v>2611</v>
      </c>
      <c r="AA884" s="0" t="s">
        <v>54</v>
      </c>
      <c r="AB884" s="0" t="s">
        <v>54</v>
      </c>
      <c r="AC884" s="0" t="n">
        <v>36.299</v>
      </c>
      <c r="AD884" s="0" t="s">
        <v>4684</v>
      </c>
      <c r="AG884" s="6" t="n">
        <v>42643</v>
      </c>
      <c r="AH884" s="0" t="n">
        <v>744</v>
      </c>
      <c r="AI884" s="0" t="n">
        <v>830</v>
      </c>
      <c r="AJ884" s="6" t="n">
        <v>42643</v>
      </c>
      <c r="AK884" s="0" t="n">
        <v>36.299</v>
      </c>
      <c r="AL884" s="6" t="n">
        <v>42643</v>
      </c>
      <c r="AM884" s="0" t="n">
        <v>9.087</v>
      </c>
      <c r="AN884" s="0" t="n">
        <v>10.142</v>
      </c>
      <c r="AO884" s="0" t="n">
        <v>22.202</v>
      </c>
      <c r="AP884" s="0" t="n">
        <v>24.807</v>
      </c>
      <c r="AQ884" s="0" t="s">
        <v>197</v>
      </c>
      <c r="AR884" s="0" t="s">
        <v>58</v>
      </c>
      <c r="AS884" s="0" t="s">
        <v>53</v>
      </c>
      <c r="AT884" s="0" t="n">
        <v>133</v>
      </c>
      <c r="AU884" s="0" t="n">
        <v>144</v>
      </c>
      <c r="AV884" s="0" t="s">
        <v>4685</v>
      </c>
      <c r="AX884" s="0" t="s">
        <v>1263</v>
      </c>
      <c r="AY884" s="0" t="s">
        <v>4686</v>
      </c>
    </row>
    <row r="885" customFormat="false" ht="15" hidden="false" customHeight="false" outlineLevel="0" collapsed="false">
      <c r="A885" s="0" t="s">
        <v>4687</v>
      </c>
      <c r="B885" s="0" t="s">
        <v>2935</v>
      </c>
      <c r="C885" s="0" t="s">
        <v>4688</v>
      </c>
      <c r="E885" s="1" t="s">
        <v>4688</v>
      </c>
      <c r="G885" s="5" t="s">
        <v>4688</v>
      </c>
      <c r="H885" s="5"/>
      <c r="I885" s="5"/>
      <c r="J885" s="5"/>
      <c r="K885" s="5"/>
      <c r="L885" s="5"/>
      <c r="M885" s="5"/>
      <c r="N885" s="5"/>
      <c r="O885" s="0" t="s">
        <v>4688</v>
      </c>
      <c r="P885" s="0" t="s">
        <v>4689</v>
      </c>
      <c r="Q885" s="0" t="s">
        <v>51</v>
      </c>
      <c r="R885" s="0" t="s">
        <v>52</v>
      </c>
      <c r="S885" s="0" t="n">
        <v>1.09</v>
      </c>
      <c r="T885" s="0" t="n">
        <v>6209</v>
      </c>
      <c r="U885" s="0" t="n">
        <v>6209</v>
      </c>
      <c r="W885" s="0" t="s">
        <v>4690</v>
      </c>
      <c r="X885" s="0" t="n">
        <v>67</v>
      </c>
      <c r="Y885" s="0" t="s">
        <v>53</v>
      </c>
      <c r="Z885" s="0" t="n">
        <v>6209</v>
      </c>
      <c r="AA885" s="0" t="s">
        <v>54</v>
      </c>
      <c r="AB885" s="0" t="s">
        <v>54</v>
      </c>
      <c r="AC885" s="0" t="n">
        <v>3.766</v>
      </c>
      <c r="AD885" s="0" t="s">
        <v>4691</v>
      </c>
      <c r="AG885" s="6" t="n">
        <v>42735</v>
      </c>
      <c r="AH885" s="0" t="n">
        <v>267</v>
      </c>
      <c r="AI885" s="0" t="n">
        <v>281</v>
      </c>
      <c r="AJ885" s="6" t="n">
        <v>42735</v>
      </c>
      <c r="AK885" s="0" t="n">
        <v>3.766</v>
      </c>
      <c r="AL885" s="6" t="n">
        <v>42735</v>
      </c>
      <c r="AM885" s="0" t="n">
        <v>3.482</v>
      </c>
      <c r="AN885" s="0" t="n">
        <v>3.67</v>
      </c>
      <c r="AO885" s="0" t="n">
        <v>7.366</v>
      </c>
      <c r="AP885" s="0" t="n">
        <v>8.23</v>
      </c>
      <c r="AQ885" s="0" t="s">
        <v>197</v>
      </c>
      <c r="AR885" s="0" t="s">
        <v>58</v>
      </c>
      <c r="AS885" s="0" t="s">
        <v>53</v>
      </c>
      <c r="AT885" s="0" t="n">
        <v>47</v>
      </c>
      <c r="AU885" s="0" t="n">
        <v>46</v>
      </c>
      <c r="AX885" s="0" t="s">
        <v>1263</v>
      </c>
    </row>
    <row r="886" customFormat="false" ht="15" hidden="false" customHeight="false" outlineLevel="0" collapsed="false">
      <c r="A886" s="0" t="s">
        <v>4692</v>
      </c>
      <c r="B886" s="0" t="s">
        <v>2935</v>
      </c>
      <c r="C886" s="0" t="s">
        <v>4693</v>
      </c>
      <c r="E886" s="1" t="s">
        <v>4693</v>
      </c>
      <c r="G886" s="5" t="s">
        <v>4693</v>
      </c>
      <c r="H886" s="5"/>
      <c r="I886" s="5"/>
      <c r="J886" s="5"/>
      <c r="K886" s="5"/>
      <c r="L886" s="5"/>
      <c r="M886" s="5"/>
      <c r="N886" s="5"/>
      <c r="O886" s="0" t="s">
        <v>4391</v>
      </c>
      <c r="P886" s="0" t="s">
        <v>4392</v>
      </c>
      <c r="Q886" s="0" t="s">
        <v>51</v>
      </c>
      <c r="R886" s="0" t="s">
        <v>119</v>
      </c>
      <c r="S886" s="0" t="n">
        <v>49</v>
      </c>
      <c r="T886" s="0" t="n">
        <v>8299</v>
      </c>
      <c r="U886" s="0" t="n">
        <v>8299</v>
      </c>
      <c r="V886" s="0" t="n">
        <v>6420</v>
      </c>
      <c r="X886" s="0" t="n">
        <v>19</v>
      </c>
      <c r="Y886" s="0" t="s">
        <v>67</v>
      </c>
      <c r="Z886" s="0" t="s">
        <v>120</v>
      </c>
      <c r="AA886" s="0" t="s">
        <v>54</v>
      </c>
      <c r="AB886" s="0" t="s">
        <v>54</v>
      </c>
      <c r="AC886" s="0" t="s">
        <v>120</v>
      </c>
      <c r="AD886" s="0" t="s">
        <v>4694</v>
      </c>
      <c r="AG886" s="6" t="n">
        <v>42369</v>
      </c>
      <c r="AH886" s="0" t="n">
        <v>8</v>
      </c>
      <c r="AI886" s="0" t="n">
        <v>8</v>
      </c>
      <c r="AJ886" s="6" t="n">
        <v>42369</v>
      </c>
      <c r="AK886" s="0" t="n">
        <v>311</v>
      </c>
      <c r="AL886" s="6" t="n">
        <v>42369</v>
      </c>
      <c r="AM886" s="0" t="n">
        <v>40</v>
      </c>
      <c r="AN886" s="0" t="n">
        <v>44</v>
      </c>
      <c r="AO886" s="0" t="s">
        <v>56</v>
      </c>
      <c r="AP886" s="0" t="s">
        <v>56</v>
      </c>
      <c r="AQ886" s="0" t="s">
        <v>70</v>
      </c>
      <c r="AR886" s="0" t="s">
        <v>70</v>
      </c>
      <c r="AS886" s="0" t="s">
        <v>67</v>
      </c>
      <c r="AT886" s="0" t="n">
        <v>9</v>
      </c>
      <c r="AU886" s="0" t="n">
        <v>2</v>
      </c>
      <c r="AX886" s="0" t="s">
        <v>1263</v>
      </c>
    </row>
    <row r="887" customFormat="false" ht="15" hidden="false" customHeight="false" outlineLevel="0" collapsed="false">
      <c r="A887" s="0" t="s">
        <v>4695</v>
      </c>
      <c r="B887" s="0" t="s">
        <v>2935</v>
      </c>
      <c r="C887" s="0" t="s">
        <v>4696</v>
      </c>
      <c r="E887" s="1" t="s">
        <v>4696</v>
      </c>
      <c r="G887" s="5" t="s">
        <v>4696</v>
      </c>
      <c r="H887" s="5" t="s">
        <v>4697</v>
      </c>
      <c r="I887" s="5" t="s">
        <v>4698</v>
      </c>
      <c r="J887" s="5"/>
      <c r="K887" s="5"/>
      <c r="L887" s="5"/>
      <c r="M887" s="5"/>
      <c r="N887" s="5"/>
      <c r="O887" s="0" t="s">
        <v>4699</v>
      </c>
      <c r="P887" s="0" t="s">
        <v>4700</v>
      </c>
      <c r="Q887" s="0" t="s">
        <v>51</v>
      </c>
      <c r="R887" s="0" t="s">
        <v>52</v>
      </c>
      <c r="S887" s="0" t="n">
        <v>4.346</v>
      </c>
      <c r="T887" s="0" t="n">
        <v>2651</v>
      </c>
      <c r="U887" s="0" t="n">
        <v>2651</v>
      </c>
      <c r="V887" s="0" t="n">
        <v>2229</v>
      </c>
      <c r="W887" s="0" t="s">
        <v>4695</v>
      </c>
      <c r="X887" s="0" t="n">
        <v>132</v>
      </c>
      <c r="Y887" s="0" t="s">
        <v>67</v>
      </c>
      <c r="Z887" s="0" t="s">
        <v>120</v>
      </c>
      <c r="AA887" s="0" t="s">
        <v>256</v>
      </c>
      <c r="AB887" s="0" t="s">
        <v>54</v>
      </c>
      <c r="AC887" s="0" t="s">
        <v>120</v>
      </c>
      <c r="AD887" s="0" t="s">
        <v>4701</v>
      </c>
      <c r="AG887" s="6" t="n">
        <v>42369</v>
      </c>
      <c r="AH887" s="0" t="n">
        <v>110</v>
      </c>
      <c r="AI887" s="0" t="n">
        <v>120</v>
      </c>
      <c r="AJ887" s="6" t="n">
        <v>42369</v>
      </c>
      <c r="AK887" s="0" t="n">
        <v>56.419</v>
      </c>
      <c r="AL887" s="6" t="n">
        <v>42369</v>
      </c>
      <c r="AM887" s="0" t="n">
        <v>2.063</v>
      </c>
      <c r="AN887" s="0" t="n">
        <v>2.246</v>
      </c>
      <c r="AO887" s="0" t="s">
        <v>56</v>
      </c>
      <c r="AP887" s="0" t="s">
        <v>56</v>
      </c>
      <c r="AQ887" s="0" t="s">
        <v>70</v>
      </c>
      <c r="AR887" s="0" t="s">
        <v>70</v>
      </c>
      <c r="AS887" s="0" t="s">
        <v>67</v>
      </c>
      <c r="AT887" s="0" t="n">
        <v>89</v>
      </c>
      <c r="AU887" s="0" t="n">
        <v>70</v>
      </c>
      <c r="AV887" s="0" t="s">
        <v>1263</v>
      </c>
      <c r="AX887" s="0" t="s">
        <v>1263</v>
      </c>
    </row>
    <row r="888" customFormat="false" ht="15" hidden="false" customHeight="false" outlineLevel="0" collapsed="false">
      <c r="A888" s="0" t="s">
        <v>4702</v>
      </c>
      <c r="B888" s="0" t="s">
        <v>2935</v>
      </c>
      <c r="C888" s="0" t="s">
        <v>4703</v>
      </c>
      <c r="E888" s="1" t="s">
        <v>4703</v>
      </c>
      <c r="G888" s="5" t="s">
        <v>4703</v>
      </c>
      <c r="H888" s="5"/>
      <c r="I888" s="5"/>
      <c r="J888" s="5"/>
      <c r="K888" s="5"/>
      <c r="L888" s="5"/>
      <c r="M888" s="5"/>
      <c r="N888" s="5"/>
      <c r="O888" s="0" t="s">
        <v>4703</v>
      </c>
      <c r="P888" s="0" t="s">
        <v>4704</v>
      </c>
      <c r="Q888" s="0" t="s">
        <v>51</v>
      </c>
      <c r="R888" s="0" t="s">
        <v>52</v>
      </c>
      <c r="S888" s="0" t="n">
        <v>409</v>
      </c>
      <c r="T888" s="0" t="n">
        <v>2620</v>
      </c>
      <c r="U888" s="0" t="n">
        <v>2620</v>
      </c>
      <c r="X888" s="0" t="n">
        <v>26</v>
      </c>
      <c r="Y888" s="0" t="s">
        <v>77</v>
      </c>
      <c r="Z888" s="0" t="n">
        <v>2620</v>
      </c>
      <c r="AA888" s="0" t="s">
        <v>54</v>
      </c>
      <c r="AB888" s="0" t="s">
        <v>54</v>
      </c>
      <c r="AC888" s="0" t="n">
        <v>1.215</v>
      </c>
      <c r="AD888" s="0" t="s">
        <v>4705</v>
      </c>
      <c r="AG888" s="6" t="n">
        <v>42735</v>
      </c>
      <c r="AH888" s="0" t="n">
        <v>-151</v>
      </c>
      <c r="AI888" s="0" t="n">
        <v>-159</v>
      </c>
      <c r="AJ888" s="6" t="n">
        <v>42735</v>
      </c>
      <c r="AK888" s="0" t="n">
        <v>1.215</v>
      </c>
      <c r="AL888" s="6" t="n">
        <v>42735</v>
      </c>
      <c r="AM888" s="0" t="n">
        <v>291</v>
      </c>
      <c r="AN888" s="0" t="n">
        <v>307</v>
      </c>
      <c r="AO888" s="0" t="n">
        <v>193</v>
      </c>
      <c r="AP888" s="0" t="n">
        <v>216</v>
      </c>
      <c r="AQ888" s="0" t="s">
        <v>197</v>
      </c>
      <c r="AR888" s="0" t="s">
        <v>58</v>
      </c>
      <c r="AS888" s="0" t="s">
        <v>77</v>
      </c>
      <c r="AT888" s="0" t="n">
        <v>16</v>
      </c>
      <c r="AU888" s="0" t="n">
        <v>15</v>
      </c>
      <c r="AV888" s="0" t="s">
        <v>1263</v>
      </c>
      <c r="AX888" s="0" t="s">
        <v>1263</v>
      </c>
      <c r="AY888" s="0" t="s">
        <v>4706</v>
      </c>
    </row>
    <row r="889" customFormat="false" ht="15" hidden="false" customHeight="false" outlineLevel="0" collapsed="false">
      <c r="A889" s="0" t="s">
        <v>4707</v>
      </c>
      <c r="B889" s="0" t="s">
        <v>2935</v>
      </c>
      <c r="C889" s="0" t="s">
        <v>4708</v>
      </c>
      <c r="E889" s="1" t="s">
        <v>4708</v>
      </c>
      <c r="G889" s="5" t="s">
        <v>4708</v>
      </c>
      <c r="H889" s="5"/>
      <c r="I889" s="5"/>
      <c r="J889" s="5"/>
      <c r="K889" s="5" t="s">
        <v>4709</v>
      </c>
      <c r="L889" s="5"/>
      <c r="M889" s="5"/>
      <c r="N889" s="5"/>
      <c r="O889" s="0" t="s">
        <v>4710</v>
      </c>
      <c r="P889" s="0" t="s">
        <v>4711</v>
      </c>
      <c r="Q889" s="0" t="s">
        <v>51</v>
      </c>
      <c r="R889" s="0" t="s">
        <v>52</v>
      </c>
      <c r="S889" s="0" t="n">
        <v>1.764</v>
      </c>
      <c r="T889" s="0" t="n">
        <v>7010</v>
      </c>
      <c r="U889" s="0" t="n">
        <v>7010</v>
      </c>
      <c r="V889" s="0" t="n">
        <v>6420</v>
      </c>
      <c r="W889" s="0" t="s">
        <v>4712</v>
      </c>
      <c r="X889" s="0" t="n">
        <v>636</v>
      </c>
      <c r="Y889" s="0" t="s">
        <v>67</v>
      </c>
      <c r="Z889" s="0" t="s">
        <v>120</v>
      </c>
      <c r="AA889" s="0" t="s">
        <v>120</v>
      </c>
      <c r="AB889" s="0" t="s">
        <v>56</v>
      </c>
      <c r="AC889" s="0" t="s">
        <v>120</v>
      </c>
      <c r="AD889" s="0" t="s">
        <v>4338</v>
      </c>
      <c r="AG889" s="6" t="n">
        <v>42735</v>
      </c>
      <c r="AH889" s="0" t="n">
        <v>66</v>
      </c>
      <c r="AI889" s="0" t="n">
        <v>70</v>
      </c>
      <c r="AJ889" s="6" t="n">
        <v>42735</v>
      </c>
      <c r="AK889" s="0" t="n">
        <v>9.61</v>
      </c>
      <c r="AL889" s="6" t="n">
        <v>42735</v>
      </c>
      <c r="AM889" s="0" t="n">
        <v>1.965</v>
      </c>
      <c r="AN889" s="0" t="n">
        <v>2.071</v>
      </c>
      <c r="AO889" s="0" t="s">
        <v>56</v>
      </c>
      <c r="AP889" s="0" t="s">
        <v>56</v>
      </c>
      <c r="AQ889" s="0" t="s">
        <v>70</v>
      </c>
      <c r="AR889" s="0" t="s">
        <v>70</v>
      </c>
      <c r="AS889" s="0" t="s">
        <v>67</v>
      </c>
      <c r="AT889" s="0" t="n">
        <v>149</v>
      </c>
      <c r="AU889" s="0" t="n">
        <v>104</v>
      </c>
      <c r="AX889" s="0" t="s">
        <v>1263</v>
      </c>
    </row>
    <row r="890" customFormat="false" ht="15" hidden="false" customHeight="false" outlineLevel="0" collapsed="false">
      <c r="A890" s="0" t="s">
        <v>4713</v>
      </c>
      <c r="B890" s="0" t="s">
        <v>2935</v>
      </c>
      <c r="C890" s="0" t="s">
        <v>4714</v>
      </c>
      <c r="D890" s="1" t="s">
        <v>4715</v>
      </c>
      <c r="E890" s="1" t="s">
        <v>4715</v>
      </c>
      <c r="G890" s="5" t="s">
        <v>4715</v>
      </c>
      <c r="H890" s="5"/>
      <c r="I890" s="5"/>
      <c r="J890" s="5"/>
      <c r="K890" s="5"/>
      <c r="L890" s="5"/>
      <c r="M890" s="5"/>
      <c r="N890" s="5"/>
      <c r="O890" s="0" t="s">
        <v>4716</v>
      </c>
      <c r="P890" s="0" t="s">
        <v>4717</v>
      </c>
      <c r="Q890" s="0" t="s">
        <v>451</v>
      </c>
      <c r="R890" s="0" t="s">
        <v>52</v>
      </c>
      <c r="S890" s="0" t="n">
        <v>1.813</v>
      </c>
      <c r="T890" s="0" t="n">
        <v>6420</v>
      </c>
      <c r="U890" s="0" t="n">
        <v>6420</v>
      </c>
      <c r="X890" s="0" t="n">
        <v>979</v>
      </c>
      <c r="Y890" s="0" t="s">
        <v>67</v>
      </c>
      <c r="Z890" s="0" t="n">
        <v>9499</v>
      </c>
      <c r="AA890" s="0" t="s">
        <v>54</v>
      </c>
      <c r="AB890" s="0" t="s">
        <v>54</v>
      </c>
      <c r="AC890" s="0" t="n">
        <v>7</v>
      </c>
      <c r="AD890" s="0" t="s">
        <v>4184</v>
      </c>
      <c r="AG890" s="6" t="n">
        <v>42369</v>
      </c>
      <c r="AH890" s="0" t="n">
        <v>275</v>
      </c>
      <c r="AI890" s="0" t="n">
        <v>300</v>
      </c>
      <c r="AJ890" s="6" t="n">
        <v>42369</v>
      </c>
      <c r="AK890" s="0" t="n">
        <v>8.767</v>
      </c>
      <c r="AL890" s="6" t="n">
        <v>42369</v>
      </c>
      <c r="AM890" s="0" t="n">
        <v>74.212</v>
      </c>
      <c r="AN890" s="0" t="n">
        <v>80.795</v>
      </c>
      <c r="AO890" s="0" t="s">
        <v>56</v>
      </c>
      <c r="AP890" s="0" t="s">
        <v>56</v>
      </c>
      <c r="AQ890" s="0" t="s">
        <v>70</v>
      </c>
      <c r="AR890" s="0" t="s">
        <v>70</v>
      </c>
      <c r="AS890" s="0" t="s">
        <v>67</v>
      </c>
      <c r="AT890" s="0" t="n">
        <v>122</v>
      </c>
      <c r="AU890" s="0" t="n">
        <v>2</v>
      </c>
      <c r="AX890" s="0" t="s">
        <v>1263</v>
      </c>
    </row>
    <row r="891" customFormat="false" ht="15" hidden="false" customHeight="false" outlineLevel="0" collapsed="false">
      <c r="A891" s="0" t="s">
        <v>4718</v>
      </c>
      <c r="B891" s="0" t="s">
        <v>2935</v>
      </c>
      <c r="C891" s="0" t="s">
        <v>4719</v>
      </c>
      <c r="D891" s="1" t="s">
        <v>4720</v>
      </c>
      <c r="E891" s="1" t="s">
        <v>4720</v>
      </c>
      <c r="G891" s="5" t="s">
        <v>4720</v>
      </c>
      <c r="H891" s="5"/>
      <c r="I891" s="5"/>
      <c r="J891" s="5"/>
      <c r="K891" s="5"/>
      <c r="L891" s="5"/>
      <c r="M891" s="5"/>
      <c r="N891" s="5"/>
      <c r="O891" s="0" t="s">
        <v>4719</v>
      </c>
      <c r="P891" s="0" t="s">
        <v>4721</v>
      </c>
      <c r="Q891" s="0" t="s">
        <v>451</v>
      </c>
      <c r="R891" s="0" t="s">
        <v>52</v>
      </c>
      <c r="S891" s="0" t="n">
        <v>10.185</v>
      </c>
      <c r="T891" s="0" t="n">
        <v>6419</v>
      </c>
      <c r="U891" s="0" t="n">
        <v>6419</v>
      </c>
      <c r="V891" s="0" t="n">
        <v>6492</v>
      </c>
      <c r="X891" s="0" t="n">
        <v>1.027</v>
      </c>
      <c r="Y891" s="0" t="s">
        <v>512</v>
      </c>
      <c r="Z891" s="0" t="n">
        <v>6419</v>
      </c>
      <c r="AA891" s="0" t="s">
        <v>54</v>
      </c>
      <c r="AB891" s="0" t="s">
        <v>54</v>
      </c>
      <c r="AC891" s="0" t="n">
        <v>49.941</v>
      </c>
      <c r="AD891" s="0" t="s">
        <v>4722</v>
      </c>
      <c r="AG891" s="6" t="n">
        <v>42735</v>
      </c>
      <c r="AH891" s="0" t="n">
        <v>382</v>
      </c>
      <c r="AI891" s="0" t="n">
        <v>403</v>
      </c>
      <c r="AJ891" s="6" t="n">
        <v>42735</v>
      </c>
      <c r="AK891" s="0" t="n">
        <v>49.941</v>
      </c>
      <c r="AL891" s="6" t="n">
        <v>42735</v>
      </c>
      <c r="AM891" s="0" t="n">
        <v>480.45</v>
      </c>
      <c r="AN891" s="0" t="n">
        <v>506.442</v>
      </c>
      <c r="AO891" s="0" t="n">
        <v>11.776</v>
      </c>
      <c r="AP891" s="0" t="n">
        <v>13.158</v>
      </c>
      <c r="AQ891" s="0" t="s">
        <v>197</v>
      </c>
      <c r="AR891" s="0" t="s">
        <v>58</v>
      </c>
      <c r="AS891" s="0" t="s">
        <v>512</v>
      </c>
      <c r="AT891" s="0" t="n">
        <v>722</v>
      </c>
      <c r="AU891" s="0" t="n">
        <v>1.171</v>
      </c>
      <c r="AX891" s="0" t="s">
        <v>1263</v>
      </c>
    </row>
    <row r="892" customFormat="false" ht="15" hidden="false" customHeight="false" outlineLevel="0" collapsed="false">
      <c r="A892" s="0" t="s">
        <v>4723</v>
      </c>
      <c r="B892" s="0" t="s">
        <v>2935</v>
      </c>
      <c r="C892" s="0" t="s">
        <v>4724</v>
      </c>
      <c r="D892" s="1" t="s">
        <v>4725</v>
      </c>
      <c r="E892" s="1" t="s">
        <v>4725</v>
      </c>
      <c r="G892" s="5" t="s">
        <v>4725</v>
      </c>
      <c r="H892" s="5"/>
      <c r="I892" s="5"/>
      <c r="J892" s="5"/>
      <c r="K892" s="5"/>
      <c r="L892" s="5"/>
      <c r="M892" s="5"/>
      <c r="N892" s="5"/>
      <c r="O892" s="0" t="s">
        <v>4724</v>
      </c>
      <c r="P892" s="0" t="s">
        <v>4726</v>
      </c>
      <c r="Q892" s="0" t="s">
        <v>451</v>
      </c>
      <c r="R892" s="0" t="s">
        <v>52</v>
      </c>
      <c r="S892" s="0" t="n">
        <v>31.383</v>
      </c>
      <c r="T892" s="0" t="n">
        <v>6419</v>
      </c>
      <c r="U892" s="0" t="n">
        <v>6419</v>
      </c>
      <c r="V892" s="0" t="n">
        <v>6492</v>
      </c>
      <c r="X892" s="0" t="n">
        <v>5.309</v>
      </c>
      <c r="Y892" s="0" t="s">
        <v>53</v>
      </c>
      <c r="Z892" s="0" t="n">
        <v>6419</v>
      </c>
      <c r="AA892" s="0" t="s">
        <v>54</v>
      </c>
      <c r="AB892" s="0" t="s">
        <v>54</v>
      </c>
      <c r="AC892" s="0" t="n">
        <v>99.744</v>
      </c>
      <c r="AD892" s="0" t="s">
        <v>3678</v>
      </c>
      <c r="AG892" s="6" t="n">
        <v>42735</v>
      </c>
      <c r="AH892" s="0" t="n">
        <v>-1.356</v>
      </c>
      <c r="AI892" s="0" t="n">
        <v>-1.429</v>
      </c>
      <c r="AJ892" s="6" t="n">
        <v>42735</v>
      </c>
      <c r="AK892" s="0" t="n">
        <v>99.744</v>
      </c>
      <c r="AL892" s="6" t="n">
        <v>42735</v>
      </c>
      <c r="AM892" s="0" t="s">
        <v>4727</v>
      </c>
      <c r="AN892" s="0" t="s">
        <v>4728</v>
      </c>
      <c r="AO892" s="0" t="n">
        <v>31.134</v>
      </c>
      <c r="AP892" s="0" t="n">
        <v>34.787</v>
      </c>
      <c r="AQ892" s="0" t="s">
        <v>197</v>
      </c>
      <c r="AR892" s="0" t="s">
        <v>58</v>
      </c>
      <c r="AS892" s="0" t="s">
        <v>53</v>
      </c>
      <c r="AT892" s="0" t="n">
        <v>1619</v>
      </c>
      <c r="AU892" s="0" t="n">
        <v>6.031</v>
      </c>
      <c r="AX892" s="0" t="s">
        <v>1263</v>
      </c>
      <c r="AY892" s="0" t="s">
        <v>4729</v>
      </c>
    </row>
    <row r="893" customFormat="false" ht="15" hidden="false" customHeight="false" outlineLevel="0" collapsed="false">
      <c r="A893" s="0" t="s">
        <v>4730</v>
      </c>
      <c r="B893" s="0" t="s">
        <v>2935</v>
      </c>
      <c r="C893" s="0" t="s">
        <v>4731</v>
      </c>
      <c r="E893" s="1" t="s">
        <v>4731</v>
      </c>
      <c r="F893" s="1" t="s">
        <v>4732</v>
      </c>
      <c r="G893" s="5" t="s">
        <v>4732</v>
      </c>
      <c r="H893" s="5"/>
      <c r="I893" s="5"/>
      <c r="J893" s="5"/>
      <c r="K893" s="5"/>
      <c r="L893" s="5"/>
      <c r="M893" s="5"/>
      <c r="N893" s="5"/>
      <c r="O893" s="0" t="s">
        <v>4731</v>
      </c>
      <c r="P893" s="0" t="s">
        <v>4733</v>
      </c>
      <c r="Q893" s="0" t="s">
        <v>451</v>
      </c>
      <c r="R893" s="0" t="s">
        <v>52</v>
      </c>
      <c r="S893" s="0" t="n">
        <v>1.121</v>
      </c>
      <c r="T893" s="0" t="n">
        <v>6419</v>
      </c>
      <c r="U893" s="0" t="n">
        <v>6419</v>
      </c>
      <c r="V893" s="0" t="n">
        <v>6492</v>
      </c>
      <c r="W893" s="0" t="s">
        <v>4734</v>
      </c>
      <c r="X893" s="0" t="n">
        <v>299</v>
      </c>
      <c r="Y893" s="0" t="s">
        <v>53</v>
      </c>
      <c r="Z893" s="0" t="n">
        <v>6419</v>
      </c>
      <c r="AA893" s="0" t="s">
        <v>54</v>
      </c>
      <c r="AB893" s="0" t="s">
        <v>54</v>
      </c>
      <c r="AC893" s="0" t="n">
        <v>2.728</v>
      </c>
      <c r="AD893" s="0" t="s">
        <v>3787</v>
      </c>
      <c r="AG893" s="6" t="n">
        <v>42735</v>
      </c>
      <c r="AH893" s="0" t="n">
        <v>234</v>
      </c>
      <c r="AI893" s="0" t="n">
        <v>247</v>
      </c>
      <c r="AJ893" s="6" t="n">
        <v>42735</v>
      </c>
      <c r="AK893" s="0" t="n">
        <v>2.728</v>
      </c>
      <c r="AL893" s="6" t="n">
        <v>42735</v>
      </c>
      <c r="AM893" s="0" t="n">
        <v>47.708</v>
      </c>
      <c r="AN893" s="0" t="n">
        <v>50.289</v>
      </c>
      <c r="AO893" s="0" t="n">
        <v>2.066</v>
      </c>
      <c r="AP893" s="0" t="n">
        <v>2.457</v>
      </c>
      <c r="AQ893" s="0" t="s">
        <v>197</v>
      </c>
      <c r="AR893" s="0" t="s">
        <v>58</v>
      </c>
      <c r="AS893" s="0" t="s">
        <v>53</v>
      </c>
      <c r="AT893" s="0" t="n">
        <v>85</v>
      </c>
      <c r="AU893" s="0" t="n">
        <v>97</v>
      </c>
      <c r="AX893" s="0" t="s">
        <v>1263</v>
      </c>
      <c r="AY893" s="0" t="s">
        <v>4735</v>
      </c>
    </row>
    <row r="894" customFormat="false" ht="15" hidden="false" customHeight="false" outlineLevel="0" collapsed="false">
      <c r="A894" s="0" t="s">
        <v>4736</v>
      </c>
      <c r="B894" s="0" t="s">
        <v>2935</v>
      </c>
      <c r="C894" s="0" t="s">
        <v>4737</v>
      </c>
      <c r="D894" s="1" t="s">
        <v>4738</v>
      </c>
      <c r="E894" s="1" t="s">
        <v>4738</v>
      </c>
      <c r="G894" s="5" t="s">
        <v>4738</v>
      </c>
      <c r="H894" s="5"/>
      <c r="I894" s="5"/>
      <c r="J894" s="5"/>
      <c r="K894" s="5"/>
      <c r="L894" s="5"/>
      <c r="M894" s="5"/>
      <c r="N894" s="5"/>
      <c r="O894" s="0" t="s">
        <v>4739</v>
      </c>
      <c r="P894" s="0" t="s">
        <v>4740</v>
      </c>
      <c r="Q894" s="0" t="s">
        <v>451</v>
      </c>
      <c r="R894" s="0" t="s">
        <v>52</v>
      </c>
      <c r="S894" s="0" t="n">
        <v>1.831</v>
      </c>
      <c r="T894" s="0" t="n">
        <v>6499</v>
      </c>
      <c r="U894" s="0" t="n">
        <v>6499</v>
      </c>
      <c r="V894" s="0" t="n">
        <v>6419</v>
      </c>
      <c r="W894" s="0" t="s">
        <v>4741</v>
      </c>
      <c r="X894" s="0" t="n">
        <v>764</v>
      </c>
      <c r="Y894" s="0" t="s">
        <v>227</v>
      </c>
      <c r="Z894" s="0" t="n">
        <v>6419</v>
      </c>
      <c r="AA894" s="0" t="s">
        <v>4742</v>
      </c>
      <c r="AB894" s="0" t="s">
        <v>56</v>
      </c>
      <c r="AC894" s="0" t="n">
        <v>332.1</v>
      </c>
      <c r="AD894" s="0" t="s">
        <v>4722</v>
      </c>
      <c r="AG894" s="6" t="n">
        <v>42735</v>
      </c>
      <c r="AH894" s="0" t="n">
        <v>264</v>
      </c>
      <c r="AI894" s="0" t="n">
        <v>278</v>
      </c>
      <c r="AJ894" s="6" t="n">
        <v>42735</v>
      </c>
      <c r="AK894" s="0" t="n">
        <v>4.556</v>
      </c>
      <c r="AL894" s="6" t="n">
        <v>42735</v>
      </c>
      <c r="AM894" s="0" t="n">
        <v>85.955</v>
      </c>
      <c r="AN894" s="0" t="n">
        <v>90.605</v>
      </c>
      <c r="AO894" s="0" t="s">
        <v>56</v>
      </c>
      <c r="AP894" s="0" t="s">
        <v>56</v>
      </c>
      <c r="AQ894" s="0" t="s">
        <v>70</v>
      </c>
      <c r="AR894" s="0" t="s">
        <v>70</v>
      </c>
      <c r="AS894" s="0" t="s">
        <v>227</v>
      </c>
      <c r="AT894" s="0" t="n">
        <v>167</v>
      </c>
      <c r="AU894" s="0" t="n">
        <v>681</v>
      </c>
      <c r="AX894" s="0" t="s">
        <v>1263</v>
      </c>
      <c r="AY894" s="0" t="s">
        <v>4743</v>
      </c>
    </row>
    <row r="895" customFormat="false" ht="15" hidden="false" customHeight="false" outlineLevel="0" collapsed="false">
      <c r="A895" s="0" t="s">
        <v>4744</v>
      </c>
      <c r="B895" s="0" t="s">
        <v>2935</v>
      </c>
      <c r="C895" s="0" t="s">
        <v>4745</v>
      </c>
      <c r="D895" s="1" t="s">
        <v>4746</v>
      </c>
      <c r="E895" s="1" t="s">
        <v>4746</v>
      </c>
      <c r="G895" s="5" t="s">
        <v>4746</v>
      </c>
      <c r="H895" s="5"/>
      <c r="I895" s="5"/>
      <c r="J895" s="5"/>
      <c r="K895" s="5"/>
      <c r="L895" s="5"/>
      <c r="M895" s="5"/>
      <c r="N895" s="5"/>
      <c r="O895" s="0" t="s">
        <v>4747</v>
      </c>
      <c r="P895" s="0" t="s">
        <v>4748</v>
      </c>
      <c r="Q895" s="0" t="s">
        <v>451</v>
      </c>
      <c r="R895" s="0" t="s">
        <v>52</v>
      </c>
      <c r="S895" s="0" t="n">
        <v>2.867</v>
      </c>
      <c r="T895" s="0" t="n">
        <v>6499</v>
      </c>
      <c r="U895" s="0" t="n">
        <v>6499</v>
      </c>
      <c r="V895" s="0" t="n">
        <v>6419</v>
      </c>
      <c r="X895" s="0" t="n">
        <v>999</v>
      </c>
      <c r="Y895" s="0" t="s">
        <v>67</v>
      </c>
      <c r="Z895" s="0" t="s">
        <v>120</v>
      </c>
      <c r="AA895" s="0" t="s">
        <v>4749</v>
      </c>
      <c r="AB895" s="0" t="s">
        <v>56</v>
      </c>
      <c r="AC895" s="0" t="s">
        <v>120</v>
      </c>
      <c r="AD895" s="0" t="s">
        <v>3177</v>
      </c>
      <c r="AG895" s="6" t="n">
        <v>42735</v>
      </c>
      <c r="AH895" s="0" t="n">
        <v>-1.959</v>
      </c>
      <c r="AI895" s="0" t="n">
        <v>-2.065</v>
      </c>
      <c r="AJ895" s="6" t="n">
        <v>42735</v>
      </c>
      <c r="AK895" s="0" t="n">
        <v>6.427</v>
      </c>
      <c r="AL895" s="6" t="n">
        <v>42735</v>
      </c>
      <c r="AM895" s="0" t="n">
        <v>174.797</v>
      </c>
      <c r="AN895" s="0" t="n">
        <v>184.254</v>
      </c>
      <c r="AO895" s="0" t="s">
        <v>56</v>
      </c>
      <c r="AP895" s="0" t="s">
        <v>56</v>
      </c>
      <c r="AQ895" s="0" t="s">
        <v>70</v>
      </c>
      <c r="AR895" s="0" t="s">
        <v>70</v>
      </c>
      <c r="AS895" s="0" t="s">
        <v>67</v>
      </c>
      <c r="AT895" s="0" t="n">
        <v>110</v>
      </c>
      <c r="AU895" s="0" t="n">
        <v>104</v>
      </c>
      <c r="AX895" s="0" t="s">
        <v>1263</v>
      </c>
    </row>
    <row r="896" customFormat="false" ht="15" hidden="false" customHeight="false" outlineLevel="0" collapsed="false">
      <c r="A896" s="0" t="s">
        <v>4750</v>
      </c>
      <c r="B896" s="0" t="s">
        <v>2935</v>
      </c>
      <c r="C896" s="0" t="s">
        <v>4751</v>
      </c>
      <c r="D896" s="1" t="s">
        <v>4752</v>
      </c>
      <c r="E896" s="1" t="s">
        <v>4752</v>
      </c>
      <c r="G896" s="5" t="s">
        <v>4752</v>
      </c>
      <c r="H896" s="5" t="s">
        <v>4753</v>
      </c>
      <c r="I896" s="5"/>
      <c r="J896" s="5"/>
      <c r="K896" s="5"/>
      <c r="L896" s="5"/>
      <c r="M896" s="5"/>
      <c r="N896" s="5"/>
      <c r="O896" s="0" t="s">
        <v>4751</v>
      </c>
      <c r="P896" s="0" t="s">
        <v>4754</v>
      </c>
      <c r="Q896" s="0" t="s">
        <v>451</v>
      </c>
      <c r="R896" s="0" t="s">
        <v>52</v>
      </c>
      <c r="S896" s="0" t="n">
        <v>463</v>
      </c>
      <c r="T896" s="0" t="n">
        <v>6499</v>
      </c>
      <c r="U896" s="0" t="n">
        <v>6499</v>
      </c>
      <c r="V896" s="0" t="n">
        <v>6419</v>
      </c>
      <c r="W896" s="0" t="s">
        <v>4755</v>
      </c>
      <c r="X896" s="0" t="n">
        <v>91</v>
      </c>
      <c r="Y896" s="0" t="s">
        <v>128</v>
      </c>
      <c r="Z896" s="0" t="n">
        <v>6499</v>
      </c>
      <c r="AA896" s="0" t="s">
        <v>54</v>
      </c>
      <c r="AB896" s="0" t="s">
        <v>54</v>
      </c>
      <c r="AC896" s="0" t="n">
        <v>1.008</v>
      </c>
      <c r="AD896" s="0" t="s">
        <v>3460</v>
      </c>
      <c r="AG896" s="6" t="n">
        <v>42369</v>
      </c>
      <c r="AH896" s="0" t="n">
        <v>-29</v>
      </c>
      <c r="AI896" s="0" t="n">
        <v>-31</v>
      </c>
      <c r="AJ896" s="6" t="n">
        <v>42369</v>
      </c>
      <c r="AK896" s="0" t="n">
        <v>1.008</v>
      </c>
      <c r="AL896" s="6" t="n">
        <v>42369</v>
      </c>
      <c r="AM896" s="0" t="n">
        <v>14.072</v>
      </c>
      <c r="AN896" s="0" t="n">
        <v>15.321</v>
      </c>
      <c r="AO896" s="0" t="s">
        <v>56</v>
      </c>
      <c r="AP896" s="0" t="s">
        <v>56</v>
      </c>
      <c r="AQ896" s="0" t="s">
        <v>70</v>
      </c>
      <c r="AR896" s="0" t="s">
        <v>70</v>
      </c>
      <c r="AS896" s="0" t="s">
        <v>128</v>
      </c>
      <c r="AT896" s="0" t="n">
        <v>28</v>
      </c>
      <c r="AU896" s="0" t="n">
        <v>51</v>
      </c>
      <c r="AX896" s="0" t="s">
        <v>1263</v>
      </c>
      <c r="AY896" s="0" t="s">
        <v>4756</v>
      </c>
    </row>
    <row r="897" customFormat="false" ht="15" hidden="false" customHeight="false" outlineLevel="0" collapsed="false">
      <c r="A897" s="0" t="s">
        <v>4757</v>
      </c>
      <c r="B897" s="0" t="s">
        <v>2935</v>
      </c>
      <c r="C897" s="0" t="s">
        <v>4758</v>
      </c>
      <c r="D897" s="1" t="s">
        <v>4759</v>
      </c>
      <c r="E897" s="1" t="s">
        <v>4759</v>
      </c>
      <c r="G897" s="5" t="s">
        <v>4759</v>
      </c>
      <c r="H897" s="5" t="s">
        <v>4760</v>
      </c>
      <c r="I897" s="5"/>
      <c r="J897" s="5"/>
      <c r="K897" s="5"/>
      <c r="L897" s="5"/>
      <c r="M897" s="5"/>
      <c r="N897" s="5"/>
      <c r="O897" s="0" t="s">
        <v>4739</v>
      </c>
      <c r="P897" s="0" t="s">
        <v>4740</v>
      </c>
      <c r="Q897" s="0" t="s">
        <v>451</v>
      </c>
      <c r="R897" s="0" t="s">
        <v>52</v>
      </c>
      <c r="S897" s="0" t="n">
        <v>1.381</v>
      </c>
      <c r="T897" s="0" t="n">
        <v>6499</v>
      </c>
      <c r="U897" s="0" t="n">
        <v>6499</v>
      </c>
      <c r="V897" s="0" t="n">
        <v>6419</v>
      </c>
      <c r="W897" s="0" t="s">
        <v>4761</v>
      </c>
      <c r="X897" s="0" t="n">
        <v>924</v>
      </c>
      <c r="Y897" s="0" t="s">
        <v>67</v>
      </c>
      <c r="Z897" s="0" t="n">
        <v>6419</v>
      </c>
      <c r="AA897" s="0" t="s">
        <v>120</v>
      </c>
      <c r="AB897" s="0" t="s">
        <v>56</v>
      </c>
      <c r="AC897" s="0" t="n">
        <v>332.1</v>
      </c>
      <c r="AD897" s="0" t="s">
        <v>2938</v>
      </c>
      <c r="AG897" s="6" t="n">
        <v>42735</v>
      </c>
      <c r="AH897" s="0" t="n">
        <v>181</v>
      </c>
      <c r="AI897" s="0" t="n">
        <v>191</v>
      </c>
      <c r="AJ897" s="6" t="n">
        <v>42735</v>
      </c>
      <c r="AK897" s="0" t="n">
        <v>3.255</v>
      </c>
      <c r="AL897" s="6" t="n">
        <v>42735</v>
      </c>
      <c r="AM897" s="0" t="n">
        <v>45.874</v>
      </c>
      <c r="AN897" s="0" t="n">
        <v>48.355</v>
      </c>
      <c r="AO897" s="0" t="s">
        <v>56</v>
      </c>
      <c r="AP897" s="0" t="s">
        <v>56</v>
      </c>
      <c r="AQ897" s="0" t="s">
        <v>70</v>
      </c>
      <c r="AR897" s="0" t="s">
        <v>70</v>
      </c>
      <c r="AS897" s="0" t="s">
        <v>67</v>
      </c>
      <c r="AT897" s="0" t="n">
        <v>167</v>
      </c>
      <c r="AU897" s="0" t="n">
        <v>63</v>
      </c>
      <c r="AX897" s="0" t="s">
        <v>1263</v>
      </c>
    </row>
    <row r="898" customFormat="false" ht="15" hidden="false" customHeight="false" outlineLevel="0" collapsed="false">
      <c r="A898" s="0" t="s">
        <v>4762</v>
      </c>
      <c r="B898" s="0" t="s">
        <v>2935</v>
      </c>
      <c r="C898" s="0" t="s">
        <v>4763</v>
      </c>
      <c r="D898" s="1" t="s">
        <v>4764</v>
      </c>
      <c r="E898" s="1" t="s">
        <v>4764</v>
      </c>
      <c r="G898" s="5" t="s">
        <v>4764</v>
      </c>
      <c r="H898" s="5"/>
      <c r="I898" s="5"/>
      <c r="J898" s="5"/>
      <c r="K898" s="5"/>
      <c r="L898" s="5"/>
      <c r="M898" s="5"/>
      <c r="N898" s="5"/>
      <c r="O898" s="0" t="s">
        <v>4763</v>
      </c>
      <c r="P898" s="0" t="s">
        <v>4765</v>
      </c>
      <c r="Q898" s="0" t="s">
        <v>451</v>
      </c>
      <c r="R898" s="0" t="s">
        <v>52</v>
      </c>
      <c r="S898" s="0" t="n">
        <v>1.955</v>
      </c>
      <c r="T898" s="0" t="n">
        <v>6492</v>
      </c>
      <c r="U898" s="0" t="n">
        <v>6492</v>
      </c>
      <c r="X898" s="0" t="n">
        <v>1</v>
      </c>
      <c r="Y898" s="0" t="s">
        <v>512</v>
      </c>
      <c r="Z898" s="0" t="n">
        <v>6492</v>
      </c>
      <c r="AA898" s="0" t="s">
        <v>54</v>
      </c>
      <c r="AB898" s="0" t="s">
        <v>54</v>
      </c>
      <c r="AC898" s="0" t="n">
        <v>6</v>
      </c>
      <c r="AD898" s="0" t="s">
        <v>3074</v>
      </c>
      <c r="AG898" s="6" t="n">
        <v>42369</v>
      </c>
      <c r="AH898" s="0" t="n">
        <v>823</v>
      </c>
      <c r="AI898" s="0" t="n">
        <v>896</v>
      </c>
      <c r="AJ898" s="6" t="n">
        <v>42369</v>
      </c>
      <c r="AK898" s="0" t="n">
        <v>6</v>
      </c>
      <c r="AL898" s="6" t="n">
        <v>42369</v>
      </c>
      <c r="AM898" s="0" t="n">
        <v>976</v>
      </c>
      <c r="AN898" s="0" t="n">
        <v>1.063</v>
      </c>
      <c r="AO898" s="0" t="s">
        <v>56</v>
      </c>
      <c r="AP898" s="0" t="s">
        <v>56</v>
      </c>
      <c r="AQ898" s="0" t="s">
        <v>70</v>
      </c>
      <c r="AR898" s="0" t="s">
        <v>70</v>
      </c>
      <c r="AS898" s="0" t="s">
        <v>512</v>
      </c>
      <c r="AT898" s="0" t="n">
        <v>102</v>
      </c>
      <c r="AU898" s="0" t="n">
        <v>101</v>
      </c>
      <c r="AX898" s="0" t="s">
        <v>1263</v>
      </c>
    </row>
    <row r="899" customFormat="false" ht="15" hidden="false" customHeight="false" outlineLevel="0" collapsed="false">
      <c r="A899" s="0" t="s">
        <v>4766</v>
      </c>
      <c r="B899" s="0" t="s">
        <v>2935</v>
      </c>
      <c r="C899" s="0" t="s">
        <v>4767</v>
      </c>
      <c r="D899" s="1" t="s">
        <v>4768</v>
      </c>
      <c r="E899" s="1" t="s">
        <v>4768</v>
      </c>
      <c r="G899" s="5" t="s">
        <v>4768</v>
      </c>
      <c r="H899" s="5"/>
      <c r="I899" s="5"/>
      <c r="J899" s="5"/>
      <c r="K899" s="5"/>
      <c r="L899" s="5"/>
      <c r="M899" s="5"/>
      <c r="N899" s="5"/>
      <c r="O899" s="0" t="s">
        <v>3508</v>
      </c>
      <c r="P899" s="0" t="s">
        <v>3509</v>
      </c>
      <c r="Q899" s="0" t="s">
        <v>51</v>
      </c>
      <c r="R899" s="0" t="s">
        <v>52</v>
      </c>
      <c r="S899" s="0" t="n">
        <v>13.667</v>
      </c>
      <c r="T899" s="0" t="n">
        <v>2059</v>
      </c>
      <c r="U899" s="0" t="n">
        <v>2059</v>
      </c>
      <c r="W899" s="0" t="s">
        <v>4769</v>
      </c>
      <c r="X899" s="0" t="n">
        <v>1</v>
      </c>
      <c r="Y899" s="0" t="s">
        <v>67</v>
      </c>
      <c r="Z899" s="0" t="n">
        <v>7490</v>
      </c>
      <c r="AA899" s="0" t="s">
        <v>4770</v>
      </c>
      <c r="AB899" s="0" t="s">
        <v>56</v>
      </c>
      <c r="AC899" s="0" t="n">
        <v>12.354</v>
      </c>
      <c r="AD899" s="0" t="s">
        <v>3473</v>
      </c>
      <c r="AG899" s="6" t="n">
        <v>42735</v>
      </c>
      <c r="AH899" s="0" t="n">
        <v>844</v>
      </c>
      <c r="AI899" s="0" t="n">
        <v>890</v>
      </c>
      <c r="AJ899" s="6" t="n">
        <v>42735</v>
      </c>
      <c r="AK899" s="0" t="n">
        <v>34.351</v>
      </c>
      <c r="AL899" s="6" t="n">
        <v>42735</v>
      </c>
      <c r="AM899" s="0" t="n">
        <v>19.645</v>
      </c>
      <c r="AN899" s="0" t="n">
        <v>20.708</v>
      </c>
      <c r="AO899" s="0" t="n">
        <v>13.479</v>
      </c>
      <c r="AP899" s="0" t="n">
        <v>15.061</v>
      </c>
      <c r="AQ899" s="0" t="s">
        <v>197</v>
      </c>
      <c r="AR899" s="0" t="s">
        <v>58</v>
      </c>
      <c r="AS899" s="0" t="s">
        <v>67</v>
      </c>
      <c r="AT899" s="0" t="n">
        <v>297</v>
      </c>
      <c r="AU899" s="0" t="n">
        <v>182</v>
      </c>
      <c r="AV899" s="0" t="s">
        <v>1263</v>
      </c>
      <c r="AX899" s="0" t="s">
        <v>1263</v>
      </c>
    </row>
    <row r="900" customFormat="false" ht="15" hidden="false" customHeight="false" outlineLevel="0" collapsed="false">
      <c r="A900" s="0" t="s">
        <v>4771</v>
      </c>
      <c r="B900" s="0" t="s">
        <v>2935</v>
      </c>
      <c r="C900" s="0" t="s">
        <v>4772</v>
      </c>
      <c r="E900" s="1" t="s">
        <v>4772</v>
      </c>
      <c r="G900" s="5" t="s">
        <v>4772</v>
      </c>
      <c r="H900" s="5"/>
      <c r="I900" s="5"/>
      <c r="J900" s="5"/>
      <c r="K900" s="5"/>
      <c r="L900" s="5"/>
      <c r="M900" s="5"/>
      <c r="N900" s="5"/>
      <c r="O900" s="0" t="s">
        <v>4772</v>
      </c>
      <c r="P900" s="0" t="s">
        <v>4773</v>
      </c>
      <c r="Q900" s="0" t="s">
        <v>415</v>
      </c>
      <c r="R900" s="0" t="s">
        <v>52</v>
      </c>
      <c r="S900" s="0" t="n">
        <v>3.515</v>
      </c>
      <c r="T900" s="0" t="n">
        <v>6500</v>
      </c>
      <c r="U900" s="0" t="n">
        <v>6511</v>
      </c>
      <c r="X900" s="0" t="n">
        <v>983</v>
      </c>
      <c r="Y900" s="0" t="s">
        <v>53</v>
      </c>
      <c r="Z900" s="0" t="n">
        <v>7010</v>
      </c>
      <c r="AA900" s="0" t="s">
        <v>54</v>
      </c>
      <c r="AB900" s="0" t="s">
        <v>54</v>
      </c>
      <c r="AC900" s="0" t="n">
        <v>193</v>
      </c>
      <c r="AD900" s="0" t="s">
        <v>4461</v>
      </c>
      <c r="AG900" s="6" t="n">
        <v>42735</v>
      </c>
      <c r="AH900" s="0" t="n">
        <v>70</v>
      </c>
      <c r="AI900" s="0" t="n">
        <v>74</v>
      </c>
      <c r="AJ900" s="6" t="n">
        <v>42735</v>
      </c>
      <c r="AK900" s="0" t="s">
        <v>56</v>
      </c>
      <c r="AM900" s="0" t="n">
        <v>29.539</v>
      </c>
      <c r="AN900" s="0" t="n">
        <v>31.137</v>
      </c>
      <c r="AO900" s="0" t="n">
        <v>738</v>
      </c>
      <c r="AP900" s="0" t="n">
        <v>825</v>
      </c>
      <c r="AQ900" s="0" t="s">
        <v>197</v>
      </c>
      <c r="AR900" s="0" t="s">
        <v>58</v>
      </c>
      <c r="AS900" s="0" t="s">
        <v>53</v>
      </c>
      <c r="AT900" s="0" t="n">
        <v>51</v>
      </c>
      <c r="AU900" s="0" t="n">
        <v>59</v>
      </c>
      <c r="AX900" s="0" t="s">
        <v>1263</v>
      </c>
    </row>
    <row r="901" customFormat="false" ht="15" hidden="false" customHeight="false" outlineLevel="0" collapsed="false">
      <c r="A901" s="0" t="s">
        <v>4774</v>
      </c>
      <c r="B901" s="0" t="s">
        <v>2935</v>
      </c>
      <c r="C901" s="0" t="s">
        <v>4775</v>
      </c>
      <c r="E901" s="1" t="s">
        <v>4775</v>
      </c>
      <c r="G901" s="5" t="s">
        <v>4775</v>
      </c>
      <c r="H901" s="5"/>
      <c r="I901" s="5"/>
      <c r="J901" s="5"/>
      <c r="K901" s="5"/>
      <c r="L901" s="5"/>
      <c r="M901" s="5"/>
      <c r="N901" s="5"/>
      <c r="O901" s="0" t="s">
        <v>4775</v>
      </c>
      <c r="P901" s="0" t="s">
        <v>4776</v>
      </c>
      <c r="Q901" s="0" t="s">
        <v>415</v>
      </c>
      <c r="R901" s="0" t="s">
        <v>52</v>
      </c>
      <c r="S901" s="0" t="n">
        <v>51.494</v>
      </c>
      <c r="T901" s="0" t="n">
        <v>6500</v>
      </c>
      <c r="U901" s="0" t="n">
        <v>6511</v>
      </c>
      <c r="X901" s="0" t="n">
        <v>1.02</v>
      </c>
      <c r="Y901" s="0" t="s">
        <v>53</v>
      </c>
      <c r="Z901" s="0" t="n">
        <v>6500</v>
      </c>
      <c r="AA901" s="0" t="s">
        <v>54</v>
      </c>
      <c r="AB901" s="0" t="s">
        <v>54</v>
      </c>
      <c r="AD901" s="0" t="s">
        <v>2943</v>
      </c>
      <c r="AG901" s="6" t="n">
        <v>42735</v>
      </c>
      <c r="AH901" s="0" t="n">
        <v>2.581</v>
      </c>
      <c r="AI901" s="0" t="n">
        <v>2.721</v>
      </c>
      <c r="AJ901" s="6" t="n">
        <v>42735</v>
      </c>
      <c r="AK901" s="0" t="s">
        <v>56</v>
      </c>
      <c r="AM901" s="0" t="n">
        <v>267.805</v>
      </c>
      <c r="AN901" s="0" t="n">
        <v>282.293</v>
      </c>
      <c r="AO901" s="0" t="n">
        <v>27.618</v>
      </c>
      <c r="AP901" s="0" t="n">
        <v>30.859</v>
      </c>
      <c r="AQ901" s="0" t="s">
        <v>197</v>
      </c>
      <c r="AR901" s="0" t="s">
        <v>58</v>
      </c>
      <c r="AS901" s="0" t="s">
        <v>53</v>
      </c>
      <c r="AT901" s="0" t="n">
        <v>1105</v>
      </c>
      <c r="AU901" s="0" t="n">
        <v>1.252</v>
      </c>
      <c r="AX901" s="0" t="s">
        <v>1263</v>
      </c>
      <c r="AY901" s="0" t="s">
        <v>4777</v>
      </c>
    </row>
    <row r="902" customFormat="false" ht="15" hidden="false" customHeight="false" outlineLevel="0" collapsed="false">
      <c r="A902" s="0" t="s">
        <v>4778</v>
      </c>
      <c r="B902" s="0" t="s">
        <v>2935</v>
      </c>
      <c r="C902" s="0" t="s">
        <v>4779</v>
      </c>
      <c r="E902" s="1" t="s">
        <v>4779</v>
      </c>
      <c r="G902" s="5" t="s">
        <v>4779</v>
      </c>
      <c r="H902" s="5"/>
      <c r="I902" s="5"/>
      <c r="J902" s="5"/>
      <c r="K902" s="5"/>
      <c r="L902" s="5"/>
      <c r="M902" s="5"/>
      <c r="N902" s="5"/>
      <c r="O902" s="0" t="s">
        <v>4780</v>
      </c>
      <c r="P902" s="0" t="s">
        <v>4781</v>
      </c>
      <c r="Q902" s="0" t="s">
        <v>415</v>
      </c>
      <c r="R902" s="0" t="s">
        <v>52</v>
      </c>
      <c r="S902" s="0" t="n">
        <v>8</v>
      </c>
      <c r="T902" s="0" t="n">
        <v>6511</v>
      </c>
      <c r="U902" s="0" t="n">
        <v>6511</v>
      </c>
      <c r="X902" s="0" t="n">
        <v>0</v>
      </c>
      <c r="Y902" s="0" t="s">
        <v>67</v>
      </c>
      <c r="AA902" s="0" t="s">
        <v>694</v>
      </c>
      <c r="AB902" s="0" t="s">
        <v>56</v>
      </c>
      <c r="AD902" s="0" t="s">
        <v>3537</v>
      </c>
      <c r="AG902" s="6" t="n">
        <v>42004</v>
      </c>
      <c r="AH902" s="0" t="n">
        <v>0</v>
      </c>
      <c r="AI902" s="0" t="n">
        <v>0</v>
      </c>
      <c r="AJ902" s="6" t="n">
        <v>42004</v>
      </c>
      <c r="AK902" s="0" t="s">
        <v>56</v>
      </c>
      <c r="AM902" s="0" t="n">
        <v>275</v>
      </c>
      <c r="AN902" s="0" t="n">
        <v>333</v>
      </c>
      <c r="AO902" s="0" t="s">
        <v>56</v>
      </c>
      <c r="AP902" s="0" t="s">
        <v>56</v>
      </c>
      <c r="AQ902" s="0" t="s">
        <v>70</v>
      </c>
      <c r="AR902" s="0" t="s">
        <v>70</v>
      </c>
      <c r="AS902" s="0" t="s">
        <v>67</v>
      </c>
      <c r="AT902" s="0" t="n">
        <v>2</v>
      </c>
      <c r="AU902" s="0" t="n">
        <v>0</v>
      </c>
      <c r="AX902" s="0" t="s">
        <v>1263</v>
      </c>
    </row>
    <row r="903" customFormat="false" ht="15" hidden="false" customHeight="false" outlineLevel="0" collapsed="false">
      <c r="A903" s="0" t="s">
        <v>4782</v>
      </c>
      <c r="B903" s="0" t="s">
        <v>2935</v>
      </c>
      <c r="C903" s="0" t="s">
        <v>4783</v>
      </c>
      <c r="E903" s="1" t="s">
        <v>4783</v>
      </c>
      <c r="G903" s="5" t="s">
        <v>4783</v>
      </c>
      <c r="H903" s="5"/>
      <c r="I903" s="5"/>
      <c r="J903" s="5"/>
      <c r="K903" s="5"/>
      <c r="L903" s="5"/>
      <c r="M903" s="5"/>
      <c r="N903" s="5"/>
      <c r="O903" s="0" t="s">
        <v>4783</v>
      </c>
      <c r="P903" s="0" t="s">
        <v>4784</v>
      </c>
      <c r="Q903" s="0" t="s">
        <v>415</v>
      </c>
      <c r="R903" s="0" t="s">
        <v>52</v>
      </c>
      <c r="S903" s="0" t="n">
        <v>34.621</v>
      </c>
      <c r="T903" s="0" t="n">
        <v>6511</v>
      </c>
      <c r="U903" s="0" t="n">
        <v>6511</v>
      </c>
      <c r="X903" s="0" t="n">
        <v>720</v>
      </c>
      <c r="Y903" s="0" t="s">
        <v>128</v>
      </c>
      <c r="Z903" s="0" t="n">
        <v>6511</v>
      </c>
      <c r="AA903" s="0" t="s">
        <v>54</v>
      </c>
      <c r="AB903" s="0" t="s">
        <v>54</v>
      </c>
      <c r="AD903" s="0" t="s">
        <v>3177</v>
      </c>
      <c r="AG903" s="6" t="n">
        <v>42369</v>
      </c>
      <c r="AH903" s="0" t="n">
        <v>1.403</v>
      </c>
      <c r="AI903" s="0" t="n">
        <v>1.527</v>
      </c>
      <c r="AJ903" s="6" t="n">
        <v>42369</v>
      </c>
      <c r="AK903" s="0" t="s">
        <v>56</v>
      </c>
      <c r="AM903" s="0" t="n">
        <v>153.561</v>
      </c>
      <c r="AN903" s="0" t="n">
        <v>167.182</v>
      </c>
      <c r="AO903" s="0" t="s">
        <v>56</v>
      </c>
      <c r="AP903" s="0" t="s">
        <v>56</v>
      </c>
      <c r="AQ903" s="0" t="s">
        <v>70</v>
      </c>
      <c r="AR903" s="0" t="s">
        <v>70</v>
      </c>
      <c r="AS903" s="0" t="s">
        <v>128</v>
      </c>
      <c r="AT903" s="0" t="n">
        <v>384</v>
      </c>
      <c r="AU903" s="0" t="n">
        <v>386</v>
      </c>
      <c r="AX903" s="0" t="s">
        <v>1263</v>
      </c>
    </row>
    <row r="904" customFormat="false" ht="15" hidden="false" customHeight="false" outlineLevel="0" collapsed="false">
      <c r="A904" s="0" t="s">
        <v>4785</v>
      </c>
      <c r="B904" s="0" t="s">
        <v>4786</v>
      </c>
      <c r="C904" s="0" t="s">
        <v>4787</v>
      </c>
      <c r="E904" s="1" t="s">
        <v>4787</v>
      </c>
      <c r="G904" s="5" t="s">
        <v>4787</v>
      </c>
      <c r="H904" s="5"/>
      <c r="I904" s="5"/>
      <c r="J904" s="5"/>
      <c r="K904" s="5"/>
      <c r="L904" s="5"/>
      <c r="M904" s="5"/>
      <c r="N904" s="5"/>
      <c r="O904" s="0" t="s">
        <v>4788</v>
      </c>
      <c r="P904" s="0" t="s">
        <v>4789</v>
      </c>
      <c r="Q904" s="0" t="s">
        <v>51</v>
      </c>
      <c r="R904" s="0" t="s">
        <v>52</v>
      </c>
      <c r="S904" s="0" t="n">
        <v>2.022</v>
      </c>
      <c r="T904" s="0" t="n">
        <v>2110</v>
      </c>
      <c r="U904" s="0" t="n">
        <v>2110</v>
      </c>
      <c r="X904" s="0" t="n">
        <v>152</v>
      </c>
      <c r="Y904" s="0" t="s">
        <v>195</v>
      </c>
      <c r="Z904" s="0" t="n">
        <v>6499</v>
      </c>
      <c r="AA904" s="0" t="s">
        <v>120</v>
      </c>
      <c r="AB904" s="0" t="s">
        <v>1178</v>
      </c>
      <c r="AC904" s="0" t="n">
        <v>57.273</v>
      </c>
      <c r="AD904" s="0" t="s">
        <v>4790</v>
      </c>
      <c r="AG904" s="6" t="n">
        <v>42735</v>
      </c>
      <c r="AH904" s="0" t="n">
        <v>410</v>
      </c>
      <c r="AI904" s="0" t="n">
        <v>432</v>
      </c>
      <c r="AJ904" s="6" t="n">
        <v>42735</v>
      </c>
      <c r="AK904" s="0" t="n">
        <v>6.149</v>
      </c>
      <c r="AL904" s="6" t="n">
        <v>42735</v>
      </c>
      <c r="AM904" s="0" t="n">
        <v>2.51</v>
      </c>
      <c r="AN904" s="0" t="n">
        <v>2.646</v>
      </c>
      <c r="AO904" s="0" t="n">
        <v>9.919</v>
      </c>
      <c r="AP904" s="0" t="n">
        <v>11.083</v>
      </c>
      <c r="AQ904" s="0" t="s">
        <v>4791</v>
      </c>
      <c r="AR904" s="0" t="s">
        <v>58</v>
      </c>
      <c r="AS904" s="0" t="s">
        <v>195</v>
      </c>
      <c r="AT904" s="0" t="n">
        <v>241</v>
      </c>
      <c r="AU904" s="0" t="n">
        <v>68</v>
      </c>
      <c r="AV904" s="0" t="s">
        <v>4790</v>
      </c>
      <c r="AX904" s="0" t="s">
        <v>4792</v>
      </c>
    </row>
    <row r="905" customFormat="false" ht="15" hidden="false" customHeight="false" outlineLevel="0" collapsed="false">
      <c r="A905" s="0" t="s">
        <v>4793</v>
      </c>
      <c r="B905" s="0" t="s">
        <v>4786</v>
      </c>
      <c r="C905" s="0" t="s">
        <v>4794</v>
      </c>
      <c r="E905" s="1" t="s">
        <v>4794</v>
      </c>
      <c r="G905" s="5" t="s">
        <v>4794</v>
      </c>
      <c r="H905" s="5"/>
      <c r="I905" s="5"/>
      <c r="J905" s="5"/>
      <c r="K905" s="5"/>
      <c r="L905" s="5"/>
      <c r="M905" s="5"/>
      <c r="N905" s="5"/>
      <c r="O905" s="0" t="s">
        <v>4794</v>
      </c>
      <c r="P905" s="0" t="s">
        <v>4795</v>
      </c>
      <c r="Q905" s="0" t="s">
        <v>51</v>
      </c>
      <c r="R905" s="0" t="s">
        <v>119</v>
      </c>
      <c r="S905" s="0" t="n">
        <v>30</v>
      </c>
      <c r="T905" s="0" t="n">
        <v>7211</v>
      </c>
      <c r="U905" s="0" t="n">
        <v>7211</v>
      </c>
      <c r="X905" s="0" t="n">
        <v>4</v>
      </c>
      <c r="Y905" s="0" t="s">
        <v>512</v>
      </c>
      <c r="Z905" s="0" t="n">
        <v>7211</v>
      </c>
      <c r="AA905" s="0" t="s">
        <v>54</v>
      </c>
      <c r="AB905" s="0" t="s">
        <v>54</v>
      </c>
      <c r="AC905" s="0" t="n">
        <v>111</v>
      </c>
      <c r="AD905" s="0" t="s">
        <v>4796</v>
      </c>
      <c r="AG905" s="6" t="n">
        <v>42735</v>
      </c>
      <c r="AH905" s="0" t="n">
        <v>-56</v>
      </c>
      <c r="AI905" s="0" t="n">
        <v>-59</v>
      </c>
      <c r="AJ905" s="6" t="n">
        <v>42735</v>
      </c>
      <c r="AK905" s="0" t="n">
        <v>111</v>
      </c>
      <c r="AL905" s="6" t="n">
        <v>42735</v>
      </c>
      <c r="AM905" s="0" t="n">
        <v>151</v>
      </c>
      <c r="AN905" s="0" t="n">
        <v>159</v>
      </c>
      <c r="AO905" s="0" t="s">
        <v>56</v>
      </c>
      <c r="AP905" s="0" t="s">
        <v>56</v>
      </c>
      <c r="AQ905" s="0" t="s">
        <v>70</v>
      </c>
      <c r="AR905" s="0" t="s">
        <v>70</v>
      </c>
      <c r="AS905" s="0" t="s">
        <v>512</v>
      </c>
      <c r="AT905" s="0" t="n">
        <v>4</v>
      </c>
      <c r="AU905" s="0" t="n">
        <v>3</v>
      </c>
      <c r="AX905" s="0" t="s">
        <v>4792</v>
      </c>
    </row>
    <row r="906" customFormat="false" ht="15" hidden="false" customHeight="false" outlineLevel="0" collapsed="false">
      <c r="A906" s="0" t="s">
        <v>4797</v>
      </c>
      <c r="B906" s="0" t="s">
        <v>4786</v>
      </c>
      <c r="C906" s="0" t="s">
        <v>4798</v>
      </c>
      <c r="E906" s="1" t="s">
        <v>4798</v>
      </c>
      <c r="G906" s="5" t="s">
        <v>4798</v>
      </c>
      <c r="H906" s="5"/>
      <c r="I906" s="5"/>
      <c r="J906" s="5"/>
      <c r="K906" s="5"/>
      <c r="L906" s="5"/>
      <c r="M906" s="5"/>
      <c r="N906" s="5"/>
      <c r="O906" s="0" t="s">
        <v>4798</v>
      </c>
      <c r="P906" s="0" t="s">
        <v>4799</v>
      </c>
      <c r="Q906" s="0" t="s">
        <v>51</v>
      </c>
      <c r="R906" s="0" t="s">
        <v>52</v>
      </c>
      <c r="S906" s="0" t="s">
        <v>56</v>
      </c>
      <c r="T906" s="0" t="n">
        <v>6420</v>
      </c>
      <c r="U906" s="0" t="n">
        <v>6420</v>
      </c>
      <c r="X906" s="0" t="n">
        <v>14</v>
      </c>
      <c r="Y906" s="0" t="s">
        <v>512</v>
      </c>
      <c r="Z906" s="0" t="n">
        <v>6420</v>
      </c>
      <c r="AA906" s="0" t="s">
        <v>54</v>
      </c>
      <c r="AB906" s="0" t="s">
        <v>54</v>
      </c>
      <c r="AD906" s="0" t="s">
        <v>4800</v>
      </c>
      <c r="AH906" s="0" t="n">
        <v>1</v>
      </c>
      <c r="AI906" s="0" t="n">
        <v>1</v>
      </c>
      <c r="AJ906" s="6" t="n">
        <v>42428</v>
      </c>
      <c r="AK906" s="0" t="n">
        <v>2</v>
      </c>
      <c r="AL906" s="6" t="n">
        <v>42063</v>
      </c>
      <c r="AM906" s="0" t="n">
        <v>65</v>
      </c>
      <c r="AN906" s="0" t="n">
        <v>70</v>
      </c>
      <c r="AO906" s="0" t="s">
        <v>56</v>
      </c>
      <c r="AP906" s="0" t="s">
        <v>56</v>
      </c>
      <c r="AQ906" s="0" t="s">
        <v>70</v>
      </c>
      <c r="AR906" s="0" t="s">
        <v>70</v>
      </c>
      <c r="AS906" s="0" t="s">
        <v>512</v>
      </c>
      <c r="AT906" s="0" t="n">
        <v>10</v>
      </c>
      <c r="AU906" s="0" t="n">
        <v>9</v>
      </c>
      <c r="AX906" s="0" t="s">
        <v>4792</v>
      </c>
    </row>
    <row r="907" customFormat="false" ht="15" hidden="false" customHeight="false" outlineLevel="0" collapsed="false">
      <c r="A907" s="0" t="s">
        <v>4801</v>
      </c>
      <c r="B907" s="0" t="s">
        <v>4786</v>
      </c>
      <c r="C907" s="0" t="s">
        <v>4802</v>
      </c>
      <c r="E907" s="1" t="s">
        <v>4802</v>
      </c>
      <c r="G907" s="5" t="s">
        <v>4802</v>
      </c>
      <c r="H907" s="5"/>
      <c r="I907" s="5"/>
      <c r="J907" s="5"/>
      <c r="K907" s="5"/>
      <c r="L907" s="5"/>
      <c r="M907" s="5"/>
      <c r="N907" s="5"/>
      <c r="O907" s="0" t="s">
        <v>4802</v>
      </c>
      <c r="P907" s="0" t="s">
        <v>4803</v>
      </c>
      <c r="Q907" s="0" t="s">
        <v>51</v>
      </c>
      <c r="R907" s="0" t="s">
        <v>52</v>
      </c>
      <c r="S907" s="0" t="n">
        <v>44</v>
      </c>
      <c r="T907" s="0" t="n">
        <v>2823</v>
      </c>
      <c r="U907" s="0" t="n">
        <v>2823</v>
      </c>
      <c r="V907" s="0" t="n">
        <v>2670</v>
      </c>
      <c r="W907" s="0" t="s">
        <v>4804</v>
      </c>
      <c r="X907" s="0" t="n">
        <v>17</v>
      </c>
      <c r="Y907" s="0" t="s">
        <v>77</v>
      </c>
      <c r="Z907" s="0" t="n">
        <v>2823</v>
      </c>
      <c r="AA907" s="0" t="s">
        <v>54</v>
      </c>
      <c r="AB907" s="0" t="s">
        <v>54</v>
      </c>
      <c r="AC907" s="0" t="n">
        <v>238</v>
      </c>
      <c r="AD907" s="0" t="s">
        <v>4805</v>
      </c>
      <c r="AG907" s="6" t="n">
        <v>42521</v>
      </c>
      <c r="AH907" s="0" t="n">
        <v>-2</v>
      </c>
      <c r="AI907" s="0" t="n">
        <v>-2</v>
      </c>
      <c r="AJ907" s="6" t="n">
        <v>42521</v>
      </c>
      <c r="AK907" s="0" t="n">
        <v>238</v>
      </c>
      <c r="AL907" s="6" t="n">
        <v>42521</v>
      </c>
      <c r="AM907" s="0" t="n">
        <v>43</v>
      </c>
      <c r="AN907" s="0" t="n">
        <v>48</v>
      </c>
      <c r="AO907" s="0" t="n">
        <v>13</v>
      </c>
      <c r="AP907" s="0" t="n">
        <v>14</v>
      </c>
      <c r="AQ907" s="0" t="s">
        <v>4791</v>
      </c>
      <c r="AR907" s="0" t="s">
        <v>58</v>
      </c>
      <c r="AS907" s="0" t="s">
        <v>77</v>
      </c>
      <c r="AT907" s="0" t="n">
        <v>14</v>
      </c>
      <c r="AU907" s="0" t="n">
        <v>13</v>
      </c>
      <c r="AV907" s="0" t="s">
        <v>4806</v>
      </c>
      <c r="AX907" s="0" t="s">
        <v>4792</v>
      </c>
      <c r="AY907" s="0" t="s">
        <v>4807</v>
      </c>
    </row>
    <row r="908" customFormat="false" ht="15" hidden="false" customHeight="false" outlineLevel="0" collapsed="false">
      <c r="A908" s="0" t="s">
        <v>4808</v>
      </c>
      <c r="B908" s="0" t="s">
        <v>4786</v>
      </c>
      <c r="C908" s="0" t="s">
        <v>4809</v>
      </c>
      <c r="E908" s="1" t="s">
        <v>4809</v>
      </c>
      <c r="G908" s="5" t="s">
        <v>4809</v>
      </c>
      <c r="H908" s="5"/>
      <c r="I908" s="5"/>
      <c r="J908" s="5"/>
      <c r="K908" s="5"/>
      <c r="L908" s="5"/>
      <c r="M908" s="5"/>
      <c r="N908" s="5"/>
      <c r="O908" s="0" t="s">
        <v>4809</v>
      </c>
      <c r="P908" s="0" t="s">
        <v>4810</v>
      </c>
      <c r="Q908" s="0" t="s">
        <v>51</v>
      </c>
      <c r="R908" s="0" t="s">
        <v>52</v>
      </c>
      <c r="S908" s="0" t="n">
        <v>10.791</v>
      </c>
      <c r="T908" s="0" t="n">
        <v>3511</v>
      </c>
      <c r="U908" s="0" t="n">
        <v>3511</v>
      </c>
      <c r="X908" s="0" t="n">
        <v>422</v>
      </c>
      <c r="Y908" s="0" t="s">
        <v>53</v>
      </c>
      <c r="Z908" s="0" t="n">
        <v>3511</v>
      </c>
      <c r="AA908" s="0" t="s">
        <v>54</v>
      </c>
      <c r="AB908" s="0" t="s">
        <v>54</v>
      </c>
      <c r="AC908" s="0" t="n">
        <v>21.824</v>
      </c>
      <c r="AD908" s="0" t="s">
        <v>4811</v>
      </c>
      <c r="AG908" s="6" t="n">
        <v>42735</v>
      </c>
      <c r="AH908" s="0" t="n">
        <v>965</v>
      </c>
      <c r="AI908" s="0" t="n">
        <v>1.017</v>
      </c>
      <c r="AJ908" s="6" t="n">
        <v>42735</v>
      </c>
      <c r="AK908" s="0" t="n">
        <v>21.824</v>
      </c>
      <c r="AL908" s="6" t="n">
        <v>42735</v>
      </c>
      <c r="AM908" s="0" t="n">
        <v>9.931</v>
      </c>
      <c r="AN908" s="0" t="n">
        <v>10.468</v>
      </c>
      <c r="AO908" s="0" t="n">
        <v>17.062</v>
      </c>
      <c r="AP908" s="0" t="n">
        <v>19.064</v>
      </c>
      <c r="AQ908" s="0" t="s">
        <v>4791</v>
      </c>
      <c r="AR908" s="0" t="s">
        <v>58</v>
      </c>
      <c r="AS908" s="0" t="s">
        <v>53</v>
      </c>
      <c r="AT908" s="0" t="n">
        <v>179</v>
      </c>
      <c r="AU908" s="0" t="n">
        <v>182</v>
      </c>
      <c r="AV908" s="0" t="s">
        <v>4812</v>
      </c>
      <c r="AX908" s="0" t="s">
        <v>4792</v>
      </c>
      <c r="AY908" s="0" t="s">
        <v>4813</v>
      </c>
    </row>
    <row r="909" customFormat="false" ht="15" hidden="false" customHeight="false" outlineLevel="0" collapsed="false">
      <c r="A909" s="0" t="s">
        <v>4814</v>
      </c>
      <c r="B909" s="0" t="s">
        <v>4786</v>
      </c>
      <c r="C909" s="0" t="s">
        <v>4815</v>
      </c>
      <c r="E909" s="1" t="s">
        <v>4815</v>
      </c>
      <c r="G909" s="5" t="s">
        <v>4815</v>
      </c>
      <c r="H909" s="5"/>
      <c r="I909" s="5"/>
      <c r="J909" s="5"/>
      <c r="K909" s="5"/>
      <c r="L909" s="5"/>
      <c r="M909" s="5"/>
      <c r="N909" s="5"/>
      <c r="O909" s="0" t="s">
        <v>4815</v>
      </c>
      <c r="P909" s="0" t="s">
        <v>4816</v>
      </c>
      <c r="Q909" s="0" t="s">
        <v>51</v>
      </c>
      <c r="R909" s="0" t="s">
        <v>52</v>
      </c>
      <c r="S909" s="0" t="n">
        <v>0</v>
      </c>
      <c r="T909" s="0" t="n">
        <v>8690</v>
      </c>
      <c r="U909" s="0" t="n">
        <v>8690</v>
      </c>
      <c r="X909" s="0" t="n">
        <v>4</v>
      </c>
      <c r="Y909" s="0" t="s">
        <v>512</v>
      </c>
      <c r="Z909" s="0" t="n">
        <v>8690</v>
      </c>
      <c r="AA909" s="0" t="s">
        <v>54</v>
      </c>
      <c r="AB909" s="0" t="s">
        <v>54</v>
      </c>
      <c r="AC909" s="0" t="n">
        <v>2</v>
      </c>
      <c r="AD909" s="0" t="s">
        <v>4817</v>
      </c>
      <c r="AG909" s="6" t="n">
        <v>42735</v>
      </c>
      <c r="AH909" s="0" t="n">
        <v>3</v>
      </c>
      <c r="AI909" s="0" t="n">
        <v>3</v>
      </c>
      <c r="AJ909" s="6" t="n">
        <v>42735</v>
      </c>
      <c r="AK909" s="0" t="n">
        <v>2</v>
      </c>
      <c r="AL909" s="6" t="n">
        <v>42735</v>
      </c>
      <c r="AM909" s="0" t="n">
        <v>11</v>
      </c>
      <c r="AN909" s="0" t="n">
        <v>11</v>
      </c>
      <c r="AO909" s="0" t="n">
        <v>12</v>
      </c>
      <c r="AP909" s="0" t="n">
        <v>13</v>
      </c>
      <c r="AQ909" s="0" t="s">
        <v>4791</v>
      </c>
      <c r="AR909" s="0" t="s">
        <v>58</v>
      </c>
      <c r="AS909" s="0" t="s">
        <v>512</v>
      </c>
      <c r="AT909" s="0" t="n">
        <v>2</v>
      </c>
      <c r="AU909" s="0" t="n">
        <v>2</v>
      </c>
      <c r="AX909" s="0" t="s">
        <v>4792</v>
      </c>
      <c r="AY909" s="0" t="s">
        <v>4818</v>
      </c>
    </row>
    <row r="910" customFormat="false" ht="15" hidden="false" customHeight="false" outlineLevel="0" collapsed="false">
      <c r="A910" s="0" t="s">
        <v>4819</v>
      </c>
      <c r="B910" s="0" t="s">
        <v>4786</v>
      </c>
      <c r="C910" s="0" t="s">
        <v>4820</v>
      </c>
      <c r="E910" s="1" t="s">
        <v>4820</v>
      </c>
      <c r="G910" s="5" t="s">
        <v>4820</v>
      </c>
      <c r="H910" s="5"/>
      <c r="I910" s="5"/>
      <c r="J910" s="5"/>
      <c r="K910" s="5"/>
      <c r="L910" s="5"/>
      <c r="M910" s="5"/>
      <c r="N910" s="5"/>
      <c r="O910" s="0" t="s">
        <v>4820</v>
      </c>
      <c r="P910" s="0" t="s">
        <v>4819</v>
      </c>
      <c r="Q910" s="0" t="s">
        <v>51</v>
      </c>
      <c r="R910" s="0" t="s">
        <v>52</v>
      </c>
      <c r="S910" s="0" t="n">
        <v>2.996</v>
      </c>
      <c r="T910" s="0" t="n">
        <v>6190</v>
      </c>
      <c r="U910" s="0" t="n">
        <v>6190</v>
      </c>
      <c r="W910" s="0" t="s">
        <v>4821</v>
      </c>
      <c r="X910" s="0" t="n">
        <v>184</v>
      </c>
      <c r="Y910" s="0" t="s">
        <v>512</v>
      </c>
      <c r="Z910" s="0" t="n">
        <v>6190</v>
      </c>
      <c r="AA910" s="0" t="s">
        <v>54</v>
      </c>
      <c r="AB910" s="0" t="s">
        <v>54</v>
      </c>
      <c r="AC910" s="0" t="n">
        <v>7.963</v>
      </c>
      <c r="AD910" s="0" t="s">
        <v>4822</v>
      </c>
      <c r="AG910" s="6" t="n">
        <v>42735</v>
      </c>
      <c r="AH910" s="0" t="n">
        <v>433</v>
      </c>
      <c r="AI910" s="0" t="n">
        <v>456</v>
      </c>
      <c r="AJ910" s="6" t="n">
        <v>42735</v>
      </c>
      <c r="AK910" s="0" t="n">
        <v>7.963</v>
      </c>
      <c r="AL910" s="6" t="n">
        <v>42735</v>
      </c>
      <c r="AM910" s="0" t="n">
        <v>8.653</v>
      </c>
      <c r="AN910" s="0" t="n">
        <v>9.121</v>
      </c>
      <c r="AO910" s="0" t="n">
        <v>4.209</v>
      </c>
      <c r="AP910" s="0" t="n">
        <v>4.703</v>
      </c>
      <c r="AQ910" s="0" t="s">
        <v>4791</v>
      </c>
      <c r="AR910" s="0" t="s">
        <v>58</v>
      </c>
      <c r="AS910" s="0" t="s">
        <v>512</v>
      </c>
      <c r="AT910" s="0" t="n">
        <v>19</v>
      </c>
      <c r="AU910" s="0" t="n">
        <v>22</v>
      </c>
      <c r="AX910" s="0" t="s">
        <v>4792</v>
      </c>
    </row>
    <row r="911" customFormat="false" ht="15" hidden="false" customHeight="false" outlineLevel="0" collapsed="false">
      <c r="A911" s="0" t="s">
        <v>4823</v>
      </c>
      <c r="B911" s="0" t="s">
        <v>4786</v>
      </c>
      <c r="C911" s="0" t="s">
        <v>4824</v>
      </c>
      <c r="E911" s="1" t="s">
        <v>4824</v>
      </c>
      <c r="G911" s="5" t="s">
        <v>4824</v>
      </c>
      <c r="H911" s="5"/>
      <c r="I911" s="5"/>
      <c r="J911" s="5"/>
      <c r="K911" s="5"/>
      <c r="L911" s="5"/>
      <c r="M911" s="5"/>
      <c r="N911" s="5"/>
      <c r="O911" s="0" t="s">
        <v>4824</v>
      </c>
      <c r="P911" s="0" t="s">
        <v>4825</v>
      </c>
      <c r="Q911" s="0" t="s">
        <v>51</v>
      </c>
      <c r="R911" s="0" t="s">
        <v>52</v>
      </c>
      <c r="S911" s="0" t="n">
        <v>312</v>
      </c>
      <c r="T911" s="0" t="n">
        <v>5829</v>
      </c>
      <c r="U911" s="0" t="n">
        <v>5829</v>
      </c>
      <c r="X911" s="0" t="n">
        <v>46</v>
      </c>
      <c r="Y911" s="0" t="s">
        <v>512</v>
      </c>
      <c r="Z911" s="0" t="n">
        <v>5829</v>
      </c>
      <c r="AA911" s="0" t="s">
        <v>54</v>
      </c>
      <c r="AB911" s="0" t="s">
        <v>54</v>
      </c>
      <c r="AC911" s="0" t="n">
        <v>1.275</v>
      </c>
      <c r="AD911" s="0" t="s">
        <v>4826</v>
      </c>
      <c r="AG911" s="6" t="n">
        <v>42735</v>
      </c>
      <c r="AH911" s="0" t="n">
        <v>51</v>
      </c>
      <c r="AI911" s="0" t="n">
        <v>54</v>
      </c>
      <c r="AJ911" s="6" t="n">
        <v>42735</v>
      </c>
      <c r="AK911" s="0" t="n">
        <v>1.275</v>
      </c>
      <c r="AL911" s="6" t="n">
        <v>42735</v>
      </c>
      <c r="AM911" s="0" t="n">
        <v>147</v>
      </c>
      <c r="AN911" s="0" t="n">
        <v>155</v>
      </c>
      <c r="AO911" s="0" t="n">
        <v>2.21</v>
      </c>
      <c r="AP911" s="0" t="n">
        <v>2.47</v>
      </c>
      <c r="AQ911" s="0" t="s">
        <v>4791</v>
      </c>
      <c r="AR911" s="0" t="s">
        <v>58</v>
      </c>
      <c r="AS911" s="0" t="s">
        <v>512</v>
      </c>
      <c r="AT911" s="0" t="n">
        <v>20</v>
      </c>
      <c r="AU911" s="0" t="n">
        <v>21</v>
      </c>
      <c r="AX911" s="0" t="s">
        <v>4792</v>
      </c>
      <c r="AY911" s="0" t="s">
        <v>4827</v>
      </c>
    </row>
    <row r="912" customFormat="false" ht="15" hidden="false" customHeight="false" outlineLevel="0" collapsed="false">
      <c r="A912" s="0" t="s">
        <v>4828</v>
      </c>
      <c r="B912" s="0" t="s">
        <v>4786</v>
      </c>
      <c r="C912" s="0" t="s">
        <v>4829</v>
      </c>
      <c r="E912" s="1" t="s">
        <v>4829</v>
      </c>
      <c r="G912" s="5" t="s">
        <v>4829</v>
      </c>
      <c r="H912" s="5"/>
      <c r="I912" s="5"/>
      <c r="J912" s="5"/>
      <c r="K912" s="5"/>
      <c r="L912" s="5"/>
      <c r="M912" s="5"/>
      <c r="N912" s="5"/>
      <c r="O912" s="0" t="s">
        <v>4830</v>
      </c>
      <c r="P912" s="0" t="s">
        <v>4831</v>
      </c>
      <c r="Q912" s="0" t="s">
        <v>51</v>
      </c>
      <c r="R912" s="0" t="s">
        <v>52</v>
      </c>
      <c r="S912" s="0" t="n">
        <v>1.57</v>
      </c>
      <c r="T912" s="0" t="n">
        <v>4321</v>
      </c>
      <c r="U912" s="0" t="n">
        <v>4321</v>
      </c>
      <c r="V912" s="0" t="n">
        <v>4322</v>
      </c>
      <c r="W912" s="0" t="s">
        <v>4832</v>
      </c>
      <c r="X912" s="0" t="n">
        <v>171</v>
      </c>
      <c r="Y912" s="0" t="s">
        <v>67</v>
      </c>
      <c r="Z912" s="0" t="n">
        <v>8899</v>
      </c>
      <c r="AA912" s="0" t="s">
        <v>4833</v>
      </c>
      <c r="AB912" s="0" t="s">
        <v>56</v>
      </c>
      <c r="AD912" s="0" t="s">
        <v>4834</v>
      </c>
      <c r="AG912" s="6" t="n">
        <v>42735</v>
      </c>
      <c r="AH912" s="0" t="n">
        <v>17</v>
      </c>
      <c r="AI912" s="0" t="n">
        <v>18</v>
      </c>
      <c r="AJ912" s="6" t="n">
        <v>42735</v>
      </c>
      <c r="AK912" s="0" t="n">
        <v>3.059</v>
      </c>
      <c r="AL912" s="6" t="n">
        <v>42735</v>
      </c>
      <c r="AM912" s="0" t="n">
        <v>606</v>
      </c>
      <c r="AN912" s="0" t="n">
        <v>639</v>
      </c>
      <c r="AO912" s="0" t="n">
        <v>360</v>
      </c>
      <c r="AP912" s="0" t="n">
        <v>403</v>
      </c>
      <c r="AQ912" s="0" t="s">
        <v>4791</v>
      </c>
      <c r="AR912" s="0" t="s">
        <v>58</v>
      </c>
      <c r="AS912" s="0" t="s">
        <v>67</v>
      </c>
      <c r="AT912" s="0" t="n">
        <v>25</v>
      </c>
      <c r="AU912" s="0" t="n">
        <v>19</v>
      </c>
      <c r="AV912" s="0" t="s">
        <v>1263</v>
      </c>
      <c r="AX912" s="0" t="s">
        <v>4792</v>
      </c>
      <c r="AY912" s="0" t="s">
        <v>4835</v>
      </c>
    </row>
    <row r="913" customFormat="false" ht="15" hidden="false" customHeight="false" outlineLevel="0" collapsed="false">
      <c r="A913" s="0" t="s">
        <v>4836</v>
      </c>
      <c r="B913" s="0" t="s">
        <v>4786</v>
      </c>
      <c r="C913" s="0" t="s">
        <v>4837</v>
      </c>
      <c r="E913" s="1" t="s">
        <v>4837</v>
      </c>
      <c r="G913" s="5" t="s">
        <v>4837</v>
      </c>
      <c r="H913" s="5"/>
      <c r="I913" s="5"/>
      <c r="J913" s="5"/>
      <c r="K913" s="5"/>
      <c r="L913" s="5"/>
      <c r="M913" s="5"/>
      <c r="N913" s="5"/>
      <c r="O913" s="0" t="s">
        <v>4837</v>
      </c>
      <c r="P913" s="0" t="s">
        <v>4838</v>
      </c>
      <c r="Q913" s="0" t="s">
        <v>51</v>
      </c>
      <c r="R913" s="0" t="s">
        <v>52</v>
      </c>
      <c r="S913" s="0" t="n">
        <v>143</v>
      </c>
      <c r="T913" s="0" t="n">
        <v>2120</v>
      </c>
      <c r="U913" s="0" t="n">
        <v>2120</v>
      </c>
      <c r="V913" s="0" t="n">
        <v>4645</v>
      </c>
      <c r="W913" s="0" t="s">
        <v>4839</v>
      </c>
      <c r="X913" s="0" t="n">
        <v>9</v>
      </c>
      <c r="Y913" s="0" t="s">
        <v>512</v>
      </c>
      <c r="Z913" s="0" t="n">
        <v>2120</v>
      </c>
      <c r="AA913" s="0" t="s">
        <v>54</v>
      </c>
      <c r="AB913" s="0" t="s">
        <v>54</v>
      </c>
      <c r="AC913" s="0" t="n">
        <v>437</v>
      </c>
      <c r="AD913" s="0" t="s">
        <v>4840</v>
      </c>
      <c r="AG913" s="6" t="n">
        <v>42735</v>
      </c>
      <c r="AH913" s="0" t="n">
        <v>4</v>
      </c>
      <c r="AI913" s="0" t="n">
        <v>4</v>
      </c>
      <c r="AJ913" s="6" t="n">
        <v>42735</v>
      </c>
      <c r="AK913" s="0" t="n">
        <v>437</v>
      </c>
      <c r="AL913" s="6" t="n">
        <v>42735</v>
      </c>
      <c r="AM913" s="0" t="n">
        <v>380</v>
      </c>
      <c r="AN913" s="0" t="n">
        <v>400</v>
      </c>
      <c r="AO913" s="0" t="n">
        <v>1.65</v>
      </c>
      <c r="AP913" s="0" t="n">
        <v>1.843</v>
      </c>
      <c r="AQ913" s="0" t="s">
        <v>4791</v>
      </c>
      <c r="AR913" s="0" t="s">
        <v>58</v>
      </c>
      <c r="AS913" s="0" t="s">
        <v>512</v>
      </c>
      <c r="AT913" s="0" t="n">
        <v>6</v>
      </c>
      <c r="AU913" s="0" t="n">
        <v>5</v>
      </c>
      <c r="AV913" s="0" t="s">
        <v>4792</v>
      </c>
      <c r="AW913" s="0" t="s">
        <v>4792</v>
      </c>
      <c r="AX913" s="0" t="s">
        <v>4792</v>
      </c>
    </row>
    <row r="914" customFormat="false" ht="15" hidden="false" customHeight="false" outlineLevel="0" collapsed="false">
      <c r="A914" s="0" t="s">
        <v>4841</v>
      </c>
      <c r="B914" s="0" t="s">
        <v>4786</v>
      </c>
      <c r="C914" s="0" t="s">
        <v>4842</v>
      </c>
      <c r="E914" s="1" t="s">
        <v>4842</v>
      </c>
      <c r="G914" s="5" t="s">
        <v>4842</v>
      </c>
      <c r="H914" s="5"/>
      <c r="I914" s="5"/>
      <c r="J914" s="5"/>
      <c r="K914" s="5"/>
      <c r="L914" s="5"/>
      <c r="M914" s="5"/>
      <c r="N914" s="5"/>
      <c r="O914" s="0" t="s">
        <v>4842</v>
      </c>
      <c r="P914" s="0" t="s">
        <v>4843</v>
      </c>
      <c r="Q914" s="0" t="s">
        <v>51</v>
      </c>
      <c r="R914" s="0" t="s">
        <v>52</v>
      </c>
      <c r="S914" s="0" t="n">
        <v>479</v>
      </c>
      <c r="T914" s="0" t="n">
        <v>6420</v>
      </c>
      <c r="U914" s="0" t="n">
        <v>6420</v>
      </c>
      <c r="V914" s="0" t="n">
        <v>6820</v>
      </c>
      <c r="X914" s="0" t="n">
        <v>74</v>
      </c>
      <c r="Y914" s="0" t="s">
        <v>77</v>
      </c>
      <c r="Z914" s="0" t="n">
        <v>6420</v>
      </c>
      <c r="AA914" s="0" t="s">
        <v>54</v>
      </c>
      <c r="AB914" s="0" t="s">
        <v>54</v>
      </c>
      <c r="AC914" s="0" t="n">
        <v>2</v>
      </c>
      <c r="AD914" s="0" t="s">
        <v>4844</v>
      </c>
      <c r="AG914" s="6" t="n">
        <v>42551</v>
      </c>
      <c r="AH914" s="0" t="n">
        <v>78</v>
      </c>
      <c r="AI914" s="0" t="n">
        <v>86</v>
      </c>
      <c r="AJ914" s="6" t="n">
        <v>42551</v>
      </c>
      <c r="AK914" s="0" t="n">
        <v>2</v>
      </c>
      <c r="AL914" s="6" t="n">
        <v>42551</v>
      </c>
      <c r="AM914" s="0" t="n">
        <v>578</v>
      </c>
      <c r="AN914" s="0" t="n">
        <v>642</v>
      </c>
      <c r="AO914" s="0" t="s">
        <v>56</v>
      </c>
      <c r="AP914" s="0" t="s">
        <v>56</v>
      </c>
      <c r="AQ914" s="0" t="s">
        <v>70</v>
      </c>
      <c r="AR914" s="0" t="s">
        <v>70</v>
      </c>
      <c r="AS914" s="0" t="s">
        <v>77</v>
      </c>
      <c r="AT914" s="0" t="n">
        <v>34</v>
      </c>
      <c r="AU914" s="0" t="n">
        <v>38</v>
      </c>
      <c r="AX914" s="0" t="s">
        <v>4792</v>
      </c>
    </row>
    <row r="915" customFormat="false" ht="15" hidden="false" customHeight="false" outlineLevel="0" collapsed="false">
      <c r="A915" s="0" t="s">
        <v>4845</v>
      </c>
      <c r="B915" s="0" t="s">
        <v>4786</v>
      </c>
      <c r="C915" s="0" t="s">
        <v>4846</v>
      </c>
      <c r="E915" s="1" t="s">
        <v>4846</v>
      </c>
      <c r="G915" s="5" t="s">
        <v>4846</v>
      </c>
      <c r="H915" s="5"/>
      <c r="I915" s="5"/>
      <c r="J915" s="5"/>
      <c r="K915" s="5"/>
      <c r="L915" s="5"/>
      <c r="M915" s="5"/>
      <c r="N915" s="5"/>
      <c r="O915" s="0" t="s">
        <v>4846</v>
      </c>
      <c r="P915" s="0" t="s">
        <v>4847</v>
      </c>
      <c r="Q915" s="0" t="s">
        <v>51</v>
      </c>
      <c r="R915" s="0" t="s">
        <v>52</v>
      </c>
      <c r="S915" s="0" t="n">
        <v>34</v>
      </c>
      <c r="T915" s="0" t="n">
        <v>2120</v>
      </c>
      <c r="U915" s="0" t="n">
        <v>2120</v>
      </c>
      <c r="X915" s="0" t="n">
        <v>6</v>
      </c>
      <c r="Y915" s="0" t="s">
        <v>512</v>
      </c>
      <c r="Z915" s="0" t="n">
        <v>2120</v>
      </c>
      <c r="AA915" s="0" t="s">
        <v>54</v>
      </c>
      <c r="AB915" s="0" t="s">
        <v>54</v>
      </c>
      <c r="AC915" s="0" t="n">
        <v>124</v>
      </c>
      <c r="AD915" s="0" t="s">
        <v>4848</v>
      </c>
      <c r="AG915" s="6" t="n">
        <v>42735</v>
      </c>
      <c r="AH915" s="0" t="n">
        <v>-21</v>
      </c>
      <c r="AI915" s="0" t="n">
        <v>-22</v>
      </c>
      <c r="AJ915" s="6" t="n">
        <v>42735</v>
      </c>
      <c r="AK915" s="0" t="n">
        <v>124</v>
      </c>
      <c r="AL915" s="6" t="n">
        <v>42735</v>
      </c>
      <c r="AM915" s="0" t="n">
        <v>93</v>
      </c>
      <c r="AN915" s="0" t="n">
        <v>98</v>
      </c>
      <c r="AO915" s="0" t="n">
        <v>445</v>
      </c>
      <c r="AP915" s="0" t="n">
        <v>497</v>
      </c>
      <c r="AQ915" s="0" t="s">
        <v>4791</v>
      </c>
      <c r="AR915" s="0" t="s">
        <v>58</v>
      </c>
      <c r="AS915" s="0" t="s">
        <v>512</v>
      </c>
      <c r="AT915" s="0" t="n">
        <v>5</v>
      </c>
      <c r="AU915" s="0" t="n">
        <v>4</v>
      </c>
      <c r="AV915" s="0" t="s">
        <v>4792</v>
      </c>
      <c r="AX915" s="0" t="s">
        <v>4792</v>
      </c>
      <c r="AY915" s="0" t="s">
        <v>3223</v>
      </c>
    </row>
    <row r="916" customFormat="false" ht="15" hidden="false" customHeight="false" outlineLevel="0" collapsed="false">
      <c r="A916" s="0" t="s">
        <v>4849</v>
      </c>
      <c r="B916" s="0" t="s">
        <v>4786</v>
      </c>
      <c r="C916" s="0" t="s">
        <v>4850</v>
      </c>
      <c r="E916" s="1" t="s">
        <v>4850</v>
      </c>
      <c r="G916" s="5" t="s">
        <v>4850</v>
      </c>
      <c r="H916" s="5"/>
      <c r="I916" s="5"/>
      <c r="J916" s="5"/>
      <c r="K916" s="5"/>
      <c r="L916" s="5"/>
      <c r="M916" s="5"/>
      <c r="N916" s="5"/>
      <c r="O916" s="0" t="s">
        <v>4851</v>
      </c>
      <c r="P916" s="0" t="s">
        <v>4852</v>
      </c>
      <c r="Q916" s="0" t="s">
        <v>51</v>
      </c>
      <c r="R916" s="0" t="s">
        <v>52</v>
      </c>
      <c r="S916" s="0" t="n">
        <v>5.565</v>
      </c>
      <c r="T916" s="0" t="n">
        <v>2814</v>
      </c>
      <c r="U916" s="0" t="n">
        <v>2814</v>
      </c>
      <c r="V916" s="0" t="n">
        <v>2611</v>
      </c>
      <c r="X916" s="0" t="n">
        <v>553</v>
      </c>
      <c r="Y916" s="0" t="s">
        <v>67</v>
      </c>
      <c r="Z916" s="0" t="n">
        <v>6420</v>
      </c>
      <c r="AA916" s="0" t="s">
        <v>4853</v>
      </c>
      <c r="AB916" s="0" t="s">
        <v>56</v>
      </c>
      <c r="AC916" s="0" t="n">
        <v>24.039</v>
      </c>
      <c r="AD916" s="0" t="s">
        <v>4844</v>
      </c>
      <c r="AG916" s="6" t="n">
        <v>42735</v>
      </c>
      <c r="AH916" s="0" t="n">
        <v>395</v>
      </c>
      <c r="AI916" s="0" t="n">
        <v>416</v>
      </c>
      <c r="AJ916" s="6" t="n">
        <v>42735</v>
      </c>
      <c r="AK916" s="0" t="n">
        <v>24.034</v>
      </c>
      <c r="AL916" s="6" t="n">
        <v>42735</v>
      </c>
      <c r="AM916" s="0" t="n">
        <v>5.457</v>
      </c>
      <c r="AN916" s="0" t="n">
        <v>5.752</v>
      </c>
      <c r="AO916" s="0" t="s">
        <v>56</v>
      </c>
      <c r="AP916" s="0" t="s">
        <v>56</v>
      </c>
      <c r="AQ916" s="0" t="s">
        <v>70</v>
      </c>
      <c r="AR916" s="0" t="s">
        <v>70</v>
      </c>
      <c r="AS916" s="0" t="s">
        <v>67</v>
      </c>
      <c r="AT916" s="0" t="n">
        <v>253</v>
      </c>
      <c r="AU916" s="0" t="n">
        <v>115</v>
      </c>
      <c r="AX916" s="0" t="s">
        <v>4792</v>
      </c>
    </row>
    <row r="917" customFormat="false" ht="15" hidden="false" customHeight="false" outlineLevel="0" collapsed="false">
      <c r="A917" s="0" t="s">
        <v>4854</v>
      </c>
      <c r="B917" s="0" t="s">
        <v>4786</v>
      </c>
      <c r="C917" s="0" t="s">
        <v>4855</v>
      </c>
      <c r="E917" s="1" t="s">
        <v>4855</v>
      </c>
      <c r="G917" s="5" t="s">
        <v>4855</v>
      </c>
      <c r="H917" s="5"/>
      <c r="I917" s="5"/>
      <c r="J917" s="5"/>
      <c r="K917" s="5"/>
      <c r="L917" s="5"/>
      <c r="M917" s="5"/>
      <c r="N917" s="5"/>
      <c r="O917" s="0" t="s">
        <v>4855</v>
      </c>
      <c r="P917" s="0" t="s">
        <v>4856</v>
      </c>
      <c r="Q917" s="0" t="s">
        <v>51</v>
      </c>
      <c r="R917" s="0" t="s">
        <v>52</v>
      </c>
      <c r="S917" s="0" t="n">
        <v>258</v>
      </c>
      <c r="T917" s="0" t="n">
        <v>7211</v>
      </c>
      <c r="U917" s="0" t="n">
        <v>7211</v>
      </c>
      <c r="X917" s="0" t="n">
        <v>6</v>
      </c>
      <c r="Y917" s="0" t="s">
        <v>512</v>
      </c>
      <c r="Z917" s="0" t="n">
        <v>7211</v>
      </c>
      <c r="AA917" s="0" t="s">
        <v>54</v>
      </c>
      <c r="AB917" s="0" t="s">
        <v>54</v>
      </c>
      <c r="AC917" s="0" t="n">
        <v>205</v>
      </c>
      <c r="AD917" s="0" t="s">
        <v>4848</v>
      </c>
      <c r="AG917" s="6" t="n">
        <v>42735</v>
      </c>
      <c r="AH917" s="0" t="n">
        <v>160</v>
      </c>
      <c r="AI917" s="0" t="n">
        <v>168</v>
      </c>
      <c r="AJ917" s="6" t="n">
        <v>42735</v>
      </c>
      <c r="AK917" s="0" t="n">
        <v>205</v>
      </c>
      <c r="AL917" s="6" t="n">
        <v>42735</v>
      </c>
      <c r="AM917" s="0" t="n">
        <v>705</v>
      </c>
      <c r="AN917" s="0" t="n">
        <v>743</v>
      </c>
      <c r="AO917" s="0" t="n">
        <v>12.094</v>
      </c>
      <c r="AP917" s="0" t="n">
        <v>13.513</v>
      </c>
      <c r="AQ917" s="0" t="s">
        <v>4791</v>
      </c>
      <c r="AR917" s="0" t="s">
        <v>58</v>
      </c>
      <c r="AS917" s="0" t="s">
        <v>512</v>
      </c>
      <c r="AT917" s="0" t="n">
        <v>5</v>
      </c>
      <c r="AU917" s="0" t="n">
        <v>4</v>
      </c>
      <c r="AX917" s="0" t="s">
        <v>4792</v>
      </c>
      <c r="AY917" s="0" t="s">
        <v>4857</v>
      </c>
    </row>
    <row r="918" customFormat="false" ht="15" hidden="false" customHeight="false" outlineLevel="0" collapsed="false">
      <c r="A918" s="0" t="s">
        <v>4858</v>
      </c>
      <c r="B918" s="0" t="s">
        <v>4786</v>
      </c>
      <c r="C918" s="0" t="s">
        <v>4859</v>
      </c>
      <c r="E918" s="1" t="s">
        <v>4859</v>
      </c>
      <c r="G918" s="5" t="s">
        <v>4859</v>
      </c>
      <c r="H918" s="5"/>
      <c r="I918" s="5"/>
      <c r="J918" s="5"/>
      <c r="K918" s="5"/>
      <c r="L918" s="5"/>
      <c r="M918" s="5"/>
      <c r="N918" s="5"/>
      <c r="O918" s="0" t="s">
        <v>4860</v>
      </c>
      <c r="P918" s="0" t="s">
        <v>4861</v>
      </c>
      <c r="Q918" s="0" t="s">
        <v>51</v>
      </c>
      <c r="R918" s="0" t="s">
        <v>52</v>
      </c>
      <c r="S918" s="0" t="n">
        <v>35.711</v>
      </c>
      <c r="T918" s="0" t="n">
        <v>7990</v>
      </c>
      <c r="U918" s="0" t="n">
        <v>7990</v>
      </c>
      <c r="W918" s="0" t="s">
        <v>4862</v>
      </c>
      <c r="X918" s="0" t="n">
        <v>996</v>
      </c>
      <c r="Y918" s="0" t="s">
        <v>67</v>
      </c>
      <c r="Z918" s="0" t="n">
        <v>8899</v>
      </c>
      <c r="AA918" s="0" t="s">
        <v>120</v>
      </c>
      <c r="AB918" s="0" t="s">
        <v>56</v>
      </c>
      <c r="AC918" s="0" t="n">
        <v>18</v>
      </c>
      <c r="AD918" s="0" t="s">
        <v>4848</v>
      </c>
      <c r="AG918" s="6" t="n">
        <v>42735</v>
      </c>
      <c r="AH918" s="0" t="n">
        <v>-1.839</v>
      </c>
      <c r="AI918" s="0" t="n">
        <v>-1.939</v>
      </c>
      <c r="AJ918" s="6" t="n">
        <v>42735</v>
      </c>
      <c r="AK918" s="0" t="n">
        <v>87.736</v>
      </c>
      <c r="AL918" s="6" t="n">
        <v>42735</v>
      </c>
      <c r="AM918" s="0" t="n">
        <v>57.981</v>
      </c>
      <c r="AN918" s="0" t="n">
        <v>61.118</v>
      </c>
      <c r="AO918" s="0" t="n">
        <v>17.175</v>
      </c>
      <c r="AP918" s="0" t="n">
        <v>19.19</v>
      </c>
      <c r="AQ918" s="0" t="s">
        <v>4791</v>
      </c>
      <c r="AR918" s="0" t="s">
        <v>58</v>
      </c>
      <c r="AS918" s="0" t="s">
        <v>67</v>
      </c>
      <c r="AT918" s="0" t="n">
        <v>755</v>
      </c>
      <c r="AU918" s="0" t="n">
        <v>292</v>
      </c>
      <c r="AX918" s="0" t="s">
        <v>4792</v>
      </c>
    </row>
    <row r="919" customFormat="false" ht="15" hidden="false" customHeight="false" outlineLevel="0" collapsed="false">
      <c r="A919" s="0" t="s">
        <v>4863</v>
      </c>
      <c r="B919" s="0" t="s">
        <v>4786</v>
      </c>
      <c r="C919" s="0" t="s">
        <v>4864</v>
      </c>
      <c r="E919" s="1" t="s">
        <v>4864</v>
      </c>
      <c r="G919" s="5" t="s">
        <v>4864</v>
      </c>
      <c r="H919" s="5"/>
      <c r="I919" s="5"/>
      <c r="J919" s="5"/>
      <c r="K919" s="5"/>
      <c r="L919" s="5"/>
      <c r="M919" s="5"/>
      <c r="N919" s="5"/>
      <c r="O919" s="0" t="s">
        <v>4864</v>
      </c>
      <c r="P919" s="0" t="s">
        <v>4865</v>
      </c>
      <c r="Q919" s="0" t="s">
        <v>51</v>
      </c>
      <c r="R919" s="0" t="s">
        <v>52</v>
      </c>
      <c r="S919" s="0" t="n">
        <v>6.423</v>
      </c>
      <c r="T919" s="0" t="n">
        <v>1091</v>
      </c>
      <c r="U919" s="0" t="n">
        <v>1091</v>
      </c>
      <c r="V919" s="0" t="n">
        <v>4621</v>
      </c>
      <c r="X919" s="0" t="n">
        <v>757</v>
      </c>
      <c r="Y919" s="0" t="s">
        <v>128</v>
      </c>
      <c r="Z919" s="0" t="n">
        <v>1091</v>
      </c>
      <c r="AA919" s="0" t="s">
        <v>54</v>
      </c>
      <c r="AB919" s="0" t="s">
        <v>54</v>
      </c>
      <c r="AC919" s="0" t="n">
        <v>7.065</v>
      </c>
      <c r="AD919" s="0" t="s">
        <v>4866</v>
      </c>
      <c r="AG919" s="6" t="n">
        <v>42735</v>
      </c>
      <c r="AH919" s="0" t="n">
        <v>77</v>
      </c>
      <c r="AI919" s="0" t="n">
        <v>81</v>
      </c>
      <c r="AJ919" s="6" t="n">
        <v>42735</v>
      </c>
      <c r="AK919" s="0" t="n">
        <v>7.065</v>
      </c>
      <c r="AL919" s="6" t="n">
        <v>42735</v>
      </c>
      <c r="AM919" s="0" t="n">
        <v>2.575</v>
      </c>
      <c r="AN919" s="0" t="n">
        <v>2.714</v>
      </c>
      <c r="AO919" s="0" t="s">
        <v>56</v>
      </c>
      <c r="AP919" s="0" t="s">
        <v>56</v>
      </c>
      <c r="AQ919" s="0" t="s">
        <v>70</v>
      </c>
      <c r="AR919" s="0" t="s">
        <v>70</v>
      </c>
      <c r="AS919" s="0" t="s">
        <v>128</v>
      </c>
      <c r="AT919" s="0" t="n">
        <v>147</v>
      </c>
      <c r="AU919" s="0" t="n">
        <v>162</v>
      </c>
      <c r="AV919" s="0" t="s">
        <v>4866</v>
      </c>
      <c r="AX919" s="0" t="s">
        <v>4792</v>
      </c>
    </row>
    <row r="920" customFormat="false" ht="15" hidden="false" customHeight="false" outlineLevel="0" collapsed="false">
      <c r="A920" s="0" t="s">
        <v>4867</v>
      </c>
      <c r="B920" s="0" t="s">
        <v>4786</v>
      </c>
      <c r="C920" s="0" t="s">
        <v>4868</v>
      </c>
      <c r="E920" s="1" t="s">
        <v>4868</v>
      </c>
      <c r="G920" s="5" t="s">
        <v>4868</v>
      </c>
      <c r="H920" s="5"/>
      <c r="I920" s="5"/>
      <c r="J920" s="5"/>
      <c r="K920" s="5"/>
      <c r="L920" s="5"/>
      <c r="M920" s="5"/>
      <c r="N920" s="5"/>
      <c r="O920" s="0" t="s">
        <v>4788</v>
      </c>
      <c r="P920" s="0" t="s">
        <v>4789</v>
      </c>
      <c r="Q920" s="0" t="s">
        <v>51</v>
      </c>
      <c r="R920" s="0" t="s">
        <v>52</v>
      </c>
      <c r="S920" s="0" t="n">
        <v>15.955</v>
      </c>
      <c r="T920" s="0" t="n">
        <v>2120</v>
      </c>
      <c r="U920" s="0" t="n">
        <v>2120</v>
      </c>
      <c r="X920" s="0" t="n">
        <v>316</v>
      </c>
      <c r="Y920" s="0" t="s">
        <v>67</v>
      </c>
      <c r="Z920" s="0" t="n">
        <v>6499</v>
      </c>
      <c r="AA920" s="0" t="s">
        <v>120</v>
      </c>
      <c r="AB920" s="0" t="s">
        <v>56</v>
      </c>
      <c r="AC920" s="0" t="n">
        <v>57.273</v>
      </c>
      <c r="AD920" s="0" t="s">
        <v>4790</v>
      </c>
      <c r="AG920" s="6" t="n">
        <v>42735</v>
      </c>
      <c r="AH920" s="0" t="n">
        <v>5.101</v>
      </c>
      <c r="AI920" s="0" t="n">
        <v>5.377</v>
      </c>
      <c r="AJ920" s="6" t="n">
        <v>42735</v>
      </c>
      <c r="AK920" s="0" t="n">
        <v>41.971</v>
      </c>
      <c r="AL920" s="6" t="n">
        <v>42735</v>
      </c>
      <c r="AM920" s="0" t="n">
        <v>13.12</v>
      </c>
      <c r="AN920" s="0" t="n">
        <v>13.83</v>
      </c>
      <c r="AO920" s="0" t="n">
        <v>77.084</v>
      </c>
      <c r="AP920" s="0" t="n">
        <v>86.13</v>
      </c>
      <c r="AQ920" s="0" t="s">
        <v>4791</v>
      </c>
      <c r="AR920" s="0" t="s">
        <v>58</v>
      </c>
      <c r="AS920" s="0" t="s">
        <v>67</v>
      </c>
      <c r="AT920" s="0" t="n">
        <v>241</v>
      </c>
      <c r="AU920" s="0" t="n">
        <v>104</v>
      </c>
      <c r="AX920" s="0" t="s">
        <v>4792</v>
      </c>
    </row>
    <row r="921" customFormat="false" ht="15" hidden="false" customHeight="false" outlineLevel="0" collapsed="false">
      <c r="A921" s="0" t="s">
        <v>4869</v>
      </c>
      <c r="B921" s="0" t="s">
        <v>4786</v>
      </c>
      <c r="C921" s="0" t="s">
        <v>4870</v>
      </c>
      <c r="E921" s="1" t="s">
        <v>4870</v>
      </c>
      <c r="G921" s="5" t="s">
        <v>4870</v>
      </c>
      <c r="H921" s="5"/>
      <c r="I921" s="5"/>
      <c r="J921" s="5"/>
      <c r="K921" s="5"/>
      <c r="L921" s="5"/>
      <c r="M921" s="5"/>
      <c r="N921" s="5"/>
      <c r="O921" s="0" t="s">
        <v>4870</v>
      </c>
      <c r="P921" s="0" t="s">
        <v>4871</v>
      </c>
      <c r="Q921" s="0" t="s">
        <v>51</v>
      </c>
      <c r="R921" s="0" t="s">
        <v>52</v>
      </c>
      <c r="S921" s="0" t="n">
        <v>1.324</v>
      </c>
      <c r="T921" s="0" t="n">
        <v>6190</v>
      </c>
      <c r="U921" s="0" t="n">
        <v>6190</v>
      </c>
      <c r="W921" s="0" t="s">
        <v>4872</v>
      </c>
      <c r="X921" s="0" t="n">
        <v>192</v>
      </c>
      <c r="Y921" s="0" t="s">
        <v>512</v>
      </c>
      <c r="Z921" s="0" t="n">
        <v>6190</v>
      </c>
      <c r="AA921" s="0" t="s">
        <v>54</v>
      </c>
      <c r="AB921" s="0" t="s">
        <v>54</v>
      </c>
      <c r="AC921" s="0" t="n">
        <v>5.4</v>
      </c>
      <c r="AD921" s="0" t="s">
        <v>4796</v>
      </c>
      <c r="AG921" s="6" t="n">
        <v>42735</v>
      </c>
      <c r="AH921" s="0" t="n">
        <v>139</v>
      </c>
      <c r="AI921" s="0" t="n">
        <v>146</v>
      </c>
      <c r="AJ921" s="6" t="n">
        <v>42735</v>
      </c>
      <c r="AK921" s="0" t="n">
        <v>5.4</v>
      </c>
      <c r="AL921" s="6" t="n">
        <v>42735</v>
      </c>
      <c r="AM921" s="0" t="n">
        <v>1.726</v>
      </c>
      <c r="AN921" s="0" t="n">
        <v>1.82</v>
      </c>
      <c r="AO921" s="0" t="n">
        <v>3.936</v>
      </c>
      <c r="AP921" s="0" t="n">
        <v>4.398</v>
      </c>
      <c r="AQ921" s="0" t="s">
        <v>4791</v>
      </c>
      <c r="AR921" s="0" t="s">
        <v>58</v>
      </c>
      <c r="AS921" s="0" t="s">
        <v>512</v>
      </c>
      <c r="AT921" s="0" t="n">
        <v>87</v>
      </c>
      <c r="AU921" s="0" t="n">
        <v>92</v>
      </c>
      <c r="AX921" s="0" t="s">
        <v>4792</v>
      </c>
    </row>
    <row r="922" customFormat="false" ht="15" hidden="false" customHeight="false" outlineLevel="0" collapsed="false">
      <c r="A922" s="0" t="s">
        <v>4873</v>
      </c>
      <c r="B922" s="0" t="s">
        <v>4786</v>
      </c>
      <c r="C922" s="0" t="s">
        <v>4874</v>
      </c>
      <c r="E922" s="1" t="s">
        <v>4874</v>
      </c>
      <c r="G922" s="5" t="s">
        <v>4874</v>
      </c>
      <c r="H922" s="5"/>
      <c r="I922" s="5"/>
      <c r="J922" s="5"/>
      <c r="K922" s="5"/>
      <c r="L922" s="5"/>
      <c r="M922" s="5"/>
      <c r="N922" s="5"/>
      <c r="O922" s="0" t="s">
        <v>4875</v>
      </c>
      <c r="P922" s="0" t="s">
        <v>4876</v>
      </c>
      <c r="Q922" s="0" t="s">
        <v>51</v>
      </c>
      <c r="R922" s="0" t="s">
        <v>52</v>
      </c>
      <c r="S922" s="0" t="n">
        <v>10.307</v>
      </c>
      <c r="T922" s="0" t="n">
        <v>1051</v>
      </c>
      <c r="U922" s="0" t="n">
        <v>1051</v>
      </c>
      <c r="V922" s="0" t="n">
        <v>1089</v>
      </c>
      <c r="W922" s="0" t="s">
        <v>4877</v>
      </c>
      <c r="X922" s="0" t="n">
        <v>585</v>
      </c>
      <c r="Y922" s="0" t="s">
        <v>67</v>
      </c>
      <c r="Z922" s="0" t="s">
        <v>120</v>
      </c>
      <c r="AA922" s="0" t="s">
        <v>694</v>
      </c>
      <c r="AB922" s="0" t="s">
        <v>56</v>
      </c>
      <c r="AC922" s="0" t="s">
        <v>120</v>
      </c>
      <c r="AD922" s="0" t="s">
        <v>4878</v>
      </c>
      <c r="AG922" s="6" t="n">
        <v>42735</v>
      </c>
      <c r="AH922" s="0" t="n">
        <v>347</v>
      </c>
      <c r="AI922" s="0" t="n">
        <v>366</v>
      </c>
      <c r="AJ922" s="6" t="n">
        <v>42735</v>
      </c>
      <c r="AK922" s="0" t="n">
        <v>18.765</v>
      </c>
      <c r="AL922" s="6" t="n">
        <v>42735</v>
      </c>
      <c r="AM922" s="0" t="n">
        <v>6.382</v>
      </c>
      <c r="AN922" s="0" t="n">
        <v>6.727</v>
      </c>
      <c r="AO922" s="0" t="s">
        <v>56</v>
      </c>
      <c r="AP922" s="0" t="s">
        <v>56</v>
      </c>
      <c r="AQ922" s="0" t="s">
        <v>70</v>
      </c>
      <c r="AR922" s="0" t="s">
        <v>70</v>
      </c>
      <c r="AS922" s="0" t="s">
        <v>67</v>
      </c>
      <c r="AT922" s="0" t="n">
        <v>170</v>
      </c>
      <c r="AU922" s="0" t="n">
        <v>105</v>
      </c>
      <c r="AX922" s="0" t="s">
        <v>4792</v>
      </c>
      <c r="AY922" s="0" t="s">
        <v>4879</v>
      </c>
    </row>
    <row r="923" customFormat="false" ht="15" hidden="false" customHeight="false" outlineLevel="0" collapsed="false">
      <c r="A923" s="0" t="s">
        <v>4880</v>
      </c>
      <c r="B923" s="0" t="s">
        <v>4786</v>
      </c>
      <c r="C923" s="0" t="s">
        <v>4881</v>
      </c>
      <c r="E923" s="1" t="s">
        <v>4881</v>
      </c>
      <c r="G923" s="5" t="s">
        <v>4881</v>
      </c>
      <c r="H923" s="5"/>
      <c r="I923" s="5"/>
      <c r="J923" s="5"/>
      <c r="K923" s="5"/>
      <c r="L923" s="5"/>
      <c r="M923" s="5"/>
      <c r="N923" s="5"/>
      <c r="O923" s="0" t="s">
        <v>4881</v>
      </c>
      <c r="P923" s="0" t="s">
        <v>4882</v>
      </c>
      <c r="Q923" s="0" t="s">
        <v>51</v>
      </c>
      <c r="R923" s="0" t="s">
        <v>52</v>
      </c>
      <c r="S923" s="0" t="n">
        <v>1</v>
      </c>
      <c r="T923" s="0" t="n">
        <v>2120</v>
      </c>
      <c r="U923" s="0" t="n">
        <v>2120</v>
      </c>
      <c r="W923" s="0" t="s">
        <v>4883</v>
      </c>
      <c r="X923" s="0" t="n">
        <v>1</v>
      </c>
      <c r="Y923" s="0" t="s">
        <v>77</v>
      </c>
      <c r="Z923" s="0" t="n">
        <v>2120</v>
      </c>
      <c r="AA923" s="0" t="s">
        <v>54</v>
      </c>
      <c r="AB923" s="0" t="s">
        <v>54</v>
      </c>
      <c r="AC923" s="0" t="n">
        <v>54</v>
      </c>
      <c r="AD923" s="0" t="s">
        <v>4884</v>
      </c>
      <c r="AG923" s="6" t="n">
        <v>42735</v>
      </c>
      <c r="AH923" s="0" t="n">
        <v>-1</v>
      </c>
      <c r="AI923" s="0" t="n">
        <v>-1</v>
      </c>
      <c r="AJ923" s="6" t="n">
        <v>42735</v>
      </c>
      <c r="AK923" s="0" t="n">
        <v>54</v>
      </c>
      <c r="AL923" s="6" t="n">
        <v>42735</v>
      </c>
      <c r="AM923" s="0" t="n">
        <v>4</v>
      </c>
      <c r="AN923" s="0" t="n">
        <v>4</v>
      </c>
      <c r="AO923" s="0" t="n">
        <v>250</v>
      </c>
      <c r="AP923" s="0" t="n">
        <v>280</v>
      </c>
      <c r="AQ923" s="0" t="s">
        <v>4791</v>
      </c>
      <c r="AR923" s="0" t="s">
        <v>58</v>
      </c>
      <c r="AS923" s="0" t="s">
        <v>77</v>
      </c>
      <c r="AT923" s="0" t="n">
        <v>2</v>
      </c>
      <c r="AU923" s="0" t="n">
        <v>1</v>
      </c>
      <c r="AV923" s="0" t="s">
        <v>4792</v>
      </c>
      <c r="AX923" s="0" t="s">
        <v>4792</v>
      </c>
    </row>
    <row r="924" customFormat="false" ht="15" hidden="false" customHeight="false" outlineLevel="0" collapsed="false">
      <c r="A924" s="0" t="s">
        <v>4885</v>
      </c>
      <c r="B924" s="0" t="s">
        <v>4786</v>
      </c>
      <c r="C924" s="0" t="s">
        <v>4886</v>
      </c>
      <c r="E924" s="1" t="s">
        <v>4886</v>
      </c>
      <c r="G924" s="5" t="s">
        <v>4886</v>
      </c>
      <c r="H924" s="5"/>
      <c r="I924" s="5"/>
      <c r="J924" s="5"/>
      <c r="K924" s="5"/>
      <c r="L924" s="5"/>
      <c r="M924" s="5"/>
      <c r="N924" s="5"/>
      <c r="O924" s="0" t="s">
        <v>4887</v>
      </c>
      <c r="P924" s="0" t="s">
        <v>4888</v>
      </c>
      <c r="Q924" s="0" t="s">
        <v>51</v>
      </c>
      <c r="R924" s="0" t="s">
        <v>119</v>
      </c>
      <c r="S924" s="0" t="n">
        <v>28</v>
      </c>
      <c r="T924" s="0" t="n">
        <v>4110</v>
      </c>
      <c r="U924" s="0" t="n">
        <v>4110</v>
      </c>
      <c r="V924" s="0" t="n">
        <v>4120</v>
      </c>
      <c r="X924" s="0" t="n">
        <v>0</v>
      </c>
      <c r="Y924" s="0" t="s">
        <v>67</v>
      </c>
      <c r="Z924" s="0" t="s">
        <v>120</v>
      </c>
      <c r="AA924" s="0" t="s">
        <v>256</v>
      </c>
      <c r="AB924" s="0" t="s">
        <v>54</v>
      </c>
      <c r="AC924" s="0" t="s">
        <v>120</v>
      </c>
      <c r="AD924" s="0" t="s">
        <v>4889</v>
      </c>
      <c r="AG924" s="6" t="n">
        <v>42735</v>
      </c>
      <c r="AH924" s="0" t="n">
        <v>1</v>
      </c>
      <c r="AI924" s="0" t="n">
        <v>1</v>
      </c>
      <c r="AJ924" s="6" t="n">
        <v>42735</v>
      </c>
      <c r="AK924" s="0" t="s">
        <v>56</v>
      </c>
      <c r="AM924" s="0" t="n">
        <v>32</v>
      </c>
      <c r="AN924" s="0" t="n">
        <v>33</v>
      </c>
      <c r="AO924" s="0" t="s">
        <v>56</v>
      </c>
      <c r="AP924" s="0" t="s">
        <v>56</v>
      </c>
      <c r="AQ924" s="0" t="s">
        <v>70</v>
      </c>
      <c r="AR924" s="0" t="s">
        <v>70</v>
      </c>
      <c r="AS924" s="0" t="s">
        <v>67</v>
      </c>
      <c r="AT924" s="0" t="n">
        <v>21</v>
      </c>
      <c r="AU924" s="0" t="n">
        <v>0</v>
      </c>
      <c r="AX924" s="0" t="s">
        <v>4792</v>
      </c>
    </row>
    <row r="925" customFormat="false" ht="15" hidden="false" customHeight="false" outlineLevel="0" collapsed="false">
      <c r="A925" s="0" t="s">
        <v>4890</v>
      </c>
      <c r="B925" s="0" t="s">
        <v>4786</v>
      </c>
      <c r="C925" s="0" t="s">
        <v>4891</v>
      </c>
      <c r="E925" s="1" t="s">
        <v>4891</v>
      </c>
      <c r="G925" s="5" t="s">
        <v>4891</v>
      </c>
      <c r="H925" s="5" t="s">
        <v>4892</v>
      </c>
      <c r="I925" s="5"/>
      <c r="J925" s="5"/>
      <c r="K925" s="5"/>
      <c r="L925" s="5"/>
      <c r="M925" s="5"/>
      <c r="N925" s="5"/>
      <c r="O925" s="0" t="s">
        <v>4891</v>
      </c>
      <c r="P925" s="0" t="s">
        <v>4893</v>
      </c>
      <c r="Q925" s="0" t="s">
        <v>51</v>
      </c>
      <c r="R925" s="0" t="s">
        <v>52</v>
      </c>
      <c r="S925" s="0" t="n">
        <v>1.06</v>
      </c>
      <c r="T925" s="0" t="n">
        <v>1089</v>
      </c>
      <c r="U925" s="0" t="n">
        <v>1089</v>
      </c>
      <c r="V925" s="0" t="n">
        <v>1089</v>
      </c>
      <c r="X925" s="0" t="n">
        <v>93</v>
      </c>
      <c r="Y925" s="0" t="s">
        <v>77</v>
      </c>
      <c r="Z925" s="0" t="n">
        <v>1089</v>
      </c>
      <c r="AA925" s="0" t="s">
        <v>54</v>
      </c>
      <c r="AB925" s="0" t="s">
        <v>54</v>
      </c>
      <c r="AC925" s="0" t="n">
        <v>2.708</v>
      </c>
      <c r="AD925" s="0" t="s">
        <v>4884</v>
      </c>
      <c r="AG925" s="6" t="n">
        <v>42613</v>
      </c>
      <c r="AH925" s="0" t="n">
        <v>184</v>
      </c>
      <c r="AI925" s="0" t="n">
        <v>205</v>
      </c>
      <c r="AJ925" s="6" t="n">
        <v>42613</v>
      </c>
      <c r="AK925" s="0" t="n">
        <v>2.708</v>
      </c>
      <c r="AL925" s="6" t="n">
        <v>42613</v>
      </c>
      <c r="AM925" s="0" t="n">
        <v>1.715</v>
      </c>
      <c r="AN925" s="0" t="n">
        <v>1.909</v>
      </c>
      <c r="AO925" s="0" t="n">
        <v>8.75</v>
      </c>
      <c r="AP925" s="0" t="n">
        <v>9.777</v>
      </c>
      <c r="AQ925" s="0" t="s">
        <v>4791</v>
      </c>
      <c r="AR925" s="0" t="s">
        <v>58</v>
      </c>
      <c r="AS925" s="0" t="s">
        <v>77</v>
      </c>
      <c r="AT925" s="0" t="n">
        <v>47</v>
      </c>
      <c r="AU925" s="0" t="n">
        <v>46</v>
      </c>
      <c r="AX925" s="0" t="s">
        <v>4792</v>
      </c>
      <c r="AY925" s="0" t="s">
        <v>4894</v>
      </c>
    </row>
    <row r="926" customFormat="false" ht="15" hidden="false" customHeight="false" outlineLevel="0" collapsed="false">
      <c r="A926" s="0" t="s">
        <v>4895</v>
      </c>
      <c r="B926" s="0" t="s">
        <v>4786</v>
      </c>
      <c r="C926" s="0" t="s">
        <v>4896</v>
      </c>
      <c r="E926" s="1" t="s">
        <v>4896</v>
      </c>
      <c r="G926" s="5" t="s">
        <v>4896</v>
      </c>
      <c r="H926" s="5"/>
      <c r="I926" s="5"/>
      <c r="J926" s="5"/>
      <c r="K926" s="5"/>
      <c r="L926" s="5"/>
      <c r="M926" s="5"/>
      <c r="N926" s="5"/>
      <c r="O926" s="0" t="s">
        <v>4896</v>
      </c>
      <c r="P926" s="0" t="s">
        <v>4897</v>
      </c>
      <c r="Q926" s="0" t="s">
        <v>51</v>
      </c>
      <c r="R926" s="0" t="s">
        <v>52</v>
      </c>
      <c r="S926" s="0" t="n">
        <v>591</v>
      </c>
      <c r="T926" s="0" t="n">
        <v>6420</v>
      </c>
      <c r="U926" s="0" t="n">
        <v>6420</v>
      </c>
      <c r="X926" s="0" t="n">
        <v>237</v>
      </c>
      <c r="Y926" s="0" t="s">
        <v>77</v>
      </c>
      <c r="Z926" s="0" t="n">
        <v>6420</v>
      </c>
      <c r="AA926" s="0" t="s">
        <v>54</v>
      </c>
      <c r="AB926" s="0" t="s">
        <v>54</v>
      </c>
      <c r="AC926" s="0" t="n">
        <v>3.974</v>
      </c>
      <c r="AD926" s="0" t="s">
        <v>4898</v>
      </c>
      <c r="AG926" s="6" t="n">
        <v>42490</v>
      </c>
      <c r="AH926" s="0" t="n">
        <v>23</v>
      </c>
      <c r="AI926" s="0" t="n">
        <v>26</v>
      </c>
      <c r="AJ926" s="6" t="n">
        <v>42490</v>
      </c>
      <c r="AK926" s="0" t="n">
        <v>3.974</v>
      </c>
      <c r="AL926" s="6" t="n">
        <v>42490</v>
      </c>
      <c r="AM926" s="0" t="n">
        <v>587</v>
      </c>
      <c r="AN926" s="0" t="n">
        <v>669</v>
      </c>
      <c r="AO926" s="0" t="s">
        <v>56</v>
      </c>
      <c r="AP926" s="0" t="s">
        <v>56</v>
      </c>
      <c r="AQ926" s="0" t="s">
        <v>70</v>
      </c>
      <c r="AR926" s="0" t="s">
        <v>70</v>
      </c>
      <c r="AS926" s="0" t="s">
        <v>77</v>
      </c>
      <c r="AT926" s="0" t="n">
        <v>77</v>
      </c>
      <c r="AU926" s="0" t="n">
        <v>76</v>
      </c>
      <c r="AX926" s="0" t="s">
        <v>4792</v>
      </c>
    </row>
    <row r="927" customFormat="false" ht="15" hidden="false" customHeight="false" outlineLevel="0" collapsed="false">
      <c r="A927" s="0" t="s">
        <v>4899</v>
      </c>
      <c r="B927" s="0" t="s">
        <v>4786</v>
      </c>
      <c r="C927" s="0" t="s">
        <v>4900</v>
      </c>
      <c r="E927" s="1" t="s">
        <v>4900</v>
      </c>
      <c r="G927" s="5" t="s">
        <v>4900</v>
      </c>
      <c r="H927" s="5"/>
      <c r="I927" s="5"/>
      <c r="J927" s="5"/>
      <c r="K927" s="5"/>
      <c r="L927" s="5"/>
      <c r="M927" s="5"/>
      <c r="N927" s="5"/>
      <c r="O927" s="0" t="s">
        <v>4900</v>
      </c>
      <c r="P927" s="0" t="s">
        <v>4901</v>
      </c>
      <c r="Q927" s="0" t="s">
        <v>51</v>
      </c>
      <c r="R927" s="0" t="s">
        <v>119</v>
      </c>
      <c r="S927" s="0" t="s">
        <v>56</v>
      </c>
      <c r="T927" s="0" t="n">
        <v>7211</v>
      </c>
      <c r="U927" s="0" t="n">
        <v>7211</v>
      </c>
      <c r="X927" s="0" t="n">
        <v>3</v>
      </c>
      <c r="Y927" s="0" t="s">
        <v>77</v>
      </c>
      <c r="Z927" s="0" t="n">
        <v>7211</v>
      </c>
      <c r="AA927" s="0" t="s">
        <v>54</v>
      </c>
      <c r="AB927" s="0" t="s">
        <v>54</v>
      </c>
      <c r="AC927" s="0" t="n">
        <v>90</v>
      </c>
      <c r="AD927" s="0" t="s">
        <v>4884</v>
      </c>
      <c r="AH927" s="0" t="n">
        <v>-2</v>
      </c>
      <c r="AI927" s="0" t="n">
        <v>-3</v>
      </c>
      <c r="AJ927" s="6" t="n">
        <v>42735</v>
      </c>
      <c r="AK927" s="0" t="n">
        <v>90</v>
      </c>
      <c r="AL927" s="6" t="n">
        <v>42735</v>
      </c>
      <c r="AM927" s="0" t="n">
        <v>89</v>
      </c>
      <c r="AN927" s="0" t="n">
        <v>94</v>
      </c>
      <c r="AO927" s="0" t="s">
        <v>56</v>
      </c>
      <c r="AP927" s="0" t="s">
        <v>56</v>
      </c>
      <c r="AQ927" s="0" t="s">
        <v>70</v>
      </c>
      <c r="AR927" s="0" t="s">
        <v>70</v>
      </c>
      <c r="AS927" s="0" t="s">
        <v>77</v>
      </c>
      <c r="AT927" s="0" t="n">
        <v>3</v>
      </c>
      <c r="AU927" s="0" t="n">
        <v>2</v>
      </c>
      <c r="AV927" s="0" t="s">
        <v>4902</v>
      </c>
      <c r="AX927" s="0" t="s">
        <v>4792</v>
      </c>
    </row>
    <row r="928" customFormat="false" ht="15" hidden="false" customHeight="false" outlineLevel="0" collapsed="false">
      <c r="A928" s="0" t="s">
        <v>4903</v>
      </c>
      <c r="B928" s="0" t="s">
        <v>4786</v>
      </c>
      <c r="C928" s="0" t="s">
        <v>4904</v>
      </c>
      <c r="E928" s="1" t="s">
        <v>4904</v>
      </c>
      <c r="G928" s="5" t="s">
        <v>4904</v>
      </c>
      <c r="H928" s="5"/>
      <c r="I928" s="5"/>
      <c r="J928" s="5"/>
      <c r="K928" s="5"/>
      <c r="L928" s="5"/>
      <c r="M928" s="5"/>
      <c r="N928" s="5"/>
      <c r="O928" s="0" t="s">
        <v>4905</v>
      </c>
      <c r="P928" s="0" t="s">
        <v>4906</v>
      </c>
      <c r="Q928" s="0" t="s">
        <v>51</v>
      </c>
      <c r="R928" s="0" t="s">
        <v>52</v>
      </c>
      <c r="S928" s="0" t="n">
        <v>5</v>
      </c>
      <c r="T928" s="0" t="n">
        <v>7211</v>
      </c>
      <c r="U928" s="0" t="n">
        <v>7211</v>
      </c>
      <c r="X928" s="0" t="n">
        <v>6</v>
      </c>
      <c r="Y928" s="0" t="s">
        <v>67</v>
      </c>
      <c r="Z928" s="0" t="s">
        <v>120</v>
      </c>
      <c r="AA928" s="0" t="s">
        <v>120</v>
      </c>
      <c r="AB928" s="0" t="s">
        <v>56</v>
      </c>
      <c r="AC928" s="0" t="s">
        <v>120</v>
      </c>
      <c r="AD928" s="0" t="s">
        <v>4817</v>
      </c>
      <c r="AG928" s="6" t="n">
        <v>42735</v>
      </c>
      <c r="AH928" s="0" t="n">
        <v>-69</v>
      </c>
      <c r="AI928" s="0" t="n">
        <v>-72</v>
      </c>
      <c r="AJ928" s="6" t="n">
        <v>42735</v>
      </c>
      <c r="AK928" s="0" t="n">
        <v>92</v>
      </c>
      <c r="AL928" s="6" t="n">
        <v>42735</v>
      </c>
      <c r="AM928" s="0" t="n">
        <v>190</v>
      </c>
      <c r="AN928" s="0" t="n">
        <v>200</v>
      </c>
      <c r="AO928" s="0" t="n">
        <v>670</v>
      </c>
      <c r="AP928" s="0" t="n">
        <v>748</v>
      </c>
      <c r="AQ928" s="0" t="s">
        <v>674</v>
      </c>
      <c r="AR928" s="0" t="s">
        <v>58</v>
      </c>
      <c r="AS928" s="0" t="s">
        <v>67</v>
      </c>
      <c r="AT928" s="0" t="n">
        <v>9</v>
      </c>
      <c r="AU928" s="0" t="n">
        <v>6</v>
      </c>
      <c r="AV928" s="0" t="s">
        <v>4817</v>
      </c>
      <c r="AX928" s="0" t="s">
        <v>4792</v>
      </c>
      <c r="AY928" s="0" t="s">
        <v>1263</v>
      </c>
    </row>
    <row r="929" customFormat="false" ht="15" hidden="false" customHeight="false" outlineLevel="0" collapsed="false">
      <c r="A929" s="0" t="s">
        <v>4907</v>
      </c>
      <c r="B929" s="0" t="s">
        <v>4786</v>
      </c>
      <c r="C929" s="0" t="s">
        <v>4908</v>
      </c>
      <c r="E929" s="1" t="s">
        <v>4908</v>
      </c>
      <c r="G929" s="5" t="s">
        <v>4908</v>
      </c>
      <c r="H929" s="5"/>
      <c r="I929" s="5"/>
      <c r="J929" s="5"/>
      <c r="K929" s="5"/>
      <c r="L929" s="5"/>
      <c r="M929" s="5"/>
      <c r="N929" s="5"/>
      <c r="Q929" s="0" t="s">
        <v>51</v>
      </c>
      <c r="R929" s="0" t="s">
        <v>119</v>
      </c>
      <c r="S929" s="0" t="n">
        <v>63</v>
      </c>
      <c r="T929" s="0" t="n">
        <v>2599</v>
      </c>
      <c r="U929" s="0" t="n">
        <v>2599</v>
      </c>
      <c r="V929" s="0" t="n">
        <v>4322</v>
      </c>
      <c r="W929" s="0" t="s">
        <v>4909</v>
      </c>
      <c r="X929" s="0" t="n">
        <v>0</v>
      </c>
      <c r="Y929" s="0" t="s">
        <v>120</v>
      </c>
      <c r="AD929" s="0" t="s">
        <v>4910</v>
      </c>
      <c r="AG929" s="6" t="n">
        <v>42369</v>
      </c>
      <c r="AH929" s="0" t="n">
        <v>-15</v>
      </c>
      <c r="AI929" s="0" t="n">
        <v>-16</v>
      </c>
      <c r="AJ929" s="6" t="n">
        <v>42369</v>
      </c>
      <c r="AK929" s="0" t="n">
        <v>397</v>
      </c>
      <c r="AL929" s="6" t="n">
        <v>42369</v>
      </c>
      <c r="AM929" s="0" t="n">
        <v>40</v>
      </c>
      <c r="AN929" s="0" t="n">
        <v>44</v>
      </c>
      <c r="AO929" s="0" t="n">
        <v>1</v>
      </c>
      <c r="AP929" s="0" t="n">
        <v>1</v>
      </c>
      <c r="AQ929" s="0" t="s">
        <v>189</v>
      </c>
      <c r="AR929" s="0" t="s">
        <v>189</v>
      </c>
      <c r="AS929" s="0" t="s">
        <v>120</v>
      </c>
      <c r="AT929" s="0" t="n">
        <v>0</v>
      </c>
      <c r="AU929" s="0" t="n">
        <v>0</v>
      </c>
      <c r="AX929" s="0" t="s">
        <v>4792</v>
      </c>
    </row>
    <row r="930" customFormat="false" ht="15" hidden="false" customHeight="false" outlineLevel="0" collapsed="false">
      <c r="A930" s="0" t="s">
        <v>4911</v>
      </c>
      <c r="B930" s="0" t="s">
        <v>4786</v>
      </c>
      <c r="C930" s="0" t="s">
        <v>4912</v>
      </c>
      <c r="E930" s="1" t="s">
        <v>4912</v>
      </c>
      <c r="G930" s="5" t="s">
        <v>4912</v>
      </c>
      <c r="H930" s="5"/>
      <c r="I930" s="5"/>
      <c r="J930" s="5"/>
      <c r="K930" s="5"/>
      <c r="L930" s="5"/>
      <c r="M930" s="5"/>
      <c r="N930" s="5"/>
      <c r="O930" s="0" t="s">
        <v>4912</v>
      </c>
      <c r="P930" s="0" t="s">
        <v>4913</v>
      </c>
      <c r="Q930" s="0" t="s">
        <v>51</v>
      </c>
      <c r="R930" s="0" t="s">
        <v>52</v>
      </c>
      <c r="S930" s="0" t="n">
        <v>826</v>
      </c>
      <c r="T930" s="0" t="n">
        <v>6420</v>
      </c>
      <c r="U930" s="0" t="n">
        <v>6420</v>
      </c>
      <c r="X930" s="0" t="n">
        <v>35</v>
      </c>
      <c r="Y930" s="0" t="s">
        <v>512</v>
      </c>
      <c r="Z930" s="0" t="n">
        <v>6420</v>
      </c>
      <c r="AA930" s="0" t="s">
        <v>54</v>
      </c>
      <c r="AB930" s="0" t="s">
        <v>54</v>
      </c>
      <c r="AC930" s="0" t="n">
        <v>2.565</v>
      </c>
      <c r="AD930" s="0" t="s">
        <v>4914</v>
      </c>
      <c r="AG930" s="6" t="n">
        <v>42735</v>
      </c>
      <c r="AH930" s="0" t="n">
        <v>55</v>
      </c>
      <c r="AI930" s="0" t="n">
        <v>58</v>
      </c>
      <c r="AJ930" s="6" t="n">
        <v>42735</v>
      </c>
      <c r="AK930" s="0" t="n">
        <v>2.565</v>
      </c>
      <c r="AL930" s="6" t="n">
        <v>42735</v>
      </c>
      <c r="AM930" s="0" t="n">
        <v>1.363</v>
      </c>
      <c r="AN930" s="0" t="n">
        <v>1.437</v>
      </c>
      <c r="AO930" s="0" t="s">
        <v>56</v>
      </c>
      <c r="AP930" s="0" t="s">
        <v>56</v>
      </c>
      <c r="AQ930" s="0" t="s">
        <v>70</v>
      </c>
      <c r="AR930" s="0" t="s">
        <v>70</v>
      </c>
      <c r="AS930" s="0" t="s">
        <v>512</v>
      </c>
      <c r="AT930" s="0" t="n">
        <v>22</v>
      </c>
      <c r="AU930" s="0" t="n">
        <v>21</v>
      </c>
      <c r="AX930" s="0" t="s">
        <v>4792</v>
      </c>
    </row>
    <row r="931" customFormat="false" ht="15" hidden="false" customHeight="false" outlineLevel="0" collapsed="false">
      <c r="A931" s="0" t="s">
        <v>4915</v>
      </c>
      <c r="B931" s="0" t="s">
        <v>4786</v>
      </c>
      <c r="C931" s="0" t="s">
        <v>4916</v>
      </c>
      <c r="E931" s="1" t="s">
        <v>4916</v>
      </c>
      <c r="G931" s="5" t="s">
        <v>4916</v>
      </c>
      <c r="H931" s="5" t="s">
        <v>4917</v>
      </c>
      <c r="I931" s="5"/>
      <c r="J931" s="5"/>
      <c r="K931" s="5"/>
      <c r="L931" s="5"/>
      <c r="M931" s="5"/>
      <c r="N931" s="5"/>
      <c r="O931" s="0" t="s">
        <v>4918</v>
      </c>
      <c r="P931" s="0" t="s">
        <v>4919</v>
      </c>
      <c r="Q931" s="0" t="s">
        <v>718</v>
      </c>
      <c r="R931" s="0" t="s">
        <v>52</v>
      </c>
      <c r="S931" s="0" t="n">
        <v>2.57</v>
      </c>
      <c r="T931" s="0" t="n">
        <v>7010</v>
      </c>
      <c r="U931" s="0" t="n">
        <v>7010</v>
      </c>
      <c r="V931" s="0" t="n">
        <v>6820</v>
      </c>
      <c r="X931" s="0" t="n">
        <v>350</v>
      </c>
      <c r="Y931" s="0" t="s">
        <v>67</v>
      </c>
      <c r="Z931" s="0" t="n">
        <v>6499</v>
      </c>
      <c r="AA931" s="0" t="s">
        <v>4920</v>
      </c>
      <c r="AB931" s="0" t="s">
        <v>56</v>
      </c>
      <c r="AD931" s="0" t="s">
        <v>4884</v>
      </c>
      <c r="AG931" s="6" t="n">
        <v>42735</v>
      </c>
      <c r="AH931" s="0" t="n">
        <v>351</v>
      </c>
      <c r="AI931" s="0" t="n">
        <v>370</v>
      </c>
      <c r="AJ931" s="6" t="n">
        <v>42735</v>
      </c>
      <c r="AK931" s="0" t="n">
        <v>13.885</v>
      </c>
      <c r="AL931" s="6" t="n">
        <v>42735</v>
      </c>
      <c r="AM931" s="0" t="n">
        <v>2.413</v>
      </c>
      <c r="AN931" s="0" t="n">
        <v>2.544</v>
      </c>
      <c r="AO931" s="0" t="s">
        <v>56</v>
      </c>
      <c r="AP931" s="0" t="s">
        <v>56</v>
      </c>
      <c r="AQ931" s="0" t="s">
        <v>70</v>
      </c>
      <c r="AR931" s="0" t="s">
        <v>70</v>
      </c>
      <c r="AS931" s="0" t="s">
        <v>67</v>
      </c>
      <c r="AT931" s="0" t="n">
        <v>139</v>
      </c>
      <c r="AU931" s="0" t="n">
        <v>116</v>
      </c>
      <c r="AX931" s="0" t="s">
        <v>4792</v>
      </c>
      <c r="AY931" s="0" t="s">
        <v>4921</v>
      </c>
    </row>
    <row r="932" customFormat="false" ht="15" hidden="false" customHeight="false" outlineLevel="0" collapsed="false">
      <c r="A932" s="0" t="s">
        <v>4922</v>
      </c>
      <c r="B932" s="0" t="s">
        <v>4786</v>
      </c>
      <c r="C932" s="0" t="s">
        <v>4923</v>
      </c>
      <c r="E932" s="1" t="s">
        <v>4923</v>
      </c>
      <c r="G932" s="5" t="s">
        <v>4923</v>
      </c>
      <c r="H932" s="5"/>
      <c r="I932" s="5"/>
      <c r="J932" s="5"/>
      <c r="K932" s="5"/>
      <c r="L932" s="5"/>
      <c r="M932" s="5"/>
      <c r="N932" s="5"/>
      <c r="O932" s="0" t="s">
        <v>4924</v>
      </c>
      <c r="P932" s="0" t="s">
        <v>4925</v>
      </c>
      <c r="Q932" s="0" t="s">
        <v>51</v>
      </c>
      <c r="R932" s="0" t="s">
        <v>52</v>
      </c>
      <c r="S932" s="0" t="n">
        <v>134</v>
      </c>
      <c r="T932" s="0" t="n">
        <v>6420</v>
      </c>
      <c r="U932" s="0" t="n">
        <v>6420</v>
      </c>
      <c r="X932" s="0" t="n">
        <v>19</v>
      </c>
      <c r="Y932" s="0" t="s">
        <v>67</v>
      </c>
      <c r="Z932" s="0" t="s">
        <v>120</v>
      </c>
      <c r="AA932" s="0" t="s">
        <v>120</v>
      </c>
      <c r="AB932" s="0" t="s">
        <v>56</v>
      </c>
      <c r="AC932" s="0" t="s">
        <v>120</v>
      </c>
      <c r="AD932" s="0" t="s">
        <v>4926</v>
      </c>
      <c r="AG932" s="6" t="n">
        <v>42735</v>
      </c>
      <c r="AH932" s="0" t="n">
        <v>34</v>
      </c>
      <c r="AI932" s="0" t="n">
        <v>36</v>
      </c>
      <c r="AJ932" s="6" t="n">
        <v>42735</v>
      </c>
      <c r="AK932" s="0" t="n">
        <v>748</v>
      </c>
      <c r="AL932" s="6" t="n">
        <v>42735</v>
      </c>
      <c r="AM932" s="0" t="n">
        <v>119</v>
      </c>
      <c r="AN932" s="0" t="n">
        <v>126</v>
      </c>
      <c r="AO932" s="0" t="s">
        <v>56</v>
      </c>
      <c r="AP932" s="0" t="s">
        <v>56</v>
      </c>
      <c r="AQ932" s="0" t="s">
        <v>70</v>
      </c>
      <c r="AR932" s="0" t="s">
        <v>70</v>
      </c>
      <c r="AS932" s="0" t="s">
        <v>67</v>
      </c>
      <c r="AT932" s="0" t="n">
        <v>16</v>
      </c>
      <c r="AU932" s="0" t="n">
        <v>13</v>
      </c>
      <c r="AX932" s="0" t="s">
        <v>4792</v>
      </c>
    </row>
    <row r="933" customFormat="false" ht="15" hidden="false" customHeight="false" outlineLevel="0" collapsed="false">
      <c r="A933" s="0" t="s">
        <v>4927</v>
      </c>
      <c r="B933" s="0" t="s">
        <v>4786</v>
      </c>
      <c r="C933" s="0" t="s">
        <v>4928</v>
      </c>
      <c r="E933" s="1" t="s">
        <v>4928</v>
      </c>
      <c r="G933" s="5" t="s">
        <v>4928</v>
      </c>
      <c r="H933" s="5"/>
      <c r="I933" s="5"/>
      <c r="J933" s="5"/>
      <c r="K933" s="5"/>
      <c r="L933" s="5"/>
      <c r="M933" s="5"/>
      <c r="N933" s="5"/>
      <c r="O933" s="0" t="s">
        <v>4929</v>
      </c>
      <c r="P933" s="0" t="s">
        <v>4930</v>
      </c>
      <c r="Q933" s="0" t="s">
        <v>51</v>
      </c>
      <c r="R933" s="0" t="s">
        <v>52</v>
      </c>
      <c r="S933" s="0" t="n">
        <v>461</v>
      </c>
      <c r="T933" s="0" t="n">
        <v>6420</v>
      </c>
      <c r="U933" s="0" t="n">
        <v>6420</v>
      </c>
      <c r="V933" s="0" t="n">
        <v>7112</v>
      </c>
      <c r="X933" s="0" t="n">
        <v>379</v>
      </c>
      <c r="Y933" s="0" t="s">
        <v>67</v>
      </c>
      <c r="Z933" s="0" t="n">
        <v>6420</v>
      </c>
      <c r="AA933" s="0" t="s">
        <v>4920</v>
      </c>
      <c r="AB933" s="0" t="s">
        <v>56</v>
      </c>
      <c r="AC933" s="0" t="n">
        <v>17.803</v>
      </c>
      <c r="AD933" s="0" t="s">
        <v>4931</v>
      </c>
      <c r="AG933" s="6" t="n">
        <v>42735</v>
      </c>
      <c r="AH933" s="0" t="n">
        <v>226</v>
      </c>
      <c r="AI933" s="0" t="n">
        <v>238</v>
      </c>
      <c r="AJ933" s="6" t="n">
        <v>42735</v>
      </c>
      <c r="AK933" s="0" t="n">
        <v>1.397</v>
      </c>
      <c r="AL933" s="6" t="n">
        <v>42735</v>
      </c>
      <c r="AM933" s="0" t="n">
        <v>2.942</v>
      </c>
      <c r="AN933" s="0" t="n">
        <v>3.101</v>
      </c>
      <c r="AO933" s="0" t="s">
        <v>56</v>
      </c>
      <c r="AP933" s="0" t="s">
        <v>56</v>
      </c>
      <c r="AQ933" s="0" t="s">
        <v>70</v>
      </c>
      <c r="AR933" s="0" t="s">
        <v>70</v>
      </c>
      <c r="AS933" s="0" t="s">
        <v>67</v>
      </c>
      <c r="AT933" s="0" t="n">
        <v>177</v>
      </c>
      <c r="AU933" s="0" t="n">
        <v>99</v>
      </c>
      <c r="AV933" s="0" t="s">
        <v>4792</v>
      </c>
      <c r="AX933" s="0" t="s">
        <v>4792</v>
      </c>
    </row>
    <row r="934" customFormat="false" ht="15" hidden="false" customHeight="false" outlineLevel="0" collapsed="false">
      <c r="A934" s="0" t="s">
        <v>4932</v>
      </c>
      <c r="B934" s="0" t="s">
        <v>4786</v>
      </c>
      <c r="C934" s="0" t="s">
        <v>4933</v>
      </c>
      <c r="E934" s="1" t="s">
        <v>4933</v>
      </c>
      <c r="G934" s="5" t="s">
        <v>4933</v>
      </c>
      <c r="H934" s="5"/>
      <c r="I934" s="5"/>
      <c r="J934" s="5"/>
      <c r="K934" s="5"/>
      <c r="L934" s="5"/>
      <c r="M934" s="5"/>
      <c r="N934" s="5"/>
      <c r="O934" s="0" t="s">
        <v>4934</v>
      </c>
      <c r="P934" s="0" t="s">
        <v>4935</v>
      </c>
      <c r="Q934" s="0" t="s">
        <v>51</v>
      </c>
      <c r="R934" s="0" t="s">
        <v>52</v>
      </c>
      <c r="S934" s="0" t="n">
        <v>627</v>
      </c>
      <c r="T934" s="0" t="n">
        <v>6420</v>
      </c>
      <c r="U934" s="0" t="n">
        <v>6420</v>
      </c>
      <c r="X934" s="0" t="n">
        <v>9</v>
      </c>
      <c r="Y934" s="0" t="s">
        <v>67</v>
      </c>
      <c r="AA934" s="0" t="s">
        <v>1178</v>
      </c>
      <c r="AB934" s="0" t="s">
        <v>56</v>
      </c>
      <c r="AD934" s="0" t="s">
        <v>4800</v>
      </c>
      <c r="AG934" s="6" t="n">
        <v>42735</v>
      </c>
      <c r="AH934" s="0" t="n">
        <v>68</v>
      </c>
      <c r="AI934" s="0" t="n">
        <v>72</v>
      </c>
      <c r="AJ934" s="6" t="n">
        <v>42735</v>
      </c>
      <c r="AK934" s="0" t="n">
        <v>2.334</v>
      </c>
      <c r="AL934" s="6" t="n">
        <v>42735</v>
      </c>
      <c r="AM934" s="0" t="n">
        <v>1.652</v>
      </c>
      <c r="AN934" s="0" t="n">
        <v>1.741</v>
      </c>
      <c r="AO934" s="0" t="s">
        <v>56</v>
      </c>
      <c r="AP934" s="0" t="s">
        <v>56</v>
      </c>
      <c r="AQ934" s="0" t="s">
        <v>70</v>
      </c>
      <c r="AR934" s="0" t="s">
        <v>70</v>
      </c>
      <c r="AS934" s="0" t="s">
        <v>67</v>
      </c>
      <c r="AT934" s="0" t="n">
        <v>8</v>
      </c>
      <c r="AU934" s="0" t="n">
        <v>1</v>
      </c>
      <c r="AX934" s="0" t="s">
        <v>4792</v>
      </c>
    </row>
    <row r="935" customFormat="false" ht="15" hidden="false" customHeight="false" outlineLevel="0" collapsed="false">
      <c r="A935" s="0" t="s">
        <v>4936</v>
      </c>
      <c r="B935" s="0" t="s">
        <v>4786</v>
      </c>
      <c r="C935" s="0" t="s">
        <v>4937</v>
      </c>
      <c r="E935" s="1" t="s">
        <v>4937</v>
      </c>
      <c r="G935" s="5" t="s">
        <v>4937</v>
      </c>
      <c r="H935" s="5"/>
      <c r="I935" s="5"/>
      <c r="J935" s="5"/>
      <c r="K935" s="5"/>
      <c r="L935" s="5"/>
      <c r="M935" s="5"/>
      <c r="N935" s="5"/>
      <c r="O935" s="0" t="s">
        <v>4937</v>
      </c>
      <c r="P935" s="0" t="s">
        <v>4938</v>
      </c>
      <c r="Q935" s="0" t="s">
        <v>51</v>
      </c>
      <c r="R935" s="0" t="s">
        <v>52</v>
      </c>
      <c r="S935" s="0" t="s">
        <v>56</v>
      </c>
      <c r="T935" s="0" t="n">
        <v>6420</v>
      </c>
      <c r="U935" s="0" t="n">
        <v>6420</v>
      </c>
      <c r="X935" s="0" t="n">
        <v>2</v>
      </c>
      <c r="Y935" s="0" t="s">
        <v>53</v>
      </c>
      <c r="Z935" s="0" t="n">
        <v>2020</v>
      </c>
      <c r="AA935" s="0" t="s">
        <v>54</v>
      </c>
      <c r="AB935" s="0" t="s">
        <v>54</v>
      </c>
      <c r="AC935" s="0" t="n">
        <v>1</v>
      </c>
      <c r="AD935" s="0" t="s">
        <v>4939</v>
      </c>
      <c r="AH935" s="0" t="n">
        <v>0</v>
      </c>
      <c r="AI935" s="0" t="n">
        <v>0</v>
      </c>
      <c r="AJ935" s="6" t="n">
        <v>42735</v>
      </c>
      <c r="AK935" s="0" t="n">
        <v>1</v>
      </c>
      <c r="AL935" s="6" t="n">
        <v>42735</v>
      </c>
      <c r="AM935" s="0" t="n">
        <v>4</v>
      </c>
      <c r="AN935" s="0" t="n">
        <v>5</v>
      </c>
      <c r="AO935" s="0" t="n">
        <v>6</v>
      </c>
      <c r="AP935" s="0" t="n">
        <v>7</v>
      </c>
      <c r="AQ935" s="0" t="s">
        <v>189</v>
      </c>
      <c r="AR935" s="0" t="s">
        <v>189</v>
      </c>
      <c r="AS935" s="0" t="s">
        <v>53</v>
      </c>
      <c r="AT935" s="0" t="n">
        <v>3</v>
      </c>
      <c r="AU935" s="0" t="n">
        <v>2</v>
      </c>
      <c r="AV935" s="0" t="s">
        <v>4792</v>
      </c>
      <c r="AX935" s="0" t="s">
        <v>4792</v>
      </c>
      <c r="AY935" s="0" t="s">
        <v>4940</v>
      </c>
    </row>
    <row r="936" customFormat="false" ht="15" hidden="false" customHeight="false" outlineLevel="0" collapsed="false">
      <c r="A936" s="0" t="s">
        <v>4941</v>
      </c>
      <c r="B936" s="0" t="s">
        <v>4786</v>
      </c>
      <c r="C936" s="0" t="s">
        <v>4942</v>
      </c>
      <c r="E936" s="1" t="s">
        <v>4942</v>
      </c>
      <c r="G936" s="5" t="s">
        <v>4942</v>
      </c>
      <c r="H936" s="5" t="s">
        <v>4943</v>
      </c>
      <c r="I936" s="5"/>
      <c r="J936" s="5"/>
      <c r="K936" s="5"/>
      <c r="L936" s="5"/>
      <c r="M936" s="5"/>
      <c r="N936" s="5"/>
      <c r="O936" s="0" t="s">
        <v>4944</v>
      </c>
      <c r="P936" s="0" t="s">
        <v>4945</v>
      </c>
      <c r="Q936" s="0" t="s">
        <v>51</v>
      </c>
      <c r="R936" s="0" t="s">
        <v>52</v>
      </c>
      <c r="S936" s="0" t="n">
        <v>756</v>
      </c>
      <c r="T936" s="0" t="n">
        <v>6420</v>
      </c>
      <c r="U936" s="0" t="n">
        <v>6420</v>
      </c>
      <c r="X936" s="0" t="n">
        <v>36</v>
      </c>
      <c r="Y936" s="0" t="s">
        <v>67</v>
      </c>
      <c r="Z936" s="0" t="n">
        <v>6619</v>
      </c>
      <c r="AA936" s="0" t="s">
        <v>120</v>
      </c>
      <c r="AB936" s="0" t="s">
        <v>56</v>
      </c>
      <c r="AC936" s="0" t="n">
        <v>375</v>
      </c>
      <c r="AD936" s="0" t="s">
        <v>4796</v>
      </c>
      <c r="AG936" s="6" t="n">
        <v>42735</v>
      </c>
      <c r="AH936" s="0" t="n">
        <v>-32</v>
      </c>
      <c r="AI936" s="0" t="n">
        <v>-34</v>
      </c>
      <c r="AJ936" s="6" t="n">
        <v>42735</v>
      </c>
      <c r="AK936" s="0" t="n">
        <v>3.39</v>
      </c>
      <c r="AL936" s="6" t="n">
        <v>42735</v>
      </c>
      <c r="AM936" s="0" t="n">
        <v>1.122</v>
      </c>
      <c r="AN936" s="0" t="n">
        <v>1.183</v>
      </c>
      <c r="AO936" s="0" t="s">
        <v>56</v>
      </c>
      <c r="AP936" s="0" t="s">
        <v>56</v>
      </c>
      <c r="AQ936" s="0" t="s">
        <v>70</v>
      </c>
      <c r="AR936" s="0" t="s">
        <v>70</v>
      </c>
      <c r="AS936" s="0" t="s">
        <v>67</v>
      </c>
      <c r="AT936" s="0" t="n">
        <v>958</v>
      </c>
      <c r="AU936" s="0" t="n">
        <v>1</v>
      </c>
      <c r="AX936" s="0" t="s">
        <v>4792</v>
      </c>
    </row>
    <row r="937" customFormat="false" ht="15" hidden="false" customHeight="false" outlineLevel="0" collapsed="false">
      <c r="A937" s="0" t="s">
        <v>4946</v>
      </c>
      <c r="B937" s="0" t="s">
        <v>4786</v>
      </c>
      <c r="C937" s="0" t="s">
        <v>4947</v>
      </c>
      <c r="E937" s="1" t="s">
        <v>4947</v>
      </c>
      <c r="G937" s="5" t="s">
        <v>4947</v>
      </c>
      <c r="H937" s="5"/>
      <c r="I937" s="5"/>
      <c r="J937" s="5"/>
      <c r="K937" s="5"/>
      <c r="L937" s="5"/>
      <c r="M937" s="5"/>
      <c r="N937" s="5"/>
      <c r="O937" s="0" t="s">
        <v>4948</v>
      </c>
      <c r="P937" s="0" t="s">
        <v>4949</v>
      </c>
      <c r="Q937" s="0" t="s">
        <v>51</v>
      </c>
      <c r="R937" s="0" t="s">
        <v>52</v>
      </c>
      <c r="S937" s="0" t="n">
        <v>9.174</v>
      </c>
      <c r="T937" s="0" t="n">
        <v>8421</v>
      </c>
      <c r="U937" s="0" t="n">
        <v>8421</v>
      </c>
      <c r="X937" s="0" t="n">
        <v>470</v>
      </c>
      <c r="Y937" s="0" t="s">
        <v>67</v>
      </c>
      <c r="Z937" s="0" t="s">
        <v>120</v>
      </c>
      <c r="AA937" s="0" t="s">
        <v>120</v>
      </c>
      <c r="AB937" s="0" t="s">
        <v>4950</v>
      </c>
      <c r="AC937" s="0" t="s">
        <v>120</v>
      </c>
      <c r="AD937" s="0" t="s">
        <v>4951</v>
      </c>
      <c r="AG937" s="6" t="n">
        <v>42735</v>
      </c>
      <c r="AH937" s="0" t="n">
        <v>1.082</v>
      </c>
      <c r="AI937" s="0" t="n">
        <v>1.141</v>
      </c>
      <c r="AJ937" s="6" t="n">
        <v>42735</v>
      </c>
      <c r="AK937" s="0" t="n">
        <v>5.775</v>
      </c>
      <c r="AL937" s="6" t="n">
        <v>42735</v>
      </c>
      <c r="AM937" s="0" t="n">
        <v>18.359</v>
      </c>
      <c r="AN937" s="0" t="n">
        <v>19.352</v>
      </c>
      <c r="AO937" s="0" t="n">
        <v>17.127</v>
      </c>
      <c r="AP937" s="0" t="n">
        <v>19.137</v>
      </c>
      <c r="AQ937" s="0" t="s">
        <v>4791</v>
      </c>
      <c r="AR937" s="0" t="s">
        <v>58</v>
      </c>
      <c r="AS937" s="0" t="s">
        <v>67</v>
      </c>
      <c r="AT937" s="0" t="n">
        <v>223</v>
      </c>
      <c r="AU937" s="0" t="n">
        <v>161</v>
      </c>
      <c r="AX937" s="0" t="s">
        <v>4792</v>
      </c>
      <c r="AY937" s="0" t="s">
        <v>4952</v>
      </c>
    </row>
    <row r="938" customFormat="false" ht="15" hidden="false" customHeight="false" outlineLevel="0" collapsed="false">
      <c r="A938" s="0" t="s">
        <v>4953</v>
      </c>
      <c r="B938" s="0" t="s">
        <v>4786</v>
      </c>
      <c r="C938" s="0" t="s">
        <v>4954</v>
      </c>
      <c r="E938" s="1" t="s">
        <v>4954</v>
      </c>
      <c r="G938" s="5" t="s">
        <v>4954</v>
      </c>
      <c r="H938" s="5"/>
      <c r="I938" s="5"/>
      <c r="J938" s="5"/>
      <c r="K938" s="5"/>
      <c r="L938" s="5"/>
      <c r="M938" s="5"/>
      <c r="N938" s="5"/>
      <c r="O938" s="0" t="s">
        <v>4954</v>
      </c>
      <c r="P938" s="0" t="s">
        <v>4955</v>
      </c>
      <c r="Q938" s="0" t="s">
        <v>51</v>
      </c>
      <c r="R938" s="0" t="s">
        <v>52</v>
      </c>
      <c r="S938" s="0" t="n">
        <v>415</v>
      </c>
      <c r="T938" s="0" t="n">
        <v>2640</v>
      </c>
      <c r="U938" s="0" t="n">
        <v>2640</v>
      </c>
      <c r="V938" s="0" t="n">
        <v>4643</v>
      </c>
      <c r="W938" s="0" t="s">
        <v>4956</v>
      </c>
      <c r="X938" s="0" t="n">
        <v>132</v>
      </c>
      <c r="Y938" s="0" t="s">
        <v>512</v>
      </c>
      <c r="Z938" s="0" t="n">
        <v>2640</v>
      </c>
      <c r="AA938" s="0" t="s">
        <v>54</v>
      </c>
      <c r="AB938" s="0" t="s">
        <v>54</v>
      </c>
      <c r="AC938" s="0" t="n">
        <v>1.847</v>
      </c>
      <c r="AD938" s="0" t="s">
        <v>4957</v>
      </c>
      <c r="AG938" s="6" t="n">
        <v>42521</v>
      </c>
      <c r="AH938" s="0" t="n">
        <v>-28</v>
      </c>
      <c r="AI938" s="0" t="n">
        <v>-31</v>
      </c>
      <c r="AJ938" s="6" t="n">
        <v>42521</v>
      </c>
      <c r="AK938" s="0" t="n">
        <v>1.847</v>
      </c>
      <c r="AL938" s="6" t="n">
        <v>42521</v>
      </c>
      <c r="AM938" s="0" t="n">
        <v>381</v>
      </c>
      <c r="AN938" s="0" t="n">
        <v>425</v>
      </c>
      <c r="AO938" s="0" t="n">
        <v>659</v>
      </c>
      <c r="AP938" s="0" t="n">
        <v>736</v>
      </c>
      <c r="AQ938" s="0" t="s">
        <v>4791</v>
      </c>
      <c r="AR938" s="0" t="s">
        <v>58</v>
      </c>
      <c r="AS938" s="0" t="s">
        <v>512</v>
      </c>
      <c r="AT938" s="0" t="n">
        <v>31</v>
      </c>
      <c r="AU938" s="0" t="n">
        <v>30</v>
      </c>
      <c r="AX938" s="0" t="s">
        <v>4792</v>
      </c>
      <c r="AY938" s="0" t="s">
        <v>4958</v>
      </c>
    </row>
    <row r="939" customFormat="false" ht="15" hidden="false" customHeight="false" outlineLevel="0" collapsed="false">
      <c r="A939" s="0" t="s">
        <v>4959</v>
      </c>
      <c r="B939" s="0" t="s">
        <v>4786</v>
      </c>
      <c r="C939" s="0" t="s">
        <v>4960</v>
      </c>
      <c r="E939" s="1" t="s">
        <v>4960</v>
      </c>
      <c r="G939" s="5" t="s">
        <v>4960</v>
      </c>
      <c r="H939" s="5"/>
      <c r="I939" s="5"/>
      <c r="J939" s="5"/>
      <c r="K939" s="5"/>
      <c r="L939" s="5"/>
      <c r="M939" s="5"/>
      <c r="N939" s="5"/>
      <c r="O939" s="0" t="s">
        <v>4960</v>
      </c>
      <c r="P939" s="0" t="s">
        <v>4961</v>
      </c>
      <c r="Q939" s="0" t="s">
        <v>51</v>
      </c>
      <c r="R939" s="0" t="s">
        <v>52</v>
      </c>
      <c r="S939" s="0" t="n">
        <v>2</v>
      </c>
      <c r="T939" s="0" t="n">
        <v>6420</v>
      </c>
      <c r="U939" s="0" t="n">
        <v>6420</v>
      </c>
      <c r="X939" s="0" t="n">
        <v>83</v>
      </c>
      <c r="Y939" s="0" t="s">
        <v>77</v>
      </c>
      <c r="Z939" s="0" t="n">
        <v>6420</v>
      </c>
      <c r="AA939" s="0" t="s">
        <v>54</v>
      </c>
      <c r="AB939" s="0" t="s">
        <v>54</v>
      </c>
      <c r="AC939" s="0" t="n">
        <v>18</v>
      </c>
      <c r="AD939" s="0" t="s">
        <v>4962</v>
      </c>
      <c r="AG939" s="6" t="n">
        <v>42735</v>
      </c>
      <c r="AH939" s="0" t="n">
        <v>3</v>
      </c>
      <c r="AI939" s="0" t="n">
        <v>3</v>
      </c>
      <c r="AJ939" s="6" t="n">
        <v>42735</v>
      </c>
      <c r="AK939" s="0" t="n">
        <v>18</v>
      </c>
      <c r="AL939" s="6" t="n">
        <v>42735</v>
      </c>
      <c r="AM939" s="0" t="n">
        <v>385</v>
      </c>
      <c r="AN939" s="0" t="n">
        <v>406</v>
      </c>
      <c r="AO939" s="0" t="s">
        <v>56</v>
      </c>
      <c r="AP939" s="0" t="s">
        <v>56</v>
      </c>
      <c r="AQ939" s="0" t="s">
        <v>70</v>
      </c>
      <c r="AR939" s="0" t="s">
        <v>70</v>
      </c>
      <c r="AS939" s="0" t="s">
        <v>77</v>
      </c>
      <c r="AT939" s="0" t="n">
        <v>13</v>
      </c>
      <c r="AU939" s="0" t="n">
        <v>16</v>
      </c>
      <c r="AX939" s="0" t="s">
        <v>4792</v>
      </c>
    </row>
    <row r="940" customFormat="false" ht="15" hidden="false" customHeight="false" outlineLevel="0" collapsed="false">
      <c r="A940" s="0" t="s">
        <v>4963</v>
      </c>
      <c r="B940" s="0" t="s">
        <v>4786</v>
      </c>
      <c r="C940" s="0" t="s">
        <v>4964</v>
      </c>
      <c r="E940" s="1" t="s">
        <v>4964</v>
      </c>
      <c r="G940" s="5" t="s">
        <v>4964</v>
      </c>
      <c r="H940" s="5"/>
      <c r="I940" s="5"/>
      <c r="J940" s="5"/>
      <c r="K940" s="5"/>
      <c r="L940" s="5"/>
      <c r="M940" s="5"/>
      <c r="N940" s="5"/>
      <c r="O940" s="0" t="s">
        <v>4965</v>
      </c>
      <c r="P940" s="0" t="s">
        <v>4966</v>
      </c>
      <c r="Q940" s="0" t="s">
        <v>51</v>
      </c>
      <c r="R940" s="0" t="s">
        <v>52</v>
      </c>
      <c r="S940" s="0" t="n">
        <v>5.379</v>
      </c>
      <c r="T940" s="0" t="n">
        <v>6420</v>
      </c>
      <c r="U940" s="0" t="n">
        <v>6420</v>
      </c>
      <c r="X940" s="0" t="n">
        <v>154</v>
      </c>
      <c r="Y940" s="0" t="s">
        <v>67</v>
      </c>
      <c r="Z940" s="0" t="n">
        <v>6499</v>
      </c>
      <c r="AA940" s="0" t="s">
        <v>4920</v>
      </c>
      <c r="AB940" s="0" t="s">
        <v>56</v>
      </c>
      <c r="AC940" s="0" t="n">
        <v>14.241</v>
      </c>
      <c r="AD940" s="0" t="s">
        <v>4967</v>
      </c>
      <c r="AG940" s="6" t="n">
        <v>42735</v>
      </c>
      <c r="AH940" s="0" t="n">
        <v>1.269</v>
      </c>
      <c r="AI940" s="0" t="n">
        <v>1.338</v>
      </c>
      <c r="AJ940" s="6" t="n">
        <v>42735</v>
      </c>
      <c r="AK940" s="0" t="n">
        <v>16.836</v>
      </c>
      <c r="AL940" s="6" t="n">
        <v>42735</v>
      </c>
      <c r="AM940" s="0" t="n">
        <v>4.027</v>
      </c>
      <c r="AN940" s="0" t="n">
        <v>4.245</v>
      </c>
      <c r="AO940" s="0" t="s">
        <v>56</v>
      </c>
      <c r="AP940" s="0" t="s">
        <v>56</v>
      </c>
      <c r="AQ940" s="0" t="s">
        <v>70</v>
      </c>
      <c r="AR940" s="0" t="s">
        <v>70</v>
      </c>
      <c r="AS940" s="0" t="s">
        <v>67</v>
      </c>
      <c r="AT940" s="0" t="n">
        <v>90</v>
      </c>
      <c r="AU940" s="0" t="n">
        <v>48</v>
      </c>
      <c r="AV940" s="0" t="s">
        <v>4968</v>
      </c>
      <c r="AX940" s="0" t="s">
        <v>4792</v>
      </c>
      <c r="AY940" s="0" t="s">
        <v>4969</v>
      </c>
    </row>
    <row r="941" customFormat="false" ht="15" hidden="false" customHeight="false" outlineLevel="0" collapsed="false">
      <c r="A941" s="0" t="s">
        <v>4970</v>
      </c>
      <c r="B941" s="0" t="s">
        <v>4786</v>
      </c>
      <c r="C941" s="0" t="s">
        <v>4971</v>
      </c>
      <c r="E941" s="1" t="s">
        <v>4971</v>
      </c>
      <c r="G941" s="5" t="s">
        <v>4971</v>
      </c>
      <c r="H941" s="5"/>
      <c r="I941" s="5"/>
      <c r="J941" s="5"/>
      <c r="K941" s="5"/>
      <c r="L941" s="5"/>
      <c r="M941" s="5"/>
      <c r="N941" s="5"/>
      <c r="O941" s="0" t="s">
        <v>4971</v>
      </c>
      <c r="P941" s="0" t="s">
        <v>4972</v>
      </c>
      <c r="Q941" s="0" t="s">
        <v>51</v>
      </c>
      <c r="R941" s="0" t="s">
        <v>52</v>
      </c>
      <c r="S941" s="0" t="n">
        <v>2.33</v>
      </c>
      <c r="T941" s="0" t="n">
        <v>2399</v>
      </c>
      <c r="U941" s="0" t="n">
        <v>2399</v>
      </c>
      <c r="X941" s="0" t="n">
        <v>192</v>
      </c>
      <c r="Y941" s="0" t="s">
        <v>512</v>
      </c>
      <c r="Z941" s="0" t="n">
        <v>2399</v>
      </c>
      <c r="AA941" s="0" t="s">
        <v>54</v>
      </c>
      <c r="AB941" s="0" t="s">
        <v>54</v>
      </c>
      <c r="AC941" s="0" t="n">
        <v>10.414</v>
      </c>
      <c r="AD941" s="0" t="s">
        <v>4973</v>
      </c>
      <c r="AG941" s="6" t="n">
        <v>42735</v>
      </c>
      <c r="AH941" s="0" t="n">
        <v>166</v>
      </c>
      <c r="AI941" s="0" t="n">
        <v>175</v>
      </c>
      <c r="AJ941" s="6" t="n">
        <v>42735</v>
      </c>
      <c r="AK941" s="0" t="n">
        <v>10.414</v>
      </c>
      <c r="AL941" s="6" t="n">
        <v>42735</v>
      </c>
      <c r="AM941" s="0" t="n">
        <v>1.999</v>
      </c>
      <c r="AN941" s="0" t="n">
        <v>2.107</v>
      </c>
      <c r="AO941" s="0" t="n">
        <v>2.113</v>
      </c>
      <c r="AP941" s="0" t="n">
        <v>2.361</v>
      </c>
      <c r="AQ941" s="0" t="s">
        <v>4791</v>
      </c>
      <c r="AR941" s="0" t="s">
        <v>58</v>
      </c>
      <c r="AS941" s="0" t="s">
        <v>512</v>
      </c>
      <c r="AT941" s="0" t="n">
        <v>105</v>
      </c>
      <c r="AU941" s="0" t="n">
        <v>107</v>
      </c>
      <c r="AV941" s="0" t="s">
        <v>4792</v>
      </c>
      <c r="AX941" s="0" t="s">
        <v>4792</v>
      </c>
      <c r="AY941" s="0" t="s">
        <v>3131</v>
      </c>
    </row>
    <row r="942" customFormat="false" ht="15" hidden="false" customHeight="false" outlineLevel="0" collapsed="false">
      <c r="A942" s="0" t="s">
        <v>4974</v>
      </c>
      <c r="B942" s="0" t="s">
        <v>4786</v>
      </c>
      <c r="C942" s="0" t="s">
        <v>4975</v>
      </c>
      <c r="E942" s="1" t="s">
        <v>4975</v>
      </c>
      <c r="G942" s="5" t="s">
        <v>4975</v>
      </c>
      <c r="H942" s="5"/>
      <c r="I942" s="5"/>
      <c r="J942" s="5"/>
      <c r="K942" s="5"/>
      <c r="L942" s="5"/>
      <c r="M942" s="5"/>
      <c r="N942" s="5"/>
      <c r="O942" s="0" t="s">
        <v>4976</v>
      </c>
      <c r="P942" s="0" t="s">
        <v>4977</v>
      </c>
      <c r="Q942" s="0" t="s">
        <v>51</v>
      </c>
      <c r="R942" s="0" t="s">
        <v>52</v>
      </c>
      <c r="S942" s="0" t="n">
        <v>1.398</v>
      </c>
      <c r="T942" s="0" t="n">
        <v>2110</v>
      </c>
      <c r="U942" s="0" t="n">
        <v>2110</v>
      </c>
      <c r="V942" s="0" t="n">
        <v>2120</v>
      </c>
      <c r="X942" s="0" t="n">
        <v>72</v>
      </c>
      <c r="Y942" s="0" t="s">
        <v>67</v>
      </c>
      <c r="Z942" s="0" t="n">
        <v>6420</v>
      </c>
      <c r="AA942" s="0" t="s">
        <v>54</v>
      </c>
      <c r="AB942" s="0" t="s">
        <v>54</v>
      </c>
      <c r="AD942" s="0" t="s">
        <v>4796</v>
      </c>
      <c r="AG942" s="6" t="n">
        <v>42735</v>
      </c>
      <c r="AH942" s="0" t="n">
        <v>100</v>
      </c>
      <c r="AI942" s="0" t="n">
        <v>105</v>
      </c>
      <c r="AJ942" s="6" t="n">
        <v>42735</v>
      </c>
      <c r="AK942" s="0" t="n">
        <v>5.17</v>
      </c>
      <c r="AL942" s="6" t="n">
        <v>42735</v>
      </c>
      <c r="AM942" s="0" t="n">
        <v>4.952</v>
      </c>
      <c r="AN942" s="0" t="n">
        <v>5.219</v>
      </c>
      <c r="AO942" s="0" t="s">
        <v>56</v>
      </c>
      <c r="AP942" s="0" t="s">
        <v>56</v>
      </c>
      <c r="AQ942" s="0" t="s">
        <v>70</v>
      </c>
      <c r="AR942" s="0" t="s">
        <v>70</v>
      </c>
      <c r="AS942" s="0" t="s">
        <v>67</v>
      </c>
      <c r="AT942" s="0" t="n">
        <v>49</v>
      </c>
      <c r="AU942" s="0" t="n">
        <v>47</v>
      </c>
      <c r="AV942" s="0" t="s">
        <v>4978</v>
      </c>
      <c r="AW942" s="0" t="s">
        <v>3131</v>
      </c>
      <c r="AX942" s="0" t="s">
        <v>4792</v>
      </c>
      <c r="AY942" s="0" t="s">
        <v>3131</v>
      </c>
    </row>
    <row r="943" customFormat="false" ht="15" hidden="false" customHeight="false" outlineLevel="0" collapsed="false">
      <c r="A943" s="0" t="s">
        <v>4979</v>
      </c>
      <c r="B943" s="0" t="s">
        <v>4786</v>
      </c>
      <c r="C943" s="0" t="s">
        <v>4980</v>
      </c>
      <c r="E943" s="1" t="s">
        <v>4980</v>
      </c>
      <c r="G943" s="5" t="s">
        <v>4980</v>
      </c>
      <c r="H943" s="5"/>
      <c r="I943" s="5"/>
      <c r="J943" s="5"/>
      <c r="K943" s="5"/>
      <c r="L943" s="5"/>
      <c r="M943" s="5"/>
      <c r="N943" s="5"/>
      <c r="O943" s="0" t="s">
        <v>4981</v>
      </c>
      <c r="P943" s="0" t="s">
        <v>4982</v>
      </c>
      <c r="Q943" s="0" t="s">
        <v>51</v>
      </c>
      <c r="R943" s="0" t="s">
        <v>52</v>
      </c>
      <c r="S943" s="0" t="n">
        <v>2.217</v>
      </c>
      <c r="T943" s="0" t="n">
        <v>2120</v>
      </c>
      <c r="U943" s="0" t="n">
        <v>2120</v>
      </c>
      <c r="V943" s="0" t="n">
        <v>4645</v>
      </c>
      <c r="X943" s="0" t="n">
        <v>148</v>
      </c>
      <c r="Y943" s="0" t="s">
        <v>67</v>
      </c>
      <c r="Z943" s="0" t="n">
        <v>6499</v>
      </c>
      <c r="AA943" s="0" t="s">
        <v>120</v>
      </c>
      <c r="AB943" s="0" t="s">
        <v>56</v>
      </c>
      <c r="AC943" s="0" t="n">
        <v>36.334</v>
      </c>
      <c r="AD943" s="0" t="s">
        <v>4983</v>
      </c>
      <c r="AG943" s="6" t="n">
        <v>42735</v>
      </c>
      <c r="AH943" s="0" t="n">
        <v>163</v>
      </c>
      <c r="AI943" s="0" t="n">
        <v>172</v>
      </c>
      <c r="AJ943" s="6" t="n">
        <v>42735</v>
      </c>
      <c r="AK943" s="0" t="n">
        <v>4.983</v>
      </c>
      <c r="AL943" s="6" t="n">
        <v>42735</v>
      </c>
      <c r="AM943" s="0" t="n">
        <v>2.718</v>
      </c>
      <c r="AN943" s="0" t="n">
        <v>2.866</v>
      </c>
      <c r="AO943" s="0" t="n">
        <v>10.297</v>
      </c>
      <c r="AP943" s="0" t="n">
        <v>11.506</v>
      </c>
      <c r="AQ943" s="0" t="s">
        <v>4791</v>
      </c>
      <c r="AR943" s="0" t="s">
        <v>58</v>
      </c>
      <c r="AS943" s="0" t="s">
        <v>67</v>
      </c>
      <c r="AT943" s="0" t="n">
        <v>329</v>
      </c>
      <c r="AU943" s="0" t="n">
        <v>68</v>
      </c>
      <c r="AX943" s="0" t="s">
        <v>4792</v>
      </c>
      <c r="AY943" s="0" t="s">
        <v>1775</v>
      </c>
    </row>
    <row r="944" customFormat="false" ht="15" hidden="false" customHeight="false" outlineLevel="0" collapsed="false">
      <c r="A944" s="0" t="s">
        <v>4984</v>
      </c>
      <c r="B944" s="0" t="s">
        <v>4786</v>
      </c>
      <c r="C944" s="0" t="s">
        <v>4985</v>
      </c>
      <c r="E944" s="1" t="s">
        <v>4985</v>
      </c>
      <c r="G944" s="5" t="s">
        <v>4985</v>
      </c>
      <c r="H944" s="5"/>
      <c r="I944" s="5"/>
      <c r="J944" s="5"/>
      <c r="K944" s="5"/>
      <c r="L944" s="5"/>
      <c r="M944" s="5"/>
      <c r="N944" s="5"/>
      <c r="O944" s="0" t="s">
        <v>4985</v>
      </c>
      <c r="P944" s="0" t="s">
        <v>4986</v>
      </c>
      <c r="Q944" s="0" t="s">
        <v>51</v>
      </c>
      <c r="R944" s="0" t="s">
        <v>52</v>
      </c>
      <c r="S944" s="0" t="n">
        <v>2.686</v>
      </c>
      <c r="T944" s="0" t="n">
        <v>2351</v>
      </c>
      <c r="U944" s="0" t="n">
        <v>2351</v>
      </c>
      <c r="V944" s="0" t="n">
        <v>2899</v>
      </c>
      <c r="W944" s="0" t="s">
        <v>4987</v>
      </c>
      <c r="X944" s="0" t="n">
        <v>430</v>
      </c>
      <c r="Y944" s="0" t="s">
        <v>512</v>
      </c>
      <c r="Z944" s="0" t="n">
        <v>2351</v>
      </c>
      <c r="AA944" s="0" t="s">
        <v>54</v>
      </c>
      <c r="AB944" s="0" t="s">
        <v>54</v>
      </c>
      <c r="AC944" s="0" t="n">
        <v>12.187</v>
      </c>
      <c r="AD944" s="0" t="s">
        <v>4988</v>
      </c>
      <c r="AG944" s="6" t="n">
        <v>42735</v>
      </c>
      <c r="AH944" s="0" t="n">
        <v>70</v>
      </c>
      <c r="AI944" s="0" t="n">
        <v>73</v>
      </c>
      <c r="AJ944" s="6" t="n">
        <v>42735</v>
      </c>
      <c r="AK944" s="0" t="n">
        <v>12.187</v>
      </c>
      <c r="AL944" s="6" t="n">
        <v>42735</v>
      </c>
      <c r="AM944" s="0" t="n">
        <v>3.243</v>
      </c>
      <c r="AN944" s="0" t="n">
        <v>3.419</v>
      </c>
      <c r="AO944" s="0" t="n">
        <v>2.94</v>
      </c>
      <c r="AP944" s="0" t="n">
        <v>3.284</v>
      </c>
      <c r="AQ944" s="0" t="s">
        <v>4791</v>
      </c>
      <c r="AR944" s="0" t="s">
        <v>58</v>
      </c>
      <c r="AS944" s="0" t="s">
        <v>512</v>
      </c>
      <c r="AT944" s="0" t="n">
        <v>264</v>
      </c>
      <c r="AU944" s="0" t="n">
        <v>267</v>
      </c>
      <c r="AV944" s="0" t="s">
        <v>4792</v>
      </c>
      <c r="AX944" s="0" t="s">
        <v>4792</v>
      </c>
    </row>
    <row r="945" customFormat="false" ht="15" hidden="false" customHeight="false" outlineLevel="0" collapsed="false">
      <c r="A945" s="0" t="s">
        <v>4989</v>
      </c>
      <c r="B945" s="0" t="s">
        <v>4786</v>
      </c>
      <c r="C945" s="0" t="s">
        <v>4990</v>
      </c>
      <c r="E945" s="1" t="s">
        <v>4990</v>
      </c>
      <c r="G945" s="5" t="s">
        <v>4990</v>
      </c>
      <c r="H945" s="5" t="s">
        <v>4991</v>
      </c>
      <c r="I945" s="5" t="s">
        <v>4992</v>
      </c>
      <c r="J945" s="5"/>
      <c r="K945" s="5"/>
      <c r="L945" s="5"/>
      <c r="M945" s="5"/>
      <c r="N945" s="5"/>
      <c r="O945" s="0" t="s">
        <v>4990</v>
      </c>
      <c r="P945" s="0" t="s">
        <v>4993</v>
      </c>
      <c r="Q945" s="0" t="s">
        <v>51</v>
      </c>
      <c r="R945" s="0" t="s">
        <v>52</v>
      </c>
      <c r="S945" s="0" t="n">
        <v>9.606</v>
      </c>
      <c r="T945" s="0" t="n">
        <v>5229</v>
      </c>
      <c r="U945" s="0" t="n">
        <v>5229</v>
      </c>
      <c r="X945" s="0" t="n">
        <v>964</v>
      </c>
      <c r="Y945" s="0" t="s">
        <v>512</v>
      </c>
      <c r="Z945" s="0" t="n">
        <v>5229</v>
      </c>
      <c r="AA945" s="0" t="s">
        <v>54</v>
      </c>
      <c r="AB945" s="0" t="s">
        <v>54</v>
      </c>
      <c r="AC945" s="0" t="n">
        <v>44.779</v>
      </c>
      <c r="AD945" s="0" t="s">
        <v>4973</v>
      </c>
      <c r="AG945" s="6" t="n">
        <v>42735</v>
      </c>
      <c r="AH945" s="0" t="n">
        <v>224</v>
      </c>
      <c r="AI945" s="0" t="n">
        <v>237</v>
      </c>
      <c r="AJ945" s="6" t="n">
        <v>42735</v>
      </c>
      <c r="AK945" s="0" t="n">
        <v>44.779</v>
      </c>
      <c r="AL945" s="6" t="n">
        <v>42735</v>
      </c>
      <c r="AM945" s="0" t="n">
        <v>5.43</v>
      </c>
      <c r="AN945" s="0" t="n">
        <v>5.724</v>
      </c>
      <c r="AO945" s="0" t="n">
        <v>10.318</v>
      </c>
      <c r="AP945" s="0" t="n">
        <v>11.529</v>
      </c>
      <c r="AQ945" s="0" t="s">
        <v>4791</v>
      </c>
      <c r="AR945" s="0" t="s">
        <v>58</v>
      </c>
      <c r="AS945" s="0" t="s">
        <v>512</v>
      </c>
      <c r="AT945" s="0" t="n">
        <v>417</v>
      </c>
      <c r="AU945" s="0" t="n">
        <v>427</v>
      </c>
      <c r="AX945" s="0" t="s">
        <v>4792</v>
      </c>
      <c r="AY945" s="0" t="s">
        <v>4994</v>
      </c>
    </row>
    <row r="946" customFormat="false" ht="15" hidden="false" customHeight="false" outlineLevel="0" collapsed="false">
      <c r="A946" s="0" t="s">
        <v>4995</v>
      </c>
      <c r="B946" s="0" t="s">
        <v>4786</v>
      </c>
      <c r="C946" s="0" t="s">
        <v>4996</v>
      </c>
      <c r="E946" s="1" t="s">
        <v>4996</v>
      </c>
      <c r="G946" s="5" t="s">
        <v>4996</v>
      </c>
      <c r="H946" s="5"/>
      <c r="I946" s="5"/>
      <c r="J946" s="5"/>
      <c r="K946" s="5"/>
      <c r="L946" s="5"/>
      <c r="M946" s="5"/>
      <c r="N946" s="5"/>
      <c r="O946" s="0" t="s">
        <v>4997</v>
      </c>
      <c r="P946" s="0" t="s">
        <v>4998</v>
      </c>
      <c r="Q946" s="0" t="s">
        <v>51</v>
      </c>
      <c r="R946" s="0" t="s">
        <v>52</v>
      </c>
      <c r="S946" s="0" t="n">
        <v>8.927</v>
      </c>
      <c r="T946" s="0" t="n">
        <v>1105</v>
      </c>
      <c r="U946" s="0" t="n">
        <v>1105</v>
      </c>
      <c r="V946" s="0" t="n">
        <v>4634</v>
      </c>
      <c r="X946" s="0" t="n">
        <v>984</v>
      </c>
      <c r="Y946" s="0" t="s">
        <v>67</v>
      </c>
      <c r="Z946" s="0" t="n">
        <v>6420</v>
      </c>
      <c r="AA946" s="0" t="s">
        <v>2685</v>
      </c>
      <c r="AB946" s="0" t="s">
        <v>56</v>
      </c>
      <c r="AC946" s="0" t="n">
        <v>21</v>
      </c>
      <c r="AD946" s="0" t="s">
        <v>4999</v>
      </c>
      <c r="AG946" s="6" t="n">
        <v>42735</v>
      </c>
      <c r="AH946" s="0" t="n">
        <v>603</v>
      </c>
      <c r="AI946" s="0" t="n">
        <v>636</v>
      </c>
      <c r="AJ946" s="6" t="n">
        <v>42735</v>
      </c>
      <c r="AK946" s="0" t="n">
        <v>42.062</v>
      </c>
      <c r="AL946" s="6" t="n">
        <v>42735</v>
      </c>
      <c r="AM946" s="0" t="n">
        <v>17.07</v>
      </c>
      <c r="AN946" s="0" t="n">
        <v>17.994</v>
      </c>
      <c r="AO946" s="0" t="n">
        <v>11.487</v>
      </c>
      <c r="AP946" s="0" t="n">
        <v>12.835</v>
      </c>
      <c r="AQ946" s="0" t="s">
        <v>4791</v>
      </c>
      <c r="AR946" s="0" t="s">
        <v>58</v>
      </c>
      <c r="AS946" s="0" t="s">
        <v>67</v>
      </c>
      <c r="AT946" s="0" t="n">
        <v>211</v>
      </c>
      <c r="AU946" s="0" t="n">
        <v>103</v>
      </c>
      <c r="AV946" s="0" t="s">
        <v>4792</v>
      </c>
      <c r="AW946" s="0" t="s">
        <v>5000</v>
      </c>
      <c r="AX946" s="0" t="s">
        <v>4792</v>
      </c>
      <c r="AY946" s="0" t="s">
        <v>5000</v>
      </c>
    </row>
    <row r="947" customFormat="false" ht="15" hidden="false" customHeight="false" outlineLevel="0" collapsed="false">
      <c r="A947" s="0" t="s">
        <v>5001</v>
      </c>
      <c r="B947" s="0" t="s">
        <v>4786</v>
      </c>
      <c r="C947" s="0" t="s">
        <v>5002</v>
      </c>
      <c r="E947" s="1" t="s">
        <v>5002</v>
      </c>
      <c r="G947" s="5" t="s">
        <v>5002</v>
      </c>
      <c r="H947" s="5"/>
      <c r="I947" s="5"/>
      <c r="J947" s="5"/>
      <c r="K947" s="5"/>
      <c r="L947" s="5"/>
      <c r="M947" s="5"/>
      <c r="N947" s="5"/>
      <c r="O947" s="0" t="s">
        <v>5002</v>
      </c>
      <c r="P947" s="0" t="s">
        <v>5003</v>
      </c>
      <c r="Q947" s="0" t="s">
        <v>451</v>
      </c>
      <c r="R947" s="0" t="s">
        <v>52</v>
      </c>
      <c r="S947" s="0" t="n">
        <v>7.066</v>
      </c>
      <c r="T947" s="0" t="n">
        <v>6419</v>
      </c>
      <c r="U947" s="0" t="n">
        <v>6419</v>
      </c>
      <c r="V947" s="0" t="n">
        <v>6492</v>
      </c>
      <c r="W947" s="0" t="s">
        <v>5004</v>
      </c>
      <c r="X947" s="0" t="n">
        <v>995</v>
      </c>
      <c r="Y947" s="0" t="s">
        <v>512</v>
      </c>
      <c r="Z947" s="0" t="n">
        <v>6419</v>
      </c>
      <c r="AA947" s="0" t="s">
        <v>54</v>
      </c>
      <c r="AB947" s="0" t="s">
        <v>54</v>
      </c>
      <c r="AC947" s="0" t="n">
        <v>19</v>
      </c>
      <c r="AD947" s="0" t="s">
        <v>5005</v>
      </c>
      <c r="AG947" s="6" t="n">
        <v>42735</v>
      </c>
      <c r="AH947" s="0" t="n">
        <v>2.671</v>
      </c>
      <c r="AI947" s="0" t="n">
        <v>2.816</v>
      </c>
      <c r="AJ947" s="6" t="n">
        <v>42735</v>
      </c>
      <c r="AK947" s="0" t="n">
        <v>19</v>
      </c>
      <c r="AL947" s="6" t="n">
        <v>42735</v>
      </c>
      <c r="AM947" s="0" t="n">
        <v>468.591</v>
      </c>
      <c r="AN947" s="0" t="n">
        <v>493.941</v>
      </c>
      <c r="AO947" s="0" t="n">
        <v>31.394</v>
      </c>
      <c r="AP947" s="0" t="n">
        <v>35.078</v>
      </c>
      <c r="AQ947" s="0" t="s">
        <v>4791</v>
      </c>
      <c r="AR947" s="0" t="s">
        <v>58</v>
      </c>
      <c r="AS947" s="0" t="s">
        <v>512</v>
      </c>
      <c r="AT947" s="0" t="n">
        <v>97</v>
      </c>
      <c r="AU947" s="0" t="n">
        <v>695</v>
      </c>
      <c r="AX947" s="0" t="s">
        <v>4792</v>
      </c>
    </row>
    <row r="948" customFormat="false" ht="15" hidden="false" customHeight="false" outlineLevel="0" collapsed="false">
      <c r="A948" s="0" t="s">
        <v>5006</v>
      </c>
      <c r="B948" s="0" t="s">
        <v>4786</v>
      </c>
      <c r="C948" s="0" t="s">
        <v>5007</v>
      </c>
      <c r="E948" s="1" t="s">
        <v>5007</v>
      </c>
      <c r="G948" s="5" t="s">
        <v>5007</v>
      </c>
      <c r="H948" s="5"/>
      <c r="I948" s="5"/>
      <c r="J948" s="5"/>
      <c r="K948" s="5"/>
      <c r="L948" s="5"/>
      <c r="M948" s="5"/>
      <c r="N948" s="5"/>
      <c r="O948" s="0" t="s">
        <v>5007</v>
      </c>
      <c r="P948" s="0" t="s">
        <v>5008</v>
      </c>
      <c r="Q948" s="0" t="s">
        <v>51</v>
      </c>
      <c r="R948" s="0" t="s">
        <v>52</v>
      </c>
      <c r="S948" s="0" t="n">
        <v>2.237</v>
      </c>
      <c r="T948" s="0" t="n">
        <v>2733</v>
      </c>
      <c r="U948" s="0" t="n">
        <v>2733</v>
      </c>
      <c r="V948" s="0" t="n">
        <v>6420</v>
      </c>
      <c r="X948" s="0" t="n">
        <v>325</v>
      </c>
      <c r="Y948" s="0" t="s">
        <v>512</v>
      </c>
      <c r="Z948" s="0" t="n">
        <v>2733</v>
      </c>
      <c r="AA948" s="0" t="s">
        <v>54</v>
      </c>
      <c r="AB948" s="0" t="s">
        <v>54</v>
      </c>
      <c r="AC948" s="0" t="n">
        <v>8.958</v>
      </c>
      <c r="AD948" s="0" t="s">
        <v>5009</v>
      </c>
      <c r="AG948" s="6" t="n">
        <v>42735</v>
      </c>
      <c r="AH948" s="0" t="n">
        <v>12</v>
      </c>
      <c r="AI948" s="0" t="n">
        <v>13</v>
      </c>
      <c r="AJ948" s="6" t="n">
        <v>42735</v>
      </c>
      <c r="AK948" s="0" t="n">
        <v>8.958</v>
      </c>
      <c r="AL948" s="6" t="n">
        <v>42735</v>
      </c>
      <c r="AM948" s="0" t="n">
        <v>1.747</v>
      </c>
      <c r="AN948" s="0" t="n">
        <v>1.842</v>
      </c>
      <c r="AO948" s="0" t="n">
        <v>1.965</v>
      </c>
      <c r="AP948" s="0" t="n">
        <v>2.196</v>
      </c>
      <c r="AQ948" s="0" t="s">
        <v>4791</v>
      </c>
      <c r="AR948" s="0" t="s">
        <v>58</v>
      </c>
      <c r="AS948" s="0" t="s">
        <v>512</v>
      </c>
      <c r="AT948" s="0" t="n">
        <v>162</v>
      </c>
      <c r="AU948" s="0" t="n">
        <v>167</v>
      </c>
      <c r="AX948" s="0" t="s">
        <v>4792</v>
      </c>
    </row>
    <row r="949" customFormat="false" ht="15" hidden="false" customHeight="false" outlineLevel="0" collapsed="false">
      <c r="A949" s="0" t="s">
        <v>5010</v>
      </c>
      <c r="B949" s="0" t="s">
        <v>4786</v>
      </c>
      <c r="C949" s="0" t="s">
        <v>5011</v>
      </c>
      <c r="E949" s="1" t="s">
        <v>5011</v>
      </c>
      <c r="G949" s="5" t="s">
        <v>5011</v>
      </c>
      <c r="H949" s="5"/>
      <c r="I949" s="5"/>
      <c r="J949" s="5"/>
      <c r="K949" s="5"/>
      <c r="L949" s="5"/>
      <c r="M949" s="5"/>
      <c r="N949" s="5"/>
      <c r="O949" s="0" t="s">
        <v>5011</v>
      </c>
      <c r="P949" s="0" t="s">
        <v>5012</v>
      </c>
      <c r="Q949" s="0" t="s">
        <v>51</v>
      </c>
      <c r="R949" s="0" t="s">
        <v>52</v>
      </c>
      <c r="S949" s="0" t="n">
        <v>312</v>
      </c>
      <c r="T949" s="0" t="n">
        <v>3250</v>
      </c>
      <c r="U949" s="0" t="n">
        <v>3250</v>
      </c>
      <c r="V949" s="0" t="n">
        <v>2660</v>
      </c>
      <c r="W949" s="0" t="s">
        <v>5013</v>
      </c>
      <c r="X949" s="0" t="n">
        <v>47</v>
      </c>
      <c r="Y949" s="0" t="s">
        <v>512</v>
      </c>
      <c r="Z949" s="0" t="n">
        <v>3250</v>
      </c>
      <c r="AA949" s="0" t="s">
        <v>54</v>
      </c>
      <c r="AB949" s="0" t="s">
        <v>54</v>
      </c>
      <c r="AC949" s="0" t="n">
        <v>2.45</v>
      </c>
      <c r="AD949" s="0" t="s">
        <v>4796</v>
      </c>
      <c r="AG949" s="6" t="n">
        <v>42643</v>
      </c>
      <c r="AH949" s="0" t="n">
        <v>34</v>
      </c>
      <c r="AI949" s="0" t="n">
        <v>37</v>
      </c>
      <c r="AJ949" s="6" t="n">
        <v>42643</v>
      </c>
      <c r="AK949" s="0" t="n">
        <v>2.45</v>
      </c>
      <c r="AL949" s="6" t="n">
        <v>42643</v>
      </c>
      <c r="AM949" s="0" t="n">
        <v>318</v>
      </c>
      <c r="AN949" s="0" t="n">
        <v>354</v>
      </c>
      <c r="AO949" s="0" t="n">
        <v>2.516</v>
      </c>
      <c r="AP949" s="0" t="n">
        <v>2.811</v>
      </c>
      <c r="AQ949" s="0" t="s">
        <v>4791</v>
      </c>
      <c r="AR949" s="0" t="s">
        <v>58</v>
      </c>
      <c r="AS949" s="0" t="s">
        <v>512</v>
      </c>
      <c r="AT949" s="0" t="n">
        <v>27</v>
      </c>
      <c r="AU949" s="0" t="n">
        <v>26</v>
      </c>
      <c r="AV949" s="0" t="s">
        <v>4792</v>
      </c>
      <c r="AX949" s="0" t="s">
        <v>4792</v>
      </c>
      <c r="AY949" s="0" t="s">
        <v>5014</v>
      </c>
    </row>
    <row r="950" customFormat="false" ht="15" hidden="false" customHeight="false" outlineLevel="0" collapsed="false">
      <c r="A950" s="0" t="s">
        <v>5015</v>
      </c>
      <c r="B950" s="0" t="s">
        <v>4786</v>
      </c>
      <c r="C950" s="0" t="s">
        <v>5016</v>
      </c>
      <c r="E950" s="1" t="s">
        <v>5016</v>
      </c>
      <c r="G950" s="5" t="s">
        <v>5016</v>
      </c>
      <c r="H950" s="5"/>
      <c r="I950" s="5"/>
      <c r="J950" s="5"/>
      <c r="K950" s="5"/>
      <c r="L950" s="5"/>
      <c r="M950" s="5"/>
      <c r="N950" s="5"/>
      <c r="O950" s="0" t="s">
        <v>4981</v>
      </c>
      <c r="P950" s="0" t="s">
        <v>4982</v>
      </c>
      <c r="Q950" s="0" t="s">
        <v>51</v>
      </c>
      <c r="R950" s="0" t="s">
        <v>52</v>
      </c>
      <c r="S950" s="0" t="n">
        <v>427</v>
      </c>
      <c r="T950" s="0" t="n">
        <v>2120</v>
      </c>
      <c r="U950" s="0" t="n">
        <v>2120</v>
      </c>
      <c r="V950" s="0" t="n">
        <v>4645</v>
      </c>
      <c r="X950" s="0" t="n">
        <v>50</v>
      </c>
      <c r="Y950" s="0" t="s">
        <v>67</v>
      </c>
      <c r="Z950" s="0" t="n">
        <v>6499</v>
      </c>
      <c r="AA950" s="0" t="s">
        <v>120</v>
      </c>
      <c r="AB950" s="0" t="s">
        <v>56</v>
      </c>
      <c r="AC950" s="0" t="n">
        <v>36.334</v>
      </c>
      <c r="AD950" s="0" t="s">
        <v>4884</v>
      </c>
      <c r="AG950" s="6" t="n">
        <v>42735</v>
      </c>
      <c r="AH950" s="0" t="n">
        <v>36</v>
      </c>
      <c r="AI950" s="0" t="n">
        <v>38</v>
      </c>
      <c r="AJ950" s="6" t="n">
        <v>42735</v>
      </c>
      <c r="AK950" s="0" t="n">
        <v>2.123</v>
      </c>
      <c r="AL950" s="6" t="n">
        <v>42735</v>
      </c>
      <c r="AM950" s="0" t="n">
        <v>646</v>
      </c>
      <c r="AN950" s="0" t="n">
        <v>680</v>
      </c>
      <c r="AO950" s="0" t="n">
        <v>1.267</v>
      </c>
      <c r="AP950" s="0" t="n">
        <v>1.416</v>
      </c>
      <c r="AQ950" s="0" t="s">
        <v>4791</v>
      </c>
      <c r="AR950" s="0" t="s">
        <v>58</v>
      </c>
      <c r="AS950" s="0" t="s">
        <v>67</v>
      </c>
      <c r="AT950" s="0" t="n">
        <v>329</v>
      </c>
      <c r="AU950" s="0" t="n">
        <v>25</v>
      </c>
      <c r="AV950" s="0" t="s">
        <v>4792</v>
      </c>
      <c r="AX950" s="0" t="s">
        <v>4792</v>
      </c>
      <c r="AY950" s="0" t="s">
        <v>5017</v>
      </c>
    </row>
    <row r="951" customFormat="false" ht="15" hidden="false" customHeight="false" outlineLevel="0" collapsed="false">
      <c r="A951" s="0" t="s">
        <v>5018</v>
      </c>
      <c r="B951" s="0" t="s">
        <v>4786</v>
      </c>
      <c r="C951" s="0" t="s">
        <v>5019</v>
      </c>
      <c r="E951" s="1" t="s">
        <v>5019</v>
      </c>
      <c r="G951" s="5" t="s">
        <v>5019</v>
      </c>
      <c r="H951" s="5"/>
      <c r="I951" s="5"/>
      <c r="J951" s="5"/>
      <c r="K951" s="5"/>
      <c r="L951" s="5"/>
      <c r="M951" s="5"/>
      <c r="N951" s="5"/>
      <c r="O951" s="0" t="s">
        <v>5019</v>
      </c>
      <c r="P951" s="0" t="s">
        <v>5020</v>
      </c>
      <c r="Q951" s="0" t="s">
        <v>718</v>
      </c>
      <c r="R951" s="0" t="s">
        <v>52</v>
      </c>
      <c r="S951" s="0" t="n">
        <v>2.048</v>
      </c>
      <c r="T951" s="0" t="n">
        <v>1722</v>
      </c>
      <c r="U951" s="0" t="n">
        <v>1722</v>
      </c>
      <c r="V951" s="0" t="n">
        <v>321</v>
      </c>
      <c r="X951" s="0" t="n">
        <v>229</v>
      </c>
      <c r="Y951" s="0" t="s">
        <v>77</v>
      </c>
      <c r="Z951" s="0" t="n">
        <v>1722</v>
      </c>
      <c r="AA951" s="0" t="s">
        <v>54</v>
      </c>
      <c r="AB951" s="0" t="s">
        <v>54</v>
      </c>
      <c r="AC951" s="0" t="n">
        <v>4.108</v>
      </c>
      <c r="AD951" s="0" t="s">
        <v>5021</v>
      </c>
      <c r="AG951" s="6" t="n">
        <v>42735</v>
      </c>
      <c r="AH951" s="0" t="n">
        <v>180</v>
      </c>
      <c r="AI951" s="0" t="n">
        <v>190</v>
      </c>
      <c r="AJ951" s="6" t="n">
        <v>42735</v>
      </c>
      <c r="AK951" s="0" t="n">
        <v>4.108</v>
      </c>
      <c r="AL951" s="6" t="n">
        <v>42735</v>
      </c>
      <c r="AM951" s="0" t="n">
        <v>1.651</v>
      </c>
      <c r="AN951" s="0" t="n">
        <v>1.74</v>
      </c>
      <c r="AO951" s="0" t="n">
        <v>2.531</v>
      </c>
      <c r="AP951" s="0" t="n">
        <v>2.828</v>
      </c>
      <c r="AQ951" s="0" t="s">
        <v>4791</v>
      </c>
      <c r="AR951" s="0" t="s">
        <v>58</v>
      </c>
      <c r="AS951" s="0" t="s">
        <v>77</v>
      </c>
      <c r="AT951" s="0" t="n">
        <v>84</v>
      </c>
      <c r="AU951" s="0" t="n">
        <v>87</v>
      </c>
      <c r="AX951" s="0" t="s">
        <v>4792</v>
      </c>
    </row>
    <row r="952" customFormat="false" ht="15" hidden="false" customHeight="false" outlineLevel="0" collapsed="false">
      <c r="A952" s="0" t="s">
        <v>5022</v>
      </c>
      <c r="B952" s="0" t="s">
        <v>4786</v>
      </c>
      <c r="C952" s="0" t="s">
        <v>5023</v>
      </c>
      <c r="E952" s="1" t="s">
        <v>5023</v>
      </c>
      <c r="G952" s="5" t="s">
        <v>5023</v>
      </c>
      <c r="H952" s="5"/>
      <c r="I952" s="5"/>
      <c r="J952" s="5"/>
      <c r="K952" s="5"/>
      <c r="L952" s="5"/>
      <c r="M952" s="5"/>
      <c r="N952" s="5"/>
      <c r="O952" s="0" t="s">
        <v>5024</v>
      </c>
      <c r="P952" s="0" t="s">
        <v>5025</v>
      </c>
      <c r="Q952" s="0" t="s">
        <v>51</v>
      </c>
      <c r="R952" s="0" t="s">
        <v>52</v>
      </c>
      <c r="S952" s="0" t="n">
        <v>126</v>
      </c>
      <c r="T952" s="0" t="n">
        <v>1811</v>
      </c>
      <c r="U952" s="0" t="n">
        <v>1811</v>
      </c>
      <c r="V952" s="0" t="n">
        <v>6209</v>
      </c>
      <c r="W952" s="0" t="s">
        <v>5026</v>
      </c>
      <c r="X952" s="0" t="n">
        <v>53</v>
      </c>
      <c r="Y952" s="0" t="s">
        <v>67</v>
      </c>
      <c r="Z952" s="0" t="n">
        <v>6430</v>
      </c>
      <c r="AA952" s="0" t="s">
        <v>1178</v>
      </c>
      <c r="AB952" s="0" t="s">
        <v>56</v>
      </c>
      <c r="AC952" s="0" t="n">
        <v>611</v>
      </c>
      <c r="AD952" s="0" t="s">
        <v>5027</v>
      </c>
      <c r="AG952" s="6" t="n">
        <v>42735</v>
      </c>
      <c r="AH952" s="0" t="n">
        <v>-8</v>
      </c>
      <c r="AI952" s="0" t="n">
        <v>-9</v>
      </c>
      <c r="AJ952" s="6" t="n">
        <v>42735</v>
      </c>
      <c r="AK952" s="0" t="n">
        <v>548</v>
      </c>
      <c r="AL952" s="6" t="n">
        <v>42735</v>
      </c>
      <c r="AM952" s="0" t="n">
        <v>103</v>
      </c>
      <c r="AN952" s="0" t="n">
        <v>109</v>
      </c>
      <c r="AO952" s="0" t="n">
        <v>55</v>
      </c>
      <c r="AP952" s="0" t="n">
        <v>62</v>
      </c>
      <c r="AQ952" s="0" t="s">
        <v>4791</v>
      </c>
      <c r="AR952" s="0" t="s">
        <v>58</v>
      </c>
      <c r="AS952" s="0" t="s">
        <v>67</v>
      </c>
      <c r="AT952" s="0" t="n">
        <v>25</v>
      </c>
      <c r="AU952" s="0" t="n">
        <v>15</v>
      </c>
      <c r="AX952" s="0" t="s">
        <v>4792</v>
      </c>
    </row>
    <row r="953" customFormat="false" ht="15" hidden="false" customHeight="false" outlineLevel="0" collapsed="false">
      <c r="A953" s="0" t="s">
        <v>5028</v>
      </c>
      <c r="B953" s="0" t="s">
        <v>4786</v>
      </c>
      <c r="C953" s="0" t="s">
        <v>5029</v>
      </c>
      <c r="E953" s="1" t="s">
        <v>5029</v>
      </c>
      <c r="G953" s="5" t="s">
        <v>5029</v>
      </c>
      <c r="H953" s="5"/>
      <c r="I953" s="5"/>
      <c r="J953" s="5"/>
      <c r="K953" s="5"/>
      <c r="L953" s="5"/>
      <c r="M953" s="5"/>
      <c r="N953" s="5"/>
      <c r="O953" s="0" t="s">
        <v>5029</v>
      </c>
      <c r="P953" s="0" t="s">
        <v>5030</v>
      </c>
      <c r="Q953" s="0" t="s">
        <v>51</v>
      </c>
      <c r="R953" s="0" t="s">
        <v>52</v>
      </c>
      <c r="S953" s="0" t="n">
        <v>2.205</v>
      </c>
      <c r="T953" s="0" t="n">
        <v>3250</v>
      </c>
      <c r="U953" s="0" t="n">
        <v>3250</v>
      </c>
      <c r="X953" s="0" t="n">
        <v>94</v>
      </c>
      <c r="Y953" s="0" t="s">
        <v>77</v>
      </c>
      <c r="Z953" s="0" t="n">
        <v>3250</v>
      </c>
      <c r="AA953" s="0" t="s">
        <v>54</v>
      </c>
      <c r="AB953" s="0" t="s">
        <v>54</v>
      </c>
      <c r="AC953" s="0" t="n">
        <v>10.099</v>
      </c>
      <c r="AD953" s="0" t="s">
        <v>5031</v>
      </c>
      <c r="AG953" s="6" t="n">
        <v>42643</v>
      </c>
      <c r="AH953" s="0" t="n">
        <v>422</v>
      </c>
      <c r="AI953" s="0" t="n">
        <v>471</v>
      </c>
      <c r="AJ953" s="6" t="n">
        <v>42643</v>
      </c>
      <c r="AK953" s="0" t="n">
        <v>10.099</v>
      </c>
      <c r="AL953" s="6" t="n">
        <v>42643</v>
      </c>
      <c r="AM953" s="0" t="n">
        <v>1.477</v>
      </c>
      <c r="AN953" s="0" t="n">
        <v>1.649</v>
      </c>
      <c r="AO953" s="0" t="n">
        <v>15.463</v>
      </c>
      <c r="AP953" s="0" t="n">
        <v>17.278</v>
      </c>
      <c r="AQ953" s="0" t="s">
        <v>4791</v>
      </c>
      <c r="AR953" s="0" t="s">
        <v>58</v>
      </c>
      <c r="AS953" s="0" t="s">
        <v>77</v>
      </c>
      <c r="AT953" s="0" t="n">
        <v>50</v>
      </c>
      <c r="AU953" s="0" t="n">
        <v>52</v>
      </c>
      <c r="AX953" s="0" t="s">
        <v>4792</v>
      </c>
      <c r="AY953" s="0" t="s">
        <v>5032</v>
      </c>
    </row>
    <row r="954" customFormat="false" ht="15" hidden="false" customHeight="false" outlineLevel="0" collapsed="false">
      <c r="A954" s="0" t="s">
        <v>5033</v>
      </c>
      <c r="B954" s="0" t="s">
        <v>4786</v>
      </c>
      <c r="C954" s="0" t="s">
        <v>5034</v>
      </c>
      <c r="E954" s="1" t="s">
        <v>5034</v>
      </c>
      <c r="G954" s="5" t="s">
        <v>5034</v>
      </c>
      <c r="H954" s="5"/>
      <c r="I954" s="5"/>
      <c r="J954" s="5"/>
      <c r="K954" s="5"/>
      <c r="L954" s="5"/>
      <c r="M954" s="5"/>
      <c r="N954" s="5"/>
      <c r="O954" s="0" t="s">
        <v>5035</v>
      </c>
      <c r="P954" s="0" t="s">
        <v>5036</v>
      </c>
      <c r="Q954" s="0" t="s">
        <v>51</v>
      </c>
      <c r="R954" s="0" t="s">
        <v>52</v>
      </c>
      <c r="S954" s="0" t="n">
        <v>1.702</v>
      </c>
      <c r="T954" s="0" t="n">
        <v>3250</v>
      </c>
      <c r="U954" s="0" t="n">
        <v>3250</v>
      </c>
      <c r="V954" s="0" t="n">
        <v>2660</v>
      </c>
      <c r="W954" s="0" t="s">
        <v>5037</v>
      </c>
      <c r="X954" s="0" t="n">
        <v>1</v>
      </c>
      <c r="Y954" s="0" t="s">
        <v>67</v>
      </c>
      <c r="Z954" s="0" t="n">
        <v>6420</v>
      </c>
      <c r="AA954" s="0" t="s">
        <v>120</v>
      </c>
      <c r="AB954" s="0" t="s">
        <v>56</v>
      </c>
      <c r="AD954" s="0" t="s">
        <v>5038</v>
      </c>
      <c r="AG954" s="6" t="n">
        <v>42735</v>
      </c>
      <c r="AH954" s="0" t="n">
        <v>196</v>
      </c>
      <c r="AI954" s="0" t="n">
        <v>207</v>
      </c>
      <c r="AJ954" s="6" t="n">
        <v>42735</v>
      </c>
      <c r="AK954" s="0" t="n">
        <v>12.671</v>
      </c>
      <c r="AL954" s="6" t="n">
        <v>42735</v>
      </c>
      <c r="AM954" s="0" t="n">
        <v>2.091</v>
      </c>
      <c r="AN954" s="0" t="n">
        <v>2.205</v>
      </c>
      <c r="AO954" s="0" t="n">
        <v>6.106</v>
      </c>
      <c r="AP954" s="0" t="n">
        <v>6.822</v>
      </c>
      <c r="AQ954" s="0" t="s">
        <v>4791</v>
      </c>
      <c r="AR954" s="0" t="s">
        <v>58</v>
      </c>
      <c r="AS954" s="0" t="s">
        <v>67</v>
      </c>
      <c r="AT954" s="0" t="n">
        <v>143</v>
      </c>
      <c r="AU954" s="0" t="n">
        <v>115</v>
      </c>
      <c r="AV954" s="0" t="s">
        <v>4792</v>
      </c>
      <c r="AX954" s="0" t="s">
        <v>4792</v>
      </c>
      <c r="AY954" s="0" t="s">
        <v>5039</v>
      </c>
    </row>
    <row r="955" customFormat="false" ht="15" hidden="false" customHeight="false" outlineLevel="0" collapsed="false">
      <c r="A955" s="0" t="s">
        <v>5040</v>
      </c>
      <c r="B955" s="0" t="s">
        <v>4786</v>
      </c>
      <c r="C955" s="0" t="s">
        <v>5041</v>
      </c>
      <c r="E955" s="1" t="s">
        <v>5041</v>
      </c>
      <c r="G955" s="5" t="s">
        <v>5041</v>
      </c>
      <c r="H955" s="5"/>
      <c r="I955" s="5"/>
      <c r="J955" s="5"/>
      <c r="K955" s="5"/>
      <c r="L955" s="5"/>
      <c r="M955" s="5"/>
      <c r="N955" s="5"/>
      <c r="O955" s="0" t="s">
        <v>5041</v>
      </c>
      <c r="P955" s="0" t="s">
        <v>5042</v>
      </c>
      <c r="Q955" s="0" t="s">
        <v>718</v>
      </c>
      <c r="R955" s="0" t="s">
        <v>52</v>
      </c>
      <c r="S955" s="0" t="n">
        <v>5.294</v>
      </c>
      <c r="T955" s="0" t="n">
        <v>6420</v>
      </c>
      <c r="U955" s="0" t="n">
        <v>6420</v>
      </c>
      <c r="X955" s="0" t="n">
        <v>456</v>
      </c>
      <c r="Y955" s="0" t="s">
        <v>512</v>
      </c>
      <c r="Z955" s="0" t="n">
        <v>6420</v>
      </c>
      <c r="AA955" s="0" t="s">
        <v>54</v>
      </c>
      <c r="AB955" s="0" t="s">
        <v>54</v>
      </c>
      <c r="AC955" s="0" t="n">
        <v>3.757</v>
      </c>
      <c r="AD955" s="0" t="s">
        <v>4866</v>
      </c>
      <c r="AG955" s="6" t="n">
        <v>42369</v>
      </c>
      <c r="AH955" s="0" t="n">
        <v>429</v>
      </c>
      <c r="AI955" s="0" t="n">
        <v>467</v>
      </c>
      <c r="AJ955" s="6" t="n">
        <v>42369</v>
      </c>
      <c r="AK955" s="0" t="n">
        <v>3.757</v>
      </c>
      <c r="AL955" s="6" t="n">
        <v>42369</v>
      </c>
      <c r="AM955" s="0" t="n">
        <v>186.1</v>
      </c>
      <c r="AN955" s="0" t="n">
        <v>202.607</v>
      </c>
      <c r="AO955" s="0" t="s">
        <v>56</v>
      </c>
      <c r="AP955" s="0" t="s">
        <v>56</v>
      </c>
      <c r="AQ955" s="0" t="s">
        <v>70</v>
      </c>
      <c r="AR955" s="0" t="s">
        <v>70</v>
      </c>
      <c r="AS955" s="0" t="s">
        <v>512</v>
      </c>
      <c r="AT955" s="0" t="n">
        <v>20</v>
      </c>
      <c r="AU955" s="0" t="n">
        <v>48</v>
      </c>
      <c r="AX955" s="0" t="s">
        <v>4792</v>
      </c>
    </row>
    <row r="956" customFormat="false" ht="15" hidden="false" customHeight="false" outlineLevel="0" collapsed="false">
      <c r="A956" s="0" t="s">
        <v>5043</v>
      </c>
      <c r="B956" s="0" t="s">
        <v>4786</v>
      </c>
      <c r="C956" s="0" t="s">
        <v>5044</v>
      </c>
      <c r="E956" s="1" t="s">
        <v>5044</v>
      </c>
      <c r="G956" s="5" t="s">
        <v>5044</v>
      </c>
      <c r="H956" s="5"/>
      <c r="I956" s="5"/>
      <c r="J956" s="5"/>
      <c r="K956" s="5"/>
      <c r="L956" s="5"/>
      <c r="M956" s="5"/>
      <c r="N956" s="5"/>
      <c r="O956" s="0" t="s">
        <v>5044</v>
      </c>
      <c r="P956" s="0" t="s">
        <v>5045</v>
      </c>
      <c r="Q956" s="0" t="s">
        <v>415</v>
      </c>
      <c r="R956" s="0" t="s">
        <v>52</v>
      </c>
      <c r="S956" s="0" t="n">
        <v>2.293</v>
      </c>
      <c r="T956" s="0" t="n">
        <v>6500</v>
      </c>
      <c r="U956" s="0" t="n">
        <v>6511</v>
      </c>
      <c r="X956" s="0" t="n">
        <v>187</v>
      </c>
      <c r="Y956" s="0" t="s">
        <v>77</v>
      </c>
      <c r="Z956" s="0" t="n">
        <v>6500</v>
      </c>
      <c r="AA956" s="0" t="s">
        <v>54</v>
      </c>
      <c r="AB956" s="0" t="s">
        <v>54</v>
      </c>
      <c r="AD956" s="0" t="s">
        <v>4796</v>
      </c>
      <c r="AG956" s="6" t="n">
        <v>42735</v>
      </c>
      <c r="AH956" s="0" t="n">
        <v>207</v>
      </c>
      <c r="AI956" s="0" t="n">
        <v>218</v>
      </c>
      <c r="AJ956" s="6" t="n">
        <v>42735</v>
      </c>
      <c r="AK956" s="0" t="s">
        <v>56</v>
      </c>
      <c r="AM956" s="0" t="n">
        <v>9.883</v>
      </c>
      <c r="AN956" s="0" t="n">
        <v>10.418</v>
      </c>
      <c r="AO956" s="0" t="n">
        <v>2.634</v>
      </c>
      <c r="AP956" s="0" t="n">
        <v>2.944</v>
      </c>
      <c r="AQ956" s="0" t="s">
        <v>4791</v>
      </c>
      <c r="AR956" s="0" t="s">
        <v>58</v>
      </c>
      <c r="AS956" s="0" t="s">
        <v>77</v>
      </c>
      <c r="AT956" s="0" t="n">
        <v>22</v>
      </c>
      <c r="AU956" s="0" t="n">
        <v>24</v>
      </c>
      <c r="AX956" s="0" t="s">
        <v>4792</v>
      </c>
    </row>
    <row r="957" customFormat="false" ht="15" hidden="false" customHeight="false" outlineLevel="0" collapsed="false">
      <c r="A957" s="0" t="s">
        <v>5046</v>
      </c>
      <c r="B957" s="0" t="s">
        <v>5047</v>
      </c>
      <c r="C957" s="0" t="s">
        <v>5048</v>
      </c>
      <c r="E957" s="1" t="s">
        <v>5048</v>
      </c>
      <c r="G957" s="5" t="s">
        <v>5048</v>
      </c>
      <c r="H957" s="5"/>
      <c r="I957" s="5"/>
      <c r="J957" s="5"/>
      <c r="K957" s="5"/>
      <c r="L957" s="5"/>
      <c r="M957" s="5"/>
      <c r="N957" s="5"/>
      <c r="O957" s="0" t="s">
        <v>5048</v>
      </c>
      <c r="P957" s="0" t="s">
        <v>5049</v>
      </c>
      <c r="Q957" s="0" t="s">
        <v>51</v>
      </c>
      <c r="R957" s="0" t="s">
        <v>52</v>
      </c>
      <c r="S957" s="0" t="n">
        <v>653</v>
      </c>
      <c r="T957" s="0" t="n">
        <v>2059</v>
      </c>
      <c r="U957" s="0" t="n">
        <v>2059</v>
      </c>
      <c r="V957" s="0" t="n">
        <v>1091</v>
      </c>
      <c r="X957" s="0" t="n">
        <v>37</v>
      </c>
      <c r="Y957" s="0" t="s">
        <v>53</v>
      </c>
      <c r="Z957" s="0" t="n">
        <v>2059</v>
      </c>
      <c r="AA957" s="0" t="s">
        <v>54</v>
      </c>
      <c r="AB957" s="0" t="s">
        <v>54</v>
      </c>
      <c r="AC957" s="0" t="n">
        <v>1.35</v>
      </c>
      <c r="AD957" s="0" t="s">
        <v>5050</v>
      </c>
      <c r="AG957" s="6" t="n">
        <v>42735</v>
      </c>
      <c r="AH957" s="0" t="n">
        <v>45</v>
      </c>
      <c r="AI957" s="0" t="n">
        <v>48</v>
      </c>
      <c r="AJ957" s="6" t="n">
        <v>42735</v>
      </c>
      <c r="AK957" s="0" t="n">
        <v>1.35</v>
      </c>
      <c r="AL957" s="6" t="n">
        <v>42735</v>
      </c>
      <c r="AM957" s="0" t="n">
        <v>560</v>
      </c>
      <c r="AN957" s="0" t="n">
        <v>590</v>
      </c>
      <c r="AO957" s="0" t="n">
        <v>365</v>
      </c>
      <c r="AP957" s="0" t="n">
        <v>408</v>
      </c>
      <c r="AQ957" s="0" t="s">
        <v>5051</v>
      </c>
      <c r="AR957" s="0" t="s">
        <v>58</v>
      </c>
      <c r="AS957" s="0" t="s">
        <v>53</v>
      </c>
      <c r="AT957" s="0" t="n">
        <v>9</v>
      </c>
      <c r="AU957" s="0" t="n">
        <v>13</v>
      </c>
      <c r="AV957" s="0" t="s">
        <v>1263</v>
      </c>
      <c r="AX957" s="0" t="s">
        <v>5052</v>
      </c>
      <c r="AY957" s="0" t="s">
        <v>1263</v>
      </c>
    </row>
    <row r="958" customFormat="false" ht="15" hidden="false" customHeight="false" outlineLevel="0" collapsed="false">
      <c r="A958" s="0" t="s">
        <v>5053</v>
      </c>
      <c r="B958" s="0" t="s">
        <v>5047</v>
      </c>
      <c r="C958" s="0" t="s">
        <v>5054</v>
      </c>
      <c r="E958" s="1" t="s">
        <v>5054</v>
      </c>
      <c r="G958" s="5" t="s">
        <v>5054</v>
      </c>
      <c r="H958" s="5"/>
      <c r="I958" s="5"/>
      <c r="J958" s="5"/>
      <c r="K958" s="5"/>
      <c r="L958" s="5"/>
      <c r="M958" s="5"/>
      <c r="N958" s="5"/>
      <c r="O958" s="0" t="s">
        <v>5054</v>
      </c>
      <c r="P958" s="0" t="s">
        <v>5055</v>
      </c>
      <c r="Q958" s="0" t="s">
        <v>51</v>
      </c>
      <c r="R958" s="0" t="s">
        <v>52</v>
      </c>
      <c r="S958" s="0" t="n">
        <v>6.931</v>
      </c>
      <c r="T958" s="0" t="n">
        <v>4120</v>
      </c>
      <c r="U958" s="0" t="n">
        <v>4120</v>
      </c>
      <c r="V958" s="0" t="n">
        <v>4120</v>
      </c>
      <c r="W958" s="0" t="s">
        <v>5056</v>
      </c>
      <c r="X958" s="0" t="n">
        <v>983</v>
      </c>
      <c r="Y958" s="0" t="s">
        <v>77</v>
      </c>
      <c r="Z958" s="0" t="n">
        <v>4120</v>
      </c>
      <c r="AA958" s="0" t="s">
        <v>54</v>
      </c>
      <c r="AB958" s="0" t="s">
        <v>54</v>
      </c>
      <c r="AC958" s="0" t="n">
        <v>32.835</v>
      </c>
      <c r="AD958" s="0" t="s">
        <v>5057</v>
      </c>
      <c r="AG958" s="6" t="n">
        <v>42735</v>
      </c>
      <c r="AH958" s="0" t="n">
        <v>352</v>
      </c>
      <c r="AI958" s="0" t="n">
        <v>371</v>
      </c>
      <c r="AJ958" s="6" t="n">
        <v>42735</v>
      </c>
      <c r="AK958" s="0" t="n">
        <v>32.835</v>
      </c>
      <c r="AL958" s="6" t="n">
        <v>42735</v>
      </c>
      <c r="AM958" s="0" t="n">
        <v>17.408</v>
      </c>
      <c r="AN958" s="0" t="n">
        <v>18.35</v>
      </c>
      <c r="AO958" s="0" t="n">
        <v>4.84</v>
      </c>
      <c r="AP958" s="0" t="n">
        <v>5.407</v>
      </c>
      <c r="AQ958" s="0" t="s">
        <v>5051</v>
      </c>
      <c r="AR958" s="0" t="s">
        <v>58</v>
      </c>
      <c r="AS958" s="0" t="s">
        <v>77</v>
      </c>
      <c r="AT958" s="0" t="n">
        <v>747</v>
      </c>
      <c r="AU958" s="0" t="n">
        <v>894</v>
      </c>
      <c r="AX958" s="0" t="s">
        <v>5052</v>
      </c>
      <c r="AY958" s="0" t="s">
        <v>5058</v>
      </c>
    </row>
    <row r="959" customFormat="false" ht="15" hidden="false" customHeight="false" outlineLevel="0" collapsed="false">
      <c r="A959" s="0" t="s">
        <v>5059</v>
      </c>
      <c r="B959" s="0" t="s">
        <v>5047</v>
      </c>
      <c r="C959" s="0" t="s">
        <v>5060</v>
      </c>
      <c r="E959" s="1" t="s">
        <v>5060</v>
      </c>
      <c r="G959" s="5" t="s">
        <v>5060</v>
      </c>
      <c r="H959" s="5" t="s">
        <v>5061</v>
      </c>
      <c r="I959" s="5"/>
      <c r="J959" s="5"/>
      <c r="K959" s="5"/>
      <c r="L959" s="5"/>
      <c r="M959" s="5"/>
      <c r="N959" s="5"/>
      <c r="O959" s="0" t="s">
        <v>5062</v>
      </c>
      <c r="P959" s="0" t="s">
        <v>5063</v>
      </c>
      <c r="Q959" s="0" t="s">
        <v>51</v>
      </c>
      <c r="R959" s="0" t="s">
        <v>52</v>
      </c>
      <c r="S959" s="0" t="n">
        <v>408</v>
      </c>
      <c r="T959" s="0" t="n">
        <v>2120</v>
      </c>
      <c r="U959" s="0" t="n">
        <v>2120</v>
      </c>
      <c r="X959" s="0" t="n">
        <v>154</v>
      </c>
      <c r="Y959" s="0" t="s">
        <v>67</v>
      </c>
      <c r="Z959" s="0" t="n">
        <v>6420</v>
      </c>
      <c r="AA959" s="0" t="s">
        <v>54</v>
      </c>
      <c r="AB959" s="0" t="s">
        <v>54</v>
      </c>
      <c r="AC959" s="0" t="n">
        <v>3</v>
      </c>
      <c r="AD959" s="0" t="s">
        <v>5050</v>
      </c>
      <c r="AE959" s="0" t="s">
        <v>5064</v>
      </c>
      <c r="AF959" s="0" t="n">
        <v>27</v>
      </c>
      <c r="AG959" s="0" t="n">
        <v>29</v>
      </c>
      <c r="AH959" s="6" t="n">
        <v>42369</v>
      </c>
      <c r="AI959" s="0" t="n">
        <v>1.245</v>
      </c>
      <c r="AJ959" s="6" t="n">
        <v>42369</v>
      </c>
      <c r="AK959" s="0" t="n">
        <v>305</v>
      </c>
      <c r="AL959" s="0" t="n">
        <v>333</v>
      </c>
      <c r="AM959" s="0" t="s">
        <v>56</v>
      </c>
      <c r="AN959" s="0" t="s">
        <v>56</v>
      </c>
      <c r="AO959" s="0" t="s">
        <v>70</v>
      </c>
      <c r="AP959" s="0" t="s">
        <v>70</v>
      </c>
      <c r="AQ959" s="0" t="s">
        <v>67</v>
      </c>
      <c r="AR959" s="0" t="n">
        <v>27</v>
      </c>
      <c r="AS959" s="0" t="n">
        <v>8</v>
      </c>
      <c r="AT959" s="0" t="s">
        <v>5050</v>
      </c>
      <c r="AV959" s="0" t="s">
        <v>5052</v>
      </c>
    </row>
    <row r="960" customFormat="false" ht="15" hidden="false" customHeight="false" outlineLevel="0" collapsed="false">
      <c r="A960" s="0" t="s">
        <v>5065</v>
      </c>
      <c r="B960" s="0" t="s">
        <v>5047</v>
      </c>
      <c r="C960" s="0" t="s">
        <v>5066</v>
      </c>
      <c r="E960" s="1" t="s">
        <v>5066</v>
      </c>
      <c r="G960" s="5" t="s">
        <v>5066</v>
      </c>
      <c r="H960" s="5"/>
      <c r="I960" s="5"/>
      <c r="J960" s="5"/>
      <c r="K960" s="5"/>
      <c r="L960" s="5"/>
      <c r="M960" s="5"/>
      <c r="N960" s="5"/>
      <c r="O960" s="0" t="s">
        <v>5066</v>
      </c>
      <c r="P960" s="0" t="s">
        <v>5067</v>
      </c>
      <c r="Q960" s="0" t="s">
        <v>51</v>
      </c>
      <c r="R960" s="0" t="s">
        <v>52</v>
      </c>
      <c r="S960" s="0" t="n">
        <v>768</v>
      </c>
      <c r="T960" s="0" t="n">
        <v>3600</v>
      </c>
      <c r="U960" s="0" t="n">
        <v>3600</v>
      </c>
      <c r="X960" s="0" t="n">
        <v>346</v>
      </c>
      <c r="Y960" s="0" t="s">
        <v>53</v>
      </c>
      <c r="Z960" s="0" t="n">
        <v>3600</v>
      </c>
      <c r="AA960" s="0" t="s">
        <v>54</v>
      </c>
      <c r="AB960" s="0" t="s">
        <v>54</v>
      </c>
      <c r="AC960" s="0" t="n">
        <v>4.234</v>
      </c>
      <c r="AD960" s="0" t="s">
        <v>5068</v>
      </c>
      <c r="AG960" s="6" t="n">
        <v>42735</v>
      </c>
      <c r="AH960" s="0" t="n">
        <v>2</v>
      </c>
      <c r="AI960" s="0" t="n">
        <v>3</v>
      </c>
      <c r="AJ960" s="6" t="n">
        <v>42735</v>
      </c>
      <c r="AK960" s="0" t="n">
        <v>4.234</v>
      </c>
      <c r="AL960" s="6" t="n">
        <v>42735</v>
      </c>
      <c r="AM960" s="0" t="n">
        <v>785</v>
      </c>
      <c r="AN960" s="0" t="n">
        <v>828</v>
      </c>
      <c r="AO960" s="0" t="n">
        <v>693</v>
      </c>
      <c r="AP960" s="0" t="n">
        <v>774</v>
      </c>
      <c r="AQ960" s="0" t="s">
        <v>5051</v>
      </c>
      <c r="AR960" s="0" t="s">
        <v>58</v>
      </c>
      <c r="AS960" s="0" t="s">
        <v>53</v>
      </c>
      <c r="AT960" s="0" t="n">
        <v>144</v>
      </c>
      <c r="AU960" s="0" t="n">
        <v>147</v>
      </c>
      <c r="AX960" s="0" t="s">
        <v>5052</v>
      </c>
      <c r="AY960" s="0" t="s">
        <v>5069</v>
      </c>
    </row>
    <row r="961" customFormat="false" ht="15" hidden="false" customHeight="false" outlineLevel="0" collapsed="false">
      <c r="A961" s="0" t="s">
        <v>5070</v>
      </c>
      <c r="B961" s="0" t="s">
        <v>5047</v>
      </c>
      <c r="C961" s="0" t="s">
        <v>5071</v>
      </c>
      <c r="E961" s="1" t="s">
        <v>5071</v>
      </c>
      <c r="G961" s="5" t="s">
        <v>5071</v>
      </c>
      <c r="H961" s="5"/>
      <c r="I961" s="5"/>
      <c r="J961" s="5"/>
      <c r="K961" s="5"/>
      <c r="L961" s="5"/>
      <c r="M961" s="5"/>
      <c r="N961" s="5"/>
      <c r="O961" s="0" t="s">
        <v>5071</v>
      </c>
      <c r="P961" s="0" t="s">
        <v>5072</v>
      </c>
      <c r="Q961" s="0" t="s">
        <v>51</v>
      </c>
      <c r="R961" s="0" t="s">
        <v>52</v>
      </c>
      <c r="S961" s="0" t="n">
        <v>1.406</v>
      </c>
      <c r="T961" s="0" t="n">
        <v>3020</v>
      </c>
      <c r="U961" s="0" t="n">
        <v>3020</v>
      </c>
      <c r="X961" s="0" t="n">
        <v>171</v>
      </c>
      <c r="Y961" s="0" t="s">
        <v>77</v>
      </c>
      <c r="Z961" s="0" t="n">
        <v>3020</v>
      </c>
      <c r="AA961" s="0" t="s">
        <v>54</v>
      </c>
      <c r="AB961" s="0" t="s">
        <v>54</v>
      </c>
      <c r="AC961" s="0" t="n">
        <v>7.587</v>
      </c>
      <c r="AD961" s="0" t="s">
        <v>5073</v>
      </c>
      <c r="AG961" s="6" t="n">
        <v>42735</v>
      </c>
      <c r="AH961" s="0" t="n">
        <v>48</v>
      </c>
      <c r="AI961" s="0" t="n">
        <v>50</v>
      </c>
      <c r="AJ961" s="6" t="n">
        <v>42735</v>
      </c>
      <c r="AK961" s="0" t="n">
        <v>7.587</v>
      </c>
      <c r="AL961" s="6" t="n">
        <v>42735</v>
      </c>
      <c r="AM961" s="0" t="n">
        <v>3.233</v>
      </c>
      <c r="AN961" s="0" t="n">
        <v>3.408</v>
      </c>
      <c r="AO961" s="0" t="n">
        <v>1.236</v>
      </c>
      <c r="AP961" s="0" t="n">
        <v>1.381</v>
      </c>
      <c r="AQ961" s="0" t="s">
        <v>5074</v>
      </c>
      <c r="AR961" s="0" t="s">
        <v>58</v>
      </c>
      <c r="AS961" s="0" t="s">
        <v>77</v>
      </c>
      <c r="AT961" s="0" t="n">
        <v>58</v>
      </c>
      <c r="AU961" s="0" t="n">
        <v>68</v>
      </c>
      <c r="AW961" s="0" t="s">
        <v>5073</v>
      </c>
      <c r="AX961" s="0" t="s">
        <v>5052</v>
      </c>
    </row>
    <row r="962" customFormat="false" ht="15" hidden="false" customHeight="false" outlineLevel="0" collapsed="false">
      <c r="A962" s="0" t="s">
        <v>5075</v>
      </c>
      <c r="B962" s="0" t="s">
        <v>5047</v>
      </c>
      <c r="C962" s="0" t="s">
        <v>5076</v>
      </c>
      <c r="E962" s="1" t="s">
        <v>5076</v>
      </c>
      <c r="G962" s="5" t="s">
        <v>5076</v>
      </c>
      <c r="H962" s="5"/>
      <c r="I962" s="5"/>
      <c r="J962" s="5"/>
      <c r="K962" s="5"/>
      <c r="L962" s="5"/>
      <c r="M962" s="5"/>
      <c r="N962" s="5"/>
      <c r="O962" s="0" t="s">
        <v>5076</v>
      </c>
      <c r="P962" s="0" t="s">
        <v>5077</v>
      </c>
      <c r="Q962" s="0" t="s">
        <v>51</v>
      </c>
      <c r="R962" s="0" t="s">
        <v>52</v>
      </c>
      <c r="S962" s="0" t="n">
        <v>3.12</v>
      </c>
      <c r="T962" s="0" t="n">
        <v>2550</v>
      </c>
      <c r="U962" s="0" t="n">
        <v>2550</v>
      </c>
      <c r="W962" s="0" t="s">
        <v>5078</v>
      </c>
      <c r="X962" s="0" t="n">
        <v>428</v>
      </c>
      <c r="Y962" s="0" t="s">
        <v>53</v>
      </c>
      <c r="Z962" s="0" t="n">
        <v>2550</v>
      </c>
      <c r="AA962" s="0" t="s">
        <v>54</v>
      </c>
      <c r="AB962" s="0" t="s">
        <v>54</v>
      </c>
      <c r="AC962" s="0" t="n">
        <v>26.083</v>
      </c>
      <c r="AD962" s="0" t="s">
        <v>5079</v>
      </c>
      <c r="AG962" s="6" t="n">
        <v>42735</v>
      </c>
      <c r="AH962" s="0" t="n">
        <v>166</v>
      </c>
      <c r="AI962" s="0" t="n">
        <v>175</v>
      </c>
      <c r="AJ962" s="6" t="n">
        <v>42735</v>
      </c>
      <c r="AK962" s="0" t="n">
        <v>26.083</v>
      </c>
      <c r="AL962" s="6" t="n">
        <v>42735</v>
      </c>
      <c r="AM962" s="0" t="n">
        <v>4.077</v>
      </c>
      <c r="AN962" s="0" t="n">
        <v>4.297</v>
      </c>
      <c r="AO962" s="0" t="n">
        <v>2.706</v>
      </c>
      <c r="AP962" s="0" t="n">
        <v>3.024</v>
      </c>
      <c r="AQ962" s="0" t="s">
        <v>5051</v>
      </c>
      <c r="AR962" s="0" t="s">
        <v>58</v>
      </c>
      <c r="AS962" s="0" t="s">
        <v>53</v>
      </c>
      <c r="AT962" s="0" t="n">
        <v>223</v>
      </c>
      <c r="AU962" s="0" t="n">
        <v>222</v>
      </c>
      <c r="AV962" s="0" t="s">
        <v>5080</v>
      </c>
      <c r="AW962" s="0" t="s">
        <v>5052</v>
      </c>
      <c r="AX962" s="0" t="s">
        <v>5052</v>
      </c>
      <c r="AY962" s="0" t="s">
        <v>5081</v>
      </c>
    </row>
    <row r="963" customFormat="false" ht="15" hidden="false" customHeight="false" outlineLevel="0" collapsed="false">
      <c r="A963" s="0" t="s">
        <v>5082</v>
      </c>
      <c r="B963" s="0" t="s">
        <v>5047</v>
      </c>
      <c r="C963" s="0" t="s">
        <v>5083</v>
      </c>
      <c r="E963" s="1" t="s">
        <v>5083</v>
      </c>
      <c r="G963" s="5" t="s">
        <v>5083</v>
      </c>
      <c r="H963" s="5"/>
      <c r="I963" s="5"/>
      <c r="J963" s="5"/>
      <c r="K963" s="5"/>
      <c r="L963" s="5"/>
      <c r="M963" s="5"/>
      <c r="N963" s="5"/>
      <c r="O963" s="0" t="s">
        <v>5083</v>
      </c>
      <c r="P963" s="0" t="s">
        <v>5084</v>
      </c>
      <c r="Q963" s="0" t="s">
        <v>51</v>
      </c>
      <c r="R963" s="0" t="s">
        <v>52</v>
      </c>
      <c r="S963" s="0" t="n">
        <v>34.193</v>
      </c>
      <c r="T963" s="0" t="n">
        <v>4120</v>
      </c>
      <c r="U963" s="0" t="n">
        <v>4120</v>
      </c>
      <c r="V963" s="0" t="n">
        <v>4120</v>
      </c>
      <c r="W963" s="0" t="s">
        <v>5085</v>
      </c>
      <c r="X963" s="0" t="n">
        <v>1.412</v>
      </c>
      <c r="Y963" s="0" t="s">
        <v>53</v>
      </c>
      <c r="Z963" s="0" t="n">
        <v>4120</v>
      </c>
      <c r="AA963" s="0" t="s">
        <v>54</v>
      </c>
      <c r="AB963" s="0" t="s">
        <v>54</v>
      </c>
      <c r="AC963" s="0" t="n">
        <v>169.766</v>
      </c>
      <c r="AD963" s="0" t="s">
        <v>5086</v>
      </c>
      <c r="AG963" s="6" t="n">
        <v>42735</v>
      </c>
      <c r="AH963" s="0" t="n">
        <v>751</v>
      </c>
      <c r="AI963" s="0" t="n">
        <v>792</v>
      </c>
      <c r="AJ963" s="6" t="n">
        <v>42735</v>
      </c>
      <c r="AK963" s="0" t="n">
        <v>169.766</v>
      </c>
      <c r="AL963" s="6" t="n">
        <v>42735</v>
      </c>
      <c r="AM963" s="0" t="n">
        <v>33.373</v>
      </c>
      <c r="AN963" s="0" t="n">
        <v>35.179</v>
      </c>
      <c r="AO963" s="0" t="n">
        <v>11.241</v>
      </c>
      <c r="AP963" s="0" t="n">
        <v>12.561</v>
      </c>
      <c r="AQ963" s="0" t="s">
        <v>5051</v>
      </c>
      <c r="AR963" s="0" t="s">
        <v>58</v>
      </c>
      <c r="AS963" s="0" t="s">
        <v>53</v>
      </c>
      <c r="AT963" s="0" t="n">
        <v>2168</v>
      </c>
      <c r="AU963" s="0" t="n">
        <v>2.365</v>
      </c>
      <c r="AX963" s="0" t="s">
        <v>5052</v>
      </c>
      <c r="AY963" s="0" t="s">
        <v>5087</v>
      </c>
    </row>
    <row r="964" customFormat="false" ht="15" hidden="false" customHeight="false" outlineLevel="0" collapsed="false">
      <c r="A964" s="0" t="s">
        <v>5088</v>
      </c>
      <c r="B964" s="0" t="s">
        <v>5047</v>
      </c>
      <c r="C964" s="0" t="s">
        <v>5089</v>
      </c>
      <c r="E964" s="1" t="s">
        <v>5089</v>
      </c>
      <c r="G964" s="5" t="s">
        <v>5089</v>
      </c>
      <c r="H964" s="5"/>
      <c r="I964" s="5"/>
      <c r="J964" s="5"/>
      <c r="K964" s="5"/>
      <c r="L964" s="5"/>
      <c r="M964" s="5"/>
      <c r="N964" s="5"/>
      <c r="O964" s="0" t="s">
        <v>5089</v>
      </c>
      <c r="P964" s="0" t="s">
        <v>5090</v>
      </c>
      <c r="Q964" s="0" t="s">
        <v>51</v>
      </c>
      <c r="R964" s="0" t="s">
        <v>52</v>
      </c>
      <c r="S964" s="0" t="n">
        <v>55.555</v>
      </c>
      <c r="T964" s="0" t="n">
        <v>6190</v>
      </c>
      <c r="U964" s="0" t="n">
        <v>6190</v>
      </c>
      <c r="V964" s="0" t="n">
        <v>6190</v>
      </c>
      <c r="X964" s="0" t="n">
        <v>977</v>
      </c>
      <c r="Y964" s="0" t="s">
        <v>53</v>
      </c>
      <c r="Z964" s="0" t="n">
        <v>6190</v>
      </c>
      <c r="AA964" s="0" t="s">
        <v>54</v>
      </c>
      <c r="AB964" s="0" t="s">
        <v>54</v>
      </c>
      <c r="AC964" s="0" t="n">
        <v>127.323</v>
      </c>
      <c r="AD964" s="0" t="s">
        <v>5086</v>
      </c>
      <c r="AG964" s="6" t="n">
        <v>42735</v>
      </c>
      <c r="AH964" s="0" t="n">
        <v>2.369</v>
      </c>
      <c r="AI964" s="0" t="n">
        <v>2.497</v>
      </c>
      <c r="AJ964" s="6" t="n">
        <v>42735</v>
      </c>
      <c r="AK964" s="0" t="n">
        <v>127.323</v>
      </c>
      <c r="AL964" s="6" t="n">
        <v>42735</v>
      </c>
      <c r="AM964" s="0" t="n">
        <v>123.641</v>
      </c>
      <c r="AN964" s="0" t="n">
        <v>130.33</v>
      </c>
      <c r="AO964" s="0" t="n">
        <v>47.935</v>
      </c>
      <c r="AP964" s="0" t="n">
        <v>53.56</v>
      </c>
      <c r="AQ964" s="0" t="s">
        <v>5051</v>
      </c>
      <c r="AR964" s="0" t="s">
        <v>58</v>
      </c>
      <c r="AS964" s="0" t="s">
        <v>53</v>
      </c>
      <c r="AT964" s="0" t="n">
        <v>279</v>
      </c>
      <c r="AU964" s="0" t="n">
        <v>312</v>
      </c>
      <c r="AX964" s="0" t="s">
        <v>5052</v>
      </c>
      <c r="AY964" s="0" t="s">
        <v>5091</v>
      </c>
    </row>
    <row r="965" customFormat="false" ht="15" hidden="false" customHeight="false" outlineLevel="0" collapsed="false">
      <c r="A965" s="0" t="s">
        <v>5092</v>
      </c>
      <c r="B965" s="0" t="s">
        <v>5047</v>
      </c>
      <c r="C965" s="0" t="s">
        <v>5093</v>
      </c>
      <c r="E965" s="1" t="s">
        <v>5093</v>
      </c>
      <c r="G965" s="5" t="s">
        <v>5093</v>
      </c>
      <c r="H965" s="5" t="s">
        <v>5094</v>
      </c>
      <c r="I965" s="5" t="s">
        <v>5095</v>
      </c>
      <c r="J965" s="5"/>
      <c r="K965" s="5"/>
      <c r="L965" s="5"/>
      <c r="M965" s="5"/>
      <c r="N965" s="5"/>
      <c r="O965" s="0" t="s">
        <v>5096</v>
      </c>
      <c r="P965" s="0" t="s">
        <v>5097</v>
      </c>
      <c r="Q965" s="0" t="s">
        <v>51</v>
      </c>
      <c r="R965" s="0" t="s">
        <v>52</v>
      </c>
      <c r="S965" s="0" t="n">
        <v>284</v>
      </c>
      <c r="T965" s="0" t="n">
        <v>2120</v>
      </c>
      <c r="U965" s="0" t="n">
        <v>2120</v>
      </c>
      <c r="X965" s="0" t="n">
        <v>19</v>
      </c>
      <c r="Y965" s="0" t="s">
        <v>67</v>
      </c>
      <c r="Z965" s="0" t="n">
        <v>6612</v>
      </c>
      <c r="AA965" s="0" t="s">
        <v>5098</v>
      </c>
      <c r="AB965" s="0" t="s">
        <v>56</v>
      </c>
      <c r="AD965" s="0" t="s">
        <v>5086</v>
      </c>
      <c r="AG965" s="6" t="n">
        <v>42735</v>
      </c>
      <c r="AH965" s="0" t="n">
        <v>26</v>
      </c>
      <c r="AI965" s="0" t="n">
        <v>28</v>
      </c>
      <c r="AJ965" s="6" t="n">
        <v>42735</v>
      </c>
      <c r="AK965" s="0" t="n">
        <v>1.15</v>
      </c>
      <c r="AL965" s="6" t="n">
        <v>42735</v>
      </c>
      <c r="AM965" s="0" t="n">
        <v>288</v>
      </c>
      <c r="AN965" s="0" t="n">
        <v>303</v>
      </c>
      <c r="AO965" s="0" t="n">
        <v>800</v>
      </c>
      <c r="AP965" s="0" t="n">
        <v>894</v>
      </c>
      <c r="AQ965" s="0" t="s">
        <v>5051</v>
      </c>
      <c r="AR965" s="0" t="s">
        <v>58</v>
      </c>
      <c r="AS965" s="0" t="s">
        <v>67</v>
      </c>
      <c r="AT965" s="0" t="n">
        <v>13</v>
      </c>
      <c r="AU965" s="0" t="n">
        <v>12</v>
      </c>
      <c r="AV965" s="0" t="s">
        <v>5099</v>
      </c>
      <c r="AW965" s="0" t="s">
        <v>5100</v>
      </c>
      <c r="AX965" s="0" t="s">
        <v>5052</v>
      </c>
      <c r="AY965" s="0" t="s">
        <v>5101</v>
      </c>
    </row>
    <row r="966" customFormat="false" ht="15" hidden="false" customHeight="false" outlineLevel="0" collapsed="false">
      <c r="A966" s="0" t="s">
        <v>5102</v>
      </c>
      <c r="B966" s="0" t="s">
        <v>5047</v>
      </c>
      <c r="C966" s="0" t="s">
        <v>5103</v>
      </c>
      <c r="E966" s="1" t="s">
        <v>5103</v>
      </c>
      <c r="G966" s="5" t="s">
        <v>5103</v>
      </c>
      <c r="H966" s="5"/>
      <c r="I966" s="5"/>
      <c r="J966" s="5"/>
      <c r="K966" s="5"/>
      <c r="L966" s="5"/>
      <c r="M966" s="5"/>
      <c r="N966" s="5"/>
      <c r="O966" s="0" t="s">
        <v>5103</v>
      </c>
      <c r="P966" s="0" t="s">
        <v>5104</v>
      </c>
      <c r="Q966" s="0" t="s">
        <v>51</v>
      </c>
      <c r="R966" s="0" t="s">
        <v>52</v>
      </c>
      <c r="S966" s="0" t="n">
        <v>64</v>
      </c>
      <c r="T966" s="0" t="n">
        <v>2849</v>
      </c>
      <c r="U966" s="0" t="n">
        <v>2849</v>
      </c>
      <c r="X966" s="0" t="n">
        <v>961</v>
      </c>
      <c r="Y966" s="0" t="s">
        <v>53</v>
      </c>
      <c r="Z966" s="0" t="n">
        <v>2849</v>
      </c>
      <c r="AA966" s="0" t="s">
        <v>54</v>
      </c>
      <c r="AB966" s="0" t="s">
        <v>54</v>
      </c>
      <c r="AC966" s="0" t="n">
        <v>340</v>
      </c>
      <c r="AD966" s="0" t="s">
        <v>5105</v>
      </c>
      <c r="AG966" s="6" t="n">
        <v>42735</v>
      </c>
      <c r="AH966" s="0" t="n">
        <v>4</v>
      </c>
      <c r="AI966" s="0" t="n">
        <v>4</v>
      </c>
      <c r="AJ966" s="6" t="n">
        <v>42735</v>
      </c>
      <c r="AK966" s="0" t="n">
        <v>340</v>
      </c>
      <c r="AL966" s="6" t="n">
        <v>42735</v>
      </c>
      <c r="AM966" s="0" t="n">
        <v>71</v>
      </c>
      <c r="AN966" s="0" t="n">
        <v>75</v>
      </c>
      <c r="AO966" s="0" t="n">
        <v>32</v>
      </c>
      <c r="AP966" s="0" t="n">
        <v>36</v>
      </c>
      <c r="AQ966" s="0" t="s">
        <v>5051</v>
      </c>
      <c r="AR966" s="0" t="s">
        <v>58</v>
      </c>
      <c r="AS966" s="0" t="s">
        <v>53</v>
      </c>
      <c r="AT966" s="0" t="n">
        <v>9</v>
      </c>
      <c r="AU966" s="0" t="n">
        <v>14</v>
      </c>
      <c r="AV966" s="0" t="s">
        <v>5105</v>
      </c>
      <c r="AX966" s="0" t="s">
        <v>5052</v>
      </c>
    </row>
    <row r="967" customFormat="false" ht="15" hidden="false" customHeight="false" outlineLevel="0" collapsed="false">
      <c r="A967" s="0" t="s">
        <v>5106</v>
      </c>
      <c r="B967" s="0" t="s">
        <v>5047</v>
      </c>
      <c r="C967" s="0" t="s">
        <v>5107</v>
      </c>
      <c r="E967" s="1" t="s">
        <v>5107</v>
      </c>
      <c r="G967" s="5" t="s">
        <v>5107</v>
      </c>
      <c r="H967" s="5"/>
      <c r="I967" s="5"/>
      <c r="J967" s="5"/>
      <c r="K967" s="5"/>
      <c r="L967" s="5"/>
      <c r="M967" s="5"/>
      <c r="N967" s="5"/>
      <c r="O967" s="0" t="s">
        <v>5107</v>
      </c>
      <c r="P967" s="0" t="s">
        <v>5108</v>
      </c>
      <c r="Q967" s="0" t="s">
        <v>51</v>
      </c>
      <c r="R967" s="0" t="s">
        <v>52</v>
      </c>
      <c r="S967" s="0" t="n">
        <v>114</v>
      </c>
      <c r="T967" s="0" t="n">
        <v>6190</v>
      </c>
      <c r="U967" s="0" t="n">
        <v>6190</v>
      </c>
      <c r="X967" s="0" t="n">
        <v>159</v>
      </c>
      <c r="Y967" s="0" t="s">
        <v>53</v>
      </c>
      <c r="Z967" s="0" t="n">
        <v>6190</v>
      </c>
      <c r="AA967" s="0" t="s">
        <v>54</v>
      </c>
      <c r="AB967" s="0" t="s">
        <v>54</v>
      </c>
      <c r="AC967" s="0" t="n">
        <v>280</v>
      </c>
      <c r="AD967" s="0" t="s">
        <v>5086</v>
      </c>
      <c r="AG967" s="6" t="n">
        <v>42735</v>
      </c>
      <c r="AH967" s="0" t="n">
        <v>-3</v>
      </c>
      <c r="AI967" s="0" t="n">
        <v>-3</v>
      </c>
      <c r="AJ967" s="6" t="n">
        <v>42735</v>
      </c>
      <c r="AK967" s="0" t="n">
        <v>280</v>
      </c>
      <c r="AL967" s="6" t="n">
        <v>42735</v>
      </c>
      <c r="AM967" s="0" t="n">
        <v>147</v>
      </c>
      <c r="AN967" s="0" t="n">
        <v>155</v>
      </c>
      <c r="AO967" s="0" t="n">
        <v>181</v>
      </c>
      <c r="AP967" s="0" t="n">
        <v>202</v>
      </c>
      <c r="AQ967" s="0" t="s">
        <v>5074</v>
      </c>
      <c r="AR967" s="0" t="s">
        <v>58</v>
      </c>
      <c r="AS967" s="0" t="s">
        <v>53</v>
      </c>
      <c r="AT967" s="0" t="n">
        <v>61</v>
      </c>
      <c r="AU967" s="0" t="n">
        <v>77</v>
      </c>
      <c r="AX967" s="0" t="s">
        <v>5052</v>
      </c>
    </row>
    <row r="968" customFormat="false" ht="15" hidden="false" customHeight="false" outlineLevel="0" collapsed="false">
      <c r="A968" s="0" t="s">
        <v>5109</v>
      </c>
      <c r="B968" s="0" t="s">
        <v>5047</v>
      </c>
      <c r="C968" s="0" t="s">
        <v>5110</v>
      </c>
      <c r="E968" s="1" t="s">
        <v>5110</v>
      </c>
      <c r="G968" s="5" t="s">
        <v>5110</v>
      </c>
      <c r="H968" s="5"/>
      <c r="I968" s="5"/>
      <c r="J968" s="5"/>
      <c r="K968" s="5"/>
      <c r="L968" s="5"/>
      <c r="M968" s="5"/>
      <c r="N968" s="5"/>
      <c r="O968" s="0" t="s">
        <v>5110</v>
      </c>
      <c r="P968" s="0" t="s">
        <v>5111</v>
      </c>
      <c r="Q968" s="0" t="s">
        <v>51</v>
      </c>
      <c r="R968" s="0" t="s">
        <v>52</v>
      </c>
      <c r="S968" s="0" t="n">
        <v>646</v>
      </c>
      <c r="T968" s="0" t="n">
        <v>1711</v>
      </c>
      <c r="U968" s="0" t="n">
        <v>1711</v>
      </c>
      <c r="V968" s="0" t="n">
        <v>210</v>
      </c>
      <c r="W968" s="0" t="s">
        <v>5112</v>
      </c>
      <c r="X968" s="0" t="n">
        <v>87</v>
      </c>
      <c r="Y968" s="0" t="s">
        <v>77</v>
      </c>
      <c r="Z968" s="0" t="n">
        <v>1711</v>
      </c>
      <c r="AA968" s="0" t="s">
        <v>54</v>
      </c>
      <c r="AB968" s="0" t="s">
        <v>54</v>
      </c>
      <c r="AC968" s="0" t="n">
        <v>877</v>
      </c>
      <c r="AD968" s="0" t="s">
        <v>5086</v>
      </c>
      <c r="AG968" s="6" t="n">
        <v>42735</v>
      </c>
      <c r="AH968" s="0" t="n">
        <v>39</v>
      </c>
      <c r="AI968" s="0" t="n">
        <v>41</v>
      </c>
      <c r="AJ968" s="6" t="n">
        <v>42735</v>
      </c>
      <c r="AK968" s="0" t="n">
        <v>877</v>
      </c>
      <c r="AL968" s="6" t="n">
        <v>42735</v>
      </c>
      <c r="AM968" s="0" t="n">
        <v>1.232</v>
      </c>
      <c r="AN968" s="0" t="n">
        <v>1.298</v>
      </c>
      <c r="AO968" s="0" t="n">
        <v>927</v>
      </c>
      <c r="AP968" s="0" t="n">
        <v>1.036</v>
      </c>
      <c r="AQ968" s="0" t="s">
        <v>5051</v>
      </c>
      <c r="AR968" s="0" t="s">
        <v>58</v>
      </c>
      <c r="AS968" s="0" t="s">
        <v>77</v>
      </c>
      <c r="AT968" s="0" t="n">
        <v>26</v>
      </c>
      <c r="AU968" s="0" t="n">
        <v>25</v>
      </c>
      <c r="AX968" s="0" t="s">
        <v>5052</v>
      </c>
    </row>
    <row r="969" customFormat="false" ht="15" hidden="false" customHeight="false" outlineLevel="0" collapsed="false">
      <c r="A969" s="0" t="s">
        <v>5113</v>
      </c>
      <c r="B969" s="0" t="s">
        <v>5047</v>
      </c>
      <c r="C969" s="0" t="s">
        <v>5114</v>
      </c>
      <c r="E969" s="1" t="s">
        <v>5114</v>
      </c>
      <c r="G969" s="5" t="s">
        <v>5114</v>
      </c>
      <c r="H969" s="5"/>
      <c r="I969" s="5"/>
      <c r="J969" s="5"/>
      <c r="K969" s="5"/>
      <c r="L969" s="5"/>
      <c r="M969" s="5"/>
      <c r="N969" s="5"/>
      <c r="O969" s="0" t="s">
        <v>5114</v>
      </c>
      <c r="P969" s="0" t="s">
        <v>5115</v>
      </c>
      <c r="Q969" s="0" t="s">
        <v>51</v>
      </c>
      <c r="R969" s="0" t="s">
        <v>52</v>
      </c>
      <c r="S969" s="0" t="n">
        <v>2.902</v>
      </c>
      <c r="T969" s="0" t="n">
        <v>6209</v>
      </c>
      <c r="U969" s="0" t="n">
        <v>6209</v>
      </c>
      <c r="X969" s="0" t="n">
        <v>997</v>
      </c>
      <c r="Y969" s="0" t="s">
        <v>53</v>
      </c>
      <c r="Z969" s="0" t="n">
        <v>6209</v>
      </c>
      <c r="AA969" s="0" t="s">
        <v>54</v>
      </c>
      <c r="AB969" s="0" t="s">
        <v>54</v>
      </c>
      <c r="AC969" s="0" t="n">
        <v>34.307</v>
      </c>
      <c r="AD969" s="0" t="s">
        <v>5086</v>
      </c>
      <c r="AG969" s="6" t="n">
        <v>42735</v>
      </c>
      <c r="AH969" s="0" t="n">
        <v>71</v>
      </c>
      <c r="AI969" s="0" t="n">
        <v>75</v>
      </c>
      <c r="AJ969" s="6" t="n">
        <v>42735</v>
      </c>
      <c r="AK969" s="0" t="n">
        <v>34.307</v>
      </c>
      <c r="AL969" s="6" t="n">
        <v>42735</v>
      </c>
      <c r="AM969" s="0" t="n">
        <v>3.332</v>
      </c>
      <c r="AN969" s="0" t="n">
        <v>3.512</v>
      </c>
      <c r="AO969" s="0" t="n">
        <v>2.289</v>
      </c>
      <c r="AP969" s="0" t="n">
        <v>2.558</v>
      </c>
      <c r="AQ969" s="0" t="s">
        <v>5074</v>
      </c>
      <c r="AR969" s="0" t="s">
        <v>58</v>
      </c>
      <c r="AS969" s="0" t="s">
        <v>53</v>
      </c>
      <c r="AT969" s="0" t="n">
        <v>179</v>
      </c>
      <c r="AU969" s="0" t="n">
        <v>232</v>
      </c>
      <c r="AX969" s="0" t="s">
        <v>5052</v>
      </c>
      <c r="AY969" s="0" t="s">
        <v>5116</v>
      </c>
    </row>
    <row r="970" customFormat="false" ht="15" hidden="false" customHeight="false" outlineLevel="0" collapsed="false">
      <c r="A970" s="0" t="s">
        <v>5117</v>
      </c>
      <c r="B970" s="0" t="s">
        <v>5047</v>
      </c>
      <c r="C970" s="0" t="s">
        <v>5118</v>
      </c>
      <c r="E970" s="1" t="s">
        <v>5118</v>
      </c>
      <c r="G970" s="5" t="s">
        <v>5118</v>
      </c>
      <c r="H970" s="5"/>
      <c r="I970" s="5"/>
      <c r="J970" s="5"/>
      <c r="K970" s="5"/>
      <c r="L970" s="5"/>
      <c r="M970" s="5"/>
      <c r="N970" s="5"/>
      <c r="O970" s="0" t="s">
        <v>5118</v>
      </c>
      <c r="P970" s="0" t="s">
        <v>5119</v>
      </c>
      <c r="Q970" s="0" t="s">
        <v>51</v>
      </c>
      <c r="R970" s="0" t="s">
        <v>52</v>
      </c>
      <c r="S970" s="0" t="n">
        <v>82</v>
      </c>
      <c r="T970" s="0" t="n">
        <v>4638</v>
      </c>
      <c r="U970" s="0" t="n">
        <v>4638</v>
      </c>
      <c r="X970" s="0" t="n">
        <v>314</v>
      </c>
      <c r="Y970" s="0" t="s">
        <v>53</v>
      </c>
      <c r="Z970" s="0" t="n">
        <v>4638</v>
      </c>
      <c r="AA970" s="0" t="s">
        <v>54</v>
      </c>
      <c r="AB970" s="0" t="s">
        <v>54</v>
      </c>
      <c r="AC970" s="0" t="n">
        <v>576</v>
      </c>
      <c r="AD970" s="0" t="s">
        <v>5120</v>
      </c>
      <c r="AE970" s="0" t="s">
        <v>5121</v>
      </c>
      <c r="AF970" s="0" t="n">
        <v>69</v>
      </c>
      <c r="AG970" s="0" t="n">
        <v>73</v>
      </c>
      <c r="AH970" s="6" t="n">
        <v>42338</v>
      </c>
      <c r="AI970" s="0" t="n">
        <v>576</v>
      </c>
      <c r="AJ970" s="6" t="n">
        <v>42338</v>
      </c>
      <c r="AK970" s="0" t="n">
        <v>55</v>
      </c>
      <c r="AL970" s="0" t="n">
        <v>58</v>
      </c>
      <c r="AM970" s="0" t="n">
        <v>58</v>
      </c>
      <c r="AN970" s="0" t="n">
        <v>65</v>
      </c>
      <c r="AO970" s="0" t="s">
        <v>5051</v>
      </c>
      <c r="AP970" s="0" t="s">
        <v>58</v>
      </c>
      <c r="AQ970" s="0" t="s">
        <v>53</v>
      </c>
      <c r="AR970" s="0" t="n">
        <v>23</v>
      </c>
      <c r="AS970" s="0" t="n">
        <v>44</v>
      </c>
      <c r="AV970" s="0" t="s">
        <v>5052</v>
      </c>
      <c r="AW970" s="0" t="s">
        <v>5122</v>
      </c>
    </row>
    <row r="971" customFormat="false" ht="15" hidden="false" customHeight="false" outlineLevel="0" collapsed="false">
      <c r="A971" s="0" t="s">
        <v>5123</v>
      </c>
      <c r="B971" s="0" t="s">
        <v>5047</v>
      </c>
      <c r="C971" s="0" t="s">
        <v>5124</v>
      </c>
      <c r="E971" s="1" t="s">
        <v>5124</v>
      </c>
      <c r="G971" s="5" t="s">
        <v>5124</v>
      </c>
      <c r="H971" s="5"/>
      <c r="I971" s="5"/>
      <c r="J971" s="5"/>
      <c r="K971" s="5"/>
      <c r="L971" s="5"/>
      <c r="M971" s="5"/>
      <c r="N971" s="5"/>
      <c r="O971" s="0" t="s">
        <v>5124</v>
      </c>
      <c r="P971" s="0" t="s">
        <v>5125</v>
      </c>
      <c r="Q971" s="0" t="s">
        <v>451</v>
      </c>
      <c r="R971" s="0" t="s">
        <v>52</v>
      </c>
      <c r="S971" s="0" t="n">
        <v>48.691</v>
      </c>
      <c r="T971" s="0" t="n">
        <v>6419</v>
      </c>
      <c r="U971" s="0" t="n">
        <v>6419</v>
      </c>
      <c r="V971" s="0" t="n">
        <v>6492</v>
      </c>
      <c r="W971" s="0" t="s">
        <v>5126</v>
      </c>
      <c r="X971" s="0" t="n">
        <v>1.405</v>
      </c>
      <c r="Y971" s="0" t="s">
        <v>53</v>
      </c>
      <c r="Z971" s="0" t="n">
        <v>6419</v>
      </c>
      <c r="AA971" s="0" t="s">
        <v>54</v>
      </c>
      <c r="AB971" s="0" t="s">
        <v>54</v>
      </c>
      <c r="AC971" s="0" t="n">
        <v>191.635</v>
      </c>
      <c r="AD971" s="0" t="s">
        <v>5127</v>
      </c>
      <c r="AG971" s="6" t="n">
        <v>42735</v>
      </c>
      <c r="AH971" s="0" t="n">
        <v>7.486</v>
      </c>
      <c r="AI971" s="0" t="n">
        <v>7.891</v>
      </c>
      <c r="AJ971" s="6" t="n">
        <v>42735</v>
      </c>
      <c r="AK971" s="0" t="n">
        <v>191.635</v>
      </c>
      <c r="AL971" s="6" t="n">
        <v>42735</v>
      </c>
      <c r="AM971" s="0" t="s">
        <v>5128</v>
      </c>
      <c r="AN971" s="0" t="s">
        <v>5129</v>
      </c>
      <c r="AO971" s="0" t="n">
        <v>85.394</v>
      </c>
      <c r="AP971" s="0" t="n">
        <v>95.415</v>
      </c>
      <c r="AQ971" s="0" t="s">
        <v>5051</v>
      </c>
      <c r="AR971" s="0" t="s">
        <v>58</v>
      </c>
      <c r="AS971" s="0" t="s">
        <v>53</v>
      </c>
      <c r="AT971" s="0" t="n">
        <v>1119</v>
      </c>
      <c r="AU971" s="0" t="n">
        <v>1.653</v>
      </c>
      <c r="AX971" s="0" t="s">
        <v>5052</v>
      </c>
      <c r="AY971" s="0" t="s">
        <v>5130</v>
      </c>
    </row>
    <row r="972" customFormat="false" ht="15" hidden="false" customHeight="false" outlineLevel="0" collapsed="false">
      <c r="A972" s="0" t="s">
        <v>5131</v>
      </c>
      <c r="B972" s="0" t="s">
        <v>5047</v>
      </c>
      <c r="C972" s="0" t="s">
        <v>5132</v>
      </c>
      <c r="E972" s="1" t="s">
        <v>5132</v>
      </c>
      <c r="G972" s="5" t="s">
        <v>5132</v>
      </c>
      <c r="H972" s="5"/>
      <c r="I972" s="5"/>
      <c r="J972" s="5"/>
      <c r="K972" s="5"/>
      <c r="L972" s="5"/>
      <c r="M972" s="5"/>
      <c r="N972" s="5"/>
      <c r="O972" s="0" t="s">
        <v>5133</v>
      </c>
      <c r="P972" s="0" t="s">
        <v>5134</v>
      </c>
      <c r="Q972" s="0" t="s">
        <v>51</v>
      </c>
      <c r="R972" s="0" t="s">
        <v>52</v>
      </c>
      <c r="S972" s="0" t="n">
        <v>1.655</v>
      </c>
      <c r="T972" s="0" t="n">
        <v>7112</v>
      </c>
      <c r="U972" s="0" t="n">
        <v>7112</v>
      </c>
      <c r="V972" s="0" t="n">
        <v>2059</v>
      </c>
      <c r="X972" s="0" t="n">
        <v>901</v>
      </c>
      <c r="Y972" s="0" t="s">
        <v>227</v>
      </c>
      <c r="Z972" s="0" t="n">
        <v>6499</v>
      </c>
      <c r="AA972" s="0" t="s">
        <v>5135</v>
      </c>
      <c r="AB972" s="0" t="s">
        <v>56</v>
      </c>
      <c r="AC972" s="0" t="n">
        <v>27.223</v>
      </c>
      <c r="AD972" s="0" t="s">
        <v>5136</v>
      </c>
      <c r="AG972" s="6" t="n">
        <v>42735</v>
      </c>
      <c r="AH972" s="0" t="n">
        <v>-7.629</v>
      </c>
      <c r="AI972" s="0" t="n">
        <v>-8.042</v>
      </c>
      <c r="AJ972" s="6" t="n">
        <v>42735</v>
      </c>
      <c r="AK972" s="0" t="n">
        <v>15.983</v>
      </c>
      <c r="AL972" s="6" t="n">
        <v>42735</v>
      </c>
      <c r="AM972" s="0" t="n">
        <v>9.914</v>
      </c>
      <c r="AN972" s="0" t="n">
        <v>10.45</v>
      </c>
      <c r="AO972" s="0" t="n">
        <v>49</v>
      </c>
      <c r="AP972" s="0" t="n">
        <v>55</v>
      </c>
      <c r="AQ972" s="0" t="s">
        <v>5074</v>
      </c>
      <c r="AR972" s="0" t="s">
        <v>58</v>
      </c>
      <c r="AS972" s="0" t="s">
        <v>227</v>
      </c>
      <c r="AT972" s="0" t="n">
        <v>885</v>
      </c>
      <c r="AU972" s="0" t="n">
        <v>431</v>
      </c>
      <c r="AX972" s="0" t="s">
        <v>5052</v>
      </c>
    </row>
    <row r="973" customFormat="false" ht="15" hidden="false" customHeight="false" outlineLevel="0" collapsed="false">
      <c r="A973" s="0" t="s">
        <v>5137</v>
      </c>
      <c r="B973" s="0" t="s">
        <v>5047</v>
      </c>
      <c r="C973" s="0" t="s">
        <v>5138</v>
      </c>
      <c r="E973" s="1" t="s">
        <v>5138</v>
      </c>
      <c r="G973" s="5" t="s">
        <v>5138</v>
      </c>
      <c r="H973" s="5"/>
      <c r="I973" s="5"/>
      <c r="J973" s="5"/>
      <c r="K973" s="5"/>
      <c r="L973" s="5"/>
      <c r="M973" s="5"/>
      <c r="N973" s="5"/>
      <c r="O973" s="0" t="s">
        <v>5138</v>
      </c>
      <c r="P973" s="0" t="s">
        <v>5139</v>
      </c>
      <c r="Q973" s="0" t="s">
        <v>51</v>
      </c>
      <c r="R973" s="0" t="s">
        <v>52</v>
      </c>
      <c r="S973" s="0" t="n">
        <v>2.629</v>
      </c>
      <c r="T973" s="0" t="n">
        <v>1081</v>
      </c>
      <c r="U973" s="0" t="n">
        <v>1081</v>
      </c>
      <c r="V973" s="0" t="n">
        <v>1081</v>
      </c>
      <c r="W973" s="0" t="s">
        <v>5140</v>
      </c>
      <c r="X973" s="0" t="n">
        <v>981</v>
      </c>
      <c r="Y973" s="0" t="s">
        <v>53</v>
      </c>
      <c r="Z973" s="0" t="n">
        <v>1081</v>
      </c>
      <c r="AA973" s="0" t="s">
        <v>54</v>
      </c>
      <c r="AB973" s="0" t="s">
        <v>54</v>
      </c>
      <c r="AC973" s="0" t="n">
        <v>6.145</v>
      </c>
      <c r="AD973" s="0" t="s">
        <v>5086</v>
      </c>
      <c r="AG973" s="6" t="n">
        <v>42735</v>
      </c>
      <c r="AH973" s="0" t="n">
        <v>170</v>
      </c>
      <c r="AI973" s="0" t="n">
        <v>179</v>
      </c>
      <c r="AJ973" s="6" t="n">
        <v>42735</v>
      </c>
      <c r="AK973" s="0" t="n">
        <v>6.145</v>
      </c>
      <c r="AL973" s="6" t="n">
        <v>42735</v>
      </c>
      <c r="AM973" s="0" t="n">
        <v>3.645</v>
      </c>
      <c r="AN973" s="0" t="n">
        <v>3.843</v>
      </c>
      <c r="AO973" s="0" t="n">
        <v>3.278</v>
      </c>
      <c r="AP973" s="0" t="n">
        <v>3.663</v>
      </c>
      <c r="AQ973" s="0" t="s">
        <v>5051</v>
      </c>
      <c r="AR973" s="0" t="s">
        <v>58</v>
      </c>
      <c r="AS973" s="0" t="s">
        <v>53</v>
      </c>
      <c r="AT973" s="0" t="n">
        <v>146</v>
      </c>
      <c r="AU973" s="0" t="n">
        <v>148</v>
      </c>
      <c r="AX973" s="0" t="s">
        <v>5052</v>
      </c>
    </row>
    <row r="974" customFormat="false" ht="15" hidden="false" customHeight="false" outlineLevel="0" collapsed="false">
      <c r="A974" s="0" t="s">
        <v>5141</v>
      </c>
      <c r="B974" s="0" t="s">
        <v>5047</v>
      </c>
      <c r="C974" s="0" t="s">
        <v>5142</v>
      </c>
      <c r="E974" s="1" t="s">
        <v>5142</v>
      </c>
      <c r="G974" s="5" t="s">
        <v>5142</v>
      </c>
      <c r="H974" s="5"/>
      <c r="I974" s="5"/>
      <c r="J974" s="5"/>
      <c r="K974" s="5"/>
      <c r="L974" s="5"/>
      <c r="M974" s="5"/>
      <c r="N974" s="5"/>
      <c r="O974" s="0" t="s">
        <v>5142</v>
      </c>
      <c r="P974" s="0" t="s">
        <v>5143</v>
      </c>
      <c r="Q974" s="0" t="s">
        <v>51</v>
      </c>
      <c r="R974" s="0" t="s">
        <v>52</v>
      </c>
      <c r="S974" s="0" t="n">
        <v>250</v>
      </c>
      <c r="T974" s="0" t="n">
        <v>2120</v>
      </c>
      <c r="U974" s="0" t="n">
        <v>2120</v>
      </c>
      <c r="V974" s="0" t="n">
        <v>2059</v>
      </c>
      <c r="X974" s="0" t="n">
        <v>976</v>
      </c>
      <c r="Y974" s="0" t="s">
        <v>53</v>
      </c>
      <c r="Z974" s="0" t="n">
        <v>2120</v>
      </c>
      <c r="AA974" s="0" t="s">
        <v>54</v>
      </c>
      <c r="AB974" s="0" t="s">
        <v>54</v>
      </c>
      <c r="AC974" s="0" t="n">
        <v>852</v>
      </c>
      <c r="AD974" s="0" t="s">
        <v>5144</v>
      </c>
      <c r="AG974" s="6" t="n">
        <v>42735</v>
      </c>
      <c r="AH974" s="0" t="n">
        <v>37</v>
      </c>
      <c r="AI974" s="0" t="n">
        <v>39</v>
      </c>
      <c r="AJ974" s="6" t="n">
        <v>42735</v>
      </c>
      <c r="AK974" s="0" t="n">
        <v>852</v>
      </c>
      <c r="AL974" s="6" t="n">
        <v>42735</v>
      </c>
      <c r="AM974" s="0" t="n">
        <v>331</v>
      </c>
      <c r="AN974" s="0" t="n">
        <v>349</v>
      </c>
      <c r="AO974" s="0" t="n">
        <v>785</v>
      </c>
      <c r="AP974" s="0" t="n">
        <v>877</v>
      </c>
      <c r="AQ974" s="0" t="s">
        <v>5051</v>
      </c>
      <c r="AR974" s="0" t="s">
        <v>58</v>
      </c>
      <c r="AS974" s="0" t="s">
        <v>53</v>
      </c>
      <c r="AT974" s="0" t="n">
        <v>19</v>
      </c>
      <c r="AU974" s="0" t="n">
        <v>18</v>
      </c>
      <c r="AV974" s="0" t="s">
        <v>5144</v>
      </c>
      <c r="AW974" s="0" t="s">
        <v>5144</v>
      </c>
      <c r="AX974" s="0" t="s">
        <v>5052</v>
      </c>
    </row>
    <row r="975" customFormat="false" ht="15" hidden="false" customHeight="false" outlineLevel="0" collapsed="false">
      <c r="A975" s="0" t="s">
        <v>5145</v>
      </c>
      <c r="B975" s="0" t="s">
        <v>5047</v>
      </c>
      <c r="C975" s="0" t="s">
        <v>5146</v>
      </c>
      <c r="E975" s="1" t="s">
        <v>5146</v>
      </c>
      <c r="G975" s="5" t="s">
        <v>5146</v>
      </c>
      <c r="H975" s="5"/>
      <c r="I975" s="5"/>
      <c r="J975" s="5"/>
      <c r="K975" s="5"/>
      <c r="L975" s="5"/>
      <c r="M975" s="5"/>
      <c r="N975" s="5"/>
      <c r="O975" s="0" t="s">
        <v>5147</v>
      </c>
      <c r="P975" s="0" t="s">
        <v>5148</v>
      </c>
      <c r="Q975" s="0" t="s">
        <v>51</v>
      </c>
      <c r="R975" s="0" t="s">
        <v>52</v>
      </c>
      <c r="S975" s="0" t="n">
        <v>4.89</v>
      </c>
      <c r="T975" s="0" t="n">
        <v>4211</v>
      </c>
      <c r="U975" s="0" t="n">
        <v>4211</v>
      </c>
      <c r="V975" s="0" t="n">
        <v>4120</v>
      </c>
      <c r="W975" s="0" t="s">
        <v>5149</v>
      </c>
      <c r="X975" s="0" t="n">
        <v>1</v>
      </c>
      <c r="Y975" s="0" t="s">
        <v>195</v>
      </c>
      <c r="Z975" s="0" t="n">
        <v>6420</v>
      </c>
      <c r="AA975" s="0" t="s">
        <v>120</v>
      </c>
      <c r="AB975" s="0" t="s">
        <v>5150</v>
      </c>
      <c r="AC975" s="0" t="n">
        <v>34.58</v>
      </c>
      <c r="AD975" s="0" t="s">
        <v>5086</v>
      </c>
      <c r="AG975" s="6" t="n">
        <v>42735</v>
      </c>
      <c r="AH975" s="0" t="n">
        <v>-432</v>
      </c>
      <c r="AI975" s="0" t="n">
        <v>-456</v>
      </c>
      <c r="AJ975" s="6" t="n">
        <v>42735</v>
      </c>
      <c r="AK975" s="0" t="n">
        <v>24.41</v>
      </c>
      <c r="AL975" s="6" t="n">
        <v>42735</v>
      </c>
      <c r="AM975" s="0" t="n">
        <v>12.92</v>
      </c>
      <c r="AN975" s="0" t="n">
        <v>13.619</v>
      </c>
      <c r="AO975" s="0" t="n">
        <v>999</v>
      </c>
      <c r="AP975" s="0" t="n">
        <v>1.117</v>
      </c>
      <c r="AQ975" s="0" t="s">
        <v>5051</v>
      </c>
      <c r="AR975" s="0" t="s">
        <v>58</v>
      </c>
      <c r="AS975" s="0" t="s">
        <v>195</v>
      </c>
      <c r="AT975" s="0" t="n">
        <v>478</v>
      </c>
      <c r="AU975" s="0" t="n">
        <v>478</v>
      </c>
      <c r="AX975" s="0" t="s">
        <v>5052</v>
      </c>
    </row>
    <row r="976" customFormat="false" ht="15" hidden="false" customHeight="false" outlineLevel="0" collapsed="false">
      <c r="A976" s="0" t="s">
        <v>5151</v>
      </c>
      <c r="B976" s="0" t="s">
        <v>5047</v>
      </c>
      <c r="C976" s="0" t="s">
        <v>5152</v>
      </c>
      <c r="E976" s="1" t="s">
        <v>5152</v>
      </c>
      <c r="G976" s="5" t="s">
        <v>5152</v>
      </c>
      <c r="H976" s="5"/>
      <c r="I976" s="5"/>
      <c r="J976" s="5"/>
      <c r="K976" s="5"/>
      <c r="L976" s="5"/>
      <c r="M976" s="5"/>
      <c r="N976" s="5"/>
      <c r="O976" s="0" t="s">
        <v>5152</v>
      </c>
      <c r="P976" s="0" t="s">
        <v>5153</v>
      </c>
      <c r="Q976" s="0" t="s">
        <v>51</v>
      </c>
      <c r="R976" s="0" t="s">
        <v>52</v>
      </c>
      <c r="S976" s="0" t="n">
        <v>31.441</v>
      </c>
      <c r="T976" s="0" t="n">
        <v>3511</v>
      </c>
      <c r="U976" s="0" t="n">
        <v>3511</v>
      </c>
      <c r="V976" s="0" t="n">
        <v>3522</v>
      </c>
      <c r="X976" s="0" t="n">
        <v>1.236</v>
      </c>
      <c r="Y976" s="0" t="s">
        <v>53</v>
      </c>
      <c r="Z976" s="0" t="n">
        <v>3511</v>
      </c>
      <c r="AA976" s="0" t="s">
        <v>54</v>
      </c>
      <c r="AB976" s="0" t="s">
        <v>54</v>
      </c>
      <c r="AC976" s="0" t="n">
        <v>28.389</v>
      </c>
      <c r="AD976" s="0" t="s">
        <v>5079</v>
      </c>
      <c r="AG976" s="6" t="n">
        <v>42735</v>
      </c>
      <c r="AH976" s="0" t="n">
        <v>2.705</v>
      </c>
      <c r="AI976" s="0" t="n">
        <v>2.851</v>
      </c>
      <c r="AJ976" s="6" t="n">
        <v>42735</v>
      </c>
      <c r="AK976" s="0" t="n">
        <v>28.389</v>
      </c>
      <c r="AL976" s="6" t="n">
        <v>42735</v>
      </c>
      <c r="AM976" s="0" t="n">
        <v>106.706</v>
      </c>
      <c r="AN976" s="0" t="n">
        <v>112.479</v>
      </c>
      <c r="AO976" s="0" t="n">
        <v>46.053</v>
      </c>
      <c r="AP976" s="0" t="n">
        <v>51.458</v>
      </c>
      <c r="AQ976" s="0" t="s">
        <v>5051</v>
      </c>
      <c r="AR976" s="0" t="s">
        <v>58</v>
      </c>
      <c r="AS976" s="0" t="s">
        <v>53</v>
      </c>
      <c r="AT976" s="0" t="n">
        <v>607</v>
      </c>
      <c r="AU976" s="0" t="n">
        <v>712</v>
      </c>
      <c r="AX976" s="0" t="s">
        <v>5052</v>
      </c>
      <c r="AY976" s="0" t="s">
        <v>5154</v>
      </c>
    </row>
    <row r="977" customFormat="false" ht="15" hidden="false" customHeight="false" outlineLevel="0" collapsed="false">
      <c r="A977" s="0" t="s">
        <v>5155</v>
      </c>
      <c r="B977" s="0" t="s">
        <v>5047</v>
      </c>
      <c r="C977" s="0" t="s">
        <v>5156</v>
      </c>
      <c r="E977" s="1" t="s">
        <v>5156</v>
      </c>
      <c r="G977" s="5" t="s">
        <v>5156</v>
      </c>
      <c r="H977" s="5"/>
      <c r="I977" s="5"/>
      <c r="J977" s="5"/>
      <c r="K977" s="5"/>
      <c r="L977" s="5"/>
      <c r="M977" s="5"/>
      <c r="N977" s="5"/>
      <c r="O977" s="0" t="s">
        <v>5157</v>
      </c>
      <c r="P977" s="0" t="s">
        <v>5158</v>
      </c>
      <c r="Q977" s="0" t="s">
        <v>51</v>
      </c>
      <c r="R977" s="0" t="s">
        <v>52</v>
      </c>
      <c r="S977" s="0" t="n">
        <v>785</v>
      </c>
      <c r="T977" s="0" t="n">
        <v>3030</v>
      </c>
      <c r="U977" s="0" t="n">
        <v>3030</v>
      </c>
      <c r="W977" s="0" t="s">
        <v>5159</v>
      </c>
      <c r="X977" s="0" t="n">
        <v>103</v>
      </c>
      <c r="Y977" s="0" t="s">
        <v>67</v>
      </c>
      <c r="Z977" s="0" t="s">
        <v>120</v>
      </c>
      <c r="AA977" s="0" t="s">
        <v>120</v>
      </c>
      <c r="AB977" s="0" t="s">
        <v>56</v>
      </c>
      <c r="AC977" s="0" t="s">
        <v>120</v>
      </c>
      <c r="AD977" s="0" t="s">
        <v>5160</v>
      </c>
      <c r="AG977" s="6" t="n">
        <v>42369</v>
      </c>
      <c r="AH977" s="0" t="n">
        <v>59</v>
      </c>
      <c r="AI977" s="0" t="n">
        <v>64</v>
      </c>
      <c r="AJ977" s="6" t="n">
        <v>42369</v>
      </c>
      <c r="AK977" s="0" t="n">
        <v>3.059</v>
      </c>
      <c r="AL977" s="6" t="n">
        <v>42369</v>
      </c>
      <c r="AM977" s="0" t="n">
        <v>1.662</v>
      </c>
      <c r="AN977" s="0" t="n">
        <v>1.81</v>
      </c>
      <c r="AO977" s="0" t="s">
        <v>56</v>
      </c>
      <c r="AP977" s="0" t="s">
        <v>56</v>
      </c>
      <c r="AQ977" s="0" t="s">
        <v>70</v>
      </c>
      <c r="AR977" s="0" t="s">
        <v>70</v>
      </c>
      <c r="AS977" s="0" t="s">
        <v>67</v>
      </c>
      <c r="AT977" s="0" t="n">
        <v>79</v>
      </c>
      <c r="AU977" s="0" t="n">
        <v>28</v>
      </c>
      <c r="AV977" s="0" t="s">
        <v>5052</v>
      </c>
      <c r="AX977" s="0" t="s">
        <v>5052</v>
      </c>
      <c r="AY977" s="0" t="s">
        <v>5161</v>
      </c>
    </row>
    <row r="978" customFormat="false" ht="15" hidden="false" customHeight="false" outlineLevel="0" collapsed="false">
      <c r="A978" s="0" t="s">
        <v>5162</v>
      </c>
      <c r="B978" s="0" t="s">
        <v>5047</v>
      </c>
      <c r="C978" s="0" t="s">
        <v>5163</v>
      </c>
      <c r="E978" s="1" t="s">
        <v>5163</v>
      </c>
      <c r="G978" s="5" t="s">
        <v>5163</v>
      </c>
      <c r="H978" s="5" t="s">
        <v>5164</v>
      </c>
      <c r="I978" s="5" t="s">
        <v>5165</v>
      </c>
      <c r="J978" s="5" t="s">
        <v>5166</v>
      </c>
      <c r="K978" s="5"/>
      <c r="L978" s="5"/>
      <c r="M978" s="5"/>
      <c r="N978" s="5"/>
      <c r="O978" s="0" t="s">
        <v>5167</v>
      </c>
      <c r="P978" s="0" t="s">
        <v>5168</v>
      </c>
      <c r="Q978" s="0" t="s">
        <v>718</v>
      </c>
      <c r="R978" s="0" t="s">
        <v>52</v>
      </c>
      <c r="S978" s="0" t="n">
        <v>7.985</v>
      </c>
      <c r="T978" s="0" t="n">
        <v>6420</v>
      </c>
      <c r="U978" s="0" t="n">
        <v>6420</v>
      </c>
      <c r="V978" s="0" t="n">
        <v>6499</v>
      </c>
      <c r="W978" s="0" t="s">
        <v>5169</v>
      </c>
      <c r="X978" s="0" t="n">
        <v>362</v>
      </c>
      <c r="Y978" s="0" t="s">
        <v>195</v>
      </c>
      <c r="Z978" s="0" t="n">
        <v>6499</v>
      </c>
      <c r="AA978" s="0" t="s">
        <v>5170</v>
      </c>
      <c r="AB978" s="0" t="s">
        <v>5171</v>
      </c>
      <c r="AC978" s="0" t="n">
        <v>38.6</v>
      </c>
      <c r="AD978" s="0" t="s">
        <v>5172</v>
      </c>
      <c r="AG978" s="6" t="n">
        <v>42735</v>
      </c>
      <c r="AH978" s="0" t="n">
        <v>259</v>
      </c>
      <c r="AI978" s="0" t="n">
        <v>273</v>
      </c>
      <c r="AJ978" s="6" t="n">
        <v>42735</v>
      </c>
      <c r="AK978" s="0" t="n">
        <v>36.218</v>
      </c>
      <c r="AL978" s="6" t="n">
        <v>42735</v>
      </c>
      <c r="AM978" s="0" t="n">
        <v>6.43</v>
      </c>
      <c r="AN978" s="0" t="n">
        <v>6.777</v>
      </c>
      <c r="AO978" s="0" t="n">
        <v>3.442</v>
      </c>
      <c r="AP978" s="0" t="n">
        <v>3.845</v>
      </c>
      <c r="AQ978" s="0" t="s">
        <v>5051</v>
      </c>
      <c r="AR978" s="0" t="s">
        <v>58</v>
      </c>
      <c r="AS978" s="0" t="s">
        <v>195</v>
      </c>
      <c r="AT978" s="0" t="n">
        <v>377</v>
      </c>
      <c r="AU978" s="0" t="n">
        <v>101</v>
      </c>
      <c r="AX978" s="0" t="s">
        <v>5052</v>
      </c>
      <c r="AY978" s="0" t="s">
        <v>5173</v>
      </c>
    </row>
    <row r="979" customFormat="false" ht="15" hidden="false" customHeight="false" outlineLevel="0" collapsed="false">
      <c r="A979" s="0" t="s">
        <v>5174</v>
      </c>
      <c r="B979" s="0" t="s">
        <v>5047</v>
      </c>
      <c r="C979" s="0" t="s">
        <v>5175</v>
      </c>
      <c r="E979" s="1" t="s">
        <v>5175</v>
      </c>
      <c r="G979" s="5" t="s">
        <v>5175</v>
      </c>
      <c r="H979" s="5"/>
      <c r="I979" s="5"/>
      <c r="J979" s="5"/>
      <c r="K979" s="5"/>
      <c r="L979" s="5"/>
      <c r="M979" s="5"/>
      <c r="N979" s="5"/>
      <c r="O979" s="0" t="s">
        <v>5175</v>
      </c>
      <c r="P979" s="0" t="s">
        <v>5176</v>
      </c>
      <c r="Q979" s="0" t="s">
        <v>51</v>
      </c>
      <c r="R979" s="0" t="s">
        <v>52</v>
      </c>
      <c r="S979" s="0" t="n">
        <v>4.269</v>
      </c>
      <c r="T979" s="0" t="n">
        <v>2120</v>
      </c>
      <c r="U979" s="0" t="n">
        <v>2120</v>
      </c>
      <c r="V979" s="0" t="n">
        <v>2120</v>
      </c>
      <c r="W979" s="0" t="s">
        <v>5177</v>
      </c>
      <c r="X979" s="0" t="n">
        <v>368</v>
      </c>
      <c r="Y979" s="0" t="s">
        <v>53</v>
      </c>
      <c r="Z979" s="0" t="n">
        <v>2120</v>
      </c>
      <c r="AA979" s="0" t="s">
        <v>54</v>
      </c>
      <c r="AB979" s="0" t="s">
        <v>54</v>
      </c>
      <c r="AC979" s="0" t="n">
        <v>14.89</v>
      </c>
      <c r="AD979" s="0" t="s">
        <v>5050</v>
      </c>
      <c r="AG979" s="6" t="n">
        <v>42735</v>
      </c>
      <c r="AH979" s="0" t="n">
        <v>545</v>
      </c>
      <c r="AI979" s="0" t="n">
        <v>575</v>
      </c>
      <c r="AJ979" s="6" t="n">
        <v>42735</v>
      </c>
      <c r="AK979" s="0" t="n">
        <v>14.89</v>
      </c>
      <c r="AL979" s="6" t="n">
        <v>42735</v>
      </c>
      <c r="AM979" s="0" t="n">
        <v>10.13</v>
      </c>
      <c r="AN979" s="0" t="n">
        <v>10.678</v>
      </c>
      <c r="AO979" s="0" t="n">
        <v>11.42</v>
      </c>
      <c r="AP979" s="0" t="n">
        <v>12.76</v>
      </c>
      <c r="AQ979" s="0" t="s">
        <v>5074</v>
      </c>
      <c r="AR979" s="0" t="s">
        <v>58</v>
      </c>
      <c r="AS979" s="0" t="s">
        <v>53</v>
      </c>
      <c r="AT979" s="0" t="n">
        <v>102</v>
      </c>
      <c r="AU979" s="0" t="n">
        <v>114</v>
      </c>
      <c r="AX979" s="0" t="s">
        <v>5052</v>
      </c>
      <c r="AY979" s="0" t="s">
        <v>5178</v>
      </c>
    </row>
    <row r="980" customFormat="false" ht="15" hidden="false" customHeight="false" outlineLevel="0" collapsed="false">
      <c r="A980" s="0" t="s">
        <v>5179</v>
      </c>
      <c r="B980" s="0" t="s">
        <v>5047</v>
      </c>
      <c r="C980" s="0" t="s">
        <v>5180</v>
      </c>
      <c r="E980" s="1" t="s">
        <v>5180</v>
      </c>
      <c r="G980" s="5" t="s">
        <v>5180</v>
      </c>
      <c r="H980" s="5"/>
      <c r="I980" s="5"/>
      <c r="J980" s="5"/>
      <c r="K980" s="5"/>
      <c r="L980" s="5"/>
      <c r="M980" s="5"/>
      <c r="N980" s="5"/>
      <c r="O980" s="0" t="s">
        <v>5181</v>
      </c>
      <c r="P980" s="0" t="s">
        <v>5182</v>
      </c>
      <c r="Q980" s="0" t="s">
        <v>51</v>
      </c>
      <c r="R980" s="0" t="s">
        <v>52</v>
      </c>
      <c r="S980" s="0" t="n">
        <v>906</v>
      </c>
      <c r="T980" s="0" t="n">
        <v>2120</v>
      </c>
      <c r="U980" s="0" t="n">
        <v>2120</v>
      </c>
      <c r="W980" s="0" t="s">
        <v>5183</v>
      </c>
      <c r="X980" s="0" t="n">
        <v>171</v>
      </c>
      <c r="Y980" s="0" t="s">
        <v>227</v>
      </c>
      <c r="Z980" s="0" t="s">
        <v>120</v>
      </c>
      <c r="AA980" s="0" t="s">
        <v>120</v>
      </c>
      <c r="AB980" s="0" t="s">
        <v>5184</v>
      </c>
      <c r="AC980" s="0" t="s">
        <v>120</v>
      </c>
      <c r="AD980" s="0" t="s">
        <v>5050</v>
      </c>
      <c r="AG980" s="6" t="n">
        <v>42735</v>
      </c>
      <c r="AH980" s="0" t="n">
        <v>75</v>
      </c>
      <c r="AI980" s="0" t="n">
        <v>80</v>
      </c>
      <c r="AJ980" s="6" t="n">
        <v>42735</v>
      </c>
      <c r="AK980" s="0" t="n">
        <v>1.778</v>
      </c>
      <c r="AL980" s="6" t="n">
        <v>42735</v>
      </c>
      <c r="AM980" s="0" t="n">
        <v>2.819</v>
      </c>
      <c r="AN980" s="0" t="n">
        <v>2.971</v>
      </c>
      <c r="AO980" s="0" t="n">
        <v>2.591</v>
      </c>
      <c r="AP980" s="0" t="n">
        <v>2.895</v>
      </c>
      <c r="AQ980" s="0" t="s">
        <v>5074</v>
      </c>
      <c r="AR980" s="0" t="s">
        <v>58</v>
      </c>
      <c r="AS980" s="0" t="s">
        <v>227</v>
      </c>
      <c r="AT980" s="0" t="n">
        <v>46</v>
      </c>
      <c r="AU980" s="0" t="n">
        <v>43</v>
      </c>
      <c r="AV980" s="0" t="s">
        <v>5052</v>
      </c>
      <c r="AX980" s="0" t="s">
        <v>5052</v>
      </c>
    </row>
    <row r="981" customFormat="false" ht="15" hidden="false" customHeight="false" outlineLevel="0" collapsed="false">
      <c r="A981" s="0" t="s">
        <v>5185</v>
      </c>
      <c r="B981" s="0" t="s">
        <v>5047</v>
      </c>
      <c r="C981" s="0" t="s">
        <v>5186</v>
      </c>
      <c r="E981" s="1" t="s">
        <v>5186</v>
      </c>
      <c r="G981" s="5" t="s">
        <v>5186</v>
      </c>
      <c r="H981" s="5"/>
      <c r="I981" s="5"/>
      <c r="J981" s="5"/>
      <c r="K981" s="5"/>
      <c r="L981" s="5"/>
      <c r="M981" s="5"/>
      <c r="N981" s="5"/>
      <c r="O981" s="0" t="s">
        <v>5186</v>
      </c>
      <c r="P981" s="0" t="s">
        <v>5187</v>
      </c>
      <c r="Q981" s="0" t="s">
        <v>51</v>
      </c>
      <c r="R981" s="0" t="s">
        <v>52</v>
      </c>
      <c r="S981" s="0" t="n">
        <v>1</v>
      </c>
      <c r="T981" s="0" t="n">
        <v>4690</v>
      </c>
      <c r="U981" s="0" t="n">
        <v>4690</v>
      </c>
      <c r="X981" s="0" t="n">
        <v>1</v>
      </c>
      <c r="Y981" s="0" t="s">
        <v>53</v>
      </c>
      <c r="Z981" s="0" t="n">
        <v>4690</v>
      </c>
      <c r="AA981" s="0" t="s">
        <v>54</v>
      </c>
      <c r="AB981" s="0" t="s">
        <v>54</v>
      </c>
      <c r="AC981" s="0" t="n">
        <v>28</v>
      </c>
      <c r="AD981" s="0" t="s">
        <v>5050</v>
      </c>
      <c r="AG981" s="6" t="n">
        <v>42735</v>
      </c>
      <c r="AH981" s="0" t="n">
        <v>-5</v>
      </c>
      <c r="AI981" s="0" t="n">
        <v>-6</v>
      </c>
      <c r="AJ981" s="6" t="n">
        <v>42735</v>
      </c>
      <c r="AK981" s="0" t="n">
        <v>28</v>
      </c>
      <c r="AL981" s="6" t="n">
        <v>42735</v>
      </c>
      <c r="AM981" s="0" t="n">
        <v>50</v>
      </c>
      <c r="AN981" s="0" t="n">
        <v>52</v>
      </c>
      <c r="AO981" s="0" t="n">
        <v>89</v>
      </c>
      <c r="AP981" s="0" t="n">
        <v>99</v>
      </c>
      <c r="AQ981" s="0" t="s">
        <v>5051</v>
      </c>
      <c r="AR981" s="0" t="s">
        <v>58</v>
      </c>
      <c r="AS981" s="0" t="s">
        <v>53</v>
      </c>
      <c r="AT981" s="0" t="n">
        <v>2</v>
      </c>
      <c r="AU981" s="0" t="n">
        <v>1</v>
      </c>
      <c r="AX981" s="0" t="s">
        <v>5052</v>
      </c>
    </row>
    <row r="982" customFormat="false" ht="15" hidden="false" customHeight="false" outlineLevel="0" collapsed="false">
      <c r="A982" s="0" t="s">
        <v>5188</v>
      </c>
      <c r="B982" s="0" t="s">
        <v>5047</v>
      </c>
      <c r="C982" s="0" t="s">
        <v>5189</v>
      </c>
      <c r="E982" s="1" t="s">
        <v>5189</v>
      </c>
      <c r="G982" s="5" t="s">
        <v>5189</v>
      </c>
      <c r="H982" s="5"/>
      <c r="I982" s="5"/>
      <c r="J982" s="5"/>
      <c r="K982" s="5"/>
      <c r="L982" s="5"/>
      <c r="M982" s="5"/>
      <c r="N982" s="5"/>
      <c r="O982" s="0" t="s">
        <v>5189</v>
      </c>
      <c r="P982" s="0" t="s">
        <v>5190</v>
      </c>
      <c r="Q982" s="0" t="s">
        <v>51</v>
      </c>
      <c r="R982" s="0" t="s">
        <v>52</v>
      </c>
      <c r="S982" s="0" t="n">
        <v>2.059</v>
      </c>
      <c r="T982" s="0" t="n">
        <v>3511</v>
      </c>
      <c r="U982" s="0" t="n">
        <v>3511</v>
      </c>
      <c r="W982" s="0" t="s">
        <v>5191</v>
      </c>
      <c r="X982" s="0" t="n">
        <v>224</v>
      </c>
      <c r="Y982" s="0" t="s">
        <v>53</v>
      </c>
      <c r="Z982" s="0" t="n">
        <v>3511</v>
      </c>
      <c r="AA982" s="0" t="s">
        <v>54</v>
      </c>
      <c r="AB982" s="0" t="s">
        <v>54</v>
      </c>
      <c r="AC982" s="0" t="n">
        <v>1.773</v>
      </c>
      <c r="AD982" s="0" t="s">
        <v>5086</v>
      </c>
      <c r="AG982" s="6" t="n">
        <v>42735</v>
      </c>
      <c r="AH982" s="0" t="n">
        <v>637</v>
      </c>
      <c r="AI982" s="0" t="n">
        <v>671</v>
      </c>
      <c r="AJ982" s="6" t="n">
        <v>42735</v>
      </c>
      <c r="AK982" s="0" t="n">
        <v>1.773</v>
      </c>
      <c r="AL982" s="6" t="n">
        <v>42735</v>
      </c>
      <c r="AM982" s="0" t="n">
        <v>10.55</v>
      </c>
      <c r="AN982" s="0" t="n">
        <v>11.121</v>
      </c>
      <c r="AO982" s="0" t="n">
        <v>10.843</v>
      </c>
      <c r="AP982" s="0" t="n">
        <v>12.116</v>
      </c>
      <c r="AQ982" s="0" t="s">
        <v>5051</v>
      </c>
      <c r="AR982" s="0" t="s">
        <v>58</v>
      </c>
      <c r="AS982" s="0" t="s">
        <v>53</v>
      </c>
      <c r="AT982" s="0" t="n">
        <v>13</v>
      </c>
      <c r="AU982" s="0" t="n">
        <v>16</v>
      </c>
      <c r="AX982" s="0" t="s">
        <v>5052</v>
      </c>
    </row>
    <row r="983" customFormat="false" ht="15" hidden="false" customHeight="false" outlineLevel="0" collapsed="false">
      <c r="A983" s="0" t="s">
        <v>5192</v>
      </c>
      <c r="B983" s="0" t="s">
        <v>5047</v>
      </c>
      <c r="C983" s="0" t="s">
        <v>5193</v>
      </c>
      <c r="E983" s="1" t="s">
        <v>5193</v>
      </c>
      <c r="G983" s="5" t="s">
        <v>5193</v>
      </c>
      <c r="H983" s="5"/>
      <c r="I983" s="5"/>
      <c r="J983" s="5"/>
      <c r="K983" s="5"/>
      <c r="L983" s="5"/>
      <c r="M983" s="5"/>
      <c r="N983" s="5"/>
      <c r="O983" s="0" t="s">
        <v>5193</v>
      </c>
      <c r="P983" s="0" t="s">
        <v>5194</v>
      </c>
      <c r="Q983" s="0" t="s">
        <v>51</v>
      </c>
      <c r="R983" s="0" t="s">
        <v>52</v>
      </c>
      <c r="S983" s="0" t="n">
        <v>192</v>
      </c>
      <c r="T983" s="0" t="n">
        <v>2120</v>
      </c>
      <c r="U983" s="0" t="n">
        <v>2120</v>
      </c>
      <c r="W983" s="0" t="s">
        <v>5195</v>
      </c>
      <c r="X983" s="0" t="n">
        <v>39</v>
      </c>
      <c r="Y983" s="0" t="s">
        <v>53</v>
      </c>
      <c r="Z983" s="0" t="n">
        <v>2120</v>
      </c>
      <c r="AA983" s="0" t="s">
        <v>54</v>
      </c>
      <c r="AB983" s="0" t="s">
        <v>54</v>
      </c>
      <c r="AC983" s="0" t="n">
        <v>713</v>
      </c>
      <c r="AD983" s="0" t="s">
        <v>5196</v>
      </c>
      <c r="AG983" s="6" t="n">
        <v>42735</v>
      </c>
      <c r="AH983" s="0" t="n">
        <v>-24</v>
      </c>
      <c r="AI983" s="0" t="n">
        <v>-25</v>
      </c>
      <c r="AJ983" s="6" t="n">
        <v>42735</v>
      </c>
      <c r="AK983" s="0" t="n">
        <v>713</v>
      </c>
      <c r="AL983" s="6" t="n">
        <v>42735</v>
      </c>
      <c r="AM983" s="0" t="n">
        <v>221</v>
      </c>
      <c r="AN983" s="0" t="n">
        <v>233</v>
      </c>
      <c r="AO983" s="0" t="n">
        <v>897</v>
      </c>
      <c r="AP983" s="0" t="n">
        <v>1.002</v>
      </c>
      <c r="AQ983" s="0" t="s">
        <v>5051</v>
      </c>
      <c r="AR983" s="0" t="s">
        <v>58</v>
      </c>
      <c r="AS983" s="0" t="s">
        <v>53</v>
      </c>
      <c r="AT983" s="0" t="n">
        <v>15</v>
      </c>
      <c r="AU983" s="0" t="n">
        <v>16</v>
      </c>
      <c r="AX983" s="0" t="s">
        <v>5052</v>
      </c>
    </row>
    <row r="984" customFormat="false" ht="15" hidden="false" customHeight="false" outlineLevel="0" collapsed="false">
      <c r="A984" s="0" t="s">
        <v>5197</v>
      </c>
      <c r="B984" s="0" t="s">
        <v>5047</v>
      </c>
      <c r="C984" s="0" t="s">
        <v>5198</v>
      </c>
      <c r="E984" s="1" t="s">
        <v>5198</v>
      </c>
      <c r="G984" s="5" t="s">
        <v>5198</v>
      </c>
      <c r="H984" s="5"/>
      <c r="I984" s="5"/>
      <c r="J984" s="5"/>
      <c r="K984" s="5"/>
      <c r="L984" s="5"/>
      <c r="M984" s="5"/>
      <c r="N984" s="5"/>
      <c r="O984" s="0" t="s">
        <v>5198</v>
      </c>
      <c r="P984" s="0" t="s">
        <v>5199</v>
      </c>
      <c r="Q984" s="0" t="s">
        <v>51</v>
      </c>
      <c r="R984" s="0" t="s">
        <v>52</v>
      </c>
      <c r="S984" s="0" t="n">
        <v>37.609</v>
      </c>
      <c r="T984" s="0" t="n">
        <v>610</v>
      </c>
      <c r="U984" s="0" t="n">
        <v>610</v>
      </c>
      <c r="V984" s="0" t="n">
        <v>620</v>
      </c>
      <c r="W984" s="0" t="s">
        <v>5200</v>
      </c>
      <c r="X984" s="0" t="n">
        <v>1.214</v>
      </c>
      <c r="Y984" s="0" t="s">
        <v>53</v>
      </c>
      <c r="Z984" s="0" t="n">
        <v>610</v>
      </c>
      <c r="AA984" s="0" t="s">
        <v>54</v>
      </c>
      <c r="AB984" s="0" t="s">
        <v>54</v>
      </c>
      <c r="AC984" s="0" t="n">
        <v>24.535</v>
      </c>
      <c r="AD984" s="0" t="s">
        <v>5086</v>
      </c>
      <c r="AG984" s="6" t="n">
        <v>42735</v>
      </c>
      <c r="AH984" s="0" t="n">
        <v>1.736</v>
      </c>
      <c r="AI984" s="0" t="n">
        <v>1.83</v>
      </c>
      <c r="AJ984" s="6" t="n">
        <v>42735</v>
      </c>
      <c r="AK984" s="0" t="n">
        <v>24.535</v>
      </c>
      <c r="AL984" s="6" t="n">
        <v>42735</v>
      </c>
      <c r="AM984" s="0" t="n">
        <v>64.849</v>
      </c>
      <c r="AN984" s="0" t="n">
        <v>68.357</v>
      </c>
      <c r="AO984" s="0" t="n">
        <v>20.336</v>
      </c>
      <c r="AP984" s="0" t="n">
        <v>22.723</v>
      </c>
      <c r="AQ984" s="0" t="s">
        <v>5051</v>
      </c>
      <c r="AR984" s="0" t="s">
        <v>58</v>
      </c>
      <c r="AS984" s="0" t="s">
        <v>53</v>
      </c>
      <c r="AT984" s="0" t="n">
        <v>310</v>
      </c>
      <c r="AU984" s="0" t="n">
        <v>377</v>
      </c>
      <c r="AX984" s="0" t="s">
        <v>5052</v>
      </c>
    </row>
    <row r="985" customFormat="false" ht="15" hidden="false" customHeight="false" outlineLevel="0" collapsed="false">
      <c r="A985" s="0" t="s">
        <v>5201</v>
      </c>
      <c r="B985" s="0" t="s">
        <v>5047</v>
      </c>
      <c r="C985" s="0" t="s">
        <v>5202</v>
      </c>
      <c r="E985" s="1" t="s">
        <v>5202</v>
      </c>
      <c r="G985" s="5" t="s">
        <v>5202</v>
      </c>
      <c r="H985" s="5"/>
      <c r="I985" s="5"/>
      <c r="J985" s="5"/>
      <c r="K985" s="5"/>
      <c r="L985" s="5"/>
      <c r="M985" s="5"/>
      <c r="N985" s="5"/>
      <c r="O985" s="0" t="s">
        <v>5202</v>
      </c>
      <c r="P985" s="0" t="s">
        <v>5203</v>
      </c>
      <c r="Q985" s="0" t="s">
        <v>51</v>
      </c>
      <c r="R985" s="0" t="s">
        <v>52</v>
      </c>
      <c r="S985" s="0" t="n">
        <v>4.715</v>
      </c>
      <c r="T985" s="0" t="n">
        <v>6201</v>
      </c>
      <c r="U985" s="0" t="n">
        <v>6201</v>
      </c>
      <c r="W985" s="0" t="s">
        <v>5204</v>
      </c>
      <c r="X985" s="0" t="n">
        <v>181</v>
      </c>
      <c r="Y985" s="0" t="s">
        <v>53</v>
      </c>
      <c r="Z985" s="0" t="n">
        <v>6201</v>
      </c>
      <c r="AA985" s="0" t="s">
        <v>54</v>
      </c>
      <c r="AB985" s="0" t="s">
        <v>54</v>
      </c>
      <c r="AC985" s="0" t="n">
        <v>13.881</v>
      </c>
      <c r="AD985" s="0" t="s">
        <v>5086</v>
      </c>
      <c r="AG985" s="6" t="n">
        <v>42735</v>
      </c>
      <c r="AH985" s="0" t="n">
        <v>826</v>
      </c>
      <c r="AI985" s="0" t="n">
        <v>870</v>
      </c>
      <c r="AJ985" s="6" t="n">
        <v>42735</v>
      </c>
      <c r="AK985" s="0" t="n">
        <v>13.881</v>
      </c>
      <c r="AL985" s="6" t="n">
        <v>42735</v>
      </c>
      <c r="AM985" s="0" t="n">
        <v>7.774</v>
      </c>
      <c r="AN985" s="0" t="n">
        <v>8.195</v>
      </c>
      <c r="AO985" s="0" t="n">
        <v>23.473</v>
      </c>
      <c r="AP985" s="0" t="n">
        <v>26.227</v>
      </c>
      <c r="AQ985" s="0" t="s">
        <v>5051</v>
      </c>
      <c r="AR985" s="0" t="s">
        <v>58</v>
      </c>
      <c r="AS985" s="0" t="s">
        <v>53</v>
      </c>
      <c r="AT985" s="0" t="n">
        <v>151</v>
      </c>
      <c r="AU985" s="0" t="n">
        <v>162</v>
      </c>
      <c r="AX985" s="0" t="s">
        <v>5052</v>
      </c>
    </row>
    <row r="986" customFormat="false" ht="15" hidden="false" customHeight="false" outlineLevel="0" collapsed="false">
      <c r="A986" s="0" t="s">
        <v>5205</v>
      </c>
      <c r="B986" s="0" t="s">
        <v>5047</v>
      </c>
      <c r="C986" s="0" t="s">
        <v>5206</v>
      </c>
      <c r="E986" s="1" t="s">
        <v>5206</v>
      </c>
      <c r="G986" s="5" t="s">
        <v>5206</v>
      </c>
      <c r="H986" s="5"/>
      <c r="I986" s="5"/>
      <c r="J986" s="5"/>
      <c r="K986" s="5"/>
      <c r="L986" s="5"/>
      <c r="M986" s="5"/>
      <c r="N986" s="5"/>
      <c r="O986" s="0" t="s">
        <v>5206</v>
      </c>
      <c r="P986" s="0" t="s">
        <v>5207</v>
      </c>
      <c r="Q986" s="0" t="s">
        <v>718</v>
      </c>
      <c r="R986" s="0" t="s">
        <v>52</v>
      </c>
      <c r="S986" s="0" t="s">
        <v>56</v>
      </c>
      <c r="T986" s="0" t="n">
        <v>6420</v>
      </c>
      <c r="U986" s="0" t="n">
        <v>6420</v>
      </c>
      <c r="V986" s="0" t="n">
        <v>6190</v>
      </c>
      <c r="X986" s="0" t="n">
        <v>95</v>
      </c>
      <c r="Y986" s="0" t="s">
        <v>77</v>
      </c>
      <c r="Z986" s="0" t="n">
        <v>6420</v>
      </c>
      <c r="AA986" s="0" t="s">
        <v>54</v>
      </c>
      <c r="AB986" s="0" t="s">
        <v>54</v>
      </c>
      <c r="AC986" s="0" t="n">
        <v>1</v>
      </c>
      <c r="AD986" s="0" t="s">
        <v>5079</v>
      </c>
      <c r="AE986" s="0" t="s">
        <v>5208</v>
      </c>
      <c r="AF986" s="0" t="n">
        <v>5</v>
      </c>
      <c r="AG986" s="0" t="n">
        <v>6</v>
      </c>
      <c r="AH986" s="6" t="n">
        <v>42369</v>
      </c>
      <c r="AI986" s="0" t="n">
        <v>1</v>
      </c>
      <c r="AJ986" s="6" t="n">
        <v>42369</v>
      </c>
      <c r="AK986" s="0" t="n">
        <v>278</v>
      </c>
      <c r="AL986" s="0" t="n">
        <v>303</v>
      </c>
      <c r="AM986" s="0" t="s">
        <v>56</v>
      </c>
      <c r="AN986" s="0" t="s">
        <v>56</v>
      </c>
      <c r="AO986" s="0" t="s">
        <v>70</v>
      </c>
      <c r="AP986" s="0" t="s">
        <v>70</v>
      </c>
      <c r="AQ986" s="0" t="s">
        <v>77</v>
      </c>
      <c r="AR986" s="0" t="n">
        <v>5</v>
      </c>
      <c r="AS986" s="0" t="n">
        <v>4</v>
      </c>
      <c r="AV986" s="0" t="s">
        <v>5052</v>
      </c>
    </row>
    <row r="987" customFormat="false" ht="15" hidden="false" customHeight="false" outlineLevel="0" collapsed="false">
      <c r="A987" s="0" t="s">
        <v>5209</v>
      </c>
      <c r="B987" s="0" t="s">
        <v>5047</v>
      </c>
      <c r="C987" s="0" t="s">
        <v>5210</v>
      </c>
      <c r="E987" s="1" t="s">
        <v>5210</v>
      </c>
      <c r="G987" s="5" t="s">
        <v>5210</v>
      </c>
      <c r="H987" s="5"/>
      <c r="I987" s="5"/>
      <c r="J987" s="5"/>
      <c r="K987" s="5"/>
      <c r="L987" s="5"/>
      <c r="M987" s="5"/>
      <c r="N987" s="5"/>
      <c r="Q987" s="0" t="s">
        <v>51</v>
      </c>
      <c r="R987" s="0" t="s">
        <v>539</v>
      </c>
      <c r="S987" s="0" t="n">
        <v>0</v>
      </c>
      <c r="T987" s="0" t="n">
        <v>7111</v>
      </c>
      <c r="U987" s="0" t="n">
        <v>7111</v>
      </c>
      <c r="X987" s="0" t="n">
        <v>0</v>
      </c>
      <c r="Y987" s="0" t="s">
        <v>512</v>
      </c>
      <c r="AD987" s="0" t="s">
        <v>5211</v>
      </c>
      <c r="AE987" s="0" t="s">
        <v>5212</v>
      </c>
      <c r="AF987" s="0" t="n">
        <v>0</v>
      </c>
      <c r="AG987" s="0" t="n">
        <v>0</v>
      </c>
      <c r="AH987" s="6" t="n">
        <v>42369</v>
      </c>
      <c r="AI987" s="0" t="n">
        <v>1</v>
      </c>
      <c r="AJ987" s="6" t="n">
        <v>42369</v>
      </c>
      <c r="AK987" s="0" t="n">
        <v>1</v>
      </c>
      <c r="AL987" s="0" t="n">
        <v>1</v>
      </c>
      <c r="AM987" s="0" t="s">
        <v>56</v>
      </c>
      <c r="AN987" s="0" t="s">
        <v>56</v>
      </c>
      <c r="AO987" s="0" t="s">
        <v>70</v>
      </c>
      <c r="AP987" s="0" t="s">
        <v>70</v>
      </c>
      <c r="AQ987" s="0" t="s">
        <v>512</v>
      </c>
      <c r="AR987" s="0" t="n">
        <v>0</v>
      </c>
      <c r="AS987" s="0" t="n">
        <v>0</v>
      </c>
    </row>
    <row r="988" customFormat="false" ht="15" hidden="false" customHeight="false" outlineLevel="0" collapsed="false">
      <c r="A988" s="0" t="s">
        <v>5213</v>
      </c>
      <c r="B988" s="0" t="s">
        <v>5047</v>
      </c>
      <c r="C988" s="0" t="s">
        <v>5214</v>
      </c>
      <c r="E988" s="1" t="s">
        <v>5214</v>
      </c>
      <c r="G988" s="5" t="s">
        <v>5214</v>
      </c>
      <c r="H988" s="5" t="s">
        <v>5215</v>
      </c>
      <c r="I988" s="5" t="s">
        <v>5216</v>
      </c>
      <c r="J988" s="5"/>
      <c r="K988" s="5"/>
      <c r="L988" s="5"/>
      <c r="M988" s="5" t="s">
        <v>5217</v>
      </c>
      <c r="N988" s="5"/>
      <c r="O988" s="0" t="s">
        <v>5214</v>
      </c>
      <c r="P988" s="0" t="s">
        <v>5218</v>
      </c>
      <c r="Q988" s="0" t="s">
        <v>51</v>
      </c>
      <c r="R988" s="0" t="s">
        <v>119</v>
      </c>
      <c r="S988" s="0" t="n">
        <v>63</v>
      </c>
      <c r="T988" s="0" t="n">
        <v>8299</v>
      </c>
      <c r="U988" s="0" t="n">
        <v>8299</v>
      </c>
      <c r="V988" s="0" t="n">
        <v>6420</v>
      </c>
      <c r="X988" s="0" t="n">
        <v>11</v>
      </c>
      <c r="Y988" s="0" t="s">
        <v>77</v>
      </c>
      <c r="Z988" s="0" t="n">
        <v>8299</v>
      </c>
      <c r="AA988" s="0" t="s">
        <v>54</v>
      </c>
      <c r="AB988" s="0" t="s">
        <v>54</v>
      </c>
      <c r="AC988" s="0" t="n">
        <v>383</v>
      </c>
      <c r="AD988" s="0" t="s">
        <v>5219</v>
      </c>
      <c r="AE988" s="0" t="s">
        <v>5220</v>
      </c>
      <c r="AF988" s="0" t="n">
        <v>6</v>
      </c>
      <c r="AG988" s="0" t="n">
        <v>7</v>
      </c>
      <c r="AH988" s="6" t="n">
        <v>42369</v>
      </c>
      <c r="AI988" s="0" t="n">
        <v>383</v>
      </c>
      <c r="AJ988" s="6" t="n">
        <v>42369</v>
      </c>
      <c r="AK988" s="0" t="n">
        <v>81</v>
      </c>
      <c r="AL988" s="0" t="n">
        <v>88</v>
      </c>
      <c r="AM988" s="0" t="s">
        <v>56</v>
      </c>
      <c r="AN988" s="0" t="s">
        <v>56</v>
      </c>
      <c r="AO988" s="0" t="s">
        <v>70</v>
      </c>
      <c r="AP988" s="0" t="s">
        <v>70</v>
      </c>
      <c r="AQ988" s="0" t="s">
        <v>77</v>
      </c>
      <c r="AR988" s="0" t="n">
        <v>8</v>
      </c>
      <c r="AS988" s="0" t="n">
        <v>7</v>
      </c>
      <c r="AV988" s="0" t="s">
        <v>5052</v>
      </c>
    </row>
    <row r="989" customFormat="false" ht="15" hidden="false" customHeight="false" outlineLevel="0" collapsed="false">
      <c r="A989" s="0" t="s">
        <v>5221</v>
      </c>
      <c r="B989" s="0" t="s">
        <v>5222</v>
      </c>
      <c r="C989" s="0" t="s">
        <v>5223</v>
      </c>
      <c r="E989" s="1" t="s">
        <v>5223</v>
      </c>
      <c r="G989" s="5" t="s">
        <v>5223</v>
      </c>
      <c r="H989" s="5"/>
      <c r="I989" s="5"/>
      <c r="J989" s="5"/>
      <c r="K989" s="5"/>
      <c r="L989" s="5"/>
      <c r="M989" s="5"/>
      <c r="N989" s="5"/>
      <c r="O989" s="0" t="s">
        <v>5223</v>
      </c>
      <c r="P989" s="0" t="s">
        <v>5224</v>
      </c>
      <c r="Q989" s="0" t="s">
        <v>51</v>
      </c>
      <c r="R989" s="0" t="s">
        <v>52</v>
      </c>
      <c r="S989" s="0" t="n">
        <v>1.588</v>
      </c>
      <c r="T989" s="0" t="n">
        <v>5829</v>
      </c>
      <c r="U989" s="0" t="n">
        <v>5829</v>
      </c>
      <c r="W989" s="0" t="s">
        <v>5225</v>
      </c>
      <c r="X989" s="0" t="n">
        <v>163</v>
      </c>
      <c r="Y989" s="0" t="s">
        <v>53</v>
      </c>
      <c r="Z989" s="0" t="n">
        <v>5829</v>
      </c>
      <c r="AA989" s="0" t="s">
        <v>54</v>
      </c>
      <c r="AB989" s="0" t="s">
        <v>54</v>
      </c>
      <c r="AC989" s="0" t="n">
        <v>13.876</v>
      </c>
      <c r="AD989" s="0" t="s">
        <v>5226</v>
      </c>
      <c r="AG989" s="6" t="n">
        <v>42735</v>
      </c>
      <c r="AH989" s="0" t="n">
        <v>107</v>
      </c>
      <c r="AI989" s="0" t="n">
        <v>113</v>
      </c>
      <c r="AJ989" s="6" t="n">
        <v>42735</v>
      </c>
      <c r="AK989" s="0" t="n">
        <v>13.876</v>
      </c>
      <c r="AL989" s="6" t="n">
        <v>42735</v>
      </c>
      <c r="AM989" s="0" t="n">
        <v>1.075</v>
      </c>
      <c r="AN989" s="0" t="n">
        <v>1.133</v>
      </c>
      <c r="AO989" s="0" t="n">
        <v>2.067</v>
      </c>
      <c r="AP989" s="0" t="n">
        <v>2.309</v>
      </c>
      <c r="AQ989" s="0" t="s">
        <v>5227</v>
      </c>
      <c r="AR989" s="0" t="s">
        <v>58</v>
      </c>
      <c r="AS989" s="0" t="s">
        <v>53</v>
      </c>
      <c r="AT989" s="0" t="n">
        <v>50</v>
      </c>
      <c r="AU989" s="0" t="n">
        <v>51</v>
      </c>
      <c r="AX989" s="0" t="s">
        <v>5228</v>
      </c>
    </row>
    <row r="990" customFormat="false" ht="15" hidden="false" customHeight="false" outlineLevel="0" collapsed="false">
      <c r="A990" s="0" t="s">
        <v>5229</v>
      </c>
      <c r="B990" s="0" t="s">
        <v>5222</v>
      </c>
      <c r="C990" s="0" t="s">
        <v>5230</v>
      </c>
      <c r="E990" s="1" t="s">
        <v>5230</v>
      </c>
      <c r="G990" s="5" t="s">
        <v>5230</v>
      </c>
      <c r="H990" s="5"/>
      <c r="I990" s="5"/>
      <c r="J990" s="5"/>
      <c r="K990" s="5"/>
      <c r="L990" s="5"/>
      <c r="M990" s="5"/>
      <c r="N990" s="5"/>
      <c r="O990" s="0" t="s">
        <v>5230</v>
      </c>
      <c r="P990" s="0" t="s">
        <v>5231</v>
      </c>
      <c r="Q990" s="0" t="s">
        <v>51</v>
      </c>
      <c r="R990" s="0" t="s">
        <v>52</v>
      </c>
      <c r="S990" s="0" t="n">
        <v>2.496</v>
      </c>
      <c r="T990" s="0" t="n">
        <v>2059</v>
      </c>
      <c r="U990" s="0" t="n">
        <v>2059</v>
      </c>
      <c r="V990" s="0" t="n">
        <v>2020</v>
      </c>
      <c r="X990" s="0" t="n">
        <v>561</v>
      </c>
      <c r="Y990" s="0" t="s">
        <v>53</v>
      </c>
      <c r="Z990" s="0" t="n">
        <v>2059</v>
      </c>
      <c r="AA990" s="0" t="s">
        <v>54</v>
      </c>
      <c r="AB990" s="0" t="s">
        <v>54</v>
      </c>
      <c r="AC990" s="0" t="n">
        <v>4.818</v>
      </c>
      <c r="AD990" s="0" t="s">
        <v>5226</v>
      </c>
      <c r="AG990" s="6" t="n">
        <v>42735</v>
      </c>
      <c r="AH990" s="0" t="n">
        <v>92</v>
      </c>
      <c r="AI990" s="0" t="n">
        <v>97</v>
      </c>
      <c r="AJ990" s="6" t="n">
        <v>42735</v>
      </c>
      <c r="AK990" s="0" t="n">
        <v>4.818</v>
      </c>
      <c r="AL990" s="6" t="n">
        <v>42735</v>
      </c>
      <c r="AM990" s="0" t="n">
        <v>2.621</v>
      </c>
      <c r="AN990" s="0" t="n">
        <v>2.763</v>
      </c>
      <c r="AO990" s="0" t="n">
        <v>1.783</v>
      </c>
      <c r="AP990" s="0" t="n">
        <v>1.993</v>
      </c>
      <c r="AQ990" s="0" t="s">
        <v>5227</v>
      </c>
      <c r="AR990" s="0" t="s">
        <v>58</v>
      </c>
      <c r="AS990" s="0" t="s">
        <v>53</v>
      </c>
      <c r="AT990" s="0" t="n">
        <v>98</v>
      </c>
      <c r="AU990" s="0" t="n">
        <v>104</v>
      </c>
      <c r="AV990" s="0" t="s">
        <v>5228</v>
      </c>
      <c r="AX990" s="0" t="s">
        <v>5228</v>
      </c>
      <c r="AY990" s="0" t="s">
        <v>5232</v>
      </c>
    </row>
    <row r="991" customFormat="false" ht="15" hidden="false" customHeight="false" outlineLevel="0" collapsed="false">
      <c r="A991" s="0" t="s">
        <v>5233</v>
      </c>
      <c r="B991" s="0" t="s">
        <v>5222</v>
      </c>
      <c r="C991" s="0" t="s">
        <v>5234</v>
      </c>
      <c r="E991" s="1" t="s">
        <v>5234</v>
      </c>
      <c r="G991" s="5" t="s">
        <v>5234</v>
      </c>
      <c r="H991" s="5"/>
      <c r="I991" s="5"/>
      <c r="J991" s="5"/>
      <c r="K991" s="5"/>
      <c r="L991" s="5"/>
      <c r="M991" s="5"/>
      <c r="N991" s="5"/>
      <c r="O991" s="0" t="s">
        <v>5234</v>
      </c>
      <c r="P991" s="0" t="s">
        <v>5235</v>
      </c>
      <c r="Q991" s="0" t="s">
        <v>51</v>
      </c>
      <c r="R991" s="0" t="s">
        <v>52</v>
      </c>
      <c r="S991" s="0" t="n">
        <v>25.014</v>
      </c>
      <c r="T991" s="0" t="n">
        <v>2630</v>
      </c>
      <c r="U991" s="0" t="n">
        <v>2630</v>
      </c>
      <c r="V991" s="0" t="n">
        <v>2640</v>
      </c>
      <c r="X991" s="0" t="n">
        <v>1</v>
      </c>
      <c r="Y991" s="0" t="s">
        <v>53</v>
      </c>
      <c r="Z991" s="0" t="n">
        <v>2630</v>
      </c>
      <c r="AA991" s="0" t="s">
        <v>54</v>
      </c>
      <c r="AB991" s="0" t="s">
        <v>54</v>
      </c>
      <c r="AC991" s="0" t="n">
        <v>102.687</v>
      </c>
      <c r="AD991" s="0" t="s">
        <v>5236</v>
      </c>
      <c r="AG991" s="6" t="n">
        <v>42735</v>
      </c>
      <c r="AH991" s="0" t="n">
        <v>-766</v>
      </c>
      <c r="AI991" s="0" t="n">
        <v>-807</v>
      </c>
      <c r="AJ991" s="6" t="n">
        <v>42735</v>
      </c>
      <c r="AK991" s="0" t="n">
        <v>102.687</v>
      </c>
      <c r="AL991" s="6" t="n">
        <v>42735</v>
      </c>
      <c r="AM991" s="0" t="n">
        <v>44.901</v>
      </c>
      <c r="AN991" s="0" t="n">
        <v>47.33</v>
      </c>
      <c r="AO991" s="0" t="n">
        <v>33.616</v>
      </c>
      <c r="AP991" s="0" t="n">
        <v>37.561</v>
      </c>
      <c r="AQ991" s="0" t="s">
        <v>5227</v>
      </c>
      <c r="AR991" s="0" t="s">
        <v>58</v>
      </c>
      <c r="AS991" s="0" t="s">
        <v>53</v>
      </c>
      <c r="AT991" s="0" t="n">
        <v>457</v>
      </c>
      <c r="AU991" s="0" t="n">
        <v>464</v>
      </c>
      <c r="AV991" s="0" t="s">
        <v>5237</v>
      </c>
      <c r="AX991" s="0" t="s">
        <v>5228</v>
      </c>
      <c r="AY991" s="0" t="s">
        <v>5238</v>
      </c>
    </row>
    <row r="992" customFormat="false" ht="15" hidden="false" customHeight="false" outlineLevel="0" collapsed="false">
      <c r="A992" s="0" t="s">
        <v>5239</v>
      </c>
      <c r="B992" s="0" t="s">
        <v>5222</v>
      </c>
      <c r="C992" s="0" t="s">
        <v>5240</v>
      </c>
      <c r="E992" s="1" t="s">
        <v>5240</v>
      </c>
      <c r="G992" s="5" t="s">
        <v>5240</v>
      </c>
      <c r="H992" s="5"/>
      <c r="I992" s="5"/>
      <c r="J992" s="5"/>
      <c r="K992" s="5"/>
      <c r="L992" s="5"/>
      <c r="M992" s="5"/>
      <c r="N992" s="5"/>
      <c r="O992" s="0" t="s">
        <v>5240</v>
      </c>
      <c r="P992" s="0" t="s">
        <v>5239</v>
      </c>
      <c r="Q992" s="0" t="s">
        <v>51</v>
      </c>
      <c r="R992" s="0" t="s">
        <v>52</v>
      </c>
      <c r="S992" s="0" t="n">
        <v>1.78</v>
      </c>
      <c r="T992" s="0" t="n">
        <v>4120</v>
      </c>
      <c r="U992" s="0" t="n">
        <v>4120</v>
      </c>
      <c r="V992" s="0" t="n">
        <v>4120</v>
      </c>
      <c r="W992" s="0" t="s">
        <v>5241</v>
      </c>
      <c r="X992" s="0" t="n">
        <v>359</v>
      </c>
      <c r="Y992" s="0" t="s">
        <v>53</v>
      </c>
      <c r="Z992" s="0" t="n">
        <v>4120</v>
      </c>
      <c r="AA992" s="0" t="s">
        <v>54</v>
      </c>
      <c r="AB992" s="0" t="s">
        <v>54</v>
      </c>
      <c r="AC992" s="0" t="n">
        <v>5.261</v>
      </c>
      <c r="AD992" s="0" t="s">
        <v>5226</v>
      </c>
      <c r="AG992" s="6" t="n">
        <v>42735</v>
      </c>
      <c r="AH992" s="0" t="n">
        <v>-7</v>
      </c>
      <c r="AI992" s="0" t="n">
        <v>-7</v>
      </c>
      <c r="AJ992" s="6" t="n">
        <v>42735</v>
      </c>
      <c r="AK992" s="0" t="n">
        <v>5.261</v>
      </c>
      <c r="AL992" s="6" t="n">
        <v>42735</v>
      </c>
      <c r="AM992" s="0" t="n">
        <v>2.284</v>
      </c>
      <c r="AN992" s="0" t="n">
        <v>2.408</v>
      </c>
      <c r="AO992" s="0" t="n">
        <v>933</v>
      </c>
      <c r="AP992" s="0" t="n">
        <v>1.042</v>
      </c>
      <c r="AQ992" s="0" t="s">
        <v>5227</v>
      </c>
      <c r="AR992" s="0" t="s">
        <v>58</v>
      </c>
      <c r="AS992" s="0" t="s">
        <v>53</v>
      </c>
      <c r="AT992" s="0" t="n">
        <v>199</v>
      </c>
      <c r="AU992" s="0" t="n">
        <v>203</v>
      </c>
      <c r="AX992" s="0" t="s">
        <v>5228</v>
      </c>
      <c r="AY992" s="0" t="s">
        <v>5242</v>
      </c>
    </row>
    <row r="993" customFormat="false" ht="15" hidden="false" customHeight="false" outlineLevel="0" collapsed="false">
      <c r="A993" s="0" t="s">
        <v>5243</v>
      </c>
      <c r="B993" s="0" t="s">
        <v>5222</v>
      </c>
      <c r="C993" s="0" t="s">
        <v>5244</v>
      </c>
      <c r="E993" s="1" t="s">
        <v>5244</v>
      </c>
      <c r="G993" s="5" t="s">
        <v>5244</v>
      </c>
      <c r="H993" s="5"/>
      <c r="I993" s="5"/>
      <c r="J993" s="5"/>
      <c r="K993" s="5"/>
      <c r="L993" s="5"/>
      <c r="M993" s="5"/>
      <c r="N993" s="5"/>
      <c r="O993" s="0" t="s">
        <v>5245</v>
      </c>
      <c r="P993" s="0" t="s">
        <v>5246</v>
      </c>
      <c r="Q993" s="0" t="s">
        <v>51</v>
      </c>
      <c r="R993" s="0" t="s">
        <v>52</v>
      </c>
      <c r="S993" s="0" t="n">
        <v>809</v>
      </c>
      <c r="T993" s="0" t="n">
        <v>3250</v>
      </c>
      <c r="U993" s="0" t="n">
        <v>3250</v>
      </c>
      <c r="X993" s="0" t="n">
        <v>157</v>
      </c>
      <c r="Y993" s="0" t="s">
        <v>67</v>
      </c>
      <c r="Z993" s="0" t="n">
        <v>6499</v>
      </c>
      <c r="AA993" s="0" t="s">
        <v>5247</v>
      </c>
      <c r="AB993" s="0" t="s">
        <v>56</v>
      </c>
      <c r="AC993" s="0" t="n">
        <v>2.644</v>
      </c>
      <c r="AD993" s="0" t="s">
        <v>5226</v>
      </c>
      <c r="AG993" s="6" t="n">
        <v>42400</v>
      </c>
      <c r="AH993" s="0" t="n">
        <v>65</v>
      </c>
      <c r="AI993" s="0" t="n">
        <v>71</v>
      </c>
      <c r="AJ993" s="6" t="n">
        <v>42400</v>
      </c>
      <c r="AK993" s="0" t="n">
        <v>2.644</v>
      </c>
      <c r="AL993" s="6" t="n">
        <v>42400</v>
      </c>
      <c r="AM993" s="0" t="n">
        <v>751</v>
      </c>
      <c r="AN993" s="0" t="n">
        <v>820</v>
      </c>
      <c r="AO993" s="0" t="s">
        <v>56</v>
      </c>
      <c r="AP993" s="0" t="s">
        <v>56</v>
      </c>
      <c r="AQ993" s="0" t="s">
        <v>70</v>
      </c>
      <c r="AR993" s="0" t="s">
        <v>70</v>
      </c>
      <c r="AS993" s="0" t="s">
        <v>67</v>
      </c>
      <c r="AT993" s="0" t="n">
        <v>73</v>
      </c>
      <c r="AU993" s="0" t="n">
        <v>25</v>
      </c>
      <c r="AV993" s="0" t="s">
        <v>5226</v>
      </c>
      <c r="AX993" s="0" t="s">
        <v>5228</v>
      </c>
    </row>
    <row r="994" customFormat="false" ht="15" hidden="false" customHeight="false" outlineLevel="0" collapsed="false">
      <c r="A994" s="0" t="s">
        <v>5248</v>
      </c>
      <c r="B994" s="0" t="s">
        <v>5222</v>
      </c>
      <c r="C994" s="0" t="s">
        <v>5249</v>
      </c>
      <c r="E994" s="1" t="s">
        <v>5249</v>
      </c>
      <c r="G994" s="5" t="s">
        <v>5249</v>
      </c>
      <c r="H994" s="5"/>
      <c r="I994" s="5"/>
      <c r="J994" s="5"/>
      <c r="K994" s="5"/>
      <c r="L994" s="5"/>
      <c r="M994" s="5"/>
      <c r="N994" s="5"/>
      <c r="O994" s="0" t="s">
        <v>5249</v>
      </c>
      <c r="P994" s="0" t="s">
        <v>5250</v>
      </c>
      <c r="Q994" s="0" t="s">
        <v>51</v>
      </c>
      <c r="R994" s="0" t="s">
        <v>119</v>
      </c>
      <c r="S994" s="0" t="n">
        <v>0</v>
      </c>
      <c r="T994" s="0" t="n">
        <v>6420</v>
      </c>
      <c r="U994" s="0" t="n">
        <v>6420</v>
      </c>
      <c r="X994" s="0" t="n">
        <v>75</v>
      </c>
      <c r="Y994" s="0" t="s">
        <v>53</v>
      </c>
      <c r="Z994" s="0" t="n">
        <v>6420</v>
      </c>
      <c r="AA994" s="0" t="s">
        <v>54</v>
      </c>
      <c r="AB994" s="0" t="s">
        <v>54</v>
      </c>
      <c r="AC994" s="0" t="n">
        <v>3</v>
      </c>
      <c r="AD994" s="0" t="s">
        <v>5236</v>
      </c>
      <c r="AG994" s="6" t="n">
        <v>42735</v>
      </c>
      <c r="AH994" s="0" t="n">
        <v>-2</v>
      </c>
      <c r="AI994" s="0" t="n">
        <v>-2</v>
      </c>
      <c r="AJ994" s="6" t="n">
        <v>42735</v>
      </c>
      <c r="AK994" s="0" t="n">
        <v>3</v>
      </c>
      <c r="AL994" s="6" t="n">
        <v>42735</v>
      </c>
      <c r="AM994" s="0" t="n">
        <v>53</v>
      </c>
      <c r="AN994" s="0" t="n">
        <v>55</v>
      </c>
      <c r="AO994" s="0" t="s">
        <v>56</v>
      </c>
      <c r="AP994" s="0" t="s">
        <v>56</v>
      </c>
      <c r="AQ994" s="0" t="s">
        <v>70</v>
      </c>
      <c r="AR994" s="0" t="s">
        <v>70</v>
      </c>
      <c r="AS994" s="0" t="s">
        <v>53</v>
      </c>
      <c r="AT994" s="0" t="n">
        <v>4</v>
      </c>
      <c r="AU994" s="0" t="n">
        <v>6</v>
      </c>
      <c r="AX994" s="0" t="s">
        <v>5228</v>
      </c>
    </row>
    <row r="995" customFormat="false" ht="15" hidden="false" customHeight="false" outlineLevel="0" collapsed="false">
      <c r="A995" s="0" t="s">
        <v>5251</v>
      </c>
      <c r="B995" s="0" t="s">
        <v>5222</v>
      </c>
      <c r="C995" s="0" t="s">
        <v>5252</v>
      </c>
      <c r="E995" s="1" t="s">
        <v>5252</v>
      </c>
      <c r="G995" s="5" t="s">
        <v>5252</v>
      </c>
      <c r="H995" s="5"/>
      <c r="I995" s="5"/>
      <c r="J995" s="5"/>
      <c r="K995" s="5"/>
      <c r="L995" s="5"/>
      <c r="M995" s="5"/>
      <c r="N995" s="5"/>
      <c r="O995" s="0" t="s">
        <v>5252</v>
      </c>
      <c r="P995" s="0" t="s">
        <v>5253</v>
      </c>
      <c r="Q995" s="0" t="s">
        <v>51</v>
      </c>
      <c r="R995" s="0" t="s">
        <v>52</v>
      </c>
      <c r="S995" s="0" t="n">
        <v>1.873</v>
      </c>
      <c r="T995" s="0" t="n">
        <v>1051</v>
      </c>
      <c r="U995" s="0" t="n">
        <v>1051</v>
      </c>
      <c r="V995" s="0" t="n">
        <v>1039</v>
      </c>
      <c r="X995" s="0" t="n">
        <v>60</v>
      </c>
      <c r="Y995" s="0" t="s">
        <v>77</v>
      </c>
      <c r="Z995" s="0" t="n">
        <v>1051</v>
      </c>
      <c r="AA995" s="0" t="s">
        <v>54</v>
      </c>
      <c r="AB995" s="0" t="s">
        <v>54</v>
      </c>
      <c r="AC995" s="0" t="n">
        <v>4.272</v>
      </c>
      <c r="AD995" s="0" t="s">
        <v>5226</v>
      </c>
      <c r="AG995" s="6" t="n">
        <v>42369</v>
      </c>
      <c r="AH995" s="0" t="n">
        <v>13</v>
      </c>
      <c r="AI995" s="0" t="n">
        <v>14</v>
      </c>
      <c r="AJ995" s="6" t="n">
        <v>42369</v>
      </c>
      <c r="AK995" s="0" t="n">
        <v>4.272</v>
      </c>
      <c r="AL995" s="6" t="n">
        <v>42369</v>
      </c>
      <c r="AM995" s="0" t="n">
        <v>1.24</v>
      </c>
      <c r="AN995" s="0" t="n">
        <v>1.35</v>
      </c>
      <c r="AO995" s="0" t="s">
        <v>56</v>
      </c>
      <c r="AP995" s="0" t="s">
        <v>56</v>
      </c>
      <c r="AQ995" s="0" t="s">
        <v>70</v>
      </c>
      <c r="AR995" s="0" t="s">
        <v>70</v>
      </c>
      <c r="AS995" s="0" t="s">
        <v>77</v>
      </c>
      <c r="AT995" s="0" t="n">
        <v>28</v>
      </c>
      <c r="AU995" s="0" t="n">
        <v>35</v>
      </c>
      <c r="AV995" s="0" t="s">
        <v>5254</v>
      </c>
      <c r="AX995" s="0" t="s">
        <v>5228</v>
      </c>
      <c r="AY995" s="0" t="s">
        <v>5255</v>
      </c>
    </row>
    <row r="996" customFormat="false" ht="15" hidden="false" customHeight="false" outlineLevel="0" collapsed="false">
      <c r="A996" s="0" t="s">
        <v>5256</v>
      </c>
      <c r="B996" s="0" t="s">
        <v>5222</v>
      </c>
      <c r="C996" s="0" t="s">
        <v>5257</v>
      </c>
      <c r="E996" s="1" t="s">
        <v>5257</v>
      </c>
      <c r="G996" s="5" t="s">
        <v>5257</v>
      </c>
      <c r="H996" s="5"/>
      <c r="I996" s="5"/>
      <c r="J996" s="5"/>
      <c r="K996" s="5"/>
      <c r="L996" s="5"/>
      <c r="M996" s="5"/>
      <c r="N996" s="5"/>
      <c r="O996" s="0" t="s">
        <v>5257</v>
      </c>
      <c r="P996" s="0" t="s">
        <v>5258</v>
      </c>
      <c r="Q996" s="0" t="s">
        <v>51</v>
      </c>
      <c r="R996" s="0" t="s">
        <v>52</v>
      </c>
      <c r="S996" s="0" t="n">
        <v>5.053</v>
      </c>
      <c r="T996" s="0" t="n">
        <v>220</v>
      </c>
      <c r="U996" s="0" t="n">
        <v>220</v>
      </c>
      <c r="V996" s="0" t="n">
        <v>240</v>
      </c>
      <c r="X996" s="0" t="n">
        <v>445</v>
      </c>
      <c r="Y996" s="0" t="s">
        <v>53</v>
      </c>
      <c r="Z996" s="0" t="n">
        <v>220</v>
      </c>
      <c r="AA996" s="0" t="s">
        <v>54</v>
      </c>
      <c r="AB996" s="0" t="s">
        <v>54</v>
      </c>
      <c r="AC996" s="0" t="n">
        <v>9.626</v>
      </c>
      <c r="AD996" s="0" t="s">
        <v>5236</v>
      </c>
      <c r="AG996" s="6" t="n">
        <v>42735</v>
      </c>
      <c r="AH996" s="0" t="n">
        <v>280</v>
      </c>
      <c r="AI996" s="0" t="n">
        <v>295</v>
      </c>
      <c r="AJ996" s="6" t="n">
        <v>42735</v>
      </c>
      <c r="AK996" s="0" t="n">
        <v>9.626</v>
      </c>
      <c r="AL996" s="6" t="n">
        <v>42735</v>
      </c>
      <c r="AM996" s="0" t="n">
        <v>5.946</v>
      </c>
      <c r="AN996" s="0" t="n">
        <v>6.267</v>
      </c>
      <c r="AO996" s="0" t="s">
        <v>56</v>
      </c>
      <c r="AP996" s="0" t="s">
        <v>56</v>
      </c>
      <c r="AQ996" s="0" t="s">
        <v>70</v>
      </c>
      <c r="AR996" s="0" t="s">
        <v>70</v>
      </c>
      <c r="AS996" s="0" t="s">
        <v>53</v>
      </c>
      <c r="AT996" s="0" t="n">
        <v>96</v>
      </c>
      <c r="AU996" s="0" t="n">
        <v>112</v>
      </c>
      <c r="AV996" s="0" t="s">
        <v>5236</v>
      </c>
      <c r="AX996" s="0" t="s">
        <v>5228</v>
      </c>
    </row>
    <row r="997" customFormat="false" ht="15" hidden="false" customHeight="false" outlineLevel="0" collapsed="false">
      <c r="A997" s="0" t="s">
        <v>5259</v>
      </c>
      <c r="B997" s="0" t="s">
        <v>5222</v>
      </c>
      <c r="C997" s="0" t="s">
        <v>5260</v>
      </c>
      <c r="E997" s="1" t="s">
        <v>5260</v>
      </c>
      <c r="G997" s="5" t="s">
        <v>5260</v>
      </c>
      <c r="H997" s="5"/>
      <c r="I997" s="5"/>
      <c r="J997" s="5"/>
      <c r="K997" s="5"/>
      <c r="L997" s="5"/>
      <c r="M997" s="5"/>
      <c r="N997" s="5"/>
      <c r="O997" s="0" t="s">
        <v>5260</v>
      </c>
      <c r="P997" s="0" t="s">
        <v>5261</v>
      </c>
      <c r="Q997" s="0" t="s">
        <v>51</v>
      </c>
      <c r="R997" s="0" t="s">
        <v>52</v>
      </c>
      <c r="S997" s="0" t="n">
        <v>1.728</v>
      </c>
      <c r="T997" s="0" t="n">
        <v>6190</v>
      </c>
      <c r="U997" s="0" t="n">
        <v>6190</v>
      </c>
      <c r="W997" s="0" t="s">
        <v>5262</v>
      </c>
      <c r="X997" s="0" t="n">
        <v>361</v>
      </c>
      <c r="Y997" s="0" t="s">
        <v>53</v>
      </c>
      <c r="Z997" s="0" t="n">
        <v>6190</v>
      </c>
      <c r="AA997" s="0" t="s">
        <v>54</v>
      </c>
      <c r="AB997" s="0" t="s">
        <v>54</v>
      </c>
      <c r="AC997" s="0" t="n">
        <v>4.301</v>
      </c>
      <c r="AD997" s="0" t="s">
        <v>5226</v>
      </c>
      <c r="AG997" s="6" t="n">
        <v>42735</v>
      </c>
      <c r="AH997" s="0" t="n">
        <v>257</v>
      </c>
      <c r="AI997" s="0" t="n">
        <v>271</v>
      </c>
      <c r="AJ997" s="6" t="n">
        <v>42735</v>
      </c>
      <c r="AK997" s="0" t="n">
        <v>4.301</v>
      </c>
      <c r="AL997" s="6" t="n">
        <v>42735</v>
      </c>
      <c r="AM997" s="0" t="n">
        <v>2.533</v>
      </c>
      <c r="AN997" s="0" t="n">
        <v>2.67</v>
      </c>
      <c r="AO997" s="0" t="n">
        <v>5.778</v>
      </c>
      <c r="AP997" s="0" t="n">
        <v>6.456</v>
      </c>
      <c r="AQ997" s="0" t="s">
        <v>5227</v>
      </c>
      <c r="AR997" s="0" t="s">
        <v>58</v>
      </c>
      <c r="AS997" s="0" t="s">
        <v>53</v>
      </c>
      <c r="AT997" s="0" t="n">
        <v>49</v>
      </c>
      <c r="AU997" s="0" t="n">
        <v>60</v>
      </c>
      <c r="AX997" s="0" t="s">
        <v>5228</v>
      </c>
    </row>
    <row r="998" customFormat="false" ht="15" hidden="false" customHeight="false" outlineLevel="0" collapsed="false">
      <c r="A998" s="0" t="s">
        <v>5263</v>
      </c>
      <c r="B998" s="0" t="s">
        <v>5222</v>
      </c>
      <c r="C998" s="0" t="s">
        <v>5264</v>
      </c>
      <c r="E998" s="1" t="s">
        <v>5264</v>
      </c>
      <c r="G998" s="5" t="s">
        <v>5264</v>
      </c>
      <c r="H998" s="5"/>
      <c r="I998" s="5"/>
      <c r="J998" s="5"/>
      <c r="K998" s="5"/>
      <c r="L998" s="5"/>
      <c r="M998" s="5"/>
      <c r="N998" s="5"/>
      <c r="O998" s="0" t="s">
        <v>5264</v>
      </c>
      <c r="P998" s="0" t="s">
        <v>5265</v>
      </c>
      <c r="Q998" s="0" t="s">
        <v>51</v>
      </c>
      <c r="R998" s="0" t="s">
        <v>52</v>
      </c>
      <c r="S998" s="0" t="n">
        <v>338</v>
      </c>
      <c r="T998" s="0" t="n">
        <v>2651</v>
      </c>
      <c r="U998" s="0" t="n">
        <v>2651</v>
      </c>
      <c r="V998" s="0" t="n">
        <v>2611</v>
      </c>
      <c r="X998" s="0" t="n">
        <v>29</v>
      </c>
      <c r="Y998" s="0" t="s">
        <v>53</v>
      </c>
      <c r="Z998" s="0" t="n">
        <v>2651</v>
      </c>
      <c r="AA998" s="0" t="s">
        <v>54</v>
      </c>
      <c r="AB998" s="0" t="s">
        <v>54</v>
      </c>
      <c r="AC998" s="0" t="n">
        <v>1.569</v>
      </c>
      <c r="AD998" s="0" t="s">
        <v>5266</v>
      </c>
      <c r="AG998" s="6" t="n">
        <v>42735</v>
      </c>
      <c r="AH998" s="0" t="n">
        <v>19</v>
      </c>
      <c r="AI998" s="0" t="n">
        <v>20</v>
      </c>
      <c r="AJ998" s="6" t="n">
        <v>42735</v>
      </c>
      <c r="AK998" s="0" t="n">
        <v>1.569</v>
      </c>
      <c r="AL998" s="6" t="n">
        <v>42735</v>
      </c>
      <c r="AM998" s="0" t="n">
        <v>255</v>
      </c>
      <c r="AN998" s="0" t="n">
        <v>269</v>
      </c>
      <c r="AO998" s="0" t="n">
        <v>652</v>
      </c>
      <c r="AP998" s="0" t="n">
        <v>729</v>
      </c>
      <c r="AQ998" s="0" t="s">
        <v>5227</v>
      </c>
      <c r="AR998" s="0" t="s">
        <v>58</v>
      </c>
      <c r="AS998" s="0" t="s">
        <v>53</v>
      </c>
      <c r="AT998" s="0" t="n">
        <v>17</v>
      </c>
      <c r="AU998" s="0" t="n">
        <v>17</v>
      </c>
      <c r="AV998" s="0" t="s">
        <v>5228</v>
      </c>
      <c r="AX998" s="0" t="s">
        <v>5228</v>
      </c>
      <c r="AY998" s="0" t="s">
        <v>5267</v>
      </c>
    </row>
    <row r="999" customFormat="false" ht="15" hidden="false" customHeight="false" outlineLevel="0" collapsed="false">
      <c r="A999" s="0" t="s">
        <v>5268</v>
      </c>
      <c r="B999" s="0" t="s">
        <v>5222</v>
      </c>
      <c r="C999" s="0" t="s">
        <v>5269</v>
      </c>
      <c r="E999" s="1" t="s">
        <v>5269</v>
      </c>
      <c r="G999" s="5" t="s">
        <v>5269</v>
      </c>
      <c r="H999" s="5"/>
      <c r="I999" s="5"/>
      <c r="J999" s="5"/>
      <c r="K999" s="5"/>
      <c r="L999" s="5"/>
      <c r="M999" s="5"/>
      <c r="N999" s="5"/>
      <c r="O999" s="0" t="s">
        <v>5269</v>
      </c>
      <c r="P999" s="0" t="s">
        <v>5270</v>
      </c>
      <c r="Q999" s="0" t="s">
        <v>51</v>
      </c>
      <c r="R999" s="0" t="s">
        <v>52</v>
      </c>
      <c r="S999" s="0" t="n">
        <v>5.111</v>
      </c>
      <c r="T999" s="0" t="n">
        <v>2815</v>
      </c>
      <c r="U999" s="0" t="n">
        <v>2815</v>
      </c>
      <c r="W999" s="0" t="s">
        <v>5271</v>
      </c>
      <c r="X999" s="0" t="n">
        <v>475</v>
      </c>
      <c r="Y999" s="0" t="s">
        <v>53</v>
      </c>
      <c r="Z999" s="0" t="n">
        <v>2815</v>
      </c>
      <c r="AA999" s="0" t="s">
        <v>54</v>
      </c>
      <c r="AB999" s="0" t="s">
        <v>54</v>
      </c>
      <c r="AC999" s="0" t="n">
        <v>18.011</v>
      </c>
      <c r="AD999" s="0" t="s">
        <v>5226</v>
      </c>
      <c r="AG999" s="6" t="n">
        <v>42735</v>
      </c>
      <c r="AH999" s="0" t="n">
        <v>352</v>
      </c>
      <c r="AI999" s="0" t="n">
        <v>371</v>
      </c>
      <c r="AJ999" s="6" t="n">
        <v>42735</v>
      </c>
      <c r="AK999" s="0" t="n">
        <v>18.011</v>
      </c>
      <c r="AL999" s="6" t="n">
        <v>42735</v>
      </c>
      <c r="AM999" s="0" t="n">
        <v>5.391</v>
      </c>
      <c r="AN999" s="0" t="n">
        <v>5.683</v>
      </c>
      <c r="AO999" s="0" t="n">
        <v>10.71</v>
      </c>
      <c r="AP999" s="0" t="n">
        <v>11.967</v>
      </c>
      <c r="AQ999" s="0" t="s">
        <v>5227</v>
      </c>
      <c r="AR999" s="0" t="s">
        <v>58</v>
      </c>
      <c r="AS999" s="0" t="s">
        <v>53</v>
      </c>
      <c r="AT999" s="0" t="n">
        <v>223</v>
      </c>
      <c r="AU999" s="0" t="n">
        <v>232</v>
      </c>
      <c r="AV999" s="0" t="s">
        <v>5228</v>
      </c>
      <c r="AX999" s="0" t="s">
        <v>5228</v>
      </c>
      <c r="AY999" s="0" t="s">
        <v>5272</v>
      </c>
    </row>
    <row r="1000" customFormat="false" ht="15" hidden="false" customHeight="false" outlineLevel="0" collapsed="false">
      <c r="A1000" s="0" t="s">
        <v>5273</v>
      </c>
      <c r="B1000" s="0" t="s">
        <v>5222</v>
      </c>
      <c r="C1000" s="0" t="s">
        <v>5274</v>
      </c>
      <c r="E1000" s="1" t="s">
        <v>5274</v>
      </c>
      <c r="G1000" s="5" t="s">
        <v>5274</v>
      </c>
      <c r="H1000" s="5"/>
      <c r="I1000" s="5"/>
      <c r="J1000" s="5"/>
      <c r="K1000" s="5"/>
      <c r="L1000" s="5"/>
      <c r="M1000" s="5"/>
      <c r="N1000" s="5"/>
      <c r="O1000" s="0" t="s">
        <v>5274</v>
      </c>
      <c r="P1000" s="0" t="s">
        <v>5275</v>
      </c>
      <c r="Q1000" s="0" t="s">
        <v>51</v>
      </c>
      <c r="R1000" s="0" t="s">
        <v>52</v>
      </c>
      <c r="S1000" s="0" t="n">
        <v>2.78</v>
      </c>
      <c r="T1000" s="0" t="n">
        <v>3230</v>
      </c>
      <c r="U1000" s="0" t="n">
        <v>3230</v>
      </c>
      <c r="W1000" s="0" t="s">
        <v>5276</v>
      </c>
      <c r="X1000" s="0" t="n">
        <v>211</v>
      </c>
      <c r="Y1000" s="0" t="s">
        <v>53</v>
      </c>
      <c r="Z1000" s="0" t="n">
        <v>3230</v>
      </c>
      <c r="AA1000" s="0" t="s">
        <v>54</v>
      </c>
      <c r="AB1000" s="0" t="s">
        <v>54</v>
      </c>
      <c r="AC1000" s="0" t="n">
        <v>8.439</v>
      </c>
      <c r="AD1000" s="0" t="s">
        <v>5226</v>
      </c>
      <c r="AG1000" s="6" t="n">
        <v>42735</v>
      </c>
      <c r="AH1000" s="0" t="n">
        <v>127</v>
      </c>
      <c r="AI1000" s="0" t="n">
        <v>134</v>
      </c>
      <c r="AJ1000" s="6" t="n">
        <v>42735</v>
      </c>
      <c r="AK1000" s="0" t="n">
        <v>8.439</v>
      </c>
      <c r="AL1000" s="6" t="n">
        <v>42735</v>
      </c>
      <c r="AM1000" s="0" t="n">
        <v>2.715</v>
      </c>
      <c r="AN1000" s="0" t="n">
        <v>2.862</v>
      </c>
      <c r="AO1000" s="0" t="n">
        <v>2.656</v>
      </c>
      <c r="AP1000" s="0" t="n">
        <v>2.968</v>
      </c>
      <c r="AQ1000" s="0" t="s">
        <v>5227</v>
      </c>
      <c r="AR1000" s="0" t="s">
        <v>58</v>
      </c>
      <c r="AS1000" s="0" t="s">
        <v>53</v>
      </c>
      <c r="AT1000" s="0" t="n">
        <v>103</v>
      </c>
      <c r="AU1000" s="0" t="n">
        <v>102</v>
      </c>
      <c r="AV1000" s="0" t="s">
        <v>5228</v>
      </c>
      <c r="AX1000" s="0" t="s">
        <v>5228</v>
      </c>
      <c r="AY1000" s="0" t="s">
        <v>5277</v>
      </c>
    </row>
    <row r="1001" customFormat="false" ht="15" hidden="false" customHeight="false" outlineLevel="0" collapsed="false">
      <c r="A1001" s="0" t="s">
        <v>5278</v>
      </c>
      <c r="B1001" s="0" t="s">
        <v>5222</v>
      </c>
      <c r="C1001" s="0" t="s">
        <v>5279</v>
      </c>
      <c r="E1001" s="1" t="s">
        <v>5279</v>
      </c>
      <c r="G1001" s="5" t="s">
        <v>5279</v>
      </c>
      <c r="H1001" s="5"/>
      <c r="I1001" s="5"/>
      <c r="J1001" s="5"/>
      <c r="K1001" s="5"/>
      <c r="L1001" s="5"/>
      <c r="M1001" s="5"/>
      <c r="N1001" s="5"/>
      <c r="O1001" s="0" t="s">
        <v>5279</v>
      </c>
      <c r="P1001" s="0" t="s">
        <v>5280</v>
      </c>
      <c r="Q1001" s="0" t="s">
        <v>51</v>
      </c>
      <c r="R1001" s="0" t="s">
        <v>52</v>
      </c>
      <c r="S1001" s="0" t="n">
        <v>3.046</v>
      </c>
      <c r="T1001" s="0" t="n">
        <v>1089</v>
      </c>
      <c r="U1001" s="0" t="n">
        <v>1089</v>
      </c>
      <c r="V1001" s="0" t="n">
        <v>1082</v>
      </c>
      <c r="W1001" s="0" t="s">
        <v>5281</v>
      </c>
      <c r="X1001" s="0" t="n">
        <v>356</v>
      </c>
      <c r="Y1001" s="0" t="s">
        <v>53</v>
      </c>
      <c r="Z1001" s="0" t="n">
        <v>1089</v>
      </c>
      <c r="AA1001" s="0" t="s">
        <v>54</v>
      </c>
      <c r="AB1001" s="0" t="s">
        <v>54</v>
      </c>
      <c r="AC1001" s="0" t="n">
        <v>17.076</v>
      </c>
      <c r="AD1001" s="0" t="s">
        <v>5236</v>
      </c>
      <c r="AG1001" s="6" t="n">
        <v>42735</v>
      </c>
      <c r="AH1001" s="0" t="n">
        <v>192</v>
      </c>
      <c r="AI1001" s="0" t="n">
        <v>202</v>
      </c>
      <c r="AJ1001" s="6" t="n">
        <v>42735</v>
      </c>
      <c r="AK1001" s="0" t="n">
        <v>17.076</v>
      </c>
      <c r="AL1001" s="6" t="n">
        <v>42735</v>
      </c>
      <c r="AM1001" s="0" t="n">
        <v>2.875</v>
      </c>
      <c r="AN1001" s="0" t="n">
        <v>3.03</v>
      </c>
      <c r="AO1001" s="0" t="n">
        <v>3.764</v>
      </c>
      <c r="AP1001" s="0" t="n">
        <v>4.206</v>
      </c>
      <c r="AQ1001" s="0" t="s">
        <v>5227</v>
      </c>
      <c r="AR1001" s="0" t="s">
        <v>58</v>
      </c>
      <c r="AS1001" s="0" t="s">
        <v>53</v>
      </c>
      <c r="AT1001" s="0" t="n">
        <v>208</v>
      </c>
      <c r="AU1001" s="0" t="n">
        <v>210</v>
      </c>
      <c r="AV1001" s="0" t="s">
        <v>5228</v>
      </c>
      <c r="AX1001" s="0" t="s">
        <v>5228</v>
      </c>
      <c r="AY1001" s="0" t="s">
        <v>5282</v>
      </c>
    </row>
    <row r="1002" customFormat="false" ht="15" hidden="false" customHeight="false" outlineLevel="0" collapsed="false">
      <c r="A1002" s="0" t="s">
        <v>5283</v>
      </c>
      <c r="B1002" s="0" t="s">
        <v>5222</v>
      </c>
      <c r="C1002" s="0" t="s">
        <v>5284</v>
      </c>
      <c r="E1002" s="1" t="s">
        <v>5284</v>
      </c>
      <c r="G1002" s="5" t="s">
        <v>5284</v>
      </c>
      <c r="H1002" s="5"/>
      <c r="I1002" s="5"/>
      <c r="J1002" s="5"/>
      <c r="K1002" s="5"/>
      <c r="L1002" s="5"/>
      <c r="M1002" s="5"/>
      <c r="N1002" s="5"/>
      <c r="O1002" s="0" t="s">
        <v>5284</v>
      </c>
      <c r="P1002" s="0" t="s">
        <v>5285</v>
      </c>
      <c r="Q1002" s="0" t="s">
        <v>51</v>
      </c>
      <c r="R1002" s="0" t="s">
        <v>52</v>
      </c>
      <c r="S1002" s="0" t="n">
        <v>2.104</v>
      </c>
      <c r="T1002" s="0" t="n">
        <v>162</v>
      </c>
      <c r="U1002" s="0" t="n">
        <v>162</v>
      </c>
      <c r="X1002" s="0" t="n">
        <v>136</v>
      </c>
      <c r="Y1002" s="0" t="s">
        <v>512</v>
      </c>
      <c r="Z1002" s="0" t="n">
        <v>162</v>
      </c>
      <c r="AA1002" s="0" t="s">
        <v>54</v>
      </c>
      <c r="AB1002" s="0" t="s">
        <v>54</v>
      </c>
      <c r="AC1002" s="0" t="n">
        <v>7.439</v>
      </c>
      <c r="AD1002" s="0" t="s">
        <v>5286</v>
      </c>
      <c r="AG1002" s="6" t="n">
        <v>42369</v>
      </c>
      <c r="AH1002" s="0" t="n">
        <v>2</v>
      </c>
      <c r="AI1002" s="0" t="n">
        <v>2</v>
      </c>
      <c r="AJ1002" s="6" t="n">
        <v>42369</v>
      </c>
      <c r="AK1002" s="0" t="n">
        <v>7.439</v>
      </c>
      <c r="AL1002" s="6" t="n">
        <v>42369</v>
      </c>
      <c r="AM1002" s="0" t="n">
        <v>843</v>
      </c>
      <c r="AN1002" s="0" t="n">
        <v>917</v>
      </c>
      <c r="AO1002" s="0" t="s">
        <v>56</v>
      </c>
      <c r="AP1002" s="0" t="s">
        <v>56</v>
      </c>
      <c r="AQ1002" s="0" t="s">
        <v>70</v>
      </c>
      <c r="AR1002" s="0" t="s">
        <v>70</v>
      </c>
      <c r="AS1002" s="0" t="s">
        <v>512</v>
      </c>
      <c r="AT1002" s="0" t="n">
        <v>27</v>
      </c>
      <c r="AU1002" s="0" t="n">
        <v>27</v>
      </c>
      <c r="AX1002" s="0" t="s">
        <v>5228</v>
      </c>
    </row>
    <row r="1003" customFormat="false" ht="15" hidden="false" customHeight="false" outlineLevel="0" collapsed="false">
      <c r="A1003" s="0" t="s">
        <v>5287</v>
      </c>
      <c r="B1003" s="0" t="s">
        <v>5222</v>
      </c>
      <c r="C1003" s="0" t="s">
        <v>5288</v>
      </c>
      <c r="E1003" s="1" t="s">
        <v>5288</v>
      </c>
      <c r="G1003" s="5" t="s">
        <v>5288</v>
      </c>
      <c r="H1003" s="5"/>
      <c r="I1003" s="5"/>
      <c r="J1003" s="5"/>
      <c r="K1003" s="5"/>
      <c r="L1003" s="5"/>
      <c r="M1003" s="5"/>
      <c r="N1003" s="5"/>
      <c r="O1003" s="0" t="s">
        <v>5288</v>
      </c>
      <c r="P1003" s="0" t="s">
        <v>5289</v>
      </c>
      <c r="Q1003" s="0" t="s">
        <v>51</v>
      </c>
      <c r="R1003" s="0" t="s">
        <v>52</v>
      </c>
      <c r="S1003" s="0" t="n">
        <v>1.163</v>
      </c>
      <c r="T1003" s="0" t="n">
        <v>2223</v>
      </c>
      <c r="U1003" s="0" t="n">
        <v>2223</v>
      </c>
      <c r="W1003" s="0" t="s">
        <v>5290</v>
      </c>
      <c r="X1003" s="0" t="n">
        <v>168</v>
      </c>
      <c r="Y1003" s="0" t="s">
        <v>53</v>
      </c>
      <c r="Z1003" s="0" t="n">
        <v>2223</v>
      </c>
      <c r="AA1003" s="0" t="s">
        <v>54</v>
      </c>
      <c r="AB1003" s="0" t="s">
        <v>54</v>
      </c>
      <c r="AC1003" s="0" t="n">
        <v>3.868</v>
      </c>
      <c r="AD1003" s="0" t="s">
        <v>5266</v>
      </c>
      <c r="AG1003" s="6" t="n">
        <v>42735</v>
      </c>
      <c r="AH1003" s="0" t="n">
        <v>42</v>
      </c>
      <c r="AI1003" s="0" t="n">
        <v>44</v>
      </c>
      <c r="AJ1003" s="6" t="n">
        <v>42735</v>
      </c>
      <c r="AK1003" s="0" t="n">
        <v>3.868</v>
      </c>
      <c r="AL1003" s="6" t="n">
        <v>42735</v>
      </c>
      <c r="AM1003" s="0" t="n">
        <v>768</v>
      </c>
      <c r="AN1003" s="0" t="n">
        <v>809</v>
      </c>
      <c r="AO1003" s="0" t="n">
        <v>1.201</v>
      </c>
      <c r="AP1003" s="0" t="n">
        <v>1.341</v>
      </c>
      <c r="AQ1003" s="0" t="s">
        <v>5227</v>
      </c>
      <c r="AR1003" s="0" t="s">
        <v>58</v>
      </c>
      <c r="AS1003" s="0" t="s">
        <v>53</v>
      </c>
      <c r="AT1003" s="0" t="n">
        <v>73</v>
      </c>
      <c r="AU1003" s="0" t="n">
        <v>75</v>
      </c>
      <c r="AV1003" s="0" t="s">
        <v>5228</v>
      </c>
      <c r="AX1003" s="0" t="s">
        <v>5228</v>
      </c>
      <c r="AY1003" s="0" t="s">
        <v>5291</v>
      </c>
    </row>
    <row r="1004" customFormat="false" ht="15" hidden="false" customHeight="false" outlineLevel="0" collapsed="false">
      <c r="A1004" s="0" t="s">
        <v>5292</v>
      </c>
      <c r="B1004" s="0" t="s">
        <v>5222</v>
      </c>
      <c r="C1004" s="0" t="s">
        <v>5293</v>
      </c>
      <c r="E1004" s="1" t="s">
        <v>5293</v>
      </c>
      <c r="G1004" s="5" t="s">
        <v>5293</v>
      </c>
      <c r="H1004" s="5" t="s">
        <v>5294</v>
      </c>
      <c r="I1004" s="5"/>
      <c r="J1004" s="5"/>
      <c r="K1004" s="5"/>
      <c r="L1004" s="5"/>
      <c r="M1004" s="5"/>
      <c r="N1004" s="5"/>
      <c r="O1004" s="0" t="s">
        <v>5293</v>
      </c>
      <c r="P1004" s="0" t="s">
        <v>5295</v>
      </c>
      <c r="Q1004" s="0" t="s">
        <v>51</v>
      </c>
      <c r="R1004" s="0" t="s">
        <v>52</v>
      </c>
      <c r="S1004" s="0" t="n">
        <v>119</v>
      </c>
      <c r="T1004" s="0" t="n">
        <v>2899</v>
      </c>
      <c r="U1004" s="0" t="n">
        <v>2899</v>
      </c>
      <c r="X1004" s="0" t="n">
        <v>17</v>
      </c>
      <c r="Y1004" s="0" t="s">
        <v>53</v>
      </c>
      <c r="Z1004" s="0" t="n">
        <v>2899</v>
      </c>
      <c r="AA1004" s="0" t="s">
        <v>54</v>
      </c>
      <c r="AB1004" s="0" t="s">
        <v>54</v>
      </c>
      <c r="AC1004" s="0" t="n">
        <v>643</v>
      </c>
      <c r="AD1004" s="0" t="s">
        <v>5296</v>
      </c>
      <c r="AG1004" s="6" t="n">
        <v>42735</v>
      </c>
      <c r="AH1004" s="0" t="n">
        <v>7</v>
      </c>
      <c r="AI1004" s="0" t="n">
        <v>7</v>
      </c>
      <c r="AJ1004" s="6" t="n">
        <v>42735</v>
      </c>
      <c r="AK1004" s="0" t="n">
        <v>643</v>
      </c>
      <c r="AL1004" s="6" t="n">
        <v>42735</v>
      </c>
      <c r="AM1004" s="0" t="n">
        <v>70</v>
      </c>
      <c r="AN1004" s="0" t="n">
        <v>74</v>
      </c>
      <c r="AO1004" s="0" t="n">
        <v>73</v>
      </c>
      <c r="AP1004" s="0" t="n">
        <v>82</v>
      </c>
      <c r="AQ1004" s="0" t="s">
        <v>5227</v>
      </c>
      <c r="AR1004" s="0" t="s">
        <v>58</v>
      </c>
      <c r="AS1004" s="0" t="s">
        <v>53</v>
      </c>
      <c r="AT1004" s="0" t="n">
        <v>10</v>
      </c>
      <c r="AU1004" s="0" t="n">
        <v>12</v>
      </c>
      <c r="AV1004" s="0" t="s">
        <v>5297</v>
      </c>
      <c r="AX1004" s="0" t="s">
        <v>5228</v>
      </c>
      <c r="AY1004" s="0" t="s">
        <v>5298</v>
      </c>
    </row>
    <row r="1005" customFormat="false" ht="15" hidden="false" customHeight="false" outlineLevel="0" collapsed="false">
      <c r="A1005" s="0" t="s">
        <v>5299</v>
      </c>
      <c r="B1005" s="0" t="s">
        <v>5222</v>
      </c>
      <c r="C1005" s="0" t="s">
        <v>5300</v>
      </c>
      <c r="E1005" s="1" t="s">
        <v>5300</v>
      </c>
      <c r="G1005" s="5" t="s">
        <v>5300</v>
      </c>
      <c r="H1005" s="5"/>
      <c r="I1005" s="5"/>
      <c r="J1005" s="5"/>
      <c r="K1005" s="5"/>
      <c r="L1005" s="5"/>
      <c r="M1005" s="5"/>
      <c r="N1005" s="5"/>
      <c r="O1005" s="0" t="s">
        <v>5301</v>
      </c>
      <c r="P1005" s="0" t="s">
        <v>5302</v>
      </c>
      <c r="Q1005" s="0" t="s">
        <v>51</v>
      </c>
      <c r="R1005" s="0" t="s">
        <v>52</v>
      </c>
      <c r="S1005" s="0" t="n">
        <v>518</v>
      </c>
      <c r="T1005" s="0" t="n">
        <v>892</v>
      </c>
      <c r="U1005" s="0" t="n">
        <v>892</v>
      </c>
      <c r="V1005" s="0" t="n">
        <v>1629</v>
      </c>
      <c r="X1005" s="0" t="n">
        <v>181</v>
      </c>
      <c r="Y1005" s="0" t="s">
        <v>67</v>
      </c>
      <c r="Z1005" s="0" t="n">
        <v>8411</v>
      </c>
      <c r="AA1005" s="0" t="s">
        <v>5303</v>
      </c>
      <c r="AB1005" s="0" t="s">
        <v>56</v>
      </c>
      <c r="AC1005" s="0" t="s">
        <v>120</v>
      </c>
      <c r="AD1005" s="0" t="s">
        <v>5304</v>
      </c>
      <c r="AG1005" s="6" t="n">
        <v>42490</v>
      </c>
      <c r="AH1005" s="0" t="n">
        <v>-4</v>
      </c>
      <c r="AI1005" s="0" t="n">
        <v>-5</v>
      </c>
      <c r="AJ1005" s="6" t="n">
        <v>42490</v>
      </c>
      <c r="AK1005" s="0" t="n">
        <v>914</v>
      </c>
      <c r="AL1005" s="6" t="n">
        <v>42490</v>
      </c>
      <c r="AM1005" s="0" t="n">
        <v>795</v>
      </c>
      <c r="AN1005" s="0" t="n">
        <v>907</v>
      </c>
      <c r="AO1005" s="0" t="s">
        <v>56</v>
      </c>
      <c r="AP1005" s="0" t="s">
        <v>56</v>
      </c>
      <c r="AQ1005" s="0" t="s">
        <v>70</v>
      </c>
      <c r="AR1005" s="0" t="s">
        <v>70</v>
      </c>
      <c r="AS1005" s="0" t="s">
        <v>67</v>
      </c>
      <c r="AT1005" s="0" t="n">
        <v>113</v>
      </c>
      <c r="AU1005" s="0" t="n">
        <v>16</v>
      </c>
      <c r="AV1005" s="0" t="s">
        <v>5228</v>
      </c>
      <c r="AX1005" s="0" t="s">
        <v>5228</v>
      </c>
      <c r="AY1005" s="0" t="s">
        <v>5305</v>
      </c>
    </row>
    <row r="1006" customFormat="false" ht="15" hidden="false" customHeight="false" outlineLevel="0" collapsed="false">
      <c r="A1006" s="0" t="s">
        <v>5306</v>
      </c>
      <c r="B1006" s="0" t="s">
        <v>5222</v>
      </c>
      <c r="C1006" s="0" t="s">
        <v>5307</v>
      </c>
      <c r="E1006" s="1" t="s">
        <v>5307</v>
      </c>
      <c r="G1006" s="5" t="s">
        <v>5307</v>
      </c>
      <c r="H1006" s="5"/>
      <c r="I1006" s="5"/>
      <c r="J1006" s="5"/>
      <c r="K1006" s="5"/>
      <c r="L1006" s="5"/>
      <c r="M1006" s="5"/>
      <c r="N1006" s="5"/>
      <c r="O1006" s="0" t="s">
        <v>5308</v>
      </c>
      <c r="P1006" s="0" t="s">
        <v>5309</v>
      </c>
      <c r="Q1006" s="0" t="s">
        <v>51</v>
      </c>
      <c r="R1006" s="0" t="s">
        <v>52</v>
      </c>
      <c r="S1006" s="0" t="n">
        <v>3</v>
      </c>
      <c r="T1006" s="0" t="n">
        <v>6420</v>
      </c>
      <c r="U1006" s="0" t="n">
        <v>6420</v>
      </c>
      <c r="V1006" s="0" t="n">
        <v>2391</v>
      </c>
      <c r="X1006" s="0" t="n">
        <v>93</v>
      </c>
      <c r="Y1006" s="0" t="s">
        <v>67</v>
      </c>
      <c r="Z1006" s="0" t="s">
        <v>120</v>
      </c>
      <c r="AA1006" s="0" t="s">
        <v>5310</v>
      </c>
      <c r="AB1006" s="0" t="s">
        <v>56</v>
      </c>
      <c r="AC1006" s="0" t="s">
        <v>120</v>
      </c>
      <c r="AD1006" s="0" t="s">
        <v>5311</v>
      </c>
      <c r="AG1006" s="6" t="n">
        <v>42735</v>
      </c>
      <c r="AH1006" s="0" t="n">
        <v>25</v>
      </c>
      <c r="AI1006" s="0" t="n">
        <v>26</v>
      </c>
      <c r="AJ1006" s="6" t="n">
        <v>42735</v>
      </c>
      <c r="AK1006" s="0" t="n">
        <v>12</v>
      </c>
      <c r="AL1006" s="6" t="n">
        <v>42735</v>
      </c>
      <c r="AM1006" s="0" t="n">
        <v>246</v>
      </c>
      <c r="AN1006" s="0" t="n">
        <v>260</v>
      </c>
      <c r="AO1006" s="0" t="s">
        <v>56</v>
      </c>
      <c r="AP1006" s="0" t="s">
        <v>56</v>
      </c>
      <c r="AQ1006" s="0" t="s">
        <v>70</v>
      </c>
      <c r="AR1006" s="0" t="s">
        <v>70</v>
      </c>
      <c r="AS1006" s="0" t="s">
        <v>67</v>
      </c>
      <c r="AT1006" s="0" t="n">
        <v>34</v>
      </c>
      <c r="AU1006" s="0" t="n">
        <v>9</v>
      </c>
      <c r="AX1006" s="0" t="s">
        <v>5228</v>
      </c>
    </row>
    <row r="1007" customFormat="false" ht="15" hidden="false" customHeight="false" outlineLevel="0" collapsed="false">
      <c r="A1007" s="0" t="s">
        <v>5312</v>
      </c>
      <c r="B1007" s="0" t="s">
        <v>5222</v>
      </c>
      <c r="C1007" s="0" t="s">
        <v>5313</v>
      </c>
      <c r="E1007" s="1" t="s">
        <v>5313</v>
      </c>
      <c r="G1007" s="5" t="s">
        <v>5313</v>
      </c>
      <c r="H1007" s="5"/>
      <c r="I1007" s="5"/>
      <c r="J1007" s="5"/>
      <c r="K1007" s="5"/>
      <c r="L1007" s="5"/>
      <c r="M1007" s="5"/>
      <c r="N1007" s="5"/>
      <c r="O1007" s="0" t="s">
        <v>5313</v>
      </c>
      <c r="P1007" s="0" t="s">
        <v>5314</v>
      </c>
      <c r="Q1007" s="0" t="s">
        <v>51</v>
      </c>
      <c r="R1007" s="0" t="s">
        <v>52</v>
      </c>
      <c r="S1007" s="0" t="n">
        <v>80</v>
      </c>
      <c r="T1007" s="0" t="n">
        <v>2611</v>
      </c>
      <c r="U1007" s="0" t="n">
        <v>2611</v>
      </c>
      <c r="X1007" s="0" t="n">
        <v>30</v>
      </c>
      <c r="Y1007" s="0" t="s">
        <v>53</v>
      </c>
      <c r="Z1007" s="0" t="n">
        <v>2611</v>
      </c>
      <c r="AA1007" s="0" t="s">
        <v>54</v>
      </c>
      <c r="AB1007" s="0" t="s">
        <v>54</v>
      </c>
      <c r="AC1007" s="0" t="n">
        <v>442</v>
      </c>
      <c r="AD1007" s="0" t="s">
        <v>5236</v>
      </c>
      <c r="AG1007" s="6" t="n">
        <v>42735</v>
      </c>
      <c r="AH1007" s="0" t="n">
        <v>-11</v>
      </c>
      <c r="AI1007" s="0" t="n">
        <v>-12</v>
      </c>
      <c r="AJ1007" s="6" t="n">
        <v>42735</v>
      </c>
      <c r="AK1007" s="0" t="n">
        <v>442</v>
      </c>
      <c r="AL1007" s="6" t="n">
        <v>42735</v>
      </c>
      <c r="AM1007" s="0" t="n">
        <v>48</v>
      </c>
      <c r="AN1007" s="0" t="n">
        <v>51</v>
      </c>
      <c r="AO1007" s="0" t="n">
        <v>37</v>
      </c>
      <c r="AP1007" s="0" t="n">
        <v>41</v>
      </c>
      <c r="AQ1007" s="0" t="s">
        <v>5227</v>
      </c>
      <c r="AR1007" s="0" t="s">
        <v>58</v>
      </c>
      <c r="AS1007" s="0" t="s">
        <v>53</v>
      </c>
      <c r="AT1007" s="0" t="n">
        <v>17</v>
      </c>
      <c r="AU1007" s="0" t="n">
        <v>16</v>
      </c>
      <c r="AV1007" s="0" t="s">
        <v>5228</v>
      </c>
      <c r="AX1007" s="0" t="s">
        <v>5228</v>
      </c>
      <c r="AY1007" s="0" t="s">
        <v>5315</v>
      </c>
    </row>
    <row r="1008" customFormat="false" ht="15" hidden="false" customHeight="false" outlineLevel="0" collapsed="false">
      <c r="A1008" s="0" t="s">
        <v>5316</v>
      </c>
      <c r="B1008" s="0" t="s">
        <v>5222</v>
      </c>
      <c r="C1008" s="0" t="s">
        <v>5317</v>
      </c>
      <c r="E1008" s="1" t="s">
        <v>5317</v>
      </c>
      <c r="G1008" s="5" t="s">
        <v>5317</v>
      </c>
      <c r="H1008" s="5"/>
      <c r="I1008" s="5"/>
      <c r="J1008" s="5"/>
      <c r="K1008" s="5"/>
      <c r="L1008" s="5"/>
      <c r="M1008" s="5"/>
      <c r="N1008" s="5"/>
      <c r="O1008" s="0" t="s">
        <v>5317</v>
      </c>
      <c r="P1008" s="0" t="s">
        <v>5318</v>
      </c>
      <c r="Q1008" s="0" t="s">
        <v>51</v>
      </c>
      <c r="R1008" s="0" t="s">
        <v>52</v>
      </c>
      <c r="S1008" s="0" t="n">
        <v>605</v>
      </c>
      <c r="T1008" s="0" t="n">
        <v>2030</v>
      </c>
      <c r="U1008" s="0" t="n">
        <v>2030</v>
      </c>
      <c r="X1008" s="0" t="n">
        <v>54</v>
      </c>
      <c r="Y1008" s="0" t="s">
        <v>53</v>
      </c>
      <c r="Z1008" s="0" t="n">
        <v>2030</v>
      </c>
      <c r="AA1008" s="0" t="s">
        <v>54</v>
      </c>
      <c r="AB1008" s="0" t="s">
        <v>54</v>
      </c>
      <c r="AC1008" s="0" t="n">
        <v>3.033</v>
      </c>
      <c r="AD1008" s="0" t="s">
        <v>5266</v>
      </c>
      <c r="AG1008" s="6" t="n">
        <v>42735</v>
      </c>
      <c r="AH1008" s="0" t="n">
        <v>44</v>
      </c>
      <c r="AI1008" s="0" t="n">
        <v>47</v>
      </c>
      <c r="AJ1008" s="6" t="n">
        <v>42735</v>
      </c>
      <c r="AK1008" s="0" t="n">
        <v>3.033</v>
      </c>
      <c r="AL1008" s="6" t="n">
        <v>42735</v>
      </c>
      <c r="AM1008" s="0" t="n">
        <v>410</v>
      </c>
      <c r="AN1008" s="0" t="n">
        <v>433</v>
      </c>
      <c r="AO1008" s="0" t="n">
        <v>832</v>
      </c>
      <c r="AP1008" s="0" t="n">
        <v>930</v>
      </c>
      <c r="AQ1008" s="0" t="s">
        <v>5227</v>
      </c>
      <c r="AR1008" s="0" t="s">
        <v>58</v>
      </c>
      <c r="AS1008" s="0" t="s">
        <v>53</v>
      </c>
      <c r="AT1008" s="0" t="n">
        <v>21</v>
      </c>
      <c r="AU1008" s="0" t="n">
        <v>23</v>
      </c>
      <c r="AV1008" s="0" t="s">
        <v>5319</v>
      </c>
      <c r="AX1008" s="0" t="s">
        <v>5228</v>
      </c>
      <c r="AY1008" s="0" t="s">
        <v>5320</v>
      </c>
    </row>
    <row r="1009" customFormat="false" ht="15" hidden="false" customHeight="false" outlineLevel="0" collapsed="false">
      <c r="A1009" s="0" t="s">
        <v>5321</v>
      </c>
      <c r="B1009" s="0" t="s">
        <v>5222</v>
      </c>
      <c r="C1009" s="0" t="s">
        <v>5322</v>
      </c>
      <c r="E1009" s="1" t="s">
        <v>5322</v>
      </c>
      <c r="G1009" s="5" t="s">
        <v>5322</v>
      </c>
      <c r="H1009" s="5"/>
      <c r="I1009" s="5"/>
      <c r="J1009" s="5"/>
      <c r="K1009" s="5"/>
      <c r="L1009" s="5"/>
      <c r="M1009" s="5"/>
      <c r="N1009" s="5"/>
      <c r="O1009" s="0" t="s">
        <v>5322</v>
      </c>
      <c r="P1009" s="0" t="s">
        <v>5323</v>
      </c>
      <c r="Q1009" s="0" t="s">
        <v>51</v>
      </c>
      <c r="R1009" s="0" t="s">
        <v>52</v>
      </c>
      <c r="S1009" s="0" t="n">
        <v>545</v>
      </c>
      <c r="T1009" s="0" t="n">
        <v>3514</v>
      </c>
      <c r="U1009" s="0" t="n">
        <v>3514</v>
      </c>
      <c r="X1009" s="0" t="n">
        <v>52</v>
      </c>
      <c r="Y1009" s="0" t="s">
        <v>77</v>
      </c>
      <c r="Z1009" s="0" t="n">
        <v>3514</v>
      </c>
      <c r="AA1009" s="0" t="s">
        <v>54</v>
      </c>
      <c r="AB1009" s="0" t="s">
        <v>54</v>
      </c>
      <c r="AC1009" s="0" t="n">
        <v>149</v>
      </c>
      <c r="AD1009" s="0" t="s">
        <v>5226</v>
      </c>
      <c r="AG1009" s="6" t="n">
        <v>42735</v>
      </c>
      <c r="AH1009" s="0" t="n">
        <v>-17</v>
      </c>
      <c r="AI1009" s="0" t="n">
        <v>-18</v>
      </c>
      <c r="AJ1009" s="6" t="n">
        <v>42735</v>
      </c>
      <c r="AK1009" s="0" t="n">
        <v>149</v>
      </c>
      <c r="AL1009" s="6" t="n">
        <v>42735</v>
      </c>
      <c r="AM1009" s="0" t="n">
        <v>2.166</v>
      </c>
      <c r="AN1009" s="0" t="n">
        <v>2.284</v>
      </c>
      <c r="AO1009" s="0" t="s">
        <v>56</v>
      </c>
      <c r="AP1009" s="0" t="s">
        <v>56</v>
      </c>
      <c r="AQ1009" s="0" t="s">
        <v>70</v>
      </c>
      <c r="AR1009" s="0" t="s">
        <v>70</v>
      </c>
      <c r="AS1009" s="0" t="s">
        <v>77</v>
      </c>
      <c r="AT1009" s="0" t="n">
        <v>16</v>
      </c>
      <c r="AU1009" s="0" t="n">
        <v>22</v>
      </c>
      <c r="AX1009" s="0" t="s">
        <v>5228</v>
      </c>
    </row>
    <row r="1010" customFormat="false" ht="15" hidden="false" customHeight="false" outlineLevel="0" collapsed="false">
      <c r="A1010" s="0" t="s">
        <v>5324</v>
      </c>
      <c r="B1010" s="0" t="s">
        <v>5222</v>
      </c>
      <c r="C1010" s="0" t="s">
        <v>5325</v>
      </c>
      <c r="E1010" s="1" t="s">
        <v>5325</v>
      </c>
      <c r="G1010" s="5" t="s">
        <v>5325</v>
      </c>
      <c r="H1010" s="5"/>
      <c r="I1010" s="5"/>
      <c r="J1010" s="5"/>
      <c r="K1010" s="5"/>
      <c r="L1010" s="5"/>
      <c r="M1010" s="5"/>
      <c r="N1010" s="5"/>
      <c r="O1010" s="0" t="s">
        <v>5325</v>
      </c>
      <c r="P1010" s="0" t="s">
        <v>5326</v>
      </c>
      <c r="Q1010" s="0" t="s">
        <v>51</v>
      </c>
      <c r="R1010" s="0" t="s">
        <v>52</v>
      </c>
      <c r="S1010" s="0" t="n">
        <v>1.275</v>
      </c>
      <c r="T1010" s="0" t="n">
        <v>2571</v>
      </c>
      <c r="U1010" s="0" t="n">
        <v>2571</v>
      </c>
      <c r="V1010" s="0" t="n">
        <v>2611</v>
      </c>
      <c r="X1010" s="0" t="n">
        <v>665</v>
      </c>
      <c r="Y1010" s="0" t="s">
        <v>53</v>
      </c>
      <c r="Z1010" s="0" t="n">
        <v>2571</v>
      </c>
      <c r="AA1010" s="0" t="s">
        <v>54</v>
      </c>
      <c r="AB1010" s="0" t="s">
        <v>54</v>
      </c>
      <c r="AC1010" s="0" t="n">
        <v>8.56</v>
      </c>
      <c r="AD1010" s="0" t="s">
        <v>5226</v>
      </c>
      <c r="AG1010" s="6" t="n">
        <v>42735</v>
      </c>
      <c r="AH1010" s="0" t="n">
        <v>64</v>
      </c>
      <c r="AI1010" s="0" t="n">
        <v>68</v>
      </c>
      <c r="AJ1010" s="6" t="n">
        <v>42735</v>
      </c>
      <c r="AK1010" s="0" t="n">
        <v>8.56</v>
      </c>
      <c r="AL1010" s="6" t="n">
        <v>42735</v>
      </c>
      <c r="AM1010" s="0" t="n">
        <v>1.76</v>
      </c>
      <c r="AN1010" s="0" t="n">
        <v>1.855</v>
      </c>
      <c r="AO1010" s="0" t="n">
        <v>1.831</v>
      </c>
      <c r="AP1010" s="0" t="n">
        <v>2.046</v>
      </c>
      <c r="AQ1010" s="0" t="s">
        <v>5227</v>
      </c>
      <c r="AR1010" s="0" t="s">
        <v>58</v>
      </c>
      <c r="AS1010" s="0" t="s">
        <v>53</v>
      </c>
      <c r="AT1010" s="0" t="n">
        <v>95</v>
      </c>
      <c r="AU1010" s="0" t="n">
        <v>95</v>
      </c>
      <c r="AX1010" s="0" t="s">
        <v>5228</v>
      </c>
    </row>
    <row r="1011" customFormat="false" ht="15" hidden="false" customHeight="false" outlineLevel="0" collapsed="false">
      <c r="A1011" s="0" t="s">
        <v>5327</v>
      </c>
      <c r="B1011" s="0" t="s">
        <v>5222</v>
      </c>
      <c r="C1011" s="0" t="s">
        <v>5328</v>
      </c>
      <c r="E1011" s="1" t="s">
        <v>5328</v>
      </c>
      <c r="G1011" s="5" t="s">
        <v>5328</v>
      </c>
      <c r="H1011" s="5"/>
      <c r="I1011" s="5"/>
      <c r="J1011" s="5"/>
      <c r="K1011" s="5"/>
      <c r="L1011" s="5"/>
      <c r="M1011" s="5"/>
      <c r="N1011" s="5"/>
      <c r="O1011" s="0" t="s">
        <v>5328</v>
      </c>
      <c r="P1011" s="0" t="s">
        <v>5329</v>
      </c>
      <c r="Q1011" s="0" t="s">
        <v>51</v>
      </c>
      <c r="R1011" s="0" t="s">
        <v>52</v>
      </c>
      <c r="S1011" s="0" t="n">
        <v>6.055</v>
      </c>
      <c r="T1011" s="0" t="n">
        <v>2410</v>
      </c>
      <c r="U1011" s="0" t="n">
        <v>2410</v>
      </c>
      <c r="X1011" s="0" t="n">
        <v>564</v>
      </c>
      <c r="Y1011" s="0" t="s">
        <v>53</v>
      </c>
      <c r="Z1011" s="0" t="n">
        <v>2410</v>
      </c>
      <c r="AA1011" s="0" t="s">
        <v>54</v>
      </c>
      <c r="AB1011" s="0" t="s">
        <v>54</v>
      </c>
      <c r="AC1011" s="0" t="n">
        <v>10.6</v>
      </c>
      <c r="AD1011" s="0" t="s">
        <v>5236</v>
      </c>
      <c r="AG1011" s="6" t="n">
        <v>42735</v>
      </c>
      <c r="AH1011" s="0" t="n">
        <v>144</v>
      </c>
      <c r="AI1011" s="0" t="n">
        <v>152</v>
      </c>
      <c r="AJ1011" s="6" t="n">
        <v>42735</v>
      </c>
      <c r="AK1011" s="0" t="n">
        <v>10.6</v>
      </c>
      <c r="AL1011" s="6" t="n">
        <v>42735</v>
      </c>
      <c r="AM1011" s="0" t="n">
        <v>5.99</v>
      </c>
      <c r="AN1011" s="0" t="n">
        <v>6.314</v>
      </c>
      <c r="AO1011" s="0" t="n">
        <v>2.931</v>
      </c>
      <c r="AP1011" s="0" t="n">
        <v>3.275</v>
      </c>
      <c r="AQ1011" s="0" t="s">
        <v>5227</v>
      </c>
      <c r="AR1011" s="0" t="s">
        <v>58</v>
      </c>
      <c r="AS1011" s="0" t="s">
        <v>53</v>
      </c>
      <c r="AT1011" s="0" t="n">
        <v>155</v>
      </c>
      <c r="AU1011" s="0" t="n">
        <v>167</v>
      </c>
      <c r="AV1011" s="0" t="s">
        <v>5330</v>
      </c>
      <c r="AX1011" s="0" t="s">
        <v>5228</v>
      </c>
      <c r="AY1011" s="0" t="s">
        <v>5331</v>
      </c>
    </row>
    <row r="1012" customFormat="false" ht="15" hidden="false" customHeight="false" outlineLevel="0" collapsed="false">
      <c r="A1012" s="0" t="s">
        <v>5332</v>
      </c>
      <c r="B1012" s="0" t="s">
        <v>5222</v>
      </c>
      <c r="C1012" s="0" t="s">
        <v>5333</v>
      </c>
      <c r="E1012" s="1" t="s">
        <v>5333</v>
      </c>
      <c r="G1012" s="5" t="s">
        <v>5333</v>
      </c>
      <c r="H1012" s="5"/>
      <c r="I1012" s="5"/>
      <c r="J1012" s="5"/>
      <c r="K1012" s="5"/>
      <c r="L1012" s="5"/>
      <c r="M1012" s="5"/>
      <c r="N1012" s="5"/>
      <c r="O1012" s="0" t="s">
        <v>5333</v>
      </c>
      <c r="P1012" s="0" t="s">
        <v>5334</v>
      </c>
      <c r="Q1012" s="0" t="s">
        <v>451</v>
      </c>
      <c r="R1012" s="0" t="s">
        <v>52</v>
      </c>
      <c r="S1012" s="0" t="n">
        <v>3.278</v>
      </c>
      <c r="T1012" s="0" t="n">
        <v>6419</v>
      </c>
      <c r="U1012" s="0" t="n">
        <v>6419</v>
      </c>
      <c r="V1012" s="0" t="n">
        <v>6492</v>
      </c>
      <c r="W1012" s="0" t="s">
        <v>5335</v>
      </c>
      <c r="X1012" s="0" t="n">
        <v>998</v>
      </c>
      <c r="Y1012" s="0" t="s">
        <v>53</v>
      </c>
      <c r="Z1012" s="0" t="n">
        <v>6419</v>
      </c>
      <c r="AA1012" s="0" t="s">
        <v>54</v>
      </c>
      <c r="AB1012" s="0" t="s">
        <v>54</v>
      </c>
      <c r="AD1012" s="0" t="s">
        <v>5226</v>
      </c>
      <c r="AG1012" s="6" t="n">
        <v>42735</v>
      </c>
      <c r="AH1012" s="0" t="n">
        <v>1.327</v>
      </c>
      <c r="AI1012" s="0" t="n">
        <v>1.399</v>
      </c>
      <c r="AJ1012" s="6" t="n">
        <v>42735</v>
      </c>
      <c r="AK1012" s="0" t="n">
        <v>12.13</v>
      </c>
      <c r="AL1012" s="6" t="n">
        <v>42369</v>
      </c>
      <c r="AM1012" s="0" t="n">
        <v>133.747</v>
      </c>
      <c r="AN1012" s="0" t="n">
        <v>140.983</v>
      </c>
      <c r="AO1012" s="0" t="s">
        <v>56</v>
      </c>
      <c r="AP1012" s="0" t="s">
        <v>56</v>
      </c>
      <c r="AQ1012" s="0" t="s">
        <v>70</v>
      </c>
      <c r="AR1012" s="0" t="s">
        <v>70</v>
      </c>
      <c r="AS1012" s="0" t="s">
        <v>53</v>
      </c>
      <c r="AT1012" s="0" t="n">
        <v>78</v>
      </c>
      <c r="AU1012" s="0" t="n">
        <v>291</v>
      </c>
      <c r="AX1012" s="0" t="s">
        <v>5228</v>
      </c>
    </row>
    <row r="1013" customFormat="false" ht="15" hidden="false" customHeight="false" outlineLevel="0" collapsed="false">
      <c r="A1013" s="0" t="s">
        <v>5336</v>
      </c>
      <c r="B1013" s="0" t="s">
        <v>5222</v>
      </c>
      <c r="C1013" s="0" t="s">
        <v>5337</v>
      </c>
      <c r="E1013" s="1" t="s">
        <v>5337</v>
      </c>
      <c r="G1013" s="5" t="s">
        <v>5337</v>
      </c>
      <c r="H1013" s="5"/>
      <c r="I1013" s="5"/>
      <c r="J1013" s="5"/>
      <c r="K1013" s="5"/>
      <c r="L1013" s="5"/>
      <c r="M1013" s="5"/>
      <c r="N1013" s="5"/>
      <c r="O1013" s="0" t="s">
        <v>5337</v>
      </c>
      <c r="P1013" s="0" t="s">
        <v>5338</v>
      </c>
      <c r="Q1013" s="0" t="s">
        <v>51</v>
      </c>
      <c r="R1013" s="0" t="s">
        <v>52</v>
      </c>
      <c r="S1013" s="0" t="n">
        <v>157</v>
      </c>
      <c r="T1013" s="0" t="n">
        <v>5829</v>
      </c>
      <c r="U1013" s="0" t="n">
        <v>5829</v>
      </c>
      <c r="X1013" s="0" t="n">
        <v>42</v>
      </c>
      <c r="Y1013" s="0" t="s">
        <v>53</v>
      </c>
      <c r="Z1013" s="0" t="n">
        <v>5829</v>
      </c>
      <c r="AA1013" s="0" t="s">
        <v>54</v>
      </c>
      <c r="AB1013" s="0" t="s">
        <v>54</v>
      </c>
      <c r="AC1013" s="0" t="n">
        <v>1.889</v>
      </c>
      <c r="AD1013" s="0" t="s">
        <v>5236</v>
      </c>
      <c r="AG1013" s="6" t="n">
        <v>42735</v>
      </c>
      <c r="AH1013" s="0" t="n">
        <v>-14</v>
      </c>
      <c r="AI1013" s="0" t="n">
        <v>-15</v>
      </c>
      <c r="AJ1013" s="6" t="n">
        <v>42735</v>
      </c>
      <c r="AK1013" s="0" t="n">
        <v>1.889</v>
      </c>
      <c r="AL1013" s="6" t="n">
        <v>42735</v>
      </c>
      <c r="AM1013" s="0" t="n">
        <v>227</v>
      </c>
      <c r="AN1013" s="0" t="n">
        <v>239</v>
      </c>
      <c r="AO1013" s="0" t="n">
        <v>529</v>
      </c>
      <c r="AP1013" s="0" t="n">
        <v>591</v>
      </c>
      <c r="AQ1013" s="0" t="s">
        <v>5227</v>
      </c>
      <c r="AR1013" s="0" t="s">
        <v>58</v>
      </c>
      <c r="AS1013" s="0" t="s">
        <v>53</v>
      </c>
      <c r="AT1013" s="0" t="n">
        <v>26</v>
      </c>
      <c r="AU1013" s="0" t="n">
        <v>28</v>
      </c>
      <c r="AX1013" s="0" t="s">
        <v>5228</v>
      </c>
      <c r="AY1013" s="0" t="s">
        <v>5339</v>
      </c>
    </row>
    <row r="1014" customFormat="false" ht="15" hidden="false" customHeight="false" outlineLevel="0" collapsed="false">
      <c r="A1014" s="0" t="s">
        <v>5340</v>
      </c>
      <c r="B1014" s="0" t="s">
        <v>5222</v>
      </c>
      <c r="C1014" s="0" t="s">
        <v>5341</v>
      </c>
      <c r="E1014" s="1" t="s">
        <v>5341</v>
      </c>
      <c r="G1014" s="5" t="s">
        <v>5341</v>
      </c>
      <c r="H1014" s="5"/>
      <c r="I1014" s="5"/>
      <c r="J1014" s="5"/>
      <c r="K1014" s="5"/>
      <c r="L1014" s="5"/>
      <c r="M1014" s="5"/>
      <c r="N1014" s="5"/>
      <c r="O1014" s="0" t="s">
        <v>5341</v>
      </c>
      <c r="P1014" s="0" t="s">
        <v>5342</v>
      </c>
      <c r="Q1014" s="0" t="s">
        <v>51</v>
      </c>
      <c r="R1014" s="0" t="s">
        <v>52</v>
      </c>
      <c r="S1014" s="0" t="n">
        <v>105</v>
      </c>
      <c r="T1014" s="0" t="n">
        <v>5829</v>
      </c>
      <c r="U1014" s="0" t="n">
        <v>5829</v>
      </c>
      <c r="W1014" s="0" t="s">
        <v>5343</v>
      </c>
      <c r="X1014" s="0" t="n">
        <v>22</v>
      </c>
      <c r="Y1014" s="0" t="s">
        <v>53</v>
      </c>
      <c r="Z1014" s="0" t="n">
        <v>5829</v>
      </c>
      <c r="AA1014" s="0" t="s">
        <v>54</v>
      </c>
      <c r="AB1014" s="0" t="s">
        <v>54</v>
      </c>
      <c r="AC1014" s="0" t="n">
        <v>792</v>
      </c>
      <c r="AD1014" s="0" t="s">
        <v>5226</v>
      </c>
      <c r="AG1014" s="6" t="n">
        <v>42735</v>
      </c>
      <c r="AH1014" s="0" t="n">
        <v>12</v>
      </c>
      <c r="AI1014" s="0" t="n">
        <v>12</v>
      </c>
      <c r="AJ1014" s="6" t="n">
        <v>42735</v>
      </c>
      <c r="AK1014" s="0" t="n">
        <v>792</v>
      </c>
      <c r="AL1014" s="6" t="n">
        <v>42735</v>
      </c>
      <c r="AM1014" s="0" t="n">
        <v>95</v>
      </c>
      <c r="AN1014" s="0" t="n">
        <v>100</v>
      </c>
      <c r="AO1014" s="0" t="n">
        <v>333</v>
      </c>
      <c r="AP1014" s="0" t="n">
        <v>372</v>
      </c>
      <c r="AQ1014" s="0" t="s">
        <v>5227</v>
      </c>
      <c r="AR1014" s="0" t="s">
        <v>58</v>
      </c>
      <c r="AS1014" s="0" t="s">
        <v>53</v>
      </c>
      <c r="AT1014" s="0" t="n">
        <v>14</v>
      </c>
      <c r="AU1014" s="0" t="n">
        <v>16</v>
      </c>
      <c r="AX1014" s="0" t="s">
        <v>5228</v>
      </c>
      <c r="AY1014" s="0" t="s">
        <v>5344</v>
      </c>
    </row>
    <row r="1015" customFormat="false" ht="15" hidden="false" customHeight="false" outlineLevel="0" collapsed="false">
      <c r="A1015" s="0" t="s">
        <v>5345</v>
      </c>
      <c r="B1015" s="0" t="s">
        <v>5222</v>
      </c>
      <c r="C1015" s="0" t="s">
        <v>5346</v>
      </c>
      <c r="E1015" s="1" t="s">
        <v>5346</v>
      </c>
      <c r="G1015" s="5" t="s">
        <v>5346</v>
      </c>
      <c r="H1015" s="5"/>
      <c r="I1015" s="5"/>
      <c r="J1015" s="5"/>
      <c r="K1015" s="5"/>
      <c r="L1015" s="5"/>
      <c r="M1015" s="5"/>
      <c r="N1015" s="5"/>
      <c r="O1015" s="0" t="s">
        <v>5346</v>
      </c>
      <c r="P1015" s="0" t="s">
        <v>5347</v>
      </c>
      <c r="Q1015" s="0" t="s">
        <v>51</v>
      </c>
      <c r="R1015" s="0" t="s">
        <v>52</v>
      </c>
      <c r="S1015" s="0" t="n">
        <v>461</v>
      </c>
      <c r="T1015" s="0" t="n">
        <v>1051</v>
      </c>
      <c r="U1015" s="0" t="n">
        <v>1051</v>
      </c>
      <c r="V1015" s="0" t="n">
        <v>1089</v>
      </c>
      <c r="W1015" s="0" t="s">
        <v>5348</v>
      </c>
      <c r="X1015" s="0" t="n">
        <v>139</v>
      </c>
      <c r="Y1015" s="0" t="s">
        <v>53</v>
      </c>
      <c r="Z1015" s="0" t="n">
        <v>1051</v>
      </c>
      <c r="AA1015" s="0" t="s">
        <v>54</v>
      </c>
      <c r="AB1015" s="0" t="s">
        <v>54</v>
      </c>
      <c r="AC1015" s="0" t="n">
        <v>1.405</v>
      </c>
      <c r="AD1015" s="0" t="s">
        <v>5349</v>
      </c>
      <c r="AG1015" s="6" t="n">
        <v>42735</v>
      </c>
      <c r="AH1015" s="0" t="n">
        <v>19</v>
      </c>
      <c r="AI1015" s="0" t="n">
        <v>20</v>
      </c>
      <c r="AJ1015" s="6" t="n">
        <v>42735</v>
      </c>
      <c r="AK1015" s="0" t="n">
        <v>1.405</v>
      </c>
      <c r="AL1015" s="6" t="n">
        <v>42735</v>
      </c>
      <c r="AM1015" s="0" t="n">
        <v>470</v>
      </c>
      <c r="AN1015" s="0" t="n">
        <v>495</v>
      </c>
      <c r="AO1015" s="0" t="n">
        <v>480</v>
      </c>
      <c r="AP1015" s="0" t="n">
        <v>536</v>
      </c>
      <c r="AQ1015" s="0" t="s">
        <v>5227</v>
      </c>
      <c r="AR1015" s="0" t="s">
        <v>58</v>
      </c>
      <c r="AS1015" s="0" t="s">
        <v>53</v>
      </c>
      <c r="AT1015" s="0" t="n">
        <v>44</v>
      </c>
      <c r="AU1015" s="0" t="n">
        <v>45</v>
      </c>
      <c r="AV1015" s="0" t="s">
        <v>5228</v>
      </c>
      <c r="AX1015" s="0" t="s">
        <v>5228</v>
      </c>
      <c r="AY1015" s="0" t="s">
        <v>5350</v>
      </c>
    </row>
    <row r="1016" customFormat="false" ht="15" hidden="false" customHeight="false" outlineLevel="0" collapsed="false">
      <c r="A1016" s="0" t="s">
        <v>5351</v>
      </c>
      <c r="B1016" s="0" t="s">
        <v>5222</v>
      </c>
      <c r="C1016" s="0" t="s">
        <v>5352</v>
      </c>
      <c r="E1016" s="1" t="s">
        <v>5352</v>
      </c>
      <c r="G1016" s="5" t="s">
        <v>5352</v>
      </c>
      <c r="H1016" s="5" t="s">
        <v>5353</v>
      </c>
      <c r="I1016" s="5" t="s">
        <v>5354</v>
      </c>
      <c r="J1016" s="5" t="s">
        <v>5355</v>
      </c>
      <c r="K1016" s="5"/>
      <c r="L1016" s="5"/>
      <c r="M1016" s="5"/>
      <c r="N1016" s="5"/>
      <c r="O1016" s="0" t="s">
        <v>5352</v>
      </c>
      <c r="P1016" s="0" t="s">
        <v>5356</v>
      </c>
      <c r="Q1016" s="0" t="s">
        <v>51</v>
      </c>
      <c r="R1016" s="0" t="s">
        <v>52</v>
      </c>
      <c r="S1016" s="0" t="n">
        <v>1.47</v>
      </c>
      <c r="T1016" s="0" t="n">
        <v>2211</v>
      </c>
      <c r="U1016" s="0" t="n">
        <v>2211</v>
      </c>
      <c r="X1016" s="0" t="n">
        <v>203</v>
      </c>
      <c r="Y1016" s="0" t="s">
        <v>53</v>
      </c>
      <c r="Z1016" s="0" t="n">
        <v>2211</v>
      </c>
      <c r="AA1016" s="0" t="s">
        <v>54</v>
      </c>
      <c r="AB1016" s="0" t="s">
        <v>54</v>
      </c>
      <c r="AC1016" s="0" t="n">
        <v>4.392</v>
      </c>
      <c r="AD1016" s="0" t="s">
        <v>5357</v>
      </c>
      <c r="AG1016" s="6" t="n">
        <v>42735</v>
      </c>
      <c r="AH1016" s="0" t="n">
        <v>252</v>
      </c>
      <c r="AI1016" s="0" t="n">
        <v>265</v>
      </c>
      <c r="AJ1016" s="6" t="n">
        <v>42735</v>
      </c>
      <c r="AK1016" s="0" t="n">
        <v>4.392</v>
      </c>
      <c r="AL1016" s="6" t="n">
        <v>42735</v>
      </c>
      <c r="AM1016" s="0" t="n">
        <v>1.976</v>
      </c>
      <c r="AN1016" s="0" t="n">
        <v>2.083</v>
      </c>
      <c r="AO1016" s="0" t="n">
        <v>5.041</v>
      </c>
      <c r="AP1016" s="0" t="n">
        <v>5.633</v>
      </c>
      <c r="AQ1016" s="0" t="s">
        <v>5227</v>
      </c>
      <c r="AR1016" s="0" t="s">
        <v>58</v>
      </c>
      <c r="AS1016" s="0" t="s">
        <v>53</v>
      </c>
      <c r="AT1016" s="0" t="n">
        <v>45</v>
      </c>
      <c r="AU1016" s="0" t="n">
        <v>48</v>
      </c>
      <c r="AX1016" s="0" t="s">
        <v>5228</v>
      </c>
    </row>
    <row r="1017" customFormat="false" ht="15" hidden="false" customHeight="false" outlineLevel="0" collapsed="false">
      <c r="A1017" s="0" t="s">
        <v>5358</v>
      </c>
      <c r="B1017" s="0" t="s">
        <v>5222</v>
      </c>
      <c r="C1017" s="0" t="s">
        <v>5359</v>
      </c>
      <c r="E1017" s="1" t="s">
        <v>5359</v>
      </c>
      <c r="G1017" s="5" t="s">
        <v>5359</v>
      </c>
      <c r="H1017" s="5"/>
      <c r="I1017" s="5"/>
      <c r="J1017" s="5"/>
      <c r="K1017" s="5"/>
      <c r="L1017" s="5"/>
      <c r="M1017" s="5"/>
      <c r="N1017" s="5"/>
      <c r="O1017" s="0" t="s">
        <v>5359</v>
      </c>
      <c r="P1017" s="0" t="s">
        <v>5360</v>
      </c>
      <c r="Q1017" s="0" t="s">
        <v>51</v>
      </c>
      <c r="R1017" s="0" t="s">
        <v>52</v>
      </c>
      <c r="S1017" s="0" t="n">
        <v>175</v>
      </c>
      <c r="T1017" s="0" t="n">
        <v>6209</v>
      </c>
      <c r="U1017" s="0" t="n">
        <v>6209</v>
      </c>
      <c r="X1017" s="0" t="n">
        <v>44</v>
      </c>
      <c r="Y1017" s="0" t="s">
        <v>77</v>
      </c>
      <c r="Z1017" s="0" t="n">
        <v>6209</v>
      </c>
      <c r="AA1017" s="0" t="s">
        <v>54</v>
      </c>
      <c r="AB1017" s="0" t="s">
        <v>54</v>
      </c>
      <c r="AC1017" s="0" t="n">
        <v>1.026</v>
      </c>
      <c r="AD1017" s="0" t="s">
        <v>5226</v>
      </c>
      <c r="AG1017" s="6" t="n">
        <v>42735</v>
      </c>
      <c r="AH1017" s="0" t="n">
        <v>15</v>
      </c>
      <c r="AI1017" s="0" t="n">
        <v>16</v>
      </c>
      <c r="AJ1017" s="6" t="n">
        <v>42735</v>
      </c>
      <c r="AK1017" s="0" t="n">
        <v>1.026</v>
      </c>
      <c r="AL1017" s="6" t="n">
        <v>42735</v>
      </c>
      <c r="AM1017" s="0" t="n">
        <v>168</v>
      </c>
      <c r="AN1017" s="0" t="n">
        <v>177</v>
      </c>
      <c r="AO1017" s="0" t="n">
        <v>683</v>
      </c>
      <c r="AP1017" s="0" t="n">
        <v>763</v>
      </c>
      <c r="AQ1017" s="0" t="s">
        <v>5227</v>
      </c>
      <c r="AR1017" s="0" t="s">
        <v>58</v>
      </c>
      <c r="AS1017" s="0" t="s">
        <v>77</v>
      </c>
      <c r="AT1017" s="0" t="n">
        <v>32</v>
      </c>
      <c r="AU1017" s="0" t="n">
        <v>31</v>
      </c>
      <c r="AX1017" s="0" t="s">
        <v>5228</v>
      </c>
    </row>
    <row r="1018" customFormat="false" ht="15" hidden="false" customHeight="false" outlineLevel="0" collapsed="false">
      <c r="A1018" s="0" t="s">
        <v>5361</v>
      </c>
      <c r="B1018" s="0" t="s">
        <v>5222</v>
      </c>
      <c r="C1018" s="0" t="s">
        <v>5362</v>
      </c>
      <c r="E1018" s="1" t="s">
        <v>5362</v>
      </c>
      <c r="G1018" s="5" t="s">
        <v>5362</v>
      </c>
      <c r="H1018" s="5"/>
      <c r="I1018" s="5"/>
      <c r="J1018" s="5"/>
      <c r="K1018" s="5"/>
      <c r="L1018" s="5"/>
      <c r="M1018" s="5"/>
      <c r="N1018" s="5"/>
      <c r="O1018" s="0" t="s">
        <v>5363</v>
      </c>
      <c r="P1018" s="0" t="s">
        <v>5364</v>
      </c>
      <c r="Q1018" s="0" t="s">
        <v>51</v>
      </c>
      <c r="R1018" s="0" t="s">
        <v>119</v>
      </c>
      <c r="S1018" s="0" t="n">
        <v>2</v>
      </c>
      <c r="T1018" s="0" t="n">
        <v>6420</v>
      </c>
      <c r="U1018" s="0" t="n">
        <v>6420</v>
      </c>
      <c r="W1018" s="0" t="s">
        <v>5365</v>
      </c>
      <c r="X1018" s="0" t="n">
        <v>54</v>
      </c>
      <c r="Y1018" s="0" t="s">
        <v>67</v>
      </c>
      <c r="AA1018" s="0" t="s">
        <v>5366</v>
      </c>
      <c r="AB1018" s="0" t="s">
        <v>56</v>
      </c>
      <c r="AD1018" s="0" t="s">
        <v>5226</v>
      </c>
      <c r="AG1018" s="6" t="n">
        <v>42735</v>
      </c>
      <c r="AH1018" s="0" t="n">
        <v>0</v>
      </c>
      <c r="AI1018" s="0" t="n">
        <v>0</v>
      </c>
      <c r="AJ1018" s="6" t="n">
        <v>42735</v>
      </c>
      <c r="AK1018" s="0" t="s">
        <v>56</v>
      </c>
      <c r="AM1018" s="0" t="n">
        <v>14</v>
      </c>
      <c r="AN1018" s="0" t="n">
        <v>15</v>
      </c>
      <c r="AO1018" s="0" t="n">
        <v>41</v>
      </c>
      <c r="AP1018" s="0" t="n">
        <v>51</v>
      </c>
      <c r="AQ1018" s="0" t="s">
        <v>189</v>
      </c>
      <c r="AR1018" s="0" t="s">
        <v>189</v>
      </c>
      <c r="AS1018" s="0" t="s">
        <v>67</v>
      </c>
      <c r="AT1018" s="0" t="n">
        <v>19</v>
      </c>
      <c r="AU1018" s="0" t="n">
        <v>15</v>
      </c>
      <c r="AX1018" s="0" t="s">
        <v>5228</v>
      </c>
    </row>
    <row r="1019" customFormat="false" ht="15" hidden="false" customHeight="false" outlineLevel="0" collapsed="false">
      <c r="A1019" s="0" t="s">
        <v>5367</v>
      </c>
      <c r="B1019" s="0" t="s">
        <v>5222</v>
      </c>
      <c r="C1019" s="0" t="s">
        <v>5368</v>
      </c>
      <c r="E1019" s="1" t="s">
        <v>5368</v>
      </c>
      <c r="G1019" s="5" t="s">
        <v>5368</v>
      </c>
      <c r="H1019" s="5"/>
      <c r="I1019" s="5"/>
      <c r="J1019" s="5"/>
      <c r="K1019" s="5"/>
      <c r="L1019" s="5"/>
      <c r="M1019" s="5"/>
      <c r="N1019" s="5"/>
      <c r="O1019" s="0" t="s">
        <v>5368</v>
      </c>
      <c r="P1019" s="0" t="s">
        <v>5369</v>
      </c>
      <c r="Q1019" s="0" t="s">
        <v>51</v>
      </c>
      <c r="R1019" s="0" t="s">
        <v>52</v>
      </c>
      <c r="S1019" s="0" t="n">
        <v>1.117</v>
      </c>
      <c r="T1019" s="0" t="n">
        <v>2892</v>
      </c>
      <c r="U1019" s="0" t="n">
        <v>2892</v>
      </c>
      <c r="W1019" s="0" t="s">
        <v>5370</v>
      </c>
      <c r="X1019" s="0" t="n">
        <v>899</v>
      </c>
      <c r="Y1019" s="0" t="s">
        <v>53</v>
      </c>
      <c r="Z1019" s="0" t="n">
        <v>2892</v>
      </c>
      <c r="AA1019" s="0" t="s">
        <v>54</v>
      </c>
      <c r="AB1019" s="0" t="s">
        <v>54</v>
      </c>
      <c r="AC1019" s="0" t="n">
        <v>4.192</v>
      </c>
      <c r="AD1019" s="0" t="s">
        <v>5236</v>
      </c>
      <c r="AG1019" s="6" t="n">
        <v>42735</v>
      </c>
      <c r="AH1019" s="0" t="n">
        <v>-69</v>
      </c>
      <c r="AI1019" s="0" t="n">
        <v>-73</v>
      </c>
      <c r="AJ1019" s="6" t="n">
        <v>42735</v>
      </c>
      <c r="AK1019" s="0" t="n">
        <v>4.192</v>
      </c>
      <c r="AL1019" s="6" t="n">
        <v>42735</v>
      </c>
      <c r="AM1019" s="0" t="n">
        <v>1.427</v>
      </c>
      <c r="AN1019" s="0" t="n">
        <v>1.504</v>
      </c>
      <c r="AO1019" s="0" t="n">
        <v>1.094</v>
      </c>
      <c r="AP1019" s="0" t="n">
        <v>1.223</v>
      </c>
      <c r="AQ1019" s="0" t="s">
        <v>5227</v>
      </c>
      <c r="AR1019" s="0" t="s">
        <v>58</v>
      </c>
      <c r="AS1019" s="0" t="s">
        <v>53</v>
      </c>
      <c r="AT1019" s="0" t="n">
        <v>76</v>
      </c>
      <c r="AU1019" s="0" t="n">
        <v>80</v>
      </c>
      <c r="AV1019" s="0" t="s">
        <v>5236</v>
      </c>
      <c r="AX1019" s="0" t="s">
        <v>5228</v>
      </c>
      <c r="AY1019" s="0" t="s">
        <v>5371</v>
      </c>
    </row>
    <row r="1020" customFormat="false" ht="15" hidden="false" customHeight="false" outlineLevel="0" collapsed="false">
      <c r="A1020" s="0" t="s">
        <v>5372</v>
      </c>
      <c r="B1020" s="0" t="s">
        <v>5222</v>
      </c>
      <c r="C1020" s="0" t="s">
        <v>5373</v>
      </c>
      <c r="E1020" s="1" t="s">
        <v>5373</v>
      </c>
      <c r="G1020" s="5" t="s">
        <v>5373</v>
      </c>
      <c r="H1020" s="5" t="s">
        <v>5374</v>
      </c>
      <c r="I1020" s="5" t="s">
        <v>5375</v>
      </c>
      <c r="J1020" s="5"/>
      <c r="K1020" s="5"/>
      <c r="L1020" s="5"/>
      <c r="M1020" s="5"/>
      <c r="N1020" s="5"/>
      <c r="O1020" s="0" t="s">
        <v>5373</v>
      </c>
      <c r="P1020" s="0" t="s">
        <v>5376</v>
      </c>
      <c r="Q1020" s="0" t="s">
        <v>51</v>
      </c>
      <c r="R1020" s="0" t="s">
        <v>52</v>
      </c>
      <c r="S1020" s="0" t="n">
        <v>93</v>
      </c>
      <c r="T1020" s="0" t="n">
        <v>6209</v>
      </c>
      <c r="U1020" s="0" t="n">
        <v>6209</v>
      </c>
      <c r="W1020" s="0" t="s">
        <v>5377</v>
      </c>
      <c r="X1020" s="0" t="n">
        <v>16</v>
      </c>
      <c r="Y1020" s="0" t="s">
        <v>53</v>
      </c>
      <c r="Z1020" s="0" t="n">
        <v>6209</v>
      </c>
      <c r="AA1020" s="0" t="s">
        <v>54</v>
      </c>
      <c r="AB1020" s="0" t="s">
        <v>54</v>
      </c>
      <c r="AC1020" s="0" t="n">
        <v>872</v>
      </c>
      <c r="AD1020" s="0" t="s">
        <v>5226</v>
      </c>
      <c r="AG1020" s="6" t="n">
        <v>42735</v>
      </c>
      <c r="AH1020" s="0" t="n">
        <v>80</v>
      </c>
      <c r="AI1020" s="0" t="n">
        <v>84</v>
      </c>
      <c r="AJ1020" s="6" t="n">
        <v>42735</v>
      </c>
      <c r="AK1020" s="0" t="n">
        <v>872</v>
      </c>
      <c r="AL1020" s="6" t="n">
        <v>42735</v>
      </c>
      <c r="AM1020" s="0" t="n">
        <v>66</v>
      </c>
      <c r="AN1020" s="0" t="n">
        <v>70</v>
      </c>
      <c r="AO1020" s="0" t="n">
        <v>52</v>
      </c>
      <c r="AP1020" s="0" t="n">
        <v>58</v>
      </c>
      <c r="AQ1020" s="0" t="s">
        <v>5227</v>
      </c>
      <c r="AR1020" s="0" t="s">
        <v>58</v>
      </c>
      <c r="AS1020" s="0" t="s">
        <v>53</v>
      </c>
      <c r="AT1020" s="0" t="n">
        <v>4</v>
      </c>
      <c r="AU1020" s="0" t="n">
        <v>3</v>
      </c>
      <c r="AX1020" s="0" t="s">
        <v>5228</v>
      </c>
    </row>
    <row r="1021" customFormat="false" ht="15" hidden="false" customHeight="false" outlineLevel="0" collapsed="false">
      <c r="A1021" s="0" t="s">
        <v>5378</v>
      </c>
      <c r="B1021" s="0" t="s">
        <v>5222</v>
      </c>
      <c r="C1021" s="0" t="s">
        <v>5379</v>
      </c>
      <c r="E1021" s="1" t="s">
        <v>5379</v>
      </c>
      <c r="G1021" s="5" t="s">
        <v>5379</v>
      </c>
      <c r="H1021" s="5"/>
      <c r="I1021" s="5"/>
      <c r="J1021" s="5"/>
      <c r="K1021" s="5"/>
      <c r="L1021" s="5"/>
      <c r="M1021" s="5"/>
      <c r="N1021" s="5"/>
      <c r="O1021" s="0" t="s">
        <v>5379</v>
      </c>
      <c r="P1021" s="0" t="s">
        <v>5380</v>
      </c>
      <c r="Q1021" s="0" t="s">
        <v>51</v>
      </c>
      <c r="R1021" s="0" t="s">
        <v>52</v>
      </c>
      <c r="S1021" s="0" t="n">
        <v>1.428</v>
      </c>
      <c r="T1021" s="0" t="n">
        <v>1011</v>
      </c>
      <c r="U1021" s="0" t="n">
        <v>1011</v>
      </c>
      <c r="V1021" s="0" t="n">
        <v>1013</v>
      </c>
      <c r="W1021" s="0" t="s">
        <v>5381</v>
      </c>
      <c r="X1021" s="0" t="n">
        <v>118</v>
      </c>
      <c r="Y1021" s="0" t="s">
        <v>77</v>
      </c>
      <c r="Z1021" s="0" t="n">
        <v>1011</v>
      </c>
      <c r="AA1021" s="0" t="s">
        <v>54</v>
      </c>
      <c r="AB1021" s="0" t="s">
        <v>54</v>
      </c>
      <c r="AC1021" s="0" t="n">
        <v>4.315</v>
      </c>
      <c r="AD1021" s="0" t="s">
        <v>5382</v>
      </c>
      <c r="AG1021" s="6" t="n">
        <v>42735</v>
      </c>
      <c r="AH1021" s="0" t="n">
        <v>18</v>
      </c>
      <c r="AI1021" s="0" t="n">
        <v>19</v>
      </c>
      <c r="AJ1021" s="6" t="n">
        <v>42735</v>
      </c>
      <c r="AK1021" s="0" t="n">
        <v>4.315</v>
      </c>
      <c r="AL1021" s="6" t="n">
        <v>42735</v>
      </c>
      <c r="AM1021" s="0" t="n">
        <v>909</v>
      </c>
      <c r="AN1021" s="0" t="n">
        <v>959</v>
      </c>
      <c r="AO1021" s="0" t="n">
        <v>196</v>
      </c>
      <c r="AP1021" s="0" t="n">
        <v>219</v>
      </c>
      <c r="AQ1021" s="0" t="s">
        <v>5227</v>
      </c>
      <c r="AR1021" s="0" t="s">
        <v>58</v>
      </c>
      <c r="AS1021" s="0" t="s">
        <v>77</v>
      </c>
      <c r="AT1021" s="0" t="n">
        <v>44</v>
      </c>
      <c r="AU1021" s="0" t="n">
        <v>58</v>
      </c>
      <c r="AV1021" s="0" t="s">
        <v>5382</v>
      </c>
      <c r="AX1021" s="0" t="s">
        <v>5228</v>
      </c>
      <c r="AY1021" s="0" t="s">
        <v>5383</v>
      </c>
    </row>
    <row r="1022" customFormat="false" ht="15" hidden="false" customHeight="false" outlineLevel="0" collapsed="false">
      <c r="A1022" s="0" t="s">
        <v>5384</v>
      </c>
      <c r="B1022" s="0" t="s">
        <v>5222</v>
      </c>
      <c r="C1022" s="0" t="s">
        <v>5385</v>
      </c>
      <c r="E1022" s="1" t="s">
        <v>5385</v>
      </c>
      <c r="G1022" s="5" t="s">
        <v>5385</v>
      </c>
      <c r="H1022" s="5" t="s">
        <v>5386</v>
      </c>
      <c r="I1022" s="5"/>
      <c r="J1022" s="5"/>
      <c r="K1022" s="5"/>
      <c r="L1022" s="5"/>
      <c r="M1022" s="5"/>
      <c r="N1022" s="5"/>
      <c r="Q1022" s="0" t="s">
        <v>51</v>
      </c>
      <c r="R1022" s="0" t="s">
        <v>52</v>
      </c>
      <c r="S1022" s="0" t="n">
        <v>304</v>
      </c>
      <c r="T1022" s="0" t="n">
        <v>7010</v>
      </c>
      <c r="U1022" s="0" t="n">
        <v>7010</v>
      </c>
      <c r="X1022" s="0" t="n">
        <v>0</v>
      </c>
      <c r="Y1022" s="0" t="s">
        <v>120</v>
      </c>
      <c r="AD1022" s="0" t="s">
        <v>5226</v>
      </c>
      <c r="AG1022" s="6" t="n">
        <v>42735</v>
      </c>
      <c r="AH1022" s="0" t="n">
        <v>0</v>
      </c>
      <c r="AI1022" s="0" t="n">
        <v>0</v>
      </c>
      <c r="AJ1022" s="6" t="n">
        <v>42735</v>
      </c>
      <c r="AK1022" s="0" t="n">
        <v>1.643</v>
      </c>
      <c r="AL1022" s="6" t="n">
        <v>42735</v>
      </c>
      <c r="AM1022" s="0" t="n">
        <v>247</v>
      </c>
      <c r="AN1022" s="0" t="n">
        <v>261</v>
      </c>
      <c r="AO1022" s="0" t="s">
        <v>56</v>
      </c>
      <c r="AP1022" s="0" t="s">
        <v>56</v>
      </c>
      <c r="AQ1022" s="0" t="s">
        <v>70</v>
      </c>
      <c r="AR1022" s="0" t="s">
        <v>70</v>
      </c>
      <c r="AS1022" s="0" t="s">
        <v>120</v>
      </c>
      <c r="AT1022" s="0" t="n">
        <v>0</v>
      </c>
      <c r="AU1022" s="0" t="n">
        <v>0</v>
      </c>
      <c r="AX1022" s="0" t="s">
        <v>5228</v>
      </c>
    </row>
    <row r="1023" customFormat="false" ht="15" hidden="false" customHeight="false" outlineLevel="0" collapsed="false">
      <c r="A1023" s="0" t="s">
        <v>5387</v>
      </c>
      <c r="B1023" s="0" t="s">
        <v>5222</v>
      </c>
      <c r="C1023" s="0" t="s">
        <v>5388</v>
      </c>
      <c r="E1023" s="1" t="s">
        <v>5388</v>
      </c>
      <c r="G1023" s="5" t="s">
        <v>5388</v>
      </c>
      <c r="H1023" s="5"/>
      <c r="I1023" s="5"/>
      <c r="J1023" s="5"/>
      <c r="K1023" s="5"/>
      <c r="L1023" s="5"/>
      <c r="M1023" s="5"/>
      <c r="N1023" s="5"/>
      <c r="O1023" s="0" t="s">
        <v>5388</v>
      </c>
      <c r="P1023" s="0" t="s">
        <v>5389</v>
      </c>
      <c r="Q1023" s="0" t="s">
        <v>51</v>
      </c>
      <c r="R1023" s="0" t="s">
        <v>52</v>
      </c>
      <c r="S1023" s="0" t="n">
        <v>547</v>
      </c>
      <c r="T1023" s="0" t="n">
        <v>2899</v>
      </c>
      <c r="U1023" s="0" t="n">
        <v>2899</v>
      </c>
      <c r="X1023" s="0" t="n">
        <v>44</v>
      </c>
      <c r="Y1023" s="0" t="s">
        <v>53</v>
      </c>
      <c r="Z1023" s="0" t="n">
        <v>2899</v>
      </c>
      <c r="AA1023" s="0" t="s">
        <v>54</v>
      </c>
      <c r="AB1023" s="0" t="s">
        <v>54</v>
      </c>
      <c r="AC1023" s="0" t="n">
        <v>1.435</v>
      </c>
      <c r="AD1023" s="0" t="s">
        <v>5390</v>
      </c>
      <c r="AG1023" s="6" t="n">
        <v>42735</v>
      </c>
      <c r="AH1023" s="0" t="n">
        <v>46</v>
      </c>
      <c r="AI1023" s="0" t="n">
        <v>48</v>
      </c>
      <c r="AJ1023" s="6" t="n">
        <v>42735</v>
      </c>
      <c r="AK1023" s="0" t="n">
        <v>1.435</v>
      </c>
      <c r="AL1023" s="6" t="n">
        <v>42735</v>
      </c>
      <c r="AM1023" s="0" t="n">
        <v>302</v>
      </c>
      <c r="AN1023" s="0" t="n">
        <v>318</v>
      </c>
      <c r="AO1023" s="0" t="n">
        <v>685</v>
      </c>
      <c r="AP1023" s="0" t="n">
        <v>766</v>
      </c>
      <c r="AQ1023" s="0" t="s">
        <v>5227</v>
      </c>
      <c r="AR1023" s="0" t="s">
        <v>58</v>
      </c>
      <c r="AS1023" s="0" t="s">
        <v>53</v>
      </c>
      <c r="AT1023" s="0" t="n">
        <v>13</v>
      </c>
      <c r="AU1023" s="0" t="n">
        <v>15</v>
      </c>
      <c r="AV1023" s="0" t="s">
        <v>5228</v>
      </c>
      <c r="AW1023" s="0" t="s">
        <v>5228</v>
      </c>
      <c r="AX1023" s="0" t="s">
        <v>5228</v>
      </c>
      <c r="AY1023" s="0" t="s">
        <v>5391</v>
      </c>
    </row>
    <row r="1024" customFormat="false" ht="15" hidden="false" customHeight="false" outlineLevel="0" collapsed="false">
      <c r="A1024" s="0" t="s">
        <v>5392</v>
      </c>
      <c r="B1024" s="0" t="s">
        <v>5222</v>
      </c>
      <c r="C1024" s="0" t="s">
        <v>5393</v>
      </c>
      <c r="E1024" s="1" t="s">
        <v>5393</v>
      </c>
      <c r="G1024" s="5" t="s">
        <v>5393</v>
      </c>
      <c r="H1024" s="5" t="s">
        <v>5394</v>
      </c>
      <c r="I1024" s="5"/>
      <c r="J1024" s="5"/>
      <c r="K1024" s="5"/>
      <c r="L1024" s="5"/>
      <c r="M1024" s="5"/>
      <c r="N1024" s="5"/>
      <c r="O1024" s="0" t="s">
        <v>5393</v>
      </c>
      <c r="P1024" s="0" t="s">
        <v>5395</v>
      </c>
      <c r="Q1024" s="0" t="s">
        <v>51</v>
      </c>
      <c r="R1024" s="0" t="s">
        <v>52</v>
      </c>
      <c r="S1024" s="0" t="n">
        <v>2.248</v>
      </c>
      <c r="T1024" s="0" t="n">
        <v>2822</v>
      </c>
      <c r="U1024" s="0" t="n">
        <v>2822</v>
      </c>
      <c r="W1024" s="0" t="s">
        <v>5396</v>
      </c>
      <c r="X1024" s="0" t="n">
        <v>757</v>
      </c>
      <c r="Y1024" s="0" t="s">
        <v>53</v>
      </c>
      <c r="Z1024" s="0" t="n">
        <v>2822</v>
      </c>
      <c r="AA1024" s="0" t="s">
        <v>54</v>
      </c>
      <c r="AB1024" s="0" t="s">
        <v>54</v>
      </c>
      <c r="AC1024" s="0" t="n">
        <v>10.951</v>
      </c>
      <c r="AD1024" s="0" t="s">
        <v>5397</v>
      </c>
      <c r="AG1024" s="6" t="n">
        <v>42735</v>
      </c>
      <c r="AH1024" s="0" t="n">
        <v>38</v>
      </c>
      <c r="AI1024" s="0" t="n">
        <v>40</v>
      </c>
      <c r="AJ1024" s="6" t="n">
        <v>42735</v>
      </c>
      <c r="AK1024" s="0" t="n">
        <v>10.951</v>
      </c>
      <c r="AL1024" s="6" t="n">
        <v>42735</v>
      </c>
      <c r="AM1024" s="0" t="n">
        <v>1.53</v>
      </c>
      <c r="AN1024" s="0" t="n">
        <v>1.613</v>
      </c>
      <c r="AO1024" s="0" t="n">
        <v>3.079</v>
      </c>
      <c r="AP1024" s="0" t="n">
        <v>3.441</v>
      </c>
      <c r="AQ1024" s="0" t="s">
        <v>5227</v>
      </c>
      <c r="AR1024" s="0" t="s">
        <v>58</v>
      </c>
      <c r="AS1024" s="0" t="s">
        <v>53</v>
      </c>
      <c r="AT1024" s="0" t="n">
        <v>209</v>
      </c>
      <c r="AU1024" s="0" t="n">
        <v>231</v>
      </c>
      <c r="AV1024" s="0" t="s">
        <v>5398</v>
      </c>
      <c r="AX1024" s="0" t="s">
        <v>5228</v>
      </c>
      <c r="AY1024" s="0" t="s">
        <v>5399</v>
      </c>
    </row>
    <row r="1025" customFormat="false" ht="15" hidden="false" customHeight="false" outlineLevel="0" collapsed="false">
      <c r="A1025" s="0" t="s">
        <v>5400</v>
      </c>
      <c r="B1025" s="0" t="s">
        <v>5222</v>
      </c>
      <c r="C1025" s="0" t="s">
        <v>5401</v>
      </c>
      <c r="E1025" s="1" t="s">
        <v>5401</v>
      </c>
      <c r="G1025" s="5" t="s">
        <v>5401</v>
      </c>
      <c r="H1025" s="5"/>
      <c r="I1025" s="5"/>
      <c r="J1025" s="5"/>
      <c r="K1025" s="5"/>
      <c r="L1025" s="5"/>
      <c r="M1025" s="5"/>
      <c r="N1025" s="5"/>
      <c r="O1025" s="0" t="s">
        <v>5401</v>
      </c>
      <c r="P1025" s="0" t="s">
        <v>5402</v>
      </c>
      <c r="Q1025" s="0" t="s">
        <v>51</v>
      </c>
      <c r="R1025" s="0" t="s">
        <v>52</v>
      </c>
      <c r="S1025" s="0" t="n">
        <v>70</v>
      </c>
      <c r="T1025" s="0" t="n">
        <v>7490</v>
      </c>
      <c r="U1025" s="0" t="n">
        <v>7490</v>
      </c>
      <c r="W1025" s="0" t="s">
        <v>5403</v>
      </c>
      <c r="X1025" s="0" t="n">
        <v>20</v>
      </c>
      <c r="Y1025" s="0" t="s">
        <v>53</v>
      </c>
      <c r="Z1025" s="0" t="n">
        <v>7490</v>
      </c>
      <c r="AA1025" s="0" t="s">
        <v>54</v>
      </c>
      <c r="AB1025" s="0" t="s">
        <v>54</v>
      </c>
      <c r="AC1025" s="0" t="n">
        <v>623</v>
      </c>
      <c r="AD1025" s="0" t="s">
        <v>5404</v>
      </c>
      <c r="AG1025" s="6" t="n">
        <v>42735</v>
      </c>
      <c r="AH1025" s="0" t="n">
        <v>4</v>
      </c>
      <c r="AI1025" s="0" t="n">
        <v>4</v>
      </c>
      <c r="AJ1025" s="6" t="n">
        <v>42735</v>
      </c>
      <c r="AK1025" s="0" t="n">
        <v>623</v>
      </c>
      <c r="AL1025" s="6" t="n">
        <v>42735</v>
      </c>
      <c r="AM1025" s="0" t="n">
        <v>153</v>
      </c>
      <c r="AN1025" s="0" t="n">
        <v>162</v>
      </c>
      <c r="AO1025" s="0" t="n">
        <v>276</v>
      </c>
      <c r="AP1025" s="0" t="n">
        <v>309</v>
      </c>
      <c r="AQ1025" s="0" t="s">
        <v>5227</v>
      </c>
      <c r="AR1025" s="0" t="s">
        <v>58</v>
      </c>
      <c r="AS1025" s="0" t="s">
        <v>53</v>
      </c>
      <c r="AT1025" s="0" t="n">
        <v>7</v>
      </c>
      <c r="AU1025" s="0" t="n">
        <v>7</v>
      </c>
      <c r="AV1025" s="0" t="s">
        <v>5228</v>
      </c>
      <c r="AX1025" s="0" t="s">
        <v>5228</v>
      </c>
    </row>
    <row r="1026" customFormat="false" ht="15" hidden="false" customHeight="false" outlineLevel="0" collapsed="false">
      <c r="A1026" s="0" t="s">
        <v>5405</v>
      </c>
      <c r="B1026" s="0" t="s">
        <v>5222</v>
      </c>
      <c r="C1026" s="0" t="s">
        <v>5406</v>
      </c>
      <c r="E1026" s="1" t="s">
        <v>5406</v>
      </c>
      <c r="G1026" s="5" t="s">
        <v>5406</v>
      </c>
      <c r="H1026" s="5"/>
      <c r="I1026" s="5"/>
      <c r="J1026" s="5"/>
      <c r="K1026" s="5"/>
      <c r="L1026" s="5"/>
      <c r="M1026" s="5"/>
      <c r="N1026" s="5"/>
      <c r="O1026" s="0" t="s">
        <v>5406</v>
      </c>
      <c r="P1026" s="0" t="s">
        <v>5407</v>
      </c>
      <c r="Q1026" s="0" t="s">
        <v>51</v>
      </c>
      <c r="R1026" s="0" t="s">
        <v>52</v>
      </c>
      <c r="S1026" s="0" t="n">
        <v>10.452</v>
      </c>
      <c r="T1026" s="0" t="n">
        <v>1712</v>
      </c>
      <c r="U1026" s="0" t="n">
        <v>1712</v>
      </c>
      <c r="V1026" s="0" t="n">
        <v>1629</v>
      </c>
      <c r="X1026" s="0" t="n">
        <v>899</v>
      </c>
      <c r="Y1026" s="0" t="s">
        <v>77</v>
      </c>
      <c r="Z1026" s="0" t="n">
        <v>1712</v>
      </c>
      <c r="AA1026" s="0" t="s">
        <v>54</v>
      </c>
      <c r="AB1026" s="0" t="s">
        <v>54</v>
      </c>
      <c r="AC1026" s="0" t="n">
        <v>25.447</v>
      </c>
      <c r="AD1026" s="0" t="s">
        <v>5226</v>
      </c>
      <c r="AG1026" s="6" t="n">
        <v>42735</v>
      </c>
      <c r="AH1026" s="0" t="n">
        <v>463</v>
      </c>
      <c r="AI1026" s="0" t="n">
        <v>488</v>
      </c>
      <c r="AJ1026" s="6" t="n">
        <v>42735</v>
      </c>
      <c r="AK1026" s="0" t="n">
        <v>25.447</v>
      </c>
      <c r="AL1026" s="6" t="n">
        <v>42735</v>
      </c>
      <c r="AM1026" s="0" t="n">
        <v>12.326</v>
      </c>
      <c r="AN1026" s="0" t="n">
        <v>12.993</v>
      </c>
      <c r="AO1026" s="0" t="n">
        <v>7.198</v>
      </c>
      <c r="AP1026" s="0" t="n">
        <v>8.043</v>
      </c>
      <c r="AQ1026" s="0" t="s">
        <v>5227</v>
      </c>
      <c r="AR1026" s="0" t="s">
        <v>58</v>
      </c>
      <c r="AS1026" s="0" t="s">
        <v>77</v>
      </c>
      <c r="AT1026" s="0" t="n">
        <v>190</v>
      </c>
      <c r="AU1026" s="0" t="n">
        <v>241</v>
      </c>
      <c r="AV1026" s="0" t="s">
        <v>5408</v>
      </c>
      <c r="AX1026" s="0" t="s">
        <v>5228</v>
      </c>
      <c r="AY1026" s="0" t="s">
        <v>5408</v>
      </c>
    </row>
    <row r="1027" customFormat="false" ht="15" hidden="false" customHeight="false" outlineLevel="0" collapsed="false">
      <c r="A1027" s="0" t="s">
        <v>5409</v>
      </c>
      <c r="B1027" s="0" t="s">
        <v>5222</v>
      </c>
      <c r="C1027" s="0" t="s">
        <v>5410</v>
      </c>
      <c r="E1027" s="1" t="s">
        <v>5410</v>
      </c>
      <c r="G1027" s="5" t="s">
        <v>5410</v>
      </c>
      <c r="H1027" s="5"/>
      <c r="I1027" s="5"/>
      <c r="J1027" s="5"/>
      <c r="K1027" s="5"/>
      <c r="L1027" s="5"/>
      <c r="M1027" s="5"/>
      <c r="N1027" s="5"/>
      <c r="O1027" s="0" t="s">
        <v>5410</v>
      </c>
      <c r="P1027" s="0" t="s">
        <v>5411</v>
      </c>
      <c r="Q1027" s="0" t="s">
        <v>51</v>
      </c>
      <c r="R1027" s="0" t="s">
        <v>52</v>
      </c>
      <c r="S1027" s="0" t="n">
        <v>10.422</v>
      </c>
      <c r="T1027" s="0" t="n">
        <v>1712</v>
      </c>
      <c r="U1027" s="0" t="n">
        <v>1712</v>
      </c>
      <c r="X1027" s="0" t="n">
        <v>653</v>
      </c>
      <c r="Y1027" s="0" t="s">
        <v>53</v>
      </c>
      <c r="Z1027" s="0" t="n">
        <v>1712</v>
      </c>
      <c r="AA1027" s="0" t="s">
        <v>54</v>
      </c>
      <c r="AB1027" s="0" t="s">
        <v>54</v>
      </c>
      <c r="AC1027" s="0" t="n">
        <v>19.31</v>
      </c>
      <c r="AD1027" s="0" t="s">
        <v>5226</v>
      </c>
      <c r="AG1027" s="6" t="n">
        <v>42735</v>
      </c>
      <c r="AH1027" s="0" t="n">
        <v>879</v>
      </c>
      <c r="AI1027" s="0" t="n">
        <v>927</v>
      </c>
      <c r="AJ1027" s="6" t="n">
        <v>42735</v>
      </c>
      <c r="AK1027" s="0" t="n">
        <v>19.31</v>
      </c>
      <c r="AL1027" s="6" t="n">
        <v>42735</v>
      </c>
      <c r="AM1027" s="0" t="n">
        <v>13.911</v>
      </c>
      <c r="AN1027" s="0" t="n">
        <v>14.664</v>
      </c>
      <c r="AO1027" s="0" t="n">
        <v>13.397</v>
      </c>
      <c r="AP1027" s="0" t="n">
        <v>14.969</v>
      </c>
      <c r="AQ1027" s="0" t="s">
        <v>5227</v>
      </c>
      <c r="AR1027" s="0" t="s">
        <v>58</v>
      </c>
      <c r="AS1027" s="0" t="s">
        <v>53</v>
      </c>
      <c r="AT1027" s="0" t="n">
        <v>133</v>
      </c>
      <c r="AU1027" s="0" t="n">
        <v>157</v>
      </c>
      <c r="AV1027" s="0" t="s">
        <v>5412</v>
      </c>
      <c r="AX1027" s="0" t="s">
        <v>5228</v>
      </c>
      <c r="AY1027" s="0" t="s">
        <v>5413</v>
      </c>
    </row>
    <row r="1028" customFormat="false" ht="15" hidden="false" customHeight="false" outlineLevel="0" collapsed="false">
      <c r="A1028" s="0" t="s">
        <v>5414</v>
      </c>
      <c r="B1028" s="0" t="s">
        <v>5222</v>
      </c>
      <c r="C1028" s="0" t="s">
        <v>5415</v>
      </c>
      <c r="E1028" s="1" t="s">
        <v>5415</v>
      </c>
      <c r="G1028" s="5" t="s">
        <v>5415</v>
      </c>
      <c r="H1028" s="5"/>
      <c r="I1028" s="5"/>
      <c r="J1028" s="5"/>
      <c r="K1028" s="5"/>
      <c r="L1028" s="5"/>
      <c r="M1028" s="5"/>
      <c r="N1028" s="5"/>
      <c r="O1028" s="0" t="s">
        <v>5415</v>
      </c>
      <c r="P1028" s="0" t="s">
        <v>5416</v>
      </c>
      <c r="Q1028" s="0" t="s">
        <v>51</v>
      </c>
      <c r="R1028" s="0" t="s">
        <v>52</v>
      </c>
      <c r="S1028" s="0" t="n">
        <v>277</v>
      </c>
      <c r="T1028" s="0" t="n">
        <v>2630</v>
      </c>
      <c r="U1028" s="0" t="n">
        <v>2630</v>
      </c>
      <c r="W1028" s="0" t="s">
        <v>5417</v>
      </c>
      <c r="X1028" s="0" t="n">
        <v>66</v>
      </c>
      <c r="Y1028" s="0" t="s">
        <v>53</v>
      </c>
      <c r="Z1028" s="0" t="n">
        <v>2630</v>
      </c>
      <c r="AA1028" s="0" t="s">
        <v>54</v>
      </c>
      <c r="AB1028" s="0" t="s">
        <v>54</v>
      </c>
      <c r="AC1028" s="0" t="n">
        <v>1.511</v>
      </c>
      <c r="AD1028" s="0" t="s">
        <v>5286</v>
      </c>
      <c r="AG1028" s="6" t="n">
        <v>42735</v>
      </c>
      <c r="AH1028" s="0" t="n">
        <v>12</v>
      </c>
      <c r="AI1028" s="0" t="n">
        <v>12</v>
      </c>
      <c r="AJ1028" s="6" t="n">
        <v>42735</v>
      </c>
      <c r="AK1028" s="0" t="n">
        <v>1.511</v>
      </c>
      <c r="AL1028" s="6" t="n">
        <v>42735</v>
      </c>
      <c r="AM1028" s="0" t="n">
        <v>162</v>
      </c>
      <c r="AN1028" s="0" t="n">
        <v>171</v>
      </c>
      <c r="AO1028" s="0" t="n">
        <v>158</v>
      </c>
      <c r="AP1028" s="0" t="n">
        <v>176</v>
      </c>
      <c r="AQ1028" s="0" t="s">
        <v>5227</v>
      </c>
      <c r="AR1028" s="0" t="s">
        <v>58</v>
      </c>
      <c r="AS1028" s="0" t="s">
        <v>53</v>
      </c>
      <c r="AT1028" s="0" t="n">
        <v>33</v>
      </c>
      <c r="AU1028" s="0" t="n">
        <v>33</v>
      </c>
      <c r="AX1028" s="0" t="s">
        <v>5228</v>
      </c>
    </row>
    <row r="1029" customFormat="false" ht="15" hidden="false" customHeight="false" outlineLevel="0" collapsed="false">
      <c r="A1029" s="0" t="s">
        <v>5418</v>
      </c>
      <c r="B1029" s="0" t="s">
        <v>5222</v>
      </c>
      <c r="C1029" s="0" t="s">
        <v>5419</v>
      </c>
      <c r="E1029" s="1" t="s">
        <v>5419</v>
      </c>
      <c r="G1029" s="5" t="s">
        <v>5419</v>
      </c>
      <c r="H1029" s="5"/>
      <c r="I1029" s="5"/>
      <c r="J1029" s="5"/>
      <c r="K1029" s="5"/>
      <c r="L1029" s="5"/>
      <c r="M1029" s="5"/>
      <c r="N1029" s="5"/>
      <c r="O1029" s="0" t="s">
        <v>5420</v>
      </c>
      <c r="P1029" s="0" t="s">
        <v>5421</v>
      </c>
      <c r="Q1029" s="0" t="s">
        <v>51</v>
      </c>
      <c r="R1029" s="0" t="s">
        <v>52</v>
      </c>
      <c r="S1029" s="0" t="n">
        <v>3.863</v>
      </c>
      <c r="T1029" s="0" t="n">
        <v>3511</v>
      </c>
      <c r="U1029" s="0" t="n">
        <v>3511</v>
      </c>
      <c r="V1029" s="0" t="n">
        <v>1910</v>
      </c>
      <c r="W1029" s="0" t="s">
        <v>5422</v>
      </c>
      <c r="X1029" s="0" t="n">
        <v>570</v>
      </c>
      <c r="Y1029" s="0" t="s">
        <v>67</v>
      </c>
      <c r="Z1029" s="0" t="n">
        <v>8411</v>
      </c>
      <c r="AA1029" s="0" t="s">
        <v>5423</v>
      </c>
      <c r="AB1029" s="0" t="s">
        <v>56</v>
      </c>
      <c r="AC1029" s="0" t="s">
        <v>120</v>
      </c>
      <c r="AD1029" s="0" t="s">
        <v>5236</v>
      </c>
      <c r="AG1029" s="6" t="n">
        <v>42735</v>
      </c>
      <c r="AH1029" s="0" t="n">
        <v>496</v>
      </c>
      <c r="AI1029" s="0" t="n">
        <v>523</v>
      </c>
      <c r="AJ1029" s="6" t="n">
        <v>42735</v>
      </c>
      <c r="AK1029" s="0" t="n">
        <v>8.108</v>
      </c>
      <c r="AL1029" s="6" t="n">
        <v>42735</v>
      </c>
      <c r="AM1029" s="0" t="n">
        <v>21.964</v>
      </c>
      <c r="AN1029" s="0" t="n">
        <v>23.152</v>
      </c>
      <c r="AO1029" s="0" t="n">
        <v>12.641</v>
      </c>
      <c r="AP1029" s="0" t="n">
        <v>14.125</v>
      </c>
      <c r="AQ1029" s="0" t="s">
        <v>5227</v>
      </c>
      <c r="AR1029" s="0" t="s">
        <v>58</v>
      </c>
      <c r="AS1029" s="0" t="s">
        <v>67</v>
      </c>
      <c r="AT1029" s="0" t="n">
        <v>385</v>
      </c>
      <c r="AU1029" s="0" t="n">
        <v>118</v>
      </c>
      <c r="AX1029" s="0" t="s">
        <v>5228</v>
      </c>
      <c r="AY1029" s="0" t="s">
        <v>5424</v>
      </c>
    </row>
    <row r="1030" customFormat="false" ht="15" hidden="false" customHeight="false" outlineLevel="0" collapsed="false">
      <c r="A1030" s="0" t="s">
        <v>5425</v>
      </c>
      <c r="B1030" s="0" t="s">
        <v>5222</v>
      </c>
      <c r="C1030" s="0" t="s">
        <v>5426</v>
      </c>
      <c r="E1030" s="1" t="s">
        <v>5426</v>
      </c>
      <c r="G1030" s="5" t="s">
        <v>5426</v>
      </c>
      <c r="H1030" s="5"/>
      <c r="I1030" s="5"/>
      <c r="J1030" s="5"/>
      <c r="K1030" s="5"/>
      <c r="L1030" s="5"/>
      <c r="M1030" s="5"/>
      <c r="N1030" s="5"/>
      <c r="O1030" s="0" t="s">
        <v>5426</v>
      </c>
      <c r="P1030" s="0" t="s">
        <v>5427</v>
      </c>
      <c r="Q1030" s="0" t="s">
        <v>51</v>
      </c>
      <c r="R1030" s="0" t="s">
        <v>52</v>
      </c>
      <c r="S1030" s="0" t="n">
        <v>1.75</v>
      </c>
      <c r="T1030" s="0" t="n">
        <v>1811</v>
      </c>
      <c r="U1030" s="0" t="n">
        <v>1811</v>
      </c>
      <c r="V1030" s="0" t="n">
        <v>5811</v>
      </c>
      <c r="W1030" s="0" t="s">
        <v>5428</v>
      </c>
      <c r="X1030" s="0" t="n">
        <v>197</v>
      </c>
      <c r="Y1030" s="0" t="s">
        <v>53</v>
      </c>
      <c r="Z1030" s="0" t="n">
        <v>1811</v>
      </c>
      <c r="AA1030" s="0" t="s">
        <v>54</v>
      </c>
      <c r="AB1030" s="0" t="s">
        <v>54</v>
      </c>
      <c r="AC1030" s="0" t="n">
        <v>5.227</v>
      </c>
      <c r="AD1030" s="0" t="s">
        <v>5226</v>
      </c>
      <c r="AG1030" s="6" t="n">
        <v>42735</v>
      </c>
      <c r="AH1030" s="0" t="n">
        <v>111</v>
      </c>
      <c r="AI1030" s="0" t="n">
        <v>117</v>
      </c>
      <c r="AJ1030" s="6" t="n">
        <v>42735</v>
      </c>
      <c r="AK1030" s="0" t="n">
        <v>5.227</v>
      </c>
      <c r="AL1030" s="6" t="n">
        <v>42735</v>
      </c>
      <c r="AM1030" s="0" t="n">
        <v>2.606</v>
      </c>
      <c r="AN1030" s="0" t="n">
        <v>2.747</v>
      </c>
      <c r="AO1030" s="0" t="n">
        <v>1.343</v>
      </c>
      <c r="AP1030" s="0" t="n">
        <v>1.501</v>
      </c>
      <c r="AQ1030" s="0" t="s">
        <v>5227</v>
      </c>
      <c r="AR1030" s="0" t="s">
        <v>58</v>
      </c>
      <c r="AS1030" s="0" t="s">
        <v>53</v>
      </c>
      <c r="AT1030" s="0" t="n">
        <v>80</v>
      </c>
      <c r="AU1030" s="0" t="n">
        <v>88</v>
      </c>
      <c r="AX1030" s="0" t="s">
        <v>5228</v>
      </c>
    </row>
    <row r="1031" customFormat="false" ht="15" hidden="false" customHeight="false" outlineLevel="0" collapsed="false">
      <c r="A1031" s="0" t="s">
        <v>5429</v>
      </c>
      <c r="B1031" s="0" t="s">
        <v>5222</v>
      </c>
      <c r="C1031" s="0" t="s">
        <v>5430</v>
      </c>
      <c r="E1031" s="1" t="s">
        <v>5430</v>
      </c>
      <c r="G1031" s="5" t="s">
        <v>5430</v>
      </c>
      <c r="H1031" s="5"/>
      <c r="I1031" s="5"/>
      <c r="J1031" s="5"/>
      <c r="K1031" s="5"/>
      <c r="L1031" s="5"/>
      <c r="M1031" s="5"/>
      <c r="N1031" s="5"/>
      <c r="O1031" s="0" t="s">
        <v>5301</v>
      </c>
      <c r="P1031" s="0" t="s">
        <v>5302</v>
      </c>
      <c r="Q1031" s="0" t="s">
        <v>51</v>
      </c>
      <c r="R1031" s="0" t="s">
        <v>52</v>
      </c>
      <c r="S1031" s="0" t="n">
        <v>1.722</v>
      </c>
      <c r="T1031" s="0" t="n">
        <v>7010</v>
      </c>
      <c r="U1031" s="0" t="n">
        <v>7010</v>
      </c>
      <c r="W1031" s="0" t="s">
        <v>5431</v>
      </c>
      <c r="X1031" s="0" t="n">
        <v>975</v>
      </c>
      <c r="Y1031" s="0" t="s">
        <v>67</v>
      </c>
      <c r="Z1031" s="0" t="n">
        <v>8411</v>
      </c>
      <c r="AA1031" s="0" t="s">
        <v>54</v>
      </c>
      <c r="AB1031" s="0" t="s">
        <v>54</v>
      </c>
      <c r="AC1031" s="0" t="s">
        <v>120</v>
      </c>
      <c r="AD1031" s="0" t="s">
        <v>5226</v>
      </c>
      <c r="AG1031" s="6" t="n">
        <v>42735</v>
      </c>
      <c r="AH1031" s="0" t="n">
        <v>23</v>
      </c>
      <c r="AI1031" s="0" t="n">
        <v>24</v>
      </c>
      <c r="AJ1031" s="6" t="n">
        <v>42735</v>
      </c>
      <c r="AK1031" s="0" t="n">
        <v>20.632</v>
      </c>
      <c r="AL1031" s="6" t="n">
        <v>42735</v>
      </c>
      <c r="AM1031" s="0" t="n">
        <v>1.186</v>
      </c>
      <c r="AN1031" s="0" t="n">
        <v>1.25</v>
      </c>
      <c r="AO1031" s="0" t="s">
        <v>56</v>
      </c>
      <c r="AP1031" s="0" t="s">
        <v>56</v>
      </c>
      <c r="AQ1031" s="0" t="s">
        <v>70</v>
      </c>
      <c r="AR1031" s="0" t="s">
        <v>70</v>
      </c>
      <c r="AS1031" s="0" t="s">
        <v>67</v>
      </c>
      <c r="AT1031" s="0" t="n">
        <v>113</v>
      </c>
      <c r="AU1031" s="0" t="n">
        <v>41</v>
      </c>
      <c r="AX1031" s="0" t="s">
        <v>5228</v>
      </c>
      <c r="AY1031" s="0" t="s">
        <v>5432</v>
      </c>
    </row>
    <row r="1032" customFormat="false" ht="15" hidden="false" customHeight="false" outlineLevel="0" collapsed="false">
      <c r="A1032" s="0" t="s">
        <v>5433</v>
      </c>
      <c r="B1032" s="0" t="s">
        <v>5222</v>
      </c>
      <c r="C1032" s="0" t="s">
        <v>5434</v>
      </c>
      <c r="E1032" s="1" t="s">
        <v>5434</v>
      </c>
      <c r="G1032" s="5" t="s">
        <v>5434</v>
      </c>
      <c r="H1032" s="5"/>
      <c r="I1032" s="5"/>
      <c r="J1032" s="5"/>
      <c r="K1032" s="5"/>
      <c r="L1032" s="5"/>
      <c r="M1032" s="5"/>
      <c r="N1032" s="5"/>
      <c r="O1032" s="0" t="s">
        <v>5434</v>
      </c>
      <c r="P1032" s="0" t="s">
        <v>5435</v>
      </c>
      <c r="Q1032" s="0" t="s">
        <v>51</v>
      </c>
      <c r="R1032" s="0" t="s">
        <v>52</v>
      </c>
      <c r="S1032" s="0" t="n">
        <v>2.736</v>
      </c>
      <c r="T1032" s="0" t="n">
        <v>2895</v>
      </c>
      <c r="U1032" s="0" t="n">
        <v>2895</v>
      </c>
      <c r="V1032" s="0" t="n">
        <v>2899</v>
      </c>
      <c r="X1032" s="0" t="n">
        <v>349</v>
      </c>
      <c r="Y1032" s="0" t="s">
        <v>53</v>
      </c>
      <c r="Z1032" s="0" t="n">
        <v>2895</v>
      </c>
      <c r="AA1032" s="0" t="s">
        <v>54</v>
      </c>
      <c r="AB1032" s="0" t="s">
        <v>54</v>
      </c>
      <c r="AC1032" s="0" t="n">
        <v>11.542</v>
      </c>
      <c r="AD1032" s="0" t="s">
        <v>5226</v>
      </c>
      <c r="AG1032" s="6" t="n">
        <v>42735</v>
      </c>
      <c r="AH1032" s="0" t="n">
        <v>130</v>
      </c>
      <c r="AI1032" s="0" t="n">
        <v>137</v>
      </c>
      <c r="AJ1032" s="6" t="n">
        <v>42735</v>
      </c>
      <c r="AK1032" s="0" t="n">
        <v>11.542</v>
      </c>
      <c r="AL1032" s="6" t="n">
        <v>42735</v>
      </c>
      <c r="AM1032" s="0" t="n">
        <v>3.236</v>
      </c>
      <c r="AN1032" s="0" t="n">
        <v>3.411</v>
      </c>
      <c r="AO1032" s="0" t="n">
        <v>4.655</v>
      </c>
      <c r="AP1032" s="0" t="n">
        <v>5.201</v>
      </c>
      <c r="AQ1032" s="0" t="s">
        <v>5227</v>
      </c>
      <c r="AR1032" s="0" t="s">
        <v>58</v>
      </c>
      <c r="AS1032" s="0" t="s">
        <v>53</v>
      </c>
      <c r="AT1032" s="0" t="n">
        <v>153</v>
      </c>
      <c r="AU1032" s="0" t="n">
        <v>159</v>
      </c>
      <c r="AV1032" s="0" t="s">
        <v>5436</v>
      </c>
      <c r="AX1032" s="0" t="s">
        <v>5228</v>
      </c>
      <c r="AY1032" s="0" t="s">
        <v>5437</v>
      </c>
    </row>
    <row r="1033" customFormat="false" ht="15" hidden="false" customHeight="false" outlineLevel="0" collapsed="false">
      <c r="A1033" s="0" t="s">
        <v>5438</v>
      </c>
      <c r="B1033" s="0" t="s">
        <v>5222</v>
      </c>
      <c r="C1033" s="0" t="s">
        <v>5439</v>
      </c>
      <c r="E1033" s="1" t="s">
        <v>5439</v>
      </c>
      <c r="G1033" s="5" t="s">
        <v>5439</v>
      </c>
      <c r="H1033" s="5"/>
      <c r="I1033" s="5"/>
      <c r="J1033" s="5"/>
      <c r="K1033" s="5"/>
      <c r="L1033" s="5"/>
      <c r="M1033" s="5"/>
      <c r="N1033" s="5"/>
      <c r="O1033" s="0" t="s">
        <v>5440</v>
      </c>
      <c r="P1033" s="0" t="s">
        <v>5441</v>
      </c>
      <c r="Q1033" s="0" t="s">
        <v>51</v>
      </c>
      <c r="R1033" s="0" t="s">
        <v>52</v>
      </c>
      <c r="S1033" s="0" t="n">
        <v>0</v>
      </c>
      <c r="T1033" s="0" t="n">
        <v>6420</v>
      </c>
      <c r="U1033" s="0" t="n">
        <v>6420</v>
      </c>
      <c r="X1033" s="0" t="n">
        <v>12</v>
      </c>
      <c r="Y1033" s="0" t="s">
        <v>120</v>
      </c>
      <c r="AA1033" s="0" t="s">
        <v>5442</v>
      </c>
      <c r="AB1033" s="0" t="s">
        <v>56</v>
      </c>
      <c r="AD1033" s="0" t="s">
        <v>5226</v>
      </c>
      <c r="AG1033" s="6" t="n">
        <v>42094</v>
      </c>
      <c r="AH1033" s="0" t="n">
        <v>-2</v>
      </c>
      <c r="AI1033" s="0" t="n">
        <v>-3</v>
      </c>
      <c r="AJ1033" s="6" t="n">
        <v>42460</v>
      </c>
      <c r="AK1033" s="0" t="n">
        <v>3</v>
      </c>
      <c r="AL1033" s="6" t="n">
        <v>42460</v>
      </c>
      <c r="AM1033" s="0" t="n">
        <v>3</v>
      </c>
      <c r="AN1033" s="0" t="n">
        <v>4</v>
      </c>
      <c r="AO1033" s="0" t="s">
        <v>56</v>
      </c>
      <c r="AP1033" s="0" t="s">
        <v>56</v>
      </c>
      <c r="AQ1033" s="0" t="s">
        <v>70</v>
      </c>
      <c r="AR1033" s="0" t="s">
        <v>70</v>
      </c>
      <c r="AS1033" s="0" t="s">
        <v>120</v>
      </c>
      <c r="AT1033" s="0" t="n">
        <v>8</v>
      </c>
      <c r="AU1033" s="0" t="n">
        <v>1</v>
      </c>
      <c r="AV1033" s="0" t="s">
        <v>5226</v>
      </c>
      <c r="AX1033" s="0" t="s">
        <v>5228</v>
      </c>
      <c r="AY1033" s="0" t="s">
        <v>5443</v>
      </c>
    </row>
    <row r="1034" customFormat="false" ht="15" hidden="false" customHeight="false" outlineLevel="0" collapsed="false">
      <c r="A1034" s="0" t="s">
        <v>5444</v>
      </c>
      <c r="B1034" s="0" t="s">
        <v>5222</v>
      </c>
      <c r="C1034" s="0" t="s">
        <v>5445</v>
      </c>
      <c r="E1034" s="1" t="s">
        <v>5445</v>
      </c>
      <c r="G1034" s="5" t="s">
        <v>5445</v>
      </c>
      <c r="H1034" s="5"/>
      <c r="I1034" s="5"/>
      <c r="J1034" s="5"/>
      <c r="K1034" s="5"/>
      <c r="L1034" s="5"/>
      <c r="M1034" s="5"/>
      <c r="N1034" s="5"/>
      <c r="O1034" s="0" t="s">
        <v>5445</v>
      </c>
      <c r="P1034" s="0" t="s">
        <v>5446</v>
      </c>
      <c r="Q1034" s="0" t="s">
        <v>51</v>
      </c>
      <c r="R1034" s="0" t="s">
        <v>52</v>
      </c>
      <c r="S1034" s="0" t="n">
        <v>64</v>
      </c>
      <c r="T1034" s="0" t="n">
        <v>6190</v>
      </c>
      <c r="U1034" s="0" t="n">
        <v>6190</v>
      </c>
      <c r="W1034" s="0" t="s">
        <v>5447</v>
      </c>
      <c r="X1034" s="0" t="n">
        <v>17</v>
      </c>
      <c r="Y1034" s="0" t="s">
        <v>53</v>
      </c>
      <c r="Z1034" s="0" t="n">
        <v>6190</v>
      </c>
      <c r="AA1034" s="0" t="s">
        <v>54</v>
      </c>
      <c r="AB1034" s="0" t="s">
        <v>54</v>
      </c>
      <c r="AC1034" s="0" t="n">
        <v>818</v>
      </c>
      <c r="AD1034" s="0" t="s">
        <v>5236</v>
      </c>
      <c r="AG1034" s="6" t="n">
        <v>42735</v>
      </c>
      <c r="AH1034" s="0" t="n">
        <v>-6</v>
      </c>
      <c r="AI1034" s="0" t="n">
        <v>-7</v>
      </c>
      <c r="AJ1034" s="6" t="n">
        <v>42735</v>
      </c>
      <c r="AK1034" s="0" t="n">
        <v>818</v>
      </c>
      <c r="AL1034" s="6" t="n">
        <v>42735</v>
      </c>
      <c r="AM1034" s="0" t="n">
        <v>60</v>
      </c>
      <c r="AN1034" s="0" t="n">
        <v>63</v>
      </c>
      <c r="AO1034" s="0" t="n">
        <v>9</v>
      </c>
      <c r="AP1034" s="0" t="n">
        <v>10</v>
      </c>
      <c r="AQ1034" s="0" t="s">
        <v>5227</v>
      </c>
      <c r="AR1034" s="0" t="s">
        <v>58</v>
      </c>
      <c r="AS1034" s="0" t="s">
        <v>53</v>
      </c>
      <c r="AT1034" s="0" t="n">
        <v>13</v>
      </c>
      <c r="AU1034" s="0" t="n">
        <v>13</v>
      </c>
      <c r="AX1034" s="0" t="s">
        <v>5228</v>
      </c>
    </row>
    <row r="1035" customFormat="false" ht="15" hidden="false" customHeight="false" outlineLevel="0" collapsed="false">
      <c r="A1035" s="0" t="s">
        <v>5448</v>
      </c>
      <c r="B1035" s="0" t="s">
        <v>5222</v>
      </c>
      <c r="C1035" s="0" t="s">
        <v>5449</v>
      </c>
      <c r="E1035" s="1" t="s">
        <v>5449</v>
      </c>
      <c r="G1035" s="5" t="s">
        <v>5449</v>
      </c>
      <c r="H1035" s="5"/>
      <c r="I1035" s="5"/>
      <c r="J1035" s="5"/>
      <c r="K1035" s="5"/>
      <c r="L1035" s="5"/>
      <c r="M1035" s="5"/>
      <c r="N1035" s="5"/>
      <c r="O1035" s="0" t="s">
        <v>5449</v>
      </c>
      <c r="P1035" s="0" t="s">
        <v>5450</v>
      </c>
      <c r="Q1035" s="0" t="s">
        <v>51</v>
      </c>
      <c r="R1035" s="0" t="s">
        <v>52</v>
      </c>
      <c r="S1035" s="0" t="n">
        <v>114</v>
      </c>
      <c r="T1035" s="0" t="n">
        <v>2313</v>
      </c>
      <c r="U1035" s="0" t="n">
        <v>2313</v>
      </c>
      <c r="W1035" s="0" t="s">
        <v>5451</v>
      </c>
      <c r="X1035" s="0" t="n">
        <v>39</v>
      </c>
      <c r="Y1035" s="0" t="s">
        <v>53</v>
      </c>
      <c r="Z1035" s="0" t="n">
        <v>2313</v>
      </c>
      <c r="AA1035" s="0" t="s">
        <v>54</v>
      </c>
      <c r="AB1035" s="0" t="s">
        <v>54</v>
      </c>
      <c r="AC1035" s="0" t="n">
        <v>415</v>
      </c>
      <c r="AD1035" s="0" t="s">
        <v>5452</v>
      </c>
      <c r="AG1035" s="6" t="n">
        <v>42735</v>
      </c>
      <c r="AH1035" s="0" t="n">
        <v>1</v>
      </c>
      <c r="AI1035" s="0" t="n">
        <v>1</v>
      </c>
      <c r="AJ1035" s="6" t="n">
        <v>42735</v>
      </c>
      <c r="AK1035" s="0" t="n">
        <v>415</v>
      </c>
      <c r="AL1035" s="6" t="n">
        <v>42735</v>
      </c>
      <c r="AM1035" s="0" t="n">
        <v>101</v>
      </c>
      <c r="AN1035" s="0" t="n">
        <v>107</v>
      </c>
      <c r="AO1035" s="0" t="n">
        <v>82</v>
      </c>
      <c r="AP1035" s="0" t="n">
        <v>92</v>
      </c>
      <c r="AQ1035" s="0" t="s">
        <v>5227</v>
      </c>
      <c r="AR1035" s="0" t="s">
        <v>58</v>
      </c>
      <c r="AS1035" s="0" t="s">
        <v>53</v>
      </c>
      <c r="AT1035" s="0" t="n">
        <v>30</v>
      </c>
      <c r="AU1035" s="0" t="n">
        <v>29</v>
      </c>
      <c r="AV1035" s="0" t="s">
        <v>5453</v>
      </c>
      <c r="AX1035" s="0" t="s">
        <v>5228</v>
      </c>
    </row>
    <row r="1036" customFormat="false" ht="15" hidden="false" customHeight="false" outlineLevel="0" collapsed="false">
      <c r="A1036" s="0" t="s">
        <v>5454</v>
      </c>
      <c r="B1036" s="0" t="s">
        <v>5222</v>
      </c>
      <c r="C1036" s="0" t="s">
        <v>5455</v>
      </c>
      <c r="E1036" s="1" t="s">
        <v>5455</v>
      </c>
      <c r="G1036" s="5" t="s">
        <v>5455</v>
      </c>
      <c r="H1036" s="5"/>
      <c r="I1036" s="5"/>
      <c r="J1036" s="5"/>
      <c r="K1036" s="5"/>
      <c r="L1036" s="5"/>
      <c r="M1036" s="5"/>
      <c r="N1036" s="5"/>
      <c r="O1036" s="0" t="s">
        <v>5456</v>
      </c>
      <c r="P1036" s="0" t="s">
        <v>5457</v>
      </c>
      <c r="Q1036" s="0" t="s">
        <v>718</v>
      </c>
      <c r="R1036" s="0" t="s">
        <v>119</v>
      </c>
      <c r="S1036" s="0" t="n">
        <v>0</v>
      </c>
      <c r="T1036" s="0" t="n">
        <v>6499</v>
      </c>
      <c r="U1036" s="0" t="n">
        <v>6499</v>
      </c>
      <c r="X1036" s="0" t="n">
        <v>13</v>
      </c>
      <c r="Y1036" s="0" t="s">
        <v>67</v>
      </c>
      <c r="Z1036" s="0" t="s">
        <v>120</v>
      </c>
      <c r="AA1036" s="0" t="s">
        <v>54</v>
      </c>
      <c r="AB1036" s="0" t="s">
        <v>54</v>
      </c>
      <c r="AC1036" s="0" t="s">
        <v>120</v>
      </c>
      <c r="AD1036" s="0" t="s">
        <v>5266</v>
      </c>
      <c r="AG1036" s="6" t="n">
        <v>42369</v>
      </c>
      <c r="AH1036" s="0" t="n">
        <v>-1</v>
      </c>
      <c r="AI1036" s="0" t="n">
        <v>-1</v>
      </c>
      <c r="AJ1036" s="6" t="n">
        <v>42369</v>
      </c>
      <c r="AK1036" s="0" t="s">
        <v>56</v>
      </c>
      <c r="AM1036" s="0" t="n">
        <v>40</v>
      </c>
      <c r="AN1036" s="0" t="n">
        <v>43</v>
      </c>
      <c r="AO1036" s="0" t="s">
        <v>56</v>
      </c>
      <c r="AP1036" s="0" t="s">
        <v>56</v>
      </c>
      <c r="AQ1036" s="0" t="s">
        <v>70</v>
      </c>
      <c r="AR1036" s="0" t="s">
        <v>70</v>
      </c>
      <c r="AS1036" s="0" t="s">
        <v>67</v>
      </c>
      <c r="AT1036" s="0" t="n">
        <v>13</v>
      </c>
      <c r="AU1036" s="0" t="n">
        <v>9</v>
      </c>
      <c r="AX1036" s="0" t="s">
        <v>5228</v>
      </c>
    </row>
    <row r="1037" customFormat="false" ht="15" hidden="false" customHeight="false" outlineLevel="0" collapsed="false">
      <c r="A1037" s="0" t="s">
        <v>5458</v>
      </c>
      <c r="B1037" s="0" t="s">
        <v>5222</v>
      </c>
      <c r="C1037" s="0" t="s">
        <v>5459</v>
      </c>
      <c r="E1037" s="1" t="s">
        <v>5459</v>
      </c>
      <c r="G1037" s="5" t="s">
        <v>5459</v>
      </c>
      <c r="H1037" s="5"/>
      <c r="I1037" s="5"/>
      <c r="J1037" s="5"/>
      <c r="K1037" s="5"/>
      <c r="L1037" s="5"/>
      <c r="M1037" s="5"/>
      <c r="N1037" s="5"/>
      <c r="O1037" s="0" t="s">
        <v>5460</v>
      </c>
      <c r="P1037" s="0" t="s">
        <v>5461</v>
      </c>
      <c r="Q1037" s="0" t="s">
        <v>51</v>
      </c>
      <c r="R1037" s="0" t="s">
        <v>539</v>
      </c>
      <c r="S1037" s="0" t="n">
        <v>0</v>
      </c>
      <c r="T1037" s="0" t="n">
        <v>6201</v>
      </c>
      <c r="U1037" s="0" t="n">
        <v>6201</v>
      </c>
      <c r="X1037" s="0" t="n">
        <v>0</v>
      </c>
      <c r="Y1037" s="0" t="s">
        <v>195</v>
      </c>
      <c r="Z1037" s="0" t="n">
        <v>6820</v>
      </c>
      <c r="AA1037" s="0" t="s">
        <v>120</v>
      </c>
      <c r="AB1037" s="0" t="s">
        <v>5462</v>
      </c>
      <c r="AC1037" s="0" t="n">
        <v>119</v>
      </c>
      <c r="AD1037" s="0" t="s">
        <v>5286</v>
      </c>
      <c r="AG1037" s="6" t="n">
        <v>42735</v>
      </c>
      <c r="AH1037" s="0" t="n">
        <v>-1</v>
      </c>
      <c r="AI1037" s="0" t="n">
        <v>-1</v>
      </c>
      <c r="AJ1037" s="6" t="n">
        <v>42735</v>
      </c>
      <c r="AK1037" s="0" t="n">
        <v>10</v>
      </c>
      <c r="AL1037" s="6" t="n">
        <v>42735</v>
      </c>
      <c r="AM1037" s="0" t="n">
        <v>2</v>
      </c>
      <c r="AN1037" s="0" t="n">
        <v>2</v>
      </c>
      <c r="AO1037" s="0" t="s">
        <v>56</v>
      </c>
      <c r="AP1037" s="0" t="s">
        <v>56</v>
      </c>
      <c r="AQ1037" s="0" t="s">
        <v>70</v>
      </c>
      <c r="AR1037" s="0" t="s">
        <v>70</v>
      </c>
      <c r="AS1037" s="0" t="s">
        <v>195</v>
      </c>
      <c r="AT1037" s="0" t="n">
        <v>35</v>
      </c>
      <c r="AU1037" s="0" t="n">
        <v>0</v>
      </c>
    </row>
    <row r="1038" customFormat="false" ht="15" hidden="false" customHeight="false" outlineLevel="0" collapsed="false">
      <c r="A1038" s="0" t="s">
        <v>5463</v>
      </c>
      <c r="B1038" s="0" t="s">
        <v>5222</v>
      </c>
      <c r="C1038" s="0" t="s">
        <v>5464</v>
      </c>
      <c r="E1038" s="1" t="s">
        <v>5464</v>
      </c>
      <c r="G1038" s="5" t="s">
        <v>5464</v>
      </c>
      <c r="H1038" s="5"/>
      <c r="I1038" s="5"/>
      <c r="J1038" s="5"/>
      <c r="K1038" s="5"/>
      <c r="L1038" s="5"/>
      <c r="M1038" s="5"/>
      <c r="N1038" s="5"/>
      <c r="O1038" s="0" t="s">
        <v>5420</v>
      </c>
      <c r="P1038" s="0" t="s">
        <v>5421</v>
      </c>
      <c r="Q1038" s="0" t="s">
        <v>51</v>
      </c>
      <c r="R1038" s="0" t="s">
        <v>52</v>
      </c>
      <c r="S1038" s="0" t="n">
        <v>12.367</v>
      </c>
      <c r="T1038" s="0" t="n">
        <v>1920</v>
      </c>
      <c r="U1038" s="0" t="n">
        <v>1920</v>
      </c>
      <c r="W1038" s="0" t="s">
        <v>5465</v>
      </c>
      <c r="X1038" s="0" t="n">
        <v>187</v>
      </c>
      <c r="Y1038" s="0" t="s">
        <v>67</v>
      </c>
      <c r="Z1038" s="0" t="n">
        <v>8411</v>
      </c>
      <c r="AA1038" s="0" t="s">
        <v>5303</v>
      </c>
      <c r="AB1038" s="0" t="s">
        <v>56</v>
      </c>
      <c r="AC1038" s="0" t="s">
        <v>120</v>
      </c>
      <c r="AD1038" s="0" t="s">
        <v>5466</v>
      </c>
      <c r="AG1038" s="6" t="n">
        <v>42735</v>
      </c>
      <c r="AH1038" s="0" t="n">
        <v>939</v>
      </c>
      <c r="AI1038" s="0" t="n">
        <v>990</v>
      </c>
      <c r="AJ1038" s="6" t="n">
        <v>42735</v>
      </c>
      <c r="AK1038" s="0" t="n">
        <v>5.001</v>
      </c>
      <c r="AL1038" s="6" t="n">
        <v>42735</v>
      </c>
      <c r="AM1038" s="0" t="n">
        <v>7.443</v>
      </c>
      <c r="AN1038" s="0" t="n">
        <v>7.846</v>
      </c>
      <c r="AO1038" s="0" t="n">
        <v>8.923</v>
      </c>
      <c r="AP1038" s="0" t="n">
        <v>9.97</v>
      </c>
      <c r="AQ1038" s="0" t="s">
        <v>5227</v>
      </c>
      <c r="AR1038" s="0" t="s">
        <v>58</v>
      </c>
      <c r="AS1038" s="0" t="s">
        <v>67</v>
      </c>
      <c r="AT1038" s="0" t="n">
        <v>385</v>
      </c>
      <c r="AU1038" s="0" t="n">
        <v>43</v>
      </c>
      <c r="AV1038" s="0" t="s">
        <v>5467</v>
      </c>
      <c r="AX1038" s="0" t="s">
        <v>5228</v>
      </c>
      <c r="AY1038" s="0" t="s">
        <v>5468</v>
      </c>
    </row>
    <row r="1039" customFormat="false" ht="15" hidden="false" customHeight="false" outlineLevel="0" collapsed="false">
      <c r="A1039" s="0" t="s">
        <v>5469</v>
      </c>
      <c r="B1039" s="0" t="s">
        <v>5222</v>
      </c>
      <c r="C1039" s="0" t="s">
        <v>5470</v>
      </c>
      <c r="E1039" s="1" t="s">
        <v>5470</v>
      </c>
      <c r="G1039" s="5" t="s">
        <v>5470</v>
      </c>
      <c r="H1039" s="5"/>
      <c r="I1039" s="5"/>
      <c r="J1039" s="5"/>
      <c r="K1039" s="5"/>
      <c r="L1039" s="5"/>
      <c r="M1039" s="5"/>
      <c r="N1039" s="5"/>
      <c r="O1039" s="0" t="s">
        <v>5471</v>
      </c>
      <c r="P1039" s="0" t="s">
        <v>5472</v>
      </c>
      <c r="Q1039" s="0" t="s">
        <v>51</v>
      </c>
      <c r="R1039" s="0" t="s">
        <v>52</v>
      </c>
      <c r="S1039" s="0" t="n">
        <v>9.284</v>
      </c>
      <c r="T1039" s="0" t="n">
        <v>2822</v>
      </c>
      <c r="U1039" s="0" t="n">
        <v>2822</v>
      </c>
      <c r="X1039" s="0" t="n">
        <v>805</v>
      </c>
      <c r="Y1039" s="0" t="s">
        <v>227</v>
      </c>
      <c r="Z1039" s="0" t="s">
        <v>120</v>
      </c>
      <c r="AA1039" s="0" t="s">
        <v>5473</v>
      </c>
      <c r="AB1039" s="0" t="s">
        <v>5474</v>
      </c>
      <c r="AC1039" s="0" t="s">
        <v>120</v>
      </c>
      <c r="AD1039" s="0" t="s">
        <v>5236</v>
      </c>
      <c r="AG1039" s="6" t="n">
        <v>42735</v>
      </c>
      <c r="AH1039" s="0" t="n">
        <v>1.024</v>
      </c>
      <c r="AI1039" s="0" t="n">
        <v>1.079</v>
      </c>
      <c r="AJ1039" s="6" t="n">
        <v>42735</v>
      </c>
      <c r="AK1039" s="0" t="n">
        <v>52.104</v>
      </c>
      <c r="AL1039" s="6" t="n">
        <v>42735</v>
      </c>
      <c r="AM1039" s="0" t="n">
        <v>7.951</v>
      </c>
      <c r="AN1039" s="0" t="n">
        <v>8.381</v>
      </c>
      <c r="AO1039" s="0" t="n">
        <v>20.894</v>
      </c>
      <c r="AP1039" s="0" t="n">
        <v>23.345</v>
      </c>
      <c r="AQ1039" s="0" t="s">
        <v>5227</v>
      </c>
      <c r="AR1039" s="0" t="s">
        <v>58</v>
      </c>
      <c r="AS1039" s="0" t="s">
        <v>227</v>
      </c>
      <c r="AT1039" s="0" t="n">
        <v>270</v>
      </c>
      <c r="AU1039" s="0" t="n">
        <v>201</v>
      </c>
      <c r="AX1039" s="0" t="s">
        <v>5228</v>
      </c>
    </row>
    <row r="1040" customFormat="false" ht="15" hidden="false" customHeight="false" outlineLevel="0" collapsed="false">
      <c r="A1040" s="0" t="s">
        <v>5475</v>
      </c>
      <c r="B1040" s="0" t="s">
        <v>5222</v>
      </c>
      <c r="C1040" s="0" t="s">
        <v>5476</v>
      </c>
      <c r="E1040" s="1" t="s">
        <v>5476</v>
      </c>
      <c r="G1040" s="5" t="s">
        <v>5476</v>
      </c>
      <c r="H1040" s="5"/>
      <c r="I1040" s="5"/>
      <c r="J1040" s="5"/>
      <c r="K1040" s="5"/>
      <c r="L1040" s="5"/>
      <c r="M1040" s="5"/>
      <c r="N1040" s="5"/>
      <c r="O1040" s="0" t="s">
        <v>5476</v>
      </c>
      <c r="P1040" s="0" t="s">
        <v>5477</v>
      </c>
      <c r="Q1040" s="0" t="s">
        <v>51</v>
      </c>
      <c r="R1040" s="0" t="s">
        <v>52</v>
      </c>
      <c r="S1040" s="0" t="n">
        <v>3.743</v>
      </c>
      <c r="T1040" s="0" t="n">
        <v>5222</v>
      </c>
      <c r="U1040" s="0" t="n">
        <v>5222</v>
      </c>
      <c r="X1040" s="0" t="n">
        <v>459</v>
      </c>
      <c r="Y1040" s="0" t="s">
        <v>53</v>
      </c>
      <c r="Z1040" s="0" t="n">
        <v>5222</v>
      </c>
      <c r="AA1040" s="0" t="s">
        <v>54</v>
      </c>
      <c r="AB1040" s="0" t="s">
        <v>54</v>
      </c>
      <c r="AC1040" s="0" t="n">
        <v>11.184</v>
      </c>
      <c r="AD1040" s="0" t="s">
        <v>5226</v>
      </c>
      <c r="AG1040" s="6" t="n">
        <v>42735</v>
      </c>
      <c r="AH1040" s="0" t="n">
        <v>126</v>
      </c>
      <c r="AI1040" s="0" t="n">
        <v>133</v>
      </c>
      <c r="AJ1040" s="6" t="n">
        <v>42735</v>
      </c>
      <c r="AK1040" s="0" t="n">
        <v>11.184</v>
      </c>
      <c r="AL1040" s="6" t="n">
        <v>42735</v>
      </c>
      <c r="AM1040" s="0" t="n">
        <v>3.736</v>
      </c>
      <c r="AN1040" s="0" t="n">
        <v>3.938</v>
      </c>
      <c r="AO1040" s="0" t="n">
        <v>3.245</v>
      </c>
      <c r="AP1040" s="0" t="n">
        <v>3.625</v>
      </c>
      <c r="AQ1040" s="0" t="s">
        <v>5227</v>
      </c>
      <c r="AR1040" s="0" t="s">
        <v>58</v>
      </c>
      <c r="AS1040" s="0" t="s">
        <v>53</v>
      </c>
      <c r="AT1040" s="0" t="n">
        <v>215</v>
      </c>
      <c r="AU1040" s="0" t="n">
        <v>227</v>
      </c>
      <c r="AX1040" s="0" t="s">
        <v>5228</v>
      </c>
    </row>
    <row r="1041" customFormat="false" ht="15" hidden="false" customHeight="false" outlineLevel="0" collapsed="false">
      <c r="A1041" s="0" t="s">
        <v>5478</v>
      </c>
      <c r="B1041" s="0" t="s">
        <v>5222</v>
      </c>
      <c r="C1041" s="0" t="s">
        <v>5479</v>
      </c>
      <c r="E1041" s="1" t="s">
        <v>5479</v>
      </c>
      <c r="G1041" s="5" t="s">
        <v>5479</v>
      </c>
      <c r="H1041" s="5"/>
      <c r="I1041" s="5"/>
      <c r="J1041" s="5"/>
      <c r="K1041" s="5"/>
      <c r="L1041" s="5"/>
      <c r="M1041" s="5"/>
      <c r="N1041" s="5"/>
      <c r="O1041" s="0" t="s">
        <v>5479</v>
      </c>
      <c r="P1041" s="0" t="s">
        <v>5480</v>
      </c>
      <c r="Q1041" s="0" t="s">
        <v>51</v>
      </c>
      <c r="R1041" s="0" t="s">
        <v>119</v>
      </c>
      <c r="S1041" s="0" t="n">
        <v>24</v>
      </c>
      <c r="T1041" s="0" t="n">
        <v>2899</v>
      </c>
      <c r="U1041" s="0" t="n">
        <v>2899</v>
      </c>
      <c r="X1041" s="0" t="n">
        <v>2</v>
      </c>
      <c r="Y1041" s="0" t="s">
        <v>298</v>
      </c>
      <c r="Z1041" s="0" t="n">
        <v>2899</v>
      </c>
      <c r="AA1041" s="0" t="s">
        <v>54</v>
      </c>
      <c r="AB1041" s="0" t="s">
        <v>54</v>
      </c>
      <c r="AC1041" s="0" t="n">
        <v>127</v>
      </c>
      <c r="AD1041" s="0" t="s">
        <v>5236</v>
      </c>
      <c r="AG1041" s="6" t="n">
        <v>42735</v>
      </c>
      <c r="AH1041" s="0" t="n">
        <v>-3</v>
      </c>
      <c r="AI1041" s="0" t="n">
        <v>-3</v>
      </c>
      <c r="AJ1041" s="6" t="n">
        <v>42735</v>
      </c>
      <c r="AK1041" s="0" t="n">
        <v>127</v>
      </c>
      <c r="AL1041" s="6" t="n">
        <v>42735</v>
      </c>
      <c r="AM1041" s="0" t="n">
        <v>16</v>
      </c>
      <c r="AN1041" s="0" t="n">
        <v>17</v>
      </c>
      <c r="AO1041" s="0" t="s">
        <v>56</v>
      </c>
      <c r="AP1041" s="0" t="s">
        <v>56</v>
      </c>
      <c r="AQ1041" s="0" t="s">
        <v>70</v>
      </c>
      <c r="AR1041" s="0" t="s">
        <v>70</v>
      </c>
      <c r="AS1041" s="0" t="s">
        <v>298</v>
      </c>
      <c r="AT1041" s="0" t="n">
        <v>3</v>
      </c>
      <c r="AU1041" s="0" t="n">
        <v>2</v>
      </c>
      <c r="AV1041" s="0" t="s">
        <v>5228</v>
      </c>
      <c r="AX1041" s="0" t="s">
        <v>5228</v>
      </c>
    </row>
    <row r="1042" customFormat="false" ht="15" hidden="false" customHeight="false" outlineLevel="0" collapsed="false">
      <c r="A1042" s="0" t="s">
        <v>5481</v>
      </c>
      <c r="B1042" s="0" t="s">
        <v>5222</v>
      </c>
      <c r="C1042" s="0" t="s">
        <v>5482</v>
      </c>
      <c r="E1042" s="1" t="s">
        <v>5482</v>
      </c>
      <c r="G1042" s="5" t="s">
        <v>5482</v>
      </c>
      <c r="H1042" s="5"/>
      <c r="I1042" s="5"/>
      <c r="J1042" s="5"/>
      <c r="K1042" s="5"/>
      <c r="L1042" s="5"/>
      <c r="M1042" s="5"/>
      <c r="N1042" s="5"/>
      <c r="O1042" s="0" t="s">
        <v>5483</v>
      </c>
      <c r="P1042" s="0" t="s">
        <v>5484</v>
      </c>
      <c r="Q1042" s="0" t="s">
        <v>51</v>
      </c>
      <c r="R1042" s="0" t="s">
        <v>52</v>
      </c>
      <c r="S1042" s="0" t="n">
        <v>986</v>
      </c>
      <c r="T1042" s="0" t="n">
        <v>4673</v>
      </c>
      <c r="U1042" s="0" t="n">
        <v>4673</v>
      </c>
      <c r="X1042" s="0" t="n">
        <v>968</v>
      </c>
      <c r="Y1042" s="0" t="s">
        <v>67</v>
      </c>
      <c r="Z1042" s="0" t="s">
        <v>120</v>
      </c>
      <c r="AA1042" s="0" t="s">
        <v>120</v>
      </c>
      <c r="AB1042" s="0" t="s">
        <v>56</v>
      </c>
      <c r="AC1042" s="0" t="s">
        <v>120</v>
      </c>
      <c r="AD1042" s="0" t="s">
        <v>5226</v>
      </c>
      <c r="AG1042" s="6" t="n">
        <v>42369</v>
      </c>
      <c r="AH1042" s="0" t="n">
        <v>31</v>
      </c>
      <c r="AI1042" s="0" t="n">
        <v>34</v>
      </c>
      <c r="AJ1042" s="6" t="n">
        <v>42369</v>
      </c>
      <c r="AK1042" s="0" t="n">
        <v>4.01</v>
      </c>
      <c r="AL1042" s="6" t="n">
        <v>42369</v>
      </c>
      <c r="AM1042" s="0" t="n">
        <v>1.077</v>
      </c>
      <c r="AN1042" s="0" t="n">
        <v>1.173</v>
      </c>
      <c r="AO1042" s="0" t="s">
        <v>56</v>
      </c>
      <c r="AP1042" s="0" t="s">
        <v>56</v>
      </c>
      <c r="AQ1042" s="0" t="s">
        <v>70</v>
      </c>
      <c r="AR1042" s="0" t="s">
        <v>70</v>
      </c>
      <c r="AS1042" s="0" t="s">
        <v>67</v>
      </c>
      <c r="AT1042" s="0" t="n">
        <v>67</v>
      </c>
      <c r="AU1042" s="0" t="n">
        <v>34</v>
      </c>
      <c r="AX1042" s="0" t="s">
        <v>5228</v>
      </c>
      <c r="AY1042" s="0" t="s">
        <v>5485</v>
      </c>
    </row>
    <row r="1043" customFormat="false" ht="15" hidden="false" customHeight="false" outlineLevel="0" collapsed="false">
      <c r="A1043" s="0" t="s">
        <v>5486</v>
      </c>
      <c r="B1043" s="0" t="s">
        <v>5222</v>
      </c>
      <c r="C1043" s="0" t="s">
        <v>5487</v>
      </c>
      <c r="E1043" s="1" t="s">
        <v>5487</v>
      </c>
      <c r="G1043" s="5" t="s">
        <v>5487</v>
      </c>
      <c r="H1043" s="5"/>
      <c r="I1043" s="5"/>
      <c r="J1043" s="5"/>
      <c r="K1043" s="5"/>
      <c r="L1043" s="5"/>
      <c r="M1043" s="5"/>
      <c r="N1043" s="5"/>
      <c r="O1043" s="0" t="s">
        <v>5488</v>
      </c>
      <c r="P1043" s="0" t="s">
        <v>5489</v>
      </c>
      <c r="Q1043" s="0" t="s">
        <v>51</v>
      </c>
      <c r="R1043" s="0" t="s">
        <v>52</v>
      </c>
      <c r="S1043" s="0" t="n">
        <v>22</v>
      </c>
      <c r="T1043" s="0" t="n">
        <v>7010</v>
      </c>
      <c r="U1043" s="0" t="n">
        <v>7010</v>
      </c>
      <c r="X1043" s="0" t="n">
        <v>36</v>
      </c>
      <c r="Y1043" s="0" t="s">
        <v>67</v>
      </c>
      <c r="AA1043" s="0" t="s">
        <v>120</v>
      </c>
      <c r="AB1043" s="0" t="s">
        <v>56</v>
      </c>
      <c r="AD1043" s="0" t="s">
        <v>5226</v>
      </c>
      <c r="AG1043" s="6" t="n">
        <v>42735</v>
      </c>
      <c r="AH1043" s="0" t="n">
        <v>-3</v>
      </c>
      <c r="AI1043" s="0" t="n">
        <v>-3</v>
      </c>
      <c r="AJ1043" s="6" t="n">
        <v>42735</v>
      </c>
      <c r="AK1043" s="0" t="n">
        <v>50</v>
      </c>
      <c r="AL1043" s="6" t="n">
        <v>42735</v>
      </c>
      <c r="AM1043" s="0" t="n">
        <v>688</v>
      </c>
      <c r="AN1043" s="0" t="n">
        <v>725</v>
      </c>
      <c r="AO1043" s="0" t="s">
        <v>56</v>
      </c>
      <c r="AP1043" s="0" t="s">
        <v>56</v>
      </c>
      <c r="AQ1043" s="0" t="s">
        <v>70</v>
      </c>
      <c r="AR1043" s="0" t="s">
        <v>70</v>
      </c>
      <c r="AS1043" s="0" t="s">
        <v>67</v>
      </c>
      <c r="AT1043" s="0" t="n">
        <v>385</v>
      </c>
      <c r="AU1043" s="0" t="n">
        <v>14</v>
      </c>
      <c r="AV1043" s="0" t="s">
        <v>5490</v>
      </c>
      <c r="AX1043" s="0" t="s">
        <v>5228</v>
      </c>
      <c r="AY1043" s="0" t="s">
        <v>5491</v>
      </c>
    </row>
    <row r="1044" customFormat="false" ht="15" hidden="false" customHeight="false" outlineLevel="0" collapsed="false">
      <c r="A1044" s="0" t="s">
        <v>5492</v>
      </c>
      <c r="B1044" s="0" t="s">
        <v>5222</v>
      </c>
      <c r="C1044" s="0" t="s">
        <v>5493</v>
      </c>
      <c r="E1044" s="1" t="s">
        <v>5493</v>
      </c>
      <c r="G1044" s="5" t="s">
        <v>5493</v>
      </c>
      <c r="H1044" s="5"/>
      <c r="I1044" s="5"/>
      <c r="J1044" s="5"/>
      <c r="K1044" s="5"/>
      <c r="L1044" s="5"/>
      <c r="M1044" s="5"/>
      <c r="N1044" s="5"/>
      <c r="O1044" s="0" t="s">
        <v>5420</v>
      </c>
      <c r="P1044" s="0" t="s">
        <v>5421</v>
      </c>
      <c r="Q1044" s="0" t="s">
        <v>51</v>
      </c>
      <c r="R1044" s="0" t="s">
        <v>52</v>
      </c>
      <c r="S1044" s="0" t="n">
        <v>479</v>
      </c>
      <c r="T1044" s="0" t="n">
        <v>8411</v>
      </c>
      <c r="U1044" s="0" t="n">
        <v>8411</v>
      </c>
      <c r="X1044" s="0" t="n">
        <v>135</v>
      </c>
      <c r="Y1044" s="0" t="s">
        <v>67</v>
      </c>
      <c r="Z1044" s="0" t="n">
        <v>8411</v>
      </c>
      <c r="AA1044" s="0" t="s">
        <v>5494</v>
      </c>
      <c r="AB1044" s="0" t="s">
        <v>56</v>
      </c>
      <c r="AC1044" s="0" t="s">
        <v>120</v>
      </c>
      <c r="AD1044" s="0" t="s">
        <v>5226</v>
      </c>
      <c r="AG1044" s="6" t="n">
        <v>42369</v>
      </c>
      <c r="AH1044" s="0" t="n">
        <v>38</v>
      </c>
      <c r="AI1044" s="0" t="n">
        <v>42</v>
      </c>
      <c r="AJ1044" s="6" t="n">
        <v>42369</v>
      </c>
      <c r="AK1044" s="0" t="n">
        <v>2.806</v>
      </c>
      <c r="AL1044" s="6" t="n">
        <v>42369</v>
      </c>
      <c r="AM1044" s="0" t="n">
        <v>476</v>
      </c>
      <c r="AN1044" s="0" t="n">
        <v>518</v>
      </c>
      <c r="AO1044" s="0" t="s">
        <v>56</v>
      </c>
      <c r="AP1044" s="0" t="s">
        <v>56</v>
      </c>
      <c r="AQ1044" s="0" t="s">
        <v>70</v>
      </c>
      <c r="AR1044" s="0" t="s">
        <v>70</v>
      </c>
      <c r="AS1044" s="0" t="s">
        <v>67</v>
      </c>
      <c r="AT1044" s="0" t="n">
        <v>385</v>
      </c>
      <c r="AU1044" s="0" t="n">
        <v>10</v>
      </c>
    </row>
    <row r="1045" customFormat="false" ht="15" hidden="false" customHeight="false" outlineLevel="0" collapsed="false">
      <c r="A1045" s="0" t="s">
        <v>5495</v>
      </c>
      <c r="B1045" s="0" t="s">
        <v>5222</v>
      </c>
      <c r="C1045" s="0" t="s">
        <v>5496</v>
      </c>
      <c r="E1045" s="1" t="s">
        <v>5496</v>
      </c>
      <c r="G1045" s="5" t="s">
        <v>5496</v>
      </c>
      <c r="H1045" s="5"/>
      <c r="I1045" s="5"/>
      <c r="J1045" s="5"/>
      <c r="K1045" s="5"/>
      <c r="L1045" s="5"/>
      <c r="M1045" s="5"/>
      <c r="N1045" s="5"/>
      <c r="O1045" s="0" t="s">
        <v>5496</v>
      </c>
      <c r="P1045" s="0" t="s">
        <v>5497</v>
      </c>
      <c r="Q1045" s="0" t="s">
        <v>51</v>
      </c>
      <c r="R1045" s="0" t="s">
        <v>119</v>
      </c>
      <c r="S1045" s="0" t="n">
        <v>4</v>
      </c>
      <c r="T1045" s="0" t="n">
        <v>7219</v>
      </c>
      <c r="U1045" s="0" t="n">
        <v>7219</v>
      </c>
      <c r="X1045" s="0" t="n">
        <v>3</v>
      </c>
      <c r="Y1045" s="0" t="s">
        <v>512</v>
      </c>
      <c r="Z1045" s="0" t="n">
        <v>7219</v>
      </c>
      <c r="AA1045" s="0" t="s">
        <v>54</v>
      </c>
      <c r="AB1045" s="0" t="s">
        <v>54</v>
      </c>
      <c r="AC1045" s="0" t="n">
        <v>38</v>
      </c>
      <c r="AD1045" s="0" t="s">
        <v>5452</v>
      </c>
      <c r="AG1045" s="6" t="n">
        <v>42369</v>
      </c>
      <c r="AH1045" s="0" t="n">
        <v>-3</v>
      </c>
      <c r="AI1045" s="0" t="n">
        <v>-3</v>
      </c>
      <c r="AJ1045" s="6" t="n">
        <v>42369</v>
      </c>
      <c r="AK1045" s="0" t="n">
        <v>38</v>
      </c>
      <c r="AL1045" s="6" t="n">
        <v>42369</v>
      </c>
      <c r="AM1045" s="0" t="n">
        <v>16</v>
      </c>
      <c r="AN1045" s="0" t="n">
        <v>17</v>
      </c>
      <c r="AO1045" s="0" t="s">
        <v>56</v>
      </c>
      <c r="AP1045" s="0" t="s">
        <v>56</v>
      </c>
      <c r="AQ1045" s="0" t="s">
        <v>70</v>
      </c>
      <c r="AR1045" s="0" t="s">
        <v>70</v>
      </c>
      <c r="AS1045" s="0" t="s">
        <v>512</v>
      </c>
      <c r="AT1045" s="0" t="n">
        <v>3</v>
      </c>
      <c r="AU1045" s="0" t="n">
        <v>2</v>
      </c>
    </row>
    <row r="1046" customFormat="false" ht="15" hidden="false" customHeight="false" outlineLevel="0" collapsed="false">
      <c r="A1046" s="0" t="s">
        <v>5498</v>
      </c>
      <c r="B1046" s="0" t="s">
        <v>5222</v>
      </c>
      <c r="C1046" s="0" t="s">
        <v>5499</v>
      </c>
      <c r="E1046" s="1" t="s">
        <v>5499</v>
      </c>
      <c r="F1046" s="1" t="s">
        <v>5500</v>
      </c>
      <c r="G1046" s="5" t="s">
        <v>5500</v>
      </c>
      <c r="H1046" s="5"/>
      <c r="I1046" s="5"/>
      <c r="J1046" s="5"/>
      <c r="K1046" s="5"/>
      <c r="L1046" s="5"/>
      <c r="M1046" s="5"/>
      <c r="N1046" s="5"/>
      <c r="O1046" s="0" t="s">
        <v>5499</v>
      </c>
      <c r="P1046" s="0" t="s">
        <v>5501</v>
      </c>
      <c r="Q1046" s="0" t="s">
        <v>51</v>
      </c>
      <c r="R1046" s="0" t="s">
        <v>52</v>
      </c>
      <c r="S1046" s="0" t="n">
        <v>1.213</v>
      </c>
      <c r="T1046" s="0" t="n">
        <v>2895</v>
      </c>
      <c r="U1046" s="0" t="n">
        <v>2895</v>
      </c>
      <c r="W1046" s="0" t="s">
        <v>5502</v>
      </c>
      <c r="X1046" s="0" t="n">
        <v>86</v>
      </c>
      <c r="Y1046" s="0" t="s">
        <v>53</v>
      </c>
      <c r="Z1046" s="0" t="n">
        <v>2895</v>
      </c>
      <c r="AA1046" s="0" t="s">
        <v>54</v>
      </c>
      <c r="AB1046" s="0" t="s">
        <v>54</v>
      </c>
      <c r="AC1046" s="0" t="n">
        <v>2.755</v>
      </c>
      <c r="AD1046" s="0" t="s">
        <v>5226</v>
      </c>
      <c r="AG1046" s="6" t="n">
        <v>42735</v>
      </c>
      <c r="AH1046" s="0" t="n">
        <v>43</v>
      </c>
      <c r="AI1046" s="0" t="n">
        <v>45</v>
      </c>
      <c r="AJ1046" s="6" t="n">
        <v>42735</v>
      </c>
      <c r="AK1046" s="0" t="n">
        <v>2.755</v>
      </c>
      <c r="AL1046" s="6" t="n">
        <v>42735</v>
      </c>
      <c r="AM1046" s="0" t="n">
        <v>1.187</v>
      </c>
      <c r="AN1046" s="0" t="n">
        <v>1.251</v>
      </c>
      <c r="AO1046" s="0" t="n">
        <v>1.664</v>
      </c>
      <c r="AP1046" s="0" t="n">
        <v>1.979</v>
      </c>
      <c r="AQ1046" s="0" t="s">
        <v>5227</v>
      </c>
      <c r="AR1046" s="0" t="s">
        <v>58</v>
      </c>
      <c r="AS1046" s="0" t="s">
        <v>53</v>
      </c>
      <c r="AT1046" s="0" t="n">
        <v>34</v>
      </c>
      <c r="AU1046" s="0" t="n">
        <v>35</v>
      </c>
      <c r="AX1046" s="0" t="s">
        <v>5228</v>
      </c>
    </row>
    <row r="1047" customFormat="false" ht="15" hidden="false" customHeight="false" outlineLevel="0" collapsed="false">
      <c r="A1047" s="0" t="s">
        <v>5503</v>
      </c>
      <c r="B1047" s="0" t="s">
        <v>5222</v>
      </c>
      <c r="C1047" s="0" t="s">
        <v>5504</v>
      </c>
      <c r="E1047" s="1" t="s">
        <v>5504</v>
      </c>
      <c r="G1047" s="5" t="s">
        <v>5504</v>
      </c>
      <c r="H1047" s="5"/>
      <c r="I1047" s="5"/>
      <c r="J1047" s="5"/>
      <c r="K1047" s="5"/>
      <c r="L1047" s="5"/>
      <c r="M1047" s="5"/>
      <c r="N1047" s="5"/>
      <c r="Q1047" s="0" t="s">
        <v>51</v>
      </c>
      <c r="R1047" s="0" t="s">
        <v>539</v>
      </c>
      <c r="S1047" s="0" t="n">
        <v>0</v>
      </c>
      <c r="T1047" s="0" t="n">
        <v>7219</v>
      </c>
      <c r="U1047" s="0" t="n">
        <v>7219</v>
      </c>
      <c r="X1047" s="0" t="n">
        <v>0</v>
      </c>
      <c r="Y1047" s="0" t="s">
        <v>512</v>
      </c>
      <c r="AD1047" s="0" t="s">
        <v>5236</v>
      </c>
      <c r="AG1047" s="6" t="n">
        <v>42369</v>
      </c>
      <c r="AH1047" s="0" t="n">
        <v>-1</v>
      </c>
      <c r="AI1047" s="0" t="n">
        <v>-1</v>
      </c>
      <c r="AJ1047" s="6" t="n">
        <v>42369</v>
      </c>
      <c r="AK1047" s="0" t="n">
        <v>13</v>
      </c>
      <c r="AL1047" s="6" t="n">
        <v>42369</v>
      </c>
      <c r="AM1047" s="0" t="n">
        <v>4</v>
      </c>
      <c r="AN1047" s="0" t="n">
        <v>5</v>
      </c>
      <c r="AO1047" s="0" t="s">
        <v>56</v>
      </c>
      <c r="AP1047" s="0" t="s">
        <v>56</v>
      </c>
      <c r="AQ1047" s="0" t="s">
        <v>70</v>
      </c>
      <c r="AR1047" s="0" t="s">
        <v>70</v>
      </c>
      <c r="AS1047" s="0" t="s">
        <v>512</v>
      </c>
      <c r="AT1047" s="0" t="n">
        <v>0</v>
      </c>
      <c r="AU1047" s="0" t="n">
        <v>0</v>
      </c>
    </row>
    <row r="1048" customFormat="false" ht="15" hidden="false" customHeight="false" outlineLevel="0" collapsed="false">
      <c r="A1048" s="0" t="s">
        <v>5505</v>
      </c>
      <c r="B1048" s="0" t="s">
        <v>5222</v>
      </c>
      <c r="C1048" s="0" t="s">
        <v>5506</v>
      </c>
      <c r="E1048" s="1" t="s">
        <v>5506</v>
      </c>
      <c r="G1048" s="5" t="s">
        <v>5506</v>
      </c>
      <c r="H1048" s="5" t="s">
        <v>5507</v>
      </c>
      <c r="I1048" s="5"/>
      <c r="J1048" s="5"/>
      <c r="K1048" s="5"/>
      <c r="L1048" s="5"/>
      <c r="M1048" s="5"/>
      <c r="N1048" s="5"/>
      <c r="O1048" s="0" t="s">
        <v>5506</v>
      </c>
      <c r="P1048" s="0" t="s">
        <v>5508</v>
      </c>
      <c r="Q1048" s="0" t="s">
        <v>51</v>
      </c>
      <c r="R1048" s="0" t="s">
        <v>52</v>
      </c>
      <c r="S1048" s="0" t="n">
        <v>2.494</v>
      </c>
      <c r="T1048" s="0" t="n">
        <v>2651</v>
      </c>
      <c r="U1048" s="0" t="n">
        <v>2651</v>
      </c>
      <c r="X1048" s="0" t="n">
        <v>329</v>
      </c>
      <c r="Y1048" s="0" t="s">
        <v>53</v>
      </c>
      <c r="Z1048" s="0" t="n">
        <v>2651</v>
      </c>
      <c r="AA1048" s="0" t="s">
        <v>54</v>
      </c>
      <c r="AB1048" s="0" t="s">
        <v>54</v>
      </c>
      <c r="AC1048" s="0" t="n">
        <v>16.913</v>
      </c>
      <c r="AD1048" s="0" t="s">
        <v>5226</v>
      </c>
      <c r="AG1048" s="6" t="n">
        <v>42735</v>
      </c>
      <c r="AH1048" s="0" t="n">
        <v>-32</v>
      </c>
      <c r="AI1048" s="0" t="n">
        <v>-33</v>
      </c>
      <c r="AJ1048" s="6" t="n">
        <v>42735</v>
      </c>
      <c r="AK1048" s="0" t="n">
        <v>16.913</v>
      </c>
      <c r="AL1048" s="6" t="n">
        <v>42735</v>
      </c>
      <c r="AM1048" s="0" t="n">
        <v>1.184</v>
      </c>
      <c r="AN1048" s="0" t="n">
        <v>1.248</v>
      </c>
      <c r="AO1048" s="0" t="n">
        <v>892</v>
      </c>
      <c r="AP1048" s="0" t="n">
        <v>996</v>
      </c>
      <c r="AQ1048" s="0" t="s">
        <v>5227</v>
      </c>
      <c r="AR1048" s="0" t="s">
        <v>58</v>
      </c>
      <c r="AS1048" s="0" t="s">
        <v>53</v>
      </c>
      <c r="AT1048" s="0" t="n">
        <v>40</v>
      </c>
      <c r="AU1048" s="0" t="n">
        <v>41</v>
      </c>
      <c r="AX1048" s="0" t="s">
        <v>5228</v>
      </c>
      <c r="AY1048" s="0" t="s">
        <v>5509</v>
      </c>
    </row>
    <row r="1049" customFormat="false" ht="15" hidden="false" customHeight="false" outlineLevel="0" collapsed="false">
      <c r="A1049" s="0" t="s">
        <v>5510</v>
      </c>
      <c r="B1049" s="0" t="s">
        <v>5222</v>
      </c>
      <c r="C1049" s="0" t="s">
        <v>5511</v>
      </c>
      <c r="E1049" s="1" t="s">
        <v>5511</v>
      </c>
      <c r="G1049" s="5" t="s">
        <v>5511</v>
      </c>
      <c r="H1049" s="5"/>
      <c r="I1049" s="5"/>
      <c r="J1049" s="5"/>
      <c r="K1049" s="5"/>
      <c r="L1049" s="5"/>
      <c r="M1049" s="5"/>
      <c r="N1049" s="5"/>
      <c r="O1049" s="0" t="s">
        <v>5511</v>
      </c>
      <c r="P1049" s="0" t="s">
        <v>5512</v>
      </c>
      <c r="Q1049" s="0" t="s">
        <v>51</v>
      </c>
      <c r="R1049" s="0" t="s">
        <v>52</v>
      </c>
      <c r="S1049" s="0" t="n">
        <v>3.102</v>
      </c>
      <c r="T1049" s="0" t="n">
        <v>2895</v>
      </c>
      <c r="U1049" s="0" t="n">
        <v>2895</v>
      </c>
      <c r="X1049" s="0" t="n">
        <v>317</v>
      </c>
      <c r="Y1049" s="0" t="s">
        <v>53</v>
      </c>
      <c r="Z1049" s="0" t="n">
        <v>2895</v>
      </c>
      <c r="AA1049" s="0" t="s">
        <v>54</v>
      </c>
      <c r="AB1049" s="0" t="s">
        <v>54</v>
      </c>
      <c r="AC1049" s="0" t="n">
        <v>12.012</v>
      </c>
      <c r="AD1049" s="0" t="s">
        <v>5236</v>
      </c>
      <c r="AG1049" s="6" t="n">
        <v>42735</v>
      </c>
      <c r="AH1049" s="0" t="n">
        <v>83</v>
      </c>
      <c r="AI1049" s="0" t="n">
        <v>87</v>
      </c>
      <c r="AJ1049" s="6" t="n">
        <v>42735</v>
      </c>
      <c r="AK1049" s="0" t="n">
        <v>12.012</v>
      </c>
      <c r="AL1049" s="6" t="n">
        <v>42735</v>
      </c>
      <c r="AM1049" s="0" t="n">
        <v>2.958</v>
      </c>
      <c r="AN1049" s="0" t="n">
        <v>3.118</v>
      </c>
      <c r="AO1049" s="0" t="n">
        <v>2.581</v>
      </c>
      <c r="AP1049" s="0" t="n">
        <v>2.884</v>
      </c>
      <c r="AQ1049" s="0" t="s">
        <v>5227</v>
      </c>
      <c r="AR1049" s="0" t="s">
        <v>58</v>
      </c>
      <c r="AS1049" s="0" t="s">
        <v>53</v>
      </c>
      <c r="AT1049" s="0" t="n">
        <v>132</v>
      </c>
      <c r="AU1049" s="0" t="n">
        <v>133</v>
      </c>
      <c r="AX1049" s="0" t="s">
        <v>5228</v>
      </c>
    </row>
    <row r="1050" customFormat="false" ht="15" hidden="false" customHeight="false" outlineLevel="0" collapsed="false">
      <c r="A1050" s="0" t="s">
        <v>5513</v>
      </c>
      <c r="B1050" s="0" t="s">
        <v>5222</v>
      </c>
      <c r="C1050" s="0" t="s">
        <v>5514</v>
      </c>
      <c r="E1050" s="1" t="s">
        <v>5514</v>
      </c>
      <c r="F1050" s="1" t="s">
        <v>5515</v>
      </c>
      <c r="G1050" s="5" t="s">
        <v>5515</v>
      </c>
      <c r="H1050" s="5"/>
      <c r="I1050" s="5"/>
      <c r="J1050" s="5"/>
      <c r="K1050" s="5"/>
      <c r="L1050" s="5"/>
      <c r="M1050" s="5"/>
      <c r="N1050" s="5"/>
      <c r="O1050" s="0" t="s">
        <v>5301</v>
      </c>
      <c r="P1050" s="0" t="s">
        <v>5302</v>
      </c>
      <c r="Q1050" s="0" t="s">
        <v>51</v>
      </c>
      <c r="R1050" s="0" t="s">
        <v>52</v>
      </c>
      <c r="S1050" s="0" t="s">
        <v>56</v>
      </c>
      <c r="T1050" s="0" t="n">
        <v>9200</v>
      </c>
      <c r="U1050" s="0" t="n">
        <v>9200</v>
      </c>
      <c r="W1050" s="0" t="s">
        <v>5516</v>
      </c>
      <c r="X1050" s="0" t="n">
        <v>9</v>
      </c>
      <c r="Y1050" s="0" t="s">
        <v>67</v>
      </c>
      <c r="Z1050" s="0" t="n">
        <v>8411</v>
      </c>
      <c r="AA1050" s="0" t="s">
        <v>5517</v>
      </c>
      <c r="AB1050" s="0" t="s">
        <v>56</v>
      </c>
      <c r="AC1050" s="0" t="s">
        <v>120</v>
      </c>
      <c r="AD1050" s="0" t="s">
        <v>5236</v>
      </c>
      <c r="AH1050" s="0" t="n">
        <v>-6</v>
      </c>
      <c r="AI1050" s="0" t="n">
        <v>-6</v>
      </c>
      <c r="AJ1050" s="6" t="n">
        <v>42735</v>
      </c>
      <c r="AK1050" s="0" t="s">
        <v>56</v>
      </c>
      <c r="AM1050" s="0" t="n">
        <v>595</v>
      </c>
      <c r="AN1050" s="0" t="n">
        <v>627</v>
      </c>
      <c r="AO1050" s="0" t="s">
        <v>56</v>
      </c>
      <c r="AP1050" s="0" t="s">
        <v>56</v>
      </c>
      <c r="AQ1050" s="0" t="s">
        <v>70</v>
      </c>
      <c r="AR1050" s="0" t="s">
        <v>70</v>
      </c>
      <c r="AS1050" s="0" t="s">
        <v>67</v>
      </c>
      <c r="AT1050" s="0" t="n">
        <v>130</v>
      </c>
      <c r="AU1050" s="0" t="n">
        <v>0</v>
      </c>
      <c r="AX1050" s="0" t="s">
        <v>5228</v>
      </c>
    </row>
    <row r="1051" customFormat="false" ht="15" hidden="false" customHeight="false" outlineLevel="0" collapsed="false">
      <c r="A1051" s="0" t="s">
        <v>5518</v>
      </c>
      <c r="B1051" s="0" t="s">
        <v>763</v>
      </c>
      <c r="C1051" s="0" t="s">
        <v>5519</v>
      </c>
      <c r="E1051" s="1" t="s">
        <v>5519</v>
      </c>
      <c r="F1051" s="1" t="s">
        <v>5520</v>
      </c>
      <c r="G1051" s="5" t="s">
        <v>5520</v>
      </c>
      <c r="H1051" s="5"/>
      <c r="I1051" s="5"/>
      <c r="J1051" s="5"/>
      <c r="K1051" s="5"/>
      <c r="L1051" s="5"/>
      <c r="M1051" s="5"/>
      <c r="N1051" s="5"/>
      <c r="O1051" s="0" t="s">
        <v>5519</v>
      </c>
      <c r="P1051" s="0" t="s">
        <v>5521</v>
      </c>
      <c r="Q1051" s="0" t="s">
        <v>51</v>
      </c>
      <c r="R1051" s="0" t="s">
        <v>52</v>
      </c>
      <c r="S1051" s="0" t="n">
        <v>5.66</v>
      </c>
      <c r="T1051" s="0" t="n">
        <v>4652</v>
      </c>
      <c r="U1051" s="0" t="n">
        <v>4652</v>
      </c>
      <c r="W1051" s="0" t="s">
        <v>5522</v>
      </c>
      <c r="X1051" s="0" t="n">
        <v>811</v>
      </c>
      <c r="Y1051" s="0" t="s">
        <v>53</v>
      </c>
      <c r="Z1051" s="0" t="n">
        <v>4652</v>
      </c>
      <c r="AA1051" s="0" t="s">
        <v>54</v>
      </c>
      <c r="AB1051" s="0" t="s">
        <v>54</v>
      </c>
      <c r="AC1051" s="0" t="n">
        <v>26.018</v>
      </c>
      <c r="AD1051" s="0" t="s">
        <v>5523</v>
      </c>
      <c r="AG1051" s="6" t="n">
        <v>42735</v>
      </c>
      <c r="AH1051" s="0" t="n">
        <v>0</v>
      </c>
      <c r="AI1051" s="0" t="n">
        <v>0</v>
      </c>
      <c r="AJ1051" s="6" t="n">
        <v>42735</v>
      </c>
      <c r="AK1051" s="0" t="n">
        <v>26.018</v>
      </c>
      <c r="AL1051" s="6" t="n">
        <v>42735</v>
      </c>
      <c r="AM1051" s="0" t="n">
        <v>4.96</v>
      </c>
      <c r="AN1051" s="0" t="n">
        <v>5.228</v>
      </c>
      <c r="AO1051" s="0" t="n">
        <v>2.148</v>
      </c>
      <c r="AP1051" s="0" t="n">
        <v>2.555</v>
      </c>
      <c r="AQ1051" s="0" t="s">
        <v>803</v>
      </c>
      <c r="AR1051" s="0" t="s">
        <v>58</v>
      </c>
      <c r="AS1051" s="0" t="s">
        <v>53</v>
      </c>
      <c r="AT1051" s="0" t="n">
        <v>59</v>
      </c>
      <c r="AU1051" s="0" t="n">
        <v>59</v>
      </c>
      <c r="AX1051" s="0" t="s">
        <v>5524</v>
      </c>
    </row>
    <row r="1052" customFormat="false" ht="15" hidden="false" customHeight="false" outlineLevel="0" collapsed="false">
      <c r="A1052" s="0" t="s">
        <v>5525</v>
      </c>
      <c r="B1052" s="0" t="s">
        <v>763</v>
      </c>
      <c r="C1052" s="0" t="s">
        <v>5526</v>
      </c>
      <c r="E1052" s="1" t="s">
        <v>5526</v>
      </c>
      <c r="G1052" s="5" t="s">
        <v>5526</v>
      </c>
      <c r="H1052" s="5" t="s">
        <v>5527</v>
      </c>
      <c r="I1052" s="5"/>
      <c r="J1052" s="5"/>
      <c r="K1052" s="5"/>
      <c r="L1052" s="5"/>
      <c r="M1052" s="5"/>
      <c r="N1052" s="5"/>
      <c r="O1052" s="0" t="s">
        <v>5528</v>
      </c>
      <c r="P1052" s="0" t="s">
        <v>5529</v>
      </c>
      <c r="Q1052" s="0" t="s">
        <v>51</v>
      </c>
      <c r="R1052" s="0" t="s">
        <v>52</v>
      </c>
      <c r="S1052" s="0" t="n">
        <v>10.81</v>
      </c>
      <c r="T1052" s="0" t="n">
        <v>5229</v>
      </c>
      <c r="U1052" s="0" t="n">
        <v>5229</v>
      </c>
      <c r="W1052" s="0" t="s">
        <v>5530</v>
      </c>
      <c r="X1052" s="0" t="n">
        <v>994</v>
      </c>
      <c r="Y1052" s="0" t="s">
        <v>67</v>
      </c>
      <c r="Z1052" s="0" t="s">
        <v>120</v>
      </c>
      <c r="AA1052" s="0" t="s">
        <v>120</v>
      </c>
      <c r="AB1052" s="0" t="s">
        <v>56</v>
      </c>
      <c r="AC1052" s="0" t="s">
        <v>120</v>
      </c>
      <c r="AD1052" s="0" t="s">
        <v>5531</v>
      </c>
      <c r="AG1052" s="6" t="n">
        <v>42735</v>
      </c>
      <c r="AH1052" s="0" t="n">
        <v>440</v>
      </c>
      <c r="AI1052" s="0" t="n">
        <v>464</v>
      </c>
      <c r="AJ1052" s="6" t="n">
        <v>42735</v>
      </c>
      <c r="AK1052" s="0" t="n">
        <v>58.023</v>
      </c>
      <c r="AL1052" s="6" t="n">
        <v>42735</v>
      </c>
      <c r="AM1052" s="0" t="n">
        <v>22.453</v>
      </c>
      <c r="AN1052" s="0" t="n">
        <v>23.668</v>
      </c>
      <c r="AO1052" s="0" t="n">
        <v>11.723</v>
      </c>
      <c r="AP1052" s="0" t="n">
        <v>13.099</v>
      </c>
      <c r="AQ1052" s="0" t="s">
        <v>803</v>
      </c>
      <c r="AR1052" s="0" t="s">
        <v>58</v>
      </c>
      <c r="AS1052" s="0" t="s">
        <v>67</v>
      </c>
      <c r="AT1052" s="0" t="n">
        <v>1217</v>
      </c>
      <c r="AU1052" s="0" t="n">
        <v>445</v>
      </c>
      <c r="AX1052" s="0" t="s">
        <v>5524</v>
      </c>
    </row>
    <row r="1053" customFormat="false" ht="15" hidden="false" customHeight="false" outlineLevel="0" collapsed="false">
      <c r="A1053" s="0" t="s">
        <v>5532</v>
      </c>
      <c r="B1053" s="0" t="s">
        <v>763</v>
      </c>
      <c r="C1053" s="0" t="s">
        <v>5533</v>
      </c>
      <c r="E1053" s="1" t="s">
        <v>5533</v>
      </c>
      <c r="G1053" s="5" t="s">
        <v>5533</v>
      </c>
      <c r="H1053" s="5"/>
      <c r="I1053" s="5"/>
      <c r="J1053" s="5"/>
      <c r="K1053" s="5"/>
      <c r="L1053" s="5"/>
      <c r="M1053" s="5"/>
      <c r="N1053" s="5"/>
      <c r="O1053" s="0" t="s">
        <v>5534</v>
      </c>
      <c r="P1053" s="0" t="s">
        <v>5535</v>
      </c>
      <c r="Q1053" s="0" t="s">
        <v>51</v>
      </c>
      <c r="R1053" s="0" t="s">
        <v>52</v>
      </c>
      <c r="S1053" s="0" t="n">
        <v>2.608</v>
      </c>
      <c r="T1053" s="0" t="n">
        <v>2351</v>
      </c>
      <c r="U1053" s="0" t="n">
        <v>2351</v>
      </c>
      <c r="V1053" s="0" t="n">
        <v>2363</v>
      </c>
      <c r="X1053" s="0" t="n">
        <v>995</v>
      </c>
      <c r="Y1053" s="0" t="s">
        <v>227</v>
      </c>
      <c r="Z1053" s="0" t="s">
        <v>120</v>
      </c>
      <c r="AA1053" s="0" t="s">
        <v>120</v>
      </c>
      <c r="AB1053" s="0" t="s">
        <v>56</v>
      </c>
      <c r="AC1053" s="0" t="s">
        <v>120</v>
      </c>
      <c r="AD1053" s="0" t="s">
        <v>765</v>
      </c>
      <c r="AG1053" s="6" t="n">
        <v>42735</v>
      </c>
      <c r="AH1053" s="0" t="n">
        <v>139</v>
      </c>
      <c r="AI1053" s="0" t="n">
        <v>147</v>
      </c>
      <c r="AJ1053" s="6" t="n">
        <v>42735</v>
      </c>
      <c r="AK1053" s="0" t="n">
        <v>8.009</v>
      </c>
      <c r="AL1053" s="6" t="n">
        <v>42735</v>
      </c>
      <c r="AM1053" s="0" t="n">
        <v>4.729</v>
      </c>
      <c r="AN1053" s="0" t="n">
        <v>4.985</v>
      </c>
      <c r="AO1053" s="0" t="n">
        <v>2.896</v>
      </c>
      <c r="AP1053" s="0" t="n">
        <v>3.236</v>
      </c>
      <c r="AQ1053" s="0" t="s">
        <v>803</v>
      </c>
      <c r="AR1053" s="0" t="s">
        <v>58</v>
      </c>
      <c r="AS1053" s="0" t="s">
        <v>227</v>
      </c>
      <c r="AT1053" s="0" t="n">
        <v>139</v>
      </c>
      <c r="AU1053" s="0" t="n">
        <v>85</v>
      </c>
      <c r="AX1053" s="0" t="s">
        <v>5524</v>
      </c>
    </row>
    <row r="1054" customFormat="false" ht="15" hidden="false" customHeight="false" outlineLevel="0" collapsed="false">
      <c r="A1054" s="0" t="s">
        <v>5536</v>
      </c>
      <c r="B1054" s="0" t="s">
        <v>763</v>
      </c>
      <c r="C1054" s="0" t="s">
        <v>5537</v>
      </c>
      <c r="E1054" s="1" t="s">
        <v>5537</v>
      </c>
      <c r="G1054" s="5" t="s">
        <v>5537</v>
      </c>
      <c r="H1054" s="5" t="s">
        <v>5538</v>
      </c>
      <c r="I1054" s="5"/>
      <c r="J1054" s="5"/>
      <c r="K1054" s="5"/>
      <c r="L1054" s="5"/>
      <c r="M1054" s="5"/>
      <c r="N1054" s="5"/>
      <c r="O1054" s="0" t="s">
        <v>5539</v>
      </c>
      <c r="P1054" s="0" t="s">
        <v>5540</v>
      </c>
      <c r="Q1054" s="0" t="s">
        <v>51</v>
      </c>
      <c r="R1054" s="0" t="s">
        <v>52</v>
      </c>
      <c r="S1054" s="0" t="n">
        <v>565</v>
      </c>
      <c r="T1054" s="0" t="n">
        <v>2120</v>
      </c>
      <c r="U1054" s="0" t="n">
        <v>2120</v>
      </c>
      <c r="X1054" s="0" t="n">
        <v>77</v>
      </c>
      <c r="Y1054" s="0" t="s">
        <v>67</v>
      </c>
      <c r="Z1054" s="0" t="n">
        <v>8411</v>
      </c>
      <c r="AA1054" s="0" t="s">
        <v>120</v>
      </c>
      <c r="AB1054" s="0" t="s">
        <v>54</v>
      </c>
      <c r="AC1054" s="0" t="s">
        <v>120</v>
      </c>
      <c r="AD1054" s="0" t="s">
        <v>5541</v>
      </c>
      <c r="AG1054" s="6" t="n">
        <v>42369</v>
      </c>
      <c r="AH1054" s="0" t="n">
        <v>0</v>
      </c>
      <c r="AI1054" s="0" t="n">
        <v>0</v>
      </c>
      <c r="AJ1054" s="6" t="n">
        <v>42369</v>
      </c>
      <c r="AK1054" s="0" t="s">
        <v>56</v>
      </c>
      <c r="AM1054" s="0" t="n">
        <v>859</v>
      </c>
      <c r="AN1054" s="0" t="n">
        <v>935</v>
      </c>
      <c r="AO1054" s="0" t="s">
        <v>56</v>
      </c>
      <c r="AP1054" s="0" t="s">
        <v>56</v>
      </c>
      <c r="AQ1054" s="0" t="s">
        <v>70</v>
      </c>
      <c r="AR1054" s="0" t="s">
        <v>70</v>
      </c>
      <c r="AS1054" s="0" t="s">
        <v>67</v>
      </c>
      <c r="AT1054" s="0" t="n">
        <v>4528</v>
      </c>
      <c r="AU1054" s="0" t="n">
        <v>11</v>
      </c>
      <c r="AV1054" s="0" t="s">
        <v>5541</v>
      </c>
      <c r="AX1054" s="0" t="s">
        <v>5524</v>
      </c>
    </row>
    <row r="1055" customFormat="false" ht="15" hidden="false" customHeight="false" outlineLevel="0" collapsed="false">
      <c r="A1055" s="0" t="s">
        <v>5542</v>
      </c>
      <c r="B1055" s="0" t="s">
        <v>763</v>
      </c>
      <c r="C1055" s="0" t="s">
        <v>5543</v>
      </c>
      <c r="E1055" s="1" t="s">
        <v>5543</v>
      </c>
      <c r="G1055" s="5" t="s">
        <v>5543</v>
      </c>
      <c r="H1055" s="5"/>
      <c r="I1055" s="5"/>
      <c r="J1055" s="5"/>
      <c r="K1055" s="5"/>
      <c r="L1055" s="5"/>
      <c r="M1055" s="5"/>
      <c r="N1055" s="5"/>
      <c r="O1055" s="0" t="s">
        <v>5543</v>
      </c>
      <c r="P1055" s="0" t="s">
        <v>5542</v>
      </c>
      <c r="Q1055" s="0" t="s">
        <v>51</v>
      </c>
      <c r="R1055" s="0" t="s">
        <v>52</v>
      </c>
      <c r="S1055" s="0" t="n">
        <v>5.27</v>
      </c>
      <c r="T1055" s="0" t="n">
        <v>2751</v>
      </c>
      <c r="U1055" s="0" t="n">
        <v>2751</v>
      </c>
      <c r="X1055" s="0" t="n">
        <v>943</v>
      </c>
      <c r="Y1055" s="0" t="s">
        <v>77</v>
      </c>
      <c r="Z1055" s="0" t="n">
        <v>2751</v>
      </c>
      <c r="AA1055" s="0" t="s">
        <v>54</v>
      </c>
      <c r="AB1055" s="0" t="s">
        <v>54</v>
      </c>
      <c r="AC1055" s="0" t="n">
        <v>25.985</v>
      </c>
      <c r="AD1055" s="0" t="s">
        <v>5544</v>
      </c>
      <c r="AG1055" s="6" t="n">
        <v>42735</v>
      </c>
      <c r="AH1055" s="0" t="n">
        <v>259</v>
      </c>
      <c r="AI1055" s="0" t="n">
        <v>273</v>
      </c>
      <c r="AJ1055" s="6" t="n">
        <v>42735</v>
      </c>
      <c r="AK1055" s="0" t="n">
        <v>25.985</v>
      </c>
      <c r="AL1055" s="6" t="n">
        <v>42735</v>
      </c>
      <c r="AM1055" s="0" t="n">
        <v>6.468</v>
      </c>
      <c r="AN1055" s="0" t="n">
        <v>6.818</v>
      </c>
      <c r="AO1055" s="0" t="n">
        <v>8.027</v>
      </c>
      <c r="AP1055" s="0" t="n">
        <v>8.969</v>
      </c>
      <c r="AQ1055" s="0" t="s">
        <v>803</v>
      </c>
      <c r="AR1055" s="0" t="s">
        <v>58</v>
      </c>
      <c r="AS1055" s="0" t="s">
        <v>77</v>
      </c>
      <c r="AT1055" s="0" t="n">
        <v>183</v>
      </c>
      <c r="AU1055" s="0" t="n">
        <v>185</v>
      </c>
      <c r="AX1055" s="0" t="s">
        <v>5524</v>
      </c>
    </row>
    <row r="1056" customFormat="false" ht="15" hidden="false" customHeight="false" outlineLevel="0" collapsed="false">
      <c r="A1056" s="0" t="s">
        <v>5545</v>
      </c>
      <c r="B1056" s="0" t="s">
        <v>763</v>
      </c>
      <c r="C1056" s="0" t="s">
        <v>5546</v>
      </c>
      <c r="E1056" s="1" t="s">
        <v>5546</v>
      </c>
      <c r="G1056" s="5" t="s">
        <v>5546</v>
      </c>
      <c r="H1056" s="5"/>
      <c r="I1056" s="5"/>
      <c r="J1056" s="5"/>
      <c r="K1056" s="5"/>
      <c r="L1056" s="5"/>
      <c r="M1056" s="5"/>
      <c r="N1056" s="5"/>
      <c r="O1056" s="0" t="s">
        <v>5546</v>
      </c>
      <c r="P1056" s="0" t="s">
        <v>5547</v>
      </c>
      <c r="Q1056" s="0" t="s">
        <v>51</v>
      </c>
      <c r="R1056" s="0" t="s">
        <v>52</v>
      </c>
      <c r="S1056" s="0" t="n">
        <v>274</v>
      </c>
      <c r="T1056" s="0" t="n">
        <v>6201</v>
      </c>
      <c r="U1056" s="0" t="n">
        <v>6201</v>
      </c>
      <c r="W1056" s="0" t="s">
        <v>5548</v>
      </c>
      <c r="X1056" s="0" t="n">
        <v>68</v>
      </c>
      <c r="Y1056" s="0" t="s">
        <v>77</v>
      </c>
      <c r="Z1056" s="0" t="n">
        <v>6201</v>
      </c>
      <c r="AA1056" s="0" t="s">
        <v>54</v>
      </c>
      <c r="AB1056" s="0" t="s">
        <v>54</v>
      </c>
      <c r="AC1056" s="0" t="n">
        <v>1.55</v>
      </c>
      <c r="AD1056" s="0" t="s">
        <v>765</v>
      </c>
      <c r="AG1056" s="6" t="n">
        <v>42735</v>
      </c>
      <c r="AH1056" s="0" t="n">
        <v>27</v>
      </c>
      <c r="AI1056" s="0" t="n">
        <v>28</v>
      </c>
      <c r="AJ1056" s="6" t="n">
        <v>42735</v>
      </c>
      <c r="AK1056" s="0" t="n">
        <v>1.55</v>
      </c>
      <c r="AL1056" s="6" t="n">
        <v>42735</v>
      </c>
      <c r="AM1056" s="0" t="n">
        <v>262</v>
      </c>
      <c r="AN1056" s="0" t="n">
        <v>277</v>
      </c>
      <c r="AO1056" s="0" t="n">
        <v>790</v>
      </c>
      <c r="AP1056" s="0" t="n">
        <v>882</v>
      </c>
      <c r="AQ1056" s="0" t="s">
        <v>803</v>
      </c>
      <c r="AR1056" s="0" t="s">
        <v>58</v>
      </c>
      <c r="AS1056" s="0" t="s">
        <v>77</v>
      </c>
      <c r="AT1056" s="0" t="n">
        <v>42</v>
      </c>
      <c r="AU1056" s="0" t="n">
        <v>41</v>
      </c>
      <c r="AV1056" s="0" t="s">
        <v>765</v>
      </c>
      <c r="AX1056" s="0" t="s">
        <v>5524</v>
      </c>
    </row>
    <row r="1057" customFormat="false" ht="15" hidden="false" customHeight="false" outlineLevel="0" collapsed="false">
      <c r="A1057" s="0" t="s">
        <v>5549</v>
      </c>
      <c r="B1057" s="0" t="s">
        <v>763</v>
      </c>
      <c r="C1057" s="0" t="s">
        <v>5550</v>
      </c>
      <c r="E1057" s="1" t="s">
        <v>5550</v>
      </c>
      <c r="G1057" s="5" t="s">
        <v>5550</v>
      </c>
      <c r="H1057" s="5"/>
      <c r="I1057" s="5"/>
      <c r="J1057" s="5"/>
      <c r="K1057" s="5"/>
      <c r="L1057" s="5"/>
      <c r="M1057" s="5"/>
      <c r="N1057" s="5"/>
      <c r="O1057" s="0" t="s">
        <v>5551</v>
      </c>
      <c r="P1057" s="0" t="s">
        <v>5552</v>
      </c>
      <c r="Q1057" s="0" t="s">
        <v>51</v>
      </c>
      <c r="R1057" s="0" t="s">
        <v>52</v>
      </c>
      <c r="S1057" s="0" t="n">
        <v>22.561</v>
      </c>
      <c r="T1057" s="0" t="n">
        <v>5610</v>
      </c>
      <c r="U1057" s="0" t="n">
        <v>5610</v>
      </c>
      <c r="W1057" s="0" t="s">
        <v>5553</v>
      </c>
      <c r="X1057" s="0" t="n">
        <v>867</v>
      </c>
      <c r="Y1057" s="0" t="s">
        <v>67</v>
      </c>
      <c r="Z1057" s="0" t="s">
        <v>120</v>
      </c>
      <c r="AA1057" s="0" t="s">
        <v>120</v>
      </c>
      <c r="AB1057" s="0" t="s">
        <v>56</v>
      </c>
      <c r="AC1057" s="0" t="s">
        <v>120</v>
      </c>
      <c r="AD1057" s="0" t="s">
        <v>5554</v>
      </c>
      <c r="AG1057" s="6" t="n">
        <v>42613</v>
      </c>
      <c r="AH1057" s="0" t="n">
        <v>637</v>
      </c>
      <c r="AI1057" s="0" t="n">
        <v>709</v>
      </c>
      <c r="AJ1057" s="6" t="n">
        <v>42613</v>
      </c>
      <c r="AK1057" s="0" t="n">
        <v>425.594</v>
      </c>
      <c r="AL1057" s="6" t="n">
        <v>42613</v>
      </c>
      <c r="AM1057" s="0" t="n">
        <v>14.158</v>
      </c>
      <c r="AN1057" s="0" t="n">
        <v>15.761</v>
      </c>
      <c r="AO1057" s="0" t="n">
        <v>18.019</v>
      </c>
      <c r="AP1057" s="0" t="n">
        <v>20.133</v>
      </c>
      <c r="AQ1057" s="0" t="s">
        <v>803</v>
      </c>
      <c r="AR1057" s="0" t="s">
        <v>58</v>
      </c>
      <c r="AS1057" s="0" t="s">
        <v>67</v>
      </c>
      <c r="AT1057" s="0" t="n">
        <v>1312</v>
      </c>
      <c r="AU1057" s="0" t="n">
        <v>137</v>
      </c>
      <c r="AX1057" s="0" t="s">
        <v>5524</v>
      </c>
      <c r="AY1057" s="0" t="s">
        <v>5555</v>
      </c>
    </row>
    <row r="1058" customFormat="false" ht="15" hidden="false" customHeight="false" outlineLevel="0" collapsed="false">
      <c r="A1058" s="0" t="s">
        <v>5556</v>
      </c>
      <c r="B1058" s="0" t="s">
        <v>763</v>
      </c>
      <c r="C1058" s="0" t="s">
        <v>5557</v>
      </c>
      <c r="E1058" s="1" t="s">
        <v>5557</v>
      </c>
      <c r="G1058" s="5" t="s">
        <v>5557</v>
      </c>
      <c r="H1058" s="5"/>
      <c r="I1058" s="5"/>
      <c r="J1058" s="5"/>
      <c r="K1058" s="5"/>
      <c r="L1058" s="5"/>
      <c r="M1058" s="5"/>
      <c r="N1058" s="5"/>
      <c r="O1058" s="0" t="s">
        <v>5557</v>
      </c>
      <c r="P1058" s="0" t="s">
        <v>5558</v>
      </c>
      <c r="Q1058" s="0" t="s">
        <v>51</v>
      </c>
      <c r="R1058" s="0" t="s">
        <v>52</v>
      </c>
      <c r="S1058" s="0" t="n">
        <v>1.899</v>
      </c>
      <c r="T1058" s="0" t="n">
        <v>7311</v>
      </c>
      <c r="U1058" s="0" t="n">
        <v>7311</v>
      </c>
      <c r="V1058" s="0" t="n">
        <v>7320</v>
      </c>
      <c r="X1058" s="0" t="n">
        <v>360</v>
      </c>
      <c r="Y1058" s="0" t="s">
        <v>53</v>
      </c>
      <c r="Z1058" s="0" t="n">
        <v>7311</v>
      </c>
      <c r="AA1058" s="0" t="s">
        <v>54</v>
      </c>
      <c r="AB1058" s="0" t="s">
        <v>54</v>
      </c>
      <c r="AC1058" s="0" t="n">
        <v>16.598</v>
      </c>
      <c r="AD1058" s="0" t="s">
        <v>765</v>
      </c>
      <c r="AG1058" s="6" t="n">
        <v>42735</v>
      </c>
      <c r="AH1058" s="0" t="n">
        <v>107</v>
      </c>
      <c r="AI1058" s="0" t="n">
        <v>113</v>
      </c>
      <c r="AJ1058" s="6" t="n">
        <v>42735</v>
      </c>
      <c r="AK1058" s="0" t="n">
        <v>16.598</v>
      </c>
      <c r="AL1058" s="6" t="n">
        <v>42735</v>
      </c>
      <c r="AM1058" s="0" t="n">
        <v>2.294</v>
      </c>
      <c r="AN1058" s="0" t="n">
        <v>2.418</v>
      </c>
      <c r="AO1058" s="0" t="n">
        <v>1.511</v>
      </c>
      <c r="AP1058" s="0" t="n">
        <v>1.688</v>
      </c>
      <c r="AQ1058" s="0" t="s">
        <v>803</v>
      </c>
      <c r="AR1058" s="0" t="s">
        <v>58</v>
      </c>
      <c r="AS1058" s="0" t="s">
        <v>53</v>
      </c>
      <c r="AT1058" s="0" t="n">
        <v>212</v>
      </c>
      <c r="AU1058" s="0" t="n">
        <v>223</v>
      </c>
      <c r="AX1058" s="0" t="s">
        <v>5524</v>
      </c>
      <c r="AY1058" s="0" t="s">
        <v>5559</v>
      </c>
    </row>
    <row r="1059" customFormat="false" ht="15" hidden="false" customHeight="false" outlineLevel="0" collapsed="false">
      <c r="A1059" s="0" t="s">
        <v>5560</v>
      </c>
      <c r="B1059" s="0" t="s">
        <v>763</v>
      </c>
      <c r="C1059" s="0" t="s">
        <v>5561</v>
      </c>
      <c r="E1059" s="1" t="s">
        <v>5561</v>
      </c>
      <c r="G1059" s="5" t="s">
        <v>5561</v>
      </c>
      <c r="H1059" s="5"/>
      <c r="I1059" s="5"/>
      <c r="J1059" s="5"/>
      <c r="K1059" s="5"/>
      <c r="L1059" s="5"/>
      <c r="M1059" s="5"/>
      <c r="N1059" s="5"/>
      <c r="O1059" s="0" t="s">
        <v>5561</v>
      </c>
      <c r="P1059" s="0" t="s">
        <v>5562</v>
      </c>
      <c r="Q1059" s="0" t="s">
        <v>51</v>
      </c>
      <c r="R1059" s="0" t="s">
        <v>52</v>
      </c>
      <c r="S1059" s="0" t="n">
        <v>10.068</v>
      </c>
      <c r="T1059" s="0" t="n">
        <v>4649</v>
      </c>
      <c r="U1059" s="0" t="n">
        <v>4649</v>
      </c>
      <c r="V1059" s="0" t="n">
        <v>7010</v>
      </c>
      <c r="X1059" s="0" t="n">
        <v>980</v>
      </c>
      <c r="Y1059" s="0" t="s">
        <v>77</v>
      </c>
      <c r="Z1059" s="0" t="n">
        <v>4649</v>
      </c>
      <c r="AA1059" s="0" t="s">
        <v>54</v>
      </c>
      <c r="AB1059" s="0" t="s">
        <v>54</v>
      </c>
      <c r="AD1059" s="0" t="s">
        <v>5563</v>
      </c>
      <c r="AE1059" s="0" t="s">
        <v>5564</v>
      </c>
      <c r="AF1059" s="0" t="n">
        <v>491</v>
      </c>
      <c r="AG1059" s="0" t="n">
        <v>535</v>
      </c>
      <c r="AH1059" s="6" t="n">
        <v>42369</v>
      </c>
      <c r="AI1059" s="0" t="s">
        <v>56</v>
      </c>
      <c r="AK1059" s="0" t="n">
        <v>5.731</v>
      </c>
      <c r="AL1059" s="0" t="n">
        <v>6.24</v>
      </c>
      <c r="AM1059" s="0" t="s">
        <v>56</v>
      </c>
      <c r="AN1059" s="0" t="s">
        <v>56</v>
      </c>
      <c r="AO1059" s="0" t="s">
        <v>70</v>
      </c>
      <c r="AP1059" s="0" t="s">
        <v>70</v>
      </c>
      <c r="AQ1059" s="0" t="s">
        <v>77</v>
      </c>
      <c r="AR1059" s="0" t="n">
        <v>153</v>
      </c>
      <c r="AS1059" s="0" t="n">
        <v>163</v>
      </c>
      <c r="AU1059" s="0" t="s">
        <v>5565</v>
      </c>
      <c r="AV1059" s="0" t="s">
        <v>5524</v>
      </c>
      <c r="AW1059" s="0" t="s">
        <v>5565</v>
      </c>
    </row>
    <row r="1060" customFormat="false" ht="15" hidden="false" customHeight="false" outlineLevel="0" collapsed="false">
      <c r="A1060" s="0" t="s">
        <v>5566</v>
      </c>
      <c r="B1060" s="0" t="s">
        <v>763</v>
      </c>
      <c r="C1060" s="0" t="s">
        <v>5567</v>
      </c>
      <c r="E1060" s="1" t="s">
        <v>5567</v>
      </c>
      <c r="G1060" s="5" t="s">
        <v>5567</v>
      </c>
      <c r="H1060" s="5"/>
      <c r="I1060" s="5"/>
      <c r="J1060" s="5"/>
      <c r="K1060" s="5"/>
      <c r="L1060" s="5"/>
      <c r="M1060" s="5"/>
      <c r="N1060" s="5"/>
      <c r="O1060" s="0" t="s">
        <v>5568</v>
      </c>
      <c r="P1060" s="0" t="s">
        <v>5569</v>
      </c>
      <c r="Q1060" s="0" t="s">
        <v>51</v>
      </c>
      <c r="R1060" s="0" t="s">
        <v>52</v>
      </c>
      <c r="S1060" s="0" t="n">
        <v>3.138</v>
      </c>
      <c r="T1060" s="0" t="n">
        <v>7312</v>
      </c>
      <c r="U1060" s="0" t="n">
        <v>7312</v>
      </c>
      <c r="X1060" s="0" t="n">
        <v>964</v>
      </c>
      <c r="Y1060" s="0" t="s">
        <v>67</v>
      </c>
      <c r="Z1060" s="0" t="n">
        <v>7010</v>
      </c>
      <c r="AA1060" s="0" t="s">
        <v>5570</v>
      </c>
      <c r="AB1060" s="0" t="s">
        <v>56</v>
      </c>
      <c r="AC1060" s="0" t="n">
        <v>11.567</v>
      </c>
      <c r="AD1060" s="0" t="s">
        <v>5571</v>
      </c>
      <c r="AG1060" s="6" t="n">
        <v>42735</v>
      </c>
      <c r="AH1060" s="0" t="n">
        <v>225</v>
      </c>
      <c r="AI1060" s="0" t="n">
        <v>237</v>
      </c>
      <c r="AJ1060" s="6" t="n">
        <v>42735</v>
      </c>
      <c r="AK1060" s="0" t="n">
        <v>11.741</v>
      </c>
      <c r="AL1060" s="6" t="n">
        <v>42735</v>
      </c>
      <c r="AM1060" s="0" t="n">
        <v>5.625</v>
      </c>
      <c r="AN1060" s="0" t="n">
        <v>5.929</v>
      </c>
      <c r="AO1060" s="0" t="n">
        <v>6.2</v>
      </c>
      <c r="AP1060" s="0" t="n">
        <v>6.928</v>
      </c>
      <c r="AQ1060" s="0" t="s">
        <v>803</v>
      </c>
      <c r="AR1060" s="0" t="s">
        <v>58</v>
      </c>
      <c r="AS1060" s="0" t="s">
        <v>67</v>
      </c>
      <c r="AT1060" s="0" t="n">
        <v>261</v>
      </c>
      <c r="AU1060" s="0" t="n">
        <v>226</v>
      </c>
      <c r="AX1060" s="0" t="s">
        <v>5524</v>
      </c>
      <c r="AY1060" s="0" t="s">
        <v>5572</v>
      </c>
    </row>
    <row r="1061" customFormat="false" ht="15" hidden="false" customHeight="false" outlineLevel="0" collapsed="false">
      <c r="A1061" s="0" t="s">
        <v>5573</v>
      </c>
      <c r="B1061" s="0" t="s">
        <v>763</v>
      </c>
      <c r="C1061" s="0" t="s">
        <v>5574</v>
      </c>
      <c r="E1061" s="1" t="s">
        <v>5574</v>
      </c>
      <c r="G1061" s="5" t="s">
        <v>5574</v>
      </c>
      <c r="H1061" s="5"/>
      <c r="I1061" s="5"/>
      <c r="J1061" s="5"/>
      <c r="K1061" s="5"/>
      <c r="L1061" s="5"/>
      <c r="M1061" s="5"/>
      <c r="N1061" s="5"/>
      <c r="O1061" s="0" t="s">
        <v>5575</v>
      </c>
      <c r="P1061" s="0" t="s">
        <v>5576</v>
      </c>
      <c r="Q1061" s="0" t="s">
        <v>51</v>
      </c>
      <c r="R1061" s="0" t="s">
        <v>52</v>
      </c>
      <c r="S1061" s="0" t="n">
        <v>823</v>
      </c>
      <c r="T1061" s="0" t="n">
        <v>2120</v>
      </c>
      <c r="U1061" s="0" t="n">
        <v>2120</v>
      </c>
      <c r="V1061" s="0" t="n">
        <v>2059</v>
      </c>
      <c r="X1061" s="0" t="n">
        <v>172</v>
      </c>
      <c r="Y1061" s="0" t="s">
        <v>67</v>
      </c>
      <c r="Z1061" s="0" t="s">
        <v>120</v>
      </c>
      <c r="AA1061" s="0" t="s">
        <v>5577</v>
      </c>
      <c r="AB1061" s="0" t="s">
        <v>56</v>
      </c>
      <c r="AC1061" s="0" t="s">
        <v>120</v>
      </c>
      <c r="AD1061" s="0" t="s">
        <v>5578</v>
      </c>
      <c r="AG1061" s="6" t="n">
        <v>42735</v>
      </c>
      <c r="AH1061" s="0" t="n">
        <v>29</v>
      </c>
      <c r="AI1061" s="0" t="n">
        <v>30</v>
      </c>
      <c r="AJ1061" s="6" t="n">
        <v>42735</v>
      </c>
      <c r="AK1061" s="0" t="n">
        <v>2.579</v>
      </c>
      <c r="AL1061" s="6" t="n">
        <v>42735</v>
      </c>
      <c r="AM1061" s="0" t="n">
        <v>1.028</v>
      </c>
      <c r="AN1061" s="0" t="n">
        <v>1.084</v>
      </c>
      <c r="AO1061" s="0" t="n">
        <v>1.013</v>
      </c>
      <c r="AP1061" s="0" t="n">
        <v>1.131</v>
      </c>
      <c r="AQ1061" s="0" t="s">
        <v>803</v>
      </c>
      <c r="AR1061" s="0" t="s">
        <v>58</v>
      </c>
      <c r="AS1061" s="0" t="s">
        <v>67</v>
      </c>
      <c r="AT1061" s="0" t="n">
        <v>44</v>
      </c>
      <c r="AU1061" s="0" t="n">
        <v>45</v>
      </c>
      <c r="AV1061" s="0" t="s">
        <v>5579</v>
      </c>
      <c r="AX1061" s="0" t="s">
        <v>5524</v>
      </c>
      <c r="AY1061" s="0" t="s">
        <v>5580</v>
      </c>
    </row>
    <row r="1062" customFormat="false" ht="15" hidden="false" customHeight="false" outlineLevel="0" collapsed="false">
      <c r="A1062" s="0" t="s">
        <v>5581</v>
      </c>
      <c r="B1062" s="0" t="s">
        <v>763</v>
      </c>
      <c r="C1062" s="0" t="s">
        <v>5582</v>
      </c>
      <c r="E1062" s="1" t="s">
        <v>5582</v>
      </c>
      <c r="G1062" s="5" t="s">
        <v>5582</v>
      </c>
      <c r="H1062" s="5"/>
      <c r="I1062" s="5"/>
      <c r="J1062" s="5"/>
      <c r="K1062" s="5"/>
      <c r="L1062" s="5"/>
      <c r="M1062" s="5"/>
      <c r="N1062" s="5"/>
      <c r="O1062" s="0" t="s">
        <v>5583</v>
      </c>
      <c r="P1062" s="0" t="s">
        <v>5584</v>
      </c>
      <c r="Q1062" s="0" t="s">
        <v>51</v>
      </c>
      <c r="R1062" s="0" t="s">
        <v>52</v>
      </c>
      <c r="S1062" s="0" t="n">
        <v>2.354</v>
      </c>
      <c r="T1062" s="0" t="n">
        <v>7010</v>
      </c>
      <c r="U1062" s="0" t="n">
        <v>7010</v>
      </c>
      <c r="X1062" s="0" t="n">
        <v>85</v>
      </c>
      <c r="Y1062" s="0" t="s">
        <v>67</v>
      </c>
      <c r="Z1062" s="0" t="s">
        <v>120</v>
      </c>
      <c r="AA1062" s="0" t="s">
        <v>120</v>
      </c>
      <c r="AB1062" s="0" t="s">
        <v>56</v>
      </c>
      <c r="AC1062" s="0" t="s">
        <v>120</v>
      </c>
      <c r="AD1062" s="0" t="s">
        <v>5585</v>
      </c>
      <c r="AE1062" s="0" t="s">
        <v>5586</v>
      </c>
      <c r="AF1062" s="0" t="n">
        <v>151</v>
      </c>
      <c r="AG1062" s="0" t="n">
        <v>165</v>
      </c>
      <c r="AH1062" s="6" t="n">
        <v>42369</v>
      </c>
      <c r="AI1062" s="0" t="n">
        <v>4.727</v>
      </c>
      <c r="AJ1062" s="6" t="n">
        <v>42369</v>
      </c>
      <c r="AK1062" s="0" t="n">
        <v>2.418</v>
      </c>
      <c r="AL1062" s="0" t="n">
        <v>2.633</v>
      </c>
      <c r="AM1062" s="0" t="s">
        <v>56</v>
      </c>
      <c r="AN1062" s="0" t="s">
        <v>56</v>
      </c>
      <c r="AO1062" s="0" t="s">
        <v>70</v>
      </c>
      <c r="AP1062" s="0" t="s">
        <v>70</v>
      </c>
      <c r="AQ1062" s="0" t="s">
        <v>67</v>
      </c>
      <c r="AR1062" s="0" t="n">
        <v>67</v>
      </c>
      <c r="AS1062" s="0" t="n">
        <v>65</v>
      </c>
      <c r="AV1062" s="0" t="s">
        <v>5524</v>
      </c>
      <c r="AW1062" s="0" t="s">
        <v>5587</v>
      </c>
    </row>
    <row r="1063" customFormat="false" ht="15" hidden="false" customHeight="false" outlineLevel="0" collapsed="false">
      <c r="A1063" s="0" t="s">
        <v>5588</v>
      </c>
      <c r="B1063" s="0" t="s">
        <v>763</v>
      </c>
      <c r="C1063" s="0" t="s">
        <v>5589</v>
      </c>
      <c r="E1063" s="1" t="s">
        <v>5589</v>
      </c>
      <c r="G1063" s="5" t="s">
        <v>5589</v>
      </c>
      <c r="H1063" s="5" t="s">
        <v>5590</v>
      </c>
      <c r="I1063" s="5"/>
      <c r="J1063" s="5"/>
      <c r="K1063" s="5"/>
      <c r="L1063" s="5"/>
      <c r="M1063" s="5"/>
      <c r="N1063" s="5"/>
      <c r="O1063" s="0" t="s">
        <v>5589</v>
      </c>
      <c r="P1063" s="0" t="s">
        <v>5591</v>
      </c>
      <c r="Q1063" s="0" t="s">
        <v>51</v>
      </c>
      <c r="R1063" s="0" t="s">
        <v>52</v>
      </c>
      <c r="S1063" s="0" t="n">
        <v>2.441</v>
      </c>
      <c r="T1063" s="0" t="n">
        <v>2620</v>
      </c>
      <c r="U1063" s="0" t="n">
        <v>2620</v>
      </c>
      <c r="W1063" s="0" t="s">
        <v>5592</v>
      </c>
      <c r="X1063" s="0" t="n">
        <v>198</v>
      </c>
      <c r="Y1063" s="0" t="s">
        <v>53</v>
      </c>
      <c r="Z1063" s="0" t="n">
        <v>2620</v>
      </c>
      <c r="AA1063" s="0" t="s">
        <v>54</v>
      </c>
      <c r="AB1063" s="0" t="s">
        <v>54</v>
      </c>
      <c r="AC1063" s="0" t="n">
        <v>6.853</v>
      </c>
      <c r="AD1063" s="0" t="s">
        <v>765</v>
      </c>
      <c r="AG1063" s="6" t="n">
        <v>42735</v>
      </c>
      <c r="AH1063" s="0" t="n">
        <v>244</v>
      </c>
      <c r="AI1063" s="0" t="n">
        <v>257</v>
      </c>
      <c r="AJ1063" s="6" t="n">
        <v>42735</v>
      </c>
      <c r="AK1063" s="0" t="n">
        <v>6.853</v>
      </c>
      <c r="AL1063" s="6" t="n">
        <v>42735</v>
      </c>
      <c r="AM1063" s="0" t="n">
        <v>4.136</v>
      </c>
      <c r="AN1063" s="0" t="n">
        <v>4.359</v>
      </c>
      <c r="AO1063" s="0" t="n">
        <v>4.909</v>
      </c>
      <c r="AP1063" s="0" t="n">
        <v>5.485</v>
      </c>
      <c r="AQ1063" s="0" t="s">
        <v>803</v>
      </c>
      <c r="AR1063" s="0" t="s">
        <v>58</v>
      </c>
      <c r="AS1063" s="0" t="s">
        <v>53</v>
      </c>
      <c r="AT1063" s="0" t="n">
        <v>104</v>
      </c>
      <c r="AU1063" s="0" t="n">
        <v>107</v>
      </c>
      <c r="AV1063" s="0" t="s">
        <v>5524</v>
      </c>
      <c r="AX1063" s="0" t="s">
        <v>5524</v>
      </c>
      <c r="AY1063" s="0" t="s">
        <v>5593</v>
      </c>
    </row>
    <row r="1064" customFormat="false" ht="15" hidden="false" customHeight="false" outlineLevel="0" collapsed="false">
      <c r="A1064" s="0" t="s">
        <v>5594</v>
      </c>
      <c r="B1064" s="0" t="s">
        <v>763</v>
      </c>
      <c r="C1064" s="0" t="s">
        <v>5595</v>
      </c>
      <c r="E1064" s="1" t="s">
        <v>5595</v>
      </c>
      <c r="G1064" s="5" t="s">
        <v>5595</v>
      </c>
      <c r="H1064" s="5"/>
      <c r="I1064" s="5"/>
      <c r="J1064" s="5"/>
      <c r="K1064" s="5"/>
      <c r="L1064" s="5"/>
      <c r="M1064" s="5"/>
      <c r="N1064" s="5"/>
      <c r="O1064" s="0" t="s">
        <v>5596</v>
      </c>
      <c r="P1064" s="0" t="s">
        <v>5597</v>
      </c>
      <c r="Q1064" s="0" t="s">
        <v>51</v>
      </c>
      <c r="R1064" s="0" t="s">
        <v>52</v>
      </c>
      <c r="S1064" s="0" t="n">
        <v>23</v>
      </c>
      <c r="T1064" s="0" t="n">
        <v>4651</v>
      </c>
      <c r="U1064" s="0" t="n">
        <v>4651</v>
      </c>
      <c r="W1064" s="0" t="s">
        <v>5598</v>
      </c>
      <c r="X1064" s="0" t="n">
        <v>13</v>
      </c>
      <c r="Y1064" s="0" t="s">
        <v>195</v>
      </c>
      <c r="Z1064" s="0" t="n">
        <v>6630</v>
      </c>
      <c r="AA1064" s="0" t="s">
        <v>120</v>
      </c>
      <c r="AB1064" s="0" t="s">
        <v>56</v>
      </c>
      <c r="AD1064" s="0" t="s">
        <v>5599</v>
      </c>
      <c r="AG1064" s="6" t="n">
        <v>42735</v>
      </c>
      <c r="AH1064" s="0" t="n">
        <v>-5</v>
      </c>
      <c r="AI1064" s="0" t="n">
        <v>-5</v>
      </c>
      <c r="AJ1064" s="6" t="n">
        <v>42735</v>
      </c>
      <c r="AK1064" s="0" t="n">
        <v>178</v>
      </c>
      <c r="AL1064" s="6" t="n">
        <v>42735</v>
      </c>
      <c r="AM1064" s="0" t="n">
        <v>42</v>
      </c>
      <c r="AN1064" s="0" t="n">
        <v>44</v>
      </c>
      <c r="AO1064" s="0" t="n">
        <v>17</v>
      </c>
      <c r="AP1064" s="0" t="n">
        <v>19</v>
      </c>
      <c r="AQ1064" s="0" t="s">
        <v>803</v>
      </c>
      <c r="AR1064" s="0" t="s">
        <v>58</v>
      </c>
      <c r="AS1064" s="0" t="s">
        <v>195</v>
      </c>
      <c r="AT1064" s="0" t="n">
        <v>44</v>
      </c>
      <c r="AU1064" s="0" t="n">
        <v>10</v>
      </c>
      <c r="AX1064" s="0" t="s">
        <v>5524</v>
      </c>
      <c r="AY1064" s="0" t="s">
        <v>5600</v>
      </c>
    </row>
    <row r="1065" customFormat="false" ht="15" hidden="false" customHeight="false" outlineLevel="0" collapsed="false">
      <c r="A1065" s="0" t="s">
        <v>5601</v>
      </c>
      <c r="B1065" s="0" t="s">
        <v>763</v>
      </c>
      <c r="C1065" s="0" t="s">
        <v>5602</v>
      </c>
      <c r="E1065" s="1" t="s">
        <v>5602</v>
      </c>
      <c r="G1065" s="5" t="s">
        <v>5602</v>
      </c>
      <c r="H1065" s="5"/>
      <c r="I1065" s="5"/>
      <c r="J1065" s="5"/>
      <c r="K1065" s="5"/>
      <c r="L1065" s="5"/>
      <c r="M1065" s="5"/>
      <c r="N1065" s="5"/>
      <c r="O1065" s="0" t="s">
        <v>5603</v>
      </c>
      <c r="P1065" s="0" t="s">
        <v>5604</v>
      </c>
      <c r="Q1065" s="0" t="s">
        <v>51</v>
      </c>
      <c r="R1065" s="0" t="s">
        <v>52</v>
      </c>
      <c r="S1065" s="0" t="n">
        <v>3.221</v>
      </c>
      <c r="T1065" s="0" t="n">
        <v>6201</v>
      </c>
      <c r="U1065" s="0" t="n">
        <v>6201</v>
      </c>
      <c r="W1065" s="0" t="s">
        <v>5605</v>
      </c>
      <c r="X1065" s="0" t="n">
        <v>304</v>
      </c>
      <c r="Y1065" s="0" t="s">
        <v>67</v>
      </c>
      <c r="Z1065" s="0" t="s">
        <v>120</v>
      </c>
      <c r="AA1065" s="0" t="s">
        <v>120</v>
      </c>
      <c r="AB1065" s="0" t="s">
        <v>56</v>
      </c>
      <c r="AC1065" s="0" t="s">
        <v>120</v>
      </c>
      <c r="AD1065" s="0" t="s">
        <v>5606</v>
      </c>
      <c r="AG1065" s="6" t="n">
        <v>42735</v>
      </c>
      <c r="AH1065" s="0" t="n">
        <v>447</v>
      </c>
      <c r="AI1065" s="0" t="n">
        <v>471</v>
      </c>
      <c r="AJ1065" s="6" t="n">
        <v>42735</v>
      </c>
      <c r="AK1065" s="0" t="n">
        <v>15.133</v>
      </c>
      <c r="AL1065" s="6" t="n">
        <v>42735</v>
      </c>
      <c r="AM1065" s="0" t="n">
        <v>6.943</v>
      </c>
      <c r="AN1065" s="0" t="n">
        <v>7.319</v>
      </c>
      <c r="AO1065" s="0" t="n">
        <v>21.573</v>
      </c>
      <c r="AP1065" s="0" t="n">
        <v>24.105</v>
      </c>
      <c r="AQ1065" s="0" t="s">
        <v>803</v>
      </c>
      <c r="AR1065" s="0" t="s">
        <v>58</v>
      </c>
      <c r="AS1065" s="0" t="s">
        <v>67</v>
      </c>
      <c r="AT1065" s="0" t="n">
        <v>255</v>
      </c>
      <c r="AU1065" s="0" t="n">
        <v>66</v>
      </c>
      <c r="AX1065" s="0" t="s">
        <v>5524</v>
      </c>
      <c r="AY1065" s="0" t="s">
        <v>5607</v>
      </c>
    </row>
    <row r="1066" customFormat="false" ht="15" hidden="false" customHeight="false" outlineLevel="0" collapsed="false">
      <c r="A1066" s="0" t="s">
        <v>5608</v>
      </c>
      <c r="B1066" s="0" t="s">
        <v>763</v>
      </c>
      <c r="C1066" s="0" t="s">
        <v>5609</v>
      </c>
      <c r="E1066" s="1" t="s">
        <v>5609</v>
      </c>
      <c r="G1066" s="5" t="s">
        <v>5609</v>
      </c>
      <c r="H1066" s="5" t="s">
        <v>5610</v>
      </c>
      <c r="I1066" s="5"/>
      <c r="J1066" s="5"/>
      <c r="K1066" s="5"/>
      <c r="L1066" s="5"/>
      <c r="M1066" s="5"/>
      <c r="N1066" s="5"/>
      <c r="O1066" s="0" t="s">
        <v>5609</v>
      </c>
      <c r="P1066" s="0" t="s">
        <v>5611</v>
      </c>
      <c r="Q1066" s="0" t="s">
        <v>51</v>
      </c>
      <c r="R1066" s="0" t="s">
        <v>52</v>
      </c>
      <c r="S1066" s="0" t="n">
        <v>12.375</v>
      </c>
      <c r="T1066" s="0" t="n">
        <v>6209</v>
      </c>
      <c r="U1066" s="0" t="n">
        <v>6209</v>
      </c>
      <c r="W1066" s="0" t="s">
        <v>5612</v>
      </c>
      <c r="X1066" s="0" t="n">
        <v>999</v>
      </c>
      <c r="Y1066" s="0" t="s">
        <v>53</v>
      </c>
      <c r="Z1066" s="0" t="n">
        <v>6209</v>
      </c>
      <c r="AA1066" s="0" t="s">
        <v>54</v>
      </c>
      <c r="AB1066" s="0" t="s">
        <v>54</v>
      </c>
      <c r="AD1066" s="0" t="s">
        <v>5613</v>
      </c>
      <c r="AG1066" s="6" t="n">
        <v>42735</v>
      </c>
      <c r="AH1066" s="0" t="n">
        <v>579</v>
      </c>
      <c r="AI1066" s="0" t="n">
        <v>610</v>
      </c>
      <c r="AJ1066" s="6" t="n">
        <v>42735</v>
      </c>
      <c r="AK1066" s="0" t="n">
        <v>91.322</v>
      </c>
      <c r="AL1066" s="6" t="n">
        <v>42369</v>
      </c>
      <c r="AM1066" s="0" t="n">
        <v>13.352</v>
      </c>
      <c r="AN1066" s="0" t="n">
        <v>14.075</v>
      </c>
      <c r="AO1066" s="0" t="n">
        <v>13.44</v>
      </c>
      <c r="AP1066" s="0" t="n">
        <v>15.017</v>
      </c>
      <c r="AQ1066" s="0" t="s">
        <v>803</v>
      </c>
      <c r="AR1066" s="0" t="s">
        <v>58</v>
      </c>
      <c r="AS1066" s="0" t="s">
        <v>53</v>
      </c>
      <c r="AT1066" s="0" t="n">
        <v>352</v>
      </c>
      <c r="AU1066" s="0" t="n">
        <v>355</v>
      </c>
      <c r="AX1066" s="0" t="s">
        <v>5524</v>
      </c>
      <c r="AY1066" s="0" t="s">
        <v>5614</v>
      </c>
    </row>
    <row r="1067" customFormat="false" ht="15" hidden="false" customHeight="false" outlineLevel="0" collapsed="false">
      <c r="A1067" s="0" t="s">
        <v>5615</v>
      </c>
      <c r="B1067" s="0" t="s">
        <v>763</v>
      </c>
      <c r="C1067" s="0" t="s">
        <v>5616</v>
      </c>
      <c r="E1067" s="1" t="s">
        <v>5616</v>
      </c>
      <c r="G1067" s="5" t="s">
        <v>5616</v>
      </c>
      <c r="H1067" s="5" t="s">
        <v>5617</v>
      </c>
      <c r="I1067" s="5"/>
      <c r="J1067" s="5"/>
      <c r="K1067" s="5"/>
      <c r="L1067" s="5"/>
      <c r="M1067" s="5"/>
      <c r="N1067" s="5"/>
      <c r="O1067" s="0" t="s">
        <v>5616</v>
      </c>
      <c r="P1067" s="0" t="s">
        <v>5618</v>
      </c>
      <c r="Q1067" s="0" t="s">
        <v>51</v>
      </c>
      <c r="R1067" s="0" t="s">
        <v>52</v>
      </c>
      <c r="S1067" s="0" t="n">
        <v>52</v>
      </c>
      <c r="T1067" s="0" t="n">
        <v>2611</v>
      </c>
      <c r="U1067" s="0" t="n">
        <v>2611</v>
      </c>
      <c r="X1067" s="0" t="n">
        <v>8</v>
      </c>
      <c r="Y1067" s="0" t="s">
        <v>53</v>
      </c>
      <c r="Z1067" s="0" t="n">
        <v>2611</v>
      </c>
      <c r="AA1067" s="0" t="s">
        <v>54</v>
      </c>
      <c r="AB1067" s="0" t="s">
        <v>54</v>
      </c>
      <c r="AC1067" s="0" t="n">
        <v>171</v>
      </c>
      <c r="AD1067" s="0" t="s">
        <v>5619</v>
      </c>
      <c r="AG1067" s="6" t="n">
        <v>42369</v>
      </c>
      <c r="AH1067" s="0" t="n">
        <v>7</v>
      </c>
      <c r="AI1067" s="0" t="n">
        <v>8</v>
      </c>
      <c r="AJ1067" s="6" t="n">
        <v>42369</v>
      </c>
      <c r="AK1067" s="0" t="n">
        <v>171</v>
      </c>
      <c r="AL1067" s="6" t="n">
        <v>42369</v>
      </c>
      <c r="AM1067" s="0" t="n">
        <v>82</v>
      </c>
      <c r="AN1067" s="0" t="n">
        <v>89</v>
      </c>
      <c r="AO1067" s="0" t="n">
        <v>302</v>
      </c>
      <c r="AP1067" s="0" t="n">
        <v>338</v>
      </c>
      <c r="AQ1067" s="0" t="s">
        <v>803</v>
      </c>
      <c r="AR1067" s="0" t="s">
        <v>58</v>
      </c>
      <c r="AS1067" s="0" t="s">
        <v>53</v>
      </c>
      <c r="AT1067" s="0" t="n">
        <v>7</v>
      </c>
      <c r="AU1067" s="0" t="n">
        <v>7</v>
      </c>
      <c r="AV1067" s="0" t="s">
        <v>5524</v>
      </c>
      <c r="AX1067" s="0" t="s">
        <v>5524</v>
      </c>
    </row>
    <row r="1068" customFormat="false" ht="15" hidden="false" customHeight="false" outlineLevel="0" collapsed="false">
      <c r="A1068" s="0" t="s">
        <v>5620</v>
      </c>
      <c r="B1068" s="0" t="s">
        <v>763</v>
      </c>
      <c r="C1068" s="0" t="s">
        <v>5621</v>
      </c>
      <c r="E1068" s="1" t="s">
        <v>5621</v>
      </c>
      <c r="G1068" s="5" t="s">
        <v>5621</v>
      </c>
      <c r="H1068" s="5"/>
      <c r="I1068" s="5"/>
      <c r="J1068" s="5"/>
      <c r="K1068" s="5"/>
      <c r="L1068" s="5"/>
      <c r="M1068" s="5"/>
      <c r="N1068" s="5"/>
      <c r="O1068" s="0" t="s">
        <v>5621</v>
      </c>
      <c r="P1068" s="0" t="s">
        <v>5622</v>
      </c>
      <c r="Q1068" s="0" t="s">
        <v>51</v>
      </c>
      <c r="R1068" s="0" t="s">
        <v>52</v>
      </c>
      <c r="S1068" s="0" t="n">
        <v>4.656</v>
      </c>
      <c r="T1068" s="0" t="n">
        <v>8299</v>
      </c>
      <c r="U1068" s="0" t="n">
        <v>8299</v>
      </c>
      <c r="X1068" s="0" t="n">
        <v>355</v>
      </c>
      <c r="Y1068" s="0" t="s">
        <v>77</v>
      </c>
      <c r="Z1068" s="0" t="n">
        <v>8299</v>
      </c>
      <c r="AA1068" s="0" t="s">
        <v>54</v>
      </c>
      <c r="AB1068" s="0" t="s">
        <v>54</v>
      </c>
      <c r="AD1068" s="0" t="s">
        <v>5623</v>
      </c>
      <c r="AE1068" s="0" t="s">
        <v>5624</v>
      </c>
      <c r="AF1068" s="0" t="n">
        <v>188</v>
      </c>
      <c r="AG1068" s="0" t="n">
        <v>210</v>
      </c>
      <c r="AH1068" s="6" t="n">
        <v>42643</v>
      </c>
      <c r="AI1068" s="0" t="n">
        <v>21.222</v>
      </c>
      <c r="AJ1068" s="6" t="n">
        <v>42277</v>
      </c>
      <c r="AK1068" s="0" t="n">
        <v>6.845</v>
      </c>
      <c r="AL1068" s="0" t="n">
        <v>7.64</v>
      </c>
      <c r="AM1068" s="0" t="s">
        <v>56</v>
      </c>
      <c r="AN1068" s="0" t="s">
        <v>56</v>
      </c>
      <c r="AO1068" s="0" t="s">
        <v>70</v>
      </c>
      <c r="AP1068" s="0" t="s">
        <v>70</v>
      </c>
      <c r="AQ1068" s="0" t="s">
        <v>77</v>
      </c>
      <c r="AR1068" s="0" t="n">
        <v>91</v>
      </c>
      <c r="AS1068" s="0" t="n">
        <v>95</v>
      </c>
      <c r="AV1068" s="0" t="s">
        <v>5524</v>
      </c>
    </row>
    <row r="1069" customFormat="false" ht="15" hidden="false" customHeight="false" outlineLevel="0" collapsed="false">
      <c r="A1069" s="0" t="s">
        <v>5625</v>
      </c>
      <c r="B1069" s="0" t="s">
        <v>763</v>
      </c>
      <c r="C1069" s="0" t="s">
        <v>5626</v>
      </c>
      <c r="E1069" s="1" t="s">
        <v>5626</v>
      </c>
      <c r="G1069" s="5" t="s">
        <v>5626</v>
      </c>
      <c r="H1069" s="5"/>
      <c r="I1069" s="5"/>
      <c r="J1069" s="5"/>
      <c r="K1069" s="5"/>
      <c r="L1069" s="5"/>
      <c r="M1069" s="5"/>
      <c r="N1069" s="5"/>
      <c r="O1069" s="0" t="s">
        <v>5626</v>
      </c>
      <c r="P1069" s="0" t="s">
        <v>5627</v>
      </c>
      <c r="Q1069" s="0" t="s">
        <v>51</v>
      </c>
      <c r="R1069" s="0" t="s">
        <v>52</v>
      </c>
      <c r="S1069" s="0" t="n">
        <v>2.218</v>
      </c>
      <c r="T1069" s="0" t="n">
        <v>6020</v>
      </c>
      <c r="U1069" s="0" t="n">
        <v>6020</v>
      </c>
      <c r="X1069" s="0" t="n">
        <v>197</v>
      </c>
      <c r="Y1069" s="0" t="s">
        <v>77</v>
      </c>
      <c r="Z1069" s="0" t="n">
        <v>6020</v>
      </c>
      <c r="AA1069" s="0" t="s">
        <v>54</v>
      </c>
      <c r="AB1069" s="0" t="s">
        <v>54</v>
      </c>
      <c r="AC1069" s="0" t="n">
        <v>3.107</v>
      </c>
      <c r="AD1069" s="0" t="s">
        <v>5628</v>
      </c>
      <c r="AG1069" s="6" t="n">
        <v>42735</v>
      </c>
      <c r="AH1069" s="0" t="n">
        <v>196</v>
      </c>
      <c r="AI1069" s="0" t="n">
        <v>206</v>
      </c>
      <c r="AJ1069" s="6" t="n">
        <v>42735</v>
      </c>
      <c r="AK1069" s="0" t="n">
        <v>3.107</v>
      </c>
      <c r="AL1069" s="6" t="n">
        <v>42735</v>
      </c>
      <c r="AM1069" s="0" t="n">
        <v>3.216</v>
      </c>
      <c r="AN1069" s="0" t="n">
        <v>3.39</v>
      </c>
      <c r="AO1069" s="0" t="n">
        <v>2.489</v>
      </c>
      <c r="AP1069" s="0" t="n">
        <v>2.781</v>
      </c>
      <c r="AQ1069" s="0" t="s">
        <v>803</v>
      </c>
      <c r="AR1069" s="0" t="s">
        <v>58</v>
      </c>
      <c r="AS1069" s="0" t="s">
        <v>77</v>
      </c>
      <c r="AT1069" s="0" t="n">
        <v>85</v>
      </c>
      <c r="AU1069" s="0" t="n">
        <v>95</v>
      </c>
      <c r="AX1069" s="0" t="s">
        <v>5524</v>
      </c>
    </row>
    <row r="1070" customFormat="false" ht="15" hidden="false" customHeight="false" outlineLevel="0" collapsed="false">
      <c r="A1070" s="0" t="s">
        <v>5629</v>
      </c>
      <c r="B1070" s="0" t="s">
        <v>763</v>
      </c>
      <c r="C1070" s="0" t="s">
        <v>5630</v>
      </c>
      <c r="E1070" s="1" t="s">
        <v>5630</v>
      </c>
      <c r="G1070" s="5" t="s">
        <v>5630</v>
      </c>
      <c r="H1070" s="5"/>
      <c r="I1070" s="5"/>
      <c r="J1070" s="5"/>
      <c r="K1070" s="5"/>
      <c r="L1070" s="5"/>
      <c r="M1070" s="5"/>
      <c r="N1070" s="5"/>
      <c r="O1070" s="0" t="s">
        <v>5630</v>
      </c>
      <c r="P1070" s="0" t="s">
        <v>5631</v>
      </c>
      <c r="Q1070" s="0" t="s">
        <v>51</v>
      </c>
      <c r="R1070" s="0" t="s">
        <v>52</v>
      </c>
      <c r="S1070" s="0" t="n">
        <v>21</v>
      </c>
      <c r="T1070" s="0" t="n">
        <v>7112</v>
      </c>
      <c r="U1070" s="0" t="n">
        <v>7112</v>
      </c>
      <c r="X1070" s="0" t="n">
        <v>36</v>
      </c>
      <c r="Y1070" s="0" t="s">
        <v>298</v>
      </c>
      <c r="Z1070" s="0" t="n">
        <v>7112</v>
      </c>
      <c r="AA1070" s="0" t="s">
        <v>54</v>
      </c>
      <c r="AB1070" s="0" t="s">
        <v>54</v>
      </c>
      <c r="AC1070" s="0" t="n">
        <v>375</v>
      </c>
      <c r="AD1070" s="0" t="s">
        <v>765</v>
      </c>
      <c r="AG1070" s="6" t="n">
        <v>42460</v>
      </c>
      <c r="AH1070" s="0" t="n">
        <v>0</v>
      </c>
      <c r="AI1070" s="0" t="n">
        <v>0</v>
      </c>
      <c r="AJ1070" s="6" t="n">
        <v>42460</v>
      </c>
      <c r="AK1070" s="0" t="n">
        <v>375</v>
      </c>
      <c r="AL1070" s="6" t="n">
        <v>42460</v>
      </c>
      <c r="AM1070" s="0" t="n">
        <v>32</v>
      </c>
      <c r="AN1070" s="0" t="n">
        <v>36</v>
      </c>
      <c r="AO1070" s="0" t="n">
        <v>20</v>
      </c>
      <c r="AP1070" s="0" t="n">
        <v>23</v>
      </c>
      <c r="AQ1070" s="0" t="s">
        <v>803</v>
      </c>
      <c r="AR1070" s="0" t="s">
        <v>58</v>
      </c>
      <c r="AS1070" s="0" t="s">
        <v>298</v>
      </c>
      <c r="AT1070" s="0" t="n">
        <v>18</v>
      </c>
      <c r="AU1070" s="0" t="n">
        <v>18</v>
      </c>
      <c r="AX1070" s="0" t="s">
        <v>5524</v>
      </c>
      <c r="AY1070" s="0" t="s">
        <v>5632</v>
      </c>
    </row>
    <row r="1071" customFormat="false" ht="15" hidden="false" customHeight="false" outlineLevel="0" collapsed="false">
      <c r="A1071" s="0" t="s">
        <v>5633</v>
      </c>
      <c r="B1071" s="0" t="s">
        <v>763</v>
      </c>
      <c r="C1071" s="0" t="s">
        <v>5634</v>
      </c>
      <c r="E1071" s="1" t="s">
        <v>5634</v>
      </c>
      <c r="G1071" s="5" t="s">
        <v>5634</v>
      </c>
      <c r="H1071" s="5"/>
      <c r="I1071" s="5"/>
      <c r="J1071" s="5"/>
      <c r="K1071" s="5"/>
      <c r="L1071" s="5"/>
      <c r="M1071" s="5" t="s">
        <v>5635</v>
      </c>
      <c r="N1071" s="5"/>
      <c r="O1071" s="0" t="s">
        <v>5634</v>
      </c>
      <c r="P1071" s="0" t="s">
        <v>5636</v>
      </c>
      <c r="Q1071" s="0" t="s">
        <v>51</v>
      </c>
      <c r="R1071" s="0" t="s">
        <v>52</v>
      </c>
      <c r="S1071" s="0" t="n">
        <v>3.962</v>
      </c>
      <c r="T1071" s="0" t="n">
        <v>6201</v>
      </c>
      <c r="U1071" s="0" t="n">
        <v>6201</v>
      </c>
      <c r="V1071" s="0" t="n">
        <v>6209</v>
      </c>
      <c r="W1071" s="0" t="s">
        <v>5637</v>
      </c>
      <c r="X1071" s="0" t="n">
        <v>372</v>
      </c>
      <c r="Y1071" s="0" t="s">
        <v>77</v>
      </c>
      <c r="Z1071" s="0" t="n">
        <v>6201</v>
      </c>
      <c r="AA1071" s="0" t="s">
        <v>54</v>
      </c>
      <c r="AB1071" s="0" t="s">
        <v>54</v>
      </c>
      <c r="AC1071" s="0" t="n">
        <v>39.813</v>
      </c>
      <c r="AD1071" s="0" t="s">
        <v>5638</v>
      </c>
      <c r="AG1071" s="6" t="n">
        <v>42735</v>
      </c>
      <c r="AH1071" s="0" t="n">
        <v>150</v>
      </c>
      <c r="AI1071" s="0" t="n">
        <v>159</v>
      </c>
      <c r="AJ1071" s="6" t="n">
        <v>42735</v>
      </c>
      <c r="AK1071" s="0" t="n">
        <v>39.813</v>
      </c>
      <c r="AL1071" s="6" t="n">
        <v>42735</v>
      </c>
      <c r="AM1071" s="0" t="n">
        <v>3.885</v>
      </c>
      <c r="AN1071" s="0" t="n">
        <v>4.095</v>
      </c>
      <c r="AO1071" s="0" t="n">
        <v>3.029</v>
      </c>
      <c r="AP1071" s="0" t="n">
        <v>3.385</v>
      </c>
      <c r="AQ1071" s="0" t="s">
        <v>803</v>
      </c>
      <c r="AR1071" s="0" t="s">
        <v>58</v>
      </c>
      <c r="AS1071" s="0" t="s">
        <v>77</v>
      </c>
      <c r="AT1071" s="0" t="n">
        <v>119</v>
      </c>
      <c r="AU1071" s="0" t="n">
        <v>122</v>
      </c>
      <c r="AX1071" s="0" t="s">
        <v>5524</v>
      </c>
      <c r="AY1071" s="0" t="s">
        <v>5639</v>
      </c>
    </row>
    <row r="1072" customFormat="false" ht="15" hidden="false" customHeight="false" outlineLevel="0" collapsed="false">
      <c r="A1072" s="0" t="s">
        <v>5640</v>
      </c>
      <c r="B1072" s="0" t="s">
        <v>763</v>
      </c>
      <c r="C1072" s="0" t="s">
        <v>5641</v>
      </c>
      <c r="E1072" s="1" t="s">
        <v>5641</v>
      </c>
      <c r="G1072" s="5" t="s">
        <v>5641</v>
      </c>
      <c r="H1072" s="5"/>
      <c r="I1072" s="5"/>
      <c r="J1072" s="5"/>
      <c r="K1072" s="5"/>
      <c r="L1072" s="5"/>
      <c r="M1072" s="5"/>
      <c r="N1072" s="5"/>
      <c r="O1072" s="0" t="s">
        <v>5642</v>
      </c>
      <c r="P1072" s="0" t="s">
        <v>5643</v>
      </c>
      <c r="Q1072" s="0" t="s">
        <v>51</v>
      </c>
      <c r="R1072" s="0" t="s">
        <v>52</v>
      </c>
      <c r="S1072" s="0" t="n">
        <v>326</v>
      </c>
      <c r="T1072" s="0" t="n">
        <v>6201</v>
      </c>
      <c r="U1072" s="0" t="n">
        <v>6201</v>
      </c>
      <c r="W1072" s="0" t="s">
        <v>5644</v>
      </c>
      <c r="X1072" s="0" t="n">
        <v>93</v>
      </c>
      <c r="Y1072" s="0" t="s">
        <v>67</v>
      </c>
      <c r="AA1072" s="0" t="s">
        <v>120</v>
      </c>
      <c r="AB1072" s="0" t="s">
        <v>56</v>
      </c>
      <c r="AD1072" s="0" t="s">
        <v>5645</v>
      </c>
      <c r="AG1072" s="6" t="n">
        <v>42735</v>
      </c>
      <c r="AH1072" s="0" t="n">
        <v>29</v>
      </c>
      <c r="AI1072" s="0" t="n">
        <v>30</v>
      </c>
      <c r="AJ1072" s="6" t="n">
        <v>42735</v>
      </c>
      <c r="AK1072" s="0" t="n">
        <v>2.217</v>
      </c>
      <c r="AL1072" s="6" t="n">
        <v>42735</v>
      </c>
      <c r="AM1072" s="0" t="n">
        <v>445</v>
      </c>
      <c r="AN1072" s="0" t="n">
        <v>470</v>
      </c>
      <c r="AO1072" s="0" t="n">
        <v>793</v>
      </c>
      <c r="AP1072" s="0" t="n">
        <v>886</v>
      </c>
      <c r="AQ1072" s="0" t="s">
        <v>803</v>
      </c>
      <c r="AR1072" s="0" t="s">
        <v>58</v>
      </c>
      <c r="AS1072" s="0" t="s">
        <v>67</v>
      </c>
      <c r="AT1072" s="0" t="n">
        <v>43</v>
      </c>
      <c r="AU1072" s="0" t="n">
        <v>18</v>
      </c>
      <c r="AX1072" s="0" t="s">
        <v>5524</v>
      </c>
    </row>
    <row r="1073" customFormat="false" ht="15" hidden="false" customHeight="false" outlineLevel="0" collapsed="false">
      <c r="A1073" s="0" t="s">
        <v>5646</v>
      </c>
      <c r="B1073" s="0" t="s">
        <v>763</v>
      </c>
      <c r="C1073" s="0" t="s">
        <v>5647</v>
      </c>
      <c r="E1073" s="1" t="s">
        <v>5647</v>
      </c>
      <c r="G1073" s="5" t="s">
        <v>5647</v>
      </c>
      <c r="H1073" s="5"/>
      <c r="I1073" s="5"/>
      <c r="J1073" s="5"/>
      <c r="K1073" s="5"/>
      <c r="L1073" s="5"/>
      <c r="M1073" s="5"/>
      <c r="N1073" s="5"/>
      <c r="O1073" s="0" t="s">
        <v>5647</v>
      </c>
      <c r="P1073" s="0" t="s">
        <v>5648</v>
      </c>
      <c r="Q1073" s="0" t="s">
        <v>51</v>
      </c>
      <c r="R1073" s="0" t="s">
        <v>52</v>
      </c>
      <c r="S1073" s="0" t="n">
        <v>130</v>
      </c>
      <c r="T1073" s="0" t="n">
        <v>6201</v>
      </c>
      <c r="U1073" s="0" t="n">
        <v>6201</v>
      </c>
      <c r="W1073" s="0" t="s">
        <v>5649</v>
      </c>
      <c r="X1073" s="0" t="n">
        <v>36</v>
      </c>
      <c r="Y1073" s="0" t="s">
        <v>53</v>
      </c>
      <c r="Z1073" s="0" t="n">
        <v>6201</v>
      </c>
      <c r="AA1073" s="0" t="s">
        <v>54</v>
      </c>
      <c r="AB1073" s="0" t="s">
        <v>54</v>
      </c>
      <c r="AC1073" s="0" t="n">
        <v>295</v>
      </c>
      <c r="AD1073" s="0" t="s">
        <v>5650</v>
      </c>
      <c r="AG1073" s="6" t="n">
        <v>42551</v>
      </c>
      <c r="AH1073" s="0" t="n">
        <v>-29</v>
      </c>
      <c r="AI1073" s="0" t="n">
        <v>-32</v>
      </c>
      <c r="AJ1073" s="6" t="n">
        <v>42551</v>
      </c>
      <c r="AK1073" s="0" t="n">
        <v>295</v>
      </c>
      <c r="AL1073" s="6" t="n">
        <v>42551</v>
      </c>
      <c r="AM1073" s="0" t="n">
        <v>29</v>
      </c>
      <c r="AN1073" s="0" t="n">
        <v>32</v>
      </c>
      <c r="AO1073" s="0" t="n">
        <v>184</v>
      </c>
      <c r="AP1073" s="0" t="n">
        <v>205</v>
      </c>
      <c r="AQ1073" s="0" t="s">
        <v>803</v>
      </c>
      <c r="AR1073" s="0" t="s">
        <v>58</v>
      </c>
      <c r="AS1073" s="0" t="s">
        <v>53</v>
      </c>
      <c r="AT1073" s="0" t="n">
        <v>26</v>
      </c>
      <c r="AU1073" s="0" t="n">
        <v>29</v>
      </c>
      <c r="AX1073" s="0" t="s">
        <v>5524</v>
      </c>
      <c r="AY1073" s="0" t="s">
        <v>5651</v>
      </c>
    </row>
    <row r="1074" customFormat="false" ht="15" hidden="false" customHeight="false" outlineLevel="0" collapsed="false">
      <c r="A1074" s="0" t="s">
        <v>5652</v>
      </c>
      <c r="B1074" s="0" t="s">
        <v>763</v>
      </c>
      <c r="C1074" s="0" t="s">
        <v>5653</v>
      </c>
      <c r="E1074" s="1" t="s">
        <v>5653</v>
      </c>
      <c r="G1074" s="5" t="s">
        <v>5653</v>
      </c>
      <c r="H1074" s="5"/>
      <c r="I1074" s="5"/>
      <c r="J1074" s="5"/>
      <c r="K1074" s="5"/>
      <c r="L1074" s="5"/>
      <c r="M1074" s="5"/>
      <c r="N1074" s="5"/>
      <c r="O1074" s="0" t="s">
        <v>5654</v>
      </c>
      <c r="P1074" s="0" t="s">
        <v>5655</v>
      </c>
      <c r="Q1074" s="0" t="s">
        <v>1248</v>
      </c>
      <c r="R1074" s="0" t="s">
        <v>52</v>
      </c>
      <c r="S1074" s="0" t="n">
        <v>28</v>
      </c>
      <c r="T1074" s="0" t="n">
        <v>6201</v>
      </c>
      <c r="U1074" s="0" t="n">
        <v>6201</v>
      </c>
      <c r="W1074" s="0" t="s">
        <v>5656</v>
      </c>
      <c r="X1074" s="0" t="n">
        <v>5</v>
      </c>
      <c r="Y1074" s="0" t="s">
        <v>67</v>
      </c>
      <c r="Z1074" s="0" t="s">
        <v>120</v>
      </c>
      <c r="AA1074" s="0" t="s">
        <v>120</v>
      </c>
      <c r="AB1074" s="0" t="s">
        <v>56</v>
      </c>
      <c r="AC1074" s="0" t="s">
        <v>120</v>
      </c>
      <c r="AD1074" s="0" t="s">
        <v>5657</v>
      </c>
      <c r="AG1074" s="6" t="n">
        <v>42735</v>
      </c>
      <c r="AH1074" s="0" t="n">
        <v>0</v>
      </c>
      <c r="AI1074" s="0" t="n">
        <v>0</v>
      </c>
      <c r="AJ1074" s="6" t="n">
        <v>42735</v>
      </c>
      <c r="AK1074" s="0" t="n">
        <v>190</v>
      </c>
      <c r="AL1074" s="6" t="n">
        <v>42735</v>
      </c>
      <c r="AM1074" s="0" t="n">
        <v>31</v>
      </c>
      <c r="AN1074" s="0" t="n">
        <v>32</v>
      </c>
      <c r="AO1074" s="0" t="n">
        <v>25</v>
      </c>
      <c r="AP1074" s="0" t="n">
        <v>28</v>
      </c>
      <c r="AQ1074" s="0" t="s">
        <v>803</v>
      </c>
      <c r="AR1074" s="0" t="s">
        <v>58</v>
      </c>
      <c r="AS1074" s="0" t="s">
        <v>67</v>
      </c>
      <c r="AT1074" s="0" t="n">
        <v>7</v>
      </c>
      <c r="AU1074" s="0" t="n">
        <v>3</v>
      </c>
      <c r="AX1074" s="0" t="s">
        <v>5524</v>
      </c>
      <c r="AY1074" s="0" t="s">
        <v>1204</v>
      </c>
    </row>
    <row r="1075" customFormat="false" ht="15" hidden="false" customHeight="false" outlineLevel="0" collapsed="false">
      <c r="A1075" s="0" t="s">
        <v>5658</v>
      </c>
      <c r="B1075" s="0" t="s">
        <v>763</v>
      </c>
      <c r="C1075" s="0" t="s">
        <v>5659</v>
      </c>
      <c r="E1075" s="1" t="s">
        <v>5659</v>
      </c>
      <c r="G1075" s="5" t="s">
        <v>5659</v>
      </c>
      <c r="H1075" s="5"/>
      <c r="I1075" s="5"/>
      <c r="J1075" s="5"/>
      <c r="K1075" s="5"/>
      <c r="L1075" s="5"/>
      <c r="M1075" s="5"/>
      <c r="N1075" s="5" t="s">
        <v>5660</v>
      </c>
      <c r="O1075" s="0" t="s">
        <v>5659</v>
      </c>
      <c r="P1075" s="0" t="s">
        <v>5661</v>
      </c>
      <c r="Q1075" s="0" t="s">
        <v>51</v>
      </c>
      <c r="R1075" s="0" t="s">
        <v>52</v>
      </c>
      <c r="S1075" s="0" t="n">
        <v>13.229</v>
      </c>
      <c r="T1075" s="0" t="n">
        <v>6209</v>
      </c>
      <c r="U1075" s="0" t="n">
        <v>6209</v>
      </c>
      <c r="X1075" s="0" t="n">
        <v>719</v>
      </c>
      <c r="Y1075" s="0" t="s">
        <v>53</v>
      </c>
      <c r="Z1075" s="0" t="n">
        <v>6209</v>
      </c>
      <c r="AA1075" s="0" t="s">
        <v>54</v>
      </c>
      <c r="AB1075" s="0" t="s">
        <v>54</v>
      </c>
      <c r="AC1075" s="0" t="n">
        <v>193.077</v>
      </c>
      <c r="AD1075" s="0" t="s">
        <v>765</v>
      </c>
      <c r="AG1075" s="6" t="n">
        <v>42735</v>
      </c>
      <c r="AH1075" s="0" t="n">
        <v>921</v>
      </c>
      <c r="AI1075" s="0" t="n">
        <v>971</v>
      </c>
      <c r="AJ1075" s="6" t="n">
        <v>42735</v>
      </c>
      <c r="AK1075" s="0" t="n">
        <v>193.077</v>
      </c>
      <c r="AL1075" s="6" t="n">
        <v>42735</v>
      </c>
      <c r="AM1075" s="0" t="n">
        <v>16.459</v>
      </c>
      <c r="AN1075" s="0" t="n">
        <v>17.349</v>
      </c>
      <c r="AO1075" s="0" t="n">
        <v>15.75</v>
      </c>
      <c r="AP1075" s="0" t="n">
        <v>17.598</v>
      </c>
      <c r="AQ1075" s="0" t="s">
        <v>803</v>
      </c>
      <c r="AR1075" s="0" t="s">
        <v>58</v>
      </c>
      <c r="AS1075" s="0" t="s">
        <v>53</v>
      </c>
      <c r="AT1075" s="0" t="n">
        <v>252</v>
      </c>
      <c r="AU1075" s="0" t="n">
        <v>254</v>
      </c>
      <c r="AX1075" s="0" t="s">
        <v>5524</v>
      </c>
    </row>
    <row r="1076" customFormat="false" ht="15" hidden="false" customHeight="false" outlineLevel="0" collapsed="false">
      <c r="A1076" s="0" t="s">
        <v>5662</v>
      </c>
      <c r="B1076" s="0" t="s">
        <v>763</v>
      </c>
      <c r="C1076" s="0" t="s">
        <v>5663</v>
      </c>
      <c r="E1076" s="1" t="s">
        <v>5663</v>
      </c>
      <c r="G1076" s="5" t="s">
        <v>5663</v>
      </c>
      <c r="H1076" s="5"/>
      <c r="I1076" s="5"/>
      <c r="J1076" s="5"/>
      <c r="K1076" s="5"/>
      <c r="L1076" s="5"/>
      <c r="M1076" s="5"/>
      <c r="N1076" s="5"/>
      <c r="O1076" s="0" t="s">
        <v>5664</v>
      </c>
      <c r="P1076" s="0" t="s">
        <v>5665</v>
      </c>
      <c r="Q1076" s="0" t="s">
        <v>51</v>
      </c>
      <c r="R1076" s="0" t="s">
        <v>52</v>
      </c>
      <c r="S1076" s="0" t="n">
        <v>483</v>
      </c>
      <c r="T1076" s="0" t="n">
        <v>2822</v>
      </c>
      <c r="U1076" s="0" t="n">
        <v>2822</v>
      </c>
      <c r="V1076" s="0" t="n">
        <v>2822</v>
      </c>
      <c r="W1076" s="0" t="s">
        <v>5666</v>
      </c>
      <c r="X1076" s="0" t="n">
        <v>76</v>
      </c>
      <c r="Y1076" s="0" t="s">
        <v>67</v>
      </c>
      <c r="Z1076" s="0" t="s">
        <v>120</v>
      </c>
      <c r="AA1076" s="0" t="s">
        <v>120</v>
      </c>
      <c r="AB1076" s="0" t="s">
        <v>56</v>
      </c>
      <c r="AC1076" s="0" t="s">
        <v>120</v>
      </c>
      <c r="AD1076" s="0" t="s">
        <v>5667</v>
      </c>
      <c r="AG1076" s="6" t="n">
        <v>42735</v>
      </c>
      <c r="AH1076" s="0" t="n">
        <v>23</v>
      </c>
      <c r="AI1076" s="0" t="n">
        <v>25</v>
      </c>
      <c r="AJ1076" s="6" t="n">
        <v>42735</v>
      </c>
      <c r="AK1076" s="0" t="n">
        <v>1.657</v>
      </c>
      <c r="AL1076" s="6" t="n">
        <v>42735</v>
      </c>
      <c r="AM1076" s="0" t="n">
        <v>432</v>
      </c>
      <c r="AN1076" s="0" t="n">
        <v>456</v>
      </c>
      <c r="AO1076" s="0" t="n">
        <v>498</v>
      </c>
      <c r="AP1076" s="0" t="n">
        <v>556</v>
      </c>
      <c r="AQ1076" s="0" t="s">
        <v>803</v>
      </c>
      <c r="AR1076" s="0" t="s">
        <v>58</v>
      </c>
      <c r="AS1076" s="0" t="s">
        <v>67</v>
      </c>
      <c r="AT1076" s="0" t="n">
        <v>49</v>
      </c>
      <c r="AU1076" s="0" t="n">
        <v>33</v>
      </c>
      <c r="AV1076" s="0" t="s">
        <v>5524</v>
      </c>
      <c r="AX1076" s="0" t="s">
        <v>5524</v>
      </c>
      <c r="AY1076" s="0" t="s">
        <v>5668</v>
      </c>
    </row>
    <row r="1077" customFormat="false" ht="15" hidden="false" customHeight="false" outlineLevel="0" collapsed="false">
      <c r="A1077" s="0" t="s">
        <v>5669</v>
      </c>
      <c r="B1077" s="0" t="s">
        <v>763</v>
      </c>
      <c r="C1077" s="0" t="s">
        <v>5670</v>
      </c>
      <c r="E1077" s="1" t="s">
        <v>5670</v>
      </c>
      <c r="G1077" s="5" t="s">
        <v>5670</v>
      </c>
      <c r="H1077" s="5" t="s">
        <v>5671</v>
      </c>
      <c r="I1077" s="5"/>
      <c r="J1077" s="5"/>
      <c r="K1077" s="5"/>
      <c r="L1077" s="5"/>
      <c r="M1077" s="5"/>
      <c r="N1077" s="5"/>
      <c r="O1077" s="0" t="s">
        <v>5670</v>
      </c>
      <c r="P1077" s="0" t="s">
        <v>5672</v>
      </c>
      <c r="Q1077" s="0" t="s">
        <v>51</v>
      </c>
      <c r="R1077" s="0" t="s">
        <v>52</v>
      </c>
      <c r="S1077" s="0" t="n">
        <v>5.156</v>
      </c>
      <c r="T1077" s="0" t="n">
        <v>2630</v>
      </c>
      <c r="U1077" s="0" t="n">
        <v>2630</v>
      </c>
      <c r="V1077" s="0" t="n">
        <v>2640</v>
      </c>
      <c r="W1077" s="0" t="s">
        <v>5673</v>
      </c>
      <c r="X1077" s="0" t="n">
        <v>366</v>
      </c>
      <c r="Y1077" s="0" t="s">
        <v>53</v>
      </c>
      <c r="Z1077" s="0" t="n">
        <v>2630</v>
      </c>
      <c r="AA1077" s="0" t="s">
        <v>54</v>
      </c>
      <c r="AB1077" s="0" t="s">
        <v>54</v>
      </c>
      <c r="AC1077" s="0" t="n">
        <v>17.017</v>
      </c>
      <c r="AD1077" s="0" t="s">
        <v>5554</v>
      </c>
      <c r="AG1077" s="6" t="n">
        <v>42735</v>
      </c>
      <c r="AH1077" s="0" t="n">
        <v>-26</v>
      </c>
      <c r="AI1077" s="0" t="n">
        <v>-27</v>
      </c>
      <c r="AJ1077" s="6" t="n">
        <v>42735</v>
      </c>
      <c r="AK1077" s="0" t="n">
        <v>17.017</v>
      </c>
      <c r="AL1077" s="6" t="n">
        <v>42735</v>
      </c>
      <c r="AM1077" s="0" t="n">
        <v>4.381</v>
      </c>
      <c r="AN1077" s="0" t="n">
        <v>4.618</v>
      </c>
      <c r="AO1077" s="0" t="n">
        <v>1.865</v>
      </c>
      <c r="AP1077" s="0" t="n">
        <v>2.084</v>
      </c>
      <c r="AQ1077" s="0" t="s">
        <v>803</v>
      </c>
      <c r="AR1077" s="0" t="s">
        <v>58</v>
      </c>
      <c r="AS1077" s="0" t="s">
        <v>53</v>
      </c>
      <c r="AT1077" s="0" t="n">
        <v>189</v>
      </c>
      <c r="AU1077" s="0" t="n">
        <v>199</v>
      </c>
      <c r="AX1077" s="0" t="s">
        <v>5524</v>
      </c>
    </row>
    <row r="1078" customFormat="false" ht="15" hidden="false" customHeight="false" outlineLevel="0" collapsed="false">
      <c r="A1078" s="0" t="s">
        <v>5674</v>
      </c>
      <c r="B1078" s="0" t="s">
        <v>763</v>
      </c>
      <c r="C1078" s="0" t="s">
        <v>5675</v>
      </c>
      <c r="E1078" s="1" t="s">
        <v>5675</v>
      </c>
      <c r="G1078" s="5" t="s">
        <v>5675</v>
      </c>
      <c r="H1078" s="5"/>
      <c r="I1078" s="5"/>
      <c r="J1078" s="5"/>
      <c r="K1078" s="5"/>
      <c r="L1078" s="5"/>
      <c r="M1078" s="5"/>
      <c r="N1078" s="5"/>
      <c r="O1078" s="0" t="s">
        <v>5676</v>
      </c>
      <c r="P1078" s="0" t="s">
        <v>5677</v>
      </c>
      <c r="Q1078" s="0" t="s">
        <v>51</v>
      </c>
      <c r="R1078" s="0" t="s">
        <v>119</v>
      </c>
      <c r="S1078" s="0" t="n">
        <v>81</v>
      </c>
      <c r="T1078" s="0" t="n">
        <v>4651</v>
      </c>
      <c r="U1078" s="0" t="n">
        <v>4651</v>
      </c>
      <c r="X1078" s="0" t="n">
        <v>32</v>
      </c>
      <c r="Y1078" s="0" t="s">
        <v>67</v>
      </c>
      <c r="Z1078" s="0" t="s">
        <v>120</v>
      </c>
      <c r="AA1078" s="0" t="s">
        <v>5678</v>
      </c>
      <c r="AB1078" s="0" t="s">
        <v>56</v>
      </c>
      <c r="AC1078" s="0" t="s">
        <v>120</v>
      </c>
      <c r="AD1078" s="0" t="s">
        <v>5679</v>
      </c>
      <c r="AE1078" s="0" t="s">
        <v>5680</v>
      </c>
      <c r="AF1078" s="0" t="n">
        <v>2</v>
      </c>
      <c r="AG1078" s="0" t="n">
        <v>2</v>
      </c>
      <c r="AH1078" s="6" t="n">
        <v>42369</v>
      </c>
      <c r="AI1078" s="0" t="s">
        <v>56</v>
      </c>
      <c r="AK1078" s="0" t="n">
        <v>43</v>
      </c>
      <c r="AL1078" s="0" t="n">
        <v>47</v>
      </c>
      <c r="AM1078" s="0" t="s">
        <v>56</v>
      </c>
      <c r="AN1078" s="0" t="s">
        <v>56</v>
      </c>
      <c r="AO1078" s="0" t="s">
        <v>70</v>
      </c>
      <c r="AP1078" s="0" t="s">
        <v>70</v>
      </c>
      <c r="AQ1078" s="0" t="s">
        <v>67</v>
      </c>
      <c r="AR1078" s="0" t="n">
        <v>5</v>
      </c>
      <c r="AS1078" s="0" t="n">
        <v>18</v>
      </c>
      <c r="AU1078" s="0" t="s">
        <v>5524</v>
      </c>
      <c r="AV1078" s="0" t="s">
        <v>5524</v>
      </c>
    </row>
    <row r="1079" customFormat="false" ht="15" hidden="false" customHeight="false" outlineLevel="0" collapsed="false">
      <c r="A1079" s="0" t="s">
        <v>5681</v>
      </c>
      <c r="B1079" s="0" t="s">
        <v>763</v>
      </c>
      <c r="C1079" s="0" t="s">
        <v>5682</v>
      </c>
      <c r="E1079" s="1" t="s">
        <v>5682</v>
      </c>
      <c r="G1079" s="5" t="s">
        <v>5682</v>
      </c>
      <c r="H1079" s="5"/>
      <c r="I1079" s="5"/>
      <c r="J1079" s="5"/>
      <c r="K1079" s="5"/>
      <c r="L1079" s="5"/>
      <c r="M1079" s="5"/>
      <c r="N1079" s="5"/>
      <c r="O1079" s="0" t="s">
        <v>5683</v>
      </c>
      <c r="P1079" s="0" t="s">
        <v>5684</v>
      </c>
      <c r="Q1079" s="0" t="s">
        <v>51</v>
      </c>
      <c r="R1079" s="0" t="s">
        <v>52</v>
      </c>
      <c r="S1079" s="0" t="n">
        <v>119</v>
      </c>
      <c r="T1079" s="0" t="n">
        <v>6201</v>
      </c>
      <c r="U1079" s="0" t="n">
        <v>6201</v>
      </c>
      <c r="W1079" s="0" t="s">
        <v>5685</v>
      </c>
      <c r="X1079" s="0" t="n">
        <v>16</v>
      </c>
      <c r="Y1079" s="0" t="s">
        <v>67</v>
      </c>
      <c r="AA1079" s="0" t="s">
        <v>54</v>
      </c>
      <c r="AB1079" s="0" t="s">
        <v>54</v>
      </c>
      <c r="AD1079" s="0" t="s">
        <v>5541</v>
      </c>
      <c r="AG1079" s="6" t="n">
        <v>42551</v>
      </c>
      <c r="AH1079" s="0" t="n">
        <v>0</v>
      </c>
      <c r="AI1079" s="0" t="n">
        <v>0</v>
      </c>
      <c r="AJ1079" s="6" t="n">
        <v>42551</v>
      </c>
      <c r="AK1079" s="0" t="s">
        <v>56</v>
      </c>
      <c r="AM1079" s="0" t="n">
        <v>78</v>
      </c>
      <c r="AN1079" s="0" t="n">
        <v>86</v>
      </c>
      <c r="AO1079" s="0" t="n">
        <v>60</v>
      </c>
      <c r="AP1079" s="0" t="n">
        <v>80</v>
      </c>
      <c r="AQ1079" s="0" t="s">
        <v>189</v>
      </c>
      <c r="AR1079" s="0" t="s">
        <v>189</v>
      </c>
      <c r="AS1079" s="0" t="s">
        <v>67</v>
      </c>
      <c r="AT1079" s="0" t="n">
        <v>15</v>
      </c>
      <c r="AU1079" s="0" t="n">
        <v>11</v>
      </c>
      <c r="AX1079" s="0" t="s">
        <v>5524</v>
      </c>
      <c r="AY1079" s="0" t="s">
        <v>5686</v>
      </c>
    </row>
    <row r="1080" customFormat="false" ht="15" hidden="false" customHeight="false" outlineLevel="0" collapsed="false">
      <c r="A1080" s="0" t="s">
        <v>5687</v>
      </c>
      <c r="B1080" s="0" t="s">
        <v>763</v>
      </c>
      <c r="C1080" s="0" t="s">
        <v>5688</v>
      </c>
      <c r="E1080" s="1" t="s">
        <v>5688</v>
      </c>
      <c r="G1080" s="5" t="s">
        <v>5688</v>
      </c>
      <c r="H1080" s="5"/>
      <c r="I1080" s="5"/>
      <c r="J1080" s="5"/>
      <c r="K1080" s="5"/>
      <c r="L1080" s="5"/>
      <c r="M1080" s="5"/>
      <c r="N1080" s="5"/>
      <c r="O1080" s="0" t="s">
        <v>5688</v>
      </c>
      <c r="P1080" s="0" t="s">
        <v>5689</v>
      </c>
      <c r="Q1080" s="0" t="s">
        <v>51</v>
      </c>
      <c r="R1080" s="0" t="s">
        <v>52</v>
      </c>
      <c r="S1080" s="0" t="n">
        <v>1.587</v>
      </c>
      <c r="T1080" s="0" t="n">
        <v>6201</v>
      </c>
      <c r="U1080" s="0" t="n">
        <v>6201</v>
      </c>
      <c r="X1080" s="0" t="n">
        <v>110</v>
      </c>
      <c r="Y1080" s="0" t="s">
        <v>53</v>
      </c>
      <c r="Z1080" s="0" t="n">
        <v>6201</v>
      </c>
      <c r="AA1080" s="0" t="s">
        <v>54</v>
      </c>
      <c r="AB1080" s="0" t="s">
        <v>54</v>
      </c>
      <c r="AC1080" s="0" t="n">
        <v>10.667</v>
      </c>
      <c r="AD1080" s="0" t="s">
        <v>5690</v>
      </c>
      <c r="AG1080" s="6" t="n">
        <v>42460</v>
      </c>
      <c r="AH1080" s="0" t="n">
        <v>-349</v>
      </c>
      <c r="AI1080" s="0" t="n">
        <v>-397</v>
      </c>
      <c r="AJ1080" s="6" t="n">
        <v>42460</v>
      </c>
      <c r="AK1080" s="0" t="n">
        <v>10.667</v>
      </c>
      <c r="AL1080" s="6" t="n">
        <v>42460</v>
      </c>
      <c r="AM1080" s="0" t="n">
        <v>2.021</v>
      </c>
      <c r="AN1080" s="0" t="n">
        <v>2.301</v>
      </c>
      <c r="AO1080" s="0" t="n">
        <v>5.817</v>
      </c>
      <c r="AP1080" s="0" t="n">
        <v>6.5</v>
      </c>
      <c r="AQ1080" s="0" t="s">
        <v>803</v>
      </c>
      <c r="AR1080" s="0" t="s">
        <v>58</v>
      </c>
      <c r="AS1080" s="0" t="s">
        <v>53</v>
      </c>
      <c r="AT1080" s="0" t="n">
        <v>70</v>
      </c>
      <c r="AU1080" s="0" t="n">
        <v>69</v>
      </c>
      <c r="AX1080" s="0" t="s">
        <v>5524</v>
      </c>
      <c r="AY1080" s="0" t="s">
        <v>5691</v>
      </c>
    </row>
    <row r="1081" customFormat="false" ht="15" hidden="false" customHeight="false" outlineLevel="0" collapsed="false">
      <c r="A1081" s="0" t="s">
        <v>5692</v>
      </c>
      <c r="B1081" s="0" t="s">
        <v>763</v>
      </c>
      <c r="C1081" s="0" t="s">
        <v>5693</v>
      </c>
      <c r="E1081" s="1" t="s">
        <v>5693</v>
      </c>
      <c r="G1081" s="5" t="s">
        <v>5693</v>
      </c>
      <c r="H1081" s="5"/>
      <c r="I1081" s="5"/>
      <c r="J1081" s="5"/>
      <c r="K1081" s="5"/>
      <c r="L1081" s="5"/>
      <c r="M1081" s="5"/>
      <c r="N1081" s="5" t="s">
        <v>5694</v>
      </c>
      <c r="O1081" s="0" t="s">
        <v>5693</v>
      </c>
      <c r="P1081" s="0" t="s">
        <v>5692</v>
      </c>
      <c r="Q1081" s="0" t="s">
        <v>51</v>
      </c>
      <c r="R1081" s="0" t="s">
        <v>52</v>
      </c>
      <c r="S1081" s="0" t="n">
        <v>33</v>
      </c>
      <c r="T1081" s="0" t="n">
        <v>6201</v>
      </c>
      <c r="U1081" s="0" t="n">
        <v>6201</v>
      </c>
      <c r="X1081" s="0" t="n">
        <v>48</v>
      </c>
      <c r="Y1081" s="0" t="s">
        <v>53</v>
      </c>
      <c r="Z1081" s="0" t="n">
        <v>6201</v>
      </c>
      <c r="AA1081" s="0" t="s">
        <v>54</v>
      </c>
      <c r="AB1081" s="0" t="s">
        <v>54</v>
      </c>
      <c r="AC1081" s="0" t="n">
        <v>387</v>
      </c>
      <c r="AD1081" s="0" t="s">
        <v>5695</v>
      </c>
      <c r="AG1081" s="6" t="n">
        <v>42582</v>
      </c>
      <c r="AH1081" s="0" t="n">
        <v>5</v>
      </c>
      <c r="AI1081" s="0" t="n">
        <v>6</v>
      </c>
      <c r="AJ1081" s="6" t="n">
        <v>42582</v>
      </c>
      <c r="AK1081" s="0" t="n">
        <v>387</v>
      </c>
      <c r="AL1081" s="6" t="n">
        <v>42582</v>
      </c>
      <c r="AM1081" s="0" t="n">
        <v>51</v>
      </c>
      <c r="AN1081" s="0" t="n">
        <v>56</v>
      </c>
      <c r="AO1081" s="0" t="n">
        <v>141</v>
      </c>
      <c r="AP1081" s="0" t="n">
        <v>158</v>
      </c>
      <c r="AQ1081" s="0" t="s">
        <v>803</v>
      </c>
      <c r="AR1081" s="0" t="s">
        <v>58</v>
      </c>
      <c r="AS1081" s="0" t="s">
        <v>53</v>
      </c>
      <c r="AT1081" s="0" t="n">
        <v>30</v>
      </c>
      <c r="AU1081" s="0" t="n">
        <v>33</v>
      </c>
      <c r="AX1081" s="0" t="s">
        <v>5524</v>
      </c>
      <c r="AY1081" s="0" t="s">
        <v>5696</v>
      </c>
    </row>
    <row r="1082" customFormat="false" ht="15" hidden="false" customHeight="false" outlineLevel="0" collapsed="false">
      <c r="A1082" s="0" t="s">
        <v>5697</v>
      </c>
      <c r="B1082" s="0" t="s">
        <v>763</v>
      </c>
      <c r="C1082" s="0" t="s">
        <v>5698</v>
      </c>
      <c r="E1082" s="1" t="s">
        <v>5698</v>
      </c>
      <c r="G1082" s="5" t="s">
        <v>5698</v>
      </c>
      <c r="H1082" s="5"/>
      <c r="I1082" s="5"/>
      <c r="J1082" s="5"/>
      <c r="K1082" s="5"/>
      <c r="L1082" s="5"/>
      <c r="M1082" s="5"/>
      <c r="N1082" s="5"/>
      <c r="O1082" s="0" t="s">
        <v>5698</v>
      </c>
      <c r="P1082" s="0" t="s">
        <v>5699</v>
      </c>
      <c r="Q1082" s="0" t="s">
        <v>51</v>
      </c>
      <c r="R1082" s="0" t="s">
        <v>52</v>
      </c>
      <c r="S1082" s="0" t="n">
        <v>70</v>
      </c>
      <c r="T1082" s="0" t="n">
        <v>2611</v>
      </c>
      <c r="U1082" s="0" t="n">
        <v>2611</v>
      </c>
      <c r="W1082" s="0" t="s">
        <v>5700</v>
      </c>
      <c r="X1082" s="0" t="n">
        <v>30</v>
      </c>
      <c r="Y1082" s="0" t="s">
        <v>53</v>
      </c>
      <c r="Z1082" s="0" t="n">
        <v>2611</v>
      </c>
      <c r="AA1082" s="0" t="s">
        <v>54</v>
      </c>
      <c r="AB1082" s="0" t="s">
        <v>54</v>
      </c>
      <c r="AC1082" s="0" t="n">
        <v>341</v>
      </c>
      <c r="AD1082" s="0" t="s">
        <v>5701</v>
      </c>
      <c r="AG1082" s="6" t="n">
        <v>42735</v>
      </c>
      <c r="AH1082" s="0" t="n">
        <v>1</v>
      </c>
      <c r="AI1082" s="0" t="n">
        <v>1</v>
      </c>
      <c r="AJ1082" s="6" t="n">
        <v>42735</v>
      </c>
      <c r="AK1082" s="0" t="n">
        <v>341</v>
      </c>
      <c r="AL1082" s="6" t="n">
        <v>42735</v>
      </c>
      <c r="AM1082" s="0" t="n">
        <v>103</v>
      </c>
      <c r="AN1082" s="0" t="n">
        <v>109</v>
      </c>
      <c r="AO1082" s="0" t="n">
        <v>60</v>
      </c>
      <c r="AP1082" s="0" t="n">
        <v>67</v>
      </c>
      <c r="AQ1082" s="0" t="s">
        <v>803</v>
      </c>
      <c r="AR1082" s="0" t="s">
        <v>58</v>
      </c>
      <c r="AS1082" s="0" t="s">
        <v>53</v>
      </c>
      <c r="AT1082" s="0" t="n">
        <v>27</v>
      </c>
      <c r="AU1082" s="0" t="n">
        <v>26</v>
      </c>
      <c r="AV1082" s="0" t="s">
        <v>5524</v>
      </c>
      <c r="AW1082" s="0" t="s">
        <v>5524</v>
      </c>
      <c r="AX1082" s="0" t="s">
        <v>5524</v>
      </c>
    </row>
    <row r="1083" customFormat="false" ht="15" hidden="false" customHeight="false" outlineLevel="0" collapsed="false">
      <c r="A1083" s="0" t="s">
        <v>5702</v>
      </c>
      <c r="B1083" s="0" t="s">
        <v>763</v>
      </c>
      <c r="C1083" s="0" t="s">
        <v>5703</v>
      </c>
      <c r="E1083" s="1" t="s">
        <v>5703</v>
      </c>
      <c r="G1083" s="5" t="s">
        <v>5703</v>
      </c>
      <c r="H1083" s="5"/>
      <c r="I1083" s="5"/>
      <c r="J1083" s="5"/>
      <c r="K1083" s="5"/>
      <c r="L1083" s="5"/>
      <c r="M1083" s="5"/>
      <c r="N1083" s="5"/>
      <c r="O1083" s="0" t="s">
        <v>4944</v>
      </c>
      <c r="P1083" s="0" t="s">
        <v>4945</v>
      </c>
      <c r="Q1083" s="0" t="s">
        <v>51</v>
      </c>
      <c r="R1083" s="0" t="s">
        <v>52</v>
      </c>
      <c r="S1083" s="0" t="n">
        <v>949</v>
      </c>
      <c r="T1083" s="0" t="n">
        <v>2612</v>
      </c>
      <c r="U1083" s="0" t="n">
        <v>2612</v>
      </c>
      <c r="X1083" s="0" t="n">
        <v>92</v>
      </c>
      <c r="Y1083" s="0" t="s">
        <v>67</v>
      </c>
      <c r="Z1083" s="0" t="n">
        <v>6619</v>
      </c>
      <c r="AA1083" s="0" t="s">
        <v>120</v>
      </c>
      <c r="AB1083" s="0" t="s">
        <v>56</v>
      </c>
      <c r="AC1083" s="0" t="n">
        <v>375</v>
      </c>
      <c r="AD1083" s="0" t="s">
        <v>5704</v>
      </c>
      <c r="AE1083" s="0" t="s">
        <v>5705</v>
      </c>
      <c r="AF1083" s="0" t="n">
        <v>37</v>
      </c>
      <c r="AG1083" s="0" t="n">
        <v>40</v>
      </c>
      <c r="AH1083" s="6" t="n">
        <v>42369</v>
      </c>
      <c r="AI1083" s="0" t="n">
        <v>1.503</v>
      </c>
      <c r="AJ1083" s="6" t="n">
        <v>42369</v>
      </c>
      <c r="AK1083" s="0" t="n">
        <v>910</v>
      </c>
      <c r="AL1083" s="0" t="n">
        <v>990</v>
      </c>
      <c r="AM1083" s="0" t="n">
        <v>755</v>
      </c>
      <c r="AN1083" s="0" t="n">
        <v>963</v>
      </c>
      <c r="AO1083" s="0" t="s">
        <v>189</v>
      </c>
      <c r="AP1083" s="0" t="s">
        <v>189</v>
      </c>
      <c r="AQ1083" s="0" t="s">
        <v>67</v>
      </c>
      <c r="AR1083" s="0" t="n">
        <v>958</v>
      </c>
      <c r="AS1083" s="0" t="n">
        <v>58</v>
      </c>
      <c r="AV1083" s="0" t="s">
        <v>5524</v>
      </c>
    </row>
    <row r="1084" customFormat="false" ht="15" hidden="false" customHeight="false" outlineLevel="0" collapsed="false">
      <c r="A1084" s="0" t="s">
        <v>5706</v>
      </c>
      <c r="B1084" s="0" t="s">
        <v>763</v>
      </c>
      <c r="C1084" s="0" t="s">
        <v>5707</v>
      </c>
      <c r="E1084" s="1" t="s">
        <v>5707</v>
      </c>
      <c r="G1084" s="5" t="s">
        <v>5707</v>
      </c>
      <c r="H1084" s="5"/>
      <c r="I1084" s="5"/>
      <c r="J1084" s="5"/>
      <c r="K1084" s="5"/>
      <c r="L1084" s="5"/>
      <c r="M1084" s="5"/>
      <c r="N1084" s="5"/>
      <c r="O1084" s="0" t="s">
        <v>5707</v>
      </c>
      <c r="P1084" s="0" t="s">
        <v>5708</v>
      </c>
      <c r="Q1084" s="0" t="s">
        <v>51</v>
      </c>
      <c r="R1084" s="0" t="s">
        <v>52</v>
      </c>
      <c r="S1084" s="0" t="n">
        <v>14</v>
      </c>
      <c r="T1084" s="0" t="n">
        <v>3240</v>
      </c>
      <c r="U1084" s="0" t="n">
        <v>3240</v>
      </c>
      <c r="W1084" s="0" t="s">
        <v>5709</v>
      </c>
      <c r="X1084" s="0" t="n">
        <v>17</v>
      </c>
      <c r="Y1084" s="0" t="s">
        <v>53</v>
      </c>
      <c r="Z1084" s="0" t="n">
        <v>3240</v>
      </c>
      <c r="AA1084" s="0" t="s">
        <v>54</v>
      </c>
      <c r="AB1084" s="0" t="s">
        <v>54</v>
      </c>
      <c r="AC1084" s="0" t="n">
        <v>14</v>
      </c>
      <c r="AD1084" s="0" t="s">
        <v>765</v>
      </c>
      <c r="AG1084" s="6" t="n">
        <v>42460</v>
      </c>
      <c r="AH1084" s="0" t="n">
        <v>0</v>
      </c>
      <c r="AI1084" s="0" t="n">
        <v>0</v>
      </c>
      <c r="AJ1084" s="6" t="n">
        <v>42460</v>
      </c>
      <c r="AK1084" s="0" t="n">
        <v>14</v>
      </c>
      <c r="AL1084" s="6" t="n">
        <v>42460</v>
      </c>
      <c r="AM1084" s="0" t="n">
        <v>14</v>
      </c>
      <c r="AN1084" s="0" t="n">
        <v>16</v>
      </c>
      <c r="AO1084" s="0" t="n">
        <v>55</v>
      </c>
      <c r="AP1084" s="0" t="n">
        <v>62</v>
      </c>
      <c r="AQ1084" s="0" t="s">
        <v>803</v>
      </c>
      <c r="AR1084" s="0" t="s">
        <v>58</v>
      </c>
      <c r="AS1084" s="0" t="s">
        <v>53</v>
      </c>
      <c r="AT1084" s="0" t="n">
        <v>16</v>
      </c>
      <c r="AU1084" s="0" t="n">
        <v>15</v>
      </c>
      <c r="AX1084" s="0" t="s">
        <v>5524</v>
      </c>
    </row>
    <row r="1085" customFormat="false" ht="15" hidden="false" customHeight="false" outlineLevel="0" collapsed="false">
      <c r="A1085" s="0" t="s">
        <v>5710</v>
      </c>
      <c r="B1085" s="0" t="s">
        <v>763</v>
      </c>
      <c r="C1085" s="0" t="s">
        <v>5711</v>
      </c>
      <c r="E1085" s="1" t="s">
        <v>5711</v>
      </c>
      <c r="G1085" s="5" t="s">
        <v>5711</v>
      </c>
      <c r="H1085" s="5"/>
      <c r="I1085" s="5"/>
      <c r="J1085" s="5"/>
      <c r="K1085" s="5"/>
      <c r="L1085" s="5"/>
      <c r="M1085" s="5"/>
      <c r="N1085" s="5"/>
      <c r="O1085" s="0" t="s">
        <v>5539</v>
      </c>
      <c r="P1085" s="0" t="s">
        <v>5540</v>
      </c>
      <c r="Q1085" s="0" t="s">
        <v>415</v>
      </c>
      <c r="R1085" s="0" t="s">
        <v>52</v>
      </c>
      <c r="S1085" s="0" t="n">
        <v>34.577</v>
      </c>
      <c r="T1085" s="0" t="n">
        <v>6500</v>
      </c>
      <c r="U1085" s="0" t="n">
        <v>6511</v>
      </c>
      <c r="X1085" s="0" t="n">
        <v>1</v>
      </c>
      <c r="Y1085" s="0" t="s">
        <v>227</v>
      </c>
      <c r="Z1085" s="0" t="n">
        <v>8411</v>
      </c>
      <c r="AA1085" s="0" t="s">
        <v>120</v>
      </c>
      <c r="AB1085" s="0" t="s">
        <v>56</v>
      </c>
      <c r="AC1085" s="0" t="s">
        <v>120</v>
      </c>
      <c r="AD1085" s="0" t="s">
        <v>765</v>
      </c>
      <c r="AG1085" s="6" t="n">
        <v>42369</v>
      </c>
      <c r="AH1085" s="0" t="n">
        <v>1.435</v>
      </c>
      <c r="AI1085" s="0" t="n">
        <v>1.563</v>
      </c>
      <c r="AJ1085" s="6" t="n">
        <v>42369</v>
      </c>
      <c r="AK1085" s="0" t="s">
        <v>56</v>
      </c>
      <c r="AM1085" s="0" t="n">
        <v>393.732</v>
      </c>
      <c r="AN1085" s="0" t="n">
        <v>428.656</v>
      </c>
      <c r="AO1085" s="0" t="n">
        <v>13.64</v>
      </c>
      <c r="AP1085" s="0" t="n">
        <v>15.24</v>
      </c>
      <c r="AQ1085" s="0" t="s">
        <v>803</v>
      </c>
      <c r="AR1085" s="0" t="s">
        <v>58</v>
      </c>
      <c r="AS1085" s="0" t="s">
        <v>227</v>
      </c>
      <c r="AT1085" s="0" t="n">
        <v>4528</v>
      </c>
      <c r="AU1085" s="0" t="n">
        <v>291</v>
      </c>
      <c r="AX1085" s="0" t="s">
        <v>5524</v>
      </c>
    </row>
    <row r="1086" customFormat="false" ht="15" hidden="false" customHeight="false" outlineLevel="0" collapsed="false">
      <c r="A1086" s="0" t="s">
        <v>5712</v>
      </c>
      <c r="B1086" s="0" t="s">
        <v>763</v>
      </c>
      <c r="C1086" s="0" t="s">
        <v>5713</v>
      </c>
      <c r="E1086" s="1" t="s">
        <v>5713</v>
      </c>
      <c r="G1086" s="5" t="s">
        <v>5713</v>
      </c>
      <c r="H1086" s="5"/>
      <c r="I1086" s="5"/>
      <c r="J1086" s="5"/>
      <c r="K1086" s="5"/>
      <c r="L1086" s="5"/>
      <c r="M1086" s="5"/>
      <c r="N1086" s="5"/>
      <c r="O1086" s="0" t="s">
        <v>5714</v>
      </c>
      <c r="P1086" s="0" t="s">
        <v>5715</v>
      </c>
      <c r="Q1086" s="0" t="s">
        <v>51</v>
      </c>
      <c r="R1086" s="0" t="s">
        <v>52</v>
      </c>
      <c r="S1086" s="0" t="n">
        <v>4.996</v>
      </c>
      <c r="T1086" s="0" t="n">
        <v>6209</v>
      </c>
      <c r="U1086" s="0" t="n">
        <v>6209</v>
      </c>
      <c r="X1086" s="0" t="n">
        <v>139</v>
      </c>
      <c r="Y1086" s="0" t="s">
        <v>195</v>
      </c>
      <c r="Z1086" s="0" t="s">
        <v>120</v>
      </c>
      <c r="AA1086" s="0" t="s">
        <v>120</v>
      </c>
      <c r="AB1086" s="0" t="s">
        <v>5716</v>
      </c>
      <c r="AC1086" s="0" t="s">
        <v>120</v>
      </c>
      <c r="AD1086" s="0" t="s">
        <v>765</v>
      </c>
      <c r="AG1086" s="6" t="n">
        <v>42735</v>
      </c>
      <c r="AH1086" s="0" t="n">
        <v>401</v>
      </c>
      <c r="AI1086" s="0" t="n">
        <v>423</v>
      </c>
      <c r="AJ1086" s="6" t="n">
        <v>42735</v>
      </c>
      <c r="AK1086" s="0" t="n">
        <v>8.899</v>
      </c>
      <c r="AL1086" s="6" t="n">
        <v>42735</v>
      </c>
      <c r="AM1086" s="0" t="n">
        <v>8.232</v>
      </c>
      <c r="AN1086" s="0" t="n">
        <v>8.677</v>
      </c>
      <c r="AO1086" s="0" t="n">
        <v>12.951</v>
      </c>
      <c r="AP1086" s="0" t="n">
        <v>14.471</v>
      </c>
      <c r="AQ1086" s="0" t="s">
        <v>803</v>
      </c>
      <c r="AR1086" s="0" t="s">
        <v>58</v>
      </c>
      <c r="AS1086" s="0" t="s">
        <v>195</v>
      </c>
      <c r="AT1086" s="0" t="n">
        <v>57</v>
      </c>
      <c r="AU1086" s="0" t="n">
        <v>27</v>
      </c>
      <c r="AX1086" s="0" t="s">
        <v>5524</v>
      </c>
    </row>
    <row r="1087" customFormat="false" ht="15" hidden="false" customHeight="false" outlineLevel="0" collapsed="false">
      <c r="A1087" s="0" t="s">
        <v>5717</v>
      </c>
      <c r="B1087" s="0" t="s">
        <v>763</v>
      </c>
      <c r="C1087" s="0" t="s">
        <v>5718</v>
      </c>
      <c r="E1087" s="1" t="s">
        <v>5718</v>
      </c>
      <c r="G1087" s="5" t="s">
        <v>5718</v>
      </c>
      <c r="H1087" s="5"/>
      <c r="I1087" s="5"/>
      <c r="J1087" s="5"/>
      <c r="K1087" s="5"/>
      <c r="L1087" s="5"/>
      <c r="M1087" s="5"/>
      <c r="N1087" s="5"/>
      <c r="O1087" s="0" t="s">
        <v>5718</v>
      </c>
      <c r="P1087" s="0" t="s">
        <v>5719</v>
      </c>
      <c r="Q1087" s="0" t="s">
        <v>51</v>
      </c>
      <c r="R1087" s="0" t="s">
        <v>52</v>
      </c>
      <c r="S1087" s="0" t="n">
        <v>12.101</v>
      </c>
      <c r="T1087" s="0" t="n">
        <v>6190</v>
      </c>
      <c r="U1087" s="0" t="n">
        <v>6190</v>
      </c>
      <c r="V1087" s="0" t="n">
        <v>5811</v>
      </c>
      <c r="W1087" s="0" t="s">
        <v>5720</v>
      </c>
      <c r="X1087" s="0" t="n">
        <v>998</v>
      </c>
      <c r="Y1087" s="0" t="s">
        <v>77</v>
      </c>
      <c r="Z1087" s="0" t="n">
        <v>6190</v>
      </c>
      <c r="AA1087" s="0" t="s">
        <v>54</v>
      </c>
      <c r="AB1087" s="0" t="s">
        <v>54</v>
      </c>
      <c r="AC1087" s="0" t="n">
        <v>20.3</v>
      </c>
      <c r="AD1087" s="0" t="s">
        <v>765</v>
      </c>
      <c r="AG1087" s="6" t="n">
        <v>42735</v>
      </c>
      <c r="AH1087" s="0" t="n">
        <v>1.256</v>
      </c>
      <c r="AI1087" s="0" t="n">
        <v>1.324</v>
      </c>
      <c r="AJ1087" s="6" t="n">
        <v>42735</v>
      </c>
      <c r="AK1087" s="0" t="n">
        <v>20.3</v>
      </c>
      <c r="AL1087" s="6" t="n">
        <v>42735</v>
      </c>
      <c r="AM1087" s="0" t="n">
        <v>32.365</v>
      </c>
      <c r="AN1087" s="0" t="n">
        <v>34.116</v>
      </c>
      <c r="AO1087" s="0" t="n">
        <v>26.492</v>
      </c>
      <c r="AP1087" s="0" t="n">
        <v>29.601</v>
      </c>
      <c r="AQ1087" s="0" t="s">
        <v>803</v>
      </c>
      <c r="AR1087" s="0" t="s">
        <v>58</v>
      </c>
      <c r="AS1087" s="0" t="s">
        <v>77</v>
      </c>
      <c r="AT1087" s="0" t="n">
        <v>550</v>
      </c>
      <c r="AU1087" s="0" t="n">
        <v>561</v>
      </c>
      <c r="AX1087" s="0" t="s">
        <v>5524</v>
      </c>
      <c r="AY1087" s="0" t="s">
        <v>5721</v>
      </c>
    </row>
    <row r="1088" customFormat="false" ht="15" hidden="false" customHeight="false" outlineLevel="0" collapsed="false">
      <c r="A1088" s="0" t="s">
        <v>5722</v>
      </c>
      <c r="B1088" s="0" t="s">
        <v>763</v>
      </c>
      <c r="C1088" s="0" t="s">
        <v>5723</v>
      </c>
      <c r="E1088" s="1" t="s">
        <v>5723</v>
      </c>
      <c r="G1088" s="5" t="s">
        <v>5723</v>
      </c>
      <c r="H1088" s="5"/>
      <c r="I1088" s="5"/>
      <c r="J1088" s="5"/>
      <c r="K1088" s="5"/>
      <c r="L1088" s="5"/>
      <c r="M1088" s="5"/>
      <c r="N1088" s="5"/>
      <c r="O1088" s="0" t="s">
        <v>5723</v>
      </c>
      <c r="P1088" s="0" t="s">
        <v>5724</v>
      </c>
      <c r="Q1088" s="0" t="s">
        <v>51</v>
      </c>
      <c r="R1088" s="0" t="s">
        <v>52</v>
      </c>
      <c r="S1088" s="0" t="n">
        <v>163</v>
      </c>
      <c r="T1088" s="0" t="n">
        <v>2620</v>
      </c>
      <c r="U1088" s="0" t="n">
        <v>2620</v>
      </c>
      <c r="X1088" s="0" t="n">
        <v>22</v>
      </c>
      <c r="Y1088" s="0" t="s">
        <v>128</v>
      </c>
      <c r="Z1088" s="0" t="n">
        <v>2620</v>
      </c>
      <c r="AA1088" s="0" t="s">
        <v>54</v>
      </c>
      <c r="AB1088" s="0" t="s">
        <v>54</v>
      </c>
      <c r="AC1088" s="0" t="n">
        <v>177</v>
      </c>
      <c r="AD1088" s="0" t="s">
        <v>5725</v>
      </c>
      <c r="AG1088" s="6" t="n">
        <v>42735</v>
      </c>
      <c r="AH1088" s="0" t="n">
        <v>-3</v>
      </c>
      <c r="AI1088" s="0" t="n">
        <v>-4</v>
      </c>
      <c r="AJ1088" s="6" t="n">
        <v>42735</v>
      </c>
      <c r="AK1088" s="0" t="n">
        <v>177</v>
      </c>
      <c r="AL1088" s="6" t="n">
        <v>42735</v>
      </c>
      <c r="AM1088" s="0" t="n">
        <v>107</v>
      </c>
      <c r="AN1088" s="0" t="n">
        <v>113</v>
      </c>
      <c r="AO1088" s="0" t="n">
        <v>40</v>
      </c>
      <c r="AP1088" s="0" t="n">
        <v>45</v>
      </c>
      <c r="AQ1088" s="0" t="s">
        <v>803</v>
      </c>
      <c r="AR1088" s="0" t="s">
        <v>58</v>
      </c>
      <c r="AS1088" s="0" t="s">
        <v>128</v>
      </c>
      <c r="AT1088" s="0" t="n">
        <v>13</v>
      </c>
      <c r="AU1088" s="0" t="n">
        <v>13</v>
      </c>
      <c r="AX1088" s="0" t="s">
        <v>5524</v>
      </c>
    </row>
    <row r="1089" customFormat="false" ht="15" hidden="false" customHeight="false" outlineLevel="0" collapsed="false">
      <c r="A1089" s="0" t="s">
        <v>5726</v>
      </c>
      <c r="B1089" s="0" t="s">
        <v>763</v>
      </c>
      <c r="C1089" s="0" t="s">
        <v>5727</v>
      </c>
      <c r="E1089" s="1" t="s">
        <v>5727</v>
      </c>
      <c r="G1089" s="5" t="s">
        <v>5727</v>
      </c>
      <c r="H1089" s="5"/>
      <c r="I1089" s="5"/>
      <c r="J1089" s="5"/>
      <c r="K1089" s="5"/>
      <c r="L1089" s="5"/>
      <c r="M1089" s="5"/>
      <c r="N1089" s="5"/>
      <c r="O1089" s="0" t="s">
        <v>5728</v>
      </c>
      <c r="P1089" s="0" t="s">
        <v>5729</v>
      </c>
      <c r="Q1089" s="0" t="s">
        <v>51</v>
      </c>
      <c r="R1089" s="0" t="s">
        <v>52</v>
      </c>
      <c r="S1089" s="0" t="n">
        <v>1.019</v>
      </c>
      <c r="T1089" s="0" t="n">
        <v>2932</v>
      </c>
      <c r="U1089" s="0" t="n">
        <v>2932</v>
      </c>
      <c r="W1089" s="0" t="s">
        <v>5730</v>
      </c>
      <c r="X1089" s="0" t="n">
        <v>88</v>
      </c>
      <c r="Y1089" s="0" t="s">
        <v>67</v>
      </c>
      <c r="Z1089" s="0" t="n">
        <v>7010</v>
      </c>
      <c r="AA1089" s="0" t="s">
        <v>5731</v>
      </c>
      <c r="AB1089" s="0" t="s">
        <v>56</v>
      </c>
      <c r="AD1089" s="0" t="s">
        <v>5732</v>
      </c>
      <c r="AG1089" s="6" t="n">
        <v>42735</v>
      </c>
      <c r="AH1089" s="0" t="n">
        <v>86</v>
      </c>
      <c r="AI1089" s="0" t="n">
        <v>91</v>
      </c>
      <c r="AJ1089" s="6" t="n">
        <v>42735</v>
      </c>
      <c r="AK1089" s="0" t="n">
        <v>9.824</v>
      </c>
      <c r="AL1089" s="6" t="n">
        <v>42735</v>
      </c>
      <c r="AM1089" s="0" t="n">
        <v>680</v>
      </c>
      <c r="AN1089" s="0" t="n">
        <v>717</v>
      </c>
      <c r="AO1089" s="0" t="n">
        <v>979</v>
      </c>
      <c r="AP1089" s="0" t="n">
        <v>1.094</v>
      </c>
      <c r="AQ1089" s="0" t="s">
        <v>803</v>
      </c>
      <c r="AR1089" s="0" t="s">
        <v>58</v>
      </c>
      <c r="AS1089" s="0" t="s">
        <v>67</v>
      </c>
      <c r="AT1089" s="0" t="n">
        <v>47</v>
      </c>
      <c r="AU1089" s="0" t="n">
        <v>43</v>
      </c>
      <c r="AV1089" s="0" t="s">
        <v>5524</v>
      </c>
      <c r="AW1089" s="0" t="s">
        <v>5524</v>
      </c>
      <c r="AX1089" s="0" t="s">
        <v>5524</v>
      </c>
    </row>
    <row r="1090" customFormat="false" ht="15" hidden="false" customHeight="false" outlineLevel="0" collapsed="false">
      <c r="A1090" s="0" t="s">
        <v>5733</v>
      </c>
      <c r="B1090" s="0" t="s">
        <v>763</v>
      </c>
      <c r="C1090" s="0" t="s">
        <v>5734</v>
      </c>
      <c r="E1090" s="1" t="s">
        <v>5734</v>
      </c>
      <c r="G1090" s="5" t="s">
        <v>5734</v>
      </c>
      <c r="H1090" s="5"/>
      <c r="I1090" s="5"/>
      <c r="J1090" s="5"/>
      <c r="K1090" s="5"/>
      <c r="L1090" s="5"/>
      <c r="M1090" s="5"/>
      <c r="N1090" s="5"/>
      <c r="O1090" s="0" t="s">
        <v>5735</v>
      </c>
      <c r="P1090" s="0" t="s">
        <v>5736</v>
      </c>
      <c r="Q1090" s="0" t="s">
        <v>51</v>
      </c>
      <c r="R1090" s="0" t="s">
        <v>52</v>
      </c>
      <c r="S1090" s="0" t="n">
        <v>1.207</v>
      </c>
      <c r="T1090" s="0" t="n">
        <v>7112</v>
      </c>
      <c r="U1090" s="0" t="n">
        <v>7112</v>
      </c>
      <c r="V1090" s="0" t="n">
        <v>7010</v>
      </c>
      <c r="X1090" s="0" t="n">
        <v>85</v>
      </c>
      <c r="Y1090" s="0" t="s">
        <v>67</v>
      </c>
      <c r="Z1090" s="0" t="s">
        <v>120</v>
      </c>
      <c r="AA1090" s="0" t="s">
        <v>54</v>
      </c>
      <c r="AB1090" s="0" t="s">
        <v>54</v>
      </c>
      <c r="AC1090" s="0" t="s">
        <v>120</v>
      </c>
      <c r="AD1090" s="0" t="s">
        <v>765</v>
      </c>
      <c r="AE1090" s="0" t="s">
        <v>5737</v>
      </c>
      <c r="AF1090" s="0" t="n">
        <v>24</v>
      </c>
      <c r="AG1090" s="0" t="n">
        <v>26</v>
      </c>
      <c r="AH1090" s="6" t="n">
        <v>42613</v>
      </c>
      <c r="AI1090" s="0" t="n">
        <v>7.53</v>
      </c>
      <c r="AJ1090" s="6" t="n">
        <v>42613</v>
      </c>
      <c r="AK1090" s="0" t="n">
        <v>922</v>
      </c>
      <c r="AL1090" s="0" t="n">
        <v>1.026</v>
      </c>
      <c r="AM1090" s="0" t="s">
        <v>56</v>
      </c>
      <c r="AN1090" s="0" t="s">
        <v>56</v>
      </c>
      <c r="AO1090" s="0" t="s">
        <v>70</v>
      </c>
      <c r="AP1090" s="0" t="s">
        <v>70</v>
      </c>
      <c r="AQ1090" s="0" t="s">
        <v>67</v>
      </c>
      <c r="AR1090" s="0" t="n">
        <v>39</v>
      </c>
      <c r="AS1090" s="0" t="n">
        <v>1</v>
      </c>
      <c r="AV1090" s="0" t="s">
        <v>5524</v>
      </c>
    </row>
    <row r="1091" customFormat="false" ht="15" hidden="false" customHeight="false" outlineLevel="0" collapsed="false">
      <c r="A1091" s="0" t="s">
        <v>5738</v>
      </c>
      <c r="B1091" s="0" t="s">
        <v>763</v>
      </c>
      <c r="C1091" s="0" t="s">
        <v>5739</v>
      </c>
      <c r="E1091" s="1" t="s">
        <v>5739</v>
      </c>
      <c r="G1091" s="5" t="s">
        <v>5739</v>
      </c>
      <c r="H1091" s="5"/>
      <c r="I1091" s="5"/>
      <c r="J1091" s="5"/>
      <c r="K1091" s="5"/>
      <c r="L1091" s="5"/>
      <c r="M1091" s="5"/>
      <c r="N1091" s="5"/>
      <c r="O1091" s="0" t="s">
        <v>5740</v>
      </c>
      <c r="P1091" s="0" t="s">
        <v>5741</v>
      </c>
      <c r="Q1091" s="0" t="s">
        <v>51</v>
      </c>
      <c r="R1091" s="0" t="s">
        <v>52</v>
      </c>
      <c r="S1091" s="0" t="n">
        <v>315</v>
      </c>
      <c r="T1091" s="0" t="n">
        <v>2899</v>
      </c>
      <c r="U1091" s="0" t="n">
        <v>2899</v>
      </c>
      <c r="V1091" s="0" t="n">
        <v>2829</v>
      </c>
      <c r="W1091" s="0" t="s">
        <v>5742</v>
      </c>
      <c r="X1091" s="0" t="n">
        <v>138</v>
      </c>
      <c r="Y1091" s="0" t="s">
        <v>67</v>
      </c>
      <c r="Z1091" s="0" t="s">
        <v>120</v>
      </c>
      <c r="AA1091" s="0" t="s">
        <v>120</v>
      </c>
      <c r="AB1091" s="0" t="s">
        <v>56</v>
      </c>
      <c r="AC1091" s="0" t="s">
        <v>120</v>
      </c>
      <c r="AD1091" s="0" t="s">
        <v>765</v>
      </c>
      <c r="AG1091" s="6" t="n">
        <v>42735</v>
      </c>
      <c r="AH1091" s="0" t="n">
        <v>0</v>
      </c>
      <c r="AI1091" s="0" t="n">
        <v>0</v>
      </c>
      <c r="AJ1091" s="6" t="n">
        <v>42735</v>
      </c>
      <c r="AK1091" s="0" t="n">
        <v>1.836</v>
      </c>
      <c r="AL1091" s="6" t="n">
        <v>42735</v>
      </c>
      <c r="AM1091" s="0" t="n">
        <v>380</v>
      </c>
      <c r="AN1091" s="0" t="n">
        <v>400</v>
      </c>
      <c r="AO1091" s="0" t="n">
        <v>323</v>
      </c>
      <c r="AP1091" s="0" t="n">
        <v>360</v>
      </c>
      <c r="AQ1091" s="0" t="s">
        <v>803</v>
      </c>
      <c r="AR1091" s="0" t="s">
        <v>58</v>
      </c>
      <c r="AS1091" s="0" t="s">
        <v>67</v>
      </c>
      <c r="AT1091" s="0" t="n">
        <v>104</v>
      </c>
      <c r="AU1091" s="0" t="n">
        <v>16</v>
      </c>
      <c r="AX1091" s="0" t="s">
        <v>5524</v>
      </c>
    </row>
    <row r="1092" customFormat="false" ht="15" hidden="false" customHeight="false" outlineLevel="0" collapsed="false">
      <c r="A1092" s="0" t="s">
        <v>5743</v>
      </c>
      <c r="B1092" s="0" t="s">
        <v>763</v>
      </c>
      <c r="C1092" s="0" t="s">
        <v>5744</v>
      </c>
      <c r="E1092" s="1" t="s">
        <v>5744</v>
      </c>
      <c r="G1092" s="5" t="s">
        <v>5744</v>
      </c>
      <c r="H1092" s="5"/>
      <c r="I1092" s="5"/>
      <c r="J1092" s="5"/>
      <c r="K1092" s="5"/>
      <c r="L1092" s="5"/>
      <c r="M1092" s="5"/>
      <c r="N1092" s="5"/>
      <c r="O1092" s="0" t="s">
        <v>5745</v>
      </c>
      <c r="P1092" s="0" t="s">
        <v>5746</v>
      </c>
      <c r="Q1092" s="0" t="s">
        <v>51</v>
      </c>
      <c r="R1092" s="0" t="s">
        <v>52</v>
      </c>
      <c r="S1092" s="0" t="n">
        <v>467</v>
      </c>
      <c r="T1092" s="0" t="n">
        <v>6209</v>
      </c>
      <c r="U1092" s="0" t="n">
        <v>6209</v>
      </c>
      <c r="X1092" s="0" t="n">
        <v>193</v>
      </c>
      <c r="Y1092" s="0" t="s">
        <v>67</v>
      </c>
      <c r="Z1092" s="0" t="s">
        <v>120</v>
      </c>
      <c r="AA1092" s="0" t="s">
        <v>120</v>
      </c>
      <c r="AB1092" s="0" t="s">
        <v>56</v>
      </c>
      <c r="AC1092" s="0" t="s">
        <v>120</v>
      </c>
      <c r="AD1092" s="0" t="s">
        <v>5628</v>
      </c>
      <c r="AG1092" s="6" t="n">
        <v>42735</v>
      </c>
      <c r="AH1092" s="0" t="n">
        <v>-27</v>
      </c>
      <c r="AI1092" s="0" t="n">
        <v>-28</v>
      </c>
      <c r="AJ1092" s="6" t="n">
        <v>42735</v>
      </c>
      <c r="AK1092" s="0" t="n">
        <v>4.062</v>
      </c>
      <c r="AL1092" s="6" t="n">
        <v>42735</v>
      </c>
      <c r="AM1092" s="0" t="n">
        <v>709</v>
      </c>
      <c r="AN1092" s="0" t="n">
        <v>747</v>
      </c>
      <c r="AO1092" s="0" t="n">
        <v>408</v>
      </c>
      <c r="AP1092" s="0" t="n">
        <v>456</v>
      </c>
      <c r="AQ1092" s="0" t="s">
        <v>803</v>
      </c>
      <c r="AR1092" s="0" t="s">
        <v>58</v>
      </c>
      <c r="AS1092" s="0" t="s">
        <v>67</v>
      </c>
      <c r="AT1092" s="0" t="n">
        <v>79</v>
      </c>
      <c r="AU1092" s="0" t="n">
        <v>44</v>
      </c>
      <c r="AX1092" s="0" t="s">
        <v>5524</v>
      </c>
    </row>
    <row r="1093" customFormat="false" ht="15" hidden="false" customHeight="false" outlineLevel="0" collapsed="false">
      <c r="A1093" s="0" t="s">
        <v>5747</v>
      </c>
      <c r="B1093" s="0" t="s">
        <v>763</v>
      </c>
      <c r="C1093" s="0" t="s">
        <v>5748</v>
      </c>
      <c r="E1093" s="1" t="s">
        <v>5748</v>
      </c>
      <c r="G1093" s="5" t="s">
        <v>5748</v>
      </c>
      <c r="H1093" s="5"/>
      <c r="I1093" s="5"/>
      <c r="J1093" s="5"/>
      <c r="K1093" s="5"/>
      <c r="L1093" s="5"/>
      <c r="M1093" s="5"/>
      <c r="N1093" s="5"/>
      <c r="O1093" s="0" t="s">
        <v>5539</v>
      </c>
      <c r="P1093" s="0" t="s">
        <v>5540</v>
      </c>
      <c r="Q1093" s="0" t="s">
        <v>51</v>
      </c>
      <c r="R1093" s="0" t="s">
        <v>52</v>
      </c>
      <c r="S1093" s="0" t="n">
        <v>1.364</v>
      </c>
      <c r="T1093" s="0" t="n">
        <v>7010</v>
      </c>
      <c r="U1093" s="0" t="n">
        <v>7010</v>
      </c>
      <c r="V1093" s="0" t="n">
        <v>3311</v>
      </c>
      <c r="X1093" s="0" t="n">
        <v>150</v>
      </c>
      <c r="Y1093" s="0" t="s">
        <v>67</v>
      </c>
      <c r="Z1093" s="0" t="n">
        <v>8411</v>
      </c>
      <c r="AA1093" s="0" t="s">
        <v>120</v>
      </c>
      <c r="AB1093" s="0" t="s">
        <v>54</v>
      </c>
      <c r="AC1093" s="0" t="s">
        <v>120</v>
      </c>
      <c r="AD1093" s="0" t="s">
        <v>765</v>
      </c>
      <c r="AE1093" s="0" t="s">
        <v>5749</v>
      </c>
      <c r="AF1093" s="0" t="n">
        <v>657</v>
      </c>
      <c r="AG1093" s="0" t="n">
        <v>715</v>
      </c>
      <c r="AH1093" s="6" t="n">
        <v>42369</v>
      </c>
      <c r="AI1093" s="0" t="n">
        <v>4.197</v>
      </c>
      <c r="AJ1093" s="6" t="n">
        <v>42369</v>
      </c>
      <c r="AK1093" s="0" t="n">
        <v>1.523</v>
      </c>
      <c r="AL1093" s="0" t="n">
        <v>1.658</v>
      </c>
      <c r="AM1093" s="0" t="s">
        <v>56</v>
      </c>
      <c r="AN1093" s="0" t="s">
        <v>56</v>
      </c>
      <c r="AO1093" s="0" t="s">
        <v>70</v>
      </c>
      <c r="AP1093" s="0" t="s">
        <v>70</v>
      </c>
      <c r="AQ1093" s="0" t="s">
        <v>67</v>
      </c>
      <c r="AR1093" s="0" t="n">
        <v>4528</v>
      </c>
      <c r="AS1093" s="0" t="n">
        <v>2</v>
      </c>
      <c r="AV1093" s="0" t="s">
        <v>5524</v>
      </c>
    </row>
    <row r="1094" customFormat="false" ht="15" hidden="false" customHeight="false" outlineLevel="0" collapsed="false">
      <c r="A1094" s="0" t="s">
        <v>5750</v>
      </c>
      <c r="B1094" s="0" t="s">
        <v>763</v>
      </c>
      <c r="C1094" s="0" t="s">
        <v>5751</v>
      </c>
      <c r="E1094" s="1" t="s">
        <v>5751</v>
      </c>
      <c r="G1094" s="5" t="s">
        <v>5751</v>
      </c>
      <c r="H1094" s="5"/>
      <c r="I1094" s="5"/>
      <c r="J1094" s="5"/>
      <c r="K1094" s="5"/>
      <c r="L1094" s="5"/>
      <c r="M1094" s="5"/>
      <c r="N1094" s="5"/>
      <c r="O1094" s="0" t="s">
        <v>5752</v>
      </c>
      <c r="P1094" s="0" t="s">
        <v>5753</v>
      </c>
      <c r="Q1094" s="0" t="s">
        <v>51</v>
      </c>
      <c r="R1094" s="0" t="s">
        <v>52</v>
      </c>
      <c r="S1094" s="0" t="n">
        <v>2.901</v>
      </c>
      <c r="T1094" s="0" t="n">
        <v>4333</v>
      </c>
      <c r="U1094" s="0" t="n">
        <v>4333</v>
      </c>
      <c r="X1094" s="0" t="n">
        <v>249</v>
      </c>
      <c r="Y1094" s="0" t="s">
        <v>67</v>
      </c>
      <c r="Z1094" s="0" t="s">
        <v>120</v>
      </c>
      <c r="AA1094" s="0" t="s">
        <v>120</v>
      </c>
      <c r="AB1094" s="0" t="s">
        <v>56</v>
      </c>
      <c r="AC1094" s="0" t="s">
        <v>120</v>
      </c>
      <c r="AD1094" s="0" t="s">
        <v>5754</v>
      </c>
      <c r="AG1094" s="6" t="n">
        <v>42735</v>
      </c>
      <c r="AH1094" s="0" t="n">
        <v>119</v>
      </c>
      <c r="AI1094" s="0" t="n">
        <v>125</v>
      </c>
      <c r="AJ1094" s="6" t="n">
        <v>42735</v>
      </c>
      <c r="AK1094" s="0" t="n">
        <v>12.621</v>
      </c>
      <c r="AL1094" s="6" t="n">
        <v>42735</v>
      </c>
      <c r="AM1094" s="0" t="n">
        <v>2.168</v>
      </c>
      <c r="AN1094" s="0" t="n">
        <v>2.285</v>
      </c>
      <c r="AO1094" s="0" t="n">
        <v>2.618</v>
      </c>
      <c r="AP1094" s="0" t="n">
        <v>2.926</v>
      </c>
      <c r="AQ1094" s="0" t="s">
        <v>803</v>
      </c>
      <c r="AR1094" s="0" t="s">
        <v>58</v>
      </c>
      <c r="AS1094" s="0" t="s">
        <v>67</v>
      </c>
      <c r="AT1094" s="0" t="n">
        <v>123</v>
      </c>
      <c r="AU1094" s="0" t="n">
        <v>65</v>
      </c>
      <c r="AX1094" s="0" t="s">
        <v>5524</v>
      </c>
      <c r="AY1094" s="0" t="s">
        <v>5755</v>
      </c>
    </row>
    <row r="1095" customFormat="false" ht="15" hidden="false" customHeight="false" outlineLevel="0" collapsed="false">
      <c r="A1095" s="0" t="s">
        <v>5756</v>
      </c>
      <c r="B1095" s="0" t="s">
        <v>763</v>
      </c>
      <c r="C1095" s="0" t="s">
        <v>5757</v>
      </c>
      <c r="E1095" s="1" t="s">
        <v>5757</v>
      </c>
      <c r="G1095" s="5" t="s">
        <v>5757</v>
      </c>
      <c r="H1095" s="5" t="s">
        <v>5758</v>
      </c>
      <c r="I1095" s="5"/>
      <c r="J1095" s="5"/>
      <c r="K1095" s="5"/>
      <c r="L1095" s="5"/>
      <c r="M1095" s="5"/>
      <c r="N1095" s="5"/>
      <c r="O1095" s="0" t="s">
        <v>5759</v>
      </c>
      <c r="P1095" s="0" t="s">
        <v>5760</v>
      </c>
      <c r="Q1095" s="0" t="s">
        <v>51</v>
      </c>
      <c r="R1095" s="0" t="s">
        <v>52</v>
      </c>
      <c r="S1095" s="0" t="n">
        <v>3.531</v>
      </c>
      <c r="T1095" s="0" t="n">
        <v>1062</v>
      </c>
      <c r="U1095" s="0" t="n">
        <v>1062</v>
      </c>
      <c r="X1095" s="0" t="n">
        <v>104</v>
      </c>
      <c r="Y1095" s="0" t="s">
        <v>67</v>
      </c>
      <c r="Z1095" s="0" t="s">
        <v>120</v>
      </c>
      <c r="AA1095" s="0" t="s">
        <v>54</v>
      </c>
      <c r="AB1095" s="0" t="s">
        <v>54</v>
      </c>
      <c r="AC1095" s="0" t="s">
        <v>120</v>
      </c>
      <c r="AD1095" s="0" t="s">
        <v>5761</v>
      </c>
      <c r="AE1095" s="0" t="s">
        <v>5762</v>
      </c>
      <c r="AF1095" s="0" t="n">
        <v>319</v>
      </c>
      <c r="AG1095" s="0" t="n">
        <v>336</v>
      </c>
      <c r="AH1095" s="6" t="n">
        <v>42735</v>
      </c>
      <c r="AI1095" s="0" t="n">
        <v>8.009</v>
      </c>
      <c r="AJ1095" s="6" t="n">
        <v>42735</v>
      </c>
      <c r="AK1095" s="0" t="n">
        <v>3.349</v>
      </c>
      <c r="AL1095" s="0" t="n">
        <v>3.531</v>
      </c>
      <c r="AM1095" s="0" t="s">
        <v>56</v>
      </c>
      <c r="AN1095" s="0" t="s">
        <v>56</v>
      </c>
      <c r="AO1095" s="0" t="s">
        <v>70</v>
      </c>
      <c r="AP1095" s="0" t="s">
        <v>70</v>
      </c>
      <c r="AQ1095" s="0" t="s">
        <v>67</v>
      </c>
      <c r="AR1095" s="0" t="n">
        <v>54</v>
      </c>
      <c r="AS1095" s="0" t="n">
        <v>60</v>
      </c>
      <c r="AT1095" s="0" t="s">
        <v>5763</v>
      </c>
      <c r="AU1095" s="0" t="s">
        <v>5764</v>
      </c>
      <c r="AV1095" s="0" t="s">
        <v>5524</v>
      </c>
      <c r="AW1095" s="0" t="s">
        <v>5763</v>
      </c>
    </row>
    <row r="1096" customFormat="false" ht="15" hidden="false" customHeight="false" outlineLevel="0" collapsed="false">
      <c r="A1096" s="0" t="s">
        <v>5765</v>
      </c>
      <c r="B1096" s="0" t="s">
        <v>763</v>
      </c>
      <c r="C1096" s="0" t="s">
        <v>5766</v>
      </c>
      <c r="E1096" s="1" t="s">
        <v>5766</v>
      </c>
      <c r="G1096" s="5" t="s">
        <v>5766</v>
      </c>
      <c r="H1096" s="5"/>
      <c r="I1096" s="5"/>
      <c r="J1096" s="5"/>
      <c r="K1096" s="5"/>
      <c r="L1096" s="5"/>
      <c r="M1096" s="5"/>
      <c r="N1096" s="5"/>
      <c r="O1096" s="0" t="s">
        <v>5766</v>
      </c>
      <c r="P1096" s="0" t="s">
        <v>5767</v>
      </c>
      <c r="Q1096" s="0" t="s">
        <v>51</v>
      </c>
      <c r="R1096" s="0" t="s">
        <v>52</v>
      </c>
      <c r="S1096" s="0" t="n">
        <v>68</v>
      </c>
      <c r="T1096" s="0" t="n">
        <v>6201</v>
      </c>
      <c r="U1096" s="0" t="n">
        <v>6201</v>
      </c>
      <c r="X1096" s="0" t="n">
        <v>15</v>
      </c>
      <c r="Y1096" s="0" t="s">
        <v>77</v>
      </c>
      <c r="Z1096" s="0" t="n">
        <v>6201</v>
      </c>
      <c r="AA1096" s="0" t="s">
        <v>54</v>
      </c>
      <c r="AB1096" s="0" t="s">
        <v>54</v>
      </c>
      <c r="AC1096" s="0" t="n">
        <v>382</v>
      </c>
      <c r="AD1096" s="0" t="s">
        <v>5768</v>
      </c>
      <c r="AG1096" s="6" t="n">
        <v>42460</v>
      </c>
      <c r="AH1096" s="0" t="n">
        <v>1</v>
      </c>
      <c r="AI1096" s="0" t="n">
        <v>1</v>
      </c>
      <c r="AJ1096" s="6" t="n">
        <v>42460</v>
      </c>
      <c r="AK1096" s="0" t="n">
        <v>382</v>
      </c>
      <c r="AL1096" s="6" t="n">
        <v>42460</v>
      </c>
      <c r="AM1096" s="0" t="n">
        <v>83</v>
      </c>
      <c r="AN1096" s="0" t="n">
        <v>95</v>
      </c>
      <c r="AO1096" s="0" t="n">
        <v>53</v>
      </c>
      <c r="AP1096" s="0" t="n">
        <v>60</v>
      </c>
      <c r="AQ1096" s="0" t="s">
        <v>803</v>
      </c>
      <c r="AR1096" s="0" t="s">
        <v>58</v>
      </c>
      <c r="AS1096" s="0" t="s">
        <v>77</v>
      </c>
      <c r="AT1096" s="0" t="n">
        <v>9</v>
      </c>
      <c r="AU1096" s="0" t="n">
        <v>10</v>
      </c>
      <c r="AV1096" s="0" t="s">
        <v>5524</v>
      </c>
      <c r="AX1096" s="0" t="s">
        <v>5524</v>
      </c>
    </row>
    <row r="1097" customFormat="false" ht="15" hidden="false" customHeight="false" outlineLevel="0" collapsed="false">
      <c r="A1097" s="0" t="s">
        <v>5769</v>
      </c>
      <c r="B1097" s="0" t="s">
        <v>763</v>
      </c>
      <c r="C1097" s="0" t="s">
        <v>5770</v>
      </c>
      <c r="E1097" s="1" t="s">
        <v>5770</v>
      </c>
      <c r="G1097" s="5" t="s">
        <v>5770</v>
      </c>
      <c r="H1097" s="5"/>
      <c r="I1097" s="5"/>
      <c r="J1097" s="5"/>
      <c r="K1097" s="5"/>
      <c r="L1097" s="5"/>
      <c r="M1097" s="5"/>
      <c r="N1097" s="5"/>
      <c r="O1097" s="0" t="s">
        <v>5770</v>
      </c>
      <c r="P1097" s="0" t="s">
        <v>5771</v>
      </c>
      <c r="Q1097" s="0" t="s">
        <v>51</v>
      </c>
      <c r="R1097" s="0" t="s">
        <v>52</v>
      </c>
      <c r="S1097" s="0" t="n">
        <v>39</v>
      </c>
      <c r="T1097" s="0" t="n">
        <v>6201</v>
      </c>
      <c r="U1097" s="0" t="n">
        <v>6201</v>
      </c>
      <c r="X1097" s="0" t="n">
        <v>15</v>
      </c>
      <c r="Y1097" s="0" t="s">
        <v>77</v>
      </c>
      <c r="Z1097" s="0" t="n">
        <v>6201</v>
      </c>
      <c r="AA1097" s="0" t="s">
        <v>54</v>
      </c>
      <c r="AB1097" s="0" t="s">
        <v>54</v>
      </c>
      <c r="AC1097" s="0" t="n">
        <v>112</v>
      </c>
      <c r="AD1097" s="0" t="s">
        <v>5772</v>
      </c>
      <c r="AG1097" s="6" t="n">
        <v>42735</v>
      </c>
      <c r="AH1097" s="0" t="n">
        <v>-2</v>
      </c>
      <c r="AI1097" s="0" t="n">
        <v>-2</v>
      </c>
      <c r="AJ1097" s="6" t="n">
        <v>42735</v>
      </c>
      <c r="AK1097" s="0" t="n">
        <v>112</v>
      </c>
      <c r="AL1097" s="6" t="n">
        <v>42735</v>
      </c>
      <c r="AM1097" s="0" t="n">
        <v>31</v>
      </c>
      <c r="AN1097" s="0" t="n">
        <v>33</v>
      </c>
      <c r="AO1097" s="0" t="n">
        <v>51</v>
      </c>
      <c r="AP1097" s="0" t="n">
        <v>57</v>
      </c>
      <c r="AQ1097" s="0" t="s">
        <v>803</v>
      </c>
      <c r="AR1097" s="0" t="s">
        <v>58</v>
      </c>
      <c r="AS1097" s="0" t="s">
        <v>77</v>
      </c>
      <c r="AT1097" s="0" t="n">
        <v>13</v>
      </c>
      <c r="AU1097" s="0" t="n">
        <v>13</v>
      </c>
      <c r="AX1097" s="0" t="s">
        <v>5524</v>
      </c>
      <c r="AY1097" s="0" t="s">
        <v>5773</v>
      </c>
    </row>
    <row r="1098" customFormat="false" ht="15" hidden="false" customHeight="false" outlineLevel="0" collapsed="false">
      <c r="A1098" s="0" t="s">
        <v>5774</v>
      </c>
      <c r="B1098" s="0" t="s">
        <v>763</v>
      </c>
      <c r="C1098" s="0" t="s">
        <v>5775</v>
      </c>
      <c r="E1098" s="1" t="s">
        <v>5775</v>
      </c>
      <c r="G1098" s="5" t="s">
        <v>5775</v>
      </c>
      <c r="H1098" s="5"/>
      <c r="I1098" s="5"/>
      <c r="J1098" s="5"/>
      <c r="K1098" s="5"/>
      <c r="L1098" s="5"/>
      <c r="M1098" s="5"/>
      <c r="N1098" s="5"/>
      <c r="O1098" s="0" t="s">
        <v>5775</v>
      </c>
      <c r="P1098" s="0" t="s">
        <v>5776</v>
      </c>
      <c r="Q1098" s="0" t="s">
        <v>51</v>
      </c>
      <c r="R1098" s="0" t="s">
        <v>52</v>
      </c>
      <c r="S1098" s="0" t="n">
        <v>43.88</v>
      </c>
      <c r="T1098" s="0" t="n">
        <v>6190</v>
      </c>
      <c r="U1098" s="0" t="n">
        <v>6190</v>
      </c>
      <c r="V1098" s="0" t="n">
        <v>6190</v>
      </c>
      <c r="W1098" s="0" t="s">
        <v>5777</v>
      </c>
      <c r="X1098" s="0" t="n">
        <v>2.407</v>
      </c>
      <c r="Y1098" s="0" t="s">
        <v>53</v>
      </c>
      <c r="Z1098" s="0" t="n">
        <v>6190</v>
      </c>
      <c r="AA1098" s="0" t="s">
        <v>54</v>
      </c>
      <c r="AB1098" s="0" t="s">
        <v>54</v>
      </c>
      <c r="AC1098" s="0" t="n">
        <v>155.202</v>
      </c>
      <c r="AD1098" s="0" t="s">
        <v>765</v>
      </c>
      <c r="AG1098" s="6" t="n">
        <v>42735</v>
      </c>
      <c r="AH1098" s="0" t="n">
        <v>2.935</v>
      </c>
      <c r="AI1098" s="0" t="n">
        <v>3.094</v>
      </c>
      <c r="AJ1098" s="6" t="n">
        <v>42735</v>
      </c>
      <c r="AK1098" s="0" t="n">
        <v>155.202</v>
      </c>
      <c r="AL1098" s="6" t="n">
        <v>42735</v>
      </c>
      <c r="AM1098" s="0" t="n">
        <v>94.668</v>
      </c>
      <c r="AN1098" s="0" t="n">
        <v>99.79</v>
      </c>
      <c r="AO1098" s="0" t="n">
        <v>38.305</v>
      </c>
      <c r="AP1098" s="0" t="n">
        <v>42.8</v>
      </c>
      <c r="AQ1098" s="0" t="s">
        <v>803</v>
      </c>
      <c r="AR1098" s="0" t="s">
        <v>58</v>
      </c>
      <c r="AS1098" s="0" t="s">
        <v>53</v>
      </c>
      <c r="AT1098" s="0" t="n">
        <v>352</v>
      </c>
      <c r="AU1098" s="0" t="n">
        <v>388</v>
      </c>
      <c r="AX1098" s="0" t="s">
        <v>5524</v>
      </c>
    </row>
    <row r="1099" customFormat="false" ht="15" hidden="false" customHeight="false" outlineLevel="0" collapsed="false">
      <c r="A1099" s="0" t="s">
        <v>5778</v>
      </c>
      <c r="B1099" s="0" t="s">
        <v>763</v>
      </c>
      <c r="C1099" s="0" t="s">
        <v>5779</v>
      </c>
      <c r="E1099" s="1" t="s">
        <v>5779</v>
      </c>
      <c r="G1099" s="5" t="s">
        <v>5779</v>
      </c>
      <c r="H1099" s="5"/>
      <c r="I1099" s="5"/>
      <c r="J1099" s="5"/>
      <c r="K1099" s="5"/>
      <c r="L1099" s="5"/>
      <c r="M1099" s="5"/>
      <c r="N1099" s="5"/>
      <c r="O1099" s="0" t="s">
        <v>5780</v>
      </c>
      <c r="P1099" s="0" t="s">
        <v>5781</v>
      </c>
      <c r="Q1099" s="0" t="s">
        <v>51</v>
      </c>
      <c r="R1099" s="0" t="s">
        <v>52</v>
      </c>
      <c r="S1099" s="0" t="n">
        <v>102</v>
      </c>
      <c r="T1099" s="0" t="n">
        <v>2611</v>
      </c>
      <c r="U1099" s="0" t="n">
        <v>2611</v>
      </c>
      <c r="X1099" s="0" t="n">
        <v>26</v>
      </c>
      <c r="Y1099" s="0" t="s">
        <v>67</v>
      </c>
      <c r="Z1099" s="0" t="n">
        <v>6420</v>
      </c>
      <c r="AA1099" s="0" t="s">
        <v>5782</v>
      </c>
      <c r="AB1099" s="0" t="s">
        <v>56</v>
      </c>
      <c r="AD1099" s="0" t="s">
        <v>5783</v>
      </c>
      <c r="AG1099" s="6" t="n">
        <v>42735</v>
      </c>
      <c r="AH1099" s="0" t="n">
        <v>12</v>
      </c>
      <c r="AI1099" s="0" t="n">
        <v>12</v>
      </c>
      <c r="AJ1099" s="6" t="n">
        <v>42735</v>
      </c>
      <c r="AK1099" s="0" t="n">
        <v>836</v>
      </c>
      <c r="AL1099" s="6" t="n">
        <v>42735</v>
      </c>
      <c r="AM1099" s="0" t="n">
        <v>73</v>
      </c>
      <c r="AN1099" s="0" t="n">
        <v>77</v>
      </c>
      <c r="AO1099" s="0" t="n">
        <v>244</v>
      </c>
      <c r="AP1099" s="0" t="n">
        <v>273</v>
      </c>
      <c r="AQ1099" s="0" t="s">
        <v>803</v>
      </c>
      <c r="AR1099" s="0" t="s">
        <v>58</v>
      </c>
      <c r="AS1099" s="0" t="s">
        <v>67</v>
      </c>
      <c r="AT1099" s="0" t="n">
        <v>11</v>
      </c>
      <c r="AU1099" s="0" t="n">
        <v>9</v>
      </c>
      <c r="AV1099" s="0" t="s">
        <v>5784</v>
      </c>
      <c r="AX1099" s="0" t="s">
        <v>5524</v>
      </c>
    </row>
    <row r="1100" customFormat="false" ht="15" hidden="false" customHeight="false" outlineLevel="0" collapsed="false">
      <c r="A1100" s="0" t="s">
        <v>5785</v>
      </c>
      <c r="B1100" s="0" t="s">
        <v>763</v>
      </c>
      <c r="C1100" s="0" t="s">
        <v>5786</v>
      </c>
      <c r="E1100" s="1" t="s">
        <v>5786</v>
      </c>
      <c r="G1100" s="5" t="s">
        <v>5786</v>
      </c>
      <c r="H1100" s="5"/>
      <c r="I1100" s="5"/>
      <c r="J1100" s="5"/>
      <c r="K1100" s="5"/>
      <c r="L1100" s="5"/>
      <c r="M1100" s="5"/>
      <c r="N1100" s="5"/>
      <c r="O1100" s="0" t="s">
        <v>5786</v>
      </c>
      <c r="P1100" s="0" t="s">
        <v>5787</v>
      </c>
      <c r="Q1100" s="0" t="s">
        <v>51</v>
      </c>
      <c r="R1100" s="0" t="s">
        <v>52</v>
      </c>
      <c r="S1100" s="0" t="n">
        <v>3.165</v>
      </c>
      <c r="T1100" s="0" t="n">
        <v>1712</v>
      </c>
      <c r="U1100" s="0" t="n">
        <v>1712</v>
      </c>
      <c r="V1100" s="0" t="n">
        <v>4690</v>
      </c>
      <c r="W1100" s="0" t="s">
        <v>5788</v>
      </c>
      <c r="X1100" s="0" t="n">
        <v>459</v>
      </c>
      <c r="Y1100" s="0" t="s">
        <v>53</v>
      </c>
      <c r="Z1100" s="0" t="n">
        <v>1712</v>
      </c>
      <c r="AA1100" s="0" t="s">
        <v>54</v>
      </c>
      <c r="AB1100" s="0" t="s">
        <v>54</v>
      </c>
      <c r="AC1100" s="0" t="n">
        <v>8.53</v>
      </c>
      <c r="AD1100" s="0" t="s">
        <v>5789</v>
      </c>
      <c r="AG1100" s="6" t="n">
        <v>42735</v>
      </c>
      <c r="AH1100" s="0" t="n">
        <v>-52</v>
      </c>
      <c r="AI1100" s="0" t="n">
        <v>-55</v>
      </c>
      <c r="AJ1100" s="6" t="n">
        <v>42735</v>
      </c>
      <c r="AK1100" s="0" t="n">
        <v>8.53</v>
      </c>
      <c r="AL1100" s="6" t="n">
        <v>42735</v>
      </c>
      <c r="AM1100" s="0" t="n">
        <v>1.734</v>
      </c>
      <c r="AN1100" s="0" t="n">
        <v>1.828</v>
      </c>
      <c r="AO1100" s="0" t="n">
        <v>73</v>
      </c>
      <c r="AP1100" s="0" t="n">
        <v>82</v>
      </c>
      <c r="AQ1100" s="0" t="s">
        <v>803</v>
      </c>
      <c r="AR1100" s="0" t="s">
        <v>58</v>
      </c>
      <c r="AS1100" s="0" t="s">
        <v>53</v>
      </c>
      <c r="AT1100" s="0" t="n">
        <v>154</v>
      </c>
      <c r="AU1100" s="0" t="n">
        <v>154</v>
      </c>
      <c r="AX1100" s="0" t="s">
        <v>5524</v>
      </c>
    </row>
    <row r="1101" customFormat="false" ht="15" hidden="false" customHeight="false" outlineLevel="0" collapsed="false">
      <c r="A1101" s="0" t="s">
        <v>5790</v>
      </c>
      <c r="B1101" s="0" t="s">
        <v>763</v>
      </c>
      <c r="C1101" s="0" t="s">
        <v>5791</v>
      </c>
      <c r="E1101" s="1" t="s">
        <v>5791</v>
      </c>
      <c r="G1101" s="5" t="s">
        <v>5791</v>
      </c>
      <c r="H1101" s="5"/>
      <c r="I1101" s="5"/>
      <c r="J1101" s="5"/>
      <c r="K1101" s="5"/>
      <c r="L1101" s="5"/>
      <c r="M1101" s="5"/>
      <c r="N1101" s="5"/>
      <c r="O1101" s="0" t="s">
        <v>5791</v>
      </c>
      <c r="P1101" s="0" t="s">
        <v>5792</v>
      </c>
      <c r="Q1101" s="0" t="s">
        <v>51</v>
      </c>
      <c r="R1101" s="0" t="s">
        <v>52</v>
      </c>
      <c r="S1101" s="0" t="n">
        <v>296</v>
      </c>
      <c r="T1101" s="0" t="n">
        <v>2611</v>
      </c>
      <c r="U1101" s="0" t="n">
        <v>2611</v>
      </c>
      <c r="X1101" s="0" t="n">
        <v>170</v>
      </c>
      <c r="Y1101" s="0" t="s">
        <v>53</v>
      </c>
      <c r="Z1101" s="0" t="n">
        <v>2611</v>
      </c>
      <c r="AA1101" s="0" t="s">
        <v>54</v>
      </c>
      <c r="AB1101" s="0" t="s">
        <v>54</v>
      </c>
      <c r="AC1101" s="0" t="n">
        <v>1.029</v>
      </c>
      <c r="AD1101" s="0" t="s">
        <v>5793</v>
      </c>
      <c r="AG1101" s="6" t="n">
        <v>42460</v>
      </c>
      <c r="AH1101" s="0" t="n">
        <v>-72</v>
      </c>
      <c r="AI1101" s="0" t="n">
        <v>-82</v>
      </c>
      <c r="AJ1101" s="6" t="n">
        <v>42460</v>
      </c>
      <c r="AK1101" s="0" t="n">
        <v>1.029</v>
      </c>
      <c r="AL1101" s="6" t="n">
        <v>42460</v>
      </c>
      <c r="AM1101" s="0" t="n">
        <v>325</v>
      </c>
      <c r="AN1101" s="0" t="n">
        <v>370</v>
      </c>
      <c r="AO1101" s="0" t="n">
        <v>1.782</v>
      </c>
      <c r="AP1101" s="0" t="n">
        <v>1.991</v>
      </c>
      <c r="AQ1101" s="0" t="s">
        <v>803</v>
      </c>
      <c r="AR1101" s="0" t="s">
        <v>58</v>
      </c>
      <c r="AS1101" s="0" t="s">
        <v>53</v>
      </c>
      <c r="AT1101" s="0" t="n">
        <v>35</v>
      </c>
      <c r="AU1101" s="0" t="n">
        <v>41</v>
      </c>
      <c r="AV1101" s="0" t="s">
        <v>5524</v>
      </c>
      <c r="AX1101" s="0" t="s">
        <v>5524</v>
      </c>
    </row>
    <row r="1102" customFormat="false" ht="15" hidden="false" customHeight="false" outlineLevel="0" collapsed="false">
      <c r="A1102" s="0" t="s">
        <v>5794</v>
      </c>
      <c r="B1102" s="0" t="s">
        <v>763</v>
      </c>
      <c r="C1102" s="0" t="s">
        <v>5795</v>
      </c>
      <c r="E1102" s="1" t="s">
        <v>5795</v>
      </c>
      <c r="G1102" s="5" t="s">
        <v>5795</v>
      </c>
      <c r="H1102" s="5"/>
      <c r="I1102" s="5"/>
      <c r="J1102" s="5"/>
      <c r="K1102" s="5"/>
      <c r="L1102" s="5"/>
      <c r="M1102" s="5"/>
      <c r="N1102" s="5"/>
      <c r="O1102" s="0" t="s">
        <v>5795</v>
      </c>
      <c r="P1102" s="0" t="s">
        <v>5796</v>
      </c>
      <c r="Q1102" s="0" t="s">
        <v>51</v>
      </c>
      <c r="R1102" s="0" t="s">
        <v>52</v>
      </c>
      <c r="S1102" s="0" t="n">
        <v>1.07</v>
      </c>
      <c r="T1102" s="0" t="n">
        <v>6209</v>
      </c>
      <c r="U1102" s="0" t="n">
        <v>6209</v>
      </c>
      <c r="X1102" s="0" t="n">
        <v>196</v>
      </c>
      <c r="Y1102" s="0" t="s">
        <v>77</v>
      </c>
      <c r="Z1102" s="0" t="n">
        <v>6209</v>
      </c>
      <c r="AA1102" s="0" t="s">
        <v>54</v>
      </c>
      <c r="AB1102" s="0" t="s">
        <v>54</v>
      </c>
      <c r="AC1102" s="0" t="n">
        <v>12.356</v>
      </c>
      <c r="AD1102" s="0" t="s">
        <v>5797</v>
      </c>
      <c r="AG1102" s="6" t="n">
        <v>42735</v>
      </c>
      <c r="AH1102" s="0" t="n">
        <v>32</v>
      </c>
      <c r="AI1102" s="0" t="n">
        <v>34</v>
      </c>
      <c r="AJ1102" s="6" t="n">
        <v>42735</v>
      </c>
      <c r="AK1102" s="0" t="n">
        <v>12.356</v>
      </c>
      <c r="AL1102" s="6" t="n">
        <v>42735</v>
      </c>
      <c r="AM1102" s="0" t="n">
        <v>896</v>
      </c>
      <c r="AN1102" s="0" t="n">
        <v>944</v>
      </c>
      <c r="AO1102" s="0" t="n">
        <v>529</v>
      </c>
      <c r="AP1102" s="0" t="n">
        <v>591</v>
      </c>
      <c r="AQ1102" s="0" t="s">
        <v>803</v>
      </c>
      <c r="AR1102" s="0" t="s">
        <v>58</v>
      </c>
      <c r="AS1102" s="0" t="s">
        <v>77</v>
      </c>
      <c r="AT1102" s="0" t="n">
        <v>64</v>
      </c>
      <c r="AU1102" s="0" t="n">
        <v>63</v>
      </c>
      <c r="AX1102" s="0" t="s">
        <v>5524</v>
      </c>
      <c r="AY1102" s="0" t="s">
        <v>5798</v>
      </c>
    </row>
    <row r="1103" customFormat="false" ht="15" hidden="false" customHeight="false" outlineLevel="0" collapsed="false">
      <c r="A1103" s="0" t="s">
        <v>5799</v>
      </c>
      <c r="B1103" s="0" t="s">
        <v>763</v>
      </c>
      <c r="C1103" s="0" t="s">
        <v>5800</v>
      </c>
      <c r="E1103" s="1" t="s">
        <v>5800</v>
      </c>
      <c r="G1103" s="5" t="s">
        <v>5800</v>
      </c>
      <c r="H1103" s="5"/>
      <c r="I1103" s="5"/>
      <c r="J1103" s="5"/>
      <c r="K1103" s="5"/>
      <c r="L1103" s="5"/>
      <c r="M1103" s="5"/>
      <c r="N1103" s="5"/>
      <c r="O1103" s="0" t="s">
        <v>5800</v>
      </c>
      <c r="P1103" s="0" t="s">
        <v>5801</v>
      </c>
      <c r="Q1103" s="0" t="s">
        <v>51</v>
      </c>
      <c r="R1103" s="0" t="s">
        <v>52</v>
      </c>
      <c r="S1103" s="0" t="n">
        <v>7.811</v>
      </c>
      <c r="T1103" s="0" t="n">
        <v>3020</v>
      </c>
      <c r="U1103" s="0" t="n">
        <v>3020</v>
      </c>
      <c r="V1103" s="0" t="n">
        <v>3099</v>
      </c>
      <c r="W1103" s="0" t="s">
        <v>5802</v>
      </c>
      <c r="X1103" s="0" t="n">
        <v>999</v>
      </c>
      <c r="Y1103" s="0" t="s">
        <v>53</v>
      </c>
      <c r="Z1103" s="0" t="n">
        <v>3020</v>
      </c>
      <c r="AA1103" s="0" t="s">
        <v>54</v>
      </c>
      <c r="AB1103" s="0" t="s">
        <v>54</v>
      </c>
      <c r="AC1103" s="0" t="n">
        <v>32.779</v>
      </c>
      <c r="AD1103" s="0" t="s">
        <v>5797</v>
      </c>
      <c r="AG1103" s="6" t="n">
        <v>42825</v>
      </c>
      <c r="AH1103" s="0" t="n">
        <v>289</v>
      </c>
      <c r="AI1103" s="0" t="n">
        <v>309</v>
      </c>
      <c r="AJ1103" s="6" t="n">
        <v>42825</v>
      </c>
      <c r="AK1103" s="0" t="n">
        <v>32.779</v>
      </c>
      <c r="AL1103" s="6" t="n">
        <v>42825</v>
      </c>
      <c r="AM1103" s="0" t="n">
        <v>14.361</v>
      </c>
      <c r="AN1103" s="0" t="n">
        <v>15.353</v>
      </c>
      <c r="AO1103" s="0" t="n">
        <v>7.021</v>
      </c>
      <c r="AP1103" s="0" t="n">
        <v>7.844</v>
      </c>
      <c r="AQ1103" s="0" t="s">
        <v>803</v>
      </c>
      <c r="AR1103" s="0" t="s">
        <v>58</v>
      </c>
      <c r="AS1103" s="0" t="s">
        <v>53</v>
      </c>
      <c r="AT1103" s="0" t="n">
        <v>203</v>
      </c>
      <c r="AU1103" s="0" t="n">
        <v>230</v>
      </c>
      <c r="AV1103" s="0" t="s">
        <v>5803</v>
      </c>
      <c r="AX1103" s="0" t="s">
        <v>5524</v>
      </c>
      <c r="AY1103" s="0" t="s">
        <v>5803</v>
      </c>
    </row>
    <row r="1104" customFormat="false" ht="15" hidden="false" customHeight="false" outlineLevel="0" collapsed="false">
      <c r="A1104" s="0" t="s">
        <v>5804</v>
      </c>
      <c r="B1104" s="0" t="s">
        <v>763</v>
      </c>
      <c r="C1104" s="0" t="s">
        <v>5805</v>
      </c>
      <c r="E1104" s="1" t="s">
        <v>5805</v>
      </c>
      <c r="G1104" s="5" t="s">
        <v>5805</v>
      </c>
      <c r="H1104" s="5"/>
      <c r="I1104" s="5"/>
      <c r="J1104" s="5"/>
      <c r="K1104" s="5"/>
      <c r="L1104" s="5"/>
      <c r="M1104" s="5"/>
      <c r="N1104" s="5"/>
      <c r="O1104" s="0" t="s">
        <v>5805</v>
      </c>
      <c r="P1104" s="0" t="s">
        <v>5806</v>
      </c>
      <c r="Q1104" s="0" t="s">
        <v>51</v>
      </c>
      <c r="R1104" s="0" t="s">
        <v>52</v>
      </c>
      <c r="S1104" s="0" t="n">
        <v>534</v>
      </c>
      <c r="T1104" s="0" t="n">
        <v>1320</v>
      </c>
      <c r="U1104" s="0" t="n">
        <v>1320</v>
      </c>
      <c r="V1104" s="0" t="n">
        <v>1320</v>
      </c>
      <c r="W1104" s="0" t="s">
        <v>5807</v>
      </c>
      <c r="X1104" s="0" t="n">
        <v>149</v>
      </c>
      <c r="Y1104" s="0" t="s">
        <v>77</v>
      </c>
      <c r="Z1104" s="0" t="n">
        <v>1320</v>
      </c>
      <c r="AA1104" s="0" t="s">
        <v>54</v>
      </c>
      <c r="AB1104" s="0" t="s">
        <v>54</v>
      </c>
      <c r="AC1104" s="0" t="n">
        <v>1.541</v>
      </c>
      <c r="AD1104" s="0" t="s">
        <v>765</v>
      </c>
      <c r="AG1104" s="6" t="n">
        <v>42735</v>
      </c>
      <c r="AH1104" s="0" t="n">
        <v>25</v>
      </c>
      <c r="AI1104" s="0" t="n">
        <v>26</v>
      </c>
      <c r="AJ1104" s="6" t="n">
        <v>42735</v>
      </c>
      <c r="AK1104" s="0" t="n">
        <v>1.541</v>
      </c>
      <c r="AL1104" s="6" t="n">
        <v>42735</v>
      </c>
      <c r="AM1104" s="0" t="n">
        <v>591</v>
      </c>
      <c r="AN1104" s="0" t="n">
        <v>623</v>
      </c>
      <c r="AO1104" s="0" t="n">
        <v>565</v>
      </c>
      <c r="AP1104" s="0" t="n">
        <v>632</v>
      </c>
      <c r="AQ1104" s="0" t="s">
        <v>803</v>
      </c>
      <c r="AR1104" s="0" t="s">
        <v>58</v>
      </c>
      <c r="AS1104" s="0" t="s">
        <v>77</v>
      </c>
      <c r="AT1104" s="0" t="n">
        <v>84</v>
      </c>
      <c r="AU1104" s="0" t="n">
        <v>86</v>
      </c>
      <c r="AX1104" s="0" t="s">
        <v>5524</v>
      </c>
      <c r="AY1104" s="0" t="s">
        <v>5808</v>
      </c>
    </row>
    <row r="1105" customFormat="false" ht="15" hidden="false" customHeight="false" outlineLevel="0" collapsed="false">
      <c r="A1105" s="0" t="s">
        <v>5809</v>
      </c>
      <c r="B1105" s="0" t="s">
        <v>763</v>
      </c>
      <c r="C1105" s="0" t="s">
        <v>5810</v>
      </c>
      <c r="E1105" s="1" t="s">
        <v>5810</v>
      </c>
      <c r="G1105" s="5" t="s">
        <v>5810</v>
      </c>
      <c r="H1105" s="5"/>
      <c r="I1105" s="5"/>
      <c r="J1105" s="5"/>
      <c r="K1105" s="5"/>
      <c r="L1105" s="5"/>
      <c r="M1105" s="5"/>
      <c r="N1105" s="5"/>
      <c r="O1105" s="0" t="s">
        <v>5810</v>
      </c>
      <c r="P1105" s="0" t="s">
        <v>5811</v>
      </c>
      <c r="Q1105" s="0" t="s">
        <v>51</v>
      </c>
      <c r="R1105" s="0" t="s">
        <v>52</v>
      </c>
      <c r="S1105" s="0" t="n">
        <v>0</v>
      </c>
      <c r="T1105" s="0" t="n">
        <v>2120</v>
      </c>
      <c r="U1105" s="0" t="n">
        <v>2120</v>
      </c>
      <c r="X1105" s="0" t="n">
        <v>1</v>
      </c>
      <c r="Y1105" s="0" t="s">
        <v>53</v>
      </c>
      <c r="Z1105" s="0" t="n">
        <v>2120</v>
      </c>
      <c r="AA1105" s="0" t="s">
        <v>54</v>
      </c>
      <c r="AB1105" s="0" t="s">
        <v>54</v>
      </c>
      <c r="AC1105" s="0" t="n">
        <v>21</v>
      </c>
      <c r="AD1105" s="0" t="s">
        <v>765</v>
      </c>
      <c r="AG1105" s="6" t="n">
        <v>42735</v>
      </c>
      <c r="AH1105" s="0" t="n">
        <v>-14</v>
      </c>
      <c r="AI1105" s="0" t="n">
        <v>-15</v>
      </c>
      <c r="AJ1105" s="6" t="n">
        <v>42735</v>
      </c>
      <c r="AK1105" s="0" t="n">
        <v>21</v>
      </c>
      <c r="AL1105" s="6" t="n">
        <v>42735</v>
      </c>
      <c r="AM1105" s="0" t="n">
        <v>10</v>
      </c>
      <c r="AN1105" s="0" t="n">
        <v>10</v>
      </c>
      <c r="AO1105" s="0" t="n">
        <v>43</v>
      </c>
      <c r="AP1105" s="0" t="n">
        <v>49</v>
      </c>
      <c r="AQ1105" s="0" t="s">
        <v>803</v>
      </c>
      <c r="AR1105" s="0" t="s">
        <v>58</v>
      </c>
      <c r="AS1105" s="0" t="s">
        <v>53</v>
      </c>
      <c r="AT1105" s="0" t="n">
        <v>2</v>
      </c>
      <c r="AU1105" s="0" t="n">
        <v>1</v>
      </c>
      <c r="AX1105" s="0" t="s">
        <v>5524</v>
      </c>
    </row>
    <row r="1106" customFormat="false" ht="15" hidden="false" customHeight="false" outlineLevel="0" collapsed="false">
      <c r="A1106" s="0" t="s">
        <v>5812</v>
      </c>
      <c r="B1106" s="0" t="s">
        <v>763</v>
      </c>
      <c r="C1106" s="0" t="s">
        <v>5813</v>
      </c>
      <c r="E1106" s="1" t="s">
        <v>5813</v>
      </c>
      <c r="G1106" s="5" t="s">
        <v>5813</v>
      </c>
      <c r="H1106" s="5"/>
      <c r="I1106" s="5"/>
      <c r="J1106" s="5"/>
      <c r="K1106" s="5"/>
      <c r="L1106" s="5"/>
      <c r="M1106" s="5"/>
      <c r="N1106" s="5"/>
      <c r="O1106" s="0" t="s">
        <v>5813</v>
      </c>
      <c r="P1106" s="0" t="s">
        <v>5814</v>
      </c>
      <c r="Q1106" s="0" t="s">
        <v>51</v>
      </c>
      <c r="R1106" s="0" t="s">
        <v>52</v>
      </c>
      <c r="S1106" s="0" t="n">
        <v>6.129</v>
      </c>
      <c r="T1106" s="0" t="n">
        <v>2434</v>
      </c>
      <c r="U1106" s="0" t="n">
        <v>2434</v>
      </c>
      <c r="W1106" s="0" t="s">
        <v>5815</v>
      </c>
      <c r="X1106" s="0" t="n">
        <v>826</v>
      </c>
      <c r="Y1106" s="0" t="s">
        <v>77</v>
      </c>
      <c r="Z1106" s="0" t="n">
        <v>2434</v>
      </c>
      <c r="AA1106" s="0" t="s">
        <v>54</v>
      </c>
      <c r="AB1106" s="0" t="s">
        <v>54</v>
      </c>
      <c r="AC1106" s="0" t="n">
        <v>26.258</v>
      </c>
      <c r="AD1106" s="0" t="s">
        <v>765</v>
      </c>
      <c r="AG1106" s="6" t="n">
        <v>42735</v>
      </c>
      <c r="AH1106" s="0" t="n">
        <v>60</v>
      </c>
      <c r="AI1106" s="0" t="n">
        <v>63</v>
      </c>
      <c r="AJ1106" s="6" t="n">
        <v>42735</v>
      </c>
      <c r="AK1106" s="0" t="n">
        <v>26.258</v>
      </c>
      <c r="AL1106" s="6" t="n">
        <v>42735</v>
      </c>
      <c r="AM1106" s="0" t="n">
        <v>5.296</v>
      </c>
      <c r="AN1106" s="0" t="n">
        <v>5.583</v>
      </c>
      <c r="AO1106" s="0" t="n">
        <v>2.144</v>
      </c>
      <c r="AP1106" s="0" t="n">
        <v>2.395</v>
      </c>
      <c r="AQ1106" s="0" t="s">
        <v>803</v>
      </c>
      <c r="AR1106" s="0" t="s">
        <v>58</v>
      </c>
      <c r="AS1106" s="0" t="s">
        <v>77</v>
      </c>
      <c r="AT1106" s="0" t="n">
        <v>190</v>
      </c>
      <c r="AU1106" s="0" t="n">
        <v>190</v>
      </c>
      <c r="AX1106" s="0" t="s">
        <v>5524</v>
      </c>
      <c r="AY1106" s="0" t="s">
        <v>5816</v>
      </c>
    </row>
    <row r="1107" customFormat="false" ht="15" hidden="false" customHeight="false" outlineLevel="0" collapsed="false">
      <c r="A1107" s="0" t="s">
        <v>5817</v>
      </c>
      <c r="B1107" s="0" t="s">
        <v>763</v>
      </c>
      <c r="C1107" s="0" t="s">
        <v>5818</v>
      </c>
      <c r="E1107" s="1" t="s">
        <v>5818</v>
      </c>
      <c r="G1107" s="5" t="s">
        <v>5818</v>
      </c>
      <c r="H1107" s="5"/>
      <c r="I1107" s="5"/>
      <c r="J1107" s="5"/>
      <c r="K1107" s="5"/>
      <c r="L1107" s="5"/>
      <c r="M1107" s="5"/>
      <c r="N1107" s="5"/>
      <c r="O1107" s="0" t="s">
        <v>5818</v>
      </c>
      <c r="P1107" s="0" t="s">
        <v>5819</v>
      </c>
      <c r="Q1107" s="0" t="s">
        <v>51</v>
      </c>
      <c r="R1107" s="0" t="s">
        <v>52</v>
      </c>
      <c r="S1107" s="0" t="n">
        <v>246</v>
      </c>
      <c r="T1107" s="0" t="n">
        <v>2630</v>
      </c>
      <c r="U1107" s="0" t="n">
        <v>2630</v>
      </c>
      <c r="X1107" s="0" t="n">
        <v>37</v>
      </c>
      <c r="Y1107" s="0" t="s">
        <v>77</v>
      </c>
      <c r="Z1107" s="0" t="n">
        <v>2630</v>
      </c>
      <c r="AA1107" s="0" t="s">
        <v>54</v>
      </c>
      <c r="AB1107" s="0" t="s">
        <v>54</v>
      </c>
      <c r="AC1107" s="0" t="n">
        <v>1.048</v>
      </c>
      <c r="AD1107" s="0" t="s">
        <v>765</v>
      </c>
      <c r="AG1107" s="6" t="n">
        <v>42735</v>
      </c>
      <c r="AH1107" s="0" t="n">
        <v>-138</v>
      </c>
      <c r="AI1107" s="0" t="n">
        <v>-145</v>
      </c>
      <c r="AJ1107" s="6" t="n">
        <v>42735</v>
      </c>
      <c r="AK1107" s="0" t="n">
        <v>1.048</v>
      </c>
      <c r="AL1107" s="6" t="n">
        <v>42735</v>
      </c>
      <c r="AM1107" s="0" t="n">
        <v>507</v>
      </c>
      <c r="AN1107" s="0" t="n">
        <v>534</v>
      </c>
      <c r="AO1107" s="0" t="n">
        <v>317</v>
      </c>
      <c r="AP1107" s="0" t="n">
        <v>354</v>
      </c>
      <c r="AQ1107" s="0" t="s">
        <v>803</v>
      </c>
      <c r="AR1107" s="0" t="s">
        <v>58</v>
      </c>
      <c r="AS1107" s="0" t="s">
        <v>77</v>
      </c>
      <c r="AT1107" s="0" t="n">
        <v>19</v>
      </c>
      <c r="AU1107" s="0" t="n">
        <v>20</v>
      </c>
      <c r="AX1107" s="0" t="s">
        <v>5524</v>
      </c>
    </row>
    <row r="1108" customFormat="false" ht="15" hidden="false" customHeight="false" outlineLevel="0" collapsed="false">
      <c r="A1108" s="0" t="s">
        <v>5820</v>
      </c>
      <c r="B1108" s="0" t="s">
        <v>763</v>
      </c>
      <c r="C1108" s="0" t="s">
        <v>5821</v>
      </c>
      <c r="E1108" s="1" t="s">
        <v>5821</v>
      </c>
      <c r="G1108" s="5" t="s">
        <v>5821</v>
      </c>
      <c r="H1108" s="5"/>
      <c r="I1108" s="5"/>
      <c r="J1108" s="5"/>
      <c r="K1108" s="5"/>
      <c r="L1108" s="5"/>
      <c r="M1108" s="5"/>
      <c r="N1108" s="5"/>
      <c r="O1108" s="0" t="s">
        <v>5821</v>
      </c>
      <c r="P1108" s="0" t="s">
        <v>5822</v>
      </c>
      <c r="Q1108" s="0" t="s">
        <v>51</v>
      </c>
      <c r="R1108" s="0" t="s">
        <v>52</v>
      </c>
      <c r="S1108" s="0" t="n">
        <v>40.037</v>
      </c>
      <c r="T1108" s="0" t="n">
        <v>2120</v>
      </c>
      <c r="U1108" s="0" t="n">
        <v>2120</v>
      </c>
      <c r="W1108" s="0" t="s">
        <v>5823</v>
      </c>
      <c r="X1108" s="0" t="n">
        <v>963</v>
      </c>
      <c r="Y1108" s="0" t="s">
        <v>53</v>
      </c>
      <c r="Z1108" s="0" t="n">
        <v>2120</v>
      </c>
      <c r="AA1108" s="0" t="s">
        <v>54</v>
      </c>
      <c r="AB1108" s="0" t="s">
        <v>54</v>
      </c>
      <c r="AC1108" s="0" t="n">
        <v>121.789</v>
      </c>
      <c r="AD1108" s="0" t="s">
        <v>765</v>
      </c>
      <c r="AG1108" s="6" t="n">
        <v>42735</v>
      </c>
      <c r="AH1108" s="0" t="n">
        <v>4.709</v>
      </c>
      <c r="AI1108" s="0" t="n">
        <v>4.964</v>
      </c>
      <c r="AJ1108" s="6" t="n">
        <v>42735</v>
      </c>
      <c r="AK1108" s="0" t="n">
        <v>121.789</v>
      </c>
      <c r="AL1108" s="6" t="n">
        <v>42735</v>
      </c>
      <c r="AM1108" s="0" t="n">
        <v>104.672</v>
      </c>
      <c r="AN1108" s="0" t="n">
        <v>110.335</v>
      </c>
      <c r="AO1108" s="0" t="n">
        <v>111.74</v>
      </c>
      <c r="AP1108" s="0" t="n">
        <v>124.853</v>
      </c>
      <c r="AQ1108" s="0" t="s">
        <v>803</v>
      </c>
      <c r="AR1108" s="0" t="s">
        <v>58</v>
      </c>
      <c r="AS1108" s="0" t="s">
        <v>53</v>
      </c>
      <c r="AT1108" s="0" t="n">
        <v>300</v>
      </c>
      <c r="AU1108" s="0" t="n">
        <v>321</v>
      </c>
      <c r="AV1108" s="0" t="s">
        <v>5524</v>
      </c>
      <c r="AX1108" s="0" t="s">
        <v>5524</v>
      </c>
      <c r="AY1108" s="0" t="s">
        <v>5824</v>
      </c>
    </row>
    <row r="1109" customFormat="false" ht="15" hidden="false" customHeight="false" outlineLevel="0" collapsed="false">
      <c r="A1109" s="0" t="s">
        <v>5825</v>
      </c>
      <c r="B1109" s="0" t="s">
        <v>763</v>
      </c>
      <c r="C1109" s="0" t="s">
        <v>5826</v>
      </c>
      <c r="E1109" s="1" t="s">
        <v>5826</v>
      </c>
      <c r="G1109" s="5" t="s">
        <v>5826</v>
      </c>
      <c r="H1109" s="5" t="s">
        <v>5827</v>
      </c>
      <c r="I1109" s="5"/>
      <c r="J1109" s="5"/>
      <c r="K1109" s="5"/>
      <c r="L1109" s="5"/>
      <c r="M1109" s="5"/>
      <c r="N1109" s="5"/>
      <c r="O1109" s="0" t="s">
        <v>5828</v>
      </c>
      <c r="P1109" s="0" t="s">
        <v>5829</v>
      </c>
      <c r="Q1109" s="0" t="s">
        <v>51</v>
      </c>
      <c r="R1109" s="0" t="s">
        <v>52</v>
      </c>
      <c r="S1109" s="0" t="n">
        <v>625</v>
      </c>
      <c r="T1109" s="0" t="n">
        <v>1413</v>
      </c>
      <c r="U1109" s="0" t="n">
        <v>1413</v>
      </c>
      <c r="V1109" s="0" t="n">
        <v>4771</v>
      </c>
      <c r="W1109" s="0" t="s">
        <v>5830</v>
      </c>
      <c r="X1109" s="0" t="n">
        <v>471</v>
      </c>
      <c r="Y1109" s="0" t="s">
        <v>67</v>
      </c>
      <c r="Z1109" s="0" t="s">
        <v>120</v>
      </c>
      <c r="AA1109" s="0" t="s">
        <v>120</v>
      </c>
      <c r="AB1109" s="0" t="s">
        <v>56</v>
      </c>
      <c r="AC1109" s="0" t="s">
        <v>120</v>
      </c>
      <c r="AD1109" s="0" t="s">
        <v>5831</v>
      </c>
      <c r="AG1109" s="6" t="n">
        <v>42429</v>
      </c>
      <c r="AH1109" s="0" t="n">
        <v>21</v>
      </c>
      <c r="AI1109" s="0" t="n">
        <v>23</v>
      </c>
      <c r="AJ1109" s="6" t="n">
        <v>42429</v>
      </c>
      <c r="AK1109" s="0" t="n">
        <v>1.499</v>
      </c>
      <c r="AL1109" s="6" t="n">
        <v>42429</v>
      </c>
      <c r="AM1109" s="0" t="n">
        <v>557</v>
      </c>
      <c r="AN1109" s="0" t="n">
        <v>607</v>
      </c>
      <c r="AO1109" s="0" t="n">
        <v>194</v>
      </c>
      <c r="AP1109" s="0" t="n">
        <v>216</v>
      </c>
      <c r="AQ1109" s="0" t="s">
        <v>803</v>
      </c>
      <c r="AR1109" s="0" t="s">
        <v>58</v>
      </c>
      <c r="AS1109" s="0" t="s">
        <v>67</v>
      </c>
      <c r="AT1109" s="0" t="n">
        <v>75</v>
      </c>
      <c r="AU1109" s="0" t="n">
        <v>73</v>
      </c>
      <c r="AV1109" s="0" t="s">
        <v>5524</v>
      </c>
      <c r="AX1109" s="0" t="s">
        <v>5524</v>
      </c>
    </row>
    <row r="1110" customFormat="false" ht="15" hidden="false" customHeight="false" outlineLevel="0" collapsed="false">
      <c r="A1110" s="0" t="s">
        <v>5832</v>
      </c>
      <c r="B1110" s="0" t="s">
        <v>763</v>
      </c>
      <c r="C1110" s="0" t="s">
        <v>5833</v>
      </c>
      <c r="E1110" s="1" t="s">
        <v>5833</v>
      </c>
      <c r="G1110" s="5" t="s">
        <v>5833</v>
      </c>
      <c r="H1110" s="5"/>
      <c r="I1110" s="5"/>
      <c r="J1110" s="5"/>
      <c r="K1110" s="5"/>
      <c r="L1110" s="5"/>
      <c r="M1110" s="5"/>
      <c r="N1110" s="5"/>
      <c r="O1110" s="0" t="s">
        <v>5833</v>
      </c>
      <c r="P1110" s="0" t="s">
        <v>5834</v>
      </c>
      <c r="Q1110" s="0" t="s">
        <v>51</v>
      </c>
      <c r="R1110" s="0" t="s">
        <v>52</v>
      </c>
      <c r="S1110" s="0" t="n">
        <v>83</v>
      </c>
      <c r="T1110" s="0" t="n">
        <v>2611</v>
      </c>
      <c r="U1110" s="0" t="n">
        <v>2611</v>
      </c>
      <c r="X1110" s="0" t="n">
        <v>21</v>
      </c>
      <c r="Y1110" s="0" t="s">
        <v>53</v>
      </c>
      <c r="Z1110" s="0" t="n">
        <v>2611</v>
      </c>
      <c r="AA1110" s="0" t="s">
        <v>54</v>
      </c>
      <c r="AB1110" s="0" t="s">
        <v>54</v>
      </c>
      <c r="AC1110" s="0" t="n">
        <v>158</v>
      </c>
      <c r="AD1110" s="0" t="s">
        <v>5835</v>
      </c>
      <c r="AG1110" s="6" t="n">
        <v>42735</v>
      </c>
      <c r="AH1110" s="0" t="n">
        <v>12</v>
      </c>
      <c r="AI1110" s="0" t="n">
        <v>12</v>
      </c>
      <c r="AJ1110" s="6" t="n">
        <v>42735</v>
      </c>
      <c r="AK1110" s="0" t="n">
        <v>158</v>
      </c>
      <c r="AL1110" s="6" t="n">
        <v>42735</v>
      </c>
      <c r="AM1110" s="0" t="n">
        <v>80</v>
      </c>
      <c r="AN1110" s="0" t="n">
        <v>85</v>
      </c>
      <c r="AO1110" s="0" t="n">
        <v>130</v>
      </c>
      <c r="AP1110" s="0" t="n">
        <v>145</v>
      </c>
      <c r="AQ1110" s="0" t="s">
        <v>803</v>
      </c>
      <c r="AR1110" s="0" t="s">
        <v>58</v>
      </c>
      <c r="AS1110" s="0" t="s">
        <v>53</v>
      </c>
      <c r="AT1110" s="0" t="n">
        <v>10</v>
      </c>
      <c r="AU1110" s="0" t="n">
        <v>9</v>
      </c>
      <c r="AV1110" s="0" t="s">
        <v>5836</v>
      </c>
      <c r="AX1110" s="0" t="s">
        <v>5524</v>
      </c>
      <c r="AY1110" s="0" t="s">
        <v>5837</v>
      </c>
    </row>
    <row r="1111" customFormat="false" ht="15" hidden="false" customHeight="false" outlineLevel="0" collapsed="false">
      <c r="A1111" s="0" t="s">
        <v>5838</v>
      </c>
      <c r="B1111" s="0" t="s">
        <v>763</v>
      </c>
      <c r="C1111" s="0" t="s">
        <v>5839</v>
      </c>
      <c r="E1111" s="1" t="s">
        <v>5839</v>
      </c>
      <c r="G1111" s="5" t="s">
        <v>5839</v>
      </c>
      <c r="H1111" s="5"/>
      <c r="I1111" s="5"/>
      <c r="J1111" s="5"/>
      <c r="K1111" s="5"/>
      <c r="L1111" s="5"/>
      <c r="M1111" s="5"/>
      <c r="N1111" s="5"/>
      <c r="O1111" s="0" t="s">
        <v>5840</v>
      </c>
      <c r="P1111" s="0" t="s">
        <v>5841</v>
      </c>
      <c r="Q1111" s="0" t="s">
        <v>51</v>
      </c>
      <c r="R1111" s="0" t="s">
        <v>119</v>
      </c>
      <c r="S1111" s="0" t="n">
        <v>74</v>
      </c>
      <c r="T1111" s="0" t="n">
        <v>2573</v>
      </c>
      <c r="U1111" s="0" t="n">
        <v>2573</v>
      </c>
      <c r="X1111" s="0" t="n">
        <v>7</v>
      </c>
      <c r="Y1111" s="0" t="s">
        <v>67</v>
      </c>
      <c r="AA1111" s="0" t="s">
        <v>54</v>
      </c>
      <c r="AB1111" s="0" t="s">
        <v>54</v>
      </c>
      <c r="AD1111" s="0" t="s">
        <v>5842</v>
      </c>
      <c r="AE1111" s="0" t="s">
        <v>5843</v>
      </c>
      <c r="AF1111" s="0" t="n">
        <v>-4</v>
      </c>
      <c r="AG1111" s="0" t="n">
        <v>-4</v>
      </c>
      <c r="AH1111" s="6" t="n">
        <v>42369</v>
      </c>
      <c r="AI1111" s="0" t="n">
        <v>110</v>
      </c>
      <c r="AJ1111" s="6" t="n">
        <v>42369</v>
      </c>
      <c r="AK1111" s="0" t="n">
        <v>45</v>
      </c>
      <c r="AL1111" s="0" t="n">
        <v>49</v>
      </c>
      <c r="AM1111" s="0" t="s">
        <v>56</v>
      </c>
      <c r="AN1111" s="0" t="s">
        <v>56</v>
      </c>
      <c r="AO1111" s="0" t="s">
        <v>70</v>
      </c>
      <c r="AP1111" s="0" t="s">
        <v>70</v>
      </c>
      <c r="AQ1111" s="0" t="s">
        <v>67</v>
      </c>
      <c r="AR1111" s="0" t="n">
        <v>4</v>
      </c>
      <c r="AS1111" s="0" t="n">
        <v>4</v>
      </c>
      <c r="AT1111" s="0" t="s">
        <v>5524</v>
      </c>
      <c r="AV1111" s="0" t="s">
        <v>5524</v>
      </c>
    </row>
    <row r="1112" customFormat="false" ht="15" hidden="false" customHeight="false" outlineLevel="0" collapsed="false">
      <c r="A1112" s="0" t="s">
        <v>5844</v>
      </c>
      <c r="B1112" s="0" t="s">
        <v>763</v>
      </c>
      <c r="C1112" s="0" t="s">
        <v>5845</v>
      </c>
      <c r="E1112" s="1" t="s">
        <v>5845</v>
      </c>
      <c r="G1112" s="5" t="s">
        <v>5845</v>
      </c>
      <c r="H1112" s="5"/>
      <c r="I1112" s="5"/>
      <c r="J1112" s="5"/>
      <c r="K1112" s="5"/>
      <c r="L1112" s="5"/>
      <c r="M1112" s="5"/>
      <c r="N1112" s="5"/>
      <c r="O1112" s="0" t="s">
        <v>5845</v>
      </c>
      <c r="P1112" s="0" t="s">
        <v>5846</v>
      </c>
      <c r="Q1112" s="0" t="s">
        <v>51</v>
      </c>
      <c r="R1112" s="0" t="s">
        <v>52</v>
      </c>
      <c r="S1112" s="0" t="n">
        <v>1.246</v>
      </c>
      <c r="T1112" s="0" t="n">
        <v>2823</v>
      </c>
      <c r="U1112" s="0" t="n">
        <v>2823</v>
      </c>
      <c r="X1112" s="0" t="n">
        <v>369</v>
      </c>
      <c r="Y1112" s="0" t="s">
        <v>53</v>
      </c>
      <c r="Z1112" s="0" t="n">
        <v>2823</v>
      </c>
      <c r="AA1112" s="0" t="s">
        <v>54</v>
      </c>
      <c r="AB1112" s="0" t="s">
        <v>54</v>
      </c>
      <c r="AC1112" s="0" t="n">
        <v>6.051</v>
      </c>
      <c r="AD1112" s="0" t="s">
        <v>5847</v>
      </c>
      <c r="AG1112" s="6" t="n">
        <v>42766</v>
      </c>
      <c r="AH1112" s="0" t="n">
        <v>118</v>
      </c>
      <c r="AI1112" s="0" t="n">
        <v>127</v>
      </c>
      <c r="AJ1112" s="6" t="n">
        <v>42766</v>
      </c>
      <c r="AK1112" s="0" t="n">
        <v>6.051</v>
      </c>
      <c r="AL1112" s="6" t="n">
        <v>42766</v>
      </c>
      <c r="AM1112" s="0" t="n">
        <v>2.886</v>
      </c>
      <c r="AN1112" s="0" t="n">
        <v>3.104</v>
      </c>
      <c r="AO1112" s="0" t="n">
        <v>1.407</v>
      </c>
      <c r="AP1112" s="0" t="n">
        <v>1.572</v>
      </c>
      <c r="AQ1112" s="0" t="s">
        <v>803</v>
      </c>
      <c r="AR1112" s="0" t="s">
        <v>58</v>
      </c>
      <c r="AS1112" s="0" t="s">
        <v>53</v>
      </c>
      <c r="AT1112" s="0" t="n">
        <v>186</v>
      </c>
      <c r="AU1112" s="0" t="n">
        <v>188</v>
      </c>
      <c r="AX1112" s="0" t="s">
        <v>5524</v>
      </c>
      <c r="AY1112" s="0" t="s">
        <v>5848</v>
      </c>
    </row>
    <row r="1113" customFormat="false" ht="15" hidden="false" customHeight="false" outlineLevel="0" collapsed="false">
      <c r="A1113" s="0" t="s">
        <v>5849</v>
      </c>
      <c r="B1113" s="0" t="s">
        <v>763</v>
      </c>
      <c r="C1113" s="0" t="s">
        <v>5850</v>
      </c>
      <c r="E1113" s="1" t="s">
        <v>5850</v>
      </c>
      <c r="G1113" s="5" t="s">
        <v>5850</v>
      </c>
      <c r="H1113" s="5"/>
      <c r="I1113" s="5"/>
      <c r="J1113" s="5"/>
      <c r="K1113" s="5"/>
      <c r="L1113" s="5"/>
      <c r="M1113" s="5"/>
      <c r="N1113" s="5"/>
      <c r="O1113" s="0" t="s">
        <v>5850</v>
      </c>
      <c r="P1113" s="0" t="s">
        <v>5851</v>
      </c>
      <c r="Q1113" s="0" t="s">
        <v>51</v>
      </c>
      <c r="R1113" s="0" t="s">
        <v>52</v>
      </c>
      <c r="S1113" s="0" t="n">
        <v>25.71</v>
      </c>
      <c r="T1113" s="0" t="n">
        <v>3600</v>
      </c>
      <c r="U1113" s="0" t="n">
        <v>3600</v>
      </c>
      <c r="V1113" s="0" t="n">
        <v>3900</v>
      </c>
      <c r="W1113" s="0" t="s">
        <v>5852</v>
      </c>
      <c r="X1113" s="0" t="n">
        <v>326</v>
      </c>
      <c r="Y1113" s="0" t="s">
        <v>53</v>
      </c>
      <c r="Z1113" s="0" t="n">
        <v>3600</v>
      </c>
      <c r="AA1113" s="0" t="s">
        <v>54</v>
      </c>
      <c r="AB1113" s="0" t="s">
        <v>54</v>
      </c>
      <c r="AC1113" s="0" t="n">
        <v>156.225</v>
      </c>
      <c r="AD1113" s="0" t="s">
        <v>765</v>
      </c>
      <c r="AG1113" s="6" t="n">
        <v>42735</v>
      </c>
      <c r="AH1113" s="0" t="n">
        <v>383</v>
      </c>
      <c r="AI1113" s="0" t="n">
        <v>404</v>
      </c>
      <c r="AJ1113" s="6" t="n">
        <v>42735</v>
      </c>
      <c r="AK1113" s="0" t="n">
        <v>156.225</v>
      </c>
      <c r="AL1113" s="6" t="n">
        <v>42735</v>
      </c>
      <c r="AM1113" s="0" t="n">
        <v>37.949</v>
      </c>
      <c r="AN1113" s="0" t="n">
        <v>40.002</v>
      </c>
      <c r="AO1113" s="0" t="n">
        <v>10.746</v>
      </c>
      <c r="AP1113" s="0" t="n">
        <v>12.007</v>
      </c>
      <c r="AQ1113" s="0" t="s">
        <v>803</v>
      </c>
      <c r="AR1113" s="0" t="s">
        <v>58</v>
      </c>
      <c r="AS1113" s="0" t="s">
        <v>53</v>
      </c>
      <c r="AT1113" s="0" t="n">
        <v>1385</v>
      </c>
      <c r="AU1113" s="0" t="n">
        <v>1.407</v>
      </c>
      <c r="AX1113" s="0" t="s">
        <v>5524</v>
      </c>
      <c r="AY1113" s="0" t="s">
        <v>5853</v>
      </c>
    </row>
    <row r="1114" customFormat="false" ht="15" hidden="false" customHeight="false" outlineLevel="0" collapsed="false">
      <c r="A1114" s="0" t="s">
        <v>5854</v>
      </c>
      <c r="B1114" s="0" t="s">
        <v>763</v>
      </c>
      <c r="C1114" s="0" t="s">
        <v>5855</v>
      </c>
      <c r="E1114" s="1" t="s">
        <v>5855</v>
      </c>
      <c r="G1114" s="5" t="s">
        <v>5855</v>
      </c>
      <c r="H1114" s="5"/>
      <c r="I1114" s="5"/>
      <c r="J1114" s="5"/>
      <c r="K1114" s="5"/>
      <c r="L1114" s="5"/>
      <c r="M1114" s="5"/>
      <c r="N1114" s="5"/>
      <c r="O1114" s="0" t="s">
        <v>5855</v>
      </c>
      <c r="P1114" s="0" t="s">
        <v>5856</v>
      </c>
      <c r="Q1114" s="0" t="s">
        <v>51</v>
      </c>
      <c r="R1114" s="0" t="s">
        <v>52</v>
      </c>
      <c r="S1114" s="0" t="n">
        <v>12</v>
      </c>
      <c r="T1114" s="0" t="n">
        <v>2110</v>
      </c>
      <c r="U1114" s="0" t="n">
        <v>2110</v>
      </c>
      <c r="V1114" s="0" t="n">
        <v>2120</v>
      </c>
      <c r="X1114" s="0" t="n">
        <v>10</v>
      </c>
      <c r="Y1114" s="0" t="s">
        <v>53</v>
      </c>
      <c r="Z1114" s="0" t="n">
        <v>2110</v>
      </c>
      <c r="AA1114" s="0" t="s">
        <v>54</v>
      </c>
      <c r="AB1114" s="0" t="s">
        <v>54</v>
      </c>
      <c r="AC1114" s="0" t="n">
        <v>33</v>
      </c>
      <c r="AD1114" s="0" t="s">
        <v>5857</v>
      </c>
      <c r="AG1114" s="6" t="n">
        <v>42735</v>
      </c>
      <c r="AH1114" s="0" t="n">
        <v>-19</v>
      </c>
      <c r="AI1114" s="0" t="n">
        <v>-20</v>
      </c>
      <c r="AJ1114" s="6" t="n">
        <v>42735</v>
      </c>
      <c r="AK1114" s="0" t="n">
        <v>33</v>
      </c>
      <c r="AL1114" s="6" t="n">
        <v>42735</v>
      </c>
      <c r="AM1114" s="0" t="n">
        <v>149</v>
      </c>
      <c r="AN1114" s="0" t="n">
        <v>157</v>
      </c>
      <c r="AO1114" s="0" t="n">
        <v>288</v>
      </c>
      <c r="AP1114" s="0" t="n">
        <v>322</v>
      </c>
      <c r="AQ1114" s="0" t="s">
        <v>803</v>
      </c>
      <c r="AR1114" s="0" t="s">
        <v>58</v>
      </c>
      <c r="AS1114" s="0" t="s">
        <v>53</v>
      </c>
      <c r="AT1114" s="0" t="n">
        <v>8</v>
      </c>
      <c r="AU1114" s="0" t="n">
        <v>7</v>
      </c>
      <c r="AV1114" s="0" t="s">
        <v>5524</v>
      </c>
      <c r="AX1114" s="0" t="s">
        <v>5524</v>
      </c>
      <c r="AY1114" s="0" t="s">
        <v>5858</v>
      </c>
    </row>
    <row r="1115" customFormat="false" ht="15" hidden="false" customHeight="false" outlineLevel="0" collapsed="false">
      <c r="A1115" s="0" t="s">
        <v>5859</v>
      </c>
      <c r="B1115" s="0" t="s">
        <v>763</v>
      </c>
      <c r="C1115" s="0" t="s">
        <v>5860</v>
      </c>
      <c r="E1115" s="1" t="s">
        <v>5860</v>
      </c>
      <c r="G1115" s="5" t="s">
        <v>5860</v>
      </c>
      <c r="H1115" s="5"/>
      <c r="I1115" s="5"/>
      <c r="J1115" s="5"/>
      <c r="K1115" s="5"/>
      <c r="L1115" s="5"/>
      <c r="M1115" s="5"/>
      <c r="N1115" s="5"/>
      <c r="O1115" s="0" t="s">
        <v>5860</v>
      </c>
      <c r="P1115" s="0" t="s">
        <v>5861</v>
      </c>
      <c r="Q1115" s="0" t="s">
        <v>51</v>
      </c>
      <c r="R1115" s="0" t="s">
        <v>52</v>
      </c>
      <c r="S1115" s="0" t="n">
        <v>82</v>
      </c>
      <c r="T1115" s="0" t="n">
        <v>6209</v>
      </c>
      <c r="U1115" s="0" t="n">
        <v>6209</v>
      </c>
      <c r="X1115" s="0" t="n">
        <v>13</v>
      </c>
      <c r="Y1115" s="0" t="s">
        <v>77</v>
      </c>
      <c r="Z1115" s="0" t="n">
        <v>6209</v>
      </c>
      <c r="AA1115" s="0" t="s">
        <v>54</v>
      </c>
      <c r="AB1115" s="0" t="s">
        <v>54</v>
      </c>
      <c r="AC1115" s="0" t="n">
        <v>47</v>
      </c>
      <c r="AD1115" s="0" t="s">
        <v>5862</v>
      </c>
      <c r="AG1115" s="6" t="n">
        <v>42735</v>
      </c>
      <c r="AH1115" s="0" t="n">
        <v>6</v>
      </c>
      <c r="AI1115" s="0" t="n">
        <v>7</v>
      </c>
      <c r="AJ1115" s="6" t="n">
        <v>42735</v>
      </c>
      <c r="AK1115" s="0" t="n">
        <v>47</v>
      </c>
      <c r="AL1115" s="6" t="n">
        <v>42735</v>
      </c>
      <c r="AM1115" s="0" t="n">
        <v>90</v>
      </c>
      <c r="AN1115" s="0" t="n">
        <v>94</v>
      </c>
      <c r="AO1115" s="0" t="n">
        <v>107</v>
      </c>
      <c r="AP1115" s="0" t="n">
        <v>120</v>
      </c>
      <c r="AQ1115" s="0" t="s">
        <v>803</v>
      </c>
      <c r="AR1115" s="0" t="s">
        <v>58</v>
      </c>
      <c r="AS1115" s="0" t="s">
        <v>77</v>
      </c>
      <c r="AT1115" s="0" t="n">
        <v>8</v>
      </c>
      <c r="AU1115" s="0" t="n">
        <v>8</v>
      </c>
      <c r="AX1115" s="0" t="s">
        <v>5524</v>
      </c>
      <c r="AY1115" s="0" t="s">
        <v>5863</v>
      </c>
    </row>
    <row r="1116" customFormat="false" ht="15" hidden="false" customHeight="false" outlineLevel="0" collapsed="false">
      <c r="A1116" s="0" t="s">
        <v>5864</v>
      </c>
      <c r="B1116" s="0" t="s">
        <v>763</v>
      </c>
      <c r="C1116" s="0" t="s">
        <v>5865</v>
      </c>
      <c r="E1116" s="1" t="s">
        <v>5865</v>
      </c>
      <c r="G1116" s="5" t="s">
        <v>5865</v>
      </c>
      <c r="H1116" s="5"/>
      <c r="I1116" s="5"/>
      <c r="J1116" s="5"/>
      <c r="K1116" s="5"/>
      <c r="L1116" s="5"/>
      <c r="M1116" s="5"/>
      <c r="N1116" s="5"/>
      <c r="O1116" s="0" t="s">
        <v>5865</v>
      </c>
      <c r="P1116" s="0" t="s">
        <v>5866</v>
      </c>
      <c r="Q1116" s="0" t="s">
        <v>51</v>
      </c>
      <c r="R1116" s="0" t="s">
        <v>52</v>
      </c>
      <c r="S1116" s="0" t="n">
        <v>8</v>
      </c>
      <c r="T1116" s="0" t="n">
        <v>2120</v>
      </c>
      <c r="U1116" s="0" t="n">
        <v>2120</v>
      </c>
      <c r="V1116" s="0" t="n">
        <v>4645</v>
      </c>
      <c r="W1116" s="0" t="s">
        <v>5867</v>
      </c>
      <c r="X1116" s="0" t="n">
        <v>6</v>
      </c>
      <c r="Y1116" s="0" t="s">
        <v>53</v>
      </c>
      <c r="Z1116" s="0" t="n">
        <v>2120</v>
      </c>
      <c r="AA1116" s="0" t="s">
        <v>54</v>
      </c>
      <c r="AB1116" s="0" t="s">
        <v>54</v>
      </c>
      <c r="AC1116" s="0" t="n">
        <v>52</v>
      </c>
      <c r="AD1116" s="0" t="s">
        <v>765</v>
      </c>
      <c r="AG1116" s="6" t="n">
        <v>42735</v>
      </c>
      <c r="AH1116" s="0" t="n">
        <v>-23</v>
      </c>
      <c r="AI1116" s="0" t="n">
        <v>-24</v>
      </c>
      <c r="AJ1116" s="6" t="n">
        <v>42735</v>
      </c>
      <c r="AK1116" s="0" t="n">
        <v>52</v>
      </c>
      <c r="AL1116" s="6" t="n">
        <v>42735</v>
      </c>
      <c r="AM1116" s="0" t="n">
        <v>125</v>
      </c>
      <c r="AN1116" s="0" t="n">
        <v>132</v>
      </c>
      <c r="AO1116" s="0" t="n">
        <v>239</v>
      </c>
      <c r="AP1116" s="0" t="n">
        <v>267</v>
      </c>
      <c r="AQ1116" s="0" t="s">
        <v>803</v>
      </c>
      <c r="AR1116" s="0" t="s">
        <v>58</v>
      </c>
      <c r="AS1116" s="0" t="s">
        <v>53</v>
      </c>
      <c r="AT1116" s="0" t="n">
        <v>5</v>
      </c>
      <c r="AU1116" s="0" t="n">
        <v>5</v>
      </c>
      <c r="AV1116" s="0" t="s">
        <v>5868</v>
      </c>
      <c r="AX1116" s="0" t="s">
        <v>5524</v>
      </c>
    </row>
    <row r="1117" customFormat="false" ht="15" hidden="false" customHeight="false" outlineLevel="0" collapsed="false">
      <c r="A1117" s="0" t="s">
        <v>5869</v>
      </c>
      <c r="B1117" s="0" t="s">
        <v>763</v>
      </c>
      <c r="C1117" s="0" t="s">
        <v>5870</v>
      </c>
      <c r="E1117" s="1" t="s">
        <v>5870</v>
      </c>
      <c r="G1117" s="5" t="s">
        <v>5870</v>
      </c>
      <c r="H1117" s="5"/>
      <c r="I1117" s="5"/>
      <c r="J1117" s="5"/>
      <c r="K1117" s="5"/>
      <c r="L1117" s="5"/>
      <c r="M1117" s="5"/>
      <c r="N1117" s="5"/>
      <c r="O1117" s="0" t="s">
        <v>5870</v>
      </c>
      <c r="P1117" s="0" t="s">
        <v>5871</v>
      </c>
      <c r="Q1117" s="0" t="s">
        <v>51</v>
      </c>
      <c r="R1117" s="0" t="s">
        <v>52</v>
      </c>
      <c r="S1117" s="0" t="n">
        <v>30</v>
      </c>
      <c r="T1117" s="0" t="n">
        <v>7211</v>
      </c>
      <c r="U1117" s="0" t="n">
        <v>7211</v>
      </c>
      <c r="W1117" s="0" t="s">
        <v>5872</v>
      </c>
      <c r="X1117" s="0" t="n">
        <v>6</v>
      </c>
      <c r="Y1117" s="0" t="s">
        <v>53</v>
      </c>
      <c r="Z1117" s="0" t="n">
        <v>7211</v>
      </c>
      <c r="AA1117" s="0" t="s">
        <v>54</v>
      </c>
      <c r="AB1117" s="0" t="s">
        <v>54</v>
      </c>
      <c r="AC1117" s="0" t="n">
        <v>76</v>
      </c>
      <c r="AD1117" s="0" t="s">
        <v>765</v>
      </c>
      <c r="AG1117" s="6" t="n">
        <v>42735</v>
      </c>
      <c r="AH1117" s="0" t="n">
        <v>-8</v>
      </c>
      <c r="AI1117" s="0" t="n">
        <v>-8</v>
      </c>
      <c r="AJ1117" s="6" t="n">
        <v>42735</v>
      </c>
      <c r="AK1117" s="0" t="n">
        <v>76</v>
      </c>
      <c r="AL1117" s="6" t="n">
        <v>42735</v>
      </c>
      <c r="AM1117" s="0" t="n">
        <v>32</v>
      </c>
      <c r="AN1117" s="0" t="n">
        <v>34</v>
      </c>
      <c r="AO1117" s="0" t="n">
        <v>64</v>
      </c>
      <c r="AP1117" s="0" t="n">
        <v>71</v>
      </c>
      <c r="AQ1117" s="0" t="s">
        <v>803</v>
      </c>
      <c r="AR1117" s="0" t="s">
        <v>58</v>
      </c>
      <c r="AS1117" s="0" t="s">
        <v>53</v>
      </c>
      <c r="AT1117" s="0" t="n">
        <v>6</v>
      </c>
      <c r="AU1117" s="0" t="n">
        <v>5</v>
      </c>
      <c r="AX1117" s="0" t="s">
        <v>5524</v>
      </c>
    </row>
    <row r="1118" customFormat="false" ht="15" hidden="false" customHeight="false" outlineLevel="0" collapsed="false">
      <c r="A1118" s="0" t="s">
        <v>5873</v>
      </c>
      <c r="B1118" s="0" t="s">
        <v>763</v>
      </c>
      <c r="C1118" s="0" t="s">
        <v>5874</v>
      </c>
      <c r="E1118" s="1" t="s">
        <v>5874</v>
      </c>
      <c r="G1118" s="5" t="s">
        <v>5874</v>
      </c>
      <c r="H1118" s="5"/>
      <c r="I1118" s="5"/>
      <c r="J1118" s="5"/>
      <c r="K1118" s="5"/>
      <c r="L1118" s="5"/>
      <c r="M1118" s="5"/>
      <c r="N1118" s="5"/>
      <c r="O1118" s="0" t="s">
        <v>5875</v>
      </c>
      <c r="P1118" s="0" t="s">
        <v>5876</v>
      </c>
      <c r="Q1118" s="0" t="s">
        <v>51</v>
      </c>
      <c r="R1118" s="0" t="s">
        <v>52</v>
      </c>
      <c r="S1118" s="0" t="n">
        <v>176</v>
      </c>
      <c r="T1118" s="0" t="n">
        <v>6201</v>
      </c>
      <c r="U1118" s="0" t="n">
        <v>6201</v>
      </c>
      <c r="V1118" s="0" t="n">
        <v>5829</v>
      </c>
      <c r="W1118" s="0" t="s">
        <v>5877</v>
      </c>
      <c r="X1118" s="0" t="n">
        <v>31</v>
      </c>
      <c r="Y1118" s="0" t="s">
        <v>67</v>
      </c>
      <c r="Z1118" s="0" t="s">
        <v>120</v>
      </c>
      <c r="AA1118" s="0" t="s">
        <v>120</v>
      </c>
      <c r="AB1118" s="0" t="s">
        <v>56</v>
      </c>
      <c r="AC1118" s="0" t="s">
        <v>120</v>
      </c>
      <c r="AD1118" s="0" t="s">
        <v>5878</v>
      </c>
      <c r="AG1118" s="6" t="n">
        <v>42735</v>
      </c>
      <c r="AH1118" s="0" t="n">
        <v>24</v>
      </c>
      <c r="AI1118" s="0" t="n">
        <v>25</v>
      </c>
      <c r="AJ1118" s="6" t="n">
        <v>42735</v>
      </c>
      <c r="AK1118" s="0" t="n">
        <v>924</v>
      </c>
      <c r="AL1118" s="6" t="n">
        <v>42735</v>
      </c>
      <c r="AM1118" s="0" t="n">
        <v>263</v>
      </c>
      <c r="AN1118" s="0" t="n">
        <v>277</v>
      </c>
      <c r="AO1118" s="0" t="n">
        <v>417</v>
      </c>
      <c r="AP1118" s="0" t="n">
        <v>466</v>
      </c>
      <c r="AQ1118" s="0" t="s">
        <v>803</v>
      </c>
      <c r="AR1118" s="0" t="s">
        <v>58</v>
      </c>
      <c r="AS1118" s="0" t="s">
        <v>67</v>
      </c>
      <c r="AT1118" s="0" t="n">
        <v>24</v>
      </c>
      <c r="AU1118" s="0" t="n">
        <v>20</v>
      </c>
      <c r="AX1118" s="0" t="s">
        <v>5524</v>
      </c>
      <c r="AY1118" s="0" t="s">
        <v>5879</v>
      </c>
    </row>
    <row r="1119" customFormat="false" ht="15" hidden="false" customHeight="false" outlineLevel="0" collapsed="false">
      <c r="A1119" s="0" t="s">
        <v>5880</v>
      </c>
      <c r="B1119" s="0" t="s">
        <v>763</v>
      </c>
      <c r="C1119" s="0" t="s">
        <v>5881</v>
      </c>
      <c r="E1119" s="1" t="s">
        <v>5881</v>
      </c>
      <c r="G1119" s="5" t="s">
        <v>5881</v>
      </c>
      <c r="H1119" s="5"/>
      <c r="I1119" s="5"/>
      <c r="J1119" s="5"/>
      <c r="K1119" s="5"/>
      <c r="L1119" s="5"/>
      <c r="M1119" s="5"/>
      <c r="N1119" s="5"/>
      <c r="O1119" s="0" t="s">
        <v>5881</v>
      </c>
      <c r="P1119" s="0" t="s">
        <v>5882</v>
      </c>
      <c r="Q1119" s="0" t="s">
        <v>51</v>
      </c>
      <c r="R1119" s="0" t="s">
        <v>52</v>
      </c>
      <c r="S1119" s="0" t="n">
        <v>7</v>
      </c>
      <c r="T1119" s="0" t="n">
        <v>2120</v>
      </c>
      <c r="U1119" s="0" t="n">
        <v>2120</v>
      </c>
      <c r="X1119" s="0" t="n">
        <v>3</v>
      </c>
      <c r="Y1119" s="0" t="s">
        <v>53</v>
      </c>
      <c r="Z1119" s="0" t="n">
        <v>2120</v>
      </c>
      <c r="AA1119" s="0" t="s">
        <v>54</v>
      </c>
      <c r="AB1119" s="0" t="s">
        <v>54</v>
      </c>
      <c r="AD1119" s="0" t="s">
        <v>765</v>
      </c>
      <c r="AG1119" s="6" t="n">
        <v>42369</v>
      </c>
      <c r="AH1119" s="0" t="n">
        <v>-4</v>
      </c>
      <c r="AI1119" s="0" t="n">
        <v>-5</v>
      </c>
      <c r="AJ1119" s="6" t="n">
        <v>42369</v>
      </c>
      <c r="AK1119" s="0" t="n">
        <v>55</v>
      </c>
      <c r="AL1119" s="6" t="n">
        <v>42004</v>
      </c>
      <c r="AM1119" s="0" t="n">
        <v>21</v>
      </c>
      <c r="AN1119" s="0" t="n">
        <v>23</v>
      </c>
      <c r="AO1119" s="0" t="n">
        <v>28</v>
      </c>
      <c r="AP1119" s="0" t="n">
        <v>31</v>
      </c>
      <c r="AQ1119" s="0" t="s">
        <v>803</v>
      </c>
      <c r="AR1119" s="0" t="s">
        <v>58</v>
      </c>
      <c r="AS1119" s="0" t="s">
        <v>53</v>
      </c>
      <c r="AT1119" s="0" t="n">
        <v>3</v>
      </c>
      <c r="AU1119" s="0" t="n">
        <v>2</v>
      </c>
      <c r="AX1119" s="0" t="s">
        <v>5524</v>
      </c>
    </row>
    <row r="1120" customFormat="false" ht="15" hidden="false" customHeight="false" outlineLevel="0" collapsed="false">
      <c r="A1120" s="0" t="s">
        <v>5883</v>
      </c>
      <c r="B1120" s="0" t="s">
        <v>763</v>
      </c>
      <c r="C1120" s="0" t="s">
        <v>5884</v>
      </c>
      <c r="E1120" s="1" t="s">
        <v>5884</v>
      </c>
      <c r="G1120" s="5" t="s">
        <v>5884</v>
      </c>
      <c r="H1120" s="5"/>
      <c r="I1120" s="5"/>
      <c r="J1120" s="5"/>
      <c r="K1120" s="5"/>
      <c r="L1120" s="5"/>
      <c r="M1120" s="5"/>
      <c r="N1120" s="5"/>
      <c r="O1120" s="0" t="s">
        <v>5885</v>
      </c>
      <c r="P1120" s="0" t="s">
        <v>5886</v>
      </c>
      <c r="Q1120" s="0" t="s">
        <v>51</v>
      </c>
      <c r="R1120" s="0" t="s">
        <v>52</v>
      </c>
      <c r="S1120" s="0" t="n">
        <v>496</v>
      </c>
      <c r="T1120" s="0" t="n">
        <v>2042</v>
      </c>
      <c r="U1120" s="0" t="n">
        <v>2042</v>
      </c>
      <c r="V1120" s="0" t="n">
        <v>1089</v>
      </c>
      <c r="X1120" s="0" t="n">
        <v>55</v>
      </c>
      <c r="Y1120" s="0" t="s">
        <v>67</v>
      </c>
      <c r="Z1120" s="0" t="s">
        <v>120</v>
      </c>
      <c r="AA1120" s="0" t="s">
        <v>120</v>
      </c>
      <c r="AB1120" s="0" t="s">
        <v>56</v>
      </c>
      <c r="AC1120" s="0" t="s">
        <v>120</v>
      </c>
      <c r="AD1120" s="0" t="s">
        <v>5887</v>
      </c>
      <c r="AG1120" s="6" t="n">
        <v>42735</v>
      </c>
      <c r="AH1120" s="0" t="n">
        <v>42</v>
      </c>
      <c r="AI1120" s="0" t="n">
        <v>44</v>
      </c>
      <c r="AJ1120" s="6" t="n">
        <v>42735</v>
      </c>
      <c r="AK1120" s="0" t="n">
        <v>1.746</v>
      </c>
      <c r="AL1120" s="6" t="n">
        <v>42735</v>
      </c>
      <c r="AM1120" s="0" t="n">
        <v>561</v>
      </c>
      <c r="AN1120" s="0" t="n">
        <v>592</v>
      </c>
      <c r="AO1120" s="0" t="n">
        <v>856</v>
      </c>
      <c r="AP1120" s="0" t="n">
        <v>957</v>
      </c>
      <c r="AQ1120" s="0" t="s">
        <v>803</v>
      </c>
      <c r="AR1120" s="0" t="s">
        <v>58</v>
      </c>
      <c r="AS1120" s="0" t="s">
        <v>67</v>
      </c>
      <c r="AT1120" s="0" t="n">
        <v>33</v>
      </c>
      <c r="AU1120" s="0" t="n">
        <v>34</v>
      </c>
      <c r="AX1120" s="0" t="s">
        <v>5524</v>
      </c>
    </row>
    <row r="1121" customFormat="false" ht="15" hidden="false" customHeight="false" outlineLevel="0" collapsed="false">
      <c r="A1121" s="0" t="s">
        <v>5888</v>
      </c>
      <c r="B1121" s="0" t="s">
        <v>763</v>
      </c>
      <c r="C1121" s="0" t="s">
        <v>5889</v>
      </c>
      <c r="E1121" s="1" t="s">
        <v>5889</v>
      </c>
      <c r="G1121" s="5" t="s">
        <v>5889</v>
      </c>
      <c r="H1121" s="5"/>
      <c r="I1121" s="5"/>
      <c r="J1121" s="5"/>
      <c r="K1121" s="5"/>
      <c r="L1121" s="5"/>
      <c r="M1121" s="5"/>
      <c r="N1121" s="5"/>
      <c r="O1121" s="0" t="s">
        <v>5890</v>
      </c>
      <c r="P1121" s="0" t="s">
        <v>5891</v>
      </c>
      <c r="Q1121" s="0" t="s">
        <v>51</v>
      </c>
      <c r="R1121" s="0" t="s">
        <v>52</v>
      </c>
      <c r="S1121" s="0" t="n">
        <v>930</v>
      </c>
      <c r="T1121" s="0" t="n">
        <v>2120</v>
      </c>
      <c r="U1121" s="0" t="n">
        <v>2120</v>
      </c>
      <c r="V1121" s="0" t="n">
        <v>2120</v>
      </c>
      <c r="W1121" s="0" t="s">
        <v>5892</v>
      </c>
      <c r="X1121" s="0" t="n">
        <v>95</v>
      </c>
      <c r="Y1121" s="0" t="s">
        <v>67</v>
      </c>
      <c r="Z1121" s="0" t="s">
        <v>120</v>
      </c>
      <c r="AA1121" s="0" t="s">
        <v>5893</v>
      </c>
      <c r="AB1121" s="0" t="s">
        <v>56</v>
      </c>
      <c r="AC1121" s="0" t="s">
        <v>120</v>
      </c>
      <c r="AD1121" s="0" t="s">
        <v>5894</v>
      </c>
      <c r="AG1121" s="6" t="n">
        <v>42735</v>
      </c>
      <c r="AH1121" s="0" t="n">
        <v>35</v>
      </c>
      <c r="AI1121" s="0" t="n">
        <v>37</v>
      </c>
      <c r="AJ1121" s="6" t="n">
        <v>42735</v>
      </c>
      <c r="AK1121" s="0" t="n">
        <v>4.852</v>
      </c>
      <c r="AL1121" s="6" t="n">
        <v>42735</v>
      </c>
      <c r="AM1121" s="0" t="n">
        <v>1.417</v>
      </c>
      <c r="AN1121" s="0" t="n">
        <v>1.494</v>
      </c>
      <c r="AO1121" s="0" t="n">
        <v>1.248</v>
      </c>
      <c r="AP1121" s="0" t="n">
        <v>1.395</v>
      </c>
      <c r="AQ1121" s="0" t="s">
        <v>803</v>
      </c>
      <c r="AR1121" s="0" t="s">
        <v>58</v>
      </c>
      <c r="AS1121" s="0" t="s">
        <v>67</v>
      </c>
      <c r="AT1121" s="0" t="n">
        <v>55</v>
      </c>
      <c r="AU1121" s="0" t="n">
        <v>48</v>
      </c>
      <c r="AV1121" s="0" t="s">
        <v>5895</v>
      </c>
      <c r="AX1121" s="0" t="s">
        <v>5524</v>
      </c>
      <c r="AY1121" s="0" t="s">
        <v>5896</v>
      </c>
    </row>
    <row r="1122" customFormat="false" ht="15" hidden="false" customHeight="false" outlineLevel="0" collapsed="false">
      <c r="A1122" s="0" t="s">
        <v>5897</v>
      </c>
      <c r="B1122" s="0" t="s">
        <v>763</v>
      </c>
      <c r="C1122" s="0" t="s">
        <v>5898</v>
      </c>
      <c r="E1122" s="1" t="s">
        <v>5898</v>
      </c>
      <c r="G1122" s="5" t="s">
        <v>5898</v>
      </c>
      <c r="H1122" s="5"/>
      <c r="I1122" s="5"/>
      <c r="J1122" s="5"/>
      <c r="K1122" s="5"/>
      <c r="L1122" s="5"/>
      <c r="M1122" s="5"/>
      <c r="N1122" s="5"/>
      <c r="O1122" s="0" t="s">
        <v>5899</v>
      </c>
      <c r="P1122" s="0" t="s">
        <v>5900</v>
      </c>
      <c r="Q1122" s="0" t="s">
        <v>51</v>
      </c>
      <c r="R1122" s="0" t="s">
        <v>52</v>
      </c>
      <c r="S1122" s="0" t="n">
        <v>1.769</v>
      </c>
      <c r="T1122" s="0" t="n">
        <v>2120</v>
      </c>
      <c r="U1122" s="0" t="n">
        <v>2120</v>
      </c>
      <c r="V1122" s="0" t="n">
        <v>4645</v>
      </c>
      <c r="X1122" s="0" t="n">
        <v>131</v>
      </c>
      <c r="Y1122" s="0" t="s">
        <v>67</v>
      </c>
      <c r="Z1122" s="0" t="s">
        <v>120</v>
      </c>
      <c r="AA1122" s="0" t="s">
        <v>120</v>
      </c>
      <c r="AB1122" s="0" t="s">
        <v>56</v>
      </c>
      <c r="AC1122" s="0" t="s">
        <v>120</v>
      </c>
      <c r="AD1122" s="0" t="s">
        <v>5628</v>
      </c>
      <c r="AG1122" s="6" t="n">
        <v>42735</v>
      </c>
      <c r="AH1122" s="0" t="n">
        <v>226</v>
      </c>
      <c r="AI1122" s="0" t="n">
        <v>238</v>
      </c>
      <c r="AJ1122" s="6" t="n">
        <v>42735</v>
      </c>
      <c r="AK1122" s="0" t="n">
        <v>4.907</v>
      </c>
      <c r="AL1122" s="6" t="n">
        <v>42735</v>
      </c>
      <c r="AM1122" s="0" t="n">
        <v>2.424</v>
      </c>
      <c r="AN1122" s="0" t="n">
        <v>2.555</v>
      </c>
      <c r="AO1122" s="0" t="n">
        <v>10.711</v>
      </c>
      <c r="AP1122" s="0" t="n">
        <v>11.968</v>
      </c>
      <c r="AQ1122" s="0" t="s">
        <v>803</v>
      </c>
      <c r="AR1122" s="0" t="s">
        <v>58</v>
      </c>
      <c r="AS1122" s="0" t="s">
        <v>67</v>
      </c>
      <c r="AT1122" s="0" t="n">
        <v>60</v>
      </c>
      <c r="AU1122" s="0" t="n">
        <v>19</v>
      </c>
      <c r="AV1122" s="0" t="s">
        <v>5524</v>
      </c>
      <c r="AW1122" s="0" t="s">
        <v>5901</v>
      </c>
      <c r="AX1122" s="0" t="s">
        <v>5524</v>
      </c>
      <c r="AY1122" s="0" t="s">
        <v>5901</v>
      </c>
    </row>
    <row r="1123" customFormat="false" ht="15" hidden="false" customHeight="false" outlineLevel="0" collapsed="false">
      <c r="A1123" s="0" t="s">
        <v>5902</v>
      </c>
      <c r="B1123" s="0" t="s">
        <v>763</v>
      </c>
      <c r="C1123" s="0" t="s">
        <v>5903</v>
      </c>
      <c r="E1123" s="1" t="s">
        <v>5903</v>
      </c>
      <c r="G1123" s="5" t="s">
        <v>5903</v>
      </c>
      <c r="H1123" s="5"/>
      <c r="I1123" s="5"/>
      <c r="J1123" s="5"/>
      <c r="K1123" s="5"/>
      <c r="L1123" s="5"/>
      <c r="M1123" s="5"/>
      <c r="N1123" s="5"/>
      <c r="O1123" s="0" t="s">
        <v>5904</v>
      </c>
      <c r="P1123" s="0" t="s">
        <v>5905</v>
      </c>
      <c r="Q1123" s="0" t="s">
        <v>51</v>
      </c>
      <c r="R1123" s="0" t="s">
        <v>52</v>
      </c>
      <c r="S1123" s="0" t="n">
        <v>400</v>
      </c>
      <c r="T1123" s="0" t="n">
        <v>2042</v>
      </c>
      <c r="U1123" s="0" t="n">
        <v>2042</v>
      </c>
      <c r="X1123" s="0" t="n">
        <v>2</v>
      </c>
      <c r="Y1123" s="0" t="s">
        <v>67</v>
      </c>
      <c r="Z1123" s="0" t="n">
        <v>7010</v>
      </c>
      <c r="AA1123" s="0" t="s">
        <v>120</v>
      </c>
      <c r="AB1123" s="0" t="s">
        <v>56</v>
      </c>
      <c r="AD1123" s="0" t="s">
        <v>765</v>
      </c>
      <c r="AE1123" s="0" t="s">
        <v>5906</v>
      </c>
      <c r="AF1123" s="0" t="n">
        <v>14</v>
      </c>
      <c r="AG1123" s="0" t="n">
        <v>15</v>
      </c>
      <c r="AH1123" s="6" t="n">
        <v>42735</v>
      </c>
      <c r="AI1123" s="0" t="n">
        <v>552</v>
      </c>
      <c r="AJ1123" s="6" t="n">
        <v>42735</v>
      </c>
      <c r="AK1123" s="0" t="n">
        <v>218</v>
      </c>
      <c r="AL1123" s="0" t="n">
        <v>230</v>
      </c>
      <c r="AM1123" s="0" t="s">
        <v>56</v>
      </c>
      <c r="AN1123" s="0" t="s">
        <v>56</v>
      </c>
      <c r="AO1123" s="0" t="s">
        <v>70</v>
      </c>
      <c r="AP1123" s="0" t="s">
        <v>70</v>
      </c>
      <c r="AQ1123" s="0" t="s">
        <v>67</v>
      </c>
      <c r="AR1123" s="0" t="n">
        <v>51</v>
      </c>
      <c r="AS1123" s="0" t="n">
        <v>0</v>
      </c>
      <c r="AT1123" s="0" t="s">
        <v>5524</v>
      </c>
      <c r="AV1123" s="0" t="s">
        <v>5524</v>
      </c>
    </row>
    <row r="1124" customFormat="false" ht="15" hidden="false" customHeight="false" outlineLevel="0" collapsed="false">
      <c r="A1124" s="0" t="s">
        <v>5907</v>
      </c>
      <c r="B1124" s="0" t="s">
        <v>763</v>
      </c>
      <c r="C1124" s="0" t="s">
        <v>5908</v>
      </c>
      <c r="E1124" s="1" t="s">
        <v>5908</v>
      </c>
      <c r="G1124" s="5" t="s">
        <v>5908</v>
      </c>
      <c r="H1124" s="5"/>
      <c r="I1124" s="5"/>
      <c r="J1124" s="5"/>
      <c r="K1124" s="5"/>
      <c r="L1124" s="5"/>
      <c r="M1124" s="5"/>
      <c r="N1124" s="5" t="s">
        <v>5909</v>
      </c>
      <c r="O1124" s="0" t="s">
        <v>5910</v>
      </c>
      <c r="P1124" s="0" t="s">
        <v>5911</v>
      </c>
      <c r="Q1124" s="0" t="s">
        <v>51</v>
      </c>
      <c r="R1124" s="0" t="s">
        <v>52</v>
      </c>
      <c r="S1124" s="0" t="n">
        <v>173</v>
      </c>
      <c r="T1124" s="0" t="n">
        <v>2920</v>
      </c>
      <c r="U1124" s="0" t="n">
        <v>2920</v>
      </c>
      <c r="X1124" s="0" t="n">
        <v>19</v>
      </c>
      <c r="Y1124" s="0" t="s">
        <v>67</v>
      </c>
      <c r="Z1124" s="0" t="n">
        <v>6420</v>
      </c>
      <c r="AA1124" s="0" t="s">
        <v>256</v>
      </c>
      <c r="AB1124" s="0" t="s">
        <v>54</v>
      </c>
      <c r="AD1124" s="0" t="s">
        <v>5912</v>
      </c>
      <c r="AE1124" s="0" t="s">
        <v>5913</v>
      </c>
      <c r="AF1124" s="0" t="n">
        <v>1</v>
      </c>
      <c r="AG1124" s="0" t="n">
        <v>1</v>
      </c>
      <c r="AH1124" s="6" t="n">
        <v>42369</v>
      </c>
      <c r="AI1124" s="0" t="s">
        <v>56</v>
      </c>
      <c r="AK1124" s="0" t="n">
        <v>122</v>
      </c>
      <c r="AL1124" s="0" t="n">
        <v>133</v>
      </c>
      <c r="AM1124" s="0" t="s">
        <v>56</v>
      </c>
      <c r="AN1124" s="0" t="s">
        <v>56</v>
      </c>
      <c r="AO1124" s="0" t="s">
        <v>70</v>
      </c>
      <c r="AP1124" s="0" t="s">
        <v>70</v>
      </c>
      <c r="AQ1124" s="0" t="s">
        <v>67</v>
      </c>
      <c r="AR1124" s="0" t="n">
        <v>28</v>
      </c>
      <c r="AS1124" s="0" t="n">
        <v>11</v>
      </c>
      <c r="AT1124" s="0" t="s">
        <v>5524</v>
      </c>
      <c r="AV1124" s="0" t="s">
        <v>5524</v>
      </c>
      <c r="AW1124" s="0" t="s">
        <v>5914</v>
      </c>
    </row>
    <row r="1125" customFormat="false" ht="15" hidden="false" customHeight="false" outlineLevel="0" collapsed="false">
      <c r="A1125" s="0" t="s">
        <v>5915</v>
      </c>
      <c r="B1125" s="0" t="s">
        <v>763</v>
      </c>
      <c r="C1125" s="0" t="s">
        <v>5916</v>
      </c>
      <c r="E1125" s="1" t="s">
        <v>5916</v>
      </c>
      <c r="G1125" s="5" t="s">
        <v>5916</v>
      </c>
      <c r="H1125" s="5"/>
      <c r="I1125" s="5"/>
      <c r="J1125" s="5"/>
      <c r="K1125" s="5"/>
      <c r="L1125" s="5"/>
      <c r="M1125" s="5"/>
      <c r="N1125" s="5"/>
      <c r="O1125" s="0" t="s">
        <v>5916</v>
      </c>
      <c r="P1125" s="0" t="s">
        <v>5917</v>
      </c>
      <c r="Q1125" s="0" t="s">
        <v>51</v>
      </c>
      <c r="R1125" s="0" t="s">
        <v>52</v>
      </c>
      <c r="S1125" s="0" t="n">
        <v>5.29</v>
      </c>
      <c r="T1125" s="0" t="n">
        <v>2611</v>
      </c>
      <c r="U1125" s="0" t="n">
        <v>2611</v>
      </c>
      <c r="X1125" s="0" t="n">
        <v>527</v>
      </c>
      <c r="Y1125" s="0" t="s">
        <v>53</v>
      </c>
      <c r="Z1125" s="0" t="n">
        <v>2611</v>
      </c>
      <c r="AA1125" s="0" t="s">
        <v>54</v>
      </c>
      <c r="AB1125" s="0" t="s">
        <v>54</v>
      </c>
      <c r="AC1125" s="0" t="n">
        <v>35.902</v>
      </c>
      <c r="AD1125" s="0" t="s">
        <v>5918</v>
      </c>
      <c r="AG1125" s="6" t="n">
        <v>42735</v>
      </c>
      <c r="AH1125" s="0" t="n">
        <v>629</v>
      </c>
      <c r="AI1125" s="0" t="n">
        <v>663</v>
      </c>
      <c r="AJ1125" s="6" t="n">
        <v>42735</v>
      </c>
      <c r="AK1125" s="0" t="n">
        <v>35.902</v>
      </c>
      <c r="AL1125" s="6" t="n">
        <v>42735</v>
      </c>
      <c r="AM1125" s="0" t="n">
        <v>8.111</v>
      </c>
      <c r="AN1125" s="0" t="n">
        <v>8.55</v>
      </c>
      <c r="AO1125" s="0" t="n">
        <v>16.469</v>
      </c>
      <c r="AP1125" s="0" t="n">
        <v>18.401</v>
      </c>
      <c r="AQ1125" s="0" t="s">
        <v>803</v>
      </c>
      <c r="AR1125" s="0" t="s">
        <v>58</v>
      </c>
      <c r="AS1125" s="0" t="s">
        <v>53</v>
      </c>
      <c r="AT1125" s="0" t="n">
        <v>201</v>
      </c>
      <c r="AU1125" s="0" t="n">
        <v>203</v>
      </c>
      <c r="AX1125" s="0" t="s">
        <v>5524</v>
      </c>
    </row>
    <row r="1126" customFormat="false" ht="15" hidden="false" customHeight="false" outlineLevel="0" collapsed="false">
      <c r="A1126" s="0" t="s">
        <v>5919</v>
      </c>
      <c r="B1126" s="0" t="s">
        <v>763</v>
      </c>
      <c r="C1126" s="0" t="s">
        <v>5920</v>
      </c>
      <c r="E1126" s="1" t="s">
        <v>5920</v>
      </c>
      <c r="G1126" s="5" t="s">
        <v>5920</v>
      </c>
      <c r="H1126" s="5"/>
      <c r="I1126" s="5"/>
      <c r="J1126" s="5"/>
      <c r="K1126" s="5"/>
      <c r="L1126" s="5"/>
      <c r="M1126" s="5"/>
      <c r="N1126" s="5"/>
      <c r="O1126" s="0" t="s">
        <v>5920</v>
      </c>
      <c r="P1126" s="0" t="s">
        <v>5921</v>
      </c>
      <c r="Q1126" s="0" t="s">
        <v>51</v>
      </c>
      <c r="R1126" s="0" t="s">
        <v>52</v>
      </c>
      <c r="S1126" s="0" t="n">
        <v>103</v>
      </c>
      <c r="T1126" s="0" t="n">
        <v>2120</v>
      </c>
      <c r="U1126" s="0" t="n">
        <v>2120</v>
      </c>
      <c r="W1126" s="0" t="s">
        <v>5922</v>
      </c>
      <c r="X1126" s="0" t="n">
        <v>14</v>
      </c>
      <c r="Y1126" s="0" t="s">
        <v>77</v>
      </c>
      <c r="Z1126" s="0" t="n">
        <v>2120</v>
      </c>
      <c r="AA1126" s="0" t="s">
        <v>54</v>
      </c>
      <c r="AB1126" s="0" t="s">
        <v>54</v>
      </c>
      <c r="AC1126" s="0" t="n">
        <v>417</v>
      </c>
      <c r="AD1126" s="0" t="s">
        <v>5645</v>
      </c>
      <c r="AG1126" s="6" t="n">
        <v>42735</v>
      </c>
      <c r="AH1126" s="0" t="n">
        <v>-49</v>
      </c>
      <c r="AI1126" s="0" t="n">
        <v>-52</v>
      </c>
      <c r="AJ1126" s="6" t="n">
        <v>42735</v>
      </c>
      <c r="AK1126" s="0" t="n">
        <v>417</v>
      </c>
      <c r="AL1126" s="6" t="n">
        <v>42735</v>
      </c>
      <c r="AM1126" s="0" t="n">
        <v>207</v>
      </c>
      <c r="AN1126" s="0" t="n">
        <v>218</v>
      </c>
      <c r="AO1126" s="0" t="n">
        <v>236</v>
      </c>
      <c r="AP1126" s="0" t="n">
        <v>264</v>
      </c>
      <c r="AQ1126" s="0" t="s">
        <v>803</v>
      </c>
      <c r="AR1126" s="0" t="s">
        <v>58</v>
      </c>
      <c r="AS1126" s="0" t="s">
        <v>77</v>
      </c>
      <c r="AT1126" s="0" t="n">
        <v>9</v>
      </c>
      <c r="AU1126" s="0" t="n">
        <v>9</v>
      </c>
      <c r="AV1126" s="0" t="s">
        <v>5524</v>
      </c>
      <c r="AX1126" s="0" t="s">
        <v>5524</v>
      </c>
      <c r="AY1126" s="0" t="s">
        <v>501</v>
      </c>
    </row>
    <row r="1127" customFormat="false" ht="15" hidden="false" customHeight="false" outlineLevel="0" collapsed="false">
      <c r="A1127" s="0" t="s">
        <v>5923</v>
      </c>
      <c r="B1127" s="0" t="s">
        <v>763</v>
      </c>
      <c r="C1127" s="0" t="s">
        <v>5924</v>
      </c>
      <c r="E1127" s="1" t="s">
        <v>5924</v>
      </c>
      <c r="G1127" s="5" t="s">
        <v>5924</v>
      </c>
      <c r="H1127" s="5"/>
      <c r="I1127" s="5"/>
      <c r="J1127" s="5"/>
      <c r="K1127" s="5"/>
      <c r="L1127" s="5"/>
      <c r="M1127" s="5"/>
      <c r="N1127" s="5"/>
      <c r="O1127" s="0" t="s">
        <v>5925</v>
      </c>
      <c r="P1127" s="0" t="s">
        <v>5926</v>
      </c>
      <c r="Q1127" s="0" t="s">
        <v>51</v>
      </c>
      <c r="R1127" s="0" t="s">
        <v>52</v>
      </c>
      <c r="S1127" s="0" t="n">
        <v>1.191</v>
      </c>
      <c r="T1127" s="0" t="n">
        <v>7022</v>
      </c>
      <c r="U1127" s="0" t="n">
        <v>7022</v>
      </c>
      <c r="X1127" s="0" t="n">
        <v>291</v>
      </c>
      <c r="Y1127" s="0" t="s">
        <v>227</v>
      </c>
      <c r="Z1127" s="0" t="s">
        <v>120</v>
      </c>
      <c r="AA1127" s="0" t="s">
        <v>120</v>
      </c>
      <c r="AB1127" s="0" t="s">
        <v>5927</v>
      </c>
      <c r="AC1127" s="0" t="s">
        <v>120</v>
      </c>
      <c r="AD1127" s="0" t="s">
        <v>765</v>
      </c>
      <c r="AG1127" s="6" t="n">
        <v>42735</v>
      </c>
      <c r="AH1127" s="0" t="n">
        <v>13</v>
      </c>
      <c r="AI1127" s="0" t="n">
        <v>13</v>
      </c>
      <c r="AJ1127" s="6" t="n">
        <v>42735</v>
      </c>
      <c r="AK1127" s="0" t="n">
        <v>12.725</v>
      </c>
      <c r="AL1127" s="6" t="n">
        <v>42735</v>
      </c>
      <c r="AM1127" s="0" t="n">
        <v>851</v>
      </c>
      <c r="AN1127" s="0" t="n">
        <v>898</v>
      </c>
      <c r="AO1127" s="0" t="n">
        <v>967</v>
      </c>
      <c r="AP1127" s="0" t="n">
        <v>1.08</v>
      </c>
      <c r="AQ1127" s="0" t="s">
        <v>803</v>
      </c>
      <c r="AR1127" s="0" t="s">
        <v>58</v>
      </c>
      <c r="AS1127" s="0" t="s">
        <v>227</v>
      </c>
      <c r="AT1127" s="0" t="n">
        <v>106</v>
      </c>
      <c r="AU1127" s="0" t="n">
        <v>54</v>
      </c>
      <c r="AX1127" s="0" t="s">
        <v>5524</v>
      </c>
      <c r="AY1127" s="0" t="s">
        <v>5928</v>
      </c>
    </row>
    <row r="1128" customFormat="false" ht="15" hidden="false" customHeight="false" outlineLevel="0" collapsed="false">
      <c r="A1128" s="0" t="s">
        <v>5929</v>
      </c>
      <c r="B1128" s="0" t="s">
        <v>763</v>
      </c>
      <c r="C1128" s="0" t="s">
        <v>5930</v>
      </c>
      <c r="E1128" s="1" t="s">
        <v>5930</v>
      </c>
      <c r="G1128" s="5" t="s">
        <v>5930</v>
      </c>
      <c r="H1128" s="5" t="s">
        <v>5931</v>
      </c>
      <c r="I1128" s="5"/>
      <c r="J1128" s="5"/>
      <c r="K1128" s="5"/>
      <c r="L1128" s="5"/>
      <c r="M1128" s="5"/>
      <c r="N1128" s="5"/>
      <c r="O1128" s="0" t="s">
        <v>5932</v>
      </c>
      <c r="P1128" s="0" t="s">
        <v>5933</v>
      </c>
      <c r="Q1128" s="0" t="s">
        <v>51</v>
      </c>
      <c r="R1128" s="0" t="s">
        <v>52</v>
      </c>
      <c r="S1128" s="0" t="n">
        <v>8</v>
      </c>
      <c r="T1128" s="0" t="n">
        <v>6420</v>
      </c>
      <c r="U1128" s="0" t="n">
        <v>6420</v>
      </c>
      <c r="X1128" s="0" t="n">
        <v>36</v>
      </c>
      <c r="Y1128" s="0" t="s">
        <v>67</v>
      </c>
      <c r="AA1128" s="0" t="s">
        <v>120</v>
      </c>
      <c r="AB1128" s="0" t="s">
        <v>56</v>
      </c>
      <c r="AD1128" s="0" t="s">
        <v>5934</v>
      </c>
      <c r="AE1128" s="0" t="s">
        <v>5935</v>
      </c>
      <c r="AF1128" s="0" t="n">
        <v>5</v>
      </c>
      <c r="AG1128" s="0" t="n">
        <v>6</v>
      </c>
      <c r="AH1128" s="6" t="n">
        <v>42551</v>
      </c>
      <c r="AI1128" s="0" t="s">
        <v>56</v>
      </c>
      <c r="AK1128" s="0" t="n">
        <v>89</v>
      </c>
      <c r="AL1128" s="0" t="n">
        <v>99</v>
      </c>
      <c r="AM1128" s="0" t="n">
        <v>66</v>
      </c>
      <c r="AN1128" s="0" t="n">
        <v>83</v>
      </c>
      <c r="AO1128" s="0" t="s">
        <v>189</v>
      </c>
      <c r="AP1128" s="0" t="s">
        <v>189</v>
      </c>
      <c r="AQ1128" s="0" t="s">
        <v>67</v>
      </c>
      <c r="AR1128" s="0" t="n">
        <v>17</v>
      </c>
      <c r="AS1128" s="0" t="n">
        <v>11</v>
      </c>
      <c r="AT1128" s="0" t="s">
        <v>5524</v>
      </c>
      <c r="AV1128" s="0" t="s">
        <v>5524</v>
      </c>
    </row>
    <row r="1129" customFormat="false" ht="15" hidden="false" customHeight="false" outlineLevel="0" collapsed="false">
      <c r="A1129" s="0" t="s">
        <v>5936</v>
      </c>
      <c r="B1129" s="0" t="s">
        <v>763</v>
      </c>
      <c r="C1129" s="0" t="s">
        <v>5937</v>
      </c>
      <c r="E1129" s="1" t="s">
        <v>5937</v>
      </c>
      <c r="G1129" s="5" t="s">
        <v>5937</v>
      </c>
      <c r="H1129" s="5"/>
      <c r="I1129" s="5"/>
      <c r="J1129" s="5"/>
      <c r="K1129" s="5"/>
      <c r="L1129" s="5"/>
      <c r="M1129" s="5"/>
      <c r="N1129" s="5"/>
      <c r="O1129" s="0" t="s">
        <v>5937</v>
      </c>
      <c r="P1129" s="0" t="s">
        <v>5938</v>
      </c>
      <c r="Q1129" s="0" t="s">
        <v>51</v>
      </c>
      <c r="R1129" s="0" t="s">
        <v>52</v>
      </c>
      <c r="S1129" s="0" t="n">
        <v>47</v>
      </c>
      <c r="T1129" s="0" t="n">
        <v>2059</v>
      </c>
      <c r="U1129" s="0" t="n">
        <v>2059</v>
      </c>
      <c r="X1129" s="0" t="n">
        <v>2</v>
      </c>
      <c r="Y1129" s="0" t="s">
        <v>53</v>
      </c>
      <c r="Z1129" s="0" t="n">
        <v>2059</v>
      </c>
      <c r="AA1129" s="0" t="s">
        <v>54</v>
      </c>
      <c r="AB1129" s="0" t="s">
        <v>54</v>
      </c>
      <c r="AC1129" s="0" t="n">
        <v>69</v>
      </c>
      <c r="AD1129" s="0" t="s">
        <v>5939</v>
      </c>
      <c r="AG1129" s="6" t="n">
        <v>42735</v>
      </c>
      <c r="AH1129" s="0" t="n">
        <v>7</v>
      </c>
      <c r="AI1129" s="0" t="n">
        <v>7</v>
      </c>
      <c r="AJ1129" s="6" t="n">
        <v>42735</v>
      </c>
      <c r="AK1129" s="0" t="n">
        <v>69</v>
      </c>
      <c r="AL1129" s="6" t="n">
        <v>42735</v>
      </c>
      <c r="AM1129" s="0" t="n">
        <v>76</v>
      </c>
      <c r="AN1129" s="0" t="n">
        <v>80</v>
      </c>
      <c r="AO1129" s="0" t="n">
        <v>56</v>
      </c>
      <c r="AP1129" s="0" t="n">
        <v>63</v>
      </c>
      <c r="AQ1129" s="0" t="s">
        <v>803</v>
      </c>
      <c r="AR1129" s="0" t="s">
        <v>58</v>
      </c>
      <c r="AS1129" s="0" t="s">
        <v>53</v>
      </c>
      <c r="AT1129" s="0" t="n">
        <v>3</v>
      </c>
      <c r="AU1129" s="0" t="n">
        <v>2</v>
      </c>
      <c r="AV1129" s="0" t="s">
        <v>5940</v>
      </c>
      <c r="AX1129" s="0" t="s">
        <v>5524</v>
      </c>
      <c r="AY1129" s="0" t="s">
        <v>5941</v>
      </c>
    </row>
    <row r="1130" customFormat="false" ht="15" hidden="false" customHeight="false" outlineLevel="0" collapsed="false">
      <c r="A1130" s="0" t="s">
        <v>5942</v>
      </c>
      <c r="B1130" s="0" t="s">
        <v>763</v>
      </c>
      <c r="C1130" s="0" t="s">
        <v>5943</v>
      </c>
      <c r="E1130" s="1" t="s">
        <v>5943</v>
      </c>
      <c r="G1130" s="5" t="s">
        <v>5943</v>
      </c>
      <c r="H1130" s="5"/>
      <c r="I1130" s="5"/>
      <c r="J1130" s="5"/>
      <c r="K1130" s="5"/>
      <c r="L1130" s="5"/>
      <c r="M1130" s="5"/>
      <c r="N1130" s="5"/>
      <c r="O1130" s="0" t="s">
        <v>5943</v>
      </c>
      <c r="P1130" s="0" t="s">
        <v>5944</v>
      </c>
      <c r="Q1130" s="0" t="s">
        <v>51</v>
      </c>
      <c r="R1130" s="0" t="s">
        <v>52</v>
      </c>
      <c r="S1130" s="0" t="n">
        <v>7</v>
      </c>
      <c r="T1130" s="0" t="n">
        <v>2120</v>
      </c>
      <c r="U1130" s="0" t="n">
        <v>2120</v>
      </c>
      <c r="X1130" s="0" t="n">
        <v>3</v>
      </c>
      <c r="Y1130" s="0" t="s">
        <v>53</v>
      </c>
      <c r="Z1130" s="0" t="n">
        <v>2120</v>
      </c>
      <c r="AA1130" s="0" t="s">
        <v>54</v>
      </c>
      <c r="AB1130" s="0" t="s">
        <v>54</v>
      </c>
      <c r="AC1130" s="0" t="n">
        <v>108</v>
      </c>
      <c r="AD1130" s="0" t="s">
        <v>5945</v>
      </c>
      <c r="AG1130" s="6" t="n">
        <v>42735</v>
      </c>
      <c r="AH1130" s="0" t="n">
        <v>-34</v>
      </c>
      <c r="AI1130" s="0" t="n">
        <v>-35</v>
      </c>
      <c r="AJ1130" s="6" t="n">
        <v>42735</v>
      </c>
      <c r="AK1130" s="0" t="n">
        <v>108</v>
      </c>
      <c r="AL1130" s="6" t="n">
        <v>42735</v>
      </c>
      <c r="AM1130" s="0" t="n">
        <v>166</v>
      </c>
      <c r="AN1130" s="0" t="n">
        <v>175</v>
      </c>
      <c r="AO1130" s="0" t="n">
        <v>971</v>
      </c>
      <c r="AP1130" s="0" t="n">
        <v>1.085</v>
      </c>
      <c r="AQ1130" s="0" t="s">
        <v>803</v>
      </c>
      <c r="AR1130" s="0" t="s">
        <v>58</v>
      </c>
      <c r="AS1130" s="0" t="s">
        <v>53</v>
      </c>
      <c r="AT1130" s="0" t="n">
        <v>3</v>
      </c>
      <c r="AU1130" s="0" t="n">
        <v>2</v>
      </c>
      <c r="AV1130" s="0" t="s">
        <v>5524</v>
      </c>
      <c r="AX1130" s="0" t="s">
        <v>5524</v>
      </c>
      <c r="AY1130" s="0" t="s">
        <v>1071</v>
      </c>
    </row>
    <row r="1131" customFormat="false" ht="15" hidden="false" customHeight="false" outlineLevel="0" collapsed="false">
      <c r="A1131" s="0" t="s">
        <v>5946</v>
      </c>
      <c r="B1131" s="0" t="s">
        <v>763</v>
      </c>
      <c r="C1131" s="0" t="s">
        <v>5947</v>
      </c>
      <c r="E1131" s="1" t="s">
        <v>5947</v>
      </c>
      <c r="G1131" s="5" t="s">
        <v>5947</v>
      </c>
      <c r="H1131" s="5"/>
      <c r="I1131" s="5"/>
      <c r="J1131" s="5"/>
      <c r="K1131" s="5"/>
      <c r="L1131" s="5"/>
      <c r="M1131" s="5"/>
      <c r="N1131" s="5"/>
      <c r="O1131" s="0" t="s">
        <v>5947</v>
      </c>
      <c r="P1131" s="0" t="s">
        <v>5948</v>
      </c>
      <c r="Q1131" s="0" t="s">
        <v>51</v>
      </c>
      <c r="R1131" s="0" t="s">
        <v>52</v>
      </c>
      <c r="S1131" s="0" t="n">
        <v>69</v>
      </c>
      <c r="T1131" s="0" t="n">
        <v>2120</v>
      </c>
      <c r="U1131" s="0" t="n">
        <v>2120</v>
      </c>
      <c r="X1131" s="0" t="n">
        <v>1</v>
      </c>
      <c r="Y1131" s="0" t="s">
        <v>53</v>
      </c>
      <c r="Z1131" s="0" t="n">
        <v>7211</v>
      </c>
      <c r="AA1131" s="0" t="s">
        <v>54</v>
      </c>
      <c r="AB1131" s="0" t="s">
        <v>54</v>
      </c>
      <c r="AC1131" s="0" t="n">
        <v>133</v>
      </c>
      <c r="AD1131" s="0" t="s">
        <v>5949</v>
      </c>
      <c r="AG1131" s="6" t="n">
        <v>42735</v>
      </c>
      <c r="AH1131" s="0" t="n">
        <v>13</v>
      </c>
      <c r="AI1131" s="0" t="n">
        <v>13</v>
      </c>
      <c r="AJ1131" s="6" t="n">
        <v>42735</v>
      </c>
      <c r="AK1131" s="0" t="n">
        <v>133</v>
      </c>
      <c r="AL1131" s="6" t="n">
        <v>42735</v>
      </c>
      <c r="AM1131" s="0" t="n">
        <v>282</v>
      </c>
      <c r="AN1131" s="0" t="n">
        <v>297</v>
      </c>
      <c r="AO1131" s="0" t="n">
        <v>671</v>
      </c>
      <c r="AP1131" s="0" t="n">
        <v>750</v>
      </c>
      <c r="AQ1131" s="0" t="s">
        <v>803</v>
      </c>
      <c r="AR1131" s="0" t="s">
        <v>58</v>
      </c>
      <c r="AS1131" s="0" t="s">
        <v>53</v>
      </c>
      <c r="AT1131" s="0" t="n">
        <v>2</v>
      </c>
      <c r="AU1131" s="0" t="n">
        <v>1</v>
      </c>
      <c r="AV1131" s="0" t="s">
        <v>5524</v>
      </c>
      <c r="AX1131" s="0" t="s">
        <v>5524</v>
      </c>
      <c r="AY1131" s="0" t="s">
        <v>3223</v>
      </c>
    </row>
    <row r="1132" customFormat="false" ht="15" hidden="false" customHeight="false" outlineLevel="0" collapsed="false">
      <c r="A1132" s="0" t="s">
        <v>5950</v>
      </c>
      <c r="B1132" s="0" t="s">
        <v>763</v>
      </c>
      <c r="C1132" s="0" t="s">
        <v>5951</v>
      </c>
      <c r="E1132" s="1" t="s">
        <v>5951</v>
      </c>
      <c r="G1132" s="5" t="s">
        <v>5951</v>
      </c>
      <c r="H1132" s="5"/>
      <c r="I1132" s="5"/>
      <c r="J1132" s="5"/>
      <c r="K1132" s="5"/>
      <c r="L1132" s="5"/>
      <c r="M1132" s="5"/>
      <c r="N1132" s="5"/>
      <c r="O1132" s="0" t="s">
        <v>5951</v>
      </c>
      <c r="P1132" s="0" t="s">
        <v>5952</v>
      </c>
      <c r="Q1132" s="0" t="s">
        <v>51</v>
      </c>
      <c r="R1132" s="0" t="s">
        <v>52</v>
      </c>
      <c r="S1132" s="0" t="n">
        <v>54</v>
      </c>
      <c r="T1132" s="0" t="n">
        <v>7211</v>
      </c>
      <c r="U1132" s="0" t="n">
        <v>7211</v>
      </c>
      <c r="X1132" s="0" t="n">
        <v>2</v>
      </c>
      <c r="Y1132" s="0" t="s">
        <v>53</v>
      </c>
      <c r="Z1132" s="0" t="n">
        <v>7211</v>
      </c>
      <c r="AA1132" s="0" t="s">
        <v>54</v>
      </c>
      <c r="AB1132" s="0" t="s">
        <v>54</v>
      </c>
      <c r="AC1132" s="0" t="n">
        <v>122</v>
      </c>
      <c r="AD1132" s="0" t="s">
        <v>765</v>
      </c>
      <c r="AG1132" s="6" t="n">
        <v>42735</v>
      </c>
      <c r="AH1132" s="0" t="n">
        <v>-61</v>
      </c>
      <c r="AI1132" s="0" t="n">
        <v>-64</v>
      </c>
      <c r="AJ1132" s="6" t="n">
        <v>42735</v>
      </c>
      <c r="AK1132" s="0" t="n">
        <v>122</v>
      </c>
      <c r="AL1132" s="6" t="n">
        <v>42735</v>
      </c>
      <c r="AM1132" s="0" t="n">
        <v>314</v>
      </c>
      <c r="AN1132" s="0" t="n">
        <v>331</v>
      </c>
      <c r="AO1132" s="0" t="n">
        <v>736</v>
      </c>
      <c r="AP1132" s="0" t="n">
        <v>823</v>
      </c>
      <c r="AQ1132" s="0" t="s">
        <v>803</v>
      </c>
      <c r="AR1132" s="0" t="s">
        <v>58</v>
      </c>
      <c r="AS1132" s="0" t="s">
        <v>53</v>
      </c>
      <c r="AT1132" s="0" t="n">
        <v>3</v>
      </c>
      <c r="AU1132" s="0" t="n">
        <v>2</v>
      </c>
      <c r="AX1132" s="0" t="s">
        <v>5524</v>
      </c>
      <c r="AY1132" s="0" t="s">
        <v>1071</v>
      </c>
    </row>
    <row r="1133" customFormat="false" ht="15" hidden="false" customHeight="false" outlineLevel="0" collapsed="false">
      <c r="A1133" s="0" t="s">
        <v>5953</v>
      </c>
      <c r="B1133" s="0" t="s">
        <v>763</v>
      </c>
      <c r="C1133" s="0" t="s">
        <v>5954</v>
      </c>
      <c r="E1133" s="1" t="s">
        <v>5954</v>
      </c>
      <c r="G1133" s="5" t="s">
        <v>5954</v>
      </c>
      <c r="H1133" s="5"/>
      <c r="I1133" s="5"/>
      <c r="J1133" s="5"/>
      <c r="K1133" s="5"/>
      <c r="L1133" s="5"/>
      <c r="M1133" s="5"/>
      <c r="N1133" s="5"/>
      <c r="O1133" s="0" t="s">
        <v>5954</v>
      </c>
      <c r="P1133" s="0" t="s">
        <v>5955</v>
      </c>
      <c r="Q1133" s="0" t="s">
        <v>51</v>
      </c>
      <c r="R1133" s="0" t="s">
        <v>52</v>
      </c>
      <c r="S1133" s="0" t="n">
        <v>7</v>
      </c>
      <c r="T1133" s="0" t="n">
        <v>2120</v>
      </c>
      <c r="U1133" s="0" t="n">
        <v>2120</v>
      </c>
      <c r="X1133" s="0" t="n">
        <v>2</v>
      </c>
      <c r="Y1133" s="0" t="s">
        <v>53</v>
      </c>
      <c r="Z1133" s="0" t="n">
        <v>2120</v>
      </c>
      <c r="AA1133" s="0" t="s">
        <v>54</v>
      </c>
      <c r="AB1133" s="0" t="s">
        <v>54</v>
      </c>
      <c r="AC1133" s="0" t="n">
        <v>37</v>
      </c>
      <c r="AD1133" s="0" t="s">
        <v>5956</v>
      </c>
      <c r="AG1133" s="6" t="n">
        <v>42735</v>
      </c>
      <c r="AH1133" s="0" t="n">
        <v>-2</v>
      </c>
      <c r="AI1133" s="0" t="n">
        <v>-2</v>
      </c>
      <c r="AJ1133" s="6" t="n">
        <v>42735</v>
      </c>
      <c r="AK1133" s="0" t="n">
        <v>37</v>
      </c>
      <c r="AL1133" s="6" t="n">
        <v>42735</v>
      </c>
      <c r="AM1133" s="0" t="n">
        <v>8</v>
      </c>
      <c r="AN1133" s="0" t="n">
        <v>8</v>
      </c>
      <c r="AO1133" s="0" t="n">
        <v>20</v>
      </c>
      <c r="AP1133" s="0" t="n">
        <v>22</v>
      </c>
      <c r="AQ1133" s="0" t="s">
        <v>803</v>
      </c>
      <c r="AR1133" s="0" t="s">
        <v>58</v>
      </c>
      <c r="AS1133" s="0" t="s">
        <v>53</v>
      </c>
      <c r="AT1133" s="0" t="n">
        <v>2</v>
      </c>
      <c r="AU1133" s="0" t="n">
        <v>1</v>
      </c>
      <c r="AX1133" s="0" t="s">
        <v>5524</v>
      </c>
    </row>
    <row r="1134" customFormat="false" ht="15" hidden="false" customHeight="false" outlineLevel="0" collapsed="false">
      <c r="A1134" s="0" t="s">
        <v>5957</v>
      </c>
      <c r="B1134" s="0" t="s">
        <v>763</v>
      </c>
      <c r="C1134" s="0" t="s">
        <v>5958</v>
      </c>
      <c r="E1134" s="1" t="s">
        <v>5958</v>
      </c>
      <c r="G1134" s="5" t="s">
        <v>5958</v>
      </c>
      <c r="H1134" s="5"/>
      <c r="I1134" s="5"/>
      <c r="J1134" s="5"/>
      <c r="K1134" s="5"/>
      <c r="L1134" s="5"/>
      <c r="M1134" s="5" t="s">
        <v>5959</v>
      </c>
      <c r="N1134" s="5"/>
      <c r="O1134" s="0" t="s">
        <v>5958</v>
      </c>
      <c r="P1134" s="0" t="s">
        <v>5960</v>
      </c>
      <c r="Q1134" s="0" t="s">
        <v>51</v>
      </c>
      <c r="R1134" s="0" t="s">
        <v>52</v>
      </c>
      <c r="S1134" s="0" t="n">
        <v>16.636</v>
      </c>
      <c r="T1134" s="0" t="n">
        <v>3600</v>
      </c>
      <c r="U1134" s="0" t="n">
        <v>3600</v>
      </c>
      <c r="W1134" s="0" t="s">
        <v>5961</v>
      </c>
      <c r="X1134" s="0" t="n">
        <v>982</v>
      </c>
      <c r="Y1134" s="0" t="s">
        <v>77</v>
      </c>
      <c r="Z1134" s="0" t="n">
        <v>3600</v>
      </c>
      <c r="AA1134" s="0" t="s">
        <v>54</v>
      </c>
      <c r="AB1134" s="0" t="s">
        <v>54</v>
      </c>
      <c r="AC1134" s="0" t="n">
        <v>83.921</v>
      </c>
      <c r="AD1134" s="0" t="s">
        <v>5754</v>
      </c>
      <c r="AG1134" s="6" t="n">
        <v>42735</v>
      </c>
      <c r="AH1134" s="0" t="n">
        <v>420</v>
      </c>
      <c r="AI1134" s="0" t="n">
        <v>443</v>
      </c>
      <c r="AJ1134" s="6" t="n">
        <v>42735</v>
      </c>
      <c r="AK1134" s="0" t="n">
        <v>83.921</v>
      </c>
      <c r="AL1134" s="6" t="n">
        <v>42735</v>
      </c>
      <c r="AM1134" s="0" t="n">
        <v>29.284</v>
      </c>
      <c r="AN1134" s="0" t="n">
        <v>30.868</v>
      </c>
      <c r="AO1134" s="0" t="n">
        <v>10.136</v>
      </c>
      <c r="AP1134" s="0" t="n">
        <v>11.326</v>
      </c>
      <c r="AQ1134" s="0" t="s">
        <v>803</v>
      </c>
      <c r="AR1134" s="0" t="s">
        <v>58</v>
      </c>
      <c r="AS1134" s="0" t="s">
        <v>77</v>
      </c>
      <c r="AT1134" s="0" t="n">
        <v>747</v>
      </c>
      <c r="AU1134" s="0" t="n">
        <v>752</v>
      </c>
      <c r="AX1134" s="0" t="s">
        <v>5524</v>
      </c>
    </row>
    <row r="1135" customFormat="false" ht="15" hidden="false" customHeight="false" outlineLevel="0" collapsed="false">
      <c r="A1135" s="0" t="s">
        <v>5962</v>
      </c>
      <c r="B1135" s="0" t="s">
        <v>763</v>
      </c>
      <c r="C1135" s="0" t="s">
        <v>5963</v>
      </c>
      <c r="E1135" s="1" t="s">
        <v>5963</v>
      </c>
      <c r="G1135" s="5" t="s">
        <v>5963</v>
      </c>
      <c r="H1135" s="5"/>
      <c r="I1135" s="5"/>
      <c r="J1135" s="5"/>
      <c r="K1135" s="5"/>
      <c r="L1135" s="5"/>
      <c r="M1135" s="5"/>
      <c r="N1135" s="5"/>
      <c r="O1135" s="0" t="s">
        <v>5963</v>
      </c>
      <c r="P1135" s="0" t="s">
        <v>5964</v>
      </c>
      <c r="Q1135" s="0" t="s">
        <v>51</v>
      </c>
      <c r="R1135" s="0" t="s">
        <v>52</v>
      </c>
      <c r="S1135" s="0" t="n">
        <v>333</v>
      </c>
      <c r="T1135" s="0" t="n">
        <v>6201</v>
      </c>
      <c r="U1135" s="0" t="n">
        <v>6201</v>
      </c>
      <c r="X1135" s="0" t="n">
        <v>51</v>
      </c>
      <c r="Y1135" s="0" t="s">
        <v>77</v>
      </c>
      <c r="Z1135" s="0" t="n">
        <v>6201</v>
      </c>
      <c r="AA1135" s="0" t="s">
        <v>54</v>
      </c>
      <c r="AB1135" s="0" t="s">
        <v>54</v>
      </c>
      <c r="AC1135" s="0" t="n">
        <v>1.93</v>
      </c>
      <c r="AD1135" s="0" t="s">
        <v>5638</v>
      </c>
      <c r="AG1135" s="6" t="n">
        <v>42735</v>
      </c>
      <c r="AH1135" s="0" t="n">
        <v>31</v>
      </c>
      <c r="AI1135" s="0" t="n">
        <v>33</v>
      </c>
      <c r="AJ1135" s="6" t="n">
        <v>42735</v>
      </c>
      <c r="AK1135" s="0" t="n">
        <v>1.93</v>
      </c>
      <c r="AL1135" s="6" t="n">
        <v>42735</v>
      </c>
      <c r="AM1135" s="0" t="n">
        <v>558</v>
      </c>
      <c r="AN1135" s="0" t="n">
        <v>588</v>
      </c>
      <c r="AO1135" s="0" t="n">
        <v>688</v>
      </c>
      <c r="AP1135" s="0" t="n">
        <v>769</v>
      </c>
      <c r="AQ1135" s="0" t="s">
        <v>803</v>
      </c>
      <c r="AR1135" s="0" t="s">
        <v>58</v>
      </c>
      <c r="AS1135" s="0" t="s">
        <v>77</v>
      </c>
      <c r="AT1135" s="0" t="n">
        <v>32</v>
      </c>
      <c r="AU1135" s="0" t="n">
        <v>31</v>
      </c>
      <c r="AX1135" s="0" t="s">
        <v>5524</v>
      </c>
    </row>
    <row r="1136" customFormat="false" ht="15" hidden="false" customHeight="false" outlineLevel="0" collapsed="false">
      <c r="A1136" s="0" t="s">
        <v>5965</v>
      </c>
      <c r="B1136" s="0" t="s">
        <v>763</v>
      </c>
      <c r="C1136" s="0" t="s">
        <v>5966</v>
      </c>
      <c r="E1136" s="1" t="s">
        <v>5966</v>
      </c>
      <c r="G1136" s="5" t="s">
        <v>5966</v>
      </c>
      <c r="H1136" s="5"/>
      <c r="I1136" s="5"/>
      <c r="J1136" s="5"/>
      <c r="K1136" s="5"/>
      <c r="L1136" s="5"/>
      <c r="M1136" s="5"/>
      <c r="N1136" s="5"/>
      <c r="O1136" s="0" t="s">
        <v>5966</v>
      </c>
      <c r="P1136" s="0" t="s">
        <v>5967</v>
      </c>
      <c r="Q1136" s="0" t="s">
        <v>51</v>
      </c>
      <c r="R1136" s="0" t="s">
        <v>52</v>
      </c>
      <c r="S1136" s="0" t="n">
        <v>2</v>
      </c>
      <c r="T1136" s="0" t="n">
        <v>2120</v>
      </c>
      <c r="U1136" s="0" t="n">
        <v>2120</v>
      </c>
      <c r="X1136" s="0" t="n">
        <v>2</v>
      </c>
      <c r="Y1136" s="0" t="s">
        <v>77</v>
      </c>
      <c r="Z1136" s="0" t="n">
        <v>2120</v>
      </c>
      <c r="AA1136" s="0" t="s">
        <v>54</v>
      </c>
      <c r="AB1136" s="0" t="s">
        <v>54</v>
      </c>
      <c r="AC1136" s="0" t="n">
        <v>123</v>
      </c>
      <c r="AD1136" s="0" t="s">
        <v>765</v>
      </c>
      <c r="AG1136" s="6" t="n">
        <v>42735</v>
      </c>
      <c r="AH1136" s="0" t="n">
        <v>-28</v>
      </c>
      <c r="AI1136" s="0" t="n">
        <v>-29</v>
      </c>
      <c r="AJ1136" s="6" t="n">
        <v>42735</v>
      </c>
      <c r="AK1136" s="0" t="n">
        <v>123</v>
      </c>
      <c r="AL1136" s="6" t="n">
        <v>42735</v>
      </c>
      <c r="AM1136" s="0" t="n">
        <v>38</v>
      </c>
      <c r="AN1136" s="0" t="n">
        <v>40</v>
      </c>
      <c r="AO1136" s="0" t="n">
        <v>392</v>
      </c>
      <c r="AP1136" s="0" t="n">
        <v>438</v>
      </c>
      <c r="AQ1136" s="0" t="s">
        <v>803</v>
      </c>
      <c r="AR1136" s="0" t="s">
        <v>58</v>
      </c>
      <c r="AS1136" s="0" t="s">
        <v>77</v>
      </c>
      <c r="AT1136" s="0" t="n">
        <v>2</v>
      </c>
      <c r="AU1136" s="0" t="n">
        <v>1</v>
      </c>
      <c r="AV1136" s="0" t="s">
        <v>5524</v>
      </c>
      <c r="AX1136" s="0" t="s">
        <v>5524</v>
      </c>
    </row>
    <row r="1137" customFormat="false" ht="15" hidden="false" customHeight="false" outlineLevel="0" collapsed="false">
      <c r="A1137" s="0" t="s">
        <v>5968</v>
      </c>
      <c r="B1137" s="0" t="s">
        <v>763</v>
      </c>
      <c r="C1137" s="0" t="s">
        <v>5969</v>
      </c>
      <c r="E1137" s="1" t="s">
        <v>5969</v>
      </c>
      <c r="G1137" s="5" t="s">
        <v>5969</v>
      </c>
      <c r="H1137" s="5" t="s">
        <v>5970</v>
      </c>
      <c r="I1137" s="5"/>
      <c r="J1137" s="5"/>
      <c r="K1137" s="5"/>
      <c r="L1137" s="5"/>
      <c r="M1137" s="5" t="s">
        <v>5971</v>
      </c>
      <c r="N1137" s="5"/>
      <c r="O1137" s="0" t="s">
        <v>5539</v>
      </c>
      <c r="P1137" s="0" t="s">
        <v>5540</v>
      </c>
      <c r="Q1137" s="0" t="s">
        <v>51</v>
      </c>
      <c r="R1137" s="0" t="s">
        <v>52</v>
      </c>
      <c r="S1137" s="0" t="n">
        <v>3.309</v>
      </c>
      <c r="T1137" s="0" t="n">
        <v>3011</v>
      </c>
      <c r="U1137" s="0" t="n">
        <v>3011</v>
      </c>
      <c r="X1137" s="0" t="n">
        <v>121</v>
      </c>
      <c r="Y1137" s="0" t="s">
        <v>67</v>
      </c>
      <c r="Z1137" s="0" t="n">
        <v>8411</v>
      </c>
      <c r="AA1137" s="0" t="s">
        <v>120</v>
      </c>
      <c r="AB1137" s="0" t="s">
        <v>56</v>
      </c>
      <c r="AC1137" s="0" t="s">
        <v>120</v>
      </c>
      <c r="AD1137" s="0" t="s">
        <v>765</v>
      </c>
      <c r="AE1137" s="0" t="s">
        <v>5972</v>
      </c>
      <c r="AF1137" s="0" t="n">
        <v>58</v>
      </c>
      <c r="AG1137" s="0" t="n">
        <v>63</v>
      </c>
      <c r="AH1137" s="6" t="n">
        <v>42369</v>
      </c>
      <c r="AI1137" s="0" t="n">
        <v>12.953</v>
      </c>
      <c r="AJ1137" s="6" t="n">
        <v>42369</v>
      </c>
      <c r="AK1137" s="0" t="n">
        <v>9.279</v>
      </c>
      <c r="AL1137" s="0" t="n">
        <v>10.102</v>
      </c>
      <c r="AM1137" s="0" t="s">
        <v>56</v>
      </c>
      <c r="AN1137" s="0" t="s">
        <v>56</v>
      </c>
      <c r="AO1137" s="0" t="s">
        <v>70</v>
      </c>
      <c r="AP1137" s="0" t="s">
        <v>70</v>
      </c>
      <c r="AQ1137" s="0" t="s">
        <v>67</v>
      </c>
      <c r="AR1137" s="0" t="n">
        <v>4528</v>
      </c>
      <c r="AS1137" s="0" t="n">
        <v>27</v>
      </c>
      <c r="AV1137" s="0" t="s">
        <v>5524</v>
      </c>
    </row>
    <row r="1138" customFormat="false" ht="15" hidden="false" customHeight="false" outlineLevel="0" collapsed="false">
      <c r="A1138" s="0" t="s">
        <v>5973</v>
      </c>
      <c r="B1138" s="0" t="s">
        <v>763</v>
      </c>
      <c r="C1138" s="0" t="s">
        <v>5974</v>
      </c>
      <c r="E1138" s="1" t="s">
        <v>5974</v>
      </c>
      <c r="G1138" s="5" t="s">
        <v>5974</v>
      </c>
      <c r="H1138" s="5"/>
      <c r="I1138" s="5"/>
      <c r="J1138" s="5"/>
      <c r="K1138" s="5"/>
      <c r="L1138" s="5"/>
      <c r="M1138" s="5"/>
      <c r="N1138" s="5"/>
      <c r="O1138" s="0" t="s">
        <v>5974</v>
      </c>
      <c r="P1138" s="0" t="s">
        <v>5975</v>
      </c>
      <c r="Q1138" s="0" t="s">
        <v>51</v>
      </c>
      <c r="R1138" s="0" t="s">
        <v>52</v>
      </c>
      <c r="S1138" s="0" t="n">
        <v>55.312</v>
      </c>
      <c r="T1138" s="0" t="n">
        <v>2910</v>
      </c>
      <c r="U1138" s="0" t="n">
        <v>2910</v>
      </c>
      <c r="V1138" s="0" t="n">
        <v>4519</v>
      </c>
      <c r="X1138" s="0" t="n">
        <v>940</v>
      </c>
      <c r="Y1138" s="0" t="s">
        <v>77</v>
      </c>
      <c r="Z1138" s="0" t="n">
        <v>2910</v>
      </c>
      <c r="AA1138" s="0" t="s">
        <v>54</v>
      </c>
      <c r="AB1138" s="0" t="s">
        <v>54</v>
      </c>
      <c r="AC1138" s="0" t="n">
        <v>124.849</v>
      </c>
      <c r="AD1138" s="0" t="s">
        <v>5628</v>
      </c>
      <c r="AG1138" s="6" t="n">
        <v>42735</v>
      </c>
      <c r="AH1138" s="0" t="n">
        <v>3.419</v>
      </c>
      <c r="AI1138" s="0" t="n">
        <v>3.604</v>
      </c>
      <c r="AJ1138" s="6" t="n">
        <v>42735</v>
      </c>
      <c r="AK1138" s="0" t="n">
        <v>124.849</v>
      </c>
      <c r="AL1138" s="6" t="n">
        <v>42735</v>
      </c>
      <c r="AM1138" s="0" t="n">
        <v>102.103</v>
      </c>
      <c r="AN1138" s="0" t="n">
        <v>107.627</v>
      </c>
      <c r="AO1138" s="0" t="n">
        <v>24.027</v>
      </c>
      <c r="AP1138" s="0" t="n">
        <v>26.847</v>
      </c>
      <c r="AQ1138" s="0" t="s">
        <v>803</v>
      </c>
      <c r="AR1138" s="0" t="s">
        <v>58</v>
      </c>
      <c r="AS1138" s="0" t="s">
        <v>77</v>
      </c>
      <c r="AT1138" s="0" t="n">
        <v>386</v>
      </c>
      <c r="AU1138" s="0" t="n">
        <v>398</v>
      </c>
      <c r="AV1138" s="0" t="s">
        <v>5524</v>
      </c>
      <c r="AX1138" s="0" t="s">
        <v>5524</v>
      </c>
      <c r="AY1138" s="0" t="s">
        <v>5976</v>
      </c>
    </row>
    <row r="1139" customFormat="false" ht="15" hidden="false" customHeight="false" outlineLevel="0" collapsed="false">
      <c r="A1139" s="0" t="s">
        <v>5977</v>
      </c>
      <c r="B1139" s="0" t="s">
        <v>763</v>
      </c>
      <c r="C1139" s="0" t="s">
        <v>5978</v>
      </c>
      <c r="E1139" s="1" t="s">
        <v>5978</v>
      </c>
      <c r="G1139" s="5" t="s">
        <v>5978</v>
      </c>
      <c r="H1139" s="5"/>
      <c r="I1139" s="5"/>
      <c r="J1139" s="5"/>
      <c r="K1139" s="5"/>
      <c r="L1139" s="5"/>
      <c r="M1139" s="5"/>
      <c r="N1139" s="5"/>
      <c r="O1139" s="0" t="s">
        <v>5978</v>
      </c>
      <c r="P1139" s="0" t="s">
        <v>5979</v>
      </c>
      <c r="Q1139" s="0" t="s">
        <v>51</v>
      </c>
      <c r="R1139" s="0" t="s">
        <v>52</v>
      </c>
      <c r="S1139" s="0" t="n">
        <v>7.976</v>
      </c>
      <c r="T1139" s="0" t="n">
        <v>2016</v>
      </c>
      <c r="U1139" s="0" t="n">
        <v>2016</v>
      </c>
      <c r="V1139" s="0" t="n">
        <v>2013</v>
      </c>
      <c r="X1139" s="0" t="n">
        <v>628</v>
      </c>
      <c r="Y1139" s="0" t="s">
        <v>53</v>
      </c>
      <c r="Z1139" s="0" t="n">
        <v>2016</v>
      </c>
      <c r="AA1139" s="0" t="s">
        <v>54</v>
      </c>
      <c r="AB1139" s="0" t="s">
        <v>54</v>
      </c>
      <c r="AC1139" s="0" t="n">
        <v>19.637</v>
      </c>
      <c r="AD1139" s="0" t="s">
        <v>5704</v>
      </c>
      <c r="AG1139" s="6" t="n">
        <v>42735</v>
      </c>
      <c r="AH1139" s="0" t="n">
        <v>427</v>
      </c>
      <c r="AI1139" s="0" t="n">
        <v>450</v>
      </c>
      <c r="AJ1139" s="6" t="n">
        <v>42735</v>
      </c>
      <c r="AK1139" s="0" t="n">
        <v>19.637</v>
      </c>
      <c r="AL1139" s="6" t="n">
        <v>42735</v>
      </c>
      <c r="AM1139" s="0" t="n">
        <v>9.05</v>
      </c>
      <c r="AN1139" s="0" t="n">
        <v>9.54</v>
      </c>
      <c r="AO1139" s="0" t="n">
        <v>7.188</v>
      </c>
      <c r="AP1139" s="0" t="n">
        <v>8.031</v>
      </c>
      <c r="AQ1139" s="0" t="s">
        <v>803</v>
      </c>
      <c r="AR1139" s="0" t="s">
        <v>58</v>
      </c>
      <c r="AS1139" s="0" t="s">
        <v>53</v>
      </c>
      <c r="AT1139" s="0" t="n">
        <v>224</v>
      </c>
      <c r="AU1139" s="0" t="n">
        <v>229</v>
      </c>
      <c r="AX1139" s="0" t="s">
        <v>5524</v>
      </c>
      <c r="AY1139" s="0" t="s">
        <v>3131</v>
      </c>
    </row>
    <row r="1140" customFormat="false" ht="15" hidden="false" customHeight="false" outlineLevel="0" collapsed="false">
      <c r="A1140" s="0" t="s">
        <v>5980</v>
      </c>
      <c r="B1140" s="0" t="s">
        <v>763</v>
      </c>
      <c r="C1140" s="0" t="s">
        <v>5981</v>
      </c>
      <c r="E1140" s="1" t="s">
        <v>5981</v>
      </c>
      <c r="G1140" s="5" t="s">
        <v>5981</v>
      </c>
      <c r="H1140" s="5" t="s">
        <v>5982</v>
      </c>
      <c r="I1140" s="5"/>
      <c r="J1140" s="5"/>
      <c r="K1140" s="5"/>
      <c r="L1140" s="5"/>
      <c r="M1140" s="5"/>
      <c r="N1140" s="5"/>
      <c r="Q1140" s="0" t="s">
        <v>51</v>
      </c>
      <c r="R1140" s="0" t="s">
        <v>126</v>
      </c>
      <c r="S1140" s="0" t="n">
        <v>2</v>
      </c>
      <c r="T1140" s="0" t="n">
        <v>7112</v>
      </c>
      <c r="U1140" s="0" t="n">
        <v>7112</v>
      </c>
      <c r="X1140" s="0" t="n">
        <v>0</v>
      </c>
      <c r="Y1140" s="0" t="s">
        <v>1154</v>
      </c>
      <c r="AD1140" s="0" t="s">
        <v>5983</v>
      </c>
      <c r="AE1140" s="0" t="s">
        <v>5984</v>
      </c>
      <c r="AF1140" s="0" t="n">
        <v>-2</v>
      </c>
      <c r="AG1140" s="0" t="n">
        <v>-3</v>
      </c>
      <c r="AH1140" s="6" t="n">
        <v>42369</v>
      </c>
      <c r="AI1140" s="0" t="s">
        <v>56</v>
      </c>
      <c r="AK1140" s="0" t="n">
        <v>13</v>
      </c>
      <c r="AL1140" s="0" t="n">
        <v>14</v>
      </c>
      <c r="AM1140" s="0" t="s">
        <v>56</v>
      </c>
      <c r="AN1140" s="0" t="s">
        <v>56</v>
      </c>
      <c r="AO1140" s="0" t="s">
        <v>70</v>
      </c>
      <c r="AP1140" s="0" t="s">
        <v>70</v>
      </c>
      <c r="AQ1140" s="0" t="s">
        <v>1154</v>
      </c>
      <c r="AR1140" s="0" t="n">
        <v>0</v>
      </c>
      <c r="AS1140" s="0" t="n">
        <v>0</v>
      </c>
      <c r="AT1140" s="0" t="s">
        <v>5983</v>
      </c>
      <c r="AV1140" s="0" t="s">
        <v>5524</v>
      </c>
    </row>
    <row r="1141" customFormat="false" ht="15" hidden="false" customHeight="false" outlineLevel="0" collapsed="false">
      <c r="A1141" s="0" t="s">
        <v>5985</v>
      </c>
      <c r="B1141" s="0" t="s">
        <v>763</v>
      </c>
      <c r="C1141" s="0" t="s">
        <v>5986</v>
      </c>
      <c r="E1141" s="1" t="s">
        <v>5986</v>
      </c>
      <c r="G1141" s="5" t="s">
        <v>5986</v>
      </c>
      <c r="H1141" s="5"/>
      <c r="I1141" s="5"/>
      <c r="J1141" s="5"/>
      <c r="K1141" s="5"/>
      <c r="L1141" s="5"/>
      <c r="M1141" s="5"/>
      <c r="N1141" s="5"/>
      <c r="O1141" s="0" t="s">
        <v>5987</v>
      </c>
      <c r="P1141" s="0" t="s">
        <v>5988</v>
      </c>
      <c r="Q1141" s="0" t="s">
        <v>51</v>
      </c>
      <c r="R1141" s="0" t="s">
        <v>52</v>
      </c>
      <c r="S1141" s="0" t="n">
        <v>59.042</v>
      </c>
      <c r="T1141" s="0" t="n">
        <v>7010</v>
      </c>
      <c r="U1141" s="0" t="n">
        <v>7010</v>
      </c>
      <c r="X1141" s="0" t="n">
        <v>1</v>
      </c>
      <c r="Y1141" s="0" t="s">
        <v>67</v>
      </c>
      <c r="Z1141" s="0" t="s">
        <v>120</v>
      </c>
      <c r="AA1141" s="0" t="s">
        <v>120</v>
      </c>
      <c r="AB1141" s="0" t="s">
        <v>56</v>
      </c>
      <c r="AC1141" s="0" t="s">
        <v>120</v>
      </c>
      <c r="AD1141" s="0" t="s">
        <v>5989</v>
      </c>
      <c r="AE1141" s="0" t="s">
        <v>5990</v>
      </c>
      <c r="AF1141" s="0" t="n">
        <v>718</v>
      </c>
      <c r="AG1141" s="0" t="n">
        <v>782</v>
      </c>
      <c r="AH1141" s="6" t="n">
        <v>42369</v>
      </c>
      <c r="AI1141" s="0" t="n">
        <v>330.68</v>
      </c>
      <c r="AJ1141" s="6" t="n">
        <v>42004</v>
      </c>
      <c r="AK1141" s="0" t="n">
        <v>35.625</v>
      </c>
      <c r="AL1141" s="0" t="n">
        <v>38.785</v>
      </c>
      <c r="AM1141" s="0" t="s">
        <v>56</v>
      </c>
      <c r="AN1141" s="0" t="s">
        <v>56</v>
      </c>
      <c r="AO1141" s="0" t="s">
        <v>70</v>
      </c>
      <c r="AP1141" s="0" t="s">
        <v>70</v>
      </c>
      <c r="AQ1141" s="0" t="s">
        <v>67</v>
      </c>
      <c r="AR1141" s="0" t="n">
        <v>959</v>
      </c>
      <c r="AS1141" s="0" t="n">
        <v>92</v>
      </c>
      <c r="AV1141" s="0" t="s">
        <v>5524</v>
      </c>
    </row>
    <row r="1142" customFormat="false" ht="15" hidden="false" customHeight="false" outlineLevel="0" collapsed="false">
      <c r="A1142" s="0" t="s">
        <v>5991</v>
      </c>
      <c r="B1142" s="0" t="s">
        <v>763</v>
      </c>
      <c r="C1142" s="0" t="s">
        <v>5992</v>
      </c>
      <c r="E1142" s="1" t="s">
        <v>5992</v>
      </c>
      <c r="G1142" s="5" t="s">
        <v>5992</v>
      </c>
      <c r="H1142" s="5"/>
      <c r="I1142" s="5"/>
      <c r="J1142" s="5"/>
      <c r="K1142" s="5"/>
      <c r="L1142" s="5"/>
      <c r="M1142" s="5"/>
      <c r="N1142" s="5"/>
      <c r="O1142" s="0" t="s">
        <v>5993</v>
      </c>
      <c r="P1142" s="0" t="s">
        <v>5994</v>
      </c>
      <c r="Q1142" s="0" t="s">
        <v>51</v>
      </c>
      <c r="R1142" s="0" t="s">
        <v>52</v>
      </c>
      <c r="S1142" s="0" t="n">
        <v>1.205</v>
      </c>
      <c r="T1142" s="0" t="n">
        <v>2512</v>
      </c>
      <c r="U1142" s="0" t="n">
        <v>2512</v>
      </c>
      <c r="V1142" s="0" t="n">
        <v>3109</v>
      </c>
      <c r="W1142" s="0" t="s">
        <v>5995</v>
      </c>
      <c r="X1142" s="0" t="n">
        <v>262</v>
      </c>
      <c r="Y1142" s="0" t="s">
        <v>67</v>
      </c>
      <c r="Z1142" s="0" t="s">
        <v>120</v>
      </c>
      <c r="AA1142" s="0" t="s">
        <v>120</v>
      </c>
      <c r="AB1142" s="0" t="s">
        <v>56</v>
      </c>
      <c r="AC1142" s="0" t="s">
        <v>120</v>
      </c>
      <c r="AD1142" s="0" t="s">
        <v>5996</v>
      </c>
      <c r="AG1142" s="6" t="n">
        <v>42735</v>
      </c>
      <c r="AH1142" s="0" t="n">
        <v>141</v>
      </c>
      <c r="AI1142" s="0" t="n">
        <v>149</v>
      </c>
      <c r="AJ1142" s="6" t="n">
        <v>42735</v>
      </c>
      <c r="AK1142" s="0" t="n">
        <v>7.928</v>
      </c>
      <c r="AL1142" s="6" t="n">
        <v>42735</v>
      </c>
      <c r="AM1142" s="0" t="n">
        <v>1.085</v>
      </c>
      <c r="AN1142" s="0" t="n">
        <v>1.144</v>
      </c>
      <c r="AO1142" s="0" t="n">
        <v>3.419</v>
      </c>
      <c r="AP1142" s="0" t="n">
        <v>3.82</v>
      </c>
      <c r="AQ1142" s="0" t="s">
        <v>803</v>
      </c>
      <c r="AR1142" s="0" t="s">
        <v>58</v>
      </c>
      <c r="AS1142" s="0" t="s">
        <v>67</v>
      </c>
      <c r="AT1142" s="0" t="n">
        <v>151</v>
      </c>
      <c r="AU1142" s="0" t="n">
        <v>120</v>
      </c>
      <c r="AV1142" s="0" t="s">
        <v>5524</v>
      </c>
      <c r="AX1142" s="0" t="s">
        <v>5524</v>
      </c>
      <c r="AY1142" s="0" t="s">
        <v>5997</v>
      </c>
    </row>
    <row r="1143" customFormat="false" ht="15" hidden="false" customHeight="false" outlineLevel="0" collapsed="false">
      <c r="A1143" s="0" t="s">
        <v>5998</v>
      </c>
      <c r="B1143" s="0" t="s">
        <v>763</v>
      </c>
      <c r="C1143" s="0" t="s">
        <v>5999</v>
      </c>
      <c r="E1143" s="1" t="s">
        <v>5999</v>
      </c>
      <c r="G1143" s="5" t="s">
        <v>5999</v>
      </c>
      <c r="H1143" s="5" t="s">
        <v>6000</v>
      </c>
      <c r="I1143" s="5"/>
      <c r="J1143" s="5"/>
      <c r="K1143" s="5"/>
      <c r="L1143" s="5"/>
      <c r="M1143" s="5"/>
      <c r="N1143" s="5"/>
      <c r="O1143" s="0" t="s">
        <v>5999</v>
      </c>
      <c r="P1143" s="0" t="s">
        <v>6001</v>
      </c>
      <c r="Q1143" s="0" t="s">
        <v>51</v>
      </c>
      <c r="R1143" s="0" t="s">
        <v>52</v>
      </c>
      <c r="S1143" s="0" t="n">
        <v>187</v>
      </c>
      <c r="T1143" s="0" t="n">
        <v>2611</v>
      </c>
      <c r="U1143" s="0" t="n">
        <v>2611</v>
      </c>
      <c r="W1143" s="0" t="s">
        <v>6002</v>
      </c>
      <c r="X1143" s="0" t="n">
        <v>9</v>
      </c>
      <c r="Y1143" s="0" t="s">
        <v>53</v>
      </c>
      <c r="Z1143" s="0" t="n">
        <v>2611</v>
      </c>
      <c r="AA1143" s="0" t="s">
        <v>54</v>
      </c>
      <c r="AB1143" s="0" t="s">
        <v>54</v>
      </c>
      <c r="AD1143" s="0" t="s">
        <v>6003</v>
      </c>
      <c r="AG1143" s="6" t="n">
        <v>42735</v>
      </c>
      <c r="AH1143" s="0" t="n">
        <v>5</v>
      </c>
      <c r="AI1143" s="0" t="n">
        <v>5</v>
      </c>
      <c r="AJ1143" s="6" t="n">
        <v>42735</v>
      </c>
      <c r="AK1143" s="0" t="s">
        <v>56</v>
      </c>
      <c r="AM1143" s="0" t="n">
        <v>203</v>
      </c>
      <c r="AN1143" s="0" t="n">
        <v>214</v>
      </c>
      <c r="AO1143" s="0" t="n">
        <v>383</v>
      </c>
      <c r="AP1143" s="0" t="n">
        <v>427</v>
      </c>
      <c r="AQ1143" s="0" t="s">
        <v>803</v>
      </c>
      <c r="AR1143" s="0" t="s">
        <v>58</v>
      </c>
      <c r="AS1143" s="0" t="s">
        <v>53</v>
      </c>
      <c r="AT1143" s="0" t="n">
        <v>9</v>
      </c>
      <c r="AU1143" s="0" t="n">
        <v>8</v>
      </c>
      <c r="AX1143" s="0" t="s">
        <v>5524</v>
      </c>
      <c r="AY1143" s="0" t="s">
        <v>6004</v>
      </c>
    </row>
    <row r="1144" customFormat="false" ht="15" hidden="false" customHeight="false" outlineLevel="0" collapsed="false">
      <c r="A1144" s="0" t="s">
        <v>6005</v>
      </c>
      <c r="B1144" s="0" t="s">
        <v>763</v>
      </c>
      <c r="C1144" s="0" t="s">
        <v>6006</v>
      </c>
      <c r="E1144" s="1" t="s">
        <v>6006</v>
      </c>
      <c r="G1144" s="5" t="s">
        <v>6006</v>
      </c>
      <c r="H1144" s="5"/>
      <c r="I1144" s="5"/>
      <c r="J1144" s="5"/>
      <c r="K1144" s="5"/>
      <c r="L1144" s="5"/>
      <c r="M1144" s="5"/>
      <c r="N1144" s="5"/>
      <c r="O1144" s="0" t="s">
        <v>6006</v>
      </c>
      <c r="P1144" s="0" t="s">
        <v>6007</v>
      </c>
      <c r="Q1144" s="0" t="s">
        <v>51</v>
      </c>
      <c r="R1144" s="0" t="s">
        <v>52</v>
      </c>
      <c r="S1144" s="0" t="n">
        <v>32</v>
      </c>
      <c r="T1144" s="0" t="n">
        <v>2120</v>
      </c>
      <c r="U1144" s="0" t="n">
        <v>2120</v>
      </c>
      <c r="X1144" s="0" t="n">
        <v>1</v>
      </c>
      <c r="Y1144" s="0" t="s">
        <v>77</v>
      </c>
      <c r="Z1144" s="0" t="n">
        <v>2120</v>
      </c>
      <c r="AA1144" s="0" t="s">
        <v>54</v>
      </c>
      <c r="AB1144" s="0" t="s">
        <v>54</v>
      </c>
      <c r="AC1144" s="0" t="n">
        <v>125</v>
      </c>
      <c r="AD1144" s="0" t="s">
        <v>5645</v>
      </c>
      <c r="AG1144" s="6" t="n">
        <v>42735</v>
      </c>
      <c r="AH1144" s="0" t="n">
        <v>-8</v>
      </c>
      <c r="AI1144" s="0" t="n">
        <v>-8</v>
      </c>
      <c r="AJ1144" s="6" t="n">
        <v>42735</v>
      </c>
      <c r="AK1144" s="0" t="n">
        <v>125</v>
      </c>
      <c r="AL1144" s="6" t="n">
        <v>42735</v>
      </c>
      <c r="AM1144" s="0" t="n">
        <v>79</v>
      </c>
      <c r="AN1144" s="0" t="n">
        <v>83</v>
      </c>
      <c r="AO1144" s="0" t="n">
        <v>143</v>
      </c>
      <c r="AP1144" s="0" t="n">
        <v>160</v>
      </c>
      <c r="AQ1144" s="0" t="s">
        <v>803</v>
      </c>
      <c r="AR1144" s="0" t="s">
        <v>58</v>
      </c>
      <c r="AS1144" s="0" t="s">
        <v>77</v>
      </c>
      <c r="AT1144" s="0" t="n">
        <v>2</v>
      </c>
      <c r="AU1144" s="0" t="n">
        <v>1</v>
      </c>
      <c r="AV1144" s="0" t="s">
        <v>5524</v>
      </c>
      <c r="AX1144" s="0" t="s">
        <v>5524</v>
      </c>
    </row>
    <row r="1145" customFormat="false" ht="15" hidden="false" customHeight="false" outlineLevel="0" collapsed="false">
      <c r="A1145" s="0" t="s">
        <v>6008</v>
      </c>
      <c r="B1145" s="0" t="s">
        <v>763</v>
      </c>
      <c r="C1145" s="0" t="s">
        <v>6009</v>
      </c>
      <c r="E1145" s="1" t="s">
        <v>6009</v>
      </c>
      <c r="G1145" s="5" t="s">
        <v>6009</v>
      </c>
      <c r="H1145" s="5"/>
      <c r="I1145" s="5"/>
      <c r="J1145" s="5"/>
      <c r="K1145" s="5"/>
      <c r="L1145" s="5"/>
      <c r="M1145" s="5"/>
      <c r="N1145" s="5"/>
      <c r="O1145" s="0" t="s">
        <v>6009</v>
      </c>
      <c r="P1145" s="0" t="s">
        <v>6010</v>
      </c>
      <c r="Q1145" s="0" t="s">
        <v>718</v>
      </c>
      <c r="R1145" s="0" t="s">
        <v>52</v>
      </c>
      <c r="S1145" s="0" t="n">
        <v>1.22</v>
      </c>
      <c r="T1145" s="0" t="n">
        <v>6611</v>
      </c>
      <c r="U1145" s="0" t="n">
        <v>6611</v>
      </c>
      <c r="W1145" s="0" t="s">
        <v>6011</v>
      </c>
      <c r="X1145" s="0" t="n">
        <v>363</v>
      </c>
      <c r="Y1145" s="0" t="s">
        <v>53</v>
      </c>
      <c r="Z1145" s="0" t="n">
        <v>6611</v>
      </c>
      <c r="AA1145" s="0" t="s">
        <v>54</v>
      </c>
      <c r="AB1145" s="0" t="s">
        <v>54</v>
      </c>
      <c r="AD1145" s="0" t="s">
        <v>6012</v>
      </c>
      <c r="AG1145" s="6" t="n">
        <v>42735</v>
      </c>
      <c r="AH1145" s="0" t="n">
        <v>180</v>
      </c>
      <c r="AI1145" s="0" t="n">
        <v>190</v>
      </c>
      <c r="AJ1145" s="6" t="n">
        <v>42735</v>
      </c>
      <c r="AK1145" s="0" t="n">
        <v>6.299</v>
      </c>
      <c r="AL1145" s="6" t="n">
        <v>42369</v>
      </c>
      <c r="AM1145" s="0" t="n">
        <v>5.632</v>
      </c>
      <c r="AN1145" s="0" t="n">
        <v>5.937</v>
      </c>
      <c r="AO1145" s="0" t="n">
        <v>5.627</v>
      </c>
      <c r="AP1145" s="0" t="n">
        <v>6.288</v>
      </c>
      <c r="AQ1145" s="0" t="s">
        <v>803</v>
      </c>
      <c r="AR1145" s="0" t="s">
        <v>58</v>
      </c>
      <c r="AS1145" s="0" t="s">
        <v>53</v>
      </c>
      <c r="AT1145" s="0" t="n">
        <v>147</v>
      </c>
      <c r="AU1145" s="0" t="n">
        <v>162</v>
      </c>
      <c r="AX1145" s="0" t="s">
        <v>5524</v>
      </c>
    </row>
    <row r="1146" customFormat="false" ht="15" hidden="false" customHeight="false" outlineLevel="0" collapsed="false">
      <c r="A1146" s="0" t="s">
        <v>6013</v>
      </c>
      <c r="B1146" s="0" t="s">
        <v>763</v>
      </c>
      <c r="C1146" s="0" t="s">
        <v>6014</v>
      </c>
      <c r="E1146" s="1" t="s">
        <v>6014</v>
      </c>
      <c r="G1146" s="5" t="s">
        <v>6014</v>
      </c>
      <c r="H1146" s="5" t="s">
        <v>6015</v>
      </c>
      <c r="I1146" s="5"/>
      <c r="J1146" s="5"/>
      <c r="K1146" s="5"/>
      <c r="L1146" s="5"/>
      <c r="M1146" s="5"/>
      <c r="N1146" s="5"/>
      <c r="O1146" s="0" t="s">
        <v>6016</v>
      </c>
      <c r="P1146" s="0" t="s">
        <v>6017</v>
      </c>
      <c r="Q1146" s="0" t="s">
        <v>718</v>
      </c>
      <c r="R1146" s="0" t="s">
        <v>539</v>
      </c>
      <c r="S1146" s="0" t="n">
        <v>0</v>
      </c>
      <c r="T1146" s="0" t="n">
        <v>2812</v>
      </c>
      <c r="U1146" s="0" t="n">
        <v>2812</v>
      </c>
      <c r="X1146" s="0" t="n">
        <v>0</v>
      </c>
      <c r="Y1146" s="0" t="s">
        <v>67</v>
      </c>
      <c r="Z1146" s="0" t="s">
        <v>120</v>
      </c>
      <c r="AA1146" s="0" t="s">
        <v>120</v>
      </c>
      <c r="AB1146" s="0" t="s">
        <v>56</v>
      </c>
      <c r="AC1146" s="0" t="s">
        <v>120</v>
      </c>
      <c r="AD1146" s="0" t="s">
        <v>6018</v>
      </c>
      <c r="AE1146" s="0" t="s">
        <v>6019</v>
      </c>
      <c r="AF1146" s="0" t="n">
        <v>0</v>
      </c>
      <c r="AG1146" s="0" t="n">
        <v>0</v>
      </c>
      <c r="AH1146" s="6" t="n">
        <v>40908</v>
      </c>
      <c r="AI1146" s="0" t="s">
        <v>56</v>
      </c>
      <c r="AK1146" s="0" t="n">
        <v>0</v>
      </c>
      <c r="AL1146" s="0" t="n">
        <v>0</v>
      </c>
      <c r="AM1146" s="0" t="s">
        <v>56</v>
      </c>
      <c r="AN1146" s="0" t="s">
        <v>56</v>
      </c>
      <c r="AO1146" s="0" t="s">
        <v>70</v>
      </c>
      <c r="AP1146" s="0" t="s">
        <v>70</v>
      </c>
      <c r="AQ1146" s="0" t="s">
        <v>67</v>
      </c>
      <c r="AR1146" s="0" t="n">
        <v>29</v>
      </c>
      <c r="AS1146" s="0" t="n">
        <v>0</v>
      </c>
      <c r="AV1146" s="0" t="s">
        <v>5524</v>
      </c>
    </row>
    <row r="1147" customFormat="false" ht="15" hidden="false" customHeight="false" outlineLevel="0" collapsed="false">
      <c r="A1147" s="0" t="s">
        <v>6020</v>
      </c>
      <c r="B1147" s="0" t="s">
        <v>763</v>
      </c>
      <c r="C1147" s="0" t="s">
        <v>6021</v>
      </c>
      <c r="E1147" s="1" t="s">
        <v>6021</v>
      </c>
      <c r="G1147" s="5" t="s">
        <v>6021</v>
      </c>
      <c r="H1147" s="5"/>
      <c r="I1147" s="5"/>
      <c r="J1147" s="5"/>
      <c r="K1147" s="5"/>
      <c r="L1147" s="5"/>
      <c r="M1147" s="5"/>
      <c r="N1147" s="5"/>
      <c r="O1147" s="0" t="s">
        <v>6021</v>
      </c>
      <c r="P1147" s="0" t="s">
        <v>6022</v>
      </c>
      <c r="Q1147" s="0" t="s">
        <v>1248</v>
      </c>
      <c r="R1147" s="0" t="s">
        <v>52</v>
      </c>
      <c r="S1147" s="0" t="n">
        <v>2.673</v>
      </c>
      <c r="T1147" s="0" t="n">
        <v>6430</v>
      </c>
      <c r="U1147" s="0" t="n">
        <v>6430</v>
      </c>
      <c r="X1147" s="0" t="n">
        <v>977</v>
      </c>
      <c r="Y1147" s="0" t="s">
        <v>77</v>
      </c>
      <c r="Z1147" s="0" t="n">
        <v>6430</v>
      </c>
      <c r="AA1147" s="0" t="s">
        <v>54</v>
      </c>
      <c r="AB1147" s="0" t="s">
        <v>54</v>
      </c>
      <c r="AC1147" s="0" t="n">
        <v>15.022</v>
      </c>
      <c r="AD1147" s="0" t="s">
        <v>5645</v>
      </c>
      <c r="AE1147" s="0" t="s">
        <v>6023</v>
      </c>
      <c r="AF1147" s="0" t="n">
        <v>71</v>
      </c>
      <c r="AG1147" s="0" t="n">
        <v>77</v>
      </c>
      <c r="AH1147" s="6" t="n">
        <v>42369</v>
      </c>
      <c r="AI1147" s="0" t="n">
        <v>15.022</v>
      </c>
      <c r="AJ1147" s="6" t="n">
        <v>42369</v>
      </c>
      <c r="AK1147" s="0" t="n">
        <v>3.529</v>
      </c>
      <c r="AL1147" s="0" t="n">
        <v>3.842</v>
      </c>
      <c r="AM1147" s="0" t="s">
        <v>56</v>
      </c>
      <c r="AN1147" s="0" t="s">
        <v>56</v>
      </c>
      <c r="AO1147" s="0" t="s">
        <v>70</v>
      </c>
      <c r="AP1147" s="0" t="s">
        <v>70</v>
      </c>
      <c r="AQ1147" s="0" t="s">
        <v>77</v>
      </c>
      <c r="AR1147" s="0" t="n">
        <v>140</v>
      </c>
      <c r="AS1147" s="0" t="n">
        <v>139</v>
      </c>
      <c r="AV1147" s="0" t="s">
        <v>5524</v>
      </c>
    </row>
    <row r="1148" customFormat="false" ht="15" hidden="false" customHeight="false" outlineLevel="0" collapsed="false">
      <c r="A1148" s="0" t="s">
        <v>6024</v>
      </c>
      <c r="B1148" s="0" t="s">
        <v>763</v>
      </c>
      <c r="C1148" s="0" t="s">
        <v>6025</v>
      </c>
      <c r="E1148" s="1" t="s">
        <v>6025</v>
      </c>
      <c r="G1148" s="5" t="s">
        <v>6025</v>
      </c>
      <c r="H1148" s="5"/>
      <c r="I1148" s="5"/>
      <c r="J1148" s="5"/>
      <c r="K1148" s="5"/>
      <c r="L1148" s="5"/>
      <c r="M1148" s="5"/>
      <c r="N1148" s="5"/>
      <c r="Q1148" s="0" t="s">
        <v>51</v>
      </c>
      <c r="R1148" s="0" t="s">
        <v>52</v>
      </c>
      <c r="S1148" s="0" t="n">
        <v>0</v>
      </c>
      <c r="T1148" s="0" t="n">
        <v>2660</v>
      </c>
      <c r="U1148" s="0" t="n">
        <v>2660</v>
      </c>
      <c r="X1148" s="0" t="n">
        <v>0</v>
      </c>
      <c r="Y1148" s="0" t="s">
        <v>77</v>
      </c>
      <c r="AD1148" s="0" t="s">
        <v>5606</v>
      </c>
      <c r="AG1148" s="6" t="n">
        <v>42735</v>
      </c>
      <c r="AH1148" s="0" t="n">
        <v>-23</v>
      </c>
      <c r="AI1148" s="0" t="n">
        <v>-24</v>
      </c>
      <c r="AJ1148" s="6" t="n">
        <v>42735</v>
      </c>
      <c r="AK1148" s="0" t="n">
        <v>56</v>
      </c>
      <c r="AL1148" s="6" t="n">
        <v>42735</v>
      </c>
      <c r="AM1148" s="0" t="n">
        <v>37</v>
      </c>
      <c r="AN1148" s="0" t="n">
        <v>40</v>
      </c>
      <c r="AO1148" s="0" t="n">
        <v>167</v>
      </c>
      <c r="AP1148" s="0" t="n">
        <v>187</v>
      </c>
      <c r="AQ1148" s="0" t="s">
        <v>803</v>
      </c>
      <c r="AR1148" s="0" t="s">
        <v>58</v>
      </c>
      <c r="AS1148" s="0" t="s">
        <v>77</v>
      </c>
      <c r="AT1148" s="0" t="n">
        <v>0</v>
      </c>
      <c r="AU1148" s="0" t="n">
        <v>0</v>
      </c>
      <c r="AV1148" s="0" t="s">
        <v>5524</v>
      </c>
      <c r="AX1148" s="0" t="s">
        <v>5524</v>
      </c>
    </row>
    <row r="1149" customFormat="false" ht="15" hidden="false" customHeight="false" outlineLevel="0" collapsed="false">
      <c r="A1149" s="0" t="s">
        <v>6026</v>
      </c>
      <c r="B1149" s="0" t="s">
        <v>763</v>
      </c>
      <c r="C1149" s="0" t="s">
        <v>6027</v>
      </c>
      <c r="E1149" s="1" t="s">
        <v>6027</v>
      </c>
      <c r="G1149" s="5" t="s">
        <v>6027</v>
      </c>
      <c r="H1149" s="5" t="s">
        <v>6028</v>
      </c>
      <c r="I1149" s="5"/>
      <c r="J1149" s="5"/>
      <c r="K1149" s="5"/>
      <c r="L1149" s="5"/>
      <c r="M1149" s="5"/>
      <c r="N1149" s="5"/>
      <c r="O1149" s="0" t="s">
        <v>6029</v>
      </c>
      <c r="P1149" s="0" t="s">
        <v>6030</v>
      </c>
      <c r="Q1149" s="0" t="s">
        <v>51</v>
      </c>
      <c r="R1149" s="0" t="s">
        <v>119</v>
      </c>
      <c r="S1149" s="0" t="n">
        <v>11</v>
      </c>
      <c r="T1149" s="0" t="n">
        <v>2899</v>
      </c>
      <c r="U1149" s="0" t="n">
        <v>2899</v>
      </c>
      <c r="X1149" s="0" t="n">
        <v>0</v>
      </c>
      <c r="Y1149" s="0" t="s">
        <v>67</v>
      </c>
      <c r="Z1149" s="0" t="s">
        <v>120</v>
      </c>
      <c r="AA1149" s="0" t="s">
        <v>120</v>
      </c>
      <c r="AB1149" s="0" t="s">
        <v>56</v>
      </c>
      <c r="AC1149" s="0" t="s">
        <v>120</v>
      </c>
      <c r="AD1149" s="0" t="s">
        <v>6031</v>
      </c>
      <c r="AE1149" s="0" t="s">
        <v>6032</v>
      </c>
      <c r="AF1149" s="0" t="n">
        <v>0</v>
      </c>
      <c r="AG1149" s="0" t="n">
        <v>0</v>
      </c>
      <c r="AH1149" s="6" t="n">
        <v>42369</v>
      </c>
      <c r="AI1149" s="0" t="n">
        <v>44</v>
      </c>
      <c r="AJ1149" s="6" t="n">
        <v>41639</v>
      </c>
      <c r="AK1149" s="0" t="n">
        <v>10</v>
      </c>
      <c r="AL1149" s="0" t="n">
        <v>11</v>
      </c>
      <c r="AM1149" s="0" t="s">
        <v>56</v>
      </c>
      <c r="AN1149" s="0" t="s">
        <v>56</v>
      </c>
      <c r="AO1149" s="0" t="s">
        <v>70</v>
      </c>
      <c r="AP1149" s="0" t="s">
        <v>70</v>
      </c>
      <c r="AQ1149" s="0" t="s">
        <v>67</v>
      </c>
      <c r="AR1149" s="0" t="n">
        <v>4</v>
      </c>
      <c r="AS1149" s="0" t="n">
        <v>0</v>
      </c>
      <c r="AT1149" s="0" t="s">
        <v>6033</v>
      </c>
      <c r="AV1149" s="0" t="s">
        <v>5524</v>
      </c>
      <c r="AW1149" s="0" t="s">
        <v>6034</v>
      </c>
    </row>
    <row r="1150" customFormat="false" ht="15" hidden="false" customHeight="false" outlineLevel="0" collapsed="false">
      <c r="A1150" s="0" t="s">
        <v>6035</v>
      </c>
      <c r="B1150" s="0" t="s">
        <v>763</v>
      </c>
      <c r="C1150" s="0" t="s">
        <v>6036</v>
      </c>
      <c r="E1150" s="1" t="s">
        <v>6036</v>
      </c>
      <c r="G1150" s="5" t="s">
        <v>6036</v>
      </c>
      <c r="H1150" s="5" t="s">
        <v>6037</v>
      </c>
      <c r="I1150" s="5" t="s">
        <v>6038</v>
      </c>
      <c r="J1150" s="5" t="s">
        <v>6039</v>
      </c>
      <c r="K1150" s="5"/>
      <c r="L1150" s="5"/>
      <c r="M1150" s="5"/>
      <c r="N1150" s="5"/>
      <c r="O1150" s="0" t="s">
        <v>6040</v>
      </c>
      <c r="P1150" s="0" t="s">
        <v>6041</v>
      </c>
      <c r="Q1150" s="0" t="s">
        <v>51</v>
      </c>
      <c r="R1150" s="0" t="s">
        <v>52</v>
      </c>
      <c r="S1150" s="0" t="n">
        <v>1.682</v>
      </c>
      <c r="T1150" s="0" t="n">
        <v>2594</v>
      </c>
      <c r="U1150" s="0" t="n">
        <v>2594</v>
      </c>
      <c r="V1150" s="0" t="n">
        <v>6420</v>
      </c>
      <c r="W1150" s="0" t="s">
        <v>6042</v>
      </c>
      <c r="X1150" s="0" t="n">
        <v>606</v>
      </c>
      <c r="Y1150" s="0" t="s">
        <v>67</v>
      </c>
      <c r="Z1150" s="0" t="n">
        <v>6420</v>
      </c>
      <c r="AA1150" s="0" t="s">
        <v>6043</v>
      </c>
      <c r="AB1150" s="0" t="s">
        <v>56</v>
      </c>
      <c r="AD1150" s="0" t="s">
        <v>6031</v>
      </c>
      <c r="AG1150" s="6" t="n">
        <v>42735</v>
      </c>
      <c r="AH1150" s="0" t="n">
        <v>107</v>
      </c>
      <c r="AI1150" s="0" t="n">
        <v>113</v>
      </c>
      <c r="AJ1150" s="6" t="n">
        <v>42735</v>
      </c>
      <c r="AK1150" s="0" t="n">
        <v>11.587</v>
      </c>
      <c r="AL1150" s="6" t="n">
        <v>42735</v>
      </c>
      <c r="AM1150" s="0" t="n">
        <v>1.673</v>
      </c>
      <c r="AN1150" s="0" t="n">
        <v>1.763</v>
      </c>
      <c r="AO1150" s="0" t="n">
        <v>2.158</v>
      </c>
      <c r="AP1150" s="0" t="n">
        <v>2.412</v>
      </c>
      <c r="AQ1150" s="0" t="s">
        <v>803</v>
      </c>
      <c r="AR1150" s="0" t="s">
        <v>58</v>
      </c>
      <c r="AS1150" s="0" t="s">
        <v>67</v>
      </c>
      <c r="AT1150" s="0" t="n">
        <v>55</v>
      </c>
      <c r="AU1150" s="0" t="n">
        <v>11</v>
      </c>
      <c r="AV1150" s="0" t="s">
        <v>6031</v>
      </c>
      <c r="AX1150" s="0" t="s">
        <v>5524</v>
      </c>
    </row>
    <row r="1151" customFormat="false" ht="15" hidden="false" customHeight="false" outlineLevel="0" collapsed="false">
      <c r="A1151" s="0" t="s">
        <v>6044</v>
      </c>
      <c r="B1151" s="0" t="s">
        <v>763</v>
      </c>
      <c r="C1151" s="0" t="s">
        <v>6045</v>
      </c>
      <c r="E1151" s="1" t="s">
        <v>6045</v>
      </c>
      <c r="G1151" s="5" t="s">
        <v>6045</v>
      </c>
      <c r="H1151" s="5"/>
      <c r="I1151" s="5"/>
      <c r="J1151" s="5"/>
      <c r="K1151" s="5"/>
      <c r="L1151" s="5"/>
      <c r="M1151" s="5"/>
      <c r="N1151" s="5"/>
      <c r="Q1151" s="0" t="s">
        <v>51</v>
      </c>
      <c r="R1151" s="0" t="s">
        <v>119</v>
      </c>
      <c r="S1151" s="0" t="n">
        <v>2</v>
      </c>
      <c r="T1151" s="0" t="n">
        <v>7219</v>
      </c>
      <c r="U1151" s="0" t="n">
        <v>7219</v>
      </c>
      <c r="X1151" s="0" t="n">
        <v>0</v>
      </c>
      <c r="Y1151" s="0" t="s">
        <v>1154</v>
      </c>
      <c r="AD1151" s="0" t="s">
        <v>6046</v>
      </c>
      <c r="AE1151" s="0" t="s">
        <v>6047</v>
      </c>
      <c r="AF1151" s="0" t="n">
        <v>-7</v>
      </c>
      <c r="AG1151" s="0" t="n">
        <v>-8</v>
      </c>
      <c r="AH1151" s="6" t="n">
        <v>42369</v>
      </c>
      <c r="AI1151" s="0" t="s">
        <v>56</v>
      </c>
      <c r="AK1151" s="0" t="n">
        <v>25</v>
      </c>
      <c r="AL1151" s="0" t="n">
        <v>28</v>
      </c>
      <c r="AM1151" s="0" t="s">
        <v>56</v>
      </c>
      <c r="AN1151" s="0" t="s">
        <v>56</v>
      </c>
      <c r="AO1151" s="0" t="s">
        <v>70</v>
      </c>
      <c r="AP1151" s="0" t="s">
        <v>70</v>
      </c>
      <c r="AQ1151" s="0" t="s">
        <v>1154</v>
      </c>
      <c r="AR1151" s="0" t="n">
        <v>0</v>
      </c>
      <c r="AS1151" s="0" t="n">
        <v>0</v>
      </c>
    </row>
    <row r="1152" customFormat="false" ht="15" hidden="false" customHeight="false" outlineLevel="0" collapsed="false">
      <c r="A1152" s="0" t="s">
        <v>6048</v>
      </c>
      <c r="B1152" s="0" t="s">
        <v>763</v>
      </c>
      <c r="C1152" s="0" t="s">
        <v>6049</v>
      </c>
      <c r="E1152" s="1" t="s">
        <v>6049</v>
      </c>
      <c r="G1152" s="5" t="s">
        <v>6049</v>
      </c>
      <c r="H1152" s="5"/>
      <c r="I1152" s="5"/>
      <c r="J1152" s="5"/>
      <c r="K1152" s="5"/>
      <c r="L1152" s="5"/>
      <c r="M1152" s="5" t="s">
        <v>6050</v>
      </c>
      <c r="N1152" s="5"/>
      <c r="O1152" s="0" t="s">
        <v>6051</v>
      </c>
      <c r="P1152" s="0" t="s">
        <v>6052</v>
      </c>
      <c r="Q1152" s="0" t="s">
        <v>51</v>
      </c>
      <c r="R1152" s="0" t="s">
        <v>52</v>
      </c>
      <c r="S1152" s="0" t="n">
        <v>1.871</v>
      </c>
      <c r="T1152" s="0" t="n">
        <v>7010</v>
      </c>
      <c r="U1152" s="0" t="n">
        <v>7010</v>
      </c>
      <c r="X1152" s="0" t="n">
        <v>269</v>
      </c>
      <c r="Y1152" s="0" t="s">
        <v>67</v>
      </c>
      <c r="Z1152" s="0" t="n">
        <v>6612</v>
      </c>
      <c r="AA1152" s="0" t="s">
        <v>792</v>
      </c>
      <c r="AB1152" s="0" t="s">
        <v>56</v>
      </c>
      <c r="AC1152" s="0" t="n">
        <v>8.312</v>
      </c>
      <c r="AD1152" s="0" t="s">
        <v>765</v>
      </c>
      <c r="AE1152" s="0" t="s">
        <v>6053</v>
      </c>
      <c r="AF1152" s="0" t="n">
        <v>56</v>
      </c>
      <c r="AG1152" s="0" t="n">
        <v>61</v>
      </c>
      <c r="AH1152" s="6" t="n">
        <v>42369</v>
      </c>
      <c r="AI1152" s="0" t="n">
        <v>8.298</v>
      </c>
      <c r="AJ1152" s="6" t="n">
        <v>42369</v>
      </c>
      <c r="AK1152" s="0" t="n">
        <v>1.61</v>
      </c>
      <c r="AL1152" s="0" t="n">
        <v>1.753</v>
      </c>
      <c r="AM1152" s="0" t="s">
        <v>56</v>
      </c>
      <c r="AN1152" s="0" t="s">
        <v>56</v>
      </c>
      <c r="AO1152" s="0" t="s">
        <v>189</v>
      </c>
      <c r="AP1152" s="0" t="s">
        <v>189</v>
      </c>
      <c r="AQ1152" s="0" t="s">
        <v>67</v>
      </c>
      <c r="AR1152" s="0" t="n">
        <v>164</v>
      </c>
      <c r="AS1152" s="0" t="n">
        <v>111</v>
      </c>
      <c r="AV1152" s="0" t="s">
        <v>5524</v>
      </c>
      <c r="AW1152" s="0" t="s">
        <v>6054</v>
      </c>
    </row>
    <row r="1153" customFormat="false" ht="15" hidden="false" customHeight="false" outlineLevel="0" collapsed="false">
      <c r="A1153" s="0" t="s">
        <v>6055</v>
      </c>
      <c r="B1153" s="0" t="s">
        <v>763</v>
      </c>
      <c r="C1153" s="0" t="s">
        <v>6056</v>
      </c>
      <c r="E1153" s="1" t="s">
        <v>6056</v>
      </c>
      <c r="G1153" s="5" t="s">
        <v>6056</v>
      </c>
      <c r="H1153" s="5"/>
      <c r="I1153" s="5"/>
      <c r="J1153" s="5"/>
      <c r="K1153" s="5"/>
      <c r="L1153" s="5"/>
      <c r="M1153" s="5"/>
      <c r="N1153" s="5"/>
      <c r="O1153" s="0" t="s">
        <v>6056</v>
      </c>
      <c r="P1153" s="0" t="s">
        <v>6057</v>
      </c>
      <c r="Q1153" s="0" t="s">
        <v>51</v>
      </c>
      <c r="R1153" s="0" t="s">
        <v>52</v>
      </c>
      <c r="S1153" s="0" t="n">
        <v>41.208</v>
      </c>
      <c r="T1153" s="0" t="n">
        <v>2311</v>
      </c>
      <c r="U1153" s="0" t="n">
        <v>2311</v>
      </c>
      <c r="V1153" s="0" t="n">
        <v>2319</v>
      </c>
      <c r="X1153" s="0" t="n">
        <v>964</v>
      </c>
      <c r="Y1153" s="0" t="s">
        <v>53</v>
      </c>
      <c r="Z1153" s="0" t="n">
        <v>2311</v>
      </c>
      <c r="AA1153" s="0" t="s">
        <v>54</v>
      </c>
      <c r="AB1153" s="0" t="s">
        <v>54</v>
      </c>
      <c r="AC1153" s="0" t="n">
        <v>172.063</v>
      </c>
      <c r="AD1153" s="0" t="s">
        <v>6058</v>
      </c>
      <c r="AG1153" s="6" t="n">
        <v>42735</v>
      </c>
      <c r="AH1153" s="0" t="n">
        <v>1.311</v>
      </c>
      <c r="AI1153" s="0" t="n">
        <v>1.382</v>
      </c>
      <c r="AJ1153" s="6" t="n">
        <v>42735</v>
      </c>
      <c r="AK1153" s="0" t="n">
        <v>172.063</v>
      </c>
      <c r="AL1153" s="6" t="n">
        <v>42735</v>
      </c>
      <c r="AM1153" s="0" t="n">
        <v>43.767</v>
      </c>
      <c r="AN1153" s="0" t="n">
        <v>46.135</v>
      </c>
      <c r="AO1153" s="0" t="n">
        <v>26.979</v>
      </c>
      <c r="AP1153" s="0" t="n">
        <v>30.145</v>
      </c>
      <c r="AQ1153" s="0" t="s">
        <v>803</v>
      </c>
      <c r="AR1153" s="0" t="s">
        <v>58</v>
      </c>
      <c r="AS1153" s="0" t="s">
        <v>53</v>
      </c>
      <c r="AT1153" s="0" t="n">
        <v>1086</v>
      </c>
      <c r="AU1153" s="0" t="n">
        <v>1.099</v>
      </c>
      <c r="AV1153" s="0" t="s">
        <v>5524</v>
      </c>
      <c r="AX1153" s="0" t="s">
        <v>5524</v>
      </c>
      <c r="AY1153" s="0" t="s">
        <v>6059</v>
      </c>
    </row>
    <row r="1154" customFormat="false" ht="15" hidden="false" customHeight="false" outlineLevel="0" collapsed="false">
      <c r="A1154" s="0" t="s">
        <v>6060</v>
      </c>
      <c r="B1154" s="0" t="s">
        <v>763</v>
      </c>
      <c r="C1154" s="0" t="s">
        <v>6061</v>
      </c>
      <c r="E1154" s="1" t="s">
        <v>6061</v>
      </c>
      <c r="G1154" s="5" t="s">
        <v>6061</v>
      </c>
      <c r="H1154" s="5"/>
      <c r="I1154" s="5"/>
      <c r="J1154" s="5"/>
      <c r="K1154" s="5"/>
      <c r="L1154" s="5"/>
      <c r="M1154" s="5"/>
      <c r="N1154" s="5"/>
      <c r="O1154" s="0" t="s">
        <v>6062</v>
      </c>
      <c r="P1154" s="0" t="s">
        <v>6063</v>
      </c>
      <c r="Q1154" s="0" t="s">
        <v>1248</v>
      </c>
      <c r="R1154" s="0" t="s">
        <v>52</v>
      </c>
      <c r="S1154" s="0" t="n">
        <v>295</v>
      </c>
      <c r="T1154" s="0" t="n">
        <v>2445</v>
      </c>
      <c r="U1154" s="0" t="n">
        <v>2445</v>
      </c>
      <c r="V1154" s="0" t="n">
        <v>2059</v>
      </c>
      <c r="W1154" s="0" t="s">
        <v>6064</v>
      </c>
      <c r="X1154" s="0" t="n">
        <v>856</v>
      </c>
      <c r="Y1154" s="0" t="s">
        <v>67</v>
      </c>
      <c r="Z1154" s="0" t="s">
        <v>120</v>
      </c>
      <c r="AA1154" s="0" t="s">
        <v>120</v>
      </c>
      <c r="AB1154" s="0" t="s">
        <v>56</v>
      </c>
      <c r="AC1154" s="0" t="s">
        <v>120</v>
      </c>
      <c r="AD1154" s="0" t="s">
        <v>765</v>
      </c>
      <c r="AG1154" s="6" t="n">
        <v>42369</v>
      </c>
      <c r="AH1154" s="0" t="n">
        <v>1.547</v>
      </c>
      <c r="AI1154" s="0" t="n">
        <v>1.685</v>
      </c>
      <c r="AJ1154" s="6" t="n">
        <v>42369</v>
      </c>
      <c r="AK1154" s="0" t="n">
        <v>2.622</v>
      </c>
      <c r="AL1154" s="6" t="n">
        <v>42369</v>
      </c>
      <c r="AM1154" s="0" t="n">
        <v>3.128</v>
      </c>
      <c r="AN1154" s="0" t="n">
        <v>3.405</v>
      </c>
      <c r="AO1154" s="0" t="n">
        <v>3.236</v>
      </c>
      <c r="AP1154" s="0" t="n">
        <v>3.615</v>
      </c>
      <c r="AQ1154" s="0" t="s">
        <v>803</v>
      </c>
      <c r="AR1154" s="0" t="s">
        <v>58</v>
      </c>
      <c r="AS1154" s="0" t="s">
        <v>67</v>
      </c>
      <c r="AT1154" s="0" t="n">
        <v>238</v>
      </c>
      <c r="AU1154" s="0" t="n">
        <v>15</v>
      </c>
    </row>
    <row r="1155" customFormat="false" ht="15" hidden="false" customHeight="false" outlineLevel="0" collapsed="false">
      <c r="A1155" s="0" t="s">
        <v>6065</v>
      </c>
      <c r="B1155" s="0" t="s">
        <v>763</v>
      </c>
      <c r="C1155" s="0" t="s">
        <v>6066</v>
      </c>
      <c r="E1155" s="1" t="s">
        <v>6066</v>
      </c>
      <c r="G1155" s="5" t="s">
        <v>6066</v>
      </c>
      <c r="H1155" s="5"/>
      <c r="I1155" s="5"/>
      <c r="J1155" s="5"/>
      <c r="K1155" s="5"/>
      <c r="L1155" s="5"/>
      <c r="M1155" s="5"/>
      <c r="N1155" s="5"/>
      <c r="O1155" s="0" t="s">
        <v>6066</v>
      </c>
      <c r="P1155" s="0" t="s">
        <v>6067</v>
      </c>
      <c r="Q1155" s="0" t="s">
        <v>51</v>
      </c>
      <c r="R1155" s="0" t="s">
        <v>52</v>
      </c>
      <c r="S1155" s="0" t="n">
        <v>26.128</v>
      </c>
      <c r="T1155" s="0" t="n">
        <v>2712</v>
      </c>
      <c r="U1155" s="0" t="n">
        <v>2712</v>
      </c>
      <c r="V1155" s="0" t="n">
        <v>6420</v>
      </c>
      <c r="W1155" s="0" t="s">
        <v>6068</v>
      </c>
      <c r="X1155" s="0" t="n">
        <v>954</v>
      </c>
      <c r="Y1155" s="0" t="s">
        <v>53</v>
      </c>
      <c r="Z1155" s="0" t="n">
        <v>2712</v>
      </c>
      <c r="AA1155" s="0" t="s">
        <v>54</v>
      </c>
      <c r="AB1155" s="0" t="s">
        <v>54</v>
      </c>
      <c r="AC1155" s="0" t="n">
        <v>170.866</v>
      </c>
      <c r="AD1155" s="0" t="s">
        <v>6069</v>
      </c>
      <c r="AG1155" s="6" t="n">
        <v>42735</v>
      </c>
      <c r="AH1155" s="0" t="n">
        <v>1.75</v>
      </c>
      <c r="AI1155" s="0" t="n">
        <v>1.845</v>
      </c>
      <c r="AJ1155" s="6" t="n">
        <v>42735</v>
      </c>
      <c r="AK1155" s="0" t="n">
        <v>170.866</v>
      </c>
      <c r="AL1155" s="6" t="n">
        <v>42735</v>
      </c>
      <c r="AM1155" s="0" t="n">
        <v>41.851</v>
      </c>
      <c r="AN1155" s="0" t="n">
        <v>44.115</v>
      </c>
      <c r="AO1155" s="0" t="n">
        <v>41.863</v>
      </c>
      <c r="AP1155" s="0" t="n">
        <v>46.775</v>
      </c>
      <c r="AQ1155" s="0" t="s">
        <v>803</v>
      </c>
      <c r="AR1155" s="0" t="s">
        <v>58</v>
      </c>
      <c r="AS1155" s="0" t="s">
        <v>53</v>
      </c>
      <c r="AT1155" s="0" t="n">
        <v>1145</v>
      </c>
      <c r="AU1155" s="0" t="n">
        <v>1.162</v>
      </c>
      <c r="AV1155" s="0" t="s">
        <v>5524</v>
      </c>
      <c r="AX1155" s="0" t="s">
        <v>5524</v>
      </c>
    </row>
    <row r="1156" customFormat="false" ht="15" hidden="false" customHeight="false" outlineLevel="0" collapsed="false">
      <c r="A1156" s="0" t="s">
        <v>6070</v>
      </c>
      <c r="B1156" s="0" t="s">
        <v>763</v>
      </c>
      <c r="C1156" s="0" t="s">
        <v>6071</v>
      </c>
      <c r="E1156" s="1" t="s">
        <v>6071</v>
      </c>
      <c r="G1156" s="5" t="s">
        <v>6071</v>
      </c>
      <c r="H1156" s="5"/>
      <c r="I1156" s="5"/>
      <c r="J1156" s="5"/>
      <c r="K1156" s="5"/>
      <c r="L1156" s="5"/>
      <c r="M1156" s="5"/>
      <c r="N1156" s="5"/>
      <c r="O1156" s="0" t="s">
        <v>6072</v>
      </c>
      <c r="P1156" s="0" t="s">
        <v>6073</v>
      </c>
      <c r="Q1156" s="0" t="s">
        <v>1248</v>
      </c>
      <c r="R1156" s="0" t="s">
        <v>52</v>
      </c>
      <c r="S1156" s="0" t="n">
        <v>570</v>
      </c>
      <c r="T1156" s="0" t="n">
        <v>2811</v>
      </c>
      <c r="U1156" s="0" t="n">
        <v>2811</v>
      </c>
      <c r="V1156" s="0" t="n">
        <v>2453</v>
      </c>
      <c r="X1156" s="0" t="n">
        <v>20</v>
      </c>
      <c r="Y1156" s="0" t="s">
        <v>67</v>
      </c>
      <c r="Z1156" s="0" t="n">
        <v>2932</v>
      </c>
      <c r="AA1156" s="0" t="s">
        <v>120</v>
      </c>
      <c r="AB1156" s="0" t="s">
        <v>6074</v>
      </c>
      <c r="AC1156" s="0" t="n">
        <v>24.5</v>
      </c>
      <c r="AD1156" s="0" t="s">
        <v>6075</v>
      </c>
      <c r="AE1156" s="0" t="s">
        <v>6076</v>
      </c>
      <c r="AF1156" s="0" t="n">
        <v>54</v>
      </c>
      <c r="AG1156" s="0" t="n">
        <v>58</v>
      </c>
      <c r="AH1156" s="6" t="n">
        <v>42369</v>
      </c>
      <c r="AI1156" s="0" t="n">
        <v>3.633</v>
      </c>
      <c r="AJ1156" s="6" t="n">
        <v>42369</v>
      </c>
      <c r="AK1156" s="0" t="n">
        <v>487</v>
      </c>
      <c r="AL1156" s="0" t="n">
        <v>530</v>
      </c>
      <c r="AM1156" s="0" t="n">
        <v>771</v>
      </c>
      <c r="AN1156" s="0" t="n">
        <v>840</v>
      </c>
      <c r="AO1156" s="0" t="s">
        <v>189</v>
      </c>
      <c r="AP1156" s="0" t="s">
        <v>189</v>
      </c>
      <c r="AQ1156" s="0" t="s">
        <v>67</v>
      </c>
      <c r="AR1156" s="0" t="n">
        <v>109</v>
      </c>
      <c r="AS1156" s="0" t="n">
        <v>14</v>
      </c>
      <c r="AT1156" s="0" t="s">
        <v>6077</v>
      </c>
      <c r="AV1156" s="0" t="s">
        <v>5524</v>
      </c>
      <c r="AW1156" s="0" t="s">
        <v>6078</v>
      </c>
    </row>
    <row r="1157" customFormat="false" ht="15" hidden="false" customHeight="false" outlineLevel="0" collapsed="false">
      <c r="A1157" s="0" t="s">
        <v>6079</v>
      </c>
      <c r="B1157" s="0" t="s">
        <v>763</v>
      </c>
      <c r="C1157" s="0" t="s">
        <v>6080</v>
      </c>
      <c r="E1157" s="1" t="s">
        <v>6080</v>
      </c>
      <c r="G1157" s="5" t="s">
        <v>6080</v>
      </c>
      <c r="H1157" s="5"/>
      <c r="I1157" s="5"/>
      <c r="J1157" s="5"/>
      <c r="K1157" s="5"/>
      <c r="L1157" s="5"/>
      <c r="M1157" s="5"/>
      <c r="N1157" s="5"/>
      <c r="O1157" s="0" t="s">
        <v>6080</v>
      </c>
      <c r="P1157" s="0" t="s">
        <v>6081</v>
      </c>
      <c r="Q1157" s="0" t="s">
        <v>51</v>
      </c>
      <c r="R1157" s="0" t="s">
        <v>52</v>
      </c>
      <c r="S1157" s="0" t="n">
        <v>128.197</v>
      </c>
      <c r="T1157" s="0" t="n">
        <v>610</v>
      </c>
      <c r="U1157" s="0" t="n">
        <v>610</v>
      </c>
      <c r="V1157" s="0" t="n">
        <v>1920</v>
      </c>
      <c r="W1157" s="0" t="s">
        <v>6082</v>
      </c>
      <c r="X1157" s="0" t="n">
        <v>1.055</v>
      </c>
      <c r="Y1157" s="0" t="s">
        <v>53</v>
      </c>
      <c r="Z1157" s="0" t="n">
        <v>610</v>
      </c>
      <c r="AA1157" s="0" t="s">
        <v>54</v>
      </c>
      <c r="AB1157" s="0" t="s">
        <v>54</v>
      </c>
      <c r="AC1157" s="0" t="n">
        <v>102.168</v>
      </c>
      <c r="AD1157" s="0" t="s">
        <v>6058</v>
      </c>
      <c r="AG1157" s="6" t="n">
        <v>42735</v>
      </c>
      <c r="AH1157" s="0" t="n">
        <v>5.878</v>
      </c>
      <c r="AI1157" s="0" t="n">
        <v>6.196</v>
      </c>
      <c r="AJ1157" s="6" t="n">
        <v>42735</v>
      </c>
      <c r="AK1157" s="0" t="n">
        <v>102.168</v>
      </c>
      <c r="AL1157" s="6" t="n">
        <v>42735</v>
      </c>
      <c r="AM1157" s="0" t="n">
        <v>219.123</v>
      </c>
      <c r="AN1157" s="0" t="n">
        <v>230.978</v>
      </c>
      <c r="AO1157" s="0" t="n">
        <v>110.906</v>
      </c>
      <c r="AP1157" s="0" t="n">
        <v>123.921</v>
      </c>
      <c r="AQ1157" s="0" t="s">
        <v>803</v>
      </c>
      <c r="AR1157" s="0" t="s">
        <v>58</v>
      </c>
      <c r="AS1157" s="0" t="s">
        <v>53</v>
      </c>
      <c r="AT1157" s="0" t="n">
        <v>1290</v>
      </c>
      <c r="AU1157" s="0" t="n">
        <v>1.474</v>
      </c>
      <c r="AX1157" s="0" t="s">
        <v>5524</v>
      </c>
      <c r="AY1157" s="0" t="s">
        <v>6083</v>
      </c>
    </row>
    <row r="1158" customFormat="false" ht="15" hidden="false" customHeight="false" outlineLevel="0" collapsed="false">
      <c r="A1158" s="0" t="s">
        <v>6084</v>
      </c>
      <c r="B1158" s="0" t="s">
        <v>763</v>
      </c>
      <c r="C1158" s="0" t="s">
        <v>6085</v>
      </c>
      <c r="E1158" s="1" t="s">
        <v>6085</v>
      </c>
      <c r="G1158" s="5" t="s">
        <v>6085</v>
      </c>
      <c r="H1158" s="5"/>
      <c r="I1158" s="5"/>
      <c r="J1158" s="5"/>
      <c r="K1158" s="5"/>
      <c r="L1158" s="5"/>
      <c r="M1158" s="5"/>
      <c r="N1158" s="5"/>
      <c r="O1158" s="0" t="s">
        <v>6086</v>
      </c>
      <c r="P1158" s="0" t="s">
        <v>6087</v>
      </c>
      <c r="Q1158" s="0" t="s">
        <v>51</v>
      </c>
      <c r="R1158" s="0" t="s">
        <v>52</v>
      </c>
      <c r="S1158" s="0" t="n">
        <v>459</v>
      </c>
      <c r="T1158" s="0" t="n">
        <v>2611</v>
      </c>
      <c r="U1158" s="0" t="n">
        <v>2611</v>
      </c>
      <c r="W1158" s="0" t="s">
        <v>6088</v>
      </c>
      <c r="X1158" s="0" t="n">
        <v>70</v>
      </c>
      <c r="Y1158" s="0" t="s">
        <v>67</v>
      </c>
      <c r="Z1158" s="0" t="n">
        <v>6420</v>
      </c>
      <c r="AA1158" s="0" t="s">
        <v>6089</v>
      </c>
      <c r="AB1158" s="0" t="s">
        <v>56</v>
      </c>
      <c r="AC1158" s="0" t="n">
        <v>3.273</v>
      </c>
      <c r="AD1158" s="0" t="s">
        <v>6090</v>
      </c>
      <c r="AG1158" s="6" t="n">
        <v>42735</v>
      </c>
      <c r="AH1158" s="0" t="n">
        <v>21</v>
      </c>
      <c r="AI1158" s="0" t="n">
        <v>22</v>
      </c>
      <c r="AJ1158" s="6" t="n">
        <v>42735</v>
      </c>
      <c r="AK1158" s="0" t="n">
        <v>3.268</v>
      </c>
      <c r="AL1158" s="6" t="n">
        <v>42735</v>
      </c>
      <c r="AM1158" s="0" t="n">
        <v>363</v>
      </c>
      <c r="AN1158" s="0" t="n">
        <v>383</v>
      </c>
      <c r="AO1158" s="0" t="n">
        <v>149</v>
      </c>
      <c r="AP1158" s="0" t="n">
        <v>177</v>
      </c>
      <c r="AQ1158" s="0" t="s">
        <v>803</v>
      </c>
      <c r="AR1158" s="0" t="s">
        <v>58</v>
      </c>
      <c r="AS1158" s="0" t="s">
        <v>67</v>
      </c>
      <c r="AT1158" s="0" t="n">
        <v>39</v>
      </c>
      <c r="AU1158" s="0" t="n">
        <v>10</v>
      </c>
      <c r="AV1158" s="0" t="s">
        <v>5524</v>
      </c>
      <c r="AW1158" s="0" t="s">
        <v>5524</v>
      </c>
      <c r="AX1158" s="0" t="s">
        <v>5524</v>
      </c>
    </row>
    <row r="1159" customFormat="false" ht="15" hidden="false" customHeight="false" outlineLevel="0" collapsed="false">
      <c r="A1159" s="0" t="s">
        <v>6091</v>
      </c>
      <c r="B1159" s="0" t="s">
        <v>763</v>
      </c>
      <c r="C1159" s="0" t="s">
        <v>6092</v>
      </c>
      <c r="E1159" s="1" t="s">
        <v>6092</v>
      </c>
      <c r="G1159" s="5" t="s">
        <v>6092</v>
      </c>
      <c r="H1159" s="5"/>
      <c r="I1159" s="5"/>
      <c r="J1159" s="5"/>
      <c r="K1159" s="5"/>
      <c r="L1159" s="5"/>
      <c r="M1159" s="5"/>
      <c r="N1159" s="5"/>
      <c r="O1159" s="0" t="s">
        <v>6092</v>
      </c>
      <c r="P1159" s="0" t="s">
        <v>6093</v>
      </c>
      <c r="Q1159" s="0" t="s">
        <v>51</v>
      </c>
      <c r="R1159" s="0" t="s">
        <v>52</v>
      </c>
      <c r="S1159" s="0" t="n">
        <v>73.614</v>
      </c>
      <c r="T1159" s="0" t="n">
        <v>3522</v>
      </c>
      <c r="U1159" s="0" t="n">
        <v>3522</v>
      </c>
      <c r="V1159" s="0" t="n">
        <v>3511</v>
      </c>
      <c r="W1159" s="0" t="s">
        <v>6094</v>
      </c>
      <c r="X1159" s="0" t="n">
        <v>1.203</v>
      </c>
      <c r="Y1159" s="0" t="s">
        <v>77</v>
      </c>
      <c r="Z1159" s="0" t="n">
        <v>3522</v>
      </c>
      <c r="AA1159" s="0" t="s">
        <v>54</v>
      </c>
      <c r="AB1159" s="0" t="s">
        <v>54</v>
      </c>
      <c r="AC1159" s="0" t="n">
        <v>241.509</v>
      </c>
      <c r="AD1159" s="0" t="s">
        <v>6058</v>
      </c>
      <c r="AG1159" s="6" t="n">
        <v>42735</v>
      </c>
      <c r="AH1159" s="0" t="n">
        <v>-416</v>
      </c>
      <c r="AI1159" s="0" t="n">
        <v>-439</v>
      </c>
      <c r="AJ1159" s="6" t="n">
        <v>42735</v>
      </c>
      <c r="AK1159" s="0" t="n">
        <v>241.509</v>
      </c>
      <c r="AL1159" s="6" t="n">
        <v>42735</v>
      </c>
      <c r="AM1159" s="0" t="n">
        <v>158.499</v>
      </c>
      <c r="AN1159" s="0" t="n">
        <v>167.074</v>
      </c>
      <c r="AO1159" s="0" t="n">
        <v>33.57</v>
      </c>
      <c r="AP1159" s="0" t="n">
        <v>37.51</v>
      </c>
      <c r="AQ1159" s="0" t="s">
        <v>803</v>
      </c>
      <c r="AR1159" s="0" t="s">
        <v>58</v>
      </c>
      <c r="AS1159" s="0" t="s">
        <v>77</v>
      </c>
      <c r="AT1159" s="0" t="n">
        <v>1807</v>
      </c>
      <c r="AU1159" s="0" t="n">
        <v>1.865</v>
      </c>
      <c r="AX1159" s="0" t="s">
        <v>5524</v>
      </c>
    </row>
    <row r="1160" customFormat="false" ht="15" hidden="false" customHeight="false" outlineLevel="0" collapsed="false">
      <c r="A1160" s="0" t="s">
        <v>6095</v>
      </c>
      <c r="B1160" s="0" t="s">
        <v>763</v>
      </c>
      <c r="C1160" s="0" t="s">
        <v>6096</v>
      </c>
      <c r="E1160" s="1" t="s">
        <v>6096</v>
      </c>
      <c r="G1160" s="5" t="s">
        <v>6096</v>
      </c>
      <c r="H1160" s="5"/>
      <c r="I1160" s="5"/>
      <c r="J1160" s="5"/>
      <c r="K1160" s="5"/>
      <c r="L1160" s="5"/>
      <c r="M1160" s="5"/>
      <c r="N1160" s="5"/>
      <c r="O1160" s="0" t="s">
        <v>6097</v>
      </c>
      <c r="P1160" s="0" t="s">
        <v>6098</v>
      </c>
      <c r="Q1160" s="0" t="s">
        <v>51</v>
      </c>
      <c r="R1160" s="0" t="s">
        <v>52</v>
      </c>
      <c r="S1160" s="0" t="n">
        <v>3.096</v>
      </c>
      <c r="T1160" s="0" t="n">
        <v>1051</v>
      </c>
      <c r="U1160" s="0" t="n">
        <v>1051</v>
      </c>
      <c r="V1160" s="0" t="n">
        <v>1042</v>
      </c>
      <c r="W1160" s="0" t="s">
        <v>6099</v>
      </c>
      <c r="X1160" s="0" t="n">
        <v>360</v>
      </c>
      <c r="Y1160" s="0" t="s">
        <v>227</v>
      </c>
      <c r="Z1160" s="0" t="s">
        <v>120</v>
      </c>
      <c r="AA1160" s="0" t="s">
        <v>120</v>
      </c>
      <c r="AB1160" s="0" t="s">
        <v>2539</v>
      </c>
      <c r="AC1160" s="0" t="s">
        <v>120</v>
      </c>
      <c r="AD1160" s="0" t="s">
        <v>5623</v>
      </c>
      <c r="AG1160" s="6" t="n">
        <v>42735</v>
      </c>
      <c r="AH1160" s="0" t="n">
        <v>138</v>
      </c>
      <c r="AI1160" s="0" t="n">
        <v>145</v>
      </c>
      <c r="AJ1160" s="6" t="n">
        <v>42735</v>
      </c>
      <c r="AK1160" s="0" t="n">
        <v>10.713</v>
      </c>
      <c r="AL1160" s="6" t="n">
        <v>42735</v>
      </c>
      <c r="AM1160" s="0" t="n">
        <v>3.649</v>
      </c>
      <c r="AN1160" s="0" t="n">
        <v>3.846</v>
      </c>
      <c r="AO1160" s="0" t="n">
        <v>2.3</v>
      </c>
      <c r="AP1160" s="0" t="n">
        <v>2.57</v>
      </c>
      <c r="AQ1160" s="0" t="s">
        <v>803</v>
      </c>
      <c r="AR1160" s="0" t="s">
        <v>58</v>
      </c>
      <c r="AS1160" s="0" t="s">
        <v>227</v>
      </c>
      <c r="AT1160" s="0" t="n">
        <v>83</v>
      </c>
      <c r="AU1160" s="0" t="n">
        <v>6</v>
      </c>
      <c r="AV1160" s="0" t="s">
        <v>5524</v>
      </c>
      <c r="AX1160" s="0" t="s">
        <v>5524</v>
      </c>
      <c r="AY1160" s="0" t="s">
        <v>6100</v>
      </c>
    </row>
    <row r="1161" customFormat="false" ht="15" hidden="false" customHeight="false" outlineLevel="0" collapsed="false">
      <c r="A1161" s="0" t="s">
        <v>6101</v>
      </c>
      <c r="B1161" s="0" t="s">
        <v>763</v>
      </c>
      <c r="C1161" s="0" t="s">
        <v>6102</v>
      </c>
      <c r="E1161" s="1" t="s">
        <v>6102</v>
      </c>
      <c r="G1161" s="5" t="s">
        <v>6102</v>
      </c>
      <c r="H1161" s="5"/>
      <c r="I1161" s="5"/>
      <c r="J1161" s="5"/>
      <c r="K1161" s="5"/>
      <c r="L1161" s="5"/>
      <c r="M1161" s="5"/>
      <c r="N1161" s="5"/>
      <c r="O1161" s="0" t="s">
        <v>6103</v>
      </c>
      <c r="P1161" s="0" t="s">
        <v>6104</v>
      </c>
      <c r="Q1161" s="0" t="s">
        <v>51</v>
      </c>
      <c r="R1161" s="0" t="s">
        <v>52</v>
      </c>
      <c r="S1161" s="0" t="n">
        <v>2.401</v>
      </c>
      <c r="T1161" s="0" t="n">
        <v>3299</v>
      </c>
      <c r="U1161" s="0" t="n">
        <v>3299</v>
      </c>
      <c r="X1161" s="0" t="n">
        <v>305</v>
      </c>
      <c r="Y1161" s="0" t="s">
        <v>227</v>
      </c>
      <c r="Z1161" s="0" t="s">
        <v>120</v>
      </c>
      <c r="AA1161" s="0" t="s">
        <v>6105</v>
      </c>
      <c r="AB1161" s="0" t="s">
        <v>6106</v>
      </c>
      <c r="AC1161" s="0" t="s">
        <v>120</v>
      </c>
      <c r="AD1161" s="0" t="s">
        <v>6075</v>
      </c>
      <c r="AG1161" s="6" t="n">
        <v>42735</v>
      </c>
      <c r="AH1161" s="0" t="n">
        <v>250</v>
      </c>
      <c r="AI1161" s="0" t="n">
        <v>263</v>
      </c>
      <c r="AJ1161" s="6" t="n">
        <v>42735</v>
      </c>
      <c r="AK1161" s="0" t="n">
        <v>9.856</v>
      </c>
      <c r="AL1161" s="6" t="n">
        <v>42735</v>
      </c>
      <c r="AM1161" s="0" t="n">
        <v>2.574</v>
      </c>
      <c r="AN1161" s="0" t="n">
        <v>2.713</v>
      </c>
      <c r="AO1161" s="0" t="n">
        <v>5.077</v>
      </c>
      <c r="AP1161" s="0" t="n">
        <v>5.672</v>
      </c>
      <c r="AQ1161" s="0" t="s">
        <v>803</v>
      </c>
      <c r="AR1161" s="0" t="s">
        <v>58</v>
      </c>
      <c r="AS1161" s="0" t="s">
        <v>227</v>
      </c>
      <c r="AT1161" s="0" t="n">
        <v>140</v>
      </c>
      <c r="AU1161" s="0" t="n">
        <v>105</v>
      </c>
      <c r="AV1161" s="0" t="s">
        <v>5524</v>
      </c>
      <c r="AX1161" s="0" t="s">
        <v>5524</v>
      </c>
    </row>
    <row r="1162" customFormat="false" ht="15" hidden="false" customHeight="false" outlineLevel="0" collapsed="false">
      <c r="A1162" s="0" t="s">
        <v>6107</v>
      </c>
      <c r="B1162" s="0" t="s">
        <v>763</v>
      </c>
      <c r="C1162" s="0" t="s">
        <v>6108</v>
      </c>
      <c r="E1162" s="1" t="s">
        <v>6108</v>
      </c>
      <c r="G1162" s="5" t="s">
        <v>6108</v>
      </c>
      <c r="H1162" s="5"/>
      <c r="I1162" s="5"/>
      <c r="J1162" s="5"/>
      <c r="K1162" s="5"/>
      <c r="L1162" s="5"/>
      <c r="M1162" s="5"/>
      <c r="N1162" s="5"/>
      <c r="O1162" s="0" t="s">
        <v>5539</v>
      </c>
      <c r="P1162" s="0" t="s">
        <v>5540</v>
      </c>
      <c r="Q1162" s="0" t="s">
        <v>51</v>
      </c>
      <c r="R1162" s="0" t="s">
        <v>52</v>
      </c>
      <c r="S1162" s="0" t="n">
        <v>3.172</v>
      </c>
      <c r="T1162" s="0" t="n">
        <v>5223</v>
      </c>
      <c r="U1162" s="0" t="n">
        <v>5223</v>
      </c>
      <c r="X1162" s="0" t="n">
        <v>539</v>
      </c>
      <c r="Y1162" s="0" t="s">
        <v>67</v>
      </c>
      <c r="Z1162" s="0" t="n">
        <v>8411</v>
      </c>
      <c r="AA1162" s="0" t="s">
        <v>120</v>
      </c>
      <c r="AB1162" s="0" t="s">
        <v>6109</v>
      </c>
      <c r="AC1162" s="0" t="s">
        <v>120</v>
      </c>
      <c r="AD1162" s="0" t="s">
        <v>765</v>
      </c>
      <c r="AG1162" s="6" t="n">
        <v>42735</v>
      </c>
      <c r="AH1162" s="0" t="n">
        <v>435</v>
      </c>
      <c r="AI1162" s="0" t="n">
        <v>459</v>
      </c>
      <c r="AJ1162" s="6" t="n">
        <v>42735</v>
      </c>
      <c r="AK1162" s="0" t="n">
        <v>8.947</v>
      </c>
      <c r="AL1162" s="6" t="n">
        <v>42735</v>
      </c>
      <c r="AM1162" s="0" t="n">
        <v>10.592</v>
      </c>
      <c r="AN1162" s="0" t="n">
        <v>11.165</v>
      </c>
      <c r="AO1162" s="0" t="n">
        <v>14.329</v>
      </c>
      <c r="AP1162" s="0" t="n">
        <v>16.011</v>
      </c>
      <c r="AQ1162" s="0" t="s">
        <v>803</v>
      </c>
      <c r="AR1162" s="0" t="s">
        <v>58</v>
      </c>
      <c r="AS1162" s="0" t="s">
        <v>67</v>
      </c>
      <c r="AT1162" s="0" t="n">
        <v>4528</v>
      </c>
      <c r="AU1162" s="0" t="n">
        <v>35</v>
      </c>
      <c r="AX1162" s="0" t="s">
        <v>5524</v>
      </c>
    </row>
    <row r="1163" customFormat="false" ht="15" hidden="false" customHeight="false" outlineLevel="0" collapsed="false">
      <c r="A1163" s="0" t="s">
        <v>6110</v>
      </c>
      <c r="B1163" s="0" t="s">
        <v>763</v>
      </c>
      <c r="C1163" s="0" t="s">
        <v>6111</v>
      </c>
      <c r="E1163" s="1" t="s">
        <v>6111</v>
      </c>
      <c r="G1163" s="5" t="s">
        <v>6111</v>
      </c>
      <c r="H1163" s="5"/>
      <c r="I1163" s="5"/>
      <c r="J1163" s="5"/>
      <c r="K1163" s="5"/>
      <c r="L1163" s="5"/>
      <c r="M1163" s="5"/>
      <c r="N1163" s="5"/>
      <c r="O1163" s="0" t="s">
        <v>6111</v>
      </c>
      <c r="P1163" s="0" t="s">
        <v>6112</v>
      </c>
      <c r="Q1163" s="0" t="s">
        <v>51</v>
      </c>
      <c r="R1163" s="0" t="s">
        <v>52</v>
      </c>
      <c r="S1163" s="0" t="n">
        <v>17.581</v>
      </c>
      <c r="T1163" s="0" t="n">
        <v>2932</v>
      </c>
      <c r="U1163" s="0" t="n">
        <v>2932</v>
      </c>
      <c r="X1163" s="0" t="n">
        <v>597</v>
      </c>
      <c r="Y1163" s="0" t="s">
        <v>53</v>
      </c>
      <c r="Z1163" s="0" t="n">
        <v>2932</v>
      </c>
      <c r="AA1163" s="0" t="s">
        <v>54</v>
      </c>
      <c r="AB1163" s="0" t="s">
        <v>54</v>
      </c>
      <c r="AC1163" s="0" t="n">
        <v>91.8</v>
      </c>
      <c r="AD1163" s="0" t="s">
        <v>765</v>
      </c>
      <c r="AG1163" s="6" t="n">
        <v>42735</v>
      </c>
      <c r="AH1163" s="0" t="n">
        <v>925</v>
      </c>
      <c r="AI1163" s="0" t="n">
        <v>975</v>
      </c>
      <c r="AJ1163" s="6" t="n">
        <v>42735</v>
      </c>
      <c r="AK1163" s="0" t="n">
        <v>91.8</v>
      </c>
      <c r="AL1163" s="6" t="n">
        <v>42735</v>
      </c>
      <c r="AM1163" s="0" t="n">
        <v>14.378</v>
      </c>
      <c r="AN1163" s="0" t="n">
        <v>15.156</v>
      </c>
      <c r="AO1163" s="0" t="n">
        <v>14.832</v>
      </c>
      <c r="AP1163" s="0" t="n">
        <v>16.572</v>
      </c>
      <c r="AQ1163" s="0" t="s">
        <v>803</v>
      </c>
      <c r="AR1163" s="0" t="s">
        <v>58</v>
      </c>
      <c r="AS1163" s="0" t="s">
        <v>53</v>
      </c>
      <c r="AT1163" s="0" t="n">
        <v>268</v>
      </c>
      <c r="AU1163" s="0" t="n">
        <v>286</v>
      </c>
      <c r="AV1163" s="0" t="s">
        <v>5524</v>
      </c>
      <c r="AW1163" s="0" t="s">
        <v>5524</v>
      </c>
      <c r="AX1163" s="0" t="s">
        <v>5524</v>
      </c>
    </row>
    <row r="1164" customFormat="false" ht="15" hidden="false" customHeight="false" outlineLevel="0" collapsed="false">
      <c r="A1164" s="0" t="s">
        <v>6113</v>
      </c>
      <c r="B1164" s="0" t="s">
        <v>763</v>
      </c>
      <c r="C1164" s="0" t="s">
        <v>6114</v>
      </c>
      <c r="E1164" s="1" t="s">
        <v>6114</v>
      </c>
      <c r="G1164" s="5" t="s">
        <v>6114</v>
      </c>
      <c r="H1164" s="5"/>
      <c r="I1164" s="5"/>
      <c r="J1164" s="5"/>
      <c r="K1164" s="5"/>
      <c r="L1164" s="5"/>
      <c r="M1164" s="5"/>
      <c r="N1164" s="5"/>
      <c r="O1164" s="0" t="s">
        <v>6114</v>
      </c>
      <c r="P1164" s="0" t="s">
        <v>6115</v>
      </c>
      <c r="Q1164" s="0" t="s">
        <v>51</v>
      </c>
      <c r="R1164" s="0" t="s">
        <v>52</v>
      </c>
      <c r="S1164" s="0" t="n">
        <v>23.227</v>
      </c>
      <c r="T1164" s="0" t="n">
        <v>1051</v>
      </c>
      <c r="U1164" s="0" t="n">
        <v>1051</v>
      </c>
      <c r="V1164" s="0" t="n">
        <v>1051</v>
      </c>
      <c r="W1164" s="0" t="s">
        <v>6116</v>
      </c>
      <c r="X1164" s="0" t="n">
        <v>987</v>
      </c>
      <c r="Y1164" s="0" t="s">
        <v>53</v>
      </c>
      <c r="Z1164" s="0" t="n">
        <v>1051</v>
      </c>
      <c r="AA1164" s="0" t="s">
        <v>54</v>
      </c>
      <c r="AB1164" s="0" t="s">
        <v>54</v>
      </c>
      <c r="AC1164" s="0" t="n">
        <v>99.187</v>
      </c>
      <c r="AD1164" s="0" t="s">
        <v>765</v>
      </c>
      <c r="AG1164" s="6" t="n">
        <v>42735</v>
      </c>
      <c r="AH1164" s="0" t="n">
        <v>1.72</v>
      </c>
      <c r="AI1164" s="0" t="n">
        <v>1.813</v>
      </c>
      <c r="AJ1164" s="6" t="n">
        <v>42735</v>
      </c>
      <c r="AK1164" s="0" t="n">
        <v>99.187</v>
      </c>
      <c r="AL1164" s="6" t="n">
        <v>42735</v>
      </c>
      <c r="AM1164" s="0" t="n">
        <v>43.949</v>
      </c>
      <c r="AN1164" s="0" t="n">
        <v>46.327</v>
      </c>
      <c r="AO1164" s="0" t="n">
        <v>45.374</v>
      </c>
      <c r="AP1164" s="0" t="n">
        <v>50.698</v>
      </c>
      <c r="AQ1164" s="0" t="s">
        <v>803</v>
      </c>
      <c r="AR1164" s="0" t="s">
        <v>58</v>
      </c>
      <c r="AS1164" s="0" t="s">
        <v>53</v>
      </c>
      <c r="AT1164" s="0" t="n">
        <v>439</v>
      </c>
      <c r="AU1164" s="0" t="n">
        <v>452</v>
      </c>
      <c r="AX1164" s="0" t="s">
        <v>5524</v>
      </c>
    </row>
    <row r="1165" customFormat="false" ht="15" hidden="false" customHeight="false" outlineLevel="0" collapsed="false">
      <c r="A1165" s="0" t="s">
        <v>6117</v>
      </c>
      <c r="B1165" s="0" t="s">
        <v>763</v>
      </c>
      <c r="C1165" s="0" t="s">
        <v>6118</v>
      </c>
      <c r="E1165" s="1" t="s">
        <v>6118</v>
      </c>
      <c r="G1165" s="5" t="s">
        <v>6118</v>
      </c>
      <c r="H1165" s="5"/>
      <c r="I1165" s="5"/>
      <c r="J1165" s="5"/>
      <c r="K1165" s="5"/>
      <c r="L1165" s="5"/>
      <c r="M1165" s="5"/>
      <c r="N1165" s="5"/>
      <c r="O1165" s="0" t="s">
        <v>6118</v>
      </c>
      <c r="P1165" s="0" t="s">
        <v>6119</v>
      </c>
      <c r="Q1165" s="0" t="s">
        <v>51</v>
      </c>
      <c r="R1165" s="0" t="s">
        <v>52</v>
      </c>
      <c r="S1165" s="0" t="n">
        <v>40.873</v>
      </c>
      <c r="T1165" s="0" t="n">
        <v>4120</v>
      </c>
      <c r="U1165" s="0" t="n">
        <v>4120</v>
      </c>
      <c r="V1165" s="0" t="n">
        <v>4211</v>
      </c>
      <c r="W1165" s="0" t="s">
        <v>6120</v>
      </c>
      <c r="X1165" s="0" t="n">
        <v>998</v>
      </c>
      <c r="Y1165" s="0" t="s">
        <v>53</v>
      </c>
      <c r="Z1165" s="0" t="n">
        <v>4120</v>
      </c>
      <c r="AA1165" s="0" t="s">
        <v>54</v>
      </c>
      <c r="AB1165" s="0" t="s">
        <v>54</v>
      </c>
      <c r="AC1165" s="0" t="n">
        <v>183.487</v>
      </c>
      <c r="AD1165" s="0" t="s">
        <v>6069</v>
      </c>
      <c r="AG1165" s="6" t="n">
        <v>42735</v>
      </c>
      <c r="AH1165" s="0" t="n">
        <v>2.505</v>
      </c>
      <c r="AI1165" s="0" t="n">
        <v>2.641</v>
      </c>
      <c r="AJ1165" s="6" t="n">
        <v>42735</v>
      </c>
      <c r="AK1165" s="0" t="n">
        <v>183.487</v>
      </c>
      <c r="AL1165" s="6" t="n">
        <v>42735</v>
      </c>
      <c r="AM1165" s="0" t="n">
        <v>67.931</v>
      </c>
      <c r="AN1165" s="0" t="n">
        <v>71.606</v>
      </c>
      <c r="AO1165" s="0" t="n">
        <v>46.823</v>
      </c>
      <c r="AP1165" s="0" t="n">
        <v>52.317</v>
      </c>
      <c r="AQ1165" s="0" t="s">
        <v>803</v>
      </c>
      <c r="AR1165" s="0" t="s">
        <v>58</v>
      </c>
      <c r="AS1165" s="0" t="s">
        <v>53</v>
      </c>
      <c r="AT1165" s="0" t="n">
        <v>2315</v>
      </c>
      <c r="AU1165" s="0" t="n">
        <v>2.365</v>
      </c>
      <c r="AX1165" s="0" t="s">
        <v>5524</v>
      </c>
    </row>
    <row r="1166" customFormat="false" ht="15" hidden="false" customHeight="false" outlineLevel="0" collapsed="false">
      <c r="A1166" s="0" t="s">
        <v>6121</v>
      </c>
      <c r="B1166" s="0" t="s">
        <v>763</v>
      </c>
      <c r="C1166" s="0" t="s">
        <v>6122</v>
      </c>
      <c r="E1166" s="1" t="s">
        <v>6122</v>
      </c>
      <c r="G1166" s="5" t="s">
        <v>6122</v>
      </c>
      <c r="H1166" s="5"/>
      <c r="I1166" s="5"/>
      <c r="J1166" s="5"/>
      <c r="K1166" s="5"/>
      <c r="L1166" s="5"/>
      <c r="M1166" s="5"/>
      <c r="N1166" s="5"/>
      <c r="O1166" s="0" t="s">
        <v>5539</v>
      </c>
      <c r="P1166" s="0" t="s">
        <v>5540</v>
      </c>
      <c r="Q1166" s="0" t="s">
        <v>51</v>
      </c>
      <c r="R1166" s="0" t="s">
        <v>52</v>
      </c>
      <c r="S1166" s="0" t="n">
        <v>32.622</v>
      </c>
      <c r="T1166" s="0" t="n">
        <v>4910</v>
      </c>
      <c r="U1166" s="0" t="n">
        <v>4910</v>
      </c>
      <c r="V1166" s="0" t="n">
        <v>4910</v>
      </c>
      <c r="W1166" s="0" t="s">
        <v>6123</v>
      </c>
      <c r="X1166" s="0" t="n">
        <v>2.728</v>
      </c>
      <c r="Y1166" s="0" t="s">
        <v>67</v>
      </c>
      <c r="Z1166" s="0" t="n">
        <v>8411</v>
      </c>
      <c r="AA1166" s="0" t="s">
        <v>120</v>
      </c>
      <c r="AB1166" s="0" t="s">
        <v>54</v>
      </c>
      <c r="AC1166" s="0" t="s">
        <v>120</v>
      </c>
      <c r="AD1166" s="0" t="s">
        <v>6124</v>
      </c>
      <c r="AG1166" s="6" t="n">
        <v>42735</v>
      </c>
      <c r="AH1166" s="0" t="n">
        <v>512</v>
      </c>
      <c r="AI1166" s="0" t="n">
        <v>540</v>
      </c>
      <c r="AJ1166" s="6" t="n">
        <v>42735</v>
      </c>
      <c r="AK1166" s="0" t="s">
        <v>56</v>
      </c>
      <c r="AM1166" s="0" t="n">
        <v>37.921</v>
      </c>
      <c r="AN1166" s="0" t="n">
        <v>39.973</v>
      </c>
      <c r="AO1166" s="0" t="s">
        <v>56</v>
      </c>
      <c r="AP1166" s="0" t="s">
        <v>56</v>
      </c>
      <c r="AQ1166" s="0" t="s">
        <v>189</v>
      </c>
      <c r="AR1166" s="0" t="s">
        <v>189</v>
      </c>
      <c r="AS1166" s="0" t="s">
        <v>67</v>
      </c>
      <c r="AT1166" s="0" t="n">
        <v>4528</v>
      </c>
      <c r="AU1166" s="0" t="n">
        <v>142</v>
      </c>
      <c r="AX1166" s="0" t="s">
        <v>5524</v>
      </c>
    </row>
    <row r="1167" customFormat="false" ht="15" hidden="false" customHeight="false" outlineLevel="0" collapsed="false">
      <c r="A1167" s="0" t="s">
        <v>6125</v>
      </c>
      <c r="B1167" s="0" t="s">
        <v>763</v>
      </c>
      <c r="C1167" s="0" t="s">
        <v>6126</v>
      </c>
      <c r="E1167" s="1" t="s">
        <v>6126</v>
      </c>
      <c r="G1167" s="5" t="s">
        <v>6126</v>
      </c>
      <c r="H1167" s="5"/>
      <c r="I1167" s="5"/>
      <c r="J1167" s="5"/>
      <c r="K1167" s="5"/>
      <c r="L1167" s="5"/>
      <c r="M1167" s="5"/>
      <c r="N1167" s="5"/>
      <c r="O1167" s="0" t="s">
        <v>6126</v>
      </c>
      <c r="P1167" s="0" t="s">
        <v>6127</v>
      </c>
      <c r="Q1167" s="0" t="s">
        <v>51</v>
      </c>
      <c r="R1167" s="0" t="s">
        <v>52</v>
      </c>
      <c r="S1167" s="0" t="n">
        <v>15.69</v>
      </c>
      <c r="T1167" s="0" t="n">
        <v>2630</v>
      </c>
      <c r="U1167" s="0" t="n">
        <v>2630</v>
      </c>
      <c r="V1167" s="0" t="n">
        <v>2630</v>
      </c>
      <c r="W1167" s="0" t="s">
        <v>6128</v>
      </c>
      <c r="X1167" s="0" t="n">
        <v>990</v>
      </c>
      <c r="Y1167" s="0" t="s">
        <v>77</v>
      </c>
      <c r="Z1167" s="0" t="n">
        <v>2630</v>
      </c>
      <c r="AA1167" s="0" t="s">
        <v>54</v>
      </c>
      <c r="AB1167" s="0" t="s">
        <v>54</v>
      </c>
      <c r="AC1167" s="0" t="n">
        <v>63.783</v>
      </c>
      <c r="AD1167" s="0" t="s">
        <v>6058</v>
      </c>
      <c r="AG1167" s="6" t="n">
        <v>42735</v>
      </c>
      <c r="AH1167" s="0" t="n">
        <v>946</v>
      </c>
      <c r="AI1167" s="0" t="n">
        <v>998</v>
      </c>
      <c r="AJ1167" s="6" t="n">
        <v>42735</v>
      </c>
      <c r="AK1167" s="0" t="n">
        <v>63.783</v>
      </c>
      <c r="AL1167" s="6" t="n">
        <v>42735</v>
      </c>
      <c r="AM1167" s="0" t="n">
        <v>22.69</v>
      </c>
      <c r="AN1167" s="0" t="n">
        <v>23.917</v>
      </c>
      <c r="AO1167" s="0" t="n">
        <v>20.798</v>
      </c>
      <c r="AP1167" s="0" t="n">
        <v>23.239</v>
      </c>
      <c r="AQ1167" s="0" t="s">
        <v>803</v>
      </c>
      <c r="AR1167" s="0" t="s">
        <v>58</v>
      </c>
      <c r="AS1167" s="0" t="s">
        <v>77</v>
      </c>
      <c r="AT1167" s="0" t="n">
        <v>329</v>
      </c>
      <c r="AU1167" s="0" t="n">
        <v>418</v>
      </c>
      <c r="AX1167" s="0" t="s">
        <v>5524</v>
      </c>
    </row>
    <row r="1168" customFormat="false" ht="15" hidden="false" customHeight="false" outlineLevel="0" collapsed="false">
      <c r="A1168" s="0" t="s">
        <v>6129</v>
      </c>
      <c r="B1168" s="0" t="s">
        <v>763</v>
      </c>
      <c r="C1168" s="0" t="s">
        <v>6130</v>
      </c>
      <c r="E1168" s="1" t="s">
        <v>6130</v>
      </c>
      <c r="G1168" s="5" t="s">
        <v>6130</v>
      </c>
      <c r="H1168" s="5"/>
      <c r="I1168" s="5"/>
      <c r="J1168" s="5"/>
      <c r="K1168" s="5"/>
      <c r="L1168" s="5"/>
      <c r="M1168" s="5"/>
      <c r="N1168" s="5"/>
      <c r="O1168" s="0" t="s">
        <v>6131</v>
      </c>
      <c r="P1168" s="0" t="s">
        <v>6132</v>
      </c>
      <c r="Q1168" s="0" t="s">
        <v>51</v>
      </c>
      <c r="R1168" s="0" t="s">
        <v>52</v>
      </c>
      <c r="S1168" s="0" t="n">
        <v>13.062</v>
      </c>
      <c r="T1168" s="0" t="n">
        <v>4719</v>
      </c>
      <c r="U1168" s="0" t="n">
        <v>4719</v>
      </c>
      <c r="V1168" s="0" t="n">
        <v>4791</v>
      </c>
      <c r="W1168" s="0" t="s">
        <v>6133</v>
      </c>
      <c r="X1168" s="0" t="n">
        <v>992</v>
      </c>
      <c r="Y1168" s="0" t="s">
        <v>67</v>
      </c>
      <c r="Z1168" s="0" t="s">
        <v>120</v>
      </c>
      <c r="AA1168" s="0" t="s">
        <v>120</v>
      </c>
      <c r="AB1168" s="0" t="s">
        <v>56</v>
      </c>
      <c r="AC1168" s="0" t="s">
        <v>120</v>
      </c>
      <c r="AD1168" s="0" t="s">
        <v>765</v>
      </c>
      <c r="AG1168" s="6" t="n">
        <v>42735</v>
      </c>
      <c r="AH1168" s="0" t="n">
        <v>814</v>
      </c>
      <c r="AI1168" s="0" t="n">
        <v>858</v>
      </c>
      <c r="AJ1168" s="6" t="n">
        <v>42735</v>
      </c>
      <c r="AK1168" s="0" t="n">
        <v>40.052</v>
      </c>
      <c r="AL1168" s="6" t="n">
        <v>42735</v>
      </c>
      <c r="AM1168" s="0" t="n">
        <v>24.139</v>
      </c>
      <c r="AN1168" s="0" t="n">
        <v>25.445</v>
      </c>
      <c r="AO1168" s="0" t="n">
        <v>38.749</v>
      </c>
      <c r="AP1168" s="0" t="n">
        <v>43.296</v>
      </c>
      <c r="AQ1168" s="0" t="s">
        <v>803</v>
      </c>
      <c r="AR1168" s="0" t="s">
        <v>58</v>
      </c>
      <c r="AS1168" s="0" t="s">
        <v>67</v>
      </c>
      <c r="AT1168" s="0" t="n">
        <v>729</v>
      </c>
      <c r="AU1168" s="0" t="n">
        <v>504</v>
      </c>
      <c r="AX1168" s="0" t="s">
        <v>5524</v>
      </c>
    </row>
    <row r="1169" customFormat="false" ht="15" hidden="false" customHeight="false" outlineLevel="0" collapsed="false">
      <c r="A1169" s="0" t="s">
        <v>6134</v>
      </c>
      <c r="B1169" s="0" t="s">
        <v>763</v>
      </c>
      <c r="C1169" s="0" t="s">
        <v>6135</v>
      </c>
      <c r="E1169" s="1" t="s">
        <v>6135</v>
      </c>
      <c r="G1169" s="5" t="s">
        <v>6135</v>
      </c>
      <c r="H1169" s="5"/>
      <c r="I1169" s="5"/>
      <c r="J1169" s="5"/>
      <c r="K1169" s="5"/>
      <c r="L1169" s="5"/>
      <c r="M1169" s="5"/>
      <c r="N1169" s="5"/>
      <c r="O1169" s="0" t="s">
        <v>5539</v>
      </c>
      <c r="P1169" s="0" t="s">
        <v>5540</v>
      </c>
      <c r="Q1169" s="0" t="s">
        <v>51</v>
      </c>
      <c r="R1169" s="0" t="s">
        <v>52</v>
      </c>
      <c r="S1169" s="0" t="n">
        <v>82.5</v>
      </c>
      <c r="T1169" s="0" t="n">
        <v>3511</v>
      </c>
      <c r="U1169" s="0" t="n">
        <v>3511</v>
      </c>
      <c r="W1169" s="0" t="s">
        <v>6136</v>
      </c>
      <c r="X1169" s="0" t="n">
        <v>4.673</v>
      </c>
      <c r="Y1169" s="0" t="s">
        <v>67</v>
      </c>
      <c r="Z1169" s="0" t="n">
        <v>8411</v>
      </c>
      <c r="AA1169" s="0" t="s">
        <v>120</v>
      </c>
      <c r="AB1169" s="0" t="s">
        <v>56</v>
      </c>
      <c r="AC1169" s="0" t="s">
        <v>120</v>
      </c>
      <c r="AD1169" s="0" t="s">
        <v>765</v>
      </c>
      <c r="AG1169" s="6" t="n">
        <v>42735</v>
      </c>
      <c r="AH1169" s="0" t="n">
        <v>2.851</v>
      </c>
      <c r="AI1169" s="0" t="n">
        <v>3.005</v>
      </c>
      <c r="AJ1169" s="6" t="n">
        <v>42735</v>
      </c>
      <c r="AK1169" s="0" t="n">
        <v>154.808</v>
      </c>
      <c r="AL1169" s="6" t="n">
        <v>42735</v>
      </c>
      <c r="AM1169" s="0" t="n">
        <v>281.64</v>
      </c>
      <c r="AN1169" s="0" t="n">
        <v>296.877</v>
      </c>
      <c r="AO1169" s="0" t="n">
        <v>27.748</v>
      </c>
      <c r="AP1169" s="0" t="n">
        <v>31.004</v>
      </c>
      <c r="AQ1169" s="0" t="s">
        <v>803</v>
      </c>
      <c r="AR1169" s="0" t="s">
        <v>58</v>
      </c>
      <c r="AS1169" s="0" t="s">
        <v>67</v>
      </c>
      <c r="AT1169" s="0" t="n">
        <v>4528</v>
      </c>
      <c r="AU1169" s="0" t="n">
        <v>116</v>
      </c>
      <c r="AV1169" s="0" t="s">
        <v>6137</v>
      </c>
      <c r="AW1169" s="0" t="s">
        <v>6138</v>
      </c>
      <c r="AX1169" s="0" t="s">
        <v>5524</v>
      </c>
      <c r="AY1169" s="0" t="s">
        <v>6139</v>
      </c>
    </row>
    <row r="1170" customFormat="false" ht="15" hidden="false" customHeight="false" outlineLevel="0" collapsed="false">
      <c r="A1170" s="0" t="s">
        <v>6140</v>
      </c>
      <c r="B1170" s="0" t="s">
        <v>763</v>
      </c>
      <c r="C1170" s="0" t="s">
        <v>6141</v>
      </c>
      <c r="E1170" s="1" t="s">
        <v>6141</v>
      </c>
      <c r="G1170" s="5" t="s">
        <v>6141</v>
      </c>
      <c r="H1170" s="5"/>
      <c r="I1170" s="5"/>
      <c r="J1170" s="5"/>
      <c r="K1170" s="5"/>
      <c r="L1170" s="5"/>
      <c r="M1170" s="5"/>
      <c r="N1170" s="5"/>
      <c r="O1170" s="0" t="s">
        <v>6141</v>
      </c>
      <c r="P1170" s="0" t="s">
        <v>6142</v>
      </c>
      <c r="Q1170" s="0" t="s">
        <v>51</v>
      </c>
      <c r="R1170" s="0" t="s">
        <v>52</v>
      </c>
      <c r="S1170" s="0" t="n">
        <v>19.853</v>
      </c>
      <c r="T1170" s="0" t="n">
        <v>2011</v>
      </c>
      <c r="U1170" s="0" t="n">
        <v>2011</v>
      </c>
      <c r="V1170" s="0" t="n">
        <v>2013</v>
      </c>
      <c r="X1170" s="0" t="n">
        <v>994</v>
      </c>
      <c r="Y1170" s="0" t="s">
        <v>53</v>
      </c>
      <c r="Z1170" s="0" t="n">
        <v>2011</v>
      </c>
      <c r="AA1170" s="0" t="s">
        <v>54</v>
      </c>
      <c r="AB1170" s="0" t="s">
        <v>54</v>
      </c>
      <c r="AC1170" s="0" t="n">
        <v>66.7</v>
      </c>
      <c r="AD1170" s="0" t="s">
        <v>765</v>
      </c>
      <c r="AG1170" s="6" t="n">
        <v>42735</v>
      </c>
      <c r="AH1170" s="0" t="n">
        <v>1.844</v>
      </c>
      <c r="AI1170" s="0" t="n">
        <v>1.944</v>
      </c>
      <c r="AJ1170" s="6" t="n">
        <v>42735</v>
      </c>
      <c r="AK1170" s="0" t="n">
        <v>66.7</v>
      </c>
      <c r="AL1170" s="6" t="n">
        <v>42735</v>
      </c>
      <c r="AM1170" s="0" t="n">
        <v>44.118</v>
      </c>
      <c r="AN1170" s="0" t="n">
        <v>46.505</v>
      </c>
      <c r="AO1170" s="0" t="n">
        <v>43.438</v>
      </c>
      <c r="AP1170" s="0" t="n">
        <v>48.536</v>
      </c>
      <c r="AQ1170" s="0" t="s">
        <v>803</v>
      </c>
      <c r="AR1170" s="0" t="s">
        <v>58</v>
      </c>
      <c r="AS1170" s="0" t="s">
        <v>53</v>
      </c>
      <c r="AT1170" s="0" t="n">
        <v>856</v>
      </c>
      <c r="AU1170" s="0" t="n">
        <v>874</v>
      </c>
      <c r="AX1170" s="0" t="s">
        <v>5524</v>
      </c>
      <c r="AY1170" s="0" t="s">
        <v>6143</v>
      </c>
    </row>
    <row r="1171" customFormat="false" ht="15" hidden="false" customHeight="false" outlineLevel="0" collapsed="false">
      <c r="A1171" s="0" t="s">
        <v>6144</v>
      </c>
      <c r="B1171" s="0" t="s">
        <v>763</v>
      </c>
      <c r="C1171" s="0" t="s">
        <v>6145</v>
      </c>
      <c r="E1171" s="1" t="s">
        <v>6145</v>
      </c>
      <c r="G1171" s="5" t="s">
        <v>6145</v>
      </c>
      <c r="H1171" s="5"/>
      <c r="I1171" s="5"/>
      <c r="J1171" s="5"/>
      <c r="K1171" s="5"/>
      <c r="L1171" s="5"/>
      <c r="M1171" s="5"/>
      <c r="N1171" s="5"/>
      <c r="O1171" s="0" t="s">
        <v>6145</v>
      </c>
      <c r="P1171" s="0" t="s">
        <v>6146</v>
      </c>
      <c r="Q1171" s="0" t="s">
        <v>51</v>
      </c>
      <c r="R1171" s="0" t="s">
        <v>52</v>
      </c>
      <c r="S1171" s="0" t="n">
        <v>56.959</v>
      </c>
      <c r="T1171" s="0" t="n">
        <v>2910</v>
      </c>
      <c r="U1171" s="0" t="n">
        <v>2910</v>
      </c>
      <c r="X1171" s="0" t="n">
        <v>917</v>
      </c>
      <c r="Y1171" s="0" t="s">
        <v>53</v>
      </c>
      <c r="Z1171" s="0" t="n">
        <v>2910</v>
      </c>
      <c r="AA1171" s="0" t="s">
        <v>54</v>
      </c>
      <c r="AB1171" s="0" t="s">
        <v>54</v>
      </c>
      <c r="AC1171" s="0" t="n">
        <v>170.156</v>
      </c>
      <c r="AD1171" s="0" t="s">
        <v>765</v>
      </c>
      <c r="AG1171" s="6" t="n">
        <v>42735</v>
      </c>
      <c r="AH1171" s="0" t="n">
        <v>1.73</v>
      </c>
      <c r="AI1171" s="0" t="n">
        <v>1.824</v>
      </c>
      <c r="AJ1171" s="6" t="n">
        <v>42735</v>
      </c>
      <c r="AK1171" s="0" t="n">
        <v>170.156</v>
      </c>
      <c r="AL1171" s="6" t="n">
        <v>42735</v>
      </c>
      <c r="AM1171" s="0" t="n">
        <v>45.153</v>
      </c>
      <c r="AN1171" s="0" t="n">
        <v>47.596</v>
      </c>
      <c r="AO1171" s="0" t="n">
        <v>16.667</v>
      </c>
      <c r="AP1171" s="0" t="n">
        <v>18.623</v>
      </c>
      <c r="AQ1171" s="0" t="s">
        <v>803</v>
      </c>
      <c r="AR1171" s="0" t="s">
        <v>58</v>
      </c>
      <c r="AS1171" s="0" t="s">
        <v>53</v>
      </c>
      <c r="AT1171" s="0" t="n">
        <v>496</v>
      </c>
      <c r="AU1171" s="0" t="n">
        <v>605</v>
      </c>
      <c r="AV1171" s="0" t="s">
        <v>6147</v>
      </c>
      <c r="AX1171" s="0" t="s">
        <v>5524</v>
      </c>
      <c r="AY1171" s="0" t="s">
        <v>6148</v>
      </c>
    </row>
    <row r="1172" customFormat="false" ht="15" hidden="false" customHeight="false" outlineLevel="0" collapsed="false">
      <c r="A1172" s="0" t="s">
        <v>6149</v>
      </c>
      <c r="B1172" s="0" t="s">
        <v>763</v>
      </c>
      <c r="C1172" s="0" t="s">
        <v>6150</v>
      </c>
      <c r="E1172" s="1" t="s">
        <v>6150</v>
      </c>
      <c r="G1172" s="5" t="s">
        <v>6150</v>
      </c>
      <c r="H1172" s="5"/>
      <c r="I1172" s="5"/>
      <c r="J1172" s="5"/>
      <c r="K1172" s="5"/>
      <c r="L1172" s="5"/>
      <c r="M1172" s="5"/>
      <c r="N1172" s="5"/>
      <c r="O1172" s="0" t="s">
        <v>6150</v>
      </c>
      <c r="P1172" s="0" t="s">
        <v>6151</v>
      </c>
      <c r="Q1172" s="0" t="s">
        <v>451</v>
      </c>
      <c r="R1172" s="0" t="s">
        <v>52</v>
      </c>
      <c r="S1172" s="0" t="n">
        <v>27.176</v>
      </c>
      <c r="T1172" s="0" t="n">
        <v>6419</v>
      </c>
      <c r="U1172" s="0" t="n">
        <v>6419</v>
      </c>
      <c r="V1172" s="0" t="n">
        <v>6492</v>
      </c>
      <c r="X1172" s="0" t="n">
        <v>4.113</v>
      </c>
      <c r="Y1172" s="0" t="s">
        <v>53</v>
      </c>
      <c r="Z1172" s="0" t="n">
        <v>6419</v>
      </c>
      <c r="AA1172" s="0" t="s">
        <v>54</v>
      </c>
      <c r="AB1172" s="0" t="s">
        <v>54</v>
      </c>
      <c r="AC1172" s="0" t="n">
        <v>46.445</v>
      </c>
      <c r="AD1172" s="0" t="s">
        <v>6152</v>
      </c>
      <c r="AG1172" s="6" t="n">
        <v>42735</v>
      </c>
      <c r="AH1172" s="0" t="n">
        <v>4.338</v>
      </c>
      <c r="AI1172" s="0" t="n">
        <v>4.573</v>
      </c>
      <c r="AJ1172" s="6" t="n">
        <v>42735</v>
      </c>
      <c r="AK1172" s="0" t="n">
        <v>46.445</v>
      </c>
      <c r="AL1172" s="6" t="n">
        <v>42735</v>
      </c>
      <c r="AM1172" s="0" t="s">
        <v>6153</v>
      </c>
      <c r="AN1172" s="0" t="s">
        <v>6154</v>
      </c>
      <c r="AO1172" s="0" t="n">
        <v>37.471</v>
      </c>
      <c r="AP1172" s="0" t="n">
        <v>41.868</v>
      </c>
      <c r="AQ1172" s="0" t="s">
        <v>803</v>
      </c>
      <c r="AR1172" s="0" t="s">
        <v>58</v>
      </c>
      <c r="AS1172" s="0" t="s">
        <v>53</v>
      </c>
      <c r="AT1172" s="0" t="n">
        <v>1199</v>
      </c>
      <c r="AU1172" s="0" t="n">
        <v>2.216</v>
      </c>
      <c r="AX1172" s="0" t="s">
        <v>5524</v>
      </c>
    </row>
    <row r="1173" customFormat="false" ht="15" hidden="false" customHeight="false" outlineLevel="0" collapsed="false">
      <c r="A1173" s="0" t="s">
        <v>6155</v>
      </c>
      <c r="B1173" s="0" t="s">
        <v>763</v>
      </c>
      <c r="C1173" s="0" t="s">
        <v>6156</v>
      </c>
      <c r="E1173" s="1" t="s">
        <v>6156</v>
      </c>
      <c r="G1173" s="5" t="s">
        <v>6156</v>
      </c>
      <c r="H1173" s="5"/>
      <c r="I1173" s="5"/>
      <c r="J1173" s="5"/>
      <c r="K1173" s="5"/>
      <c r="L1173" s="5"/>
      <c r="M1173" s="5"/>
      <c r="N1173" s="5"/>
      <c r="O1173" s="0" t="s">
        <v>6157</v>
      </c>
      <c r="P1173" s="0" t="s">
        <v>6158</v>
      </c>
      <c r="Q1173" s="0" t="s">
        <v>51</v>
      </c>
      <c r="R1173" s="0" t="s">
        <v>52</v>
      </c>
      <c r="S1173" s="0" t="n">
        <v>327</v>
      </c>
      <c r="T1173" s="0" t="n">
        <v>2611</v>
      </c>
      <c r="U1173" s="0" t="n">
        <v>2611</v>
      </c>
      <c r="X1173" s="0" t="n">
        <v>33</v>
      </c>
      <c r="Y1173" s="0" t="s">
        <v>67</v>
      </c>
      <c r="Z1173" s="0" t="s">
        <v>120</v>
      </c>
      <c r="AA1173" s="0" t="s">
        <v>120</v>
      </c>
      <c r="AB1173" s="0" t="s">
        <v>56</v>
      </c>
      <c r="AC1173" s="0" t="s">
        <v>120</v>
      </c>
      <c r="AD1173" s="0" t="s">
        <v>6159</v>
      </c>
      <c r="AG1173" s="6" t="n">
        <v>42735</v>
      </c>
      <c r="AH1173" s="0" t="n">
        <v>34</v>
      </c>
      <c r="AI1173" s="0" t="n">
        <v>36</v>
      </c>
      <c r="AJ1173" s="6" t="n">
        <v>42735</v>
      </c>
      <c r="AK1173" s="0" t="n">
        <v>2.957</v>
      </c>
      <c r="AL1173" s="6" t="n">
        <v>42735</v>
      </c>
      <c r="AM1173" s="0" t="n">
        <v>330</v>
      </c>
      <c r="AN1173" s="0" t="n">
        <v>348</v>
      </c>
      <c r="AO1173" s="0" t="n">
        <v>439</v>
      </c>
      <c r="AP1173" s="0" t="n">
        <v>490</v>
      </c>
      <c r="AQ1173" s="0" t="s">
        <v>803</v>
      </c>
      <c r="AR1173" s="0" t="s">
        <v>58</v>
      </c>
      <c r="AS1173" s="0" t="s">
        <v>67</v>
      </c>
      <c r="AT1173" s="0" t="n">
        <v>25</v>
      </c>
      <c r="AU1173" s="0" t="n">
        <v>19</v>
      </c>
      <c r="AV1173" s="0" t="s">
        <v>6159</v>
      </c>
      <c r="AX1173" s="0" t="s">
        <v>5524</v>
      </c>
      <c r="AY1173" s="0" t="s">
        <v>6160</v>
      </c>
    </row>
    <row r="1174" customFormat="false" ht="15" hidden="false" customHeight="false" outlineLevel="0" collapsed="false">
      <c r="A1174" s="0" t="s">
        <v>6161</v>
      </c>
      <c r="B1174" s="0" t="s">
        <v>763</v>
      </c>
      <c r="C1174" s="0" t="s">
        <v>6162</v>
      </c>
      <c r="E1174" s="1" t="s">
        <v>6162</v>
      </c>
      <c r="G1174" s="5" t="s">
        <v>6162</v>
      </c>
      <c r="H1174" s="5"/>
      <c r="I1174" s="5"/>
      <c r="J1174" s="5"/>
      <c r="K1174" s="5"/>
      <c r="L1174" s="5"/>
      <c r="M1174" s="5"/>
      <c r="N1174" s="5"/>
      <c r="O1174" s="0" t="s">
        <v>6162</v>
      </c>
      <c r="P1174" s="0" t="s">
        <v>6163</v>
      </c>
      <c r="Q1174" s="0" t="s">
        <v>718</v>
      </c>
      <c r="R1174" s="0" t="s">
        <v>52</v>
      </c>
      <c r="S1174" s="0" t="n">
        <v>3.147</v>
      </c>
      <c r="T1174" s="0" t="n">
        <v>2420</v>
      </c>
      <c r="U1174" s="0" t="n">
        <v>2420</v>
      </c>
      <c r="X1174" s="0" t="n">
        <v>991</v>
      </c>
      <c r="Y1174" s="0" t="s">
        <v>53</v>
      </c>
      <c r="Z1174" s="0" t="n">
        <v>2420</v>
      </c>
      <c r="AA1174" s="0" t="s">
        <v>54</v>
      </c>
      <c r="AB1174" s="0" t="s">
        <v>54</v>
      </c>
      <c r="AC1174" s="0" t="n">
        <v>19.242</v>
      </c>
      <c r="AD1174" s="0" t="s">
        <v>5789</v>
      </c>
      <c r="AG1174" s="6" t="n">
        <v>42735</v>
      </c>
      <c r="AH1174" s="0" t="n">
        <v>-758</v>
      </c>
      <c r="AI1174" s="0" t="n">
        <v>-799</v>
      </c>
      <c r="AJ1174" s="6" t="n">
        <v>42735</v>
      </c>
      <c r="AK1174" s="0" t="n">
        <v>19.242</v>
      </c>
      <c r="AL1174" s="6" t="n">
        <v>42735</v>
      </c>
      <c r="AM1174" s="0" t="n">
        <v>8.132</v>
      </c>
      <c r="AN1174" s="0" t="n">
        <v>8.572</v>
      </c>
      <c r="AO1174" s="0" t="n">
        <v>2.508</v>
      </c>
      <c r="AP1174" s="0" t="n">
        <v>2.802</v>
      </c>
      <c r="AQ1174" s="0" t="s">
        <v>803</v>
      </c>
      <c r="AR1174" s="0" t="s">
        <v>58</v>
      </c>
      <c r="AS1174" s="0" t="s">
        <v>53</v>
      </c>
      <c r="AT1174" s="0" t="n">
        <v>128</v>
      </c>
      <c r="AU1174" s="0" t="n">
        <v>130</v>
      </c>
      <c r="AV1174" s="0" t="s">
        <v>5524</v>
      </c>
      <c r="AX1174" s="0" t="s">
        <v>5524</v>
      </c>
      <c r="AY1174" s="0" t="s">
        <v>6164</v>
      </c>
    </row>
    <row r="1175" customFormat="false" ht="15" hidden="false" customHeight="false" outlineLevel="0" collapsed="false">
      <c r="A1175" s="0" t="s">
        <v>6165</v>
      </c>
      <c r="B1175" s="0" t="s">
        <v>763</v>
      </c>
      <c r="C1175" s="0" t="s">
        <v>6166</v>
      </c>
      <c r="E1175" s="1" t="s">
        <v>6166</v>
      </c>
      <c r="G1175" s="5" t="s">
        <v>6166</v>
      </c>
      <c r="H1175" s="5"/>
      <c r="I1175" s="5"/>
      <c r="J1175" s="5"/>
      <c r="K1175" s="5"/>
      <c r="L1175" s="5"/>
      <c r="M1175" s="5"/>
      <c r="N1175" s="5"/>
      <c r="O1175" s="0" t="s">
        <v>6167</v>
      </c>
      <c r="P1175" s="0" t="s">
        <v>6168</v>
      </c>
      <c r="Q1175" s="0" t="s">
        <v>51</v>
      </c>
      <c r="R1175" s="0" t="s">
        <v>52</v>
      </c>
      <c r="S1175" s="0" t="n">
        <v>45.673</v>
      </c>
      <c r="T1175" s="0" t="n">
        <v>4711</v>
      </c>
      <c r="U1175" s="0" t="n">
        <v>4711</v>
      </c>
      <c r="V1175" s="0" t="n">
        <v>4719</v>
      </c>
      <c r="X1175" s="0" t="n">
        <v>725</v>
      </c>
      <c r="Y1175" s="0" t="s">
        <v>227</v>
      </c>
      <c r="Z1175" s="0" t="s">
        <v>120</v>
      </c>
      <c r="AA1175" s="0" t="s">
        <v>120</v>
      </c>
      <c r="AB1175" s="0" t="s">
        <v>56</v>
      </c>
      <c r="AC1175" s="0" t="s">
        <v>120</v>
      </c>
      <c r="AD1175" s="0" t="s">
        <v>6169</v>
      </c>
      <c r="AG1175" s="6" t="n">
        <v>42735</v>
      </c>
      <c r="AH1175" s="0" t="n">
        <v>2.679</v>
      </c>
      <c r="AI1175" s="0" t="n">
        <v>2.824</v>
      </c>
      <c r="AJ1175" s="6" t="n">
        <v>42735</v>
      </c>
      <c r="AK1175" s="0" t="n">
        <v>325.82</v>
      </c>
      <c r="AL1175" s="6" t="n">
        <v>42369</v>
      </c>
      <c r="AM1175" s="0" t="n">
        <v>42.042</v>
      </c>
      <c r="AN1175" s="0" t="n">
        <v>44.316</v>
      </c>
      <c r="AO1175" s="0" t="n">
        <v>5.683</v>
      </c>
      <c r="AP1175" s="0" t="n">
        <v>6.35</v>
      </c>
      <c r="AQ1175" s="0" t="s">
        <v>803</v>
      </c>
      <c r="AR1175" s="0" t="s">
        <v>58</v>
      </c>
      <c r="AS1175" s="0" t="s">
        <v>227</v>
      </c>
      <c r="AT1175" s="0" t="n">
        <v>1815</v>
      </c>
      <c r="AU1175" s="0" t="n">
        <v>148</v>
      </c>
      <c r="AX1175" s="0" t="s">
        <v>5524</v>
      </c>
    </row>
    <row r="1176" customFormat="false" ht="15" hidden="false" customHeight="false" outlineLevel="0" collapsed="false">
      <c r="A1176" s="0" t="s">
        <v>6170</v>
      </c>
      <c r="B1176" s="0" t="s">
        <v>763</v>
      </c>
      <c r="C1176" s="0" t="s">
        <v>6171</v>
      </c>
      <c r="E1176" s="1" t="s">
        <v>6171</v>
      </c>
      <c r="G1176" s="5" t="s">
        <v>6171</v>
      </c>
      <c r="H1176" s="5"/>
      <c r="I1176" s="5"/>
      <c r="J1176" s="5"/>
      <c r="K1176" s="5"/>
      <c r="L1176" s="5"/>
      <c r="M1176" s="5"/>
      <c r="N1176" s="5"/>
      <c r="O1176" s="0" t="s">
        <v>6172</v>
      </c>
      <c r="P1176" s="0" t="s">
        <v>6173</v>
      </c>
      <c r="Q1176" s="0" t="s">
        <v>51</v>
      </c>
      <c r="R1176" s="0" t="s">
        <v>52</v>
      </c>
      <c r="S1176" s="0" t="n">
        <v>4.396</v>
      </c>
      <c r="T1176" s="0" t="n">
        <v>899</v>
      </c>
      <c r="U1176" s="0" t="n">
        <v>899</v>
      </c>
      <c r="V1176" s="0" t="n">
        <v>2391</v>
      </c>
      <c r="W1176" s="0" t="s">
        <v>6174</v>
      </c>
      <c r="X1176" s="0" t="n">
        <v>897</v>
      </c>
      <c r="Y1176" s="0" t="s">
        <v>67</v>
      </c>
      <c r="Z1176" s="0" t="n">
        <v>6420</v>
      </c>
      <c r="AA1176" s="0" t="s">
        <v>120</v>
      </c>
      <c r="AB1176" s="0" t="s">
        <v>56</v>
      </c>
      <c r="AC1176" s="0" t="n">
        <v>4</v>
      </c>
      <c r="AD1176" s="0" t="s">
        <v>765</v>
      </c>
      <c r="AG1176" s="6" t="n">
        <v>42735</v>
      </c>
      <c r="AH1176" s="0" t="n">
        <v>325</v>
      </c>
      <c r="AI1176" s="0" t="n">
        <v>342</v>
      </c>
      <c r="AJ1176" s="6" t="n">
        <v>42735</v>
      </c>
      <c r="AK1176" s="0" t="n">
        <v>15.697</v>
      </c>
      <c r="AL1176" s="6" t="n">
        <v>42735</v>
      </c>
      <c r="AM1176" s="0" t="n">
        <v>6.732</v>
      </c>
      <c r="AN1176" s="0" t="n">
        <v>7.097</v>
      </c>
      <c r="AO1176" s="0" t="n">
        <v>6.149</v>
      </c>
      <c r="AP1176" s="0" t="n">
        <v>6.871</v>
      </c>
      <c r="AQ1176" s="0" t="s">
        <v>803</v>
      </c>
      <c r="AR1176" s="0" t="s">
        <v>58</v>
      </c>
      <c r="AS1176" s="0" t="s">
        <v>67</v>
      </c>
      <c r="AT1176" s="0" t="n">
        <v>479</v>
      </c>
      <c r="AU1176" s="0" t="n">
        <v>96</v>
      </c>
      <c r="AX1176" s="0" t="s">
        <v>5524</v>
      </c>
    </row>
    <row r="1177" customFormat="false" ht="15" hidden="false" customHeight="false" outlineLevel="0" collapsed="false">
      <c r="A1177" s="0" t="s">
        <v>6175</v>
      </c>
      <c r="B1177" s="0" t="s">
        <v>763</v>
      </c>
      <c r="C1177" s="0" t="s">
        <v>6176</v>
      </c>
      <c r="E1177" s="1" t="s">
        <v>6176</v>
      </c>
      <c r="G1177" s="5" t="s">
        <v>6176</v>
      </c>
      <c r="H1177" s="5"/>
      <c r="I1177" s="5"/>
      <c r="J1177" s="5"/>
      <c r="K1177" s="5"/>
      <c r="L1177" s="5"/>
      <c r="M1177" s="5"/>
      <c r="N1177" s="5"/>
      <c r="O1177" s="0" t="s">
        <v>6176</v>
      </c>
      <c r="P1177" s="0" t="s">
        <v>6177</v>
      </c>
      <c r="Q1177" s="0" t="s">
        <v>51</v>
      </c>
      <c r="R1177" s="0" t="s">
        <v>52</v>
      </c>
      <c r="S1177" s="0" t="n">
        <v>20.306</v>
      </c>
      <c r="T1177" s="0" t="n">
        <v>3030</v>
      </c>
      <c r="U1177" s="0" t="n">
        <v>3030</v>
      </c>
      <c r="W1177" s="0" t="s">
        <v>6178</v>
      </c>
      <c r="X1177" s="0" t="n">
        <v>1</v>
      </c>
      <c r="Y1177" s="0" t="s">
        <v>53</v>
      </c>
      <c r="Z1177" s="0" t="n">
        <v>3030</v>
      </c>
      <c r="AA1177" s="0" t="s">
        <v>54</v>
      </c>
      <c r="AB1177" s="0" t="s">
        <v>54</v>
      </c>
      <c r="AC1177" s="0" t="n">
        <v>66.49</v>
      </c>
      <c r="AD1177" s="0" t="s">
        <v>765</v>
      </c>
      <c r="AG1177" s="6" t="n">
        <v>42735</v>
      </c>
      <c r="AH1177" s="0" t="n">
        <v>1.908</v>
      </c>
      <c r="AI1177" s="0" t="n">
        <v>2.011</v>
      </c>
      <c r="AJ1177" s="6" t="n">
        <v>42735</v>
      </c>
      <c r="AK1177" s="0" t="n">
        <v>66.49</v>
      </c>
      <c r="AL1177" s="6" t="n">
        <v>42735</v>
      </c>
      <c r="AM1177" s="0" t="n">
        <v>31.058</v>
      </c>
      <c r="AN1177" s="0" t="n">
        <v>32.738</v>
      </c>
      <c r="AO1177" s="0" t="n">
        <v>34.163</v>
      </c>
      <c r="AP1177" s="0" t="n">
        <v>38.172</v>
      </c>
      <c r="AQ1177" s="0" t="s">
        <v>803</v>
      </c>
      <c r="AR1177" s="0" t="s">
        <v>58</v>
      </c>
      <c r="AS1177" s="0" t="s">
        <v>53</v>
      </c>
      <c r="AT1177" s="0" t="n">
        <v>245</v>
      </c>
      <c r="AU1177" s="0" t="n">
        <v>280</v>
      </c>
      <c r="AX1177" s="0" t="s">
        <v>5524</v>
      </c>
      <c r="AY1177" s="0" t="s">
        <v>6179</v>
      </c>
    </row>
    <row r="1178" customFormat="false" ht="15" hidden="false" customHeight="false" outlineLevel="0" collapsed="false">
      <c r="A1178" s="0" t="s">
        <v>6180</v>
      </c>
      <c r="B1178" s="0" t="s">
        <v>763</v>
      </c>
      <c r="C1178" s="0" t="s">
        <v>6181</v>
      </c>
      <c r="E1178" s="1" t="s">
        <v>6181</v>
      </c>
      <c r="G1178" s="5" t="s">
        <v>6181</v>
      </c>
      <c r="H1178" s="5"/>
      <c r="I1178" s="5"/>
      <c r="J1178" s="5"/>
      <c r="K1178" s="5"/>
      <c r="L1178" s="5"/>
      <c r="M1178" s="5"/>
      <c r="N1178" s="5"/>
      <c r="O1178" s="0" t="s">
        <v>6181</v>
      </c>
      <c r="P1178" s="0" t="s">
        <v>6182</v>
      </c>
      <c r="Q1178" s="0" t="s">
        <v>51</v>
      </c>
      <c r="R1178" s="0" t="s">
        <v>52</v>
      </c>
      <c r="S1178" s="0" t="n">
        <v>35.067</v>
      </c>
      <c r="T1178" s="0" t="n">
        <v>4299</v>
      </c>
      <c r="U1178" s="0" t="n">
        <v>4299</v>
      </c>
      <c r="V1178" s="0" t="n">
        <v>4120</v>
      </c>
      <c r="X1178" s="0" t="n">
        <v>995</v>
      </c>
      <c r="Y1178" s="0" t="s">
        <v>77</v>
      </c>
      <c r="Z1178" s="0" t="n">
        <v>4299</v>
      </c>
      <c r="AA1178" s="0" t="s">
        <v>54</v>
      </c>
      <c r="AB1178" s="0" t="s">
        <v>54</v>
      </c>
      <c r="AC1178" s="0" t="n">
        <v>122.615</v>
      </c>
      <c r="AD1178" s="0" t="s">
        <v>765</v>
      </c>
      <c r="AG1178" s="6" t="n">
        <v>42735</v>
      </c>
      <c r="AH1178" s="0" t="n">
        <v>732</v>
      </c>
      <c r="AI1178" s="0" t="n">
        <v>772</v>
      </c>
      <c r="AJ1178" s="6" t="n">
        <v>42735</v>
      </c>
      <c r="AK1178" s="0" t="n">
        <v>122.615</v>
      </c>
      <c r="AL1178" s="6" t="n">
        <v>42735</v>
      </c>
      <c r="AM1178" s="0" t="n">
        <v>34.854</v>
      </c>
      <c r="AN1178" s="0" t="n">
        <v>36.74</v>
      </c>
      <c r="AO1178" s="0" t="n">
        <v>13.857</v>
      </c>
      <c r="AP1178" s="0" t="n">
        <v>15.483</v>
      </c>
      <c r="AQ1178" s="0" t="s">
        <v>803</v>
      </c>
      <c r="AR1178" s="0" t="s">
        <v>58</v>
      </c>
      <c r="AS1178" s="0" t="s">
        <v>77</v>
      </c>
      <c r="AT1178" s="0" t="n">
        <v>901</v>
      </c>
      <c r="AU1178" s="0" t="n">
        <v>915</v>
      </c>
      <c r="AX1178" s="0" t="s">
        <v>5524</v>
      </c>
      <c r="AY1178" s="0" t="s">
        <v>6183</v>
      </c>
    </row>
    <row r="1179" customFormat="false" ht="15" hidden="false" customHeight="false" outlineLevel="0" collapsed="false">
      <c r="A1179" s="0" t="s">
        <v>6184</v>
      </c>
      <c r="B1179" s="0" t="s">
        <v>763</v>
      </c>
      <c r="C1179" s="0" t="s">
        <v>6185</v>
      </c>
      <c r="E1179" s="1" t="s">
        <v>6185</v>
      </c>
      <c r="G1179" s="5" t="s">
        <v>6185</v>
      </c>
      <c r="H1179" s="5"/>
      <c r="I1179" s="5"/>
      <c r="J1179" s="5"/>
      <c r="K1179" s="5"/>
      <c r="L1179" s="5"/>
      <c r="M1179" s="5"/>
      <c r="N1179" s="5"/>
      <c r="O1179" s="0" t="s">
        <v>6185</v>
      </c>
      <c r="P1179" s="0" t="s">
        <v>6186</v>
      </c>
      <c r="Q1179" s="0" t="s">
        <v>51</v>
      </c>
      <c r="R1179" s="0" t="s">
        <v>52</v>
      </c>
      <c r="S1179" s="0" t="n">
        <v>706</v>
      </c>
      <c r="T1179" s="0" t="n">
        <v>3030</v>
      </c>
      <c r="U1179" s="0" t="n">
        <v>3030</v>
      </c>
      <c r="V1179" s="0" t="n">
        <v>3030</v>
      </c>
      <c r="X1179" s="0" t="n">
        <v>32</v>
      </c>
      <c r="Y1179" s="0" t="s">
        <v>53</v>
      </c>
      <c r="Z1179" s="0" t="n">
        <v>3030</v>
      </c>
      <c r="AA1179" s="0" t="s">
        <v>54</v>
      </c>
      <c r="AB1179" s="0" t="s">
        <v>54</v>
      </c>
      <c r="AC1179" s="0" t="n">
        <v>4.338</v>
      </c>
      <c r="AD1179" s="0" t="s">
        <v>6090</v>
      </c>
      <c r="AG1179" s="6" t="n">
        <v>42735</v>
      </c>
      <c r="AH1179" s="0" t="n">
        <v>6</v>
      </c>
      <c r="AI1179" s="0" t="n">
        <v>6</v>
      </c>
      <c r="AJ1179" s="6" t="n">
        <v>42735</v>
      </c>
      <c r="AK1179" s="0" t="n">
        <v>4.338</v>
      </c>
      <c r="AL1179" s="6" t="n">
        <v>42735</v>
      </c>
      <c r="AM1179" s="0" t="n">
        <v>852</v>
      </c>
      <c r="AN1179" s="0" t="n">
        <v>898</v>
      </c>
      <c r="AO1179" s="0" t="n">
        <v>422</v>
      </c>
      <c r="AP1179" s="0" t="n">
        <v>472</v>
      </c>
      <c r="AQ1179" s="0" t="s">
        <v>803</v>
      </c>
      <c r="AR1179" s="0" t="s">
        <v>58</v>
      </c>
      <c r="AS1179" s="0" t="s">
        <v>53</v>
      </c>
      <c r="AT1179" s="0" t="n">
        <v>19</v>
      </c>
      <c r="AU1179" s="0" t="n">
        <v>20</v>
      </c>
      <c r="AV1179" s="0" t="s">
        <v>6090</v>
      </c>
      <c r="AX1179" s="0" t="s">
        <v>5524</v>
      </c>
      <c r="AY1179" s="0" t="s">
        <v>6187</v>
      </c>
    </row>
    <row r="1180" customFormat="false" ht="15" hidden="false" customHeight="false" outlineLevel="0" collapsed="false">
      <c r="A1180" s="0" t="s">
        <v>6188</v>
      </c>
      <c r="B1180" s="0" t="s">
        <v>763</v>
      </c>
      <c r="C1180" s="0" t="s">
        <v>6189</v>
      </c>
      <c r="E1180" s="1" t="s">
        <v>6189</v>
      </c>
      <c r="G1180" s="5" t="s">
        <v>6189</v>
      </c>
      <c r="H1180" s="5"/>
      <c r="I1180" s="5"/>
      <c r="J1180" s="5"/>
      <c r="K1180" s="5"/>
      <c r="L1180" s="5"/>
      <c r="M1180" s="5"/>
      <c r="N1180" s="5"/>
      <c r="O1180" s="0" t="s">
        <v>337</v>
      </c>
      <c r="P1180" s="0" t="s">
        <v>338</v>
      </c>
      <c r="Q1180" s="0" t="s">
        <v>1046</v>
      </c>
      <c r="R1180" s="0" t="s">
        <v>52</v>
      </c>
      <c r="S1180" s="0" t="n">
        <v>8.754</v>
      </c>
      <c r="T1180" s="0" t="n">
        <v>2813</v>
      </c>
      <c r="U1180" s="0" t="n">
        <v>2813</v>
      </c>
      <c r="V1180" s="0" t="n">
        <v>2893</v>
      </c>
      <c r="W1180" s="0" t="s">
        <v>6190</v>
      </c>
      <c r="X1180" s="0" t="n">
        <v>841</v>
      </c>
      <c r="Y1180" s="0" t="s">
        <v>67</v>
      </c>
      <c r="Z1180" s="0" t="s">
        <v>120</v>
      </c>
      <c r="AA1180" s="0" t="s">
        <v>120</v>
      </c>
      <c r="AB1180" s="0" t="s">
        <v>56</v>
      </c>
      <c r="AC1180" s="0" t="s">
        <v>120</v>
      </c>
      <c r="AD1180" s="0" t="s">
        <v>765</v>
      </c>
      <c r="AG1180" s="6" t="n">
        <v>42735</v>
      </c>
      <c r="AH1180" s="0" t="n">
        <v>-367</v>
      </c>
      <c r="AI1180" s="0" t="n">
        <v>-387</v>
      </c>
      <c r="AJ1180" s="6" t="n">
        <v>42735</v>
      </c>
      <c r="AK1180" s="0" t="n">
        <v>86.24</v>
      </c>
      <c r="AL1180" s="6" t="n">
        <v>42735</v>
      </c>
      <c r="AM1180" s="0" t="n">
        <v>16.311</v>
      </c>
      <c r="AN1180" s="0" t="n">
        <v>17.194</v>
      </c>
      <c r="AO1180" s="0" t="n">
        <v>6.451</v>
      </c>
      <c r="AP1180" s="0" t="n">
        <v>7.208</v>
      </c>
      <c r="AQ1180" s="0" t="s">
        <v>803</v>
      </c>
      <c r="AR1180" s="0" t="s">
        <v>58</v>
      </c>
      <c r="AS1180" s="0" t="s">
        <v>67</v>
      </c>
      <c r="AT1180" s="0" t="n">
        <v>835</v>
      </c>
      <c r="AU1180" s="0" t="n">
        <v>57</v>
      </c>
      <c r="AX1180" s="0" t="s">
        <v>5524</v>
      </c>
    </row>
    <row r="1181" customFormat="false" ht="15" hidden="false" customHeight="false" outlineLevel="0" collapsed="false">
      <c r="A1181" s="0" t="s">
        <v>6191</v>
      </c>
      <c r="B1181" s="0" t="s">
        <v>763</v>
      </c>
      <c r="C1181" s="0" t="s">
        <v>6192</v>
      </c>
      <c r="E1181" s="1" t="s">
        <v>6192</v>
      </c>
      <c r="G1181" s="5" t="s">
        <v>6192</v>
      </c>
      <c r="H1181" s="5"/>
      <c r="I1181" s="5"/>
      <c r="J1181" s="5"/>
      <c r="K1181" s="5"/>
      <c r="L1181" s="5"/>
      <c r="M1181" s="5"/>
      <c r="N1181" s="5"/>
      <c r="O1181" s="0" t="s">
        <v>6193</v>
      </c>
      <c r="P1181" s="0" t="s">
        <v>6194</v>
      </c>
      <c r="Q1181" s="0" t="s">
        <v>51</v>
      </c>
      <c r="R1181" s="0" t="s">
        <v>52</v>
      </c>
      <c r="S1181" s="0" t="n">
        <v>22.596</v>
      </c>
      <c r="T1181" s="0" t="n">
        <v>1413</v>
      </c>
      <c r="U1181" s="0" t="n">
        <v>1413</v>
      </c>
      <c r="V1181" s="0" t="n">
        <v>1102</v>
      </c>
      <c r="W1181" s="0" t="s">
        <v>6195</v>
      </c>
      <c r="X1181" s="0" t="n">
        <v>929</v>
      </c>
      <c r="Y1181" s="0" t="s">
        <v>67</v>
      </c>
      <c r="Z1181" s="0" t="s">
        <v>120</v>
      </c>
      <c r="AA1181" s="0" t="s">
        <v>120</v>
      </c>
      <c r="AB1181" s="0" t="s">
        <v>56</v>
      </c>
      <c r="AC1181" s="0" t="s">
        <v>120</v>
      </c>
      <c r="AD1181" s="0" t="s">
        <v>765</v>
      </c>
      <c r="AG1181" s="6" t="n">
        <v>42735</v>
      </c>
      <c r="AH1181" s="0" t="n">
        <v>1.058</v>
      </c>
      <c r="AI1181" s="0" t="n">
        <v>1.115</v>
      </c>
      <c r="AJ1181" s="6" t="n">
        <v>42735</v>
      </c>
      <c r="AK1181" s="0" t="n">
        <v>139.838</v>
      </c>
      <c r="AL1181" s="6" t="n">
        <v>42735</v>
      </c>
      <c r="AM1181" s="0" t="n">
        <v>64.784</v>
      </c>
      <c r="AN1181" s="0" t="n">
        <v>68.289</v>
      </c>
      <c r="AO1181" s="0" t="n">
        <v>45.948</v>
      </c>
      <c r="AP1181" s="0" t="n">
        <v>51.34</v>
      </c>
      <c r="AQ1181" s="0" t="s">
        <v>803</v>
      </c>
      <c r="AR1181" s="0" t="s">
        <v>58</v>
      </c>
      <c r="AS1181" s="0" t="s">
        <v>67</v>
      </c>
      <c r="AT1181" s="0" t="n">
        <v>1201</v>
      </c>
      <c r="AU1181" s="0" t="n">
        <v>757</v>
      </c>
      <c r="AW1181" s="0" t="s">
        <v>6196</v>
      </c>
      <c r="AX1181" s="0" t="s">
        <v>5524</v>
      </c>
      <c r="AY1181" s="0" t="s">
        <v>6196</v>
      </c>
    </row>
    <row r="1182" customFormat="false" ht="15" hidden="false" customHeight="false" outlineLevel="0" collapsed="false">
      <c r="A1182" s="0" t="s">
        <v>6197</v>
      </c>
      <c r="B1182" s="0" t="s">
        <v>763</v>
      </c>
      <c r="C1182" s="0" t="s">
        <v>6198</v>
      </c>
      <c r="E1182" s="1" t="s">
        <v>6198</v>
      </c>
      <c r="G1182" s="5" t="s">
        <v>6198</v>
      </c>
      <c r="H1182" s="5"/>
      <c r="I1182" s="5"/>
      <c r="J1182" s="5"/>
      <c r="K1182" s="5"/>
      <c r="L1182" s="5"/>
      <c r="M1182" s="5"/>
      <c r="N1182" s="5"/>
      <c r="O1182" s="0" t="s">
        <v>6198</v>
      </c>
      <c r="P1182" s="0" t="s">
        <v>6199</v>
      </c>
      <c r="Q1182" s="0" t="s">
        <v>51</v>
      </c>
      <c r="R1182" s="0" t="s">
        <v>52</v>
      </c>
      <c r="S1182" s="0" t="n">
        <v>6.019</v>
      </c>
      <c r="T1182" s="0" t="n">
        <v>5510</v>
      </c>
      <c r="U1182" s="0" t="n">
        <v>5510</v>
      </c>
      <c r="W1182" s="0" t="s">
        <v>6200</v>
      </c>
      <c r="X1182" s="0" t="n">
        <v>992</v>
      </c>
      <c r="Y1182" s="0" t="s">
        <v>77</v>
      </c>
      <c r="Z1182" s="0" t="n">
        <v>5510</v>
      </c>
      <c r="AA1182" s="0" t="s">
        <v>54</v>
      </c>
      <c r="AB1182" s="0" t="s">
        <v>54</v>
      </c>
      <c r="AC1182" s="0" t="n">
        <v>17.486</v>
      </c>
      <c r="AD1182" s="0" t="s">
        <v>5554</v>
      </c>
      <c r="AG1182" s="6" t="n">
        <v>42735</v>
      </c>
      <c r="AH1182" s="0" t="n">
        <v>265</v>
      </c>
      <c r="AI1182" s="0" t="n">
        <v>279</v>
      </c>
      <c r="AJ1182" s="6" t="n">
        <v>42735</v>
      </c>
      <c r="AK1182" s="0" t="n">
        <v>17.486</v>
      </c>
      <c r="AL1182" s="6" t="n">
        <v>42735</v>
      </c>
      <c r="AM1182" s="0" t="n">
        <v>11.864</v>
      </c>
      <c r="AN1182" s="0" t="n">
        <v>12.506</v>
      </c>
      <c r="AO1182" s="0" t="n">
        <v>12.002</v>
      </c>
      <c r="AP1182" s="0" t="n">
        <v>13.41</v>
      </c>
      <c r="AQ1182" s="0" t="s">
        <v>803</v>
      </c>
      <c r="AR1182" s="0" t="s">
        <v>58</v>
      </c>
      <c r="AS1182" s="0" t="s">
        <v>77</v>
      </c>
      <c r="AT1182" s="0" t="n">
        <v>368</v>
      </c>
      <c r="AU1182" s="0" t="n">
        <v>412</v>
      </c>
      <c r="AX1182" s="0" t="s">
        <v>5524</v>
      </c>
    </row>
    <row r="1183" customFormat="false" ht="15" hidden="false" customHeight="false" outlineLevel="0" collapsed="false">
      <c r="A1183" s="0" t="s">
        <v>6201</v>
      </c>
      <c r="B1183" s="0" t="s">
        <v>763</v>
      </c>
      <c r="C1183" s="0" t="s">
        <v>6202</v>
      </c>
      <c r="E1183" s="1" t="s">
        <v>6202</v>
      </c>
      <c r="G1183" s="5" t="s">
        <v>6202</v>
      </c>
      <c r="H1183" s="5" t="s">
        <v>6203</v>
      </c>
      <c r="I1183" s="5"/>
      <c r="J1183" s="5"/>
      <c r="K1183" s="5"/>
      <c r="L1183" s="5"/>
      <c r="M1183" s="5" t="s">
        <v>6204</v>
      </c>
      <c r="N1183" s="5" t="s">
        <v>6205</v>
      </c>
      <c r="O1183" s="0" t="s">
        <v>6202</v>
      </c>
      <c r="P1183" s="0" t="s">
        <v>6206</v>
      </c>
      <c r="Q1183" s="0" t="s">
        <v>1248</v>
      </c>
      <c r="R1183" s="0" t="s">
        <v>52</v>
      </c>
      <c r="S1183" s="0" t="n">
        <v>206</v>
      </c>
      <c r="T1183" s="0" t="n">
        <v>2059</v>
      </c>
      <c r="U1183" s="0" t="n">
        <v>2059</v>
      </c>
      <c r="W1183" s="0" t="s">
        <v>6207</v>
      </c>
      <c r="X1183" s="0" t="n">
        <v>22</v>
      </c>
      <c r="Y1183" s="0" t="s">
        <v>77</v>
      </c>
      <c r="Z1183" s="0" t="n">
        <v>2059</v>
      </c>
      <c r="AA1183" s="0" t="s">
        <v>54</v>
      </c>
      <c r="AB1183" s="0" t="s">
        <v>54</v>
      </c>
      <c r="AC1183" s="0" t="n">
        <v>934</v>
      </c>
      <c r="AD1183" s="0" t="s">
        <v>6208</v>
      </c>
      <c r="AG1183" s="6" t="n">
        <v>42735</v>
      </c>
      <c r="AH1183" s="0" t="n">
        <v>7</v>
      </c>
      <c r="AI1183" s="0" t="n">
        <v>7</v>
      </c>
      <c r="AJ1183" s="6" t="n">
        <v>42735</v>
      </c>
      <c r="AK1183" s="0" t="n">
        <v>934</v>
      </c>
      <c r="AL1183" s="6" t="n">
        <v>42735</v>
      </c>
      <c r="AM1183" s="0" t="n">
        <v>232</v>
      </c>
      <c r="AN1183" s="0" t="n">
        <v>244</v>
      </c>
      <c r="AO1183" s="0" t="n">
        <v>257</v>
      </c>
      <c r="AP1183" s="0" t="n">
        <v>288</v>
      </c>
      <c r="AQ1183" s="0" t="s">
        <v>803</v>
      </c>
      <c r="AR1183" s="0" t="s">
        <v>58</v>
      </c>
      <c r="AS1183" s="0" t="s">
        <v>77</v>
      </c>
      <c r="AT1183" s="0" t="n">
        <v>14</v>
      </c>
      <c r="AU1183" s="0" t="n">
        <v>14</v>
      </c>
      <c r="AV1183" s="0" t="s">
        <v>5524</v>
      </c>
      <c r="AX1183" s="0" t="s">
        <v>5524</v>
      </c>
      <c r="AY1183" s="0" t="s">
        <v>5228</v>
      </c>
    </row>
    <row r="1184" customFormat="false" ht="15" hidden="false" customHeight="false" outlineLevel="0" collapsed="false">
      <c r="A1184" s="0" t="s">
        <v>6209</v>
      </c>
      <c r="B1184" s="0" t="s">
        <v>763</v>
      </c>
      <c r="C1184" s="0" t="s">
        <v>6210</v>
      </c>
      <c r="E1184" s="1" t="s">
        <v>6210</v>
      </c>
      <c r="G1184" s="5" t="s">
        <v>6210</v>
      </c>
      <c r="H1184" s="5"/>
      <c r="I1184" s="5"/>
      <c r="J1184" s="5"/>
      <c r="K1184" s="5"/>
      <c r="L1184" s="5"/>
      <c r="M1184" s="5"/>
      <c r="N1184" s="5"/>
      <c r="O1184" s="0" t="s">
        <v>6210</v>
      </c>
      <c r="P1184" s="0" t="s">
        <v>6211</v>
      </c>
      <c r="Q1184" s="0" t="s">
        <v>51</v>
      </c>
      <c r="R1184" s="0" t="s">
        <v>52</v>
      </c>
      <c r="S1184" s="0" t="n">
        <v>27.235</v>
      </c>
      <c r="T1184" s="0" t="n">
        <v>2042</v>
      </c>
      <c r="U1184" s="0" t="n">
        <v>2042</v>
      </c>
      <c r="X1184" s="0" t="n">
        <v>973</v>
      </c>
      <c r="Y1184" s="0" t="s">
        <v>77</v>
      </c>
      <c r="Z1184" s="0" t="n">
        <v>2042</v>
      </c>
      <c r="AA1184" s="0" t="s">
        <v>54</v>
      </c>
      <c r="AB1184" s="0" t="s">
        <v>54</v>
      </c>
      <c r="AC1184" s="0" t="n">
        <v>89.331</v>
      </c>
      <c r="AD1184" s="0" t="s">
        <v>765</v>
      </c>
      <c r="AG1184" s="6" t="n">
        <v>42735</v>
      </c>
      <c r="AH1184" s="0" t="n">
        <v>3.106</v>
      </c>
      <c r="AI1184" s="0" t="n">
        <v>3.274</v>
      </c>
      <c r="AJ1184" s="6" t="n">
        <v>42735</v>
      </c>
      <c r="AK1184" s="0" t="n">
        <v>89.331</v>
      </c>
      <c r="AL1184" s="6" t="n">
        <v>42735</v>
      </c>
      <c r="AM1184" s="0" t="n">
        <v>35.63</v>
      </c>
      <c r="AN1184" s="0" t="n">
        <v>37.558</v>
      </c>
      <c r="AO1184" s="0" t="n">
        <v>106.154</v>
      </c>
      <c r="AP1184" s="0" t="n">
        <v>118.611</v>
      </c>
      <c r="AQ1184" s="0" t="s">
        <v>803</v>
      </c>
      <c r="AR1184" s="0" t="s">
        <v>58</v>
      </c>
      <c r="AS1184" s="0" t="s">
        <v>77</v>
      </c>
      <c r="AT1184" s="0" t="n">
        <v>323</v>
      </c>
      <c r="AU1184" s="0" t="n">
        <v>343</v>
      </c>
      <c r="AV1184" s="0" t="s">
        <v>5524</v>
      </c>
      <c r="AX1184" s="0" t="s">
        <v>5524</v>
      </c>
      <c r="AY1184" s="0" t="s">
        <v>6212</v>
      </c>
    </row>
    <row r="1185" customFormat="false" ht="15" hidden="false" customHeight="false" outlineLevel="0" collapsed="false">
      <c r="A1185" s="0" t="s">
        <v>6213</v>
      </c>
      <c r="B1185" s="0" t="s">
        <v>763</v>
      </c>
      <c r="C1185" s="0" t="s">
        <v>6214</v>
      </c>
      <c r="E1185" s="1" t="s">
        <v>6214</v>
      </c>
      <c r="G1185" s="5" t="s">
        <v>6214</v>
      </c>
      <c r="H1185" s="5"/>
      <c r="I1185" s="5"/>
      <c r="J1185" s="5"/>
      <c r="K1185" s="5"/>
      <c r="L1185" s="5"/>
      <c r="M1185" s="5"/>
      <c r="N1185" s="5"/>
      <c r="O1185" s="0" t="s">
        <v>6214</v>
      </c>
      <c r="P1185" s="0" t="s">
        <v>6215</v>
      </c>
      <c r="Q1185" s="0" t="s">
        <v>51</v>
      </c>
      <c r="R1185" s="0" t="s">
        <v>52</v>
      </c>
      <c r="S1185" s="0" t="n">
        <v>3.054</v>
      </c>
      <c r="T1185" s="0" t="n">
        <v>729</v>
      </c>
      <c r="U1185" s="0" t="n">
        <v>729</v>
      </c>
      <c r="V1185" s="0" t="n">
        <v>2059</v>
      </c>
      <c r="X1185" s="0" t="n">
        <v>250</v>
      </c>
      <c r="Y1185" s="0" t="s">
        <v>77</v>
      </c>
      <c r="Z1185" s="0" t="n">
        <v>729</v>
      </c>
      <c r="AA1185" s="0" t="s">
        <v>54</v>
      </c>
      <c r="AB1185" s="0" t="s">
        <v>54</v>
      </c>
      <c r="AC1185" s="0" t="n">
        <v>12.777</v>
      </c>
      <c r="AD1185" s="0" t="s">
        <v>765</v>
      </c>
      <c r="AG1185" s="6" t="n">
        <v>42735</v>
      </c>
      <c r="AH1185" s="0" t="n">
        <v>-179</v>
      </c>
      <c r="AI1185" s="0" t="n">
        <v>-189</v>
      </c>
      <c r="AJ1185" s="6" t="n">
        <v>42735</v>
      </c>
      <c r="AK1185" s="0" t="n">
        <v>12.777</v>
      </c>
      <c r="AL1185" s="6" t="n">
        <v>42735</v>
      </c>
      <c r="AM1185" s="0" t="n">
        <v>5.879</v>
      </c>
      <c r="AN1185" s="0" t="n">
        <v>6.197</v>
      </c>
      <c r="AO1185" s="0" t="n">
        <v>1.091</v>
      </c>
      <c r="AP1185" s="0" t="n">
        <v>1.219</v>
      </c>
      <c r="AQ1185" s="0" t="s">
        <v>803</v>
      </c>
      <c r="AR1185" s="0" t="s">
        <v>58</v>
      </c>
      <c r="AS1185" s="0" t="s">
        <v>77</v>
      </c>
      <c r="AT1185" s="0" t="n">
        <v>98</v>
      </c>
      <c r="AU1185" s="0" t="n">
        <v>100</v>
      </c>
      <c r="AX1185" s="0" t="s">
        <v>5524</v>
      </c>
      <c r="AY1185" s="0" t="s">
        <v>6216</v>
      </c>
    </row>
    <row r="1186" customFormat="false" ht="15" hidden="false" customHeight="false" outlineLevel="0" collapsed="false">
      <c r="A1186" s="0" t="s">
        <v>6217</v>
      </c>
      <c r="B1186" s="0" t="s">
        <v>763</v>
      </c>
      <c r="C1186" s="0" t="s">
        <v>6218</v>
      </c>
      <c r="E1186" s="1" t="s">
        <v>6218</v>
      </c>
      <c r="G1186" s="5" t="s">
        <v>6218</v>
      </c>
      <c r="H1186" s="5" t="s">
        <v>6219</v>
      </c>
      <c r="I1186" s="5"/>
      <c r="J1186" s="5"/>
      <c r="K1186" s="5"/>
      <c r="L1186" s="5"/>
      <c r="M1186" s="5"/>
      <c r="N1186" s="5"/>
      <c r="O1186" s="0" t="s">
        <v>6218</v>
      </c>
      <c r="P1186" s="0" t="s">
        <v>6220</v>
      </c>
      <c r="Q1186" s="0" t="s">
        <v>51</v>
      </c>
      <c r="R1186" s="0" t="s">
        <v>52</v>
      </c>
      <c r="S1186" s="0" t="n">
        <v>256</v>
      </c>
      <c r="T1186" s="0" t="n">
        <v>7490</v>
      </c>
      <c r="U1186" s="0" t="n">
        <v>7490</v>
      </c>
      <c r="W1186" s="0" t="s">
        <v>6221</v>
      </c>
      <c r="X1186" s="0" t="n">
        <v>7</v>
      </c>
      <c r="Y1186" s="0" t="s">
        <v>77</v>
      </c>
      <c r="Z1186" s="0" t="n">
        <v>7490</v>
      </c>
      <c r="AA1186" s="0" t="s">
        <v>54</v>
      </c>
      <c r="AB1186" s="0" t="s">
        <v>54</v>
      </c>
      <c r="AD1186" s="0" t="s">
        <v>6222</v>
      </c>
      <c r="AG1186" s="6" t="n">
        <v>42735</v>
      </c>
      <c r="AH1186" s="0" t="n">
        <v>120</v>
      </c>
      <c r="AI1186" s="0" t="n">
        <v>126</v>
      </c>
      <c r="AJ1186" s="6" t="n">
        <v>42735</v>
      </c>
      <c r="AK1186" s="0" t="n">
        <v>378</v>
      </c>
      <c r="AL1186" s="6" t="n">
        <v>42369</v>
      </c>
      <c r="AM1186" s="0" t="n">
        <v>221</v>
      </c>
      <c r="AN1186" s="0" t="n">
        <v>233</v>
      </c>
      <c r="AO1186" s="0" t="n">
        <v>1.276</v>
      </c>
      <c r="AP1186" s="0" t="n">
        <v>1.426</v>
      </c>
      <c r="AQ1186" s="0" t="s">
        <v>803</v>
      </c>
      <c r="AR1186" s="0" t="s">
        <v>58</v>
      </c>
      <c r="AS1186" s="0" t="s">
        <v>77</v>
      </c>
      <c r="AT1186" s="0" t="n">
        <v>7</v>
      </c>
      <c r="AU1186" s="0" t="n">
        <v>6</v>
      </c>
      <c r="AX1186" s="0" t="s">
        <v>5524</v>
      </c>
    </row>
    <row r="1187" customFormat="false" ht="15" hidden="false" customHeight="false" outlineLevel="0" collapsed="false">
      <c r="A1187" s="0" t="s">
        <v>6223</v>
      </c>
      <c r="B1187" s="0" t="s">
        <v>763</v>
      </c>
      <c r="C1187" s="0" t="s">
        <v>6224</v>
      </c>
      <c r="E1187" s="1" t="s">
        <v>6224</v>
      </c>
      <c r="G1187" s="5" t="s">
        <v>6224</v>
      </c>
      <c r="H1187" s="5" t="s">
        <v>6225</v>
      </c>
      <c r="I1187" s="5" t="s">
        <v>6226</v>
      </c>
      <c r="J1187" s="5"/>
      <c r="K1187" s="5"/>
      <c r="L1187" s="5"/>
      <c r="M1187" s="5"/>
      <c r="N1187" s="5"/>
      <c r="O1187" s="0" t="s">
        <v>6227</v>
      </c>
      <c r="P1187" s="0" t="s">
        <v>6228</v>
      </c>
      <c r="Q1187" s="0" t="s">
        <v>51</v>
      </c>
      <c r="R1187" s="0" t="s">
        <v>52</v>
      </c>
      <c r="S1187" s="0" t="n">
        <v>2.382</v>
      </c>
      <c r="T1187" s="0" t="n">
        <v>7010</v>
      </c>
      <c r="U1187" s="0" t="n">
        <v>7010</v>
      </c>
      <c r="X1187" s="0" t="n">
        <v>243</v>
      </c>
      <c r="Y1187" s="0" t="s">
        <v>67</v>
      </c>
      <c r="Z1187" s="0" t="n">
        <v>9499</v>
      </c>
      <c r="AA1187" s="0" t="s">
        <v>120</v>
      </c>
      <c r="AB1187" s="0" t="s">
        <v>56</v>
      </c>
      <c r="AD1187" s="0" t="s">
        <v>765</v>
      </c>
      <c r="AE1187" s="0" t="s">
        <v>6229</v>
      </c>
      <c r="AF1187" s="0" t="n">
        <v>75</v>
      </c>
      <c r="AG1187" s="0" t="n">
        <v>79</v>
      </c>
      <c r="AH1187" s="6" t="n">
        <v>42735</v>
      </c>
      <c r="AI1187" s="0" t="n">
        <v>10.67</v>
      </c>
      <c r="AJ1187" s="6" t="n">
        <v>42735</v>
      </c>
      <c r="AK1187" s="0" t="n">
        <v>1.917</v>
      </c>
      <c r="AL1187" s="0" t="n">
        <v>2.021</v>
      </c>
      <c r="AM1187" s="0" t="s">
        <v>56</v>
      </c>
      <c r="AN1187" s="0" t="s">
        <v>56</v>
      </c>
      <c r="AO1187" s="0" t="s">
        <v>70</v>
      </c>
      <c r="AP1187" s="0" t="s">
        <v>70</v>
      </c>
      <c r="AQ1187" s="0" t="s">
        <v>67</v>
      </c>
      <c r="AR1187" s="0" t="n">
        <v>101</v>
      </c>
      <c r="AS1187" s="0" t="n">
        <v>17</v>
      </c>
      <c r="AT1187" s="0" t="s">
        <v>5524</v>
      </c>
      <c r="AV1187" s="0" t="s">
        <v>5524</v>
      </c>
    </row>
    <row r="1188" customFormat="false" ht="15" hidden="false" customHeight="false" outlineLevel="0" collapsed="false">
      <c r="A1188" s="0" t="s">
        <v>6230</v>
      </c>
      <c r="B1188" s="0" t="s">
        <v>763</v>
      </c>
      <c r="C1188" s="0" t="s">
        <v>6231</v>
      </c>
      <c r="E1188" s="1" t="s">
        <v>6231</v>
      </c>
      <c r="G1188" s="5" t="s">
        <v>6231</v>
      </c>
      <c r="H1188" s="5" t="s">
        <v>6232</v>
      </c>
      <c r="I1188" s="5" t="s">
        <v>6233</v>
      </c>
      <c r="J1188" s="5" t="s">
        <v>6234</v>
      </c>
      <c r="K1188" s="5"/>
      <c r="L1188" s="5"/>
      <c r="M1188" s="5"/>
      <c r="N1188" s="5"/>
      <c r="O1188" s="0" t="s">
        <v>6235</v>
      </c>
      <c r="P1188" s="0" t="s">
        <v>6236</v>
      </c>
      <c r="Q1188" s="0" t="s">
        <v>51</v>
      </c>
      <c r="R1188" s="0" t="s">
        <v>52</v>
      </c>
      <c r="S1188" s="0" t="n">
        <v>674</v>
      </c>
      <c r="T1188" s="0" t="n">
        <v>2822</v>
      </c>
      <c r="U1188" s="0" t="n">
        <v>2822</v>
      </c>
      <c r="W1188" s="0" t="s">
        <v>6237</v>
      </c>
      <c r="X1188" s="0" t="n">
        <v>168</v>
      </c>
      <c r="Y1188" s="0" t="s">
        <v>67</v>
      </c>
      <c r="Z1188" s="0" t="s">
        <v>120</v>
      </c>
      <c r="AA1188" s="0" t="s">
        <v>120</v>
      </c>
      <c r="AB1188" s="0" t="s">
        <v>56</v>
      </c>
      <c r="AC1188" s="0" t="s">
        <v>120</v>
      </c>
      <c r="AD1188" s="0" t="s">
        <v>765</v>
      </c>
      <c r="AG1188" s="6" t="n">
        <v>42735</v>
      </c>
      <c r="AH1188" s="0" t="n">
        <v>50</v>
      </c>
      <c r="AI1188" s="0" t="n">
        <v>53</v>
      </c>
      <c r="AJ1188" s="6" t="n">
        <v>42735</v>
      </c>
      <c r="AK1188" s="0" t="n">
        <v>2.773</v>
      </c>
      <c r="AL1188" s="6" t="n">
        <v>42735</v>
      </c>
      <c r="AM1188" s="0" t="n">
        <v>706</v>
      </c>
      <c r="AN1188" s="0" t="n">
        <v>745</v>
      </c>
      <c r="AO1188" s="0" t="n">
        <v>439</v>
      </c>
      <c r="AP1188" s="0" t="n">
        <v>491</v>
      </c>
      <c r="AQ1188" s="0" t="s">
        <v>803</v>
      </c>
      <c r="AR1188" s="0" t="s">
        <v>58</v>
      </c>
      <c r="AS1188" s="0" t="s">
        <v>67</v>
      </c>
      <c r="AT1188" s="0" t="n">
        <v>83</v>
      </c>
      <c r="AU1188" s="0" t="n">
        <v>61</v>
      </c>
      <c r="AV1188" s="0" t="s">
        <v>5524</v>
      </c>
      <c r="AX1188" s="0" t="s">
        <v>5524</v>
      </c>
    </row>
    <row r="1189" customFormat="false" ht="15" hidden="false" customHeight="false" outlineLevel="0" collapsed="false">
      <c r="A1189" s="0" t="s">
        <v>6238</v>
      </c>
      <c r="B1189" s="0" t="s">
        <v>763</v>
      </c>
      <c r="C1189" s="0" t="s">
        <v>6239</v>
      </c>
      <c r="E1189" s="1" t="s">
        <v>6239</v>
      </c>
      <c r="G1189" s="5" t="s">
        <v>6239</v>
      </c>
      <c r="H1189" s="5"/>
      <c r="I1189" s="5"/>
      <c r="J1189" s="5"/>
      <c r="K1189" s="5"/>
      <c r="L1189" s="5"/>
      <c r="M1189" s="5"/>
      <c r="N1189" s="5"/>
      <c r="O1189" s="0" t="s">
        <v>6240</v>
      </c>
      <c r="P1189" s="0" t="s">
        <v>6241</v>
      </c>
      <c r="Q1189" s="0" t="s">
        <v>51</v>
      </c>
      <c r="R1189" s="0" t="s">
        <v>52</v>
      </c>
      <c r="S1189" s="0" t="n">
        <v>764</v>
      </c>
      <c r="T1189" s="0" t="n">
        <v>4791</v>
      </c>
      <c r="U1189" s="0" t="n">
        <v>4791</v>
      </c>
      <c r="X1189" s="0" t="n">
        <v>74</v>
      </c>
      <c r="Y1189" s="0" t="s">
        <v>195</v>
      </c>
      <c r="Z1189" s="0" t="s">
        <v>120</v>
      </c>
      <c r="AA1189" s="0" t="s">
        <v>120</v>
      </c>
      <c r="AB1189" s="0" t="s">
        <v>6242</v>
      </c>
      <c r="AC1189" s="0" t="s">
        <v>120</v>
      </c>
      <c r="AD1189" s="0" t="s">
        <v>6243</v>
      </c>
      <c r="AG1189" s="6" t="n">
        <v>42643</v>
      </c>
      <c r="AH1189" s="0" t="n">
        <v>34</v>
      </c>
      <c r="AI1189" s="0" t="n">
        <v>38</v>
      </c>
      <c r="AJ1189" s="6" t="n">
        <v>42643</v>
      </c>
      <c r="AK1189" s="0" t="n">
        <v>2.097</v>
      </c>
      <c r="AL1189" s="6" t="n">
        <v>42643</v>
      </c>
      <c r="AM1189" s="0" t="n">
        <v>596</v>
      </c>
      <c r="AN1189" s="0" t="n">
        <v>665</v>
      </c>
      <c r="AO1189" s="0" t="n">
        <v>637</v>
      </c>
      <c r="AP1189" s="0" t="n">
        <v>712</v>
      </c>
      <c r="AQ1189" s="0" t="s">
        <v>803</v>
      </c>
      <c r="AR1189" s="0" t="s">
        <v>58</v>
      </c>
      <c r="AS1189" s="0" t="s">
        <v>195</v>
      </c>
      <c r="AT1189" s="0" t="n">
        <v>63</v>
      </c>
      <c r="AU1189" s="0" t="n">
        <v>25</v>
      </c>
      <c r="AX1189" s="0" t="s">
        <v>5524</v>
      </c>
      <c r="AY1189" s="0" t="s">
        <v>6244</v>
      </c>
    </row>
    <row r="1190" customFormat="false" ht="15" hidden="false" customHeight="false" outlineLevel="0" collapsed="false">
      <c r="A1190" s="0" t="s">
        <v>6245</v>
      </c>
      <c r="B1190" s="0" t="s">
        <v>763</v>
      </c>
      <c r="C1190" s="0" t="s">
        <v>6246</v>
      </c>
      <c r="E1190" s="1" t="s">
        <v>6246</v>
      </c>
      <c r="G1190" s="5" t="s">
        <v>6246</v>
      </c>
      <c r="H1190" s="5"/>
      <c r="I1190" s="5"/>
      <c r="J1190" s="5"/>
      <c r="K1190" s="5"/>
      <c r="L1190" s="5"/>
      <c r="M1190" s="5"/>
      <c r="N1190" s="5"/>
      <c r="O1190" s="0" t="s">
        <v>6247</v>
      </c>
      <c r="P1190" s="0" t="s">
        <v>6248</v>
      </c>
      <c r="Q1190" s="0" t="s">
        <v>51</v>
      </c>
      <c r="R1190" s="0" t="s">
        <v>52</v>
      </c>
      <c r="S1190" s="0" t="n">
        <v>376</v>
      </c>
      <c r="T1190" s="0" t="n">
        <v>2120</v>
      </c>
      <c r="U1190" s="0" t="n">
        <v>2120</v>
      </c>
      <c r="X1190" s="0" t="n">
        <v>90</v>
      </c>
      <c r="Y1190" s="0" t="s">
        <v>67</v>
      </c>
      <c r="Z1190" s="0" t="s">
        <v>120</v>
      </c>
      <c r="AA1190" s="0" t="s">
        <v>120</v>
      </c>
      <c r="AB1190" s="0" t="s">
        <v>56</v>
      </c>
      <c r="AC1190" s="0" t="s">
        <v>120</v>
      </c>
      <c r="AD1190" s="0" t="s">
        <v>6249</v>
      </c>
      <c r="AG1190" s="6" t="n">
        <v>42735</v>
      </c>
      <c r="AH1190" s="0" t="n">
        <v>28</v>
      </c>
      <c r="AI1190" s="0" t="n">
        <v>29</v>
      </c>
      <c r="AJ1190" s="6" t="n">
        <v>42735</v>
      </c>
      <c r="AK1190" s="0" t="n">
        <v>2.084</v>
      </c>
      <c r="AL1190" s="6" t="n">
        <v>42735</v>
      </c>
      <c r="AM1190" s="0" t="n">
        <v>439</v>
      </c>
      <c r="AN1190" s="0" t="n">
        <v>463</v>
      </c>
      <c r="AO1190" s="0" t="n">
        <v>621</v>
      </c>
      <c r="AP1190" s="0" t="n">
        <v>694</v>
      </c>
      <c r="AQ1190" s="0" t="s">
        <v>803</v>
      </c>
      <c r="AR1190" s="0" t="s">
        <v>58</v>
      </c>
      <c r="AS1190" s="0" t="s">
        <v>67</v>
      </c>
      <c r="AT1190" s="0" t="n">
        <v>47</v>
      </c>
      <c r="AU1190" s="0" t="n">
        <v>14</v>
      </c>
      <c r="AV1190" s="0" t="s">
        <v>5524</v>
      </c>
      <c r="AX1190" s="0" t="s">
        <v>5524</v>
      </c>
      <c r="AY1190" s="0" t="s">
        <v>6250</v>
      </c>
    </row>
    <row r="1191" customFormat="false" ht="15" hidden="false" customHeight="false" outlineLevel="0" collapsed="false">
      <c r="A1191" s="0" t="s">
        <v>6251</v>
      </c>
      <c r="B1191" s="0" t="s">
        <v>763</v>
      </c>
      <c r="C1191" s="0" t="s">
        <v>6252</v>
      </c>
      <c r="E1191" s="1" t="s">
        <v>6252</v>
      </c>
      <c r="G1191" s="5" t="s">
        <v>6252</v>
      </c>
      <c r="H1191" s="5"/>
      <c r="I1191" s="5"/>
      <c r="J1191" s="5"/>
      <c r="K1191" s="5"/>
      <c r="L1191" s="5"/>
      <c r="M1191" s="5"/>
      <c r="N1191" s="5"/>
      <c r="O1191" s="0" t="s">
        <v>6252</v>
      </c>
      <c r="P1191" s="0" t="s">
        <v>6253</v>
      </c>
      <c r="Q1191" s="0" t="s">
        <v>51</v>
      </c>
      <c r="R1191" s="0" t="s">
        <v>52</v>
      </c>
      <c r="S1191" s="0" t="n">
        <v>190</v>
      </c>
      <c r="T1191" s="0" t="n">
        <v>6209</v>
      </c>
      <c r="U1191" s="0" t="n">
        <v>6209</v>
      </c>
      <c r="W1191" s="0" t="s">
        <v>6254</v>
      </c>
      <c r="X1191" s="0" t="n">
        <v>85</v>
      </c>
      <c r="Y1191" s="0" t="s">
        <v>77</v>
      </c>
      <c r="Z1191" s="0" t="n">
        <v>6209</v>
      </c>
      <c r="AA1191" s="0" t="s">
        <v>54</v>
      </c>
      <c r="AB1191" s="0" t="s">
        <v>54</v>
      </c>
      <c r="AC1191" s="0" t="n">
        <v>1.825</v>
      </c>
      <c r="AD1191" s="0" t="s">
        <v>765</v>
      </c>
      <c r="AG1191" s="6" t="n">
        <v>42735</v>
      </c>
      <c r="AH1191" s="0" t="n">
        <v>-1</v>
      </c>
      <c r="AI1191" s="0" t="n">
        <v>-1</v>
      </c>
      <c r="AJ1191" s="6" t="n">
        <v>42735</v>
      </c>
      <c r="AK1191" s="0" t="n">
        <v>1.825</v>
      </c>
      <c r="AL1191" s="6" t="n">
        <v>42735</v>
      </c>
      <c r="AM1191" s="0" t="n">
        <v>218</v>
      </c>
      <c r="AN1191" s="0" t="n">
        <v>230</v>
      </c>
      <c r="AO1191" s="0" t="n">
        <v>111</v>
      </c>
      <c r="AP1191" s="0" t="n">
        <v>124</v>
      </c>
      <c r="AQ1191" s="0" t="s">
        <v>803</v>
      </c>
      <c r="AR1191" s="0" t="s">
        <v>58</v>
      </c>
      <c r="AS1191" s="0" t="s">
        <v>77</v>
      </c>
      <c r="AT1191" s="0" t="n">
        <v>18</v>
      </c>
      <c r="AU1191" s="0" t="n">
        <v>18</v>
      </c>
      <c r="AX1191" s="0" t="s">
        <v>5524</v>
      </c>
      <c r="AY1191" s="0" t="s">
        <v>6255</v>
      </c>
    </row>
    <row r="1192" customFormat="false" ht="15" hidden="false" customHeight="false" outlineLevel="0" collapsed="false">
      <c r="A1192" s="0" t="s">
        <v>6256</v>
      </c>
      <c r="B1192" s="0" t="s">
        <v>763</v>
      </c>
      <c r="C1192" s="0" t="s">
        <v>6257</v>
      </c>
      <c r="E1192" s="1" t="s">
        <v>6257</v>
      </c>
      <c r="G1192" s="5" t="s">
        <v>6257</v>
      </c>
      <c r="H1192" s="5"/>
      <c r="I1192" s="5"/>
      <c r="J1192" s="5"/>
      <c r="K1192" s="5"/>
      <c r="L1192" s="5"/>
      <c r="M1192" s="5"/>
      <c r="N1192" s="5"/>
      <c r="O1192" s="0" t="s">
        <v>6257</v>
      </c>
      <c r="P1192" s="0" t="s">
        <v>6258</v>
      </c>
      <c r="Q1192" s="0" t="s">
        <v>51</v>
      </c>
      <c r="R1192" s="0" t="s">
        <v>52</v>
      </c>
      <c r="S1192" s="0" t="n">
        <v>2.317</v>
      </c>
      <c r="T1192" s="0" t="n">
        <v>6209</v>
      </c>
      <c r="U1192" s="0" t="n">
        <v>6209</v>
      </c>
      <c r="W1192" s="0" t="s">
        <v>6259</v>
      </c>
      <c r="X1192" s="0" t="n">
        <v>296</v>
      </c>
      <c r="Y1192" s="0" t="s">
        <v>53</v>
      </c>
      <c r="Z1192" s="0" t="n">
        <v>6209</v>
      </c>
      <c r="AA1192" s="0" t="s">
        <v>54</v>
      </c>
      <c r="AB1192" s="0" t="s">
        <v>54</v>
      </c>
      <c r="AC1192" s="0" t="n">
        <v>29.106</v>
      </c>
      <c r="AD1192" s="0" t="s">
        <v>5571</v>
      </c>
      <c r="AG1192" s="6" t="n">
        <v>42735</v>
      </c>
      <c r="AH1192" s="0" t="n">
        <v>122</v>
      </c>
      <c r="AI1192" s="0" t="n">
        <v>129</v>
      </c>
      <c r="AJ1192" s="6" t="n">
        <v>42735</v>
      </c>
      <c r="AK1192" s="0" t="n">
        <v>29.106</v>
      </c>
      <c r="AL1192" s="6" t="n">
        <v>42735</v>
      </c>
      <c r="AM1192" s="0" t="n">
        <v>2.255</v>
      </c>
      <c r="AN1192" s="0" t="n">
        <v>2.377</v>
      </c>
      <c r="AO1192" s="0" t="n">
        <v>2.673</v>
      </c>
      <c r="AP1192" s="0" t="n">
        <v>2.987</v>
      </c>
      <c r="AQ1192" s="0" t="s">
        <v>803</v>
      </c>
      <c r="AR1192" s="0" t="s">
        <v>58</v>
      </c>
      <c r="AS1192" s="0" t="s">
        <v>53</v>
      </c>
      <c r="AT1192" s="0" t="n">
        <v>111</v>
      </c>
      <c r="AU1192" s="0" t="n">
        <v>113</v>
      </c>
      <c r="AX1192" s="0" t="s">
        <v>5524</v>
      </c>
      <c r="AY1192" s="0" t="s">
        <v>6260</v>
      </c>
    </row>
    <row r="1193" customFormat="false" ht="15" hidden="false" customHeight="false" outlineLevel="0" collapsed="false">
      <c r="A1193" s="0" t="s">
        <v>6261</v>
      </c>
      <c r="B1193" s="0" t="s">
        <v>763</v>
      </c>
      <c r="C1193" s="0" t="s">
        <v>6262</v>
      </c>
      <c r="E1193" s="1" t="s">
        <v>6262</v>
      </c>
      <c r="G1193" s="5" t="s">
        <v>6262</v>
      </c>
      <c r="H1193" s="5"/>
      <c r="I1193" s="5"/>
      <c r="J1193" s="5"/>
      <c r="K1193" s="5"/>
      <c r="L1193" s="5"/>
      <c r="M1193" s="5"/>
      <c r="N1193" s="5"/>
      <c r="O1193" s="0" t="s">
        <v>5603</v>
      </c>
      <c r="P1193" s="0" t="s">
        <v>5604</v>
      </c>
      <c r="Q1193" s="0" t="s">
        <v>51</v>
      </c>
      <c r="R1193" s="0" t="s">
        <v>52</v>
      </c>
      <c r="S1193" s="0" t="n">
        <v>3.913</v>
      </c>
      <c r="T1193" s="0" t="n">
        <v>3030</v>
      </c>
      <c r="U1193" s="0" t="n">
        <v>3030</v>
      </c>
      <c r="X1193" s="0" t="n">
        <v>998</v>
      </c>
      <c r="Y1193" s="0" t="s">
        <v>67</v>
      </c>
      <c r="Z1193" s="0" t="s">
        <v>120</v>
      </c>
      <c r="AA1193" s="0" t="s">
        <v>120</v>
      </c>
      <c r="AB1193" s="0" t="s">
        <v>56</v>
      </c>
      <c r="AC1193" s="0" t="s">
        <v>120</v>
      </c>
      <c r="AD1193" s="0" t="s">
        <v>765</v>
      </c>
      <c r="AG1193" s="6" t="n">
        <v>42735</v>
      </c>
      <c r="AH1193" s="0" t="n">
        <v>379</v>
      </c>
      <c r="AI1193" s="0" t="n">
        <v>400</v>
      </c>
      <c r="AJ1193" s="6" t="n">
        <v>42735</v>
      </c>
      <c r="AK1193" s="0" t="n">
        <v>12.161</v>
      </c>
      <c r="AL1193" s="6" t="n">
        <v>42735</v>
      </c>
      <c r="AM1193" s="0" t="n">
        <v>13.684</v>
      </c>
      <c r="AN1193" s="0" t="n">
        <v>14.425</v>
      </c>
      <c r="AO1193" s="0" t="n">
        <v>10.888</v>
      </c>
      <c r="AP1193" s="0" t="n">
        <v>12.166</v>
      </c>
      <c r="AQ1193" s="0" t="s">
        <v>803</v>
      </c>
      <c r="AR1193" s="0" t="s">
        <v>58</v>
      </c>
      <c r="AS1193" s="0" t="s">
        <v>67</v>
      </c>
      <c r="AT1193" s="0" t="n">
        <v>255</v>
      </c>
      <c r="AU1193" s="0" t="n">
        <v>25</v>
      </c>
      <c r="AV1193" s="0" t="s">
        <v>5524</v>
      </c>
      <c r="AX1193" s="0" t="s">
        <v>5524</v>
      </c>
    </row>
    <row r="1194" customFormat="false" ht="15" hidden="false" customHeight="false" outlineLevel="0" collapsed="false">
      <c r="A1194" s="0" t="s">
        <v>6263</v>
      </c>
      <c r="B1194" s="0" t="s">
        <v>763</v>
      </c>
      <c r="C1194" s="0" t="s">
        <v>6264</v>
      </c>
      <c r="E1194" s="1" t="s">
        <v>6264</v>
      </c>
      <c r="G1194" s="5" t="s">
        <v>6264</v>
      </c>
      <c r="H1194" s="5"/>
      <c r="I1194" s="5"/>
      <c r="J1194" s="5"/>
      <c r="K1194" s="5"/>
      <c r="L1194" s="5"/>
      <c r="M1194" s="5"/>
      <c r="N1194" s="5"/>
      <c r="O1194" s="0" t="s">
        <v>6264</v>
      </c>
      <c r="P1194" s="0" t="s">
        <v>6265</v>
      </c>
      <c r="Q1194" s="0" t="s">
        <v>51</v>
      </c>
      <c r="R1194" s="0" t="s">
        <v>52</v>
      </c>
      <c r="S1194" s="0" t="n">
        <v>7.519</v>
      </c>
      <c r="T1194" s="0" t="n">
        <v>2670</v>
      </c>
      <c r="U1194" s="0" t="n">
        <v>2670</v>
      </c>
      <c r="V1194" s="0" t="n">
        <v>2670</v>
      </c>
      <c r="X1194" s="0" t="n">
        <v>984</v>
      </c>
      <c r="Y1194" s="0" t="s">
        <v>53</v>
      </c>
      <c r="Z1194" s="0" t="n">
        <v>2670</v>
      </c>
      <c r="AA1194" s="0" t="s">
        <v>54</v>
      </c>
      <c r="AB1194" s="0" t="s">
        <v>54</v>
      </c>
      <c r="AC1194" s="0" t="n">
        <v>63.676</v>
      </c>
      <c r="AD1194" s="0" t="s">
        <v>6266</v>
      </c>
      <c r="AG1194" s="6" t="n">
        <v>42735</v>
      </c>
      <c r="AH1194" s="0" t="n">
        <v>813</v>
      </c>
      <c r="AI1194" s="0" t="n">
        <v>857</v>
      </c>
      <c r="AJ1194" s="6" t="n">
        <v>42735</v>
      </c>
      <c r="AK1194" s="0" t="n">
        <v>63.676</v>
      </c>
      <c r="AL1194" s="6" t="n">
        <v>42735</v>
      </c>
      <c r="AM1194" s="0" t="n">
        <v>13.163</v>
      </c>
      <c r="AN1194" s="0" t="n">
        <v>13.875</v>
      </c>
      <c r="AO1194" s="0" t="n">
        <v>25.998</v>
      </c>
      <c r="AP1194" s="0" t="n">
        <v>29.049</v>
      </c>
      <c r="AQ1194" s="0" t="s">
        <v>803</v>
      </c>
      <c r="AR1194" s="0" t="s">
        <v>58</v>
      </c>
      <c r="AS1194" s="0" t="s">
        <v>53</v>
      </c>
      <c r="AT1194" s="0" t="n">
        <v>631</v>
      </c>
      <c r="AU1194" s="0" t="n">
        <v>698</v>
      </c>
      <c r="AV1194" s="0" t="s">
        <v>5524</v>
      </c>
      <c r="AX1194" s="0" t="s">
        <v>5524</v>
      </c>
      <c r="AY1194" s="0" t="s">
        <v>6267</v>
      </c>
    </row>
    <row r="1195" customFormat="false" ht="15" hidden="false" customHeight="false" outlineLevel="0" collapsed="false">
      <c r="A1195" s="0" t="s">
        <v>6268</v>
      </c>
      <c r="B1195" s="0" t="s">
        <v>763</v>
      </c>
      <c r="C1195" s="0" t="s">
        <v>6269</v>
      </c>
      <c r="E1195" s="1" t="s">
        <v>6269</v>
      </c>
      <c r="G1195" s="5" t="s">
        <v>6269</v>
      </c>
      <c r="H1195" s="5"/>
      <c r="I1195" s="5"/>
      <c r="J1195" s="5"/>
      <c r="K1195" s="5"/>
      <c r="L1195" s="5"/>
      <c r="M1195" s="5"/>
      <c r="N1195" s="5"/>
      <c r="O1195" s="0" t="s">
        <v>5539</v>
      </c>
      <c r="P1195" s="0" t="s">
        <v>5540</v>
      </c>
      <c r="Q1195" s="0" t="s">
        <v>51</v>
      </c>
      <c r="R1195" s="0" t="s">
        <v>52</v>
      </c>
      <c r="S1195" s="0" t="n">
        <v>8.163</v>
      </c>
      <c r="T1195" s="0" t="n">
        <v>721</v>
      </c>
      <c r="U1195" s="0" t="n">
        <v>721</v>
      </c>
      <c r="V1195" s="0" t="n">
        <v>6420</v>
      </c>
      <c r="W1195" s="0" t="s">
        <v>6270</v>
      </c>
      <c r="X1195" s="0" t="n">
        <v>998</v>
      </c>
      <c r="Y1195" s="0" t="s">
        <v>67</v>
      </c>
      <c r="Z1195" s="0" t="n">
        <v>8411</v>
      </c>
      <c r="AA1195" s="0" t="s">
        <v>120</v>
      </c>
      <c r="AB1195" s="0" t="s">
        <v>56</v>
      </c>
      <c r="AC1195" s="0" t="s">
        <v>120</v>
      </c>
      <c r="AD1195" s="0" t="s">
        <v>6058</v>
      </c>
      <c r="AG1195" s="6" t="n">
        <v>42735</v>
      </c>
      <c r="AH1195" s="0" t="n">
        <v>-665</v>
      </c>
      <c r="AI1195" s="0" t="n">
        <v>-701</v>
      </c>
      <c r="AJ1195" s="6" t="n">
        <v>42735</v>
      </c>
      <c r="AK1195" s="0" t="n">
        <v>36.241</v>
      </c>
      <c r="AL1195" s="6" t="n">
        <v>42735</v>
      </c>
      <c r="AM1195" s="0" t="n">
        <v>28.729</v>
      </c>
      <c r="AN1195" s="0" t="n">
        <v>30.283</v>
      </c>
      <c r="AO1195" s="0" t="n">
        <v>1.656</v>
      </c>
      <c r="AP1195" s="0" t="n">
        <v>1.85</v>
      </c>
      <c r="AQ1195" s="0" t="s">
        <v>803</v>
      </c>
      <c r="AR1195" s="0" t="s">
        <v>58</v>
      </c>
      <c r="AS1195" s="0" t="s">
        <v>67</v>
      </c>
      <c r="AT1195" s="0" t="n">
        <v>4528</v>
      </c>
      <c r="AU1195" s="0" t="n">
        <v>37</v>
      </c>
      <c r="AX1195" s="0" t="s">
        <v>5524</v>
      </c>
    </row>
    <row r="1196" customFormat="false" ht="15" hidden="false" customHeight="false" outlineLevel="0" collapsed="false">
      <c r="A1196" s="0" t="s">
        <v>6271</v>
      </c>
      <c r="B1196" s="0" t="s">
        <v>763</v>
      </c>
      <c r="C1196" s="0" t="s">
        <v>6272</v>
      </c>
      <c r="E1196" s="1" t="s">
        <v>6272</v>
      </c>
      <c r="G1196" s="5" t="s">
        <v>6272</v>
      </c>
      <c r="H1196" s="5"/>
      <c r="I1196" s="5"/>
      <c r="J1196" s="5"/>
      <c r="K1196" s="5"/>
      <c r="L1196" s="5"/>
      <c r="M1196" s="5"/>
      <c r="N1196" s="5"/>
      <c r="O1196" s="0" t="s">
        <v>6272</v>
      </c>
      <c r="P1196" s="0" t="s">
        <v>6273</v>
      </c>
      <c r="Q1196" s="0" t="s">
        <v>51</v>
      </c>
      <c r="R1196" s="0" t="s">
        <v>52</v>
      </c>
      <c r="S1196" s="0" t="n">
        <v>5.832</v>
      </c>
      <c r="T1196" s="0" t="n">
        <v>3030</v>
      </c>
      <c r="U1196" s="0" t="n">
        <v>3030</v>
      </c>
      <c r="V1196" s="0" t="n">
        <v>3030</v>
      </c>
      <c r="W1196" s="0" t="s">
        <v>6274</v>
      </c>
      <c r="X1196" s="0" t="n">
        <v>346</v>
      </c>
      <c r="Y1196" s="0" t="s">
        <v>53</v>
      </c>
      <c r="Z1196" s="0" t="n">
        <v>3030</v>
      </c>
      <c r="AA1196" s="0" t="s">
        <v>54</v>
      </c>
      <c r="AB1196" s="0" t="s">
        <v>54</v>
      </c>
      <c r="AC1196" s="0" t="n">
        <v>33.667</v>
      </c>
      <c r="AD1196" s="0" t="s">
        <v>6275</v>
      </c>
      <c r="AG1196" s="6" t="n">
        <v>42613</v>
      </c>
      <c r="AH1196" s="0" t="n">
        <v>108</v>
      </c>
      <c r="AI1196" s="0" t="n">
        <v>120</v>
      </c>
      <c r="AJ1196" s="6" t="n">
        <v>42613</v>
      </c>
      <c r="AK1196" s="0" t="n">
        <v>33.667</v>
      </c>
      <c r="AL1196" s="6" t="n">
        <v>42613</v>
      </c>
      <c r="AM1196" s="0" t="n">
        <v>6.072</v>
      </c>
      <c r="AN1196" s="0" t="n">
        <v>6.759</v>
      </c>
      <c r="AO1196" s="0" t="n">
        <v>6.968</v>
      </c>
      <c r="AP1196" s="0" t="n">
        <v>7.786</v>
      </c>
      <c r="AQ1196" s="0" t="s">
        <v>803</v>
      </c>
      <c r="AR1196" s="0" t="s">
        <v>58</v>
      </c>
      <c r="AS1196" s="0" t="s">
        <v>53</v>
      </c>
      <c r="AT1196" s="0" t="n">
        <v>183</v>
      </c>
      <c r="AU1196" s="0" t="n">
        <v>185</v>
      </c>
      <c r="AV1196" s="0" t="s">
        <v>6276</v>
      </c>
      <c r="AX1196" s="0" t="s">
        <v>5524</v>
      </c>
    </row>
    <row r="1197" customFormat="false" ht="15" hidden="false" customHeight="false" outlineLevel="0" collapsed="false">
      <c r="A1197" s="0" t="s">
        <v>6277</v>
      </c>
      <c r="B1197" s="0" t="s">
        <v>763</v>
      </c>
      <c r="C1197" s="0" t="s">
        <v>6278</v>
      </c>
      <c r="E1197" s="1" t="s">
        <v>6278</v>
      </c>
      <c r="G1197" s="5" t="s">
        <v>6278</v>
      </c>
      <c r="H1197" s="5"/>
      <c r="I1197" s="5"/>
      <c r="J1197" s="5"/>
      <c r="K1197" s="5"/>
      <c r="L1197" s="5"/>
      <c r="M1197" s="5"/>
      <c r="N1197" s="5"/>
      <c r="O1197" s="0" t="s">
        <v>6278</v>
      </c>
      <c r="P1197" s="0" t="s">
        <v>6279</v>
      </c>
      <c r="Q1197" s="0" t="s">
        <v>51</v>
      </c>
      <c r="R1197" s="0" t="s">
        <v>52</v>
      </c>
      <c r="S1197" s="0" t="n">
        <v>1.971</v>
      </c>
      <c r="T1197" s="0" t="n">
        <v>111</v>
      </c>
      <c r="U1197" s="0" t="n">
        <v>111</v>
      </c>
      <c r="X1197" s="0" t="n">
        <v>509</v>
      </c>
      <c r="Y1197" s="0" t="s">
        <v>53</v>
      </c>
      <c r="Z1197" s="0" t="n">
        <v>111</v>
      </c>
      <c r="AA1197" s="0" t="s">
        <v>54</v>
      </c>
      <c r="AB1197" s="0" t="s">
        <v>54</v>
      </c>
      <c r="AC1197" s="0" t="n">
        <v>9.684</v>
      </c>
      <c r="AD1197" s="0" t="s">
        <v>6280</v>
      </c>
      <c r="AE1197" s="0" t="s">
        <v>6281</v>
      </c>
      <c r="AF1197" s="0" t="n">
        <v>46</v>
      </c>
      <c r="AG1197" s="0" t="n">
        <v>51</v>
      </c>
      <c r="AH1197" s="6" t="n">
        <v>42551</v>
      </c>
      <c r="AI1197" s="0" t="n">
        <v>9.684</v>
      </c>
      <c r="AJ1197" s="6" t="n">
        <v>42551</v>
      </c>
      <c r="AK1197" s="0" t="n">
        <v>3.354</v>
      </c>
      <c r="AL1197" s="0" t="n">
        <v>3.724</v>
      </c>
      <c r="AM1197" s="0" t="s">
        <v>56</v>
      </c>
      <c r="AN1197" s="0" t="s">
        <v>56</v>
      </c>
      <c r="AO1197" s="0" t="s">
        <v>70</v>
      </c>
      <c r="AP1197" s="0" t="s">
        <v>70</v>
      </c>
      <c r="AQ1197" s="0" t="s">
        <v>53</v>
      </c>
      <c r="AR1197" s="0" t="n">
        <v>188</v>
      </c>
      <c r="AS1197" s="0" t="n">
        <v>191</v>
      </c>
      <c r="AT1197" s="0" t="s">
        <v>5524</v>
      </c>
      <c r="AV1197" s="0" t="s">
        <v>5524</v>
      </c>
      <c r="AW1197" s="0" t="s">
        <v>6282</v>
      </c>
    </row>
    <row r="1198" customFormat="false" ht="15" hidden="false" customHeight="false" outlineLevel="0" collapsed="false">
      <c r="A1198" s="0" t="s">
        <v>6283</v>
      </c>
      <c r="B1198" s="0" t="s">
        <v>763</v>
      </c>
      <c r="C1198" s="0" t="s">
        <v>6284</v>
      </c>
      <c r="E1198" s="1" t="s">
        <v>6284</v>
      </c>
      <c r="G1198" s="5" t="s">
        <v>6284</v>
      </c>
      <c r="H1198" s="5"/>
      <c r="I1198" s="5"/>
      <c r="J1198" s="5"/>
      <c r="K1198" s="5"/>
      <c r="L1198" s="5"/>
      <c r="M1198" s="5"/>
      <c r="N1198" s="5"/>
      <c r="O1198" s="0" t="s">
        <v>6193</v>
      </c>
      <c r="P1198" s="0" t="s">
        <v>6194</v>
      </c>
      <c r="Q1198" s="0" t="s">
        <v>51</v>
      </c>
      <c r="R1198" s="0" t="s">
        <v>52</v>
      </c>
      <c r="S1198" s="0" t="n">
        <v>39.637</v>
      </c>
      <c r="T1198" s="0" t="n">
        <v>1413</v>
      </c>
      <c r="U1198" s="0" t="n">
        <v>1413</v>
      </c>
      <c r="V1198" s="0" t="n">
        <v>1101</v>
      </c>
      <c r="W1198" s="0" t="s">
        <v>6285</v>
      </c>
      <c r="X1198" s="0" t="n">
        <v>1</v>
      </c>
      <c r="Y1198" s="0" t="s">
        <v>67</v>
      </c>
      <c r="Z1198" s="0" t="s">
        <v>120</v>
      </c>
      <c r="AA1198" s="0" t="s">
        <v>120</v>
      </c>
      <c r="AB1198" s="0" t="s">
        <v>56</v>
      </c>
      <c r="AC1198" s="0" t="s">
        <v>120</v>
      </c>
      <c r="AD1198" s="0" t="s">
        <v>765</v>
      </c>
      <c r="AG1198" s="6" t="n">
        <v>42735</v>
      </c>
      <c r="AH1198" s="0" t="n">
        <v>3.981</v>
      </c>
      <c r="AI1198" s="0" t="n">
        <v>4.196</v>
      </c>
      <c r="AJ1198" s="6" t="n">
        <v>42735</v>
      </c>
      <c r="AK1198" s="0" t="n">
        <v>125.346</v>
      </c>
      <c r="AL1198" s="6" t="n">
        <v>42369</v>
      </c>
      <c r="AM1198" s="0" t="n">
        <v>59.622</v>
      </c>
      <c r="AN1198" s="0" t="n">
        <v>62.848</v>
      </c>
      <c r="AO1198" s="0" t="n">
        <v>117.693</v>
      </c>
      <c r="AP1198" s="0" t="n">
        <v>131.504</v>
      </c>
      <c r="AQ1198" s="0" t="s">
        <v>803</v>
      </c>
      <c r="AR1198" s="0" t="s">
        <v>58</v>
      </c>
      <c r="AS1198" s="0" t="s">
        <v>67</v>
      </c>
      <c r="AT1198" s="0" t="n">
        <v>1201</v>
      </c>
      <c r="AU1198" s="0" t="n">
        <v>820</v>
      </c>
      <c r="AX1198" s="0" t="s">
        <v>5524</v>
      </c>
    </row>
    <row r="1199" customFormat="false" ht="15" hidden="false" customHeight="false" outlineLevel="0" collapsed="false">
      <c r="A1199" s="0" t="s">
        <v>6286</v>
      </c>
      <c r="B1199" s="0" t="s">
        <v>763</v>
      </c>
      <c r="C1199" s="0" t="s">
        <v>6287</v>
      </c>
      <c r="E1199" s="1" t="s">
        <v>6287</v>
      </c>
      <c r="G1199" s="5" t="s">
        <v>6287</v>
      </c>
      <c r="H1199" s="5"/>
      <c r="I1199" s="5"/>
      <c r="J1199" s="5"/>
      <c r="K1199" s="5"/>
      <c r="L1199" s="5"/>
      <c r="M1199" s="5"/>
      <c r="N1199" s="5" t="s">
        <v>6288</v>
      </c>
      <c r="O1199" s="0" t="s">
        <v>6287</v>
      </c>
      <c r="P1199" s="0" t="s">
        <v>6289</v>
      </c>
      <c r="Q1199" s="0" t="s">
        <v>51</v>
      </c>
      <c r="R1199" s="0" t="s">
        <v>52</v>
      </c>
      <c r="S1199" s="0" t="n">
        <v>7.167</v>
      </c>
      <c r="T1199" s="0" t="n">
        <v>4621</v>
      </c>
      <c r="U1199" s="0" t="n">
        <v>4621</v>
      </c>
      <c r="X1199" s="0" t="n">
        <v>985</v>
      </c>
      <c r="Y1199" s="0" t="s">
        <v>53</v>
      </c>
      <c r="Z1199" s="0" t="n">
        <v>4621</v>
      </c>
      <c r="AA1199" s="0" t="s">
        <v>54</v>
      </c>
      <c r="AB1199" s="0" t="s">
        <v>54</v>
      </c>
      <c r="AD1199" s="0" t="s">
        <v>765</v>
      </c>
      <c r="AE1199" s="0" t="s">
        <v>6290</v>
      </c>
      <c r="AF1199" s="0" t="n">
        <v>55</v>
      </c>
      <c r="AG1199" s="0" t="n">
        <v>61</v>
      </c>
      <c r="AH1199" s="6" t="n">
        <v>42551</v>
      </c>
      <c r="AI1199" s="0" t="n">
        <v>8.252</v>
      </c>
      <c r="AJ1199" s="6" t="n">
        <v>42185</v>
      </c>
      <c r="AK1199" s="0" t="n">
        <v>2.358</v>
      </c>
      <c r="AL1199" s="0" t="n">
        <v>2.618</v>
      </c>
      <c r="AM1199" s="0" t="s">
        <v>56</v>
      </c>
      <c r="AN1199" s="0" t="s">
        <v>56</v>
      </c>
      <c r="AO1199" s="0" t="s">
        <v>70</v>
      </c>
      <c r="AP1199" s="0" t="s">
        <v>70</v>
      </c>
      <c r="AQ1199" s="0" t="s">
        <v>53</v>
      </c>
      <c r="AR1199" s="0" t="n">
        <v>136</v>
      </c>
      <c r="AS1199" s="0" t="n">
        <v>170</v>
      </c>
      <c r="AV1199" s="0" t="s">
        <v>5524</v>
      </c>
    </row>
    <row r="1200" customFormat="false" ht="15" hidden="false" customHeight="false" outlineLevel="0" collapsed="false">
      <c r="A1200" s="0" t="s">
        <v>6291</v>
      </c>
      <c r="B1200" s="0" t="s">
        <v>763</v>
      </c>
      <c r="C1200" s="0" t="s">
        <v>6292</v>
      </c>
      <c r="E1200" s="1" t="s">
        <v>6292</v>
      </c>
      <c r="G1200" s="5" t="s">
        <v>6292</v>
      </c>
      <c r="H1200" s="5"/>
      <c r="I1200" s="5"/>
      <c r="J1200" s="5"/>
      <c r="K1200" s="5"/>
      <c r="L1200" s="5"/>
      <c r="M1200" s="5"/>
      <c r="N1200" s="5"/>
      <c r="O1200" s="0" t="s">
        <v>6293</v>
      </c>
      <c r="P1200" s="0" t="s">
        <v>6294</v>
      </c>
      <c r="Q1200" s="0" t="s">
        <v>51</v>
      </c>
      <c r="R1200" s="0" t="s">
        <v>52</v>
      </c>
      <c r="S1200" s="0" t="n">
        <v>6.183</v>
      </c>
      <c r="T1200" s="0" t="n">
        <v>2229</v>
      </c>
      <c r="U1200" s="0" t="n">
        <v>2229</v>
      </c>
      <c r="V1200" s="0" t="n">
        <v>6420</v>
      </c>
      <c r="X1200" s="0" t="n">
        <v>562</v>
      </c>
      <c r="Y1200" s="0" t="s">
        <v>227</v>
      </c>
      <c r="Z1200" s="0" t="s">
        <v>120</v>
      </c>
      <c r="AA1200" s="0" t="s">
        <v>120</v>
      </c>
      <c r="AB1200" s="0" t="s">
        <v>6295</v>
      </c>
      <c r="AC1200" s="0" t="s">
        <v>120</v>
      </c>
      <c r="AD1200" s="0" t="s">
        <v>5645</v>
      </c>
      <c r="AG1200" s="6" t="n">
        <v>42735</v>
      </c>
      <c r="AH1200" s="0" t="n">
        <v>188</v>
      </c>
      <c r="AI1200" s="0" t="n">
        <v>199</v>
      </c>
      <c r="AJ1200" s="6" t="n">
        <v>42735</v>
      </c>
      <c r="AK1200" s="0" t="n">
        <v>21.903</v>
      </c>
      <c r="AL1200" s="6" t="n">
        <v>42735</v>
      </c>
      <c r="AM1200" s="0" t="n">
        <v>5.286</v>
      </c>
      <c r="AN1200" s="0" t="n">
        <v>5.572</v>
      </c>
      <c r="AO1200" s="0" t="n">
        <v>2.126</v>
      </c>
      <c r="AP1200" s="0" t="n">
        <v>2.375</v>
      </c>
      <c r="AQ1200" s="0" t="s">
        <v>803</v>
      </c>
      <c r="AR1200" s="0" t="s">
        <v>58</v>
      </c>
      <c r="AS1200" s="0" t="s">
        <v>227</v>
      </c>
      <c r="AT1200" s="0" t="n">
        <v>172</v>
      </c>
      <c r="AU1200" s="0" t="n">
        <v>6</v>
      </c>
      <c r="AX1200" s="0" t="s">
        <v>5524</v>
      </c>
      <c r="AY1200" s="0" t="s">
        <v>6296</v>
      </c>
    </row>
    <row r="1201" customFormat="false" ht="15" hidden="false" customHeight="false" outlineLevel="0" collapsed="false">
      <c r="A1201" s="0" t="s">
        <v>6297</v>
      </c>
      <c r="B1201" s="0" t="s">
        <v>763</v>
      </c>
      <c r="C1201" s="0" t="s">
        <v>6298</v>
      </c>
      <c r="E1201" s="1" t="s">
        <v>6298</v>
      </c>
      <c r="G1201" s="5" t="s">
        <v>6298</v>
      </c>
      <c r="H1201" s="5"/>
      <c r="I1201" s="5"/>
      <c r="J1201" s="5"/>
      <c r="K1201" s="5"/>
      <c r="L1201" s="5"/>
      <c r="M1201" s="5"/>
      <c r="N1201" s="5"/>
      <c r="O1201" s="0" t="s">
        <v>6299</v>
      </c>
      <c r="P1201" s="0" t="s">
        <v>6300</v>
      </c>
      <c r="Q1201" s="0" t="s">
        <v>51</v>
      </c>
      <c r="R1201" s="0" t="s">
        <v>52</v>
      </c>
      <c r="S1201" s="0" t="n">
        <v>199</v>
      </c>
      <c r="T1201" s="0" t="n">
        <v>2120</v>
      </c>
      <c r="U1201" s="0" t="n">
        <v>2120</v>
      </c>
      <c r="X1201" s="0" t="n">
        <v>29</v>
      </c>
      <c r="Y1201" s="0" t="s">
        <v>67</v>
      </c>
      <c r="AA1201" s="0" t="s">
        <v>120</v>
      </c>
      <c r="AB1201" s="0" t="s">
        <v>56</v>
      </c>
      <c r="AD1201" s="0" t="s">
        <v>6301</v>
      </c>
      <c r="AE1201" s="0" t="s">
        <v>6302</v>
      </c>
      <c r="AF1201" s="0" t="n">
        <v>-11</v>
      </c>
      <c r="AG1201" s="0" t="n">
        <v>-12</v>
      </c>
      <c r="AH1201" s="6" t="n">
        <v>42369</v>
      </c>
      <c r="AI1201" s="0" t="n">
        <v>751</v>
      </c>
      <c r="AJ1201" s="6" t="n">
        <v>42369</v>
      </c>
      <c r="AK1201" s="0" t="n">
        <v>310</v>
      </c>
      <c r="AL1201" s="0" t="n">
        <v>337</v>
      </c>
      <c r="AM1201" s="0" t="s">
        <v>56</v>
      </c>
      <c r="AN1201" s="0" t="s">
        <v>56</v>
      </c>
      <c r="AO1201" s="0" t="s">
        <v>70</v>
      </c>
      <c r="AP1201" s="0" t="s">
        <v>70</v>
      </c>
      <c r="AQ1201" s="0" t="s">
        <v>67</v>
      </c>
      <c r="AR1201" s="0" t="n">
        <v>36</v>
      </c>
      <c r="AS1201" s="0" t="n">
        <v>18</v>
      </c>
      <c r="AV1201" s="0" t="s">
        <v>5524</v>
      </c>
    </row>
    <row r="1202" customFormat="false" ht="15" hidden="false" customHeight="false" outlineLevel="0" collapsed="false">
      <c r="A1202" s="0" t="s">
        <v>6303</v>
      </c>
      <c r="B1202" s="0" t="s">
        <v>763</v>
      </c>
      <c r="C1202" s="0" t="s">
        <v>6304</v>
      </c>
      <c r="E1202" s="1" t="s">
        <v>6304</v>
      </c>
      <c r="G1202" s="5" t="s">
        <v>6304</v>
      </c>
      <c r="H1202" s="5"/>
      <c r="I1202" s="5"/>
      <c r="J1202" s="5"/>
      <c r="K1202" s="5"/>
      <c r="L1202" s="5"/>
      <c r="M1202" s="5"/>
      <c r="N1202" s="5"/>
      <c r="O1202" s="0" t="s">
        <v>6304</v>
      </c>
      <c r="P1202" s="0" t="s">
        <v>6305</v>
      </c>
      <c r="Q1202" s="0" t="s">
        <v>51</v>
      </c>
      <c r="R1202" s="0" t="s">
        <v>52</v>
      </c>
      <c r="S1202" s="0" t="n">
        <v>22.363</v>
      </c>
      <c r="T1202" s="0" t="n">
        <v>2211</v>
      </c>
      <c r="U1202" s="0" t="n">
        <v>2211</v>
      </c>
      <c r="W1202" s="0" t="s">
        <v>6306</v>
      </c>
      <c r="X1202" s="0" t="n">
        <v>854</v>
      </c>
      <c r="Y1202" s="0" t="s">
        <v>53</v>
      </c>
      <c r="Z1202" s="0" t="n">
        <v>2211</v>
      </c>
      <c r="AA1202" s="0" t="s">
        <v>54</v>
      </c>
      <c r="AB1202" s="0" t="s">
        <v>54</v>
      </c>
      <c r="AC1202" s="0" t="n">
        <v>105.7</v>
      </c>
      <c r="AD1202" s="0" t="s">
        <v>6307</v>
      </c>
      <c r="AG1202" s="6" t="n">
        <v>42735</v>
      </c>
      <c r="AH1202" s="0" t="n">
        <v>1.676</v>
      </c>
      <c r="AI1202" s="0" t="n">
        <v>1.767</v>
      </c>
      <c r="AJ1202" s="6" t="n">
        <v>42735</v>
      </c>
      <c r="AK1202" s="0" t="n">
        <v>105.7</v>
      </c>
      <c r="AL1202" s="6" t="n">
        <v>42735</v>
      </c>
      <c r="AM1202" s="0" t="n">
        <v>25.322</v>
      </c>
      <c r="AN1202" s="0" t="n">
        <v>26.692</v>
      </c>
      <c r="AO1202" s="0" t="n">
        <v>21.678</v>
      </c>
      <c r="AP1202" s="0" t="n">
        <v>24.222</v>
      </c>
      <c r="AQ1202" s="0" t="s">
        <v>803</v>
      </c>
      <c r="AR1202" s="0" t="s">
        <v>58</v>
      </c>
      <c r="AS1202" s="0" t="s">
        <v>53</v>
      </c>
      <c r="AT1202" s="0" t="n">
        <v>262</v>
      </c>
      <c r="AU1202" s="0" t="n">
        <v>268</v>
      </c>
      <c r="AX1202" s="0" t="s">
        <v>5524</v>
      </c>
    </row>
    <row r="1203" customFormat="false" ht="15" hidden="false" customHeight="false" outlineLevel="0" collapsed="false">
      <c r="A1203" s="0" t="s">
        <v>6308</v>
      </c>
      <c r="B1203" s="0" t="s">
        <v>763</v>
      </c>
      <c r="C1203" s="0" t="s">
        <v>6309</v>
      </c>
      <c r="E1203" s="1" t="s">
        <v>6309</v>
      </c>
      <c r="G1203" s="5" t="s">
        <v>6309</v>
      </c>
      <c r="H1203" s="5"/>
      <c r="I1203" s="5"/>
      <c r="J1203" s="5"/>
      <c r="K1203" s="5"/>
      <c r="L1203" s="5"/>
      <c r="M1203" s="5"/>
      <c r="N1203" s="5"/>
      <c r="O1203" s="0" t="s">
        <v>6309</v>
      </c>
      <c r="P1203" s="0" t="s">
        <v>6310</v>
      </c>
      <c r="Q1203" s="0" t="s">
        <v>51</v>
      </c>
      <c r="R1203" s="0" t="s">
        <v>52</v>
      </c>
      <c r="S1203" s="0" t="n">
        <v>1.404</v>
      </c>
      <c r="T1203" s="0" t="n">
        <v>2892</v>
      </c>
      <c r="U1203" s="0" t="n">
        <v>2892</v>
      </c>
      <c r="V1203" s="0" t="n">
        <v>2822</v>
      </c>
      <c r="X1203" s="0" t="n">
        <v>89</v>
      </c>
      <c r="Y1203" s="0" t="s">
        <v>77</v>
      </c>
      <c r="Z1203" s="0" t="n">
        <v>2892</v>
      </c>
      <c r="AA1203" s="0" t="s">
        <v>54</v>
      </c>
      <c r="AB1203" s="0" t="s">
        <v>54</v>
      </c>
      <c r="AC1203" s="0" t="n">
        <v>3.301</v>
      </c>
      <c r="AD1203" s="0" t="s">
        <v>6311</v>
      </c>
      <c r="AG1203" s="6" t="n">
        <v>42735</v>
      </c>
      <c r="AH1203" s="0" t="n">
        <v>43</v>
      </c>
      <c r="AI1203" s="0" t="n">
        <v>45</v>
      </c>
      <c r="AJ1203" s="6" t="n">
        <v>42735</v>
      </c>
      <c r="AK1203" s="0" t="n">
        <v>3.301</v>
      </c>
      <c r="AL1203" s="6" t="n">
        <v>42735</v>
      </c>
      <c r="AM1203" s="0" t="n">
        <v>1.02</v>
      </c>
      <c r="AN1203" s="0" t="n">
        <v>1.075</v>
      </c>
      <c r="AO1203" s="0" t="n">
        <v>1.107</v>
      </c>
      <c r="AP1203" s="0" t="n">
        <v>1.237</v>
      </c>
      <c r="AQ1203" s="0" t="s">
        <v>803</v>
      </c>
      <c r="AR1203" s="0" t="s">
        <v>58</v>
      </c>
      <c r="AS1203" s="0" t="s">
        <v>77</v>
      </c>
      <c r="AT1203" s="0" t="n">
        <v>48</v>
      </c>
      <c r="AU1203" s="0" t="n">
        <v>51</v>
      </c>
      <c r="AV1203" s="0" t="s">
        <v>5524</v>
      </c>
      <c r="AX1203" s="0" t="s">
        <v>5524</v>
      </c>
      <c r="AY1203" s="0" t="s">
        <v>6312</v>
      </c>
    </row>
    <row r="1204" customFormat="false" ht="15" hidden="false" customHeight="false" outlineLevel="0" collapsed="false">
      <c r="A1204" s="0" t="s">
        <v>6313</v>
      </c>
      <c r="B1204" s="0" t="s">
        <v>763</v>
      </c>
      <c r="C1204" s="0" t="s">
        <v>6314</v>
      </c>
      <c r="E1204" s="1" t="s">
        <v>6314</v>
      </c>
      <c r="G1204" s="5" t="s">
        <v>6314</v>
      </c>
      <c r="H1204" s="5"/>
      <c r="I1204" s="5"/>
      <c r="J1204" s="5"/>
      <c r="K1204" s="5"/>
      <c r="L1204" s="5"/>
      <c r="M1204" s="5"/>
      <c r="N1204" s="5" t="s">
        <v>6315</v>
      </c>
      <c r="O1204" s="0" t="s">
        <v>6316</v>
      </c>
      <c r="P1204" s="0" t="s">
        <v>6317</v>
      </c>
      <c r="Q1204" s="0" t="s">
        <v>51</v>
      </c>
      <c r="R1204" s="0" t="s">
        <v>52</v>
      </c>
      <c r="S1204" s="0" t="n">
        <v>90</v>
      </c>
      <c r="T1204" s="0" t="n">
        <v>2894</v>
      </c>
      <c r="U1204" s="0" t="n">
        <v>2894</v>
      </c>
      <c r="V1204" s="0" t="n">
        <v>4614</v>
      </c>
      <c r="X1204" s="0" t="n">
        <v>26</v>
      </c>
      <c r="Y1204" s="0" t="s">
        <v>67</v>
      </c>
      <c r="Z1204" s="0" t="n">
        <v>6430</v>
      </c>
      <c r="AA1204" s="0" t="s">
        <v>6318</v>
      </c>
      <c r="AB1204" s="0" t="s">
        <v>56</v>
      </c>
      <c r="AD1204" s="0" t="s">
        <v>6319</v>
      </c>
      <c r="AG1204" s="6" t="n">
        <v>42735</v>
      </c>
      <c r="AH1204" s="0" t="n">
        <v>0</v>
      </c>
      <c r="AI1204" s="0" t="n">
        <v>0</v>
      </c>
      <c r="AJ1204" s="6" t="n">
        <v>42735</v>
      </c>
      <c r="AK1204" s="0" t="n">
        <v>504</v>
      </c>
      <c r="AL1204" s="6" t="n">
        <v>42735</v>
      </c>
      <c r="AM1204" s="0" t="n">
        <v>105</v>
      </c>
      <c r="AN1204" s="0" t="n">
        <v>111</v>
      </c>
      <c r="AO1204" s="0" t="n">
        <v>37</v>
      </c>
      <c r="AP1204" s="0" t="n">
        <v>41</v>
      </c>
      <c r="AQ1204" s="0" t="s">
        <v>803</v>
      </c>
      <c r="AR1204" s="0" t="s">
        <v>58</v>
      </c>
      <c r="AS1204" s="0" t="s">
        <v>67</v>
      </c>
      <c r="AT1204" s="0" t="n">
        <v>24</v>
      </c>
      <c r="AU1204" s="0" t="n">
        <v>12</v>
      </c>
      <c r="AV1204" s="0" t="s">
        <v>6320</v>
      </c>
      <c r="AW1204" s="0" t="s">
        <v>5524</v>
      </c>
      <c r="AX1204" s="0" t="s">
        <v>5524</v>
      </c>
      <c r="AY1204" s="0" t="s">
        <v>1107</v>
      </c>
    </row>
    <row r="1205" customFormat="false" ht="15" hidden="false" customHeight="false" outlineLevel="0" collapsed="false">
      <c r="A1205" s="0" t="s">
        <v>6321</v>
      </c>
      <c r="B1205" s="0" t="s">
        <v>763</v>
      </c>
      <c r="C1205" s="0" t="s">
        <v>6322</v>
      </c>
      <c r="E1205" s="1" t="s">
        <v>6322</v>
      </c>
      <c r="G1205" s="5" t="s">
        <v>6322</v>
      </c>
      <c r="H1205" s="5"/>
      <c r="I1205" s="5"/>
      <c r="J1205" s="5"/>
      <c r="K1205" s="5"/>
      <c r="L1205" s="5"/>
      <c r="M1205" s="5"/>
      <c r="N1205" s="5"/>
      <c r="O1205" s="0" t="s">
        <v>6323</v>
      </c>
      <c r="P1205" s="0" t="s">
        <v>6324</v>
      </c>
      <c r="Q1205" s="0" t="s">
        <v>1248</v>
      </c>
      <c r="R1205" s="0" t="s">
        <v>52</v>
      </c>
      <c r="S1205" s="0" t="n">
        <v>653</v>
      </c>
      <c r="T1205" s="0" t="n">
        <v>2110</v>
      </c>
      <c r="U1205" s="0" t="n">
        <v>2110</v>
      </c>
      <c r="X1205" s="0" t="n">
        <v>89</v>
      </c>
      <c r="Y1205" s="0" t="s">
        <v>227</v>
      </c>
      <c r="Z1205" s="0" t="s">
        <v>120</v>
      </c>
      <c r="AA1205" s="0" t="s">
        <v>120</v>
      </c>
      <c r="AB1205" s="0" t="s">
        <v>6325</v>
      </c>
      <c r="AC1205" s="0" t="s">
        <v>120</v>
      </c>
      <c r="AD1205" s="0" t="s">
        <v>6326</v>
      </c>
      <c r="AG1205" s="6" t="n">
        <v>42735</v>
      </c>
      <c r="AH1205" s="0" t="n">
        <v>78</v>
      </c>
      <c r="AI1205" s="0" t="n">
        <v>82</v>
      </c>
      <c r="AJ1205" s="6" t="n">
        <v>42735</v>
      </c>
      <c r="AK1205" s="0" t="n">
        <v>3.708</v>
      </c>
      <c r="AL1205" s="6" t="n">
        <v>42735</v>
      </c>
      <c r="AM1205" s="0" t="n">
        <v>755</v>
      </c>
      <c r="AN1205" s="0" t="n">
        <v>796</v>
      </c>
      <c r="AO1205" s="0" t="n">
        <v>1.756</v>
      </c>
      <c r="AP1205" s="0" t="n">
        <v>1.962</v>
      </c>
      <c r="AQ1205" s="0" t="s">
        <v>803</v>
      </c>
      <c r="AR1205" s="0" t="s">
        <v>58</v>
      </c>
      <c r="AS1205" s="0" t="s">
        <v>227</v>
      </c>
      <c r="AT1205" s="0" t="n">
        <v>36</v>
      </c>
      <c r="AU1205" s="0" t="n">
        <v>33</v>
      </c>
      <c r="AV1205" s="0" t="s">
        <v>6327</v>
      </c>
      <c r="AW1205" s="0" t="s">
        <v>6328</v>
      </c>
      <c r="AX1205" s="0" t="s">
        <v>5524</v>
      </c>
      <c r="AY1205" s="0" t="s">
        <v>6328</v>
      </c>
    </row>
    <row r="1206" customFormat="false" ht="15" hidden="false" customHeight="false" outlineLevel="0" collapsed="false">
      <c r="A1206" s="0" t="s">
        <v>6329</v>
      </c>
      <c r="B1206" s="0" t="s">
        <v>763</v>
      </c>
      <c r="C1206" s="0" t="s">
        <v>6330</v>
      </c>
      <c r="E1206" s="1" t="s">
        <v>6330</v>
      </c>
      <c r="G1206" s="5" t="s">
        <v>6330</v>
      </c>
      <c r="H1206" s="5" t="s">
        <v>6331</v>
      </c>
      <c r="I1206" s="5" t="s">
        <v>6332</v>
      </c>
      <c r="J1206" s="5" t="s">
        <v>6333</v>
      </c>
      <c r="K1206" s="5"/>
      <c r="L1206" s="5"/>
      <c r="M1206" s="5"/>
      <c r="N1206" s="5"/>
      <c r="O1206" s="0" t="s">
        <v>6330</v>
      </c>
      <c r="P1206" s="0" t="s">
        <v>6329</v>
      </c>
      <c r="Q1206" s="0" t="s">
        <v>51</v>
      </c>
      <c r="R1206" s="0" t="s">
        <v>52</v>
      </c>
      <c r="S1206" s="0" t="n">
        <v>1.311</v>
      </c>
      <c r="T1206" s="0" t="n">
        <v>910</v>
      </c>
      <c r="U1206" s="0" t="n">
        <v>910</v>
      </c>
      <c r="V1206" s="0" t="n">
        <v>2899</v>
      </c>
      <c r="W1206" s="0" t="s">
        <v>6334</v>
      </c>
      <c r="X1206" s="0" t="n">
        <v>318</v>
      </c>
      <c r="Y1206" s="0" t="s">
        <v>53</v>
      </c>
      <c r="Z1206" s="0" t="n">
        <v>910</v>
      </c>
      <c r="AA1206" s="0" t="s">
        <v>54</v>
      </c>
      <c r="AB1206" s="0" t="s">
        <v>54</v>
      </c>
      <c r="AC1206" s="0" t="n">
        <v>5.766</v>
      </c>
      <c r="AD1206" s="0" t="s">
        <v>765</v>
      </c>
      <c r="AG1206" s="6" t="n">
        <v>42735</v>
      </c>
      <c r="AH1206" s="0" t="n">
        <v>-544</v>
      </c>
      <c r="AI1206" s="0" t="n">
        <v>-573</v>
      </c>
      <c r="AJ1206" s="6" t="n">
        <v>42735</v>
      </c>
      <c r="AK1206" s="0" t="n">
        <v>5.766</v>
      </c>
      <c r="AL1206" s="6" t="n">
        <v>42735</v>
      </c>
      <c r="AM1206" s="0" t="n">
        <v>4.612</v>
      </c>
      <c r="AN1206" s="0" t="n">
        <v>4.862</v>
      </c>
      <c r="AO1206" s="0" t="n">
        <v>92</v>
      </c>
      <c r="AP1206" s="0" t="n">
        <v>102</v>
      </c>
      <c r="AQ1206" s="0" t="s">
        <v>803</v>
      </c>
      <c r="AR1206" s="0" t="s">
        <v>58</v>
      </c>
      <c r="AS1206" s="0" t="s">
        <v>53</v>
      </c>
      <c r="AT1206" s="0" t="n">
        <v>151</v>
      </c>
      <c r="AU1206" s="0" t="n">
        <v>162</v>
      </c>
      <c r="AX1206" s="0" t="s">
        <v>5524</v>
      </c>
    </row>
    <row r="1207" customFormat="false" ht="15" hidden="false" customHeight="false" outlineLevel="0" collapsed="false">
      <c r="A1207" s="0" t="s">
        <v>6335</v>
      </c>
      <c r="B1207" s="0" t="s">
        <v>763</v>
      </c>
      <c r="C1207" s="0" t="s">
        <v>6336</v>
      </c>
      <c r="E1207" s="1" t="s">
        <v>6336</v>
      </c>
      <c r="G1207" s="5" t="s">
        <v>6336</v>
      </c>
      <c r="H1207" s="5"/>
      <c r="I1207" s="5"/>
      <c r="J1207" s="5"/>
      <c r="K1207" s="5"/>
      <c r="L1207" s="5"/>
      <c r="M1207" s="5"/>
      <c r="N1207" s="5"/>
      <c r="O1207" s="0" t="s">
        <v>6336</v>
      </c>
      <c r="P1207" s="0" t="s">
        <v>6337</v>
      </c>
      <c r="Q1207" s="0" t="s">
        <v>51</v>
      </c>
      <c r="R1207" s="0" t="s">
        <v>52</v>
      </c>
      <c r="S1207" s="0" t="n">
        <v>68</v>
      </c>
      <c r="T1207" s="0" t="n">
        <v>2651</v>
      </c>
      <c r="U1207" s="0" t="n">
        <v>2651</v>
      </c>
      <c r="X1207" s="0" t="n">
        <v>23</v>
      </c>
      <c r="Y1207" s="0" t="s">
        <v>53</v>
      </c>
      <c r="Z1207" s="0" t="n">
        <v>2651</v>
      </c>
      <c r="AA1207" s="0" t="s">
        <v>54</v>
      </c>
      <c r="AB1207" s="0" t="s">
        <v>54</v>
      </c>
      <c r="AC1207" s="0" t="n">
        <v>153</v>
      </c>
      <c r="AD1207" s="0" t="s">
        <v>5541</v>
      </c>
      <c r="AG1207" s="6" t="n">
        <v>42735</v>
      </c>
      <c r="AH1207" s="0" t="n">
        <v>1</v>
      </c>
      <c r="AI1207" s="0" t="n">
        <v>1</v>
      </c>
      <c r="AJ1207" s="6" t="n">
        <v>42735</v>
      </c>
      <c r="AK1207" s="0" t="n">
        <v>153</v>
      </c>
      <c r="AL1207" s="6" t="n">
        <v>42735</v>
      </c>
      <c r="AM1207" s="0" t="n">
        <v>61</v>
      </c>
      <c r="AN1207" s="0" t="n">
        <v>65</v>
      </c>
      <c r="AO1207" s="0" t="n">
        <v>53</v>
      </c>
      <c r="AP1207" s="0" t="n">
        <v>60</v>
      </c>
      <c r="AQ1207" s="0" t="s">
        <v>803</v>
      </c>
      <c r="AR1207" s="0" t="s">
        <v>58</v>
      </c>
      <c r="AS1207" s="0" t="s">
        <v>53</v>
      </c>
      <c r="AT1207" s="0" t="n">
        <v>14</v>
      </c>
      <c r="AU1207" s="0" t="n">
        <v>14</v>
      </c>
      <c r="AV1207" s="0" t="s">
        <v>5524</v>
      </c>
      <c r="AX1207" s="0" t="s">
        <v>5524</v>
      </c>
      <c r="AY1207" s="0" t="s">
        <v>1071</v>
      </c>
    </row>
    <row r="1208" customFormat="false" ht="15" hidden="false" customHeight="false" outlineLevel="0" collapsed="false">
      <c r="A1208" s="0" t="s">
        <v>6338</v>
      </c>
      <c r="B1208" s="0" t="s">
        <v>6339</v>
      </c>
      <c r="C1208" s="0" t="s">
        <v>6340</v>
      </c>
      <c r="E1208" s="1" t="s">
        <v>6340</v>
      </c>
      <c r="G1208" s="5" t="s">
        <v>6340</v>
      </c>
      <c r="H1208" s="5"/>
      <c r="I1208" s="5"/>
      <c r="J1208" s="5"/>
      <c r="K1208" s="5"/>
      <c r="L1208" s="5"/>
      <c r="M1208" s="5"/>
      <c r="N1208" s="5"/>
      <c r="O1208" s="0" t="s">
        <v>6341</v>
      </c>
      <c r="P1208" s="0" t="s">
        <v>6342</v>
      </c>
      <c r="Q1208" s="0" t="s">
        <v>451</v>
      </c>
      <c r="R1208" s="0" t="s">
        <v>52</v>
      </c>
      <c r="S1208" s="0" t="n">
        <v>16.363</v>
      </c>
      <c r="T1208" s="0" t="n">
        <v>6419</v>
      </c>
      <c r="U1208" s="0" t="n">
        <v>6419</v>
      </c>
      <c r="V1208" s="0" t="n">
        <v>6492</v>
      </c>
      <c r="W1208" s="0" t="s">
        <v>6343</v>
      </c>
      <c r="X1208" s="0" t="n">
        <v>1.276</v>
      </c>
      <c r="Y1208" s="0" t="s">
        <v>67</v>
      </c>
      <c r="Z1208" s="0" t="n">
        <v>6420</v>
      </c>
      <c r="AA1208" s="0" t="s">
        <v>54</v>
      </c>
      <c r="AB1208" s="0" t="s">
        <v>54</v>
      </c>
      <c r="AC1208" s="0" t="n">
        <v>241</v>
      </c>
      <c r="AD1208" s="0" t="s">
        <v>962</v>
      </c>
      <c r="AG1208" s="6" t="n">
        <v>42735</v>
      </c>
      <c r="AH1208" s="0" t="n">
        <v>-209</v>
      </c>
      <c r="AI1208" s="0" t="n">
        <v>-220</v>
      </c>
      <c r="AJ1208" s="6" t="n">
        <v>42735</v>
      </c>
      <c r="AK1208" s="0" t="n">
        <v>55.346</v>
      </c>
      <c r="AL1208" s="6" t="n">
        <v>42735</v>
      </c>
      <c r="AM1208" s="0" t="n">
        <v>953.29</v>
      </c>
      <c r="AN1208" s="0" t="s">
        <v>6344</v>
      </c>
      <c r="AO1208" s="0" t="s">
        <v>56</v>
      </c>
      <c r="AP1208" s="0" t="s">
        <v>56</v>
      </c>
      <c r="AQ1208" s="0" t="s">
        <v>70</v>
      </c>
      <c r="AR1208" s="0" t="s">
        <v>70</v>
      </c>
      <c r="AS1208" s="0" t="s">
        <v>67</v>
      </c>
      <c r="AT1208" s="0" t="n">
        <v>1848</v>
      </c>
      <c r="AU1208" s="0" t="n">
        <v>278</v>
      </c>
      <c r="AX1208" s="0" t="s">
        <v>145</v>
      </c>
    </row>
    <row r="1209" customFormat="false" ht="15" hidden="false" customHeight="false" outlineLevel="0" collapsed="false">
      <c r="A1209" s="0" t="s">
        <v>6345</v>
      </c>
      <c r="B1209" s="0" t="s">
        <v>6339</v>
      </c>
      <c r="C1209" s="0" t="s">
        <v>6346</v>
      </c>
      <c r="E1209" s="1" t="s">
        <v>6346</v>
      </c>
      <c r="G1209" s="5" t="s">
        <v>6346</v>
      </c>
      <c r="H1209" s="5"/>
      <c r="I1209" s="5"/>
      <c r="J1209" s="5"/>
      <c r="K1209" s="5"/>
      <c r="L1209" s="5"/>
      <c r="M1209" s="5"/>
      <c r="N1209" s="5"/>
      <c r="O1209" s="0" t="s">
        <v>6346</v>
      </c>
      <c r="P1209" s="0" t="s">
        <v>6347</v>
      </c>
      <c r="Q1209" s="0" t="s">
        <v>51</v>
      </c>
      <c r="R1209" s="0" t="s">
        <v>52</v>
      </c>
      <c r="S1209" s="0" t="n">
        <v>1.2</v>
      </c>
      <c r="T1209" s="0" t="n">
        <v>2041</v>
      </c>
      <c r="U1209" s="0" t="n">
        <v>2041</v>
      </c>
      <c r="V1209" s="0" t="n">
        <v>2041</v>
      </c>
      <c r="W1209" s="0" t="s">
        <v>6348</v>
      </c>
      <c r="X1209" s="0" t="n">
        <v>124</v>
      </c>
      <c r="Y1209" s="0" t="s">
        <v>53</v>
      </c>
      <c r="Z1209" s="0" t="n">
        <v>2041</v>
      </c>
      <c r="AA1209" s="0" t="s">
        <v>54</v>
      </c>
      <c r="AB1209" s="0" t="s">
        <v>54</v>
      </c>
      <c r="AC1209" s="0" t="n">
        <v>4.998</v>
      </c>
      <c r="AD1209" s="0" t="s">
        <v>6349</v>
      </c>
      <c r="AG1209" s="6" t="n">
        <v>42521</v>
      </c>
      <c r="AH1209" s="0" t="n">
        <v>89</v>
      </c>
      <c r="AI1209" s="0" t="n">
        <v>99</v>
      </c>
      <c r="AJ1209" s="6" t="n">
        <v>42521</v>
      </c>
      <c r="AK1209" s="0" t="n">
        <v>4.998</v>
      </c>
      <c r="AL1209" s="6" t="n">
        <v>42521</v>
      </c>
      <c r="AM1209" s="0" t="n">
        <v>1.533</v>
      </c>
      <c r="AN1209" s="0" t="n">
        <v>1.709</v>
      </c>
      <c r="AO1209" s="0" t="n">
        <v>1.721</v>
      </c>
      <c r="AP1209" s="0" t="n">
        <v>1.923</v>
      </c>
      <c r="AQ1209" s="0" t="s">
        <v>880</v>
      </c>
      <c r="AR1209" s="0" t="s">
        <v>58</v>
      </c>
      <c r="AS1209" s="0" t="s">
        <v>53</v>
      </c>
      <c r="AT1209" s="0" t="n">
        <v>61</v>
      </c>
      <c r="AU1209" s="0" t="n">
        <v>64</v>
      </c>
      <c r="AX1209" s="0" t="s">
        <v>145</v>
      </c>
      <c r="AY1209" s="0" t="s">
        <v>6350</v>
      </c>
    </row>
    <row r="1210" customFormat="false" ht="15" hidden="false" customHeight="false" outlineLevel="0" collapsed="false">
      <c r="A1210" s="0" t="s">
        <v>6351</v>
      </c>
      <c r="B1210" s="0" t="s">
        <v>6339</v>
      </c>
      <c r="C1210" s="0" t="s">
        <v>6352</v>
      </c>
      <c r="E1210" s="1" t="s">
        <v>6352</v>
      </c>
      <c r="G1210" s="5" t="s">
        <v>6352</v>
      </c>
      <c r="H1210" s="5"/>
      <c r="I1210" s="5"/>
      <c r="J1210" s="5"/>
      <c r="K1210" s="5"/>
      <c r="L1210" s="5"/>
      <c r="M1210" s="5"/>
      <c r="N1210" s="5"/>
      <c r="O1210" s="0" t="s">
        <v>6352</v>
      </c>
      <c r="P1210" s="0" t="s">
        <v>6353</v>
      </c>
      <c r="Q1210" s="0" t="s">
        <v>51</v>
      </c>
      <c r="R1210" s="0" t="s">
        <v>52</v>
      </c>
      <c r="S1210" s="0" t="n">
        <v>14.142</v>
      </c>
      <c r="T1210" s="0" t="n">
        <v>1101</v>
      </c>
      <c r="U1210" s="0" t="n">
        <v>1101</v>
      </c>
      <c r="W1210" s="0" t="s">
        <v>6354</v>
      </c>
      <c r="X1210" s="0" t="n">
        <v>1</v>
      </c>
      <c r="Y1210" s="0" t="s">
        <v>53</v>
      </c>
      <c r="Z1210" s="0" t="n">
        <v>1101</v>
      </c>
      <c r="AA1210" s="0" t="s">
        <v>54</v>
      </c>
      <c r="AB1210" s="0" t="s">
        <v>54</v>
      </c>
      <c r="AC1210" s="0" t="n">
        <v>32.078</v>
      </c>
      <c r="AD1210" s="0" t="s">
        <v>962</v>
      </c>
      <c r="AG1210" s="6" t="n">
        <v>42551</v>
      </c>
      <c r="AH1210" s="0" t="n">
        <v>2.726</v>
      </c>
      <c r="AI1210" s="0" t="n">
        <v>3.027</v>
      </c>
      <c r="AJ1210" s="6" t="n">
        <v>42551</v>
      </c>
      <c r="AK1210" s="0" t="n">
        <v>32.078</v>
      </c>
      <c r="AL1210" s="6" t="n">
        <v>42551</v>
      </c>
      <c r="AM1210" s="0" t="n">
        <v>34.614</v>
      </c>
      <c r="AN1210" s="0" t="n">
        <v>38.429</v>
      </c>
      <c r="AO1210" s="0" t="n">
        <v>67.415</v>
      </c>
      <c r="AP1210" s="0" t="n">
        <v>75.326</v>
      </c>
      <c r="AQ1210" s="0" t="s">
        <v>880</v>
      </c>
      <c r="AR1210" s="0" t="s">
        <v>58</v>
      </c>
      <c r="AS1210" s="0" t="s">
        <v>53</v>
      </c>
      <c r="AT1210" s="0" t="n">
        <v>394</v>
      </c>
      <c r="AU1210" s="0" t="n">
        <v>464</v>
      </c>
      <c r="AV1210" s="0" t="s">
        <v>6355</v>
      </c>
      <c r="AX1210" s="0" t="s">
        <v>145</v>
      </c>
      <c r="AY1210" s="0" t="s">
        <v>6356</v>
      </c>
    </row>
    <row r="1211" customFormat="false" ht="15" hidden="false" customHeight="false" outlineLevel="0" collapsed="false">
      <c r="A1211" s="0" t="s">
        <v>6357</v>
      </c>
      <c r="B1211" s="0" t="s">
        <v>6339</v>
      </c>
      <c r="C1211" s="0" t="s">
        <v>6358</v>
      </c>
      <c r="E1211" s="1" t="s">
        <v>6358</v>
      </c>
      <c r="G1211" s="5" t="s">
        <v>6358</v>
      </c>
      <c r="H1211" s="5"/>
      <c r="I1211" s="5"/>
      <c r="J1211" s="5"/>
      <c r="K1211" s="5"/>
      <c r="L1211" s="5"/>
      <c r="M1211" s="5"/>
      <c r="N1211" s="5"/>
      <c r="O1211" s="0" t="s">
        <v>6358</v>
      </c>
      <c r="P1211" s="0" t="s">
        <v>6359</v>
      </c>
      <c r="Q1211" s="0" t="s">
        <v>51</v>
      </c>
      <c r="R1211" s="0" t="s">
        <v>52</v>
      </c>
      <c r="S1211" s="0" t="n">
        <v>2.391</v>
      </c>
      <c r="T1211" s="0" t="n">
        <v>3030</v>
      </c>
      <c r="U1211" s="0" t="n">
        <v>3030</v>
      </c>
      <c r="V1211" s="0" t="n">
        <v>2651</v>
      </c>
      <c r="W1211" s="0" t="s">
        <v>6360</v>
      </c>
      <c r="X1211" s="0" t="n">
        <v>478</v>
      </c>
      <c r="Y1211" s="0" t="s">
        <v>53</v>
      </c>
      <c r="Z1211" s="0" t="n">
        <v>3030</v>
      </c>
      <c r="AA1211" s="0" t="s">
        <v>54</v>
      </c>
      <c r="AB1211" s="0" t="s">
        <v>54</v>
      </c>
      <c r="AC1211" s="0" t="n">
        <v>10.898</v>
      </c>
      <c r="AD1211" s="0" t="s">
        <v>6361</v>
      </c>
      <c r="AG1211" s="6" t="n">
        <v>42735</v>
      </c>
      <c r="AH1211" s="0" t="n">
        <v>-928</v>
      </c>
      <c r="AI1211" s="0" t="n">
        <v>-978</v>
      </c>
      <c r="AJ1211" s="6" t="n">
        <v>42735</v>
      </c>
      <c r="AK1211" s="0" t="n">
        <v>10.898</v>
      </c>
      <c r="AL1211" s="6" t="n">
        <v>42735</v>
      </c>
      <c r="AM1211" s="0" t="n">
        <v>3.26</v>
      </c>
      <c r="AN1211" s="0" t="n">
        <v>3.436</v>
      </c>
      <c r="AO1211" s="0" t="n">
        <v>3.714</v>
      </c>
      <c r="AP1211" s="0" t="n">
        <v>4.15</v>
      </c>
      <c r="AQ1211" s="0" t="s">
        <v>880</v>
      </c>
      <c r="AR1211" s="0" t="s">
        <v>58</v>
      </c>
      <c r="AS1211" s="0" t="s">
        <v>53</v>
      </c>
      <c r="AT1211" s="0" t="n">
        <v>297</v>
      </c>
      <c r="AU1211" s="0" t="n">
        <v>301</v>
      </c>
      <c r="AX1211" s="0" t="s">
        <v>145</v>
      </c>
    </row>
    <row r="1212" customFormat="false" ht="15" hidden="false" customHeight="false" outlineLevel="0" collapsed="false">
      <c r="A1212" s="0" t="s">
        <v>6362</v>
      </c>
      <c r="B1212" s="0" t="s">
        <v>6339</v>
      </c>
      <c r="C1212" s="0" t="s">
        <v>6363</v>
      </c>
      <c r="E1212" s="1" t="s">
        <v>6363</v>
      </c>
      <c r="G1212" s="5" t="s">
        <v>6363</v>
      </c>
      <c r="H1212" s="5"/>
      <c r="I1212" s="5"/>
      <c r="J1212" s="5"/>
      <c r="K1212" s="5"/>
      <c r="L1212" s="5"/>
      <c r="M1212" s="5"/>
      <c r="N1212" s="5"/>
      <c r="O1212" s="0" t="s">
        <v>6363</v>
      </c>
      <c r="P1212" s="0" t="s">
        <v>6364</v>
      </c>
      <c r="Q1212" s="0" t="s">
        <v>51</v>
      </c>
      <c r="R1212" s="0" t="s">
        <v>52</v>
      </c>
      <c r="S1212" s="0" t="n">
        <v>15.431</v>
      </c>
      <c r="T1212" s="0" t="n">
        <v>2059</v>
      </c>
      <c r="U1212" s="0" t="n">
        <v>2059</v>
      </c>
      <c r="X1212" s="0" t="n">
        <v>304</v>
      </c>
      <c r="Y1212" s="0" t="s">
        <v>53</v>
      </c>
      <c r="Z1212" s="0" t="n">
        <v>2059</v>
      </c>
      <c r="AA1212" s="0" t="s">
        <v>54</v>
      </c>
      <c r="AB1212" s="0" t="s">
        <v>54</v>
      </c>
      <c r="AC1212" s="0" t="n">
        <v>12.325</v>
      </c>
      <c r="AD1212" s="0" t="s">
        <v>962</v>
      </c>
      <c r="AG1212" s="6" t="n">
        <v>42460</v>
      </c>
      <c r="AH1212" s="0" t="n">
        <v>421</v>
      </c>
      <c r="AI1212" s="0" t="n">
        <v>480</v>
      </c>
      <c r="AJ1212" s="6" t="n">
        <v>42460</v>
      </c>
      <c r="AK1212" s="0" t="n">
        <v>12.325</v>
      </c>
      <c r="AL1212" s="6" t="n">
        <v>42460</v>
      </c>
      <c r="AM1212" s="0" t="n">
        <v>5.133</v>
      </c>
      <c r="AN1212" s="0" t="n">
        <v>5.844</v>
      </c>
      <c r="AO1212" s="0" t="n">
        <v>6.518</v>
      </c>
      <c r="AP1212" s="0" t="n">
        <v>7.283</v>
      </c>
      <c r="AQ1212" s="0" t="s">
        <v>880</v>
      </c>
      <c r="AR1212" s="0" t="s">
        <v>58</v>
      </c>
      <c r="AS1212" s="0" t="s">
        <v>53</v>
      </c>
      <c r="AT1212" s="0" t="n">
        <v>142</v>
      </c>
      <c r="AU1212" s="0" t="n">
        <v>160</v>
      </c>
      <c r="AX1212" s="0" t="s">
        <v>145</v>
      </c>
      <c r="AY1212" s="0" t="s">
        <v>6365</v>
      </c>
    </row>
    <row r="1213" customFormat="false" ht="15" hidden="false" customHeight="false" outlineLevel="0" collapsed="false">
      <c r="A1213" s="0" t="s">
        <v>6366</v>
      </c>
      <c r="B1213" s="0" t="s">
        <v>6339</v>
      </c>
      <c r="C1213" s="0" t="s">
        <v>6367</v>
      </c>
      <c r="E1213" s="1" t="s">
        <v>6367</v>
      </c>
      <c r="G1213" s="5" t="s">
        <v>6367</v>
      </c>
      <c r="H1213" s="5"/>
      <c r="I1213" s="5"/>
      <c r="J1213" s="5"/>
      <c r="K1213" s="5"/>
      <c r="L1213" s="5"/>
      <c r="M1213" s="5"/>
      <c r="N1213" s="5"/>
      <c r="O1213" s="0" t="s">
        <v>6367</v>
      </c>
      <c r="P1213" s="0" t="s">
        <v>6368</v>
      </c>
      <c r="Q1213" s="0" t="s">
        <v>51</v>
      </c>
      <c r="R1213" s="0" t="s">
        <v>52</v>
      </c>
      <c r="S1213" s="0" t="n">
        <v>1.163</v>
      </c>
      <c r="T1213" s="0" t="n">
        <v>2611</v>
      </c>
      <c r="U1213" s="0" t="n">
        <v>2611</v>
      </c>
      <c r="W1213" s="0" t="s">
        <v>6369</v>
      </c>
      <c r="X1213" s="0" t="n">
        <v>341</v>
      </c>
      <c r="Y1213" s="0" t="s">
        <v>53</v>
      </c>
      <c r="Z1213" s="0" t="n">
        <v>2611</v>
      </c>
      <c r="AA1213" s="0" t="s">
        <v>54</v>
      </c>
      <c r="AB1213" s="0" t="s">
        <v>54</v>
      </c>
      <c r="AC1213" s="0" t="n">
        <v>5.604</v>
      </c>
      <c r="AD1213" s="0" t="s">
        <v>6370</v>
      </c>
      <c r="AG1213" s="6" t="n">
        <v>42462</v>
      </c>
      <c r="AH1213" s="0" t="n">
        <v>138</v>
      </c>
      <c r="AI1213" s="0" t="n">
        <v>157</v>
      </c>
      <c r="AJ1213" s="6" t="n">
        <v>42462</v>
      </c>
      <c r="AK1213" s="0" t="n">
        <v>5.604</v>
      </c>
      <c r="AL1213" s="6" t="n">
        <v>42462</v>
      </c>
      <c r="AM1213" s="0" t="n">
        <v>1.6</v>
      </c>
      <c r="AN1213" s="0" t="n">
        <v>1.822</v>
      </c>
      <c r="AO1213" s="0" t="n">
        <v>4.929</v>
      </c>
      <c r="AP1213" s="0" t="n">
        <v>5.508</v>
      </c>
      <c r="AQ1213" s="0" t="s">
        <v>880</v>
      </c>
      <c r="AR1213" s="0" t="s">
        <v>58</v>
      </c>
      <c r="AS1213" s="0" t="s">
        <v>53</v>
      </c>
      <c r="AT1213" s="0" t="n">
        <v>191</v>
      </c>
      <c r="AU1213" s="0" t="n">
        <v>193</v>
      </c>
      <c r="AV1213" s="0" t="s">
        <v>6371</v>
      </c>
      <c r="AX1213" s="0" t="s">
        <v>145</v>
      </c>
      <c r="AY1213" s="0" t="s">
        <v>6372</v>
      </c>
    </row>
    <row r="1214" customFormat="false" ht="15" hidden="false" customHeight="false" outlineLevel="0" collapsed="false">
      <c r="A1214" s="0" t="s">
        <v>6373</v>
      </c>
      <c r="B1214" s="0" t="s">
        <v>6339</v>
      </c>
      <c r="C1214" s="0" t="s">
        <v>6374</v>
      </c>
      <c r="E1214" s="1" t="s">
        <v>6374</v>
      </c>
      <c r="G1214" s="5" t="s">
        <v>6374</v>
      </c>
      <c r="H1214" s="5"/>
      <c r="I1214" s="5"/>
      <c r="J1214" s="5"/>
      <c r="K1214" s="5"/>
      <c r="L1214" s="5"/>
      <c r="M1214" s="5"/>
      <c r="N1214" s="5"/>
      <c r="O1214" s="0" t="s">
        <v>6374</v>
      </c>
      <c r="P1214" s="0" t="s">
        <v>6375</v>
      </c>
      <c r="Q1214" s="0" t="s">
        <v>451</v>
      </c>
      <c r="R1214" s="0" t="s">
        <v>52</v>
      </c>
      <c r="S1214" s="0" t="n">
        <v>31.134</v>
      </c>
      <c r="T1214" s="0" t="n">
        <v>6420</v>
      </c>
      <c r="U1214" s="0" t="n">
        <v>6420</v>
      </c>
      <c r="X1214" s="0" t="n">
        <v>2.218</v>
      </c>
      <c r="Y1214" s="0" t="s">
        <v>53</v>
      </c>
      <c r="Z1214" s="0" t="n">
        <v>6420</v>
      </c>
      <c r="AA1214" s="0" t="s">
        <v>54</v>
      </c>
      <c r="AB1214" s="0" t="s">
        <v>54</v>
      </c>
      <c r="AC1214" s="0" t="n">
        <v>119.3</v>
      </c>
      <c r="AD1214" s="0" t="s">
        <v>962</v>
      </c>
      <c r="AG1214" s="6" t="n">
        <v>42735</v>
      </c>
      <c r="AH1214" s="0" t="n">
        <v>3.3</v>
      </c>
      <c r="AI1214" s="0" t="n">
        <v>3.479</v>
      </c>
      <c r="AJ1214" s="6" t="n">
        <v>42735</v>
      </c>
      <c r="AK1214" s="0" t="n">
        <v>119.3</v>
      </c>
      <c r="AL1214" s="6" t="n">
        <v>42735</v>
      </c>
      <c r="AM1214" s="0" t="s">
        <v>6376</v>
      </c>
      <c r="AN1214" s="0" t="s">
        <v>6377</v>
      </c>
      <c r="AO1214" s="0" t="n">
        <v>38.27</v>
      </c>
      <c r="AP1214" s="0" t="n">
        <v>42.76</v>
      </c>
      <c r="AQ1214" s="0" t="s">
        <v>880</v>
      </c>
      <c r="AR1214" s="0" t="s">
        <v>58</v>
      </c>
      <c r="AS1214" s="0" t="s">
        <v>53</v>
      </c>
      <c r="AT1214" s="0" t="n">
        <v>1321</v>
      </c>
      <c r="AU1214" s="0" t="n">
        <v>2.855</v>
      </c>
      <c r="AX1214" s="0" t="s">
        <v>145</v>
      </c>
      <c r="AY1214" s="0" t="s">
        <v>6378</v>
      </c>
    </row>
    <row r="1215" customFormat="false" ht="15" hidden="false" customHeight="false" outlineLevel="0" collapsed="false">
      <c r="A1215" s="0" t="s">
        <v>6379</v>
      </c>
      <c r="B1215" s="0" t="s">
        <v>6339</v>
      </c>
      <c r="C1215" s="0" t="s">
        <v>6380</v>
      </c>
      <c r="E1215" s="1" t="s">
        <v>6380</v>
      </c>
      <c r="G1215" s="5" t="s">
        <v>6380</v>
      </c>
      <c r="H1215" s="5"/>
      <c r="I1215" s="5"/>
      <c r="J1215" s="5"/>
      <c r="K1215" s="5"/>
      <c r="L1215" s="5"/>
      <c r="M1215" s="5"/>
      <c r="N1215" s="5" t="s">
        <v>6381</v>
      </c>
      <c r="O1215" s="0" t="s">
        <v>6380</v>
      </c>
      <c r="P1215" s="0" t="s">
        <v>6382</v>
      </c>
      <c r="Q1215" s="0" t="s">
        <v>51</v>
      </c>
      <c r="R1215" s="0" t="s">
        <v>52</v>
      </c>
      <c r="S1215" s="0" t="n">
        <v>5.704</v>
      </c>
      <c r="T1215" s="0" t="n">
        <v>5811</v>
      </c>
      <c r="U1215" s="0" t="n">
        <v>5811</v>
      </c>
      <c r="X1215" s="0" t="n">
        <v>998</v>
      </c>
      <c r="Y1215" s="0" t="s">
        <v>53</v>
      </c>
      <c r="Z1215" s="0" t="n">
        <v>5811</v>
      </c>
      <c r="AA1215" s="0" t="s">
        <v>54</v>
      </c>
      <c r="AB1215" s="0" t="s">
        <v>54</v>
      </c>
      <c r="AC1215" s="0" t="n">
        <v>32.719</v>
      </c>
      <c r="AD1215" s="0" t="s">
        <v>962</v>
      </c>
      <c r="AG1215" s="6" t="n">
        <v>42735</v>
      </c>
      <c r="AH1215" s="0" t="n">
        <v>-2.725</v>
      </c>
      <c r="AI1215" s="0" t="n">
        <v>-2.873</v>
      </c>
      <c r="AJ1215" s="6" t="n">
        <v>42735</v>
      </c>
      <c r="AK1215" s="0" t="n">
        <v>32.719</v>
      </c>
      <c r="AL1215" s="6" t="n">
        <v>42735</v>
      </c>
      <c r="AM1215" s="0" t="n">
        <v>11.748</v>
      </c>
      <c r="AN1215" s="0" t="n">
        <v>12.383</v>
      </c>
      <c r="AO1215" s="0" t="n">
        <v>6.662</v>
      </c>
      <c r="AP1215" s="0" t="n">
        <v>7.444</v>
      </c>
      <c r="AQ1215" s="0" t="s">
        <v>880</v>
      </c>
      <c r="AR1215" s="0" t="s">
        <v>58</v>
      </c>
      <c r="AS1215" s="0" t="s">
        <v>53</v>
      </c>
      <c r="AT1215" s="0" t="n">
        <v>464</v>
      </c>
      <c r="AU1215" s="0" t="n">
        <v>499</v>
      </c>
      <c r="AX1215" s="0" t="s">
        <v>145</v>
      </c>
      <c r="AY1215" s="0" t="s">
        <v>1775</v>
      </c>
    </row>
    <row r="1216" customFormat="false" ht="15" hidden="false" customHeight="false" outlineLevel="0" collapsed="false">
      <c r="A1216" s="0" t="s">
        <v>6383</v>
      </c>
      <c r="B1216" s="0" t="s">
        <v>6339</v>
      </c>
      <c r="C1216" s="0" t="s">
        <v>6384</v>
      </c>
      <c r="E1216" s="1" t="s">
        <v>6384</v>
      </c>
      <c r="G1216" s="5" t="s">
        <v>6384</v>
      </c>
      <c r="H1216" s="5"/>
      <c r="I1216" s="5"/>
      <c r="J1216" s="5"/>
      <c r="K1216" s="5"/>
      <c r="L1216" s="5"/>
      <c r="M1216" s="5"/>
      <c r="N1216" s="5"/>
      <c r="O1216" s="0" t="s">
        <v>6384</v>
      </c>
      <c r="P1216" s="0" t="s">
        <v>6385</v>
      </c>
      <c r="Q1216" s="0" t="s">
        <v>51</v>
      </c>
      <c r="R1216" s="0" t="s">
        <v>52</v>
      </c>
      <c r="S1216" s="0" t="n">
        <v>986</v>
      </c>
      <c r="T1216" s="0" t="n">
        <v>2611</v>
      </c>
      <c r="U1216" s="0" t="n">
        <v>2611</v>
      </c>
      <c r="V1216" s="0" t="n">
        <v>8020</v>
      </c>
      <c r="W1216" s="0" t="s">
        <v>6386</v>
      </c>
      <c r="X1216" s="0" t="n">
        <v>242</v>
      </c>
      <c r="Y1216" s="0" t="s">
        <v>53</v>
      </c>
      <c r="Z1216" s="0" t="n">
        <v>2611</v>
      </c>
      <c r="AA1216" s="0" t="s">
        <v>54</v>
      </c>
      <c r="AB1216" s="0" t="s">
        <v>54</v>
      </c>
      <c r="AC1216" s="0" t="n">
        <v>9.836</v>
      </c>
      <c r="AD1216" s="0" t="s">
        <v>962</v>
      </c>
      <c r="AG1216" s="6" t="n">
        <v>42735</v>
      </c>
      <c r="AH1216" s="0" t="n">
        <v>-130</v>
      </c>
      <c r="AI1216" s="0" t="n">
        <v>-137</v>
      </c>
      <c r="AJ1216" s="6" t="n">
        <v>42735</v>
      </c>
      <c r="AK1216" s="0" t="n">
        <v>9.836</v>
      </c>
      <c r="AL1216" s="6" t="n">
        <v>42735</v>
      </c>
      <c r="AM1216" s="0" t="n">
        <v>1.345</v>
      </c>
      <c r="AN1216" s="0" t="n">
        <v>1.418</v>
      </c>
      <c r="AO1216" s="0" t="n">
        <v>780</v>
      </c>
      <c r="AP1216" s="0" t="n">
        <v>871</v>
      </c>
      <c r="AQ1216" s="0" t="s">
        <v>880</v>
      </c>
      <c r="AR1216" s="0" t="s">
        <v>58</v>
      </c>
      <c r="AS1216" s="0" t="s">
        <v>53</v>
      </c>
      <c r="AT1216" s="0" t="n">
        <v>126</v>
      </c>
      <c r="AU1216" s="0" t="n">
        <v>130</v>
      </c>
      <c r="AX1216" s="0" t="s">
        <v>145</v>
      </c>
    </row>
    <row r="1217" customFormat="false" ht="15" hidden="false" customHeight="false" outlineLevel="0" collapsed="false">
      <c r="A1217" s="0" t="s">
        <v>6387</v>
      </c>
      <c r="B1217" s="0" t="s">
        <v>6339</v>
      </c>
      <c r="C1217" s="0" t="s">
        <v>6388</v>
      </c>
      <c r="E1217" s="1" t="s">
        <v>6388</v>
      </c>
      <c r="G1217" s="5" t="s">
        <v>6388</v>
      </c>
      <c r="H1217" s="5"/>
      <c r="I1217" s="5"/>
      <c r="J1217" s="5"/>
      <c r="K1217" s="5"/>
      <c r="L1217" s="5"/>
      <c r="M1217" s="5"/>
      <c r="N1217" s="5"/>
      <c r="O1217" s="0" t="s">
        <v>6388</v>
      </c>
      <c r="P1217" s="0" t="s">
        <v>6389</v>
      </c>
      <c r="Q1217" s="0" t="s">
        <v>51</v>
      </c>
      <c r="R1217" s="0" t="s">
        <v>52</v>
      </c>
      <c r="S1217" s="0" t="n">
        <v>3.411</v>
      </c>
      <c r="T1217" s="0" t="n">
        <v>1081</v>
      </c>
      <c r="U1217" s="0" t="n">
        <v>1081</v>
      </c>
      <c r="V1217" s="0" t="n">
        <v>1081</v>
      </c>
      <c r="X1217" s="0" t="n">
        <v>992</v>
      </c>
      <c r="Y1217" s="0" t="s">
        <v>53</v>
      </c>
      <c r="Z1217" s="0" t="n">
        <v>1081</v>
      </c>
      <c r="AA1217" s="0" t="s">
        <v>54</v>
      </c>
      <c r="AB1217" s="0" t="s">
        <v>54</v>
      </c>
      <c r="AC1217" s="0" t="n">
        <v>4.417</v>
      </c>
      <c r="AD1217" s="0" t="s">
        <v>962</v>
      </c>
      <c r="AG1217" s="6" t="n">
        <v>42460</v>
      </c>
      <c r="AH1217" s="0" t="n">
        <v>206</v>
      </c>
      <c r="AI1217" s="0" t="n">
        <v>235</v>
      </c>
      <c r="AJ1217" s="6" t="n">
        <v>42460</v>
      </c>
      <c r="AK1217" s="0" t="n">
        <v>4.417</v>
      </c>
      <c r="AL1217" s="6" t="n">
        <v>42460</v>
      </c>
      <c r="AM1217" s="0" t="n">
        <v>3.231</v>
      </c>
      <c r="AN1217" s="0" t="n">
        <v>3.679</v>
      </c>
      <c r="AO1217" s="0" t="n">
        <v>3.838</v>
      </c>
      <c r="AP1217" s="0" t="n">
        <v>4.289</v>
      </c>
      <c r="AQ1217" s="0" t="s">
        <v>880</v>
      </c>
      <c r="AR1217" s="0" t="s">
        <v>58</v>
      </c>
      <c r="AS1217" s="0" t="s">
        <v>53</v>
      </c>
      <c r="AT1217" s="0" t="n">
        <v>127</v>
      </c>
      <c r="AU1217" s="0" t="n">
        <v>138</v>
      </c>
      <c r="AV1217" s="0" t="s">
        <v>6390</v>
      </c>
      <c r="AX1217" s="0" t="s">
        <v>145</v>
      </c>
      <c r="AY1217" s="0" t="s">
        <v>6391</v>
      </c>
    </row>
    <row r="1218" customFormat="false" ht="15" hidden="false" customHeight="false" outlineLevel="0" collapsed="false">
      <c r="A1218" s="0" t="s">
        <v>6392</v>
      </c>
      <c r="B1218" s="0" t="s">
        <v>6339</v>
      </c>
      <c r="C1218" s="0" t="s">
        <v>6393</v>
      </c>
      <c r="E1218" s="1" t="s">
        <v>6393</v>
      </c>
      <c r="G1218" s="5" t="s">
        <v>6393</v>
      </c>
      <c r="H1218" s="5" t="s">
        <v>6394</v>
      </c>
      <c r="I1218" s="5"/>
      <c r="J1218" s="5"/>
      <c r="K1218" s="5"/>
      <c r="L1218" s="5"/>
      <c r="M1218" s="5"/>
      <c r="N1218" s="5"/>
      <c r="Q1218" s="0" t="s">
        <v>51</v>
      </c>
      <c r="R1218" s="0" t="s">
        <v>52</v>
      </c>
      <c r="S1218" s="0" t="n">
        <v>8.482</v>
      </c>
      <c r="T1218" s="0" t="n">
        <v>5819</v>
      </c>
      <c r="U1218" s="0" t="n">
        <v>5819</v>
      </c>
      <c r="V1218" s="0" t="n">
        <v>6420</v>
      </c>
      <c r="W1218" s="0" t="s">
        <v>6395</v>
      </c>
      <c r="X1218" s="0" t="n">
        <v>997</v>
      </c>
      <c r="Y1218" s="0" t="s">
        <v>53</v>
      </c>
      <c r="AD1218" s="0" t="s">
        <v>962</v>
      </c>
      <c r="AG1218" s="6" t="n">
        <v>42735</v>
      </c>
      <c r="AH1218" s="0" t="n">
        <v>1.355</v>
      </c>
      <c r="AI1218" s="0" t="n">
        <v>1.428</v>
      </c>
      <c r="AJ1218" s="6" t="n">
        <v>42735</v>
      </c>
      <c r="AK1218" s="0" t="n">
        <v>31.2</v>
      </c>
      <c r="AL1218" s="6" t="n">
        <v>42735</v>
      </c>
      <c r="AM1218" s="0" t="n">
        <v>15.549</v>
      </c>
      <c r="AN1218" s="0" t="n">
        <v>16.39</v>
      </c>
      <c r="AO1218" s="0" t="n">
        <v>20.771</v>
      </c>
      <c r="AP1218" s="0" t="n">
        <v>23.209</v>
      </c>
      <c r="AQ1218" s="0" t="s">
        <v>880</v>
      </c>
      <c r="AR1218" s="0" t="s">
        <v>58</v>
      </c>
      <c r="AS1218" s="0" t="s">
        <v>53</v>
      </c>
      <c r="AT1218" s="0" t="n">
        <v>0</v>
      </c>
      <c r="AU1218" s="0" t="n">
        <v>10</v>
      </c>
      <c r="AX1218" s="0" t="s">
        <v>145</v>
      </c>
      <c r="AY1218" s="0" t="s">
        <v>6396</v>
      </c>
    </row>
    <row r="1219" customFormat="false" ht="15" hidden="false" customHeight="false" outlineLevel="0" collapsed="false">
      <c r="A1219" s="0" t="s">
        <v>6397</v>
      </c>
      <c r="B1219" s="0" t="s">
        <v>6339</v>
      </c>
      <c r="C1219" s="0" t="s">
        <v>6398</v>
      </c>
      <c r="E1219" s="1" t="s">
        <v>6398</v>
      </c>
      <c r="G1219" s="5" t="s">
        <v>6398</v>
      </c>
      <c r="H1219" s="5"/>
      <c r="I1219" s="5"/>
      <c r="J1219" s="5"/>
      <c r="K1219" s="5"/>
      <c r="L1219" s="5"/>
      <c r="M1219" s="5"/>
      <c r="N1219" s="5"/>
      <c r="O1219" s="0" t="s">
        <v>6398</v>
      </c>
      <c r="P1219" s="0" t="s">
        <v>6399</v>
      </c>
      <c r="Q1219" s="0" t="s">
        <v>51</v>
      </c>
      <c r="R1219" s="0" t="s">
        <v>52</v>
      </c>
      <c r="S1219" s="0" t="n">
        <v>581</v>
      </c>
      <c r="T1219" s="0" t="n">
        <v>2611</v>
      </c>
      <c r="U1219" s="0" t="n">
        <v>2611</v>
      </c>
      <c r="V1219" s="0" t="n">
        <v>1413</v>
      </c>
      <c r="X1219" s="0" t="n">
        <v>172</v>
      </c>
      <c r="Y1219" s="0" t="s">
        <v>53</v>
      </c>
      <c r="Z1219" s="0" t="n">
        <v>2611</v>
      </c>
      <c r="AA1219" s="0" t="s">
        <v>54</v>
      </c>
      <c r="AB1219" s="0" t="s">
        <v>54</v>
      </c>
      <c r="AC1219" s="0" t="n">
        <v>2.577</v>
      </c>
      <c r="AD1219" s="0" t="s">
        <v>6400</v>
      </c>
      <c r="AG1219" s="6" t="n">
        <v>42674</v>
      </c>
      <c r="AH1219" s="0" t="n">
        <v>12</v>
      </c>
      <c r="AI1219" s="0" t="n">
        <v>14</v>
      </c>
      <c r="AJ1219" s="6" t="n">
        <v>42674</v>
      </c>
      <c r="AK1219" s="0" t="n">
        <v>2.577</v>
      </c>
      <c r="AL1219" s="6" t="n">
        <v>42674</v>
      </c>
      <c r="AM1219" s="0" t="n">
        <v>860</v>
      </c>
      <c r="AN1219" s="0" t="n">
        <v>941</v>
      </c>
      <c r="AO1219" s="0" t="n">
        <v>613</v>
      </c>
      <c r="AP1219" s="0" t="n">
        <v>685</v>
      </c>
      <c r="AQ1219" s="0" t="s">
        <v>880</v>
      </c>
      <c r="AR1219" s="0" t="s">
        <v>58</v>
      </c>
      <c r="AS1219" s="0" t="s">
        <v>53</v>
      </c>
      <c r="AT1219" s="0" t="n">
        <v>78</v>
      </c>
      <c r="AU1219" s="0" t="n">
        <v>78</v>
      </c>
      <c r="AV1219" s="0" t="s">
        <v>6401</v>
      </c>
      <c r="AX1219" s="0" t="s">
        <v>145</v>
      </c>
      <c r="AY1219" s="0" t="s">
        <v>6402</v>
      </c>
    </row>
    <row r="1220" customFormat="false" ht="15" hidden="false" customHeight="false" outlineLevel="0" collapsed="false">
      <c r="A1220" s="0" t="s">
        <v>6403</v>
      </c>
      <c r="B1220" s="0" t="s">
        <v>6339</v>
      </c>
      <c r="C1220" s="0" t="s">
        <v>6404</v>
      </c>
      <c r="E1220" s="1" t="s">
        <v>6404</v>
      </c>
      <c r="G1220" s="5" t="s">
        <v>6404</v>
      </c>
      <c r="H1220" s="5"/>
      <c r="I1220" s="5"/>
      <c r="J1220" s="5"/>
      <c r="K1220" s="5"/>
      <c r="L1220" s="5"/>
      <c r="M1220" s="5"/>
      <c r="N1220" s="5"/>
      <c r="O1220" s="0" t="s">
        <v>6404</v>
      </c>
      <c r="P1220" s="0" t="s">
        <v>6405</v>
      </c>
      <c r="Q1220" s="0" t="s">
        <v>51</v>
      </c>
      <c r="R1220" s="0" t="s">
        <v>52</v>
      </c>
      <c r="S1220" s="0" t="n">
        <v>702</v>
      </c>
      <c r="T1220" s="0" t="n">
        <v>2611</v>
      </c>
      <c r="U1220" s="0" t="n">
        <v>2611</v>
      </c>
      <c r="V1220" s="0" t="n">
        <v>4652</v>
      </c>
      <c r="W1220" s="0" t="s">
        <v>6406</v>
      </c>
      <c r="X1220" s="0" t="n">
        <v>200</v>
      </c>
      <c r="Y1220" s="0" t="s">
        <v>53</v>
      </c>
      <c r="Z1220" s="0" t="n">
        <v>2611</v>
      </c>
      <c r="AA1220" s="0" t="s">
        <v>54</v>
      </c>
      <c r="AB1220" s="0" t="s">
        <v>54</v>
      </c>
      <c r="AC1220" s="0" t="n">
        <v>5.77</v>
      </c>
      <c r="AD1220" s="0" t="s">
        <v>6407</v>
      </c>
      <c r="AG1220" s="6" t="n">
        <v>42735</v>
      </c>
      <c r="AH1220" s="0" t="n">
        <v>19</v>
      </c>
      <c r="AI1220" s="0" t="n">
        <v>21</v>
      </c>
      <c r="AJ1220" s="6" t="n">
        <v>42735</v>
      </c>
      <c r="AK1220" s="0" t="n">
        <v>5.77</v>
      </c>
      <c r="AL1220" s="6" t="n">
        <v>42735</v>
      </c>
      <c r="AM1220" s="0" t="n">
        <v>548</v>
      </c>
      <c r="AN1220" s="0" t="n">
        <v>577</v>
      </c>
      <c r="AO1220" s="0" t="n">
        <v>384</v>
      </c>
      <c r="AP1220" s="0" t="n">
        <v>429</v>
      </c>
      <c r="AQ1220" s="0" t="s">
        <v>880</v>
      </c>
      <c r="AR1220" s="0" t="s">
        <v>58</v>
      </c>
      <c r="AS1220" s="0" t="s">
        <v>53</v>
      </c>
      <c r="AT1220" s="0" t="n">
        <v>113</v>
      </c>
      <c r="AU1220" s="0" t="n">
        <v>112</v>
      </c>
      <c r="AV1220" s="0" t="s">
        <v>6408</v>
      </c>
      <c r="AX1220" s="0" t="s">
        <v>145</v>
      </c>
    </row>
    <row r="1221" customFormat="false" ht="15" hidden="false" customHeight="false" outlineLevel="0" collapsed="false">
      <c r="A1221" s="0" t="s">
        <v>6409</v>
      </c>
      <c r="B1221" s="0" t="s">
        <v>6339</v>
      </c>
      <c r="C1221" s="0" t="s">
        <v>6410</v>
      </c>
      <c r="E1221" s="1" t="s">
        <v>6410</v>
      </c>
      <c r="G1221" s="5" t="s">
        <v>6410</v>
      </c>
      <c r="H1221" s="5"/>
      <c r="I1221" s="5"/>
      <c r="J1221" s="5"/>
      <c r="K1221" s="5"/>
      <c r="L1221" s="5"/>
      <c r="M1221" s="5"/>
      <c r="N1221" s="5"/>
      <c r="O1221" s="0" t="s">
        <v>6410</v>
      </c>
      <c r="P1221" s="0" t="s">
        <v>6411</v>
      </c>
      <c r="Q1221" s="0" t="s">
        <v>51</v>
      </c>
      <c r="R1221" s="0" t="s">
        <v>52</v>
      </c>
      <c r="S1221" s="0" t="n">
        <v>1.286</v>
      </c>
      <c r="T1221" s="0" t="n">
        <v>2059</v>
      </c>
      <c r="U1221" s="0" t="n">
        <v>2059</v>
      </c>
      <c r="W1221" s="0" t="s">
        <v>6412</v>
      </c>
      <c r="X1221" s="0" t="n">
        <v>132</v>
      </c>
      <c r="Y1221" s="0" t="s">
        <v>53</v>
      </c>
      <c r="Z1221" s="0" t="n">
        <v>2059</v>
      </c>
      <c r="AA1221" s="0" t="s">
        <v>54</v>
      </c>
      <c r="AB1221" s="0" t="s">
        <v>54</v>
      </c>
      <c r="AC1221" s="0" t="n">
        <v>2.698</v>
      </c>
      <c r="AD1221" s="0" t="s">
        <v>6413</v>
      </c>
      <c r="AG1221" s="6" t="n">
        <v>42735</v>
      </c>
      <c r="AH1221" s="0" t="n">
        <v>129</v>
      </c>
      <c r="AI1221" s="0" t="n">
        <v>136</v>
      </c>
      <c r="AJ1221" s="6" t="n">
        <v>42735</v>
      </c>
      <c r="AK1221" s="0" t="n">
        <v>2.698</v>
      </c>
      <c r="AL1221" s="6" t="n">
        <v>42735</v>
      </c>
      <c r="AM1221" s="0" t="n">
        <v>1.279</v>
      </c>
      <c r="AN1221" s="0" t="n">
        <v>1.348</v>
      </c>
      <c r="AO1221" s="0" t="n">
        <v>1.929</v>
      </c>
      <c r="AP1221" s="0" t="n">
        <v>2.155</v>
      </c>
      <c r="AQ1221" s="0" t="s">
        <v>880</v>
      </c>
      <c r="AR1221" s="0" t="s">
        <v>58</v>
      </c>
      <c r="AS1221" s="0" t="s">
        <v>53</v>
      </c>
      <c r="AT1221" s="0" t="n">
        <v>66</v>
      </c>
      <c r="AU1221" s="0" t="n">
        <v>68</v>
      </c>
      <c r="AX1221" s="0" t="s">
        <v>145</v>
      </c>
    </row>
    <row r="1222" customFormat="false" ht="15" hidden="false" customHeight="false" outlineLevel="0" collapsed="false">
      <c r="A1222" s="0" t="s">
        <v>6414</v>
      </c>
      <c r="B1222" s="0" t="s">
        <v>6339</v>
      </c>
      <c r="C1222" s="0" t="s">
        <v>6415</v>
      </c>
      <c r="E1222" s="1" t="s">
        <v>6415</v>
      </c>
      <c r="G1222" s="5" t="s">
        <v>6415</v>
      </c>
      <c r="H1222" s="5"/>
      <c r="I1222" s="5"/>
      <c r="J1222" s="5"/>
      <c r="K1222" s="5"/>
      <c r="L1222" s="5"/>
      <c r="M1222" s="5"/>
      <c r="N1222" s="5"/>
      <c r="O1222" s="0" t="s">
        <v>6415</v>
      </c>
      <c r="P1222" s="0" t="s">
        <v>6414</v>
      </c>
      <c r="Q1222" s="0" t="s">
        <v>51</v>
      </c>
      <c r="R1222" s="0" t="s">
        <v>52</v>
      </c>
      <c r="S1222" s="0" t="n">
        <v>183.331</v>
      </c>
      <c r="T1222" s="0" t="n">
        <v>1920</v>
      </c>
      <c r="U1222" s="0" t="n">
        <v>1920</v>
      </c>
      <c r="V1222" s="0" t="n">
        <v>610</v>
      </c>
      <c r="W1222" s="0" t="s">
        <v>6416</v>
      </c>
      <c r="X1222" s="0" t="n">
        <v>1.145</v>
      </c>
      <c r="Y1222" s="0" t="s">
        <v>53</v>
      </c>
      <c r="Z1222" s="0" t="n">
        <v>1920</v>
      </c>
      <c r="AA1222" s="0" t="s">
        <v>54</v>
      </c>
      <c r="AB1222" s="0" t="s">
        <v>54</v>
      </c>
      <c r="AC1222" s="0" t="n">
        <v>74.5</v>
      </c>
      <c r="AD1222" s="0" t="s">
        <v>962</v>
      </c>
      <c r="AG1222" s="6" t="n">
        <v>42735</v>
      </c>
      <c r="AH1222" s="0" t="n">
        <v>108</v>
      </c>
      <c r="AI1222" s="0" t="n">
        <v>114</v>
      </c>
      <c r="AJ1222" s="6" t="n">
        <v>42735</v>
      </c>
      <c r="AK1222" s="0" t="n">
        <v>74.5</v>
      </c>
      <c r="AL1222" s="6" t="n">
        <v>42735</v>
      </c>
      <c r="AM1222" s="0" t="n">
        <v>249.802</v>
      </c>
      <c r="AN1222" s="0" t="n">
        <v>263.316</v>
      </c>
      <c r="AO1222" s="0" t="n">
        <v>103.043</v>
      </c>
      <c r="AP1222" s="0" t="n">
        <v>115.135</v>
      </c>
      <c r="AQ1222" s="0" t="s">
        <v>880</v>
      </c>
      <c r="AR1222" s="0" t="s">
        <v>58</v>
      </c>
      <c r="AS1222" s="0" t="s">
        <v>53</v>
      </c>
      <c r="AT1222" s="0" t="n">
        <v>1260</v>
      </c>
      <c r="AU1222" s="0" t="n">
        <v>1.594</v>
      </c>
      <c r="AX1222" s="0" t="s">
        <v>145</v>
      </c>
      <c r="AY1222" s="0" t="s">
        <v>6417</v>
      </c>
    </row>
    <row r="1223" customFormat="false" ht="15" hidden="false" customHeight="false" outlineLevel="0" collapsed="false">
      <c r="A1223" s="0" t="s">
        <v>6418</v>
      </c>
      <c r="B1223" s="0" t="s">
        <v>6339</v>
      </c>
      <c r="C1223" s="0" t="s">
        <v>6419</v>
      </c>
      <c r="E1223" s="1" t="s">
        <v>6419</v>
      </c>
      <c r="G1223" s="5" t="s">
        <v>6419</v>
      </c>
      <c r="H1223" s="5"/>
      <c r="I1223" s="5"/>
      <c r="J1223" s="5"/>
      <c r="K1223" s="5"/>
      <c r="L1223" s="5"/>
      <c r="M1223" s="5"/>
      <c r="N1223" s="5"/>
      <c r="O1223" s="0" t="s">
        <v>6419</v>
      </c>
      <c r="P1223" s="0" t="s">
        <v>6420</v>
      </c>
      <c r="Q1223" s="0" t="s">
        <v>51</v>
      </c>
      <c r="R1223" s="0" t="s">
        <v>52</v>
      </c>
      <c r="S1223" s="0" t="n">
        <v>3.907</v>
      </c>
      <c r="T1223" s="0" t="n">
        <v>2651</v>
      </c>
      <c r="U1223" s="0" t="n">
        <v>2651</v>
      </c>
      <c r="W1223" s="0" t="s">
        <v>6421</v>
      </c>
      <c r="X1223" s="0" t="n">
        <v>684</v>
      </c>
      <c r="Y1223" s="0" t="s">
        <v>53</v>
      </c>
      <c r="Z1223" s="0" t="n">
        <v>2651</v>
      </c>
      <c r="AA1223" s="0" t="s">
        <v>54</v>
      </c>
      <c r="AB1223" s="0" t="s">
        <v>54</v>
      </c>
      <c r="AC1223" s="0" t="n">
        <v>22</v>
      </c>
      <c r="AD1223" s="0" t="s">
        <v>962</v>
      </c>
      <c r="AG1223" s="6" t="n">
        <v>42582</v>
      </c>
      <c r="AH1223" s="0" t="n">
        <v>307</v>
      </c>
      <c r="AI1223" s="0" t="n">
        <v>341</v>
      </c>
      <c r="AJ1223" s="6" t="n">
        <v>42582</v>
      </c>
      <c r="AK1223" s="0" t="n">
        <v>22</v>
      </c>
      <c r="AL1223" s="6" t="n">
        <v>42582</v>
      </c>
      <c r="AM1223" s="0" t="n">
        <v>5.304</v>
      </c>
      <c r="AN1223" s="0" t="n">
        <v>5.894</v>
      </c>
      <c r="AO1223" s="0" t="n">
        <v>7.403</v>
      </c>
      <c r="AP1223" s="0" t="n">
        <v>8.272</v>
      </c>
      <c r="AQ1223" s="0" t="s">
        <v>880</v>
      </c>
      <c r="AR1223" s="0" t="s">
        <v>58</v>
      </c>
      <c r="AS1223" s="0" t="s">
        <v>53</v>
      </c>
      <c r="AT1223" s="0" t="n">
        <v>306</v>
      </c>
      <c r="AU1223" s="0" t="n">
        <v>310</v>
      </c>
      <c r="AX1223" s="0" t="s">
        <v>145</v>
      </c>
      <c r="AY1223" s="0" t="s">
        <v>4735</v>
      </c>
    </row>
    <row r="1224" customFormat="false" ht="15" hidden="false" customHeight="false" outlineLevel="0" collapsed="false">
      <c r="A1224" s="0" t="s">
        <v>6422</v>
      </c>
      <c r="B1224" s="0" t="s">
        <v>6339</v>
      </c>
      <c r="C1224" s="0" t="s">
        <v>6423</v>
      </c>
      <c r="E1224" s="1" t="s">
        <v>6423</v>
      </c>
      <c r="G1224" s="5" t="s">
        <v>6423</v>
      </c>
      <c r="H1224" s="5"/>
      <c r="I1224" s="5"/>
      <c r="J1224" s="5"/>
      <c r="K1224" s="5"/>
      <c r="L1224" s="5"/>
      <c r="M1224" s="5"/>
      <c r="N1224" s="5"/>
      <c r="O1224" s="0" t="s">
        <v>6423</v>
      </c>
      <c r="P1224" s="0" t="s">
        <v>6424</v>
      </c>
      <c r="Q1224" s="0" t="s">
        <v>51</v>
      </c>
      <c r="R1224" s="0" t="s">
        <v>52</v>
      </c>
      <c r="S1224" s="0" t="n">
        <v>368</v>
      </c>
      <c r="T1224" s="0" t="n">
        <v>2434</v>
      </c>
      <c r="U1224" s="0" t="n">
        <v>2434</v>
      </c>
      <c r="W1224" s="0" t="s">
        <v>6425</v>
      </c>
      <c r="X1224" s="0" t="n">
        <v>110</v>
      </c>
      <c r="Y1224" s="0" t="s">
        <v>77</v>
      </c>
      <c r="Z1224" s="0" t="n">
        <v>2434</v>
      </c>
      <c r="AA1224" s="0" t="s">
        <v>54</v>
      </c>
      <c r="AB1224" s="0" t="s">
        <v>54</v>
      </c>
      <c r="AC1224" s="0" t="n">
        <v>7.184</v>
      </c>
      <c r="AD1224" s="0" t="s">
        <v>962</v>
      </c>
      <c r="AG1224" s="6" t="n">
        <v>42463</v>
      </c>
      <c r="AH1224" s="0" t="n">
        <v>-2</v>
      </c>
      <c r="AI1224" s="0" t="n">
        <v>-2</v>
      </c>
      <c r="AJ1224" s="6" t="n">
        <v>42463</v>
      </c>
      <c r="AK1224" s="0" t="n">
        <v>7.184</v>
      </c>
      <c r="AL1224" s="6" t="n">
        <v>42463</v>
      </c>
      <c r="AM1224" s="0" t="n">
        <v>154</v>
      </c>
      <c r="AN1224" s="0" t="n">
        <v>176</v>
      </c>
      <c r="AO1224" s="0" t="n">
        <v>62</v>
      </c>
      <c r="AP1224" s="0" t="n">
        <v>69</v>
      </c>
      <c r="AQ1224" s="0" t="s">
        <v>880</v>
      </c>
      <c r="AR1224" s="0" t="s">
        <v>58</v>
      </c>
      <c r="AS1224" s="0" t="s">
        <v>77</v>
      </c>
      <c r="AT1224" s="0" t="n">
        <v>50</v>
      </c>
      <c r="AU1224" s="0" t="n">
        <v>49</v>
      </c>
      <c r="AV1224" s="0" t="s">
        <v>145</v>
      </c>
      <c r="AX1224" s="0" t="s">
        <v>145</v>
      </c>
      <c r="AY1224" s="0" t="s">
        <v>6426</v>
      </c>
    </row>
    <row r="1225" customFormat="false" ht="15" hidden="false" customHeight="false" outlineLevel="0" collapsed="false">
      <c r="A1225" s="0" t="s">
        <v>6427</v>
      </c>
      <c r="B1225" s="0" t="s">
        <v>6339</v>
      </c>
      <c r="C1225" s="0" t="s">
        <v>6428</v>
      </c>
      <c r="E1225" s="1" t="s">
        <v>6428</v>
      </c>
      <c r="G1225" s="5" t="s">
        <v>6428</v>
      </c>
      <c r="H1225" s="5"/>
      <c r="I1225" s="5"/>
      <c r="J1225" s="5"/>
      <c r="K1225" s="5"/>
      <c r="L1225" s="5"/>
      <c r="M1225" s="5"/>
      <c r="N1225" s="5"/>
      <c r="O1225" s="0" t="s">
        <v>6429</v>
      </c>
      <c r="P1225" s="0" t="s">
        <v>6430</v>
      </c>
      <c r="Q1225" s="0" t="s">
        <v>51</v>
      </c>
      <c r="R1225" s="0" t="s">
        <v>52</v>
      </c>
      <c r="S1225" s="0" t="n">
        <v>3.107</v>
      </c>
      <c r="T1225" s="0" t="n">
        <v>7010</v>
      </c>
      <c r="U1225" s="0" t="n">
        <v>7010</v>
      </c>
      <c r="W1225" s="0" t="s">
        <v>6431</v>
      </c>
      <c r="X1225" s="0" t="n">
        <v>150</v>
      </c>
      <c r="Y1225" s="0" t="s">
        <v>67</v>
      </c>
      <c r="Z1225" s="0" t="s">
        <v>120</v>
      </c>
      <c r="AA1225" s="0" t="s">
        <v>120</v>
      </c>
      <c r="AB1225" s="0" t="s">
        <v>56</v>
      </c>
      <c r="AC1225" s="0" t="s">
        <v>120</v>
      </c>
      <c r="AD1225" s="0" t="s">
        <v>962</v>
      </c>
      <c r="AE1225" s="0" t="s">
        <v>6432</v>
      </c>
      <c r="AF1225" s="0" t="n">
        <v>159</v>
      </c>
      <c r="AG1225" s="0" t="n">
        <v>181</v>
      </c>
      <c r="AH1225" s="6" t="n">
        <v>42460</v>
      </c>
      <c r="AI1225" s="0" t="n">
        <v>15.073</v>
      </c>
      <c r="AJ1225" s="6" t="n">
        <v>42460</v>
      </c>
      <c r="AK1225" s="0" t="n">
        <v>3.223</v>
      </c>
      <c r="AL1225" s="0" t="n">
        <v>3.669</v>
      </c>
      <c r="AM1225" s="0" t="s">
        <v>56</v>
      </c>
      <c r="AN1225" s="0" t="s">
        <v>56</v>
      </c>
      <c r="AO1225" s="0" t="s">
        <v>70</v>
      </c>
      <c r="AP1225" s="0" t="s">
        <v>70</v>
      </c>
      <c r="AQ1225" s="0" t="s">
        <v>67</v>
      </c>
      <c r="AR1225" s="0" t="n">
        <v>118</v>
      </c>
      <c r="AS1225" s="0" t="n">
        <v>4</v>
      </c>
      <c r="AV1225" s="0" t="s">
        <v>145</v>
      </c>
    </row>
    <row r="1226" customFormat="false" ht="15" hidden="false" customHeight="false" outlineLevel="0" collapsed="false">
      <c r="A1226" s="0" t="s">
        <v>6433</v>
      </c>
      <c r="B1226" s="0" t="s">
        <v>6339</v>
      </c>
      <c r="C1226" s="0" t="s">
        <v>6434</v>
      </c>
      <c r="E1226" s="1" t="s">
        <v>6434</v>
      </c>
      <c r="G1226" s="5" t="s">
        <v>6434</v>
      </c>
      <c r="H1226" s="5"/>
      <c r="I1226" s="5"/>
      <c r="J1226" s="5"/>
      <c r="K1226" s="5"/>
      <c r="L1226" s="5"/>
      <c r="M1226" s="5"/>
      <c r="N1226" s="5"/>
      <c r="O1226" s="0" t="s">
        <v>6434</v>
      </c>
      <c r="P1226" s="0" t="s">
        <v>6435</v>
      </c>
      <c r="Q1226" s="0" t="s">
        <v>51</v>
      </c>
      <c r="R1226" s="0" t="s">
        <v>52</v>
      </c>
      <c r="S1226" s="0" t="n">
        <v>1.53</v>
      </c>
      <c r="T1226" s="0" t="n">
        <v>2059</v>
      </c>
      <c r="U1226" s="0" t="n">
        <v>2059</v>
      </c>
      <c r="V1226" s="0" t="n">
        <v>6420</v>
      </c>
      <c r="W1226" s="0" t="s">
        <v>6436</v>
      </c>
      <c r="X1226" s="0" t="n">
        <v>255</v>
      </c>
      <c r="Y1226" s="0" t="s">
        <v>53</v>
      </c>
      <c r="Z1226" s="0" t="n">
        <v>2059</v>
      </c>
      <c r="AA1226" s="0" t="s">
        <v>54</v>
      </c>
      <c r="AB1226" s="0" t="s">
        <v>54</v>
      </c>
      <c r="AC1226" s="0" t="n">
        <v>4.273</v>
      </c>
      <c r="AD1226" s="0" t="s">
        <v>6437</v>
      </c>
      <c r="AG1226" s="6" t="n">
        <v>42735</v>
      </c>
      <c r="AH1226" s="0" t="n">
        <v>230</v>
      </c>
      <c r="AI1226" s="0" t="n">
        <v>242</v>
      </c>
      <c r="AJ1226" s="6" t="n">
        <v>42735</v>
      </c>
      <c r="AK1226" s="0" t="n">
        <v>4.273</v>
      </c>
      <c r="AL1226" s="6" t="n">
        <v>42735</v>
      </c>
      <c r="AM1226" s="0" t="n">
        <v>1.75</v>
      </c>
      <c r="AN1226" s="0" t="n">
        <v>1.845</v>
      </c>
      <c r="AO1226" s="0" t="n">
        <v>5.933</v>
      </c>
      <c r="AP1226" s="0" t="n">
        <v>6.629</v>
      </c>
      <c r="AQ1226" s="0" t="s">
        <v>880</v>
      </c>
      <c r="AR1226" s="0" t="s">
        <v>58</v>
      </c>
      <c r="AS1226" s="0" t="s">
        <v>53</v>
      </c>
      <c r="AT1226" s="0" t="n">
        <v>105</v>
      </c>
      <c r="AU1226" s="0" t="n">
        <v>106</v>
      </c>
      <c r="AV1226" s="0" t="s">
        <v>6438</v>
      </c>
      <c r="AX1226" s="0" t="s">
        <v>145</v>
      </c>
      <c r="AY1226" s="0" t="s">
        <v>6438</v>
      </c>
    </row>
    <row r="1227" customFormat="false" ht="15" hidden="false" customHeight="false" outlineLevel="0" collapsed="false">
      <c r="A1227" s="0" t="s">
        <v>6439</v>
      </c>
      <c r="B1227" s="0" t="s">
        <v>6339</v>
      </c>
      <c r="C1227" s="0" t="s">
        <v>6440</v>
      </c>
      <c r="E1227" s="1" t="s">
        <v>6440</v>
      </c>
      <c r="G1227" s="5" t="s">
        <v>6440</v>
      </c>
      <c r="H1227" s="5"/>
      <c r="I1227" s="5"/>
      <c r="J1227" s="5"/>
      <c r="K1227" s="5"/>
      <c r="L1227" s="5"/>
      <c r="M1227" s="5"/>
      <c r="N1227" s="5"/>
      <c r="O1227" s="0" t="s">
        <v>6440</v>
      </c>
      <c r="P1227" s="0" t="s">
        <v>6441</v>
      </c>
      <c r="Q1227" s="0" t="s">
        <v>51</v>
      </c>
      <c r="R1227" s="0" t="s">
        <v>52</v>
      </c>
      <c r="S1227" s="0" t="n">
        <v>451</v>
      </c>
      <c r="T1227" s="0" t="n">
        <v>7490</v>
      </c>
      <c r="U1227" s="0" t="n">
        <v>7490</v>
      </c>
      <c r="W1227" s="0" t="s">
        <v>6442</v>
      </c>
      <c r="X1227" s="0" t="n">
        <v>89</v>
      </c>
      <c r="Y1227" s="0" t="s">
        <v>53</v>
      </c>
      <c r="Z1227" s="0" t="n">
        <v>7490</v>
      </c>
      <c r="AA1227" s="0" t="s">
        <v>54</v>
      </c>
      <c r="AB1227" s="0" t="s">
        <v>54</v>
      </c>
      <c r="AC1227" s="0" t="n">
        <v>2.665</v>
      </c>
      <c r="AD1227" s="0" t="s">
        <v>6443</v>
      </c>
      <c r="AG1227" s="6" t="n">
        <v>42551</v>
      </c>
      <c r="AH1227" s="0" t="n">
        <v>31</v>
      </c>
      <c r="AI1227" s="0" t="n">
        <v>35</v>
      </c>
      <c r="AJ1227" s="6" t="n">
        <v>42551</v>
      </c>
      <c r="AK1227" s="0" t="n">
        <v>2.665</v>
      </c>
      <c r="AL1227" s="6" t="n">
        <v>42551</v>
      </c>
      <c r="AM1227" s="0" t="n">
        <v>369</v>
      </c>
      <c r="AN1227" s="0" t="n">
        <v>410</v>
      </c>
      <c r="AO1227" s="0" t="n">
        <v>472</v>
      </c>
      <c r="AP1227" s="0" t="n">
        <v>527</v>
      </c>
      <c r="AQ1227" s="0" t="s">
        <v>880</v>
      </c>
      <c r="AR1227" s="0" t="s">
        <v>58</v>
      </c>
      <c r="AS1227" s="0" t="s">
        <v>53</v>
      </c>
      <c r="AT1227" s="0" t="n">
        <v>42</v>
      </c>
      <c r="AU1227" s="0" t="n">
        <v>41</v>
      </c>
      <c r="AX1227" s="0" t="s">
        <v>145</v>
      </c>
    </row>
    <row r="1228" customFormat="false" ht="15" hidden="false" customHeight="false" outlineLevel="0" collapsed="false">
      <c r="A1228" s="0" t="s">
        <v>6444</v>
      </c>
      <c r="B1228" s="0" t="s">
        <v>6339</v>
      </c>
      <c r="C1228" s="0" t="s">
        <v>6445</v>
      </c>
      <c r="E1228" s="1" t="s">
        <v>6445</v>
      </c>
      <c r="G1228" s="5" t="s">
        <v>6445</v>
      </c>
      <c r="H1228" s="5"/>
      <c r="I1228" s="5"/>
      <c r="J1228" s="5"/>
      <c r="K1228" s="5"/>
      <c r="L1228" s="5"/>
      <c r="M1228" s="5"/>
      <c r="N1228" s="5"/>
      <c r="O1228" s="0" t="s">
        <v>6445</v>
      </c>
      <c r="P1228" s="0" t="s">
        <v>6446</v>
      </c>
      <c r="Q1228" s="0" t="s">
        <v>51</v>
      </c>
      <c r="R1228" s="0" t="s">
        <v>52</v>
      </c>
      <c r="S1228" s="0" t="n">
        <v>463</v>
      </c>
      <c r="T1228" s="0" t="n">
        <v>2670</v>
      </c>
      <c r="U1228" s="0" t="n">
        <v>2670</v>
      </c>
      <c r="V1228" s="0" t="n">
        <v>4690</v>
      </c>
      <c r="W1228" s="0" t="s">
        <v>6447</v>
      </c>
      <c r="X1228" s="0" t="n">
        <v>616</v>
      </c>
      <c r="Y1228" s="0" t="s">
        <v>53</v>
      </c>
      <c r="Z1228" s="0" t="n">
        <v>2670</v>
      </c>
      <c r="AA1228" s="0" t="s">
        <v>54</v>
      </c>
      <c r="AB1228" s="0" t="s">
        <v>54</v>
      </c>
      <c r="AC1228" s="0" t="n">
        <v>1.7</v>
      </c>
      <c r="AD1228" s="0" t="s">
        <v>6448</v>
      </c>
      <c r="AG1228" s="6" t="n">
        <v>42735</v>
      </c>
      <c r="AH1228" s="0" t="n">
        <v>11</v>
      </c>
      <c r="AI1228" s="0" t="n">
        <v>11</v>
      </c>
      <c r="AJ1228" s="6" t="n">
        <v>42735</v>
      </c>
      <c r="AK1228" s="0" t="n">
        <v>1.7</v>
      </c>
      <c r="AL1228" s="6" t="n">
        <v>42735</v>
      </c>
      <c r="AM1228" s="0" t="n">
        <v>377</v>
      </c>
      <c r="AN1228" s="0" t="n">
        <v>397</v>
      </c>
      <c r="AO1228" s="0" t="n">
        <v>520</v>
      </c>
      <c r="AP1228" s="0" t="n">
        <v>581</v>
      </c>
      <c r="AQ1228" s="0" t="s">
        <v>880</v>
      </c>
      <c r="AR1228" s="0" t="s">
        <v>58</v>
      </c>
      <c r="AS1228" s="0" t="s">
        <v>53</v>
      </c>
      <c r="AT1228" s="0" t="n">
        <v>78</v>
      </c>
      <c r="AU1228" s="0" t="n">
        <v>77</v>
      </c>
      <c r="AV1228" s="0" t="s">
        <v>145</v>
      </c>
      <c r="AX1228" s="0" t="s">
        <v>145</v>
      </c>
      <c r="AY1228" s="0" t="s">
        <v>1071</v>
      </c>
    </row>
    <row r="1229" customFormat="false" ht="15" hidden="false" customHeight="false" outlineLevel="0" collapsed="false">
      <c r="A1229" s="0" t="s">
        <v>6449</v>
      </c>
      <c r="B1229" s="0" t="s">
        <v>6339</v>
      </c>
      <c r="C1229" s="0" t="s">
        <v>6450</v>
      </c>
      <c r="E1229" s="1" t="s">
        <v>6450</v>
      </c>
      <c r="G1229" s="5" t="s">
        <v>6450</v>
      </c>
      <c r="H1229" s="5"/>
      <c r="I1229" s="5"/>
      <c r="J1229" s="5"/>
      <c r="K1229" s="5"/>
      <c r="L1229" s="5"/>
      <c r="M1229" s="5"/>
      <c r="N1229" s="5"/>
      <c r="Q1229" s="0" t="s">
        <v>51</v>
      </c>
      <c r="R1229" s="0" t="s">
        <v>52</v>
      </c>
      <c r="S1229" s="0" t="n">
        <v>12.61</v>
      </c>
      <c r="T1229" s="0" t="n">
        <v>4719</v>
      </c>
      <c r="U1229" s="0" t="n">
        <v>4719</v>
      </c>
      <c r="V1229" s="0" t="n">
        <v>4711</v>
      </c>
      <c r="X1229" s="0" t="n">
        <v>466</v>
      </c>
      <c r="Y1229" s="0" t="s">
        <v>67</v>
      </c>
      <c r="AD1229" s="0" t="s">
        <v>962</v>
      </c>
      <c r="AG1229" s="6" t="n">
        <v>42763</v>
      </c>
      <c r="AH1229" s="0" t="n">
        <v>410</v>
      </c>
      <c r="AI1229" s="0" t="n">
        <v>441</v>
      </c>
      <c r="AJ1229" s="6" t="n">
        <v>42763</v>
      </c>
      <c r="AK1229" s="0" t="n">
        <v>86.7</v>
      </c>
      <c r="AL1229" s="6" t="n">
        <v>42763</v>
      </c>
      <c r="AM1229" s="0" t="n">
        <v>7.284</v>
      </c>
      <c r="AN1229" s="0" t="n">
        <v>7.833</v>
      </c>
      <c r="AO1229" s="0" t="n">
        <v>0</v>
      </c>
      <c r="AP1229" s="0" t="n">
        <v>0</v>
      </c>
      <c r="AQ1229" s="0" t="s">
        <v>189</v>
      </c>
      <c r="AR1229" s="0" t="s">
        <v>189</v>
      </c>
      <c r="AS1229" s="0" t="s">
        <v>67</v>
      </c>
      <c r="AT1229" s="0" t="n">
        <v>0</v>
      </c>
      <c r="AU1229" s="0" t="n">
        <v>26</v>
      </c>
      <c r="AX1229" s="0" t="s">
        <v>145</v>
      </c>
    </row>
    <row r="1230" customFormat="false" ht="15" hidden="false" customHeight="false" outlineLevel="0" collapsed="false">
      <c r="A1230" s="0" t="s">
        <v>6451</v>
      </c>
      <c r="B1230" s="0" t="s">
        <v>6339</v>
      </c>
      <c r="C1230" s="0" t="s">
        <v>6452</v>
      </c>
      <c r="E1230" s="1" t="s">
        <v>6452</v>
      </c>
      <c r="G1230" s="5" t="s">
        <v>6452</v>
      </c>
      <c r="H1230" s="5"/>
      <c r="I1230" s="5"/>
      <c r="J1230" s="5"/>
      <c r="K1230" s="5"/>
      <c r="L1230" s="5"/>
      <c r="M1230" s="5"/>
      <c r="N1230" s="5"/>
      <c r="O1230" s="0" t="s">
        <v>6452</v>
      </c>
      <c r="P1230" s="0" t="s">
        <v>6453</v>
      </c>
      <c r="Q1230" s="0" t="s">
        <v>51</v>
      </c>
      <c r="R1230" s="0" t="s">
        <v>52</v>
      </c>
      <c r="S1230" s="0" t="n">
        <v>1.128</v>
      </c>
      <c r="T1230" s="0" t="n">
        <v>2932</v>
      </c>
      <c r="U1230" s="0" t="n">
        <v>2932</v>
      </c>
      <c r="V1230" s="0" t="n">
        <v>3030</v>
      </c>
      <c r="W1230" s="0" t="s">
        <v>6454</v>
      </c>
      <c r="X1230" s="0" t="n">
        <v>148</v>
      </c>
      <c r="Y1230" s="0" t="s">
        <v>53</v>
      </c>
      <c r="Z1230" s="0" t="n">
        <v>2932</v>
      </c>
      <c r="AA1230" s="0" t="s">
        <v>54</v>
      </c>
      <c r="AB1230" s="0" t="s">
        <v>54</v>
      </c>
      <c r="AC1230" s="0" t="n">
        <v>7.397</v>
      </c>
      <c r="AD1230" s="0" t="s">
        <v>6455</v>
      </c>
      <c r="AG1230" s="6" t="n">
        <v>42735</v>
      </c>
      <c r="AH1230" s="0" t="n">
        <v>53</v>
      </c>
      <c r="AI1230" s="0" t="n">
        <v>56</v>
      </c>
      <c r="AJ1230" s="6" t="n">
        <v>42735</v>
      </c>
      <c r="AK1230" s="0" t="n">
        <v>7.397</v>
      </c>
      <c r="AL1230" s="6" t="n">
        <v>42735</v>
      </c>
      <c r="AM1230" s="0" t="n">
        <v>1.139</v>
      </c>
      <c r="AN1230" s="0" t="n">
        <v>1.201</v>
      </c>
      <c r="AO1230" s="0" t="n">
        <v>1.143</v>
      </c>
      <c r="AP1230" s="0" t="n">
        <v>1.277</v>
      </c>
      <c r="AQ1230" s="0" t="s">
        <v>880</v>
      </c>
      <c r="AR1230" s="0" t="s">
        <v>58</v>
      </c>
      <c r="AS1230" s="0" t="s">
        <v>53</v>
      </c>
      <c r="AT1230" s="0" t="n">
        <v>82</v>
      </c>
      <c r="AU1230" s="0" t="n">
        <v>83</v>
      </c>
      <c r="AX1230" s="0" t="s">
        <v>145</v>
      </c>
    </row>
    <row r="1231" customFormat="false" ht="15" hidden="false" customHeight="false" outlineLevel="0" collapsed="false">
      <c r="A1231" s="0" t="s">
        <v>6456</v>
      </c>
      <c r="B1231" s="0" t="s">
        <v>6339</v>
      </c>
      <c r="C1231" s="0" t="s">
        <v>6457</v>
      </c>
      <c r="E1231" s="1" t="s">
        <v>6457</v>
      </c>
      <c r="G1231" s="5" t="s">
        <v>6457</v>
      </c>
      <c r="H1231" s="5"/>
      <c r="I1231" s="5"/>
      <c r="J1231" s="5"/>
      <c r="K1231" s="5"/>
      <c r="L1231" s="5"/>
      <c r="M1231" s="5"/>
      <c r="N1231" s="5"/>
      <c r="O1231" s="0" t="s">
        <v>6457</v>
      </c>
      <c r="P1231" s="0" t="s">
        <v>6458</v>
      </c>
      <c r="Q1231" s="0" t="s">
        <v>51</v>
      </c>
      <c r="R1231" s="0" t="s">
        <v>52</v>
      </c>
      <c r="S1231" s="0" t="n">
        <v>1.225</v>
      </c>
      <c r="T1231" s="0" t="n">
        <v>2059</v>
      </c>
      <c r="U1231" s="0" t="n">
        <v>2059</v>
      </c>
      <c r="V1231" s="0" t="n">
        <v>4645</v>
      </c>
      <c r="W1231" s="0" t="s">
        <v>6459</v>
      </c>
      <c r="X1231" s="0" t="n">
        <v>280</v>
      </c>
      <c r="Y1231" s="0" t="s">
        <v>53</v>
      </c>
      <c r="Z1231" s="0" t="n">
        <v>2059</v>
      </c>
      <c r="AA1231" s="0" t="s">
        <v>54</v>
      </c>
      <c r="AB1231" s="0" t="s">
        <v>54</v>
      </c>
      <c r="AC1231" s="0" t="n">
        <v>8.85</v>
      </c>
      <c r="AD1231" s="0" t="s">
        <v>6460</v>
      </c>
      <c r="AG1231" s="6" t="n">
        <v>42735</v>
      </c>
      <c r="AH1231" s="0" t="n">
        <v>61</v>
      </c>
      <c r="AI1231" s="0" t="n">
        <v>64</v>
      </c>
      <c r="AJ1231" s="6" t="n">
        <v>42735</v>
      </c>
      <c r="AK1231" s="0" t="n">
        <v>8.85</v>
      </c>
      <c r="AL1231" s="6" t="n">
        <v>42735</v>
      </c>
      <c r="AM1231" s="0" t="n">
        <v>1.213</v>
      </c>
      <c r="AN1231" s="0" t="n">
        <v>1.279</v>
      </c>
      <c r="AO1231" s="0" t="n">
        <v>953</v>
      </c>
      <c r="AP1231" s="0" t="n">
        <v>1.065</v>
      </c>
      <c r="AQ1231" s="0" t="s">
        <v>880</v>
      </c>
      <c r="AR1231" s="0" t="s">
        <v>58</v>
      </c>
      <c r="AS1231" s="0" t="s">
        <v>53</v>
      </c>
      <c r="AT1231" s="0" t="n">
        <v>147</v>
      </c>
      <c r="AU1231" s="0" t="n">
        <v>156</v>
      </c>
      <c r="AX1231" s="0" t="s">
        <v>145</v>
      </c>
    </row>
    <row r="1232" customFormat="false" ht="15" hidden="false" customHeight="false" outlineLevel="0" collapsed="false">
      <c r="A1232" s="0" t="s">
        <v>6461</v>
      </c>
      <c r="B1232" s="0" t="s">
        <v>6339</v>
      </c>
      <c r="C1232" s="0" t="s">
        <v>6462</v>
      </c>
      <c r="E1232" s="1" t="s">
        <v>6462</v>
      </c>
      <c r="G1232" s="5" t="s">
        <v>6462</v>
      </c>
      <c r="H1232" s="5"/>
      <c r="I1232" s="5"/>
      <c r="J1232" s="5"/>
      <c r="K1232" s="5"/>
      <c r="L1232" s="5"/>
      <c r="M1232" s="5"/>
      <c r="N1232" s="5"/>
      <c r="O1232" s="0" t="s">
        <v>6462</v>
      </c>
      <c r="P1232" s="0" t="s">
        <v>6463</v>
      </c>
      <c r="Q1232" s="0" t="s">
        <v>51</v>
      </c>
      <c r="R1232" s="0" t="s">
        <v>52</v>
      </c>
      <c r="S1232" s="0" t="n">
        <v>4.669</v>
      </c>
      <c r="T1232" s="0" t="n">
        <v>2660</v>
      </c>
      <c r="U1232" s="0" t="n">
        <v>2660</v>
      </c>
      <c r="V1232" s="0" t="n">
        <v>4690</v>
      </c>
      <c r="X1232" s="0" t="n">
        <v>392</v>
      </c>
      <c r="Y1232" s="0" t="s">
        <v>53</v>
      </c>
      <c r="Z1232" s="0" t="n">
        <v>2660</v>
      </c>
      <c r="AA1232" s="0" t="s">
        <v>54</v>
      </c>
      <c r="AB1232" s="0" t="s">
        <v>54</v>
      </c>
      <c r="AC1232" s="0" t="n">
        <v>15.584</v>
      </c>
      <c r="AD1232" s="0" t="s">
        <v>962</v>
      </c>
      <c r="AG1232" s="6" t="n">
        <v>42735</v>
      </c>
      <c r="AH1232" s="0" t="n">
        <v>744</v>
      </c>
      <c r="AI1232" s="0" t="n">
        <v>784</v>
      </c>
      <c r="AJ1232" s="6" t="n">
        <v>42735</v>
      </c>
      <c r="AK1232" s="0" t="n">
        <v>15.584</v>
      </c>
      <c r="AL1232" s="6" t="n">
        <v>42735</v>
      </c>
      <c r="AM1232" s="0" t="n">
        <v>6.967</v>
      </c>
      <c r="AN1232" s="0" t="n">
        <v>7.344</v>
      </c>
      <c r="AO1232" s="0" t="n">
        <v>13.862</v>
      </c>
      <c r="AP1232" s="0" t="n">
        <v>15.489</v>
      </c>
      <c r="AQ1232" s="0" t="s">
        <v>880</v>
      </c>
      <c r="AR1232" s="0" t="s">
        <v>58</v>
      </c>
      <c r="AS1232" s="0" t="s">
        <v>53</v>
      </c>
      <c r="AT1232" s="0" t="n">
        <v>173</v>
      </c>
      <c r="AU1232" s="0" t="n">
        <v>187</v>
      </c>
      <c r="AX1232" s="0" t="s">
        <v>145</v>
      </c>
    </row>
    <row r="1233" customFormat="false" ht="15" hidden="false" customHeight="false" outlineLevel="0" collapsed="false">
      <c r="A1233" s="0" t="s">
        <v>6464</v>
      </c>
      <c r="B1233" s="0" t="s">
        <v>6339</v>
      </c>
      <c r="C1233" s="0" t="s">
        <v>6465</v>
      </c>
      <c r="E1233" s="1" t="s">
        <v>6465</v>
      </c>
      <c r="G1233" s="5" t="s">
        <v>6465</v>
      </c>
      <c r="H1233" s="5"/>
      <c r="I1233" s="5"/>
      <c r="J1233" s="5"/>
      <c r="K1233" s="5"/>
      <c r="L1233" s="5"/>
      <c r="M1233" s="5"/>
      <c r="N1233" s="5" t="s">
        <v>6466</v>
      </c>
      <c r="O1233" s="0" t="s">
        <v>6465</v>
      </c>
      <c r="P1233" s="0" t="s">
        <v>6467</v>
      </c>
      <c r="Q1233" s="0" t="s">
        <v>51</v>
      </c>
      <c r="R1233" s="0" t="s">
        <v>52</v>
      </c>
      <c r="S1233" s="0" t="n">
        <v>20.428</v>
      </c>
      <c r="T1233" s="0" t="n">
        <v>4711</v>
      </c>
      <c r="U1233" s="0" t="n">
        <v>4711</v>
      </c>
      <c r="X1233" s="0" t="n">
        <v>994</v>
      </c>
      <c r="Y1233" s="0" t="s">
        <v>53</v>
      </c>
      <c r="Z1233" s="0" t="n">
        <v>4711</v>
      </c>
      <c r="AA1233" s="0" t="s">
        <v>54</v>
      </c>
      <c r="AB1233" s="0" t="s">
        <v>54</v>
      </c>
      <c r="AC1233" s="0" t="n">
        <v>112.365</v>
      </c>
      <c r="AD1233" s="0" t="s">
        <v>6468</v>
      </c>
      <c r="AG1233" s="6" t="n">
        <v>42764</v>
      </c>
      <c r="AH1233" s="0" t="n">
        <v>353</v>
      </c>
      <c r="AI1233" s="0" t="n">
        <v>380</v>
      </c>
      <c r="AJ1233" s="6" t="n">
        <v>42764</v>
      </c>
      <c r="AK1233" s="0" t="n">
        <v>112.365</v>
      </c>
      <c r="AL1233" s="6" t="n">
        <v>42764</v>
      </c>
      <c r="AM1233" s="0" t="n">
        <v>10.713</v>
      </c>
      <c r="AN1233" s="0" t="n">
        <v>11.522</v>
      </c>
      <c r="AO1233" s="0" t="n">
        <v>6.453</v>
      </c>
      <c r="AP1233" s="0" t="n">
        <v>7.21</v>
      </c>
      <c r="AQ1233" s="0" t="s">
        <v>880</v>
      </c>
      <c r="AR1233" s="0" t="s">
        <v>58</v>
      </c>
      <c r="AS1233" s="0" t="s">
        <v>53</v>
      </c>
      <c r="AT1233" s="0" t="n">
        <v>88</v>
      </c>
      <c r="AU1233" s="0" t="n">
        <v>93</v>
      </c>
      <c r="AX1233" s="0" t="s">
        <v>145</v>
      </c>
    </row>
    <row r="1234" customFormat="false" ht="15" hidden="false" customHeight="false" outlineLevel="0" collapsed="false">
      <c r="A1234" s="0" t="s">
        <v>6469</v>
      </c>
      <c r="B1234" s="0" t="s">
        <v>6339</v>
      </c>
      <c r="C1234" s="0" t="s">
        <v>6470</v>
      </c>
      <c r="E1234" s="1" t="s">
        <v>6470</v>
      </c>
      <c r="G1234" s="5" t="s">
        <v>6470</v>
      </c>
      <c r="H1234" s="5"/>
      <c r="I1234" s="5"/>
      <c r="J1234" s="5"/>
      <c r="K1234" s="5"/>
      <c r="L1234" s="5"/>
      <c r="M1234" s="5"/>
      <c r="N1234" s="5"/>
      <c r="O1234" s="0" t="s">
        <v>6471</v>
      </c>
      <c r="P1234" s="0" t="s">
        <v>6472</v>
      </c>
      <c r="Q1234" s="0" t="s">
        <v>1046</v>
      </c>
      <c r="R1234" s="0" t="s">
        <v>52</v>
      </c>
      <c r="S1234" s="0" t="n">
        <v>17.639</v>
      </c>
      <c r="T1234" s="0" t="n">
        <v>1089</v>
      </c>
      <c r="U1234" s="0" t="n">
        <v>1089</v>
      </c>
      <c r="V1234" s="0" t="n">
        <v>7010</v>
      </c>
      <c r="X1234" s="0" t="n">
        <v>983</v>
      </c>
      <c r="Y1234" s="0" t="s">
        <v>67</v>
      </c>
      <c r="Z1234" s="0" t="n">
        <v>8899</v>
      </c>
      <c r="AA1234" s="0" t="s">
        <v>6473</v>
      </c>
      <c r="AB1234" s="0" t="s">
        <v>56</v>
      </c>
      <c r="AC1234" s="0" t="n">
        <v>12</v>
      </c>
      <c r="AD1234" s="0" t="s">
        <v>962</v>
      </c>
      <c r="AE1234" s="0" t="s">
        <v>6474</v>
      </c>
      <c r="AF1234" s="0" t="n">
        <v>999</v>
      </c>
      <c r="AG1234" s="0" t="n">
        <v>1.115</v>
      </c>
      <c r="AH1234" s="6" t="n">
        <v>42630</v>
      </c>
      <c r="AI1234" s="0" t="n">
        <v>131.211</v>
      </c>
      <c r="AJ1234" s="6" t="n">
        <v>42630</v>
      </c>
      <c r="AK1234" s="0" t="n">
        <v>14.821</v>
      </c>
      <c r="AL1234" s="0" t="n">
        <v>16.542</v>
      </c>
      <c r="AM1234" s="0" t="s">
        <v>56</v>
      </c>
      <c r="AN1234" s="0" t="s">
        <v>56</v>
      </c>
      <c r="AO1234" s="0" t="s">
        <v>70</v>
      </c>
      <c r="AP1234" s="0" t="s">
        <v>70</v>
      </c>
      <c r="AQ1234" s="0" t="s">
        <v>67</v>
      </c>
      <c r="AR1234" s="0" t="n">
        <v>473</v>
      </c>
      <c r="AS1234" s="0" t="n">
        <v>117</v>
      </c>
      <c r="AV1234" s="0" t="s">
        <v>230</v>
      </c>
    </row>
    <row r="1235" customFormat="false" ht="15" hidden="false" customHeight="false" outlineLevel="0" collapsed="false">
      <c r="A1235" s="0" t="s">
        <v>6475</v>
      </c>
      <c r="B1235" s="0" t="s">
        <v>6339</v>
      </c>
      <c r="C1235" s="0" t="s">
        <v>6476</v>
      </c>
      <c r="E1235" s="1" t="s">
        <v>6476</v>
      </c>
      <c r="G1235" s="5" t="s">
        <v>6476</v>
      </c>
      <c r="H1235" s="5"/>
      <c r="I1235" s="5"/>
      <c r="J1235" s="5"/>
      <c r="K1235" s="5"/>
      <c r="L1235" s="5"/>
      <c r="M1235" s="5"/>
      <c r="N1235" s="5" t="s">
        <v>6477</v>
      </c>
      <c r="O1235" s="0" t="s">
        <v>6476</v>
      </c>
      <c r="P1235" s="0" t="s">
        <v>6478</v>
      </c>
      <c r="Q1235" s="0" t="s">
        <v>51</v>
      </c>
      <c r="R1235" s="0" t="s">
        <v>52</v>
      </c>
      <c r="S1235" s="0" t="n">
        <v>8.517</v>
      </c>
      <c r="T1235" s="0" t="n">
        <v>4299</v>
      </c>
      <c r="U1235" s="0" t="n">
        <v>4299</v>
      </c>
      <c r="V1235" s="0" t="n">
        <v>4211</v>
      </c>
      <c r="W1235" s="0" t="s">
        <v>6479</v>
      </c>
      <c r="X1235" s="0" t="n">
        <v>846</v>
      </c>
      <c r="Y1235" s="0" t="s">
        <v>53</v>
      </c>
      <c r="Z1235" s="0" t="n">
        <v>4299</v>
      </c>
      <c r="AA1235" s="0" t="s">
        <v>54</v>
      </c>
      <c r="AB1235" s="0" t="s">
        <v>54</v>
      </c>
      <c r="AC1235" s="0" t="n">
        <v>21.829</v>
      </c>
      <c r="AD1235" s="0" t="s">
        <v>962</v>
      </c>
      <c r="AG1235" s="6" t="n">
        <v>42735</v>
      </c>
      <c r="AH1235" s="0" t="n">
        <v>28</v>
      </c>
      <c r="AI1235" s="0" t="n">
        <v>30</v>
      </c>
      <c r="AJ1235" s="6" t="n">
        <v>42735</v>
      </c>
      <c r="AK1235" s="0" t="n">
        <v>21.829</v>
      </c>
      <c r="AL1235" s="6" t="n">
        <v>42735</v>
      </c>
      <c r="AM1235" s="0" t="n">
        <v>5.575</v>
      </c>
      <c r="AN1235" s="0" t="n">
        <v>5.877</v>
      </c>
      <c r="AO1235" s="0" t="n">
        <v>2.198</v>
      </c>
      <c r="AP1235" s="0" t="n">
        <v>2.456</v>
      </c>
      <c r="AQ1235" s="0" t="s">
        <v>880</v>
      </c>
      <c r="AR1235" s="0" t="s">
        <v>58</v>
      </c>
      <c r="AS1235" s="0" t="s">
        <v>53</v>
      </c>
      <c r="AT1235" s="0" t="n">
        <v>439</v>
      </c>
      <c r="AU1235" s="0" t="n">
        <v>452</v>
      </c>
      <c r="AX1235" s="0" t="s">
        <v>145</v>
      </c>
      <c r="AY1235" s="0" t="s">
        <v>6480</v>
      </c>
    </row>
    <row r="1236" customFormat="false" ht="15" hidden="false" customHeight="false" outlineLevel="0" collapsed="false">
      <c r="A1236" s="0" t="s">
        <v>6481</v>
      </c>
      <c r="B1236" s="0" t="s">
        <v>6339</v>
      </c>
      <c r="C1236" s="0" t="s">
        <v>6482</v>
      </c>
      <c r="E1236" s="1" t="s">
        <v>6482</v>
      </c>
      <c r="G1236" s="5" t="s">
        <v>6482</v>
      </c>
      <c r="H1236" s="5"/>
      <c r="I1236" s="5"/>
      <c r="J1236" s="5"/>
      <c r="K1236" s="5"/>
      <c r="L1236" s="5"/>
      <c r="M1236" s="5"/>
      <c r="N1236" s="5"/>
      <c r="O1236" s="0" t="s">
        <v>6482</v>
      </c>
      <c r="P1236" s="0" t="s">
        <v>6483</v>
      </c>
      <c r="Q1236" s="0" t="s">
        <v>51</v>
      </c>
      <c r="R1236" s="0" t="s">
        <v>52</v>
      </c>
      <c r="S1236" s="0" t="n">
        <v>405</v>
      </c>
      <c r="T1236" s="0" t="n">
        <v>3250</v>
      </c>
      <c r="U1236" s="0" t="n">
        <v>3250</v>
      </c>
      <c r="W1236" s="0" t="s">
        <v>6484</v>
      </c>
      <c r="X1236" s="0" t="n">
        <v>60</v>
      </c>
      <c r="Y1236" s="0" t="s">
        <v>53</v>
      </c>
      <c r="Z1236" s="0" t="n">
        <v>3250</v>
      </c>
      <c r="AA1236" s="0" t="s">
        <v>54</v>
      </c>
      <c r="AB1236" s="0" t="s">
        <v>54</v>
      </c>
      <c r="AC1236" s="0" t="n">
        <v>1.984</v>
      </c>
      <c r="AD1236" s="0" t="s">
        <v>6485</v>
      </c>
      <c r="AG1236" s="6" t="n">
        <v>42490</v>
      </c>
      <c r="AH1236" s="0" t="n">
        <v>19</v>
      </c>
      <c r="AI1236" s="0" t="n">
        <v>22</v>
      </c>
      <c r="AJ1236" s="6" t="n">
        <v>42490</v>
      </c>
      <c r="AK1236" s="0" t="n">
        <v>1.984</v>
      </c>
      <c r="AL1236" s="6" t="n">
        <v>42490</v>
      </c>
      <c r="AM1236" s="0" t="n">
        <v>571</v>
      </c>
      <c r="AN1236" s="0" t="n">
        <v>651</v>
      </c>
      <c r="AO1236" s="0" t="n">
        <v>596</v>
      </c>
      <c r="AP1236" s="0" t="n">
        <v>666</v>
      </c>
      <c r="AQ1236" s="0" t="s">
        <v>880</v>
      </c>
      <c r="AR1236" s="0" t="s">
        <v>58</v>
      </c>
      <c r="AS1236" s="0" t="s">
        <v>53</v>
      </c>
      <c r="AT1236" s="0" t="n">
        <v>28</v>
      </c>
      <c r="AU1236" s="0" t="n">
        <v>30</v>
      </c>
      <c r="AV1236" s="0" t="s">
        <v>6486</v>
      </c>
      <c r="AX1236" s="0" t="s">
        <v>145</v>
      </c>
    </row>
    <row r="1237" customFormat="false" ht="15" hidden="false" customHeight="false" outlineLevel="0" collapsed="false">
      <c r="A1237" s="0" t="s">
        <v>6487</v>
      </c>
      <c r="B1237" s="0" t="s">
        <v>6339</v>
      </c>
      <c r="C1237" s="0" t="s">
        <v>6488</v>
      </c>
      <c r="E1237" s="1" t="s">
        <v>6488</v>
      </c>
      <c r="G1237" s="5" t="s">
        <v>6488</v>
      </c>
      <c r="H1237" s="5"/>
      <c r="I1237" s="5"/>
      <c r="J1237" s="5"/>
      <c r="K1237" s="5"/>
      <c r="L1237" s="5"/>
      <c r="M1237" s="5"/>
      <c r="N1237" s="5"/>
      <c r="O1237" s="0" t="s">
        <v>6488</v>
      </c>
      <c r="P1237" s="0" t="s">
        <v>6489</v>
      </c>
      <c r="Q1237" s="0" t="s">
        <v>51</v>
      </c>
      <c r="R1237" s="0" t="s">
        <v>52</v>
      </c>
      <c r="S1237" s="0" t="n">
        <v>2.454</v>
      </c>
      <c r="T1237" s="0" t="n">
        <v>2651</v>
      </c>
      <c r="U1237" s="0" t="n">
        <v>2651</v>
      </c>
      <c r="V1237" s="0" t="n">
        <v>3030</v>
      </c>
      <c r="X1237" s="0" t="n">
        <v>465</v>
      </c>
      <c r="Y1237" s="0" t="s">
        <v>53</v>
      </c>
      <c r="Z1237" s="0" t="n">
        <v>2651</v>
      </c>
      <c r="AA1237" s="0" t="s">
        <v>54</v>
      </c>
      <c r="AB1237" s="0" t="s">
        <v>54</v>
      </c>
      <c r="AC1237" s="0" t="n">
        <v>11.479</v>
      </c>
      <c r="AD1237" s="0" t="s">
        <v>6490</v>
      </c>
      <c r="AG1237" s="6" t="n">
        <v>42735</v>
      </c>
      <c r="AH1237" s="0" t="n">
        <v>200</v>
      </c>
      <c r="AI1237" s="0" t="n">
        <v>211</v>
      </c>
      <c r="AJ1237" s="6" t="n">
        <v>42735</v>
      </c>
      <c r="AK1237" s="0" t="n">
        <v>11.479</v>
      </c>
      <c r="AL1237" s="6" t="n">
        <v>42735</v>
      </c>
      <c r="AM1237" s="0" t="n">
        <v>6.201</v>
      </c>
      <c r="AN1237" s="0" t="n">
        <v>6.537</v>
      </c>
      <c r="AO1237" s="0" t="n">
        <v>4.469</v>
      </c>
      <c r="AP1237" s="0" t="n">
        <v>4.993</v>
      </c>
      <c r="AQ1237" s="0" t="s">
        <v>880</v>
      </c>
      <c r="AR1237" s="0" t="s">
        <v>58</v>
      </c>
      <c r="AS1237" s="0" t="s">
        <v>53</v>
      </c>
      <c r="AT1237" s="0" t="n">
        <v>226</v>
      </c>
      <c r="AU1237" s="0" t="n">
        <v>228</v>
      </c>
      <c r="AV1237" s="0" t="s">
        <v>6491</v>
      </c>
      <c r="AX1237" s="0" t="s">
        <v>145</v>
      </c>
      <c r="AY1237" s="0" t="s">
        <v>6491</v>
      </c>
    </row>
    <row r="1238" customFormat="false" ht="15" hidden="false" customHeight="false" outlineLevel="0" collapsed="false">
      <c r="A1238" s="0" t="s">
        <v>6492</v>
      </c>
      <c r="B1238" s="0" t="s">
        <v>6339</v>
      </c>
      <c r="C1238" s="0" t="s">
        <v>6493</v>
      </c>
      <c r="E1238" s="1" t="s">
        <v>6493</v>
      </c>
      <c r="G1238" s="5" t="s">
        <v>6493</v>
      </c>
      <c r="H1238" s="5"/>
      <c r="I1238" s="5"/>
      <c r="J1238" s="5"/>
      <c r="K1238" s="5"/>
      <c r="L1238" s="5"/>
      <c r="M1238" s="5"/>
      <c r="N1238" s="5"/>
      <c r="O1238" s="0" t="s">
        <v>6493</v>
      </c>
      <c r="P1238" s="0" t="s">
        <v>6494</v>
      </c>
      <c r="Q1238" s="0" t="s">
        <v>51</v>
      </c>
      <c r="R1238" s="0" t="s">
        <v>52</v>
      </c>
      <c r="S1238" s="0" t="n">
        <v>70.236</v>
      </c>
      <c r="T1238" s="0" t="n">
        <v>4711</v>
      </c>
      <c r="U1238" s="0" t="n">
        <v>4711</v>
      </c>
      <c r="W1238" s="0" t="s">
        <v>6495</v>
      </c>
      <c r="X1238" s="0" t="n">
        <v>999</v>
      </c>
      <c r="Y1238" s="0" t="s">
        <v>53</v>
      </c>
      <c r="Z1238" s="0" t="n">
        <v>4711</v>
      </c>
      <c r="AA1238" s="0" t="s">
        <v>54</v>
      </c>
      <c r="AB1238" s="0" t="s">
        <v>54</v>
      </c>
      <c r="AC1238" s="0" t="n">
        <v>464.52</v>
      </c>
      <c r="AD1238" s="0" t="s">
        <v>6496</v>
      </c>
      <c r="AG1238" s="6" t="n">
        <v>42791</v>
      </c>
      <c r="AH1238" s="0" t="n">
        <v>-47</v>
      </c>
      <c r="AI1238" s="0" t="n">
        <v>-50</v>
      </c>
      <c r="AJ1238" s="6" t="n">
        <v>42791</v>
      </c>
      <c r="AK1238" s="0" t="n">
        <v>464.52</v>
      </c>
      <c r="AL1238" s="6" t="n">
        <v>42791</v>
      </c>
      <c r="AM1238" s="0" t="n">
        <v>53.828</v>
      </c>
      <c r="AN1238" s="0" t="n">
        <v>57.041</v>
      </c>
      <c r="AO1238" s="0" t="n">
        <v>15.629</v>
      </c>
      <c r="AP1238" s="0" t="n">
        <v>17.463</v>
      </c>
      <c r="AQ1238" s="0" t="s">
        <v>880</v>
      </c>
      <c r="AR1238" s="0" t="s">
        <v>58</v>
      </c>
      <c r="AS1238" s="0" t="s">
        <v>53</v>
      </c>
      <c r="AT1238" s="0" t="n">
        <v>429</v>
      </c>
      <c r="AU1238" s="0" t="n">
        <v>473</v>
      </c>
      <c r="AX1238" s="0" t="s">
        <v>145</v>
      </c>
    </row>
    <row r="1239" customFormat="false" ht="15" hidden="false" customHeight="false" outlineLevel="0" collapsed="false">
      <c r="A1239" s="0" t="s">
        <v>6497</v>
      </c>
      <c r="B1239" s="0" t="s">
        <v>6339</v>
      </c>
      <c r="C1239" s="0" t="s">
        <v>6498</v>
      </c>
      <c r="E1239" s="1" t="s">
        <v>6498</v>
      </c>
      <c r="G1239" s="5" t="s">
        <v>6498</v>
      </c>
      <c r="H1239" s="5"/>
      <c r="I1239" s="5"/>
      <c r="J1239" s="5"/>
      <c r="K1239" s="5"/>
      <c r="L1239" s="5"/>
      <c r="M1239" s="5"/>
      <c r="N1239" s="5"/>
      <c r="O1239" s="0" t="s">
        <v>6498</v>
      </c>
      <c r="P1239" s="0" t="s">
        <v>6499</v>
      </c>
      <c r="Q1239" s="0" t="s">
        <v>51</v>
      </c>
      <c r="R1239" s="0" t="s">
        <v>52</v>
      </c>
      <c r="S1239" s="0" t="n">
        <v>458</v>
      </c>
      <c r="T1239" s="0" t="n">
        <v>6190</v>
      </c>
      <c r="U1239" s="0" t="n">
        <v>6190</v>
      </c>
      <c r="W1239" s="0" t="s">
        <v>6500</v>
      </c>
      <c r="X1239" s="0" t="n">
        <v>100</v>
      </c>
      <c r="Y1239" s="0" t="s">
        <v>53</v>
      </c>
      <c r="Z1239" s="0" t="n">
        <v>6190</v>
      </c>
      <c r="AA1239" s="0" t="s">
        <v>54</v>
      </c>
      <c r="AB1239" s="0" t="s">
        <v>54</v>
      </c>
      <c r="AC1239" s="0" t="n">
        <v>1.599</v>
      </c>
      <c r="AD1239" s="0" t="s">
        <v>6501</v>
      </c>
      <c r="AG1239" s="6" t="n">
        <v>42735</v>
      </c>
      <c r="AH1239" s="0" t="n">
        <v>-40</v>
      </c>
      <c r="AI1239" s="0" t="n">
        <v>-42</v>
      </c>
      <c r="AJ1239" s="6" t="n">
        <v>42735</v>
      </c>
      <c r="AK1239" s="0" t="n">
        <v>1.599</v>
      </c>
      <c r="AL1239" s="6" t="n">
        <v>42735</v>
      </c>
      <c r="AM1239" s="0" t="n">
        <v>482</v>
      </c>
      <c r="AN1239" s="0" t="n">
        <v>509</v>
      </c>
      <c r="AO1239" s="0" t="n">
        <v>805</v>
      </c>
      <c r="AP1239" s="0" t="n">
        <v>899</v>
      </c>
      <c r="AQ1239" s="0" t="s">
        <v>880</v>
      </c>
      <c r="AR1239" s="0" t="s">
        <v>58</v>
      </c>
      <c r="AS1239" s="0" t="s">
        <v>53</v>
      </c>
      <c r="AT1239" s="0" t="n">
        <v>55</v>
      </c>
      <c r="AU1239" s="0" t="n">
        <v>55</v>
      </c>
      <c r="AX1239" s="0" t="s">
        <v>145</v>
      </c>
      <c r="AY1239" s="0" t="s">
        <v>6502</v>
      </c>
    </row>
    <row r="1240" customFormat="false" ht="15" hidden="false" customHeight="false" outlineLevel="0" collapsed="false">
      <c r="A1240" s="0" t="s">
        <v>6503</v>
      </c>
      <c r="B1240" s="0" t="s">
        <v>6339</v>
      </c>
      <c r="C1240" s="0" t="s">
        <v>6504</v>
      </c>
      <c r="E1240" s="1" t="s">
        <v>6504</v>
      </c>
      <c r="G1240" s="5" t="s">
        <v>6504</v>
      </c>
      <c r="H1240" s="5"/>
      <c r="I1240" s="5"/>
      <c r="J1240" s="5"/>
      <c r="K1240" s="5"/>
      <c r="L1240" s="5"/>
      <c r="M1240" s="5"/>
      <c r="N1240" s="5"/>
      <c r="O1240" s="0" t="s">
        <v>6505</v>
      </c>
      <c r="P1240" s="0" t="s">
        <v>6506</v>
      </c>
      <c r="Q1240" s="0" t="s">
        <v>51</v>
      </c>
      <c r="R1240" s="0" t="s">
        <v>52</v>
      </c>
      <c r="S1240" s="0" t="n">
        <v>5</v>
      </c>
      <c r="T1240" s="0" t="n">
        <v>1012</v>
      </c>
      <c r="U1240" s="0" t="n">
        <v>1012</v>
      </c>
      <c r="V1240" s="0" t="n">
        <v>7010</v>
      </c>
      <c r="W1240" s="0" t="s">
        <v>6507</v>
      </c>
      <c r="X1240" s="0" t="n">
        <v>119</v>
      </c>
      <c r="Y1240" s="0" t="s">
        <v>67</v>
      </c>
      <c r="Z1240" s="0" t="s">
        <v>120</v>
      </c>
      <c r="AA1240" s="0" t="s">
        <v>120</v>
      </c>
      <c r="AB1240" s="0" t="s">
        <v>56</v>
      </c>
      <c r="AC1240" s="0" t="s">
        <v>120</v>
      </c>
      <c r="AD1240" s="0" t="s">
        <v>6508</v>
      </c>
      <c r="AG1240" s="6" t="n">
        <v>42581</v>
      </c>
      <c r="AH1240" s="0" t="n">
        <v>25</v>
      </c>
      <c r="AI1240" s="0" t="n">
        <v>28</v>
      </c>
      <c r="AJ1240" s="6" t="n">
        <v>42581</v>
      </c>
      <c r="AK1240" s="0" t="n">
        <v>411</v>
      </c>
      <c r="AL1240" s="6" t="n">
        <v>42581</v>
      </c>
      <c r="AM1240" s="0" t="n">
        <v>3.15</v>
      </c>
      <c r="AN1240" s="0" t="n">
        <v>3.501</v>
      </c>
      <c r="AO1240" s="0" t="n">
        <v>403</v>
      </c>
      <c r="AP1240" s="0" t="n">
        <v>599</v>
      </c>
      <c r="AQ1240" s="0" t="s">
        <v>189</v>
      </c>
      <c r="AR1240" s="0" t="s">
        <v>189</v>
      </c>
      <c r="AS1240" s="0" t="s">
        <v>67</v>
      </c>
      <c r="AT1240" s="0" t="n">
        <v>85</v>
      </c>
      <c r="AU1240" s="0" t="n">
        <v>29</v>
      </c>
      <c r="AX1240" s="0" t="s">
        <v>145</v>
      </c>
    </row>
    <row r="1241" customFormat="false" ht="15" hidden="false" customHeight="false" outlineLevel="0" collapsed="false">
      <c r="A1241" s="0" t="s">
        <v>6509</v>
      </c>
      <c r="B1241" s="0" t="s">
        <v>6339</v>
      </c>
      <c r="C1241" s="0" t="s">
        <v>6510</v>
      </c>
      <c r="E1241" s="1" t="s">
        <v>6510</v>
      </c>
      <c r="G1241" s="5" t="s">
        <v>6510</v>
      </c>
      <c r="H1241" s="5"/>
      <c r="I1241" s="5"/>
      <c r="J1241" s="5"/>
      <c r="K1241" s="5"/>
      <c r="L1241" s="5"/>
      <c r="M1241" s="5"/>
      <c r="N1241" s="5"/>
      <c r="O1241" s="0" t="s">
        <v>6510</v>
      </c>
      <c r="P1241" s="0" t="s">
        <v>6511</v>
      </c>
      <c r="Q1241" s="0" t="s">
        <v>51</v>
      </c>
      <c r="R1241" s="0" t="s">
        <v>52</v>
      </c>
      <c r="S1241" s="0" t="n">
        <v>115</v>
      </c>
      <c r="T1241" s="0" t="n">
        <v>2670</v>
      </c>
      <c r="U1241" s="0" t="n">
        <v>2670</v>
      </c>
      <c r="W1241" s="0" t="s">
        <v>6512</v>
      </c>
      <c r="X1241" s="0" t="n">
        <v>34</v>
      </c>
      <c r="Y1241" s="0" t="s">
        <v>53</v>
      </c>
      <c r="Z1241" s="0" t="n">
        <v>2670</v>
      </c>
      <c r="AA1241" s="0" t="s">
        <v>54</v>
      </c>
      <c r="AB1241" s="0" t="s">
        <v>54</v>
      </c>
      <c r="AC1241" s="0" t="n">
        <v>675</v>
      </c>
      <c r="AD1241" s="0" t="s">
        <v>6513</v>
      </c>
      <c r="AG1241" s="6" t="n">
        <v>42643</v>
      </c>
      <c r="AH1241" s="0" t="n">
        <v>8</v>
      </c>
      <c r="AI1241" s="0" t="n">
        <v>9</v>
      </c>
      <c r="AJ1241" s="6" t="n">
        <v>42643</v>
      </c>
      <c r="AK1241" s="0" t="n">
        <v>675</v>
      </c>
      <c r="AL1241" s="6" t="n">
        <v>42643</v>
      </c>
      <c r="AM1241" s="0" t="n">
        <v>151</v>
      </c>
      <c r="AN1241" s="0" t="n">
        <v>169</v>
      </c>
      <c r="AO1241" s="0" t="n">
        <v>387</v>
      </c>
      <c r="AP1241" s="0" t="n">
        <v>432</v>
      </c>
      <c r="AQ1241" s="0" t="s">
        <v>880</v>
      </c>
      <c r="AR1241" s="0" t="s">
        <v>58</v>
      </c>
      <c r="AS1241" s="0" t="s">
        <v>53</v>
      </c>
      <c r="AT1241" s="0" t="n">
        <v>32</v>
      </c>
      <c r="AU1241" s="0" t="n">
        <v>31</v>
      </c>
      <c r="AV1241" s="0" t="s">
        <v>6513</v>
      </c>
      <c r="AW1241" s="0" t="s">
        <v>6513</v>
      </c>
      <c r="AX1241" s="0" t="s">
        <v>145</v>
      </c>
    </row>
    <row r="1242" customFormat="false" ht="15" hidden="false" customHeight="false" outlineLevel="0" collapsed="false">
      <c r="A1242" s="0" t="s">
        <v>6514</v>
      </c>
      <c r="B1242" s="0" t="s">
        <v>6339</v>
      </c>
      <c r="C1242" s="0" t="s">
        <v>6515</v>
      </c>
      <c r="E1242" s="1" t="s">
        <v>6515</v>
      </c>
      <c r="G1242" s="5" t="s">
        <v>6515</v>
      </c>
      <c r="H1242" s="5"/>
      <c r="I1242" s="5"/>
      <c r="J1242" s="5"/>
      <c r="K1242" s="5"/>
      <c r="L1242" s="5"/>
      <c r="M1242" s="5"/>
      <c r="N1242" s="5"/>
      <c r="O1242" s="0" t="s">
        <v>6515</v>
      </c>
      <c r="P1242" s="0" t="s">
        <v>6516</v>
      </c>
      <c r="Q1242" s="0" t="s">
        <v>51</v>
      </c>
      <c r="R1242" s="0" t="s">
        <v>52</v>
      </c>
      <c r="S1242" s="0" t="n">
        <v>684</v>
      </c>
      <c r="T1242" s="0" t="n">
        <v>1812</v>
      </c>
      <c r="U1242" s="0" t="n">
        <v>1812</v>
      </c>
      <c r="V1242" s="0" t="n">
        <v>4791</v>
      </c>
      <c r="W1242" s="0" t="s">
        <v>6517</v>
      </c>
      <c r="X1242" s="0" t="n">
        <v>171</v>
      </c>
      <c r="Y1242" s="0" t="s">
        <v>77</v>
      </c>
      <c r="Z1242" s="0" t="n">
        <v>1812</v>
      </c>
      <c r="AA1242" s="0" t="s">
        <v>54</v>
      </c>
      <c r="AB1242" s="0" t="s">
        <v>54</v>
      </c>
      <c r="AC1242" s="0" t="n">
        <v>2.35</v>
      </c>
      <c r="AD1242" s="0" t="s">
        <v>6518</v>
      </c>
      <c r="AG1242" s="6" t="n">
        <v>42454</v>
      </c>
      <c r="AH1242" s="0" t="n">
        <v>-13</v>
      </c>
      <c r="AI1242" s="0" t="n">
        <v>-15</v>
      </c>
      <c r="AJ1242" s="6" t="n">
        <v>42454</v>
      </c>
      <c r="AK1242" s="0" t="n">
        <v>2.35</v>
      </c>
      <c r="AL1242" s="6" t="n">
        <v>42454</v>
      </c>
      <c r="AM1242" s="0" t="n">
        <v>524</v>
      </c>
      <c r="AN1242" s="0" t="n">
        <v>597</v>
      </c>
      <c r="AO1242" s="0" t="n">
        <v>200</v>
      </c>
      <c r="AP1242" s="0" t="n">
        <v>223</v>
      </c>
      <c r="AQ1242" s="0" t="s">
        <v>880</v>
      </c>
      <c r="AR1242" s="0" t="s">
        <v>58</v>
      </c>
      <c r="AS1242" s="0" t="s">
        <v>77</v>
      </c>
      <c r="AT1242" s="0" t="n">
        <v>91</v>
      </c>
      <c r="AU1242" s="0" t="n">
        <v>90</v>
      </c>
      <c r="AX1242" s="0" t="s">
        <v>145</v>
      </c>
    </row>
    <row r="1243" customFormat="false" ht="15" hidden="false" customHeight="false" outlineLevel="0" collapsed="false">
      <c r="A1243" s="0" t="s">
        <v>6519</v>
      </c>
      <c r="B1243" s="0" t="s">
        <v>6339</v>
      </c>
      <c r="C1243" s="0" t="s">
        <v>6520</v>
      </c>
      <c r="E1243" s="1" t="s">
        <v>6520</v>
      </c>
      <c r="G1243" s="5" t="s">
        <v>6520</v>
      </c>
      <c r="H1243" s="5" t="s">
        <v>6521</v>
      </c>
      <c r="I1243" s="5"/>
      <c r="J1243" s="5"/>
      <c r="K1243" s="5"/>
      <c r="L1243" s="5"/>
      <c r="M1243" s="5"/>
      <c r="N1243" s="5"/>
      <c r="O1243" s="0" t="s">
        <v>6520</v>
      </c>
      <c r="P1243" s="0" t="s">
        <v>6522</v>
      </c>
      <c r="Q1243" s="0" t="s">
        <v>51</v>
      </c>
      <c r="R1243" s="0" t="s">
        <v>52</v>
      </c>
      <c r="S1243" s="0" t="n">
        <v>121</v>
      </c>
      <c r="T1243" s="0" t="n">
        <v>6420</v>
      </c>
      <c r="U1243" s="0" t="n">
        <v>6420</v>
      </c>
      <c r="W1243" s="0" t="s">
        <v>6523</v>
      </c>
      <c r="X1243" s="0" t="n">
        <v>8</v>
      </c>
      <c r="Y1243" s="0" t="s">
        <v>77</v>
      </c>
      <c r="Z1243" s="0" t="n">
        <v>6420</v>
      </c>
      <c r="AA1243" s="0" t="s">
        <v>54</v>
      </c>
      <c r="AB1243" s="0" t="s">
        <v>54</v>
      </c>
      <c r="AC1243" s="0" t="n">
        <v>630</v>
      </c>
      <c r="AD1243" s="0" t="s">
        <v>6524</v>
      </c>
      <c r="AG1243" s="6" t="n">
        <v>42277</v>
      </c>
      <c r="AH1243" s="0" t="n">
        <v>13</v>
      </c>
      <c r="AI1243" s="0" t="n">
        <v>14</v>
      </c>
      <c r="AJ1243" s="6" t="n">
        <v>42277</v>
      </c>
      <c r="AK1243" s="0" t="n">
        <v>630</v>
      </c>
      <c r="AL1243" s="6" t="n">
        <v>42277</v>
      </c>
      <c r="AM1243" s="0" t="n">
        <v>114</v>
      </c>
      <c r="AN1243" s="0" t="n">
        <v>128</v>
      </c>
      <c r="AO1243" s="0" t="s">
        <v>56</v>
      </c>
      <c r="AP1243" s="0" t="s">
        <v>56</v>
      </c>
      <c r="AQ1243" s="0" t="s">
        <v>70</v>
      </c>
      <c r="AR1243" s="0" t="s">
        <v>70</v>
      </c>
      <c r="AS1243" s="0" t="s">
        <v>77</v>
      </c>
      <c r="AT1243" s="0" t="n">
        <v>7</v>
      </c>
      <c r="AU1243" s="0" t="n">
        <v>6</v>
      </c>
      <c r="AX1243" s="0" t="s">
        <v>145</v>
      </c>
    </row>
    <row r="1244" customFormat="false" ht="15" hidden="false" customHeight="false" outlineLevel="0" collapsed="false">
      <c r="A1244" s="0" t="s">
        <v>6525</v>
      </c>
      <c r="B1244" s="0" t="s">
        <v>6339</v>
      </c>
      <c r="C1244" s="0" t="s">
        <v>6526</v>
      </c>
      <c r="E1244" s="1" t="s">
        <v>6526</v>
      </c>
      <c r="G1244" s="5" t="s">
        <v>6526</v>
      </c>
      <c r="H1244" s="5"/>
      <c r="I1244" s="5"/>
      <c r="J1244" s="5"/>
      <c r="K1244" s="5"/>
      <c r="L1244" s="5"/>
      <c r="M1244" s="5"/>
      <c r="N1244" s="5"/>
      <c r="O1244" s="0" t="s">
        <v>6526</v>
      </c>
      <c r="P1244" s="0" t="s">
        <v>6527</v>
      </c>
      <c r="Q1244" s="0" t="s">
        <v>51</v>
      </c>
      <c r="R1244" s="0" t="s">
        <v>52</v>
      </c>
      <c r="S1244" s="0" t="n">
        <v>726</v>
      </c>
      <c r="T1244" s="0" t="n">
        <v>2899</v>
      </c>
      <c r="U1244" s="0" t="n">
        <v>2899</v>
      </c>
      <c r="X1244" s="0" t="n">
        <v>173</v>
      </c>
      <c r="Y1244" s="0" t="s">
        <v>53</v>
      </c>
      <c r="Z1244" s="0" t="n">
        <v>2899</v>
      </c>
      <c r="AA1244" s="0" t="s">
        <v>54</v>
      </c>
      <c r="AB1244" s="0" t="s">
        <v>54</v>
      </c>
      <c r="AC1244" s="0" t="n">
        <v>3.754</v>
      </c>
      <c r="AD1244" s="0" t="s">
        <v>6528</v>
      </c>
      <c r="AG1244" s="6" t="n">
        <v>42735</v>
      </c>
      <c r="AH1244" s="0" t="n">
        <v>78</v>
      </c>
      <c r="AI1244" s="0" t="n">
        <v>83</v>
      </c>
      <c r="AJ1244" s="6" t="n">
        <v>42735</v>
      </c>
      <c r="AK1244" s="0" t="n">
        <v>3.754</v>
      </c>
      <c r="AL1244" s="6" t="n">
        <v>42735</v>
      </c>
      <c r="AM1244" s="0" t="n">
        <v>905</v>
      </c>
      <c r="AN1244" s="0" t="n">
        <v>954</v>
      </c>
      <c r="AO1244" s="0" t="n">
        <v>2.417</v>
      </c>
      <c r="AP1244" s="0" t="n">
        <v>2.701</v>
      </c>
      <c r="AQ1244" s="0" t="s">
        <v>880</v>
      </c>
      <c r="AR1244" s="0" t="s">
        <v>58</v>
      </c>
      <c r="AS1244" s="0" t="s">
        <v>53</v>
      </c>
      <c r="AT1244" s="0" t="n">
        <v>113</v>
      </c>
      <c r="AU1244" s="0" t="n">
        <v>112</v>
      </c>
      <c r="AV1244" s="0" t="s">
        <v>6529</v>
      </c>
      <c r="AX1244" s="0" t="s">
        <v>145</v>
      </c>
      <c r="AY1244" s="0" t="s">
        <v>6530</v>
      </c>
    </row>
    <row r="1245" customFormat="false" ht="15" hidden="false" customHeight="false" outlineLevel="0" collapsed="false">
      <c r="A1245" s="0" t="s">
        <v>6531</v>
      </c>
      <c r="B1245" s="0" t="s">
        <v>6339</v>
      </c>
      <c r="C1245" s="0" t="s">
        <v>6532</v>
      </c>
      <c r="E1245" s="1" t="s">
        <v>6532</v>
      </c>
      <c r="G1245" s="5" t="s">
        <v>6532</v>
      </c>
      <c r="H1245" s="5"/>
      <c r="I1245" s="5"/>
      <c r="J1245" s="5"/>
      <c r="K1245" s="5"/>
      <c r="L1245" s="5"/>
      <c r="M1245" s="5"/>
      <c r="N1245" s="5"/>
      <c r="O1245" s="0" t="s">
        <v>6532</v>
      </c>
      <c r="P1245" s="0" t="s">
        <v>6533</v>
      </c>
      <c r="Q1245" s="0" t="s">
        <v>51</v>
      </c>
      <c r="R1245" s="0" t="s">
        <v>52</v>
      </c>
      <c r="S1245" s="0" t="n">
        <v>932</v>
      </c>
      <c r="T1245" s="0" t="n">
        <v>2813</v>
      </c>
      <c r="U1245" s="0" t="n">
        <v>2813</v>
      </c>
      <c r="W1245" s="0" t="s">
        <v>6534</v>
      </c>
      <c r="X1245" s="0" t="n">
        <v>223</v>
      </c>
      <c r="Y1245" s="0" t="s">
        <v>53</v>
      </c>
      <c r="Z1245" s="0" t="n">
        <v>2813</v>
      </c>
      <c r="AA1245" s="0" t="s">
        <v>54</v>
      </c>
      <c r="AB1245" s="0" t="s">
        <v>54</v>
      </c>
      <c r="AC1245" s="0" t="n">
        <v>4.998</v>
      </c>
      <c r="AD1245" s="0" t="s">
        <v>6535</v>
      </c>
      <c r="AG1245" s="6" t="n">
        <v>42735</v>
      </c>
      <c r="AH1245" s="0" t="n">
        <v>141</v>
      </c>
      <c r="AI1245" s="0" t="n">
        <v>149</v>
      </c>
      <c r="AJ1245" s="6" t="n">
        <v>42735</v>
      </c>
      <c r="AK1245" s="0" t="n">
        <v>4.998</v>
      </c>
      <c r="AL1245" s="6" t="n">
        <v>42735</v>
      </c>
      <c r="AM1245" s="0" t="n">
        <v>1.008</v>
      </c>
      <c r="AN1245" s="0" t="n">
        <v>1.063</v>
      </c>
      <c r="AO1245" s="0" t="n">
        <v>4.603</v>
      </c>
      <c r="AP1245" s="0" t="n">
        <v>5.143</v>
      </c>
      <c r="AQ1245" s="0" t="s">
        <v>880</v>
      </c>
      <c r="AR1245" s="0" t="s">
        <v>58</v>
      </c>
      <c r="AS1245" s="0" t="s">
        <v>53</v>
      </c>
      <c r="AT1245" s="0" t="n">
        <v>105</v>
      </c>
      <c r="AU1245" s="0" t="n">
        <v>107</v>
      </c>
      <c r="AX1245" s="0" t="s">
        <v>145</v>
      </c>
    </row>
    <row r="1246" customFormat="false" ht="15" hidden="false" customHeight="false" outlineLevel="0" collapsed="false">
      <c r="A1246" s="0" t="s">
        <v>6536</v>
      </c>
      <c r="B1246" s="0" t="s">
        <v>6339</v>
      </c>
      <c r="C1246" s="0" t="s">
        <v>6537</v>
      </c>
      <c r="E1246" s="1" t="s">
        <v>6537</v>
      </c>
      <c r="G1246" s="5" t="s">
        <v>6537</v>
      </c>
      <c r="H1246" s="5"/>
      <c r="I1246" s="5"/>
      <c r="J1246" s="5"/>
      <c r="K1246" s="5"/>
      <c r="L1246" s="5"/>
      <c r="M1246" s="5"/>
      <c r="N1246" s="5"/>
      <c r="O1246" s="0" t="s">
        <v>6537</v>
      </c>
      <c r="P1246" s="0" t="s">
        <v>6538</v>
      </c>
      <c r="Q1246" s="0" t="s">
        <v>51</v>
      </c>
      <c r="R1246" s="0" t="s">
        <v>52</v>
      </c>
      <c r="S1246" s="0" t="n">
        <v>328</v>
      </c>
      <c r="T1246" s="0" t="n">
        <v>2712</v>
      </c>
      <c r="U1246" s="0" t="n">
        <v>2712</v>
      </c>
      <c r="V1246" s="0" t="n">
        <v>7010</v>
      </c>
      <c r="X1246" s="0" t="n">
        <v>32</v>
      </c>
      <c r="Y1246" s="0" t="s">
        <v>53</v>
      </c>
      <c r="Z1246" s="0" t="n">
        <v>2712</v>
      </c>
      <c r="AA1246" s="0" t="s">
        <v>54</v>
      </c>
      <c r="AB1246" s="0" t="s">
        <v>54</v>
      </c>
      <c r="AC1246" s="0" t="n">
        <v>1.322</v>
      </c>
      <c r="AD1246" s="0" t="s">
        <v>6539</v>
      </c>
      <c r="AE1246" s="0" t="s">
        <v>6540</v>
      </c>
      <c r="AF1246" s="0" t="n">
        <v>23</v>
      </c>
      <c r="AG1246" s="0" t="n">
        <v>25</v>
      </c>
      <c r="AH1246" s="6" t="n">
        <v>42369</v>
      </c>
      <c r="AI1246" s="0" t="n">
        <v>1.322</v>
      </c>
      <c r="AJ1246" s="6" t="n">
        <v>42369</v>
      </c>
      <c r="AK1246" s="0" t="n">
        <v>333</v>
      </c>
      <c r="AL1246" s="0" t="n">
        <v>363</v>
      </c>
      <c r="AM1246" s="0" t="s">
        <v>56</v>
      </c>
      <c r="AN1246" s="0" t="s">
        <v>56</v>
      </c>
      <c r="AO1246" s="0" t="s">
        <v>70</v>
      </c>
      <c r="AP1246" s="0" t="s">
        <v>70</v>
      </c>
      <c r="AQ1246" s="0" t="s">
        <v>53</v>
      </c>
      <c r="AR1246" s="0" t="n">
        <v>24</v>
      </c>
      <c r="AS1246" s="0" t="n">
        <v>23</v>
      </c>
      <c r="AV1246" s="0" t="s">
        <v>145</v>
      </c>
    </row>
    <row r="1247" customFormat="false" ht="15" hidden="false" customHeight="false" outlineLevel="0" collapsed="false">
      <c r="A1247" s="0" t="s">
        <v>6541</v>
      </c>
      <c r="B1247" s="0" t="s">
        <v>6339</v>
      </c>
      <c r="C1247" s="0" t="s">
        <v>6542</v>
      </c>
      <c r="E1247" s="1" t="s">
        <v>6542</v>
      </c>
      <c r="G1247" s="5" t="s">
        <v>6542</v>
      </c>
      <c r="H1247" s="5"/>
      <c r="I1247" s="5"/>
      <c r="J1247" s="5"/>
      <c r="K1247" s="5"/>
      <c r="L1247" s="5"/>
      <c r="M1247" s="5"/>
      <c r="N1247" s="5"/>
      <c r="O1247" s="0" t="s">
        <v>6543</v>
      </c>
      <c r="P1247" s="0" t="s">
        <v>6544</v>
      </c>
      <c r="Q1247" s="0" t="s">
        <v>51</v>
      </c>
      <c r="R1247" s="0" t="s">
        <v>52</v>
      </c>
      <c r="S1247" s="0" t="n">
        <v>435</v>
      </c>
      <c r="T1247" s="0" t="n">
        <v>147</v>
      </c>
      <c r="U1247" s="0" t="n">
        <v>147</v>
      </c>
      <c r="V1247" s="0" t="n">
        <v>1013</v>
      </c>
      <c r="W1247" s="0" t="s">
        <v>6545</v>
      </c>
      <c r="X1247" s="0" t="n">
        <v>59</v>
      </c>
      <c r="Y1247" s="0" t="s">
        <v>67</v>
      </c>
      <c r="Z1247" s="0" t="n">
        <v>7010</v>
      </c>
      <c r="AA1247" s="0" t="s">
        <v>120</v>
      </c>
      <c r="AB1247" s="0" t="s">
        <v>56</v>
      </c>
      <c r="AC1247" s="0" t="n">
        <v>2.374</v>
      </c>
      <c r="AD1247" s="0" t="s">
        <v>6546</v>
      </c>
      <c r="AG1247" s="6" t="n">
        <v>42183</v>
      </c>
      <c r="AH1247" s="0" t="n">
        <v>-6</v>
      </c>
      <c r="AI1247" s="0" t="n">
        <v>-7</v>
      </c>
      <c r="AJ1247" s="6" t="n">
        <v>42183</v>
      </c>
      <c r="AK1247" s="0" t="n">
        <v>2.368</v>
      </c>
      <c r="AL1247" s="6" t="n">
        <v>42183</v>
      </c>
      <c r="AM1247" s="0" t="n">
        <v>253</v>
      </c>
      <c r="AN1247" s="0" t="n">
        <v>283</v>
      </c>
      <c r="AO1247" s="0" t="s">
        <v>56</v>
      </c>
      <c r="AP1247" s="0" t="s">
        <v>56</v>
      </c>
      <c r="AQ1247" s="0" t="s">
        <v>189</v>
      </c>
      <c r="AR1247" s="0" t="s">
        <v>189</v>
      </c>
      <c r="AS1247" s="0" t="s">
        <v>67</v>
      </c>
      <c r="AT1247" s="0" t="n">
        <v>28</v>
      </c>
      <c r="AU1247" s="0" t="n">
        <v>18</v>
      </c>
      <c r="AX1247" s="0" t="s">
        <v>145</v>
      </c>
      <c r="AY1247" s="0" t="s">
        <v>6547</v>
      </c>
    </row>
    <row r="1248" customFormat="false" ht="15" hidden="false" customHeight="false" outlineLevel="0" collapsed="false">
      <c r="A1248" s="0" t="s">
        <v>6548</v>
      </c>
      <c r="B1248" s="0" t="s">
        <v>6339</v>
      </c>
      <c r="C1248" s="0" t="s">
        <v>6549</v>
      </c>
      <c r="E1248" s="1" t="s">
        <v>6549</v>
      </c>
      <c r="G1248" s="5" t="s">
        <v>6549</v>
      </c>
      <c r="H1248" s="5"/>
      <c r="I1248" s="5"/>
      <c r="J1248" s="5"/>
      <c r="K1248" s="5"/>
      <c r="L1248" s="5"/>
      <c r="M1248" s="5"/>
      <c r="N1248" s="5"/>
      <c r="O1248" s="0" t="s">
        <v>6549</v>
      </c>
      <c r="P1248" s="0" t="s">
        <v>6550</v>
      </c>
      <c r="Q1248" s="0" t="s">
        <v>451</v>
      </c>
      <c r="R1248" s="0" t="s">
        <v>52</v>
      </c>
      <c r="S1248" s="0" t="n">
        <v>2.021</v>
      </c>
      <c r="T1248" s="0" t="n">
        <v>6492</v>
      </c>
      <c r="U1248" s="0" t="n">
        <v>6492</v>
      </c>
      <c r="X1248" s="0" t="n">
        <v>195</v>
      </c>
      <c r="Y1248" s="0" t="s">
        <v>53</v>
      </c>
      <c r="Z1248" s="0" t="n">
        <v>6492</v>
      </c>
      <c r="AA1248" s="0" t="s">
        <v>54</v>
      </c>
      <c r="AB1248" s="0" t="s">
        <v>54</v>
      </c>
      <c r="AC1248" s="0" t="n">
        <v>3.758</v>
      </c>
      <c r="AD1248" s="0" t="s">
        <v>6468</v>
      </c>
      <c r="AG1248" s="6" t="n">
        <v>42735</v>
      </c>
      <c r="AH1248" s="0" t="n">
        <v>307</v>
      </c>
      <c r="AI1248" s="0" t="n">
        <v>323</v>
      </c>
      <c r="AJ1248" s="6" t="n">
        <v>42735</v>
      </c>
      <c r="AK1248" s="0" t="n">
        <v>3.758</v>
      </c>
      <c r="AL1248" s="6" t="n">
        <v>42735</v>
      </c>
      <c r="AM1248" s="0" t="n">
        <v>3.299</v>
      </c>
      <c r="AN1248" s="0" t="n">
        <v>3.477</v>
      </c>
      <c r="AO1248" s="0" t="n">
        <v>4.158</v>
      </c>
      <c r="AP1248" s="0" t="n">
        <v>4.646</v>
      </c>
      <c r="AQ1248" s="0" t="s">
        <v>880</v>
      </c>
      <c r="AR1248" s="0" t="s">
        <v>58</v>
      </c>
      <c r="AS1248" s="0" t="s">
        <v>53</v>
      </c>
      <c r="AT1248" s="0" t="n">
        <v>71</v>
      </c>
      <c r="AU1248" s="0" t="n">
        <v>82</v>
      </c>
      <c r="AX1248" s="0" t="s">
        <v>145</v>
      </c>
    </row>
    <row r="1249" customFormat="false" ht="15" hidden="false" customHeight="false" outlineLevel="0" collapsed="false">
      <c r="A1249" s="0" t="s">
        <v>6551</v>
      </c>
      <c r="B1249" s="0" t="s">
        <v>6339</v>
      </c>
      <c r="C1249" s="0" t="s">
        <v>6552</v>
      </c>
      <c r="E1249" s="1" t="s">
        <v>6552</v>
      </c>
      <c r="G1249" s="5" t="s">
        <v>6552</v>
      </c>
      <c r="H1249" s="5"/>
      <c r="I1249" s="5"/>
      <c r="J1249" s="5"/>
      <c r="K1249" s="5"/>
      <c r="L1249" s="5"/>
      <c r="M1249" s="5"/>
      <c r="N1249" s="5"/>
      <c r="O1249" s="0" t="s">
        <v>6552</v>
      </c>
      <c r="P1249" s="0" t="s">
        <v>6551</v>
      </c>
      <c r="Q1249" s="0" t="s">
        <v>51</v>
      </c>
      <c r="R1249" s="0" t="s">
        <v>52</v>
      </c>
      <c r="S1249" s="0" t="n">
        <v>2.038</v>
      </c>
      <c r="T1249" s="0" t="n">
        <v>2899</v>
      </c>
      <c r="U1249" s="0" t="n">
        <v>2899</v>
      </c>
      <c r="V1249" s="0" t="n">
        <v>2899</v>
      </c>
      <c r="W1249" s="0" t="s">
        <v>6553</v>
      </c>
      <c r="X1249" s="0" t="n">
        <v>862</v>
      </c>
      <c r="Y1249" s="0" t="s">
        <v>53</v>
      </c>
      <c r="Z1249" s="0" t="n">
        <v>2899</v>
      </c>
      <c r="AA1249" s="0" t="s">
        <v>54</v>
      </c>
      <c r="AB1249" s="0" t="s">
        <v>54</v>
      </c>
      <c r="AC1249" s="0" t="n">
        <v>11.081</v>
      </c>
      <c r="AD1249" s="0" t="s">
        <v>6546</v>
      </c>
      <c r="AG1249" s="6" t="n">
        <v>42735</v>
      </c>
      <c r="AH1249" s="0" t="n">
        <v>153</v>
      </c>
      <c r="AI1249" s="0" t="n">
        <v>161</v>
      </c>
      <c r="AJ1249" s="6" t="n">
        <v>42735</v>
      </c>
      <c r="AK1249" s="0" t="n">
        <v>11.081</v>
      </c>
      <c r="AL1249" s="6" t="n">
        <v>42735</v>
      </c>
      <c r="AM1249" s="0" t="n">
        <v>1.924</v>
      </c>
      <c r="AN1249" s="0" t="n">
        <v>2.029</v>
      </c>
      <c r="AO1249" s="0" t="n">
        <v>3.875</v>
      </c>
      <c r="AP1249" s="0" t="n">
        <v>4.33</v>
      </c>
      <c r="AQ1249" s="0" t="s">
        <v>880</v>
      </c>
      <c r="AR1249" s="0" t="s">
        <v>58</v>
      </c>
      <c r="AS1249" s="0" t="s">
        <v>53</v>
      </c>
      <c r="AT1249" s="0" t="n">
        <v>273</v>
      </c>
      <c r="AU1249" s="0" t="n">
        <v>276</v>
      </c>
      <c r="AX1249" s="0" t="s">
        <v>145</v>
      </c>
    </row>
    <row r="1250" customFormat="false" ht="15" hidden="false" customHeight="false" outlineLevel="0" collapsed="false">
      <c r="A1250" s="0" t="s">
        <v>6554</v>
      </c>
      <c r="B1250" s="0" t="s">
        <v>6339</v>
      </c>
      <c r="C1250" s="0" t="s">
        <v>6555</v>
      </c>
      <c r="E1250" s="1" t="s">
        <v>6555</v>
      </c>
      <c r="G1250" s="5" t="s">
        <v>6555</v>
      </c>
      <c r="H1250" s="5"/>
      <c r="I1250" s="5"/>
      <c r="J1250" s="5"/>
      <c r="K1250" s="5"/>
      <c r="L1250" s="5"/>
      <c r="M1250" s="5"/>
      <c r="N1250" s="5"/>
      <c r="O1250" s="0" t="s">
        <v>6555</v>
      </c>
      <c r="P1250" s="0" t="s">
        <v>6556</v>
      </c>
      <c r="Q1250" s="0" t="s">
        <v>51</v>
      </c>
      <c r="R1250" s="0" t="s">
        <v>52</v>
      </c>
      <c r="S1250" s="0" t="n">
        <v>34.528</v>
      </c>
      <c r="T1250" s="0" t="n">
        <v>729</v>
      </c>
      <c r="U1250" s="0" t="n">
        <v>729</v>
      </c>
      <c r="W1250" s="0" t="s">
        <v>6557</v>
      </c>
      <c r="X1250" s="0" t="n">
        <v>988</v>
      </c>
      <c r="Y1250" s="0" t="s">
        <v>53</v>
      </c>
      <c r="Z1250" s="0" t="n">
        <v>729</v>
      </c>
      <c r="AA1250" s="0" t="s">
        <v>54</v>
      </c>
      <c r="AB1250" s="0" t="s">
        <v>54</v>
      </c>
      <c r="AC1250" s="0" t="n">
        <v>51.029</v>
      </c>
      <c r="AD1250" s="0" t="s">
        <v>962</v>
      </c>
      <c r="AG1250" s="6" t="n">
        <v>42735</v>
      </c>
      <c r="AH1250" s="0" t="n">
        <v>4.38</v>
      </c>
      <c r="AI1250" s="0" t="n">
        <v>4.617</v>
      </c>
      <c r="AJ1250" s="6" t="n">
        <v>42735</v>
      </c>
      <c r="AK1250" s="0" t="n">
        <v>51.029</v>
      </c>
      <c r="AL1250" s="6" t="n">
        <v>42735</v>
      </c>
      <c r="AM1250" s="0" t="n">
        <v>84.682</v>
      </c>
      <c r="AN1250" s="0" t="n">
        <v>89.263</v>
      </c>
      <c r="AO1250" s="0" t="n">
        <v>48.03</v>
      </c>
      <c r="AP1250" s="0" t="n">
        <v>53.666</v>
      </c>
      <c r="AQ1250" s="0" t="s">
        <v>880</v>
      </c>
      <c r="AR1250" s="0" t="s">
        <v>58</v>
      </c>
      <c r="AS1250" s="0" t="s">
        <v>53</v>
      </c>
      <c r="AT1250" s="0" t="n">
        <v>419</v>
      </c>
      <c r="AU1250" s="0" t="n">
        <v>490</v>
      </c>
      <c r="AX1250" s="0" t="s">
        <v>145</v>
      </c>
      <c r="AY1250" s="0" t="s">
        <v>6558</v>
      </c>
    </row>
    <row r="1251" customFormat="false" ht="15" hidden="false" customHeight="false" outlineLevel="0" collapsed="false">
      <c r="A1251" s="0" t="s">
        <v>6559</v>
      </c>
      <c r="B1251" s="0" t="s">
        <v>6339</v>
      </c>
      <c r="C1251" s="0" t="s">
        <v>6560</v>
      </c>
      <c r="E1251" s="1" t="s">
        <v>6560</v>
      </c>
      <c r="G1251" s="5" t="s">
        <v>6560</v>
      </c>
      <c r="H1251" s="5"/>
      <c r="I1251" s="5"/>
      <c r="J1251" s="5"/>
      <c r="K1251" s="5"/>
      <c r="L1251" s="5"/>
      <c r="M1251" s="5"/>
      <c r="N1251" s="5"/>
      <c r="O1251" s="0" t="s">
        <v>6560</v>
      </c>
      <c r="P1251" s="0" t="s">
        <v>6561</v>
      </c>
      <c r="Q1251" s="0" t="s">
        <v>51</v>
      </c>
      <c r="R1251" s="0" t="s">
        <v>52</v>
      </c>
      <c r="S1251" s="0" t="n">
        <v>271</v>
      </c>
      <c r="T1251" s="0" t="n">
        <v>2670</v>
      </c>
      <c r="U1251" s="0" t="n">
        <v>2670</v>
      </c>
      <c r="V1251" s="0" t="n">
        <v>2823</v>
      </c>
      <c r="X1251" s="0" t="n">
        <v>628</v>
      </c>
      <c r="Y1251" s="0" t="s">
        <v>53</v>
      </c>
      <c r="Z1251" s="0" t="n">
        <v>2670</v>
      </c>
      <c r="AA1251" s="0" t="s">
        <v>54</v>
      </c>
      <c r="AB1251" s="0" t="s">
        <v>54</v>
      </c>
      <c r="AC1251" s="0" t="n">
        <v>1.117</v>
      </c>
      <c r="AD1251" s="0" t="s">
        <v>6562</v>
      </c>
      <c r="AG1251" s="6" t="n">
        <v>42490</v>
      </c>
      <c r="AH1251" s="0" t="n">
        <v>37</v>
      </c>
      <c r="AI1251" s="0" t="n">
        <v>42</v>
      </c>
      <c r="AJ1251" s="6" t="n">
        <v>42490</v>
      </c>
      <c r="AK1251" s="0" t="n">
        <v>1.117</v>
      </c>
      <c r="AL1251" s="6" t="n">
        <v>42490</v>
      </c>
      <c r="AM1251" s="0" t="n">
        <v>244</v>
      </c>
      <c r="AN1251" s="0" t="n">
        <v>278</v>
      </c>
      <c r="AO1251" s="0" t="n">
        <v>726</v>
      </c>
      <c r="AP1251" s="0" t="n">
        <v>811</v>
      </c>
      <c r="AQ1251" s="0" t="s">
        <v>880</v>
      </c>
      <c r="AR1251" s="0" t="s">
        <v>58</v>
      </c>
      <c r="AS1251" s="0" t="s">
        <v>53</v>
      </c>
      <c r="AT1251" s="0" t="n">
        <v>39</v>
      </c>
      <c r="AU1251" s="0" t="n">
        <v>44</v>
      </c>
      <c r="AV1251" s="0" t="s">
        <v>6563</v>
      </c>
      <c r="AX1251" s="0" t="s">
        <v>145</v>
      </c>
      <c r="AY1251" s="0" t="s">
        <v>6564</v>
      </c>
    </row>
    <row r="1252" customFormat="false" ht="15" hidden="false" customHeight="false" outlineLevel="0" collapsed="false">
      <c r="A1252" s="0" t="s">
        <v>6565</v>
      </c>
      <c r="B1252" s="0" t="s">
        <v>6339</v>
      </c>
      <c r="C1252" s="0" t="s">
        <v>6566</v>
      </c>
      <c r="E1252" s="1" t="s">
        <v>6566</v>
      </c>
      <c r="G1252" s="5" t="s">
        <v>6566</v>
      </c>
      <c r="H1252" s="5"/>
      <c r="I1252" s="5"/>
      <c r="J1252" s="5"/>
      <c r="K1252" s="5"/>
      <c r="L1252" s="5"/>
      <c r="M1252" s="5"/>
      <c r="N1252" s="5"/>
      <c r="O1252" s="0" t="s">
        <v>6566</v>
      </c>
      <c r="P1252" s="0" t="s">
        <v>6567</v>
      </c>
      <c r="Q1252" s="0" t="s">
        <v>51</v>
      </c>
      <c r="R1252" s="0" t="s">
        <v>52</v>
      </c>
      <c r="S1252" s="0" t="n">
        <v>531</v>
      </c>
      <c r="T1252" s="0" t="n">
        <v>2651</v>
      </c>
      <c r="U1252" s="0" t="n">
        <v>2651</v>
      </c>
      <c r="V1252" s="0" t="n">
        <v>2651</v>
      </c>
      <c r="W1252" s="0" t="s">
        <v>6568</v>
      </c>
      <c r="X1252" s="0" t="n">
        <v>162</v>
      </c>
      <c r="Y1252" s="0" t="s">
        <v>53</v>
      </c>
      <c r="Z1252" s="0" t="n">
        <v>2651</v>
      </c>
      <c r="AA1252" s="0" t="s">
        <v>54</v>
      </c>
      <c r="AB1252" s="0" t="s">
        <v>54</v>
      </c>
      <c r="AC1252" s="0" t="n">
        <v>2.077</v>
      </c>
      <c r="AD1252" s="0" t="s">
        <v>6569</v>
      </c>
      <c r="AG1252" s="6" t="n">
        <v>42460</v>
      </c>
      <c r="AH1252" s="0" t="n">
        <v>9</v>
      </c>
      <c r="AI1252" s="0" t="n">
        <v>10</v>
      </c>
      <c r="AJ1252" s="6" t="n">
        <v>42460</v>
      </c>
      <c r="AK1252" s="0" t="n">
        <v>2.077</v>
      </c>
      <c r="AL1252" s="6" t="n">
        <v>42460</v>
      </c>
      <c r="AM1252" s="0" t="n">
        <v>577</v>
      </c>
      <c r="AN1252" s="0" t="n">
        <v>657</v>
      </c>
      <c r="AO1252" s="0" t="n">
        <v>670</v>
      </c>
      <c r="AP1252" s="0" t="n">
        <v>749</v>
      </c>
      <c r="AQ1252" s="0" t="s">
        <v>880</v>
      </c>
      <c r="AR1252" s="0" t="s">
        <v>58</v>
      </c>
      <c r="AS1252" s="0" t="s">
        <v>53</v>
      </c>
      <c r="AT1252" s="0" t="n">
        <v>82</v>
      </c>
      <c r="AU1252" s="0" t="n">
        <v>90</v>
      </c>
      <c r="AV1252" s="0" t="s">
        <v>6570</v>
      </c>
      <c r="AX1252" s="0" t="s">
        <v>145</v>
      </c>
    </row>
    <row r="1253" customFormat="false" ht="15" hidden="false" customHeight="false" outlineLevel="0" collapsed="false">
      <c r="A1253" s="0" t="s">
        <v>6571</v>
      </c>
      <c r="B1253" s="0" t="s">
        <v>6339</v>
      </c>
      <c r="C1253" s="0" t="s">
        <v>6572</v>
      </c>
      <c r="E1253" s="1" t="s">
        <v>6572</v>
      </c>
      <c r="G1253" s="5" t="s">
        <v>6572</v>
      </c>
      <c r="H1253" s="5"/>
      <c r="I1253" s="5"/>
      <c r="J1253" s="5"/>
      <c r="K1253" s="5"/>
      <c r="L1253" s="5"/>
      <c r="M1253" s="5"/>
      <c r="N1253" s="5"/>
      <c r="O1253" s="0" t="s">
        <v>6572</v>
      </c>
      <c r="P1253" s="0" t="s">
        <v>6573</v>
      </c>
      <c r="Q1253" s="0" t="s">
        <v>51</v>
      </c>
      <c r="R1253" s="0" t="s">
        <v>52</v>
      </c>
      <c r="S1253" s="0" t="n">
        <v>1.12</v>
      </c>
      <c r="T1253" s="0" t="n">
        <v>4791</v>
      </c>
      <c r="U1253" s="0" t="n">
        <v>4791</v>
      </c>
      <c r="W1253" s="0" t="s">
        <v>6574</v>
      </c>
      <c r="X1253" s="0" t="n">
        <v>137</v>
      </c>
      <c r="Y1253" s="0" t="s">
        <v>53</v>
      </c>
      <c r="Z1253" s="0" t="n">
        <v>4791</v>
      </c>
      <c r="AA1253" s="0" t="s">
        <v>54</v>
      </c>
      <c r="AB1253" s="0" t="s">
        <v>54</v>
      </c>
      <c r="AC1253" s="0" t="n">
        <v>2.742</v>
      </c>
      <c r="AD1253" s="0" t="s">
        <v>6349</v>
      </c>
      <c r="AG1253" s="6" t="n">
        <v>42798</v>
      </c>
      <c r="AH1253" s="0" t="n">
        <v>52</v>
      </c>
      <c r="AI1253" s="0" t="n">
        <v>55</v>
      </c>
      <c r="AJ1253" s="6" t="n">
        <v>42798</v>
      </c>
      <c r="AK1253" s="0" t="n">
        <v>2.742</v>
      </c>
      <c r="AL1253" s="6" t="n">
        <v>42798</v>
      </c>
      <c r="AM1253" s="0" t="n">
        <v>1.143</v>
      </c>
      <c r="AN1253" s="0" t="n">
        <v>1.211</v>
      </c>
      <c r="AO1253" s="0" t="n">
        <v>994</v>
      </c>
      <c r="AP1253" s="0" t="n">
        <v>1.111</v>
      </c>
      <c r="AQ1253" s="0" t="s">
        <v>880</v>
      </c>
      <c r="AR1253" s="0" t="s">
        <v>58</v>
      </c>
      <c r="AS1253" s="0" t="s">
        <v>53</v>
      </c>
      <c r="AT1253" s="0" t="n">
        <v>52</v>
      </c>
      <c r="AU1253" s="0" t="n">
        <v>52</v>
      </c>
      <c r="AX1253" s="0" t="s">
        <v>145</v>
      </c>
    </row>
    <row r="1254" customFormat="false" ht="15" hidden="false" customHeight="false" outlineLevel="0" collapsed="false">
      <c r="A1254" s="0" t="s">
        <v>6575</v>
      </c>
      <c r="B1254" s="0" t="s">
        <v>6339</v>
      </c>
      <c r="C1254" s="0" t="s">
        <v>6576</v>
      </c>
      <c r="E1254" s="1" t="s">
        <v>6576</v>
      </c>
      <c r="G1254" s="5" t="s">
        <v>6576</v>
      </c>
      <c r="H1254" s="5"/>
      <c r="I1254" s="5"/>
      <c r="J1254" s="5"/>
      <c r="K1254" s="5"/>
      <c r="L1254" s="5"/>
      <c r="M1254" s="5"/>
      <c r="N1254" s="5"/>
      <c r="O1254" s="0" t="s">
        <v>6576</v>
      </c>
      <c r="P1254" s="0" t="s">
        <v>6577</v>
      </c>
      <c r="Q1254" s="0" t="s">
        <v>51</v>
      </c>
      <c r="R1254" s="0" t="s">
        <v>52</v>
      </c>
      <c r="S1254" s="0" t="n">
        <v>7.655</v>
      </c>
      <c r="T1254" s="0" t="n">
        <v>4673</v>
      </c>
      <c r="U1254" s="0" t="n">
        <v>4673</v>
      </c>
      <c r="W1254" s="0" t="s">
        <v>6578</v>
      </c>
      <c r="X1254" s="0" t="n">
        <v>834</v>
      </c>
      <c r="Y1254" s="0" t="s">
        <v>53</v>
      </c>
      <c r="Z1254" s="0" t="n">
        <v>4673</v>
      </c>
      <c r="AA1254" s="0" t="s">
        <v>54</v>
      </c>
      <c r="AB1254" s="0" t="s">
        <v>54</v>
      </c>
      <c r="AC1254" s="0" t="n">
        <v>24.656</v>
      </c>
      <c r="AD1254" s="0" t="s">
        <v>6579</v>
      </c>
      <c r="AG1254" s="6" t="n">
        <v>42735</v>
      </c>
      <c r="AH1254" s="0" t="n">
        <v>15</v>
      </c>
      <c r="AI1254" s="0" t="n">
        <v>16</v>
      </c>
      <c r="AJ1254" s="6" t="n">
        <v>42735</v>
      </c>
      <c r="AK1254" s="0" t="n">
        <v>24.656</v>
      </c>
      <c r="AL1254" s="6" t="n">
        <v>42735</v>
      </c>
      <c r="AM1254" s="0" t="n">
        <v>5.75</v>
      </c>
      <c r="AN1254" s="0" t="n">
        <v>6.061</v>
      </c>
      <c r="AO1254" s="0" t="n">
        <v>4.225</v>
      </c>
      <c r="AP1254" s="0" t="n">
        <v>4.721</v>
      </c>
      <c r="AQ1254" s="0" t="s">
        <v>880</v>
      </c>
      <c r="AR1254" s="0" t="s">
        <v>58</v>
      </c>
      <c r="AS1254" s="0" t="s">
        <v>53</v>
      </c>
      <c r="AT1254" s="0" t="n">
        <v>252</v>
      </c>
      <c r="AU1254" s="0" t="n">
        <v>260</v>
      </c>
      <c r="AX1254" s="0" t="s">
        <v>145</v>
      </c>
    </row>
    <row r="1255" customFormat="false" ht="15" hidden="false" customHeight="false" outlineLevel="0" collapsed="false">
      <c r="A1255" s="0" t="s">
        <v>6580</v>
      </c>
      <c r="B1255" s="0" t="s">
        <v>6339</v>
      </c>
      <c r="C1255" s="0" t="s">
        <v>6581</v>
      </c>
      <c r="E1255" s="1" t="s">
        <v>6581</v>
      </c>
      <c r="G1255" s="5" t="s">
        <v>6581</v>
      </c>
      <c r="H1255" s="5"/>
      <c r="I1255" s="5"/>
      <c r="J1255" s="5"/>
      <c r="K1255" s="5"/>
      <c r="L1255" s="5"/>
      <c r="M1255" s="5"/>
      <c r="N1255" s="5"/>
      <c r="O1255" s="0" t="s">
        <v>6581</v>
      </c>
      <c r="P1255" s="0" t="s">
        <v>6582</v>
      </c>
      <c r="Q1255" s="0" t="s">
        <v>51</v>
      </c>
      <c r="R1255" s="0" t="s">
        <v>52</v>
      </c>
      <c r="S1255" s="0" t="n">
        <v>355</v>
      </c>
      <c r="T1255" s="0" t="n">
        <v>2052</v>
      </c>
      <c r="U1255" s="0" t="n">
        <v>2052</v>
      </c>
      <c r="V1255" s="0" t="n">
        <v>6420</v>
      </c>
      <c r="X1255" s="0" t="n">
        <v>57</v>
      </c>
      <c r="Y1255" s="0" t="s">
        <v>53</v>
      </c>
      <c r="Z1255" s="0" t="n">
        <v>2052</v>
      </c>
      <c r="AA1255" s="0" t="s">
        <v>54</v>
      </c>
      <c r="AB1255" s="0" t="s">
        <v>54</v>
      </c>
      <c r="AC1255" s="0" t="n">
        <v>1.324</v>
      </c>
      <c r="AD1255" s="0" t="s">
        <v>6583</v>
      </c>
      <c r="AG1255" s="6" t="n">
        <v>42460</v>
      </c>
      <c r="AH1255" s="0" t="n">
        <v>8</v>
      </c>
      <c r="AI1255" s="0" t="n">
        <v>9</v>
      </c>
      <c r="AJ1255" s="6" t="n">
        <v>42460</v>
      </c>
      <c r="AK1255" s="0" t="n">
        <v>1.324</v>
      </c>
      <c r="AL1255" s="6" t="n">
        <v>42460</v>
      </c>
      <c r="AM1255" s="0" t="n">
        <v>235</v>
      </c>
      <c r="AN1255" s="0" t="n">
        <v>268</v>
      </c>
      <c r="AO1255" s="0" t="n">
        <v>850</v>
      </c>
      <c r="AP1255" s="0" t="n">
        <v>950</v>
      </c>
      <c r="AQ1255" s="0" t="s">
        <v>880</v>
      </c>
      <c r="AR1255" s="0" t="s">
        <v>58</v>
      </c>
      <c r="AS1255" s="0" t="s">
        <v>53</v>
      </c>
      <c r="AT1255" s="0" t="n">
        <v>31</v>
      </c>
      <c r="AU1255" s="0" t="n">
        <v>37</v>
      </c>
      <c r="AX1255" s="0" t="s">
        <v>145</v>
      </c>
      <c r="AY1255" s="0" t="s">
        <v>6584</v>
      </c>
    </row>
    <row r="1256" customFormat="false" ht="15" hidden="false" customHeight="false" outlineLevel="0" collapsed="false">
      <c r="A1256" s="0" t="s">
        <v>6585</v>
      </c>
      <c r="B1256" s="0" t="s">
        <v>6339</v>
      </c>
      <c r="C1256" s="0" t="s">
        <v>6586</v>
      </c>
      <c r="E1256" s="1" t="s">
        <v>6586</v>
      </c>
      <c r="G1256" s="5" t="s">
        <v>6586</v>
      </c>
      <c r="H1256" s="5"/>
      <c r="I1256" s="5"/>
      <c r="J1256" s="5"/>
      <c r="K1256" s="5"/>
      <c r="L1256" s="5"/>
      <c r="M1256" s="5"/>
      <c r="N1256" s="5"/>
      <c r="O1256" s="0" t="s">
        <v>6587</v>
      </c>
      <c r="P1256" s="0" t="s">
        <v>6588</v>
      </c>
      <c r="Q1256" s="0" t="s">
        <v>51</v>
      </c>
      <c r="R1256" s="0" t="s">
        <v>52</v>
      </c>
      <c r="S1256" s="0" t="n">
        <v>326</v>
      </c>
      <c r="T1256" s="0" t="n">
        <v>2511</v>
      </c>
      <c r="U1256" s="0" t="n">
        <v>2511</v>
      </c>
      <c r="X1256" s="0" t="n">
        <v>6</v>
      </c>
      <c r="Y1256" s="0" t="s">
        <v>67</v>
      </c>
      <c r="Z1256" s="0" t="n">
        <v>2511</v>
      </c>
      <c r="AA1256" s="0" t="s">
        <v>54</v>
      </c>
      <c r="AB1256" s="0" t="s">
        <v>54</v>
      </c>
      <c r="AC1256" s="0" t="n">
        <v>870</v>
      </c>
      <c r="AD1256" s="0" t="s">
        <v>6589</v>
      </c>
      <c r="AE1256" s="0" t="s">
        <v>6590</v>
      </c>
      <c r="AF1256" s="0" t="n">
        <v>63</v>
      </c>
      <c r="AG1256" s="0" t="n">
        <v>71</v>
      </c>
      <c r="AH1256" s="6" t="n">
        <v>42460</v>
      </c>
      <c r="AI1256" s="0" t="n">
        <v>732</v>
      </c>
      <c r="AJ1256" s="6" t="n">
        <v>42460</v>
      </c>
      <c r="AK1256" s="0" t="n">
        <v>170</v>
      </c>
      <c r="AL1256" s="0" t="n">
        <v>193</v>
      </c>
      <c r="AM1256" s="0" t="s">
        <v>56</v>
      </c>
      <c r="AN1256" s="0" t="s">
        <v>56</v>
      </c>
      <c r="AO1256" s="0" t="s">
        <v>70</v>
      </c>
      <c r="AP1256" s="0" t="s">
        <v>70</v>
      </c>
      <c r="AQ1256" s="0" t="s">
        <v>67</v>
      </c>
      <c r="AR1256" s="0" t="n">
        <v>4</v>
      </c>
      <c r="AS1256" s="0" t="n">
        <v>2</v>
      </c>
      <c r="AT1256" s="0" t="s">
        <v>145</v>
      </c>
      <c r="AV1256" s="0" t="s">
        <v>145</v>
      </c>
    </row>
    <row r="1257" customFormat="false" ht="15" hidden="false" customHeight="false" outlineLevel="0" collapsed="false">
      <c r="A1257" s="0" t="s">
        <v>6591</v>
      </c>
      <c r="B1257" s="0" t="s">
        <v>6339</v>
      </c>
      <c r="C1257" s="0" t="s">
        <v>6592</v>
      </c>
      <c r="E1257" s="1" t="s">
        <v>6592</v>
      </c>
      <c r="G1257" s="5" t="s">
        <v>6592</v>
      </c>
      <c r="H1257" s="5" t="s">
        <v>6593</v>
      </c>
      <c r="I1257" s="5"/>
      <c r="J1257" s="5"/>
      <c r="K1257" s="5"/>
      <c r="L1257" s="5"/>
      <c r="M1257" s="5"/>
      <c r="N1257" s="5"/>
      <c r="O1257" s="0" t="s">
        <v>6594</v>
      </c>
      <c r="P1257" s="0" t="s">
        <v>6595</v>
      </c>
      <c r="Q1257" s="0" t="s">
        <v>51</v>
      </c>
      <c r="R1257" s="0" t="s">
        <v>52</v>
      </c>
      <c r="S1257" s="0" t="n">
        <v>1.406</v>
      </c>
      <c r="T1257" s="0" t="n">
        <v>4652</v>
      </c>
      <c r="U1257" s="0" t="n">
        <v>4652</v>
      </c>
      <c r="W1257" s="0" t="s">
        <v>6596</v>
      </c>
      <c r="X1257" s="0" t="n">
        <v>183</v>
      </c>
      <c r="Y1257" s="0" t="s">
        <v>67</v>
      </c>
      <c r="Z1257" s="0" t="n">
        <v>4652</v>
      </c>
      <c r="AA1257" s="0" t="s">
        <v>256</v>
      </c>
      <c r="AB1257" s="0" t="s">
        <v>54</v>
      </c>
      <c r="AC1257" s="0" t="n">
        <v>17.7</v>
      </c>
      <c r="AD1257" s="0" t="s">
        <v>962</v>
      </c>
      <c r="AG1257" s="6" t="n">
        <v>42400</v>
      </c>
      <c r="AH1257" s="0" t="n">
        <v>39</v>
      </c>
      <c r="AI1257" s="0" t="n">
        <v>43</v>
      </c>
      <c r="AJ1257" s="6" t="n">
        <v>42400</v>
      </c>
      <c r="AK1257" s="0" t="n">
        <v>4.347</v>
      </c>
      <c r="AL1257" s="6" t="n">
        <v>42400</v>
      </c>
      <c r="AM1257" s="0" t="n">
        <v>756</v>
      </c>
      <c r="AN1257" s="0" t="n">
        <v>826</v>
      </c>
      <c r="AO1257" s="0" t="n">
        <v>766</v>
      </c>
      <c r="AP1257" s="0" t="n">
        <v>855</v>
      </c>
      <c r="AQ1257" s="0" t="s">
        <v>189</v>
      </c>
      <c r="AR1257" s="0" t="s">
        <v>189</v>
      </c>
      <c r="AS1257" s="0" t="s">
        <v>67</v>
      </c>
      <c r="AT1257" s="0" t="n">
        <v>403</v>
      </c>
      <c r="AU1257" s="0" t="n">
        <v>70</v>
      </c>
      <c r="AX1257" s="0" t="s">
        <v>145</v>
      </c>
      <c r="AY1257" s="0" t="s">
        <v>6597</v>
      </c>
    </row>
    <row r="1258" customFormat="false" ht="15" hidden="false" customHeight="false" outlineLevel="0" collapsed="false">
      <c r="A1258" s="0" t="s">
        <v>6598</v>
      </c>
      <c r="B1258" s="0" t="s">
        <v>6339</v>
      </c>
      <c r="C1258" s="0" t="s">
        <v>6599</v>
      </c>
      <c r="E1258" s="1" t="s">
        <v>6599</v>
      </c>
      <c r="G1258" s="5" t="s">
        <v>6599</v>
      </c>
      <c r="H1258" s="5" t="s">
        <v>6600</v>
      </c>
      <c r="I1258" s="5" t="s">
        <v>6601</v>
      </c>
      <c r="J1258" s="5"/>
      <c r="K1258" s="5"/>
      <c r="L1258" s="5"/>
      <c r="M1258" s="5"/>
      <c r="N1258" s="5" t="s">
        <v>6602</v>
      </c>
      <c r="O1258" s="0" t="s">
        <v>6603</v>
      </c>
      <c r="P1258" s="0" t="s">
        <v>6604</v>
      </c>
      <c r="Q1258" s="0" t="s">
        <v>51</v>
      </c>
      <c r="R1258" s="0" t="s">
        <v>52</v>
      </c>
      <c r="S1258" s="0" t="n">
        <v>176</v>
      </c>
      <c r="T1258" s="0" t="n">
        <v>2751</v>
      </c>
      <c r="U1258" s="0" t="n">
        <v>2751</v>
      </c>
      <c r="V1258" s="0" t="n">
        <v>2640</v>
      </c>
      <c r="W1258" s="0" t="s">
        <v>6605</v>
      </c>
      <c r="X1258" s="0" t="n">
        <v>17</v>
      </c>
      <c r="Y1258" s="0" t="s">
        <v>67</v>
      </c>
      <c r="AA1258" s="0" t="s">
        <v>54</v>
      </c>
      <c r="AB1258" s="0" t="s">
        <v>54</v>
      </c>
      <c r="AD1258" s="0" t="s">
        <v>6606</v>
      </c>
      <c r="AE1258" s="0" t="s">
        <v>6607</v>
      </c>
      <c r="AF1258" s="0" t="n">
        <v>0</v>
      </c>
      <c r="AG1258" s="0" t="n">
        <v>0</v>
      </c>
      <c r="AH1258" s="6" t="n">
        <v>42277</v>
      </c>
      <c r="AI1258" s="0" t="n">
        <v>796</v>
      </c>
      <c r="AJ1258" s="6" t="n">
        <v>42277</v>
      </c>
      <c r="AK1258" s="0" t="n">
        <v>114</v>
      </c>
      <c r="AL1258" s="0" t="n">
        <v>128</v>
      </c>
      <c r="AM1258" s="0" t="s">
        <v>56</v>
      </c>
      <c r="AN1258" s="0" t="s">
        <v>56</v>
      </c>
      <c r="AO1258" s="0" t="s">
        <v>70</v>
      </c>
      <c r="AP1258" s="0" t="s">
        <v>70</v>
      </c>
      <c r="AQ1258" s="0" t="s">
        <v>67</v>
      </c>
      <c r="AR1258" s="0" t="n">
        <v>15</v>
      </c>
      <c r="AS1258" s="0" t="n">
        <v>13</v>
      </c>
      <c r="AT1258" s="0" t="s">
        <v>6608</v>
      </c>
      <c r="AV1258" s="0" t="s">
        <v>145</v>
      </c>
    </row>
    <row r="1259" customFormat="false" ht="15" hidden="false" customHeight="false" outlineLevel="0" collapsed="false">
      <c r="A1259" s="0" t="s">
        <v>6609</v>
      </c>
      <c r="B1259" s="0" t="s">
        <v>6339</v>
      </c>
      <c r="C1259" s="0" t="s">
        <v>6610</v>
      </c>
      <c r="E1259" s="1" t="s">
        <v>6610</v>
      </c>
      <c r="G1259" s="5" t="s">
        <v>6610</v>
      </c>
      <c r="H1259" s="5"/>
      <c r="I1259" s="5"/>
      <c r="J1259" s="5"/>
      <c r="K1259" s="5"/>
      <c r="L1259" s="5"/>
      <c r="M1259" s="5"/>
      <c r="N1259" s="5"/>
      <c r="O1259" s="0" t="s">
        <v>6610</v>
      </c>
      <c r="P1259" s="0" t="s">
        <v>6611</v>
      </c>
      <c r="Q1259" s="0" t="s">
        <v>51</v>
      </c>
      <c r="R1259" s="0" t="s">
        <v>52</v>
      </c>
      <c r="S1259" s="0" t="n">
        <v>33</v>
      </c>
      <c r="T1259" s="0" t="n">
        <v>2611</v>
      </c>
      <c r="U1259" s="0" t="n">
        <v>2611</v>
      </c>
      <c r="W1259" s="0" t="s">
        <v>6612</v>
      </c>
      <c r="X1259" s="0" t="n">
        <v>16</v>
      </c>
      <c r="Y1259" s="0" t="s">
        <v>53</v>
      </c>
      <c r="Z1259" s="0" t="n">
        <v>2611</v>
      </c>
      <c r="AA1259" s="0" t="s">
        <v>54</v>
      </c>
      <c r="AB1259" s="0" t="s">
        <v>54</v>
      </c>
      <c r="AC1259" s="0" t="n">
        <v>178</v>
      </c>
      <c r="AD1259" s="0" t="s">
        <v>6613</v>
      </c>
      <c r="AG1259" s="6" t="n">
        <v>42460</v>
      </c>
      <c r="AH1259" s="0" t="n">
        <v>4</v>
      </c>
      <c r="AI1259" s="0" t="n">
        <v>4</v>
      </c>
      <c r="AJ1259" s="6" t="n">
        <v>42460</v>
      </c>
      <c r="AK1259" s="0" t="n">
        <v>178</v>
      </c>
      <c r="AL1259" s="6" t="n">
        <v>42460</v>
      </c>
      <c r="AM1259" s="0" t="n">
        <v>53</v>
      </c>
      <c r="AN1259" s="0" t="n">
        <v>60</v>
      </c>
      <c r="AO1259" s="0" t="n">
        <v>88</v>
      </c>
      <c r="AP1259" s="0" t="n">
        <v>98</v>
      </c>
      <c r="AQ1259" s="0" t="s">
        <v>880</v>
      </c>
      <c r="AR1259" s="0" t="s">
        <v>58</v>
      </c>
      <c r="AS1259" s="0" t="s">
        <v>53</v>
      </c>
      <c r="AT1259" s="0" t="n">
        <v>14</v>
      </c>
      <c r="AU1259" s="0" t="n">
        <v>13</v>
      </c>
      <c r="AV1259" s="0" t="s">
        <v>145</v>
      </c>
      <c r="AX1259" s="0" t="s">
        <v>145</v>
      </c>
    </row>
    <row r="1260" customFormat="false" ht="15" hidden="false" customHeight="false" outlineLevel="0" collapsed="false">
      <c r="A1260" s="0" t="s">
        <v>6614</v>
      </c>
      <c r="B1260" s="0" t="s">
        <v>6339</v>
      </c>
      <c r="C1260" s="0" t="s">
        <v>6615</v>
      </c>
      <c r="E1260" s="1" t="s">
        <v>6615</v>
      </c>
      <c r="G1260" s="5" t="s">
        <v>6615</v>
      </c>
      <c r="H1260" s="5"/>
      <c r="I1260" s="5"/>
      <c r="J1260" s="5"/>
      <c r="K1260" s="5"/>
      <c r="L1260" s="5"/>
      <c r="M1260" s="5"/>
      <c r="N1260" s="5"/>
      <c r="O1260" s="0" t="s">
        <v>6616</v>
      </c>
      <c r="P1260" s="0" t="s">
        <v>6617</v>
      </c>
      <c r="Q1260" s="0" t="s">
        <v>51</v>
      </c>
      <c r="R1260" s="0" t="s">
        <v>119</v>
      </c>
      <c r="S1260" s="0" t="n">
        <v>1</v>
      </c>
      <c r="T1260" s="0" t="n">
        <v>6020</v>
      </c>
      <c r="U1260" s="0" t="n">
        <v>6020</v>
      </c>
      <c r="V1260" s="0" t="n">
        <v>7010</v>
      </c>
      <c r="W1260" s="0" t="s">
        <v>6618</v>
      </c>
      <c r="X1260" s="0" t="n">
        <v>60</v>
      </c>
      <c r="Y1260" s="0" t="s">
        <v>67</v>
      </c>
      <c r="AA1260" s="0" t="s">
        <v>120</v>
      </c>
      <c r="AB1260" s="0" t="s">
        <v>54</v>
      </c>
      <c r="AD1260" s="0" t="s">
        <v>962</v>
      </c>
      <c r="AG1260" s="6" t="n">
        <v>42369</v>
      </c>
      <c r="AH1260" s="0" t="n">
        <v>7</v>
      </c>
      <c r="AI1260" s="0" t="n">
        <v>8</v>
      </c>
      <c r="AJ1260" s="6" t="n">
        <v>42369</v>
      </c>
      <c r="AK1260" s="0" t="n">
        <v>2</v>
      </c>
      <c r="AL1260" s="6" t="n">
        <v>42369</v>
      </c>
      <c r="AM1260" s="0" t="n">
        <v>15</v>
      </c>
      <c r="AN1260" s="0" t="n">
        <v>16</v>
      </c>
      <c r="AO1260" s="0" t="n">
        <v>64</v>
      </c>
      <c r="AP1260" s="0" t="n">
        <v>83</v>
      </c>
      <c r="AQ1260" s="0" t="s">
        <v>189</v>
      </c>
      <c r="AR1260" s="0" t="s">
        <v>189</v>
      </c>
      <c r="AS1260" s="0" t="s">
        <v>67</v>
      </c>
      <c r="AT1260" s="0" t="n">
        <v>53</v>
      </c>
      <c r="AU1260" s="0" t="n">
        <v>12</v>
      </c>
      <c r="AX1260" s="0" t="s">
        <v>145</v>
      </c>
    </row>
    <row r="1261" customFormat="false" ht="15" hidden="false" customHeight="false" outlineLevel="0" collapsed="false">
      <c r="A1261" s="0" t="s">
        <v>6619</v>
      </c>
      <c r="B1261" s="0" t="s">
        <v>6339</v>
      </c>
      <c r="C1261" s="0" t="s">
        <v>6620</v>
      </c>
      <c r="E1261" s="1" t="s">
        <v>6620</v>
      </c>
      <c r="G1261" s="5" t="s">
        <v>6620</v>
      </c>
      <c r="H1261" s="5"/>
      <c r="I1261" s="5"/>
      <c r="J1261" s="5"/>
      <c r="K1261" s="5"/>
      <c r="L1261" s="5"/>
      <c r="M1261" s="5"/>
      <c r="N1261" s="5"/>
      <c r="O1261" s="0" t="s">
        <v>6620</v>
      </c>
      <c r="P1261" s="0" t="s">
        <v>6621</v>
      </c>
      <c r="Q1261" s="0" t="s">
        <v>451</v>
      </c>
      <c r="R1261" s="0" t="s">
        <v>52</v>
      </c>
      <c r="S1261" s="0" t="n">
        <v>405</v>
      </c>
      <c r="T1261" s="0" t="n">
        <v>6419</v>
      </c>
      <c r="U1261" s="0" t="n">
        <v>6419</v>
      </c>
      <c r="V1261" s="0" t="n">
        <v>6492</v>
      </c>
      <c r="X1261" s="0" t="n">
        <v>204</v>
      </c>
      <c r="Y1261" s="0" t="s">
        <v>1154</v>
      </c>
      <c r="Z1261" s="0" t="n">
        <v>6419</v>
      </c>
      <c r="AA1261" s="0" t="s">
        <v>54</v>
      </c>
      <c r="AB1261" s="0" t="s">
        <v>54</v>
      </c>
      <c r="AC1261" s="0" t="n">
        <v>4.766</v>
      </c>
      <c r="AD1261" s="0" t="s">
        <v>6349</v>
      </c>
      <c r="AG1261" s="6" t="n">
        <v>42735</v>
      </c>
      <c r="AH1261" s="0" t="n">
        <v>-489</v>
      </c>
      <c r="AI1261" s="0" t="n">
        <v>-515</v>
      </c>
      <c r="AJ1261" s="6" t="n">
        <v>42735</v>
      </c>
      <c r="AK1261" s="0" t="n">
        <v>4.766</v>
      </c>
      <c r="AL1261" s="6" t="n">
        <v>42735</v>
      </c>
      <c r="AM1261" s="0" t="n">
        <v>32.197</v>
      </c>
      <c r="AN1261" s="0" t="n">
        <v>33.939</v>
      </c>
      <c r="AO1261" s="0" t="s">
        <v>56</v>
      </c>
      <c r="AP1261" s="0" t="s">
        <v>56</v>
      </c>
      <c r="AQ1261" s="0" t="s">
        <v>70</v>
      </c>
      <c r="AR1261" s="0" t="s">
        <v>70</v>
      </c>
      <c r="AS1261" s="0" t="s">
        <v>1154</v>
      </c>
      <c r="AT1261" s="0" t="n">
        <v>32</v>
      </c>
      <c r="AU1261" s="0" t="n">
        <v>39</v>
      </c>
      <c r="AX1261" s="0" t="s">
        <v>145</v>
      </c>
    </row>
    <row r="1262" customFormat="false" ht="15" hidden="false" customHeight="false" outlineLevel="0" collapsed="false">
      <c r="A1262" s="0" t="s">
        <v>6622</v>
      </c>
      <c r="B1262" s="0" t="s">
        <v>6339</v>
      </c>
      <c r="C1262" s="0" t="s">
        <v>6623</v>
      </c>
      <c r="E1262" s="1" t="s">
        <v>6623</v>
      </c>
      <c r="G1262" s="5" t="s">
        <v>6623</v>
      </c>
      <c r="H1262" s="5"/>
      <c r="I1262" s="5"/>
      <c r="J1262" s="5"/>
      <c r="K1262" s="5"/>
      <c r="L1262" s="5"/>
      <c r="M1262" s="5"/>
      <c r="N1262" s="5"/>
      <c r="O1262" s="0" t="s">
        <v>6623</v>
      </c>
      <c r="P1262" s="0" t="s">
        <v>6624</v>
      </c>
      <c r="Q1262" s="0" t="s">
        <v>51</v>
      </c>
      <c r="R1262" s="0" t="s">
        <v>52</v>
      </c>
      <c r="S1262" s="0" t="n">
        <v>1.992</v>
      </c>
      <c r="T1262" s="0" t="n">
        <v>7010</v>
      </c>
      <c r="U1262" s="0" t="n">
        <v>7010</v>
      </c>
      <c r="X1262" s="0" t="n">
        <v>57</v>
      </c>
      <c r="Y1262" s="0" t="s">
        <v>77</v>
      </c>
      <c r="Z1262" s="0" t="n">
        <v>7010</v>
      </c>
      <c r="AA1262" s="0" t="s">
        <v>54</v>
      </c>
      <c r="AB1262" s="0" t="s">
        <v>54</v>
      </c>
      <c r="AC1262" s="0" t="n">
        <v>1.553</v>
      </c>
      <c r="AD1262" s="0" t="s">
        <v>6625</v>
      </c>
      <c r="AG1262" s="6" t="n">
        <v>42735</v>
      </c>
      <c r="AH1262" s="0" t="n">
        <v>-456</v>
      </c>
      <c r="AI1262" s="0" t="n">
        <v>-480</v>
      </c>
      <c r="AJ1262" s="6" t="n">
        <v>42735</v>
      </c>
      <c r="AK1262" s="0" t="n">
        <v>1.553</v>
      </c>
      <c r="AL1262" s="6" t="n">
        <v>42735</v>
      </c>
      <c r="AM1262" s="0" t="n">
        <v>7.138</v>
      </c>
      <c r="AN1262" s="0" t="n">
        <v>7.525</v>
      </c>
      <c r="AO1262" s="0" t="s">
        <v>56</v>
      </c>
      <c r="AP1262" s="0" t="s">
        <v>56</v>
      </c>
      <c r="AQ1262" s="0" t="s">
        <v>70</v>
      </c>
      <c r="AR1262" s="0" t="s">
        <v>70</v>
      </c>
      <c r="AS1262" s="0" t="s">
        <v>77</v>
      </c>
      <c r="AT1262" s="0" t="n">
        <v>19</v>
      </c>
      <c r="AU1262" s="0" t="n">
        <v>18</v>
      </c>
      <c r="AX1262" s="0" t="s">
        <v>145</v>
      </c>
      <c r="AY1262" s="0" t="s">
        <v>6626</v>
      </c>
    </row>
    <row r="1263" customFormat="false" ht="15" hidden="false" customHeight="false" outlineLevel="0" collapsed="false">
      <c r="A1263" s="0" t="s">
        <v>6627</v>
      </c>
      <c r="B1263" s="0" t="s">
        <v>6339</v>
      </c>
      <c r="C1263" s="0" t="s">
        <v>6628</v>
      </c>
      <c r="E1263" s="1" t="s">
        <v>6628</v>
      </c>
      <c r="G1263" s="5" t="s">
        <v>6628</v>
      </c>
      <c r="H1263" s="5"/>
      <c r="I1263" s="5"/>
      <c r="J1263" s="5"/>
      <c r="K1263" s="5"/>
      <c r="L1263" s="5"/>
      <c r="M1263" s="5"/>
      <c r="N1263" s="5"/>
      <c r="O1263" s="0" t="s">
        <v>6629</v>
      </c>
      <c r="P1263" s="0" t="s">
        <v>6630</v>
      </c>
      <c r="Q1263" s="0" t="s">
        <v>51</v>
      </c>
      <c r="R1263" s="0" t="s">
        <v>52</v>
      </c>
      <c r="S1263" s="0" t="n">
        <v>147</v>
      </c>
      <c r="T1263" s="0" t="n">
        <v>5819</v>
      </c>
      <c r="U1263" s="0" t="n">
        <v>5819</v>
      </c>
      <c r="W1263" s="0" t="s">
        <v>6631</v>
      </c>
      <c r="X1263" s="0" t="n">
        <v>23</v>
      </c>
      <c r="Y1263" s="0" t="s">
        <v>67</v>
      </c>
      <c r="Z1263" s="0" t="s">
        <v>120</v>
      </c>
      <c r="AA1263" s="0" t="s">
        <v>2601</v>
      </c>
      <c r="AB1263" s="0" t="s">
        <v>56</v>
      </c>
      <c r="AC1263" s="0" t="s">
        <v>120</v>
      </c>
      <c r="AD1263" s="0" t="s">
        <v>962</v>
      </c>
      <c r="AE1263" s="0" t="s">
        <v>6632</v>
      </c>
      <c r="AF1263" s="0" t="n">
        <v>30</v>
      </c>
      <c r="AG1263" s="0" t="n">
        <v>35</v>
      </c>
      <c r="AH1263" s="6" t="n">
        <v>42460</v>
      </c>
      <c r="AI1263" s="0" t="n">
        <v>1.131</v>
      </c>
      <c r="AJ1263" s="6" t="n">
        <v>42460</v>
      </c>
      <c r="AK1263" s="0" t="n">
        <v>96</v>
      </c>
      <c r="AL1263" s="0" t="n">
        <v>110</v>
      </c>
      <c r="AM1263" s="0" t="s">
        <v>56</v>
      </c>
      <c r="AN1263" s="0" t="s">
        <v>56</v>
      </c>
      <c r="AO1263" s="0" t="s">
        <v>70</v>
      </c>
      <c r="AP1263" s="0" t="s">
        <v>70</v>
      </c>
      <c r="AQ1263" s="0" t="s">
        <v>67</v>
      </c>
      <c r="AR1263" s="0" t="n">
        <v>10</v>
      </c>
      <c r="AS1263" s="0" t="n">
        <v>9</v>
      </c>
      <c r="AV1263" s="0" t="s">
        <v>145</v>
      </c>
    </row>
    <row r="1264" customFormat="false" ht="15" hidden="false" customHeight="false" outlineLevel="0" collapsed="false">
      <c r="A1264" s="0" t="s">
        <v>6633</v>
      </c>
      <c r="B1264" s="0" t="s">
        <v>6339</v>
      </c>
      <c r="C1264" s="0" t="s">
        <v>6634</v>
      </c>
      <c r="E1264" s="1" t="s">
        <v>6634</v>
      </c>
      <c r="G1264" s="5" t="s">
        <v>6634</v>
      </c>
      <c r="H1264" s="5"/>
      <c r="I1264" s="5"/>
      <c r="J1264" s="5"/>
      <c r="K1264" s="5"/>
      <c r="L1264" s="5"/>
      <c r="M1264" s="5"/>
      <c r="N1264" s="5"/>
      <c r="O1264" s="0" t="s">
        <v>6634</v>
      </c>
      <c r="P1264" s="0" t="s">
        <v>6635</v>
      </c>
      <c r="Q1264" s="0" t="s">
        <v>51</v>
      </c>
      <c r="R1264" s="0" t="s">
        <v>52</v>
      </c>
      <c r="S1264" s="0" t="n">
        <v>589</v>
      </c>
      <c r="T1264" s="0" t="n">
        <v>2651</v>
      </c>
      <c r="U1264" s="0" t="n">
        <v>2651</v>
      </c>
      <c r="X1264" s="0" t="n">
        <v>94</v>
      </c>
      <c r="Y1264" s="0" t="s">
        <v>77</v>
      </c>
      <c r="Z1264" s="0" t="n">
        <v>2651</v>
      </c>
      <c r="AA1264" s="0" t="s">
        <v>54</v>
      </c>
      <c r="AB1264" s="0" t="s">
        <v>54</v>
      </c>
      <c r="AC1264" s="0" t="n">
        <v>4.192</v>
      </c>
      <c r="AD1264" s="0" t="s">
        <v>6636</v>
      </c>
      <c r="AG1264" s="6" t="n">
        <v>42551</v>
      </c>
      <c r="AH1264" s="0" t="n">
        <v>84</v>
      </c>
      <c r="AI1264" s="0" t="n">
        <v>93</v>
      </c>
      <c r="AJ1264" s="6" t="n">
        <v>42551</v>
      </c>
      <c r="AK1264" s="0" t="n">
        <v>4.192</v>
      </c>
      <c r="AL1264" s="6" t="n">
        <v>42551</v>
      </c>
      <c r="AM1264" s="0" t="n">
        <v>727</v>
      </c>
      <c r="AN1264" s="0" t="n">
        <v>807</v>
      </c>
      <c r="AO1264" s="0" t="n">
        <v>3.083</v>
      </c>
      <c r="AP1264" s="0" t="n">
        <v>3.445</v>
      </c>
      <c r="AQ1264" s="0" t="s">
        <v>880</v>
      </c>
      <c r="AR1264" s="0" t="s">
        <v>58</v>
      </c>
      <c r="AS1264" s="0" t="s">
        <v>77</v>
      </c>
      <c r="AT1264" s="0" t="n">
        <v>50</v>
      </c>
      <c r="AU1264" s="0" t="n">
        <v>56</v>
      </c>
      <c r="AV1264" s="0" t="s">
        <v>6637</v>
      </c>
      <c r="AX1264" s="0" t="s">
        <v>145</v>
      </c>
    </row>
    <row r="1265" customFormat="false" ht="15" hidden="false" customHeight="false" outlineLevel="0" collapsed="false">
      <c r="A1265" s="0" t="s">
        <v>6638</v>
      </c>
      <c r="B1265" s="0" t="s">
        <v>6339</v>
      </c>
      <c r="C1265" s="0" t="s">
        <v>6639</v>
      </c>
      <c r="E1265" s="1" t="s">
        <v>6639</v>
      </c>
      <c r="G1265" s="5" t="s">
        <v>6639</v>
      </c>
      <c r="H1265" s="5"/>
      <c r="I1265" s="5"/>
      <c r="J1265" s="5"/>
      <c r="K1265" s="5"/>
      <c r="L1265" s="5"/>
      <c r="M1265" s="5"/>
      <c r="N1265" s="5"/>
      <c r="O1265" s="0" t="s">
        <v>6640</v>
      </c>
      <c r="P1265" s="0" t="s">
        <v>6641</v>
      </c>
      <c r="Q1265" s="0" t="s">
        <v>51</v>
      </c>
      <c r="R1265" s="0" t="s">
        <v>52</v>
      </c>
      <c r="S1265" s="0" t="n">
        <v>223</v>
      </c>
      <c r="T1265" s="0" t="n">
        <v>3250</v>
      </c>
      <c r="U1265" s="0" t="n">
        <v>3250</v>
      </c>
      <c r="W1265" s="0" t="s">
        <v>6642</v>
      </c>
      <c r="X1265" s="0" t="n">
        <v>4</v>
      </c>
      <c r="Y1265" s="0" t="s">
        <v>67</v>
      </c>
      <c r="Z1265" s="0" t="n">
        <v>4690</v>
      </c>
      <c r="AA1265" s="0" t="s">
        <v>120</v>
      </c>
      <c r="AB1265" s="0" t="s">
        <v>56</v>
      </c>
      <c r="AC1265" s="0" t="n">
        <v>9</v>
      </c>
      <c r="AD1265" s="0" t="s">
        <v>6643</v>
      </c>
      <c r="AE1265" s="0" t="s">
        <v>6644</v>
      </c>
      <c r="AF1265" s="0" t="n">
        <v>47</v>
      </c>
      <c r="AG1265" s="0" t="n">
        <v>51</v>
      </c>
      <c r="AH1265" s="6" t="n">
        <v>42369</v>
      </c>
      <c r="AI1265" s="0" t="n">
        <v>815</v>
      </c>
      <c r="AJ1265" s="6" t="n">
        <v>42369</v>
      </c>
      <c r="AK1265" s="0" t="n">
        <v>578</v>
      </c>
      <c r="AL1265" s="0" t="n">
        <v>630</v>
      </c>
      <c r="AM1265" s="0" t="s">
        <v>56</v>
      </c>
      <c r="AN1265" s="0" t="s">
        <v>56</v>
      </c>
      <c r="AO1265" s="0" t="s">
        <v>70</v>
      </c>
      <c r="AP1265" s="0" t="s">
        <v>70</v>
      </c>
      <c r="AQ1265" s="0" t="s">
        <v>67</v>
      </c>
      <c r="AR1265" s="0" t="n">
        <v>111</v>
      </c>
      <c r="AS1265" s="0" t="n">
        <v>2</v>
      </c>
      <c r="AT1265" s="0" t="s">
        <v>6645</v>
      </c>
      <c r="AU1265" s="0" t="s">
        <v>6646</v>
      </c>
      <c r="AV1265" s="0" t="s">
        <v>145</v>
      </c>
      <c r="AW1265" s="0" t="s">
        <v>6646</v>
      </c>
    </row>
    <row r="1266" customFormat="false" ht="15" hidden="false" customHeight="false" outlineLevel="0" collapsed="false">
      <c r="A1266" s="0" t="s">
        <v>6647</v>
      </c>
      <c r="B1266" s="0" t="s">
        <v>6339</v>
      </c>
      <c r="C1266" s="0" t="s">
        <v>6648</v>
      </c>
      <c r="E1266" s="1" t="s">
        <v>6648</v>
      </c>
      <c r="G1266" s="5" t="s">
        <v>6648</v>
      </c>
      <c r="H1266" s="5"/>
      <c r="I1266" s="5"/>
      <c r="J1266" s="5"/>
      <c r="K1266" s="5"/>
      <c r="L1266" s="5"/>
      <c r="M1266" s="5"/>
      <c r="N1266" s="5"/>
      <c r="O1266" s="0" t="s">
        <v>6649</v>
      </c>
      <c r="P1266" s="0" t="s">
        <v>6650</v>
      </c>
      <c r="Q1266" s="0" t="s">
        <v>51</v>
      </c>
      <c r="R1266" s="0" t="s">
        <v>52</v>
      </c>
      <c r="S1266" s="0" t="n">
        <v>1.786</v>
      </c>
      <c r="T1266" s="0" t="n">
        <v>7010</v>
      </c>
      <c r="U1266" s="0" t="n">
        <v>7010</v>
      </c>
      <c r="W1266" s="0" t="s">
        <v>6651</v>
      </c>
      <c r="X1266" s="0" t="n">
        <v>203</v>
      </c>
      <c r="Y1266" s="0" t="s">
        <v>67</v>
      </c>
      <c r="AA1266" s="0" t="s">
        <v>6652</v>
      </c>
      <c r="AB1266" s="0" t="s">
        <v>56</v>
      </c>
      <c r="AD1266" s="0" t="s">
        <v>962</v>
      </c>
      <c r="AE1266" s="0" t="s">
        <v>6653</v>
      </c>
      <c r="AF1266" s="0" t="n">
        <v>20</v>
      </c>
      <c r="AG1266" s="0" t="n">
        <v>23</v>
      </c>
      <c r="AH1266" s="6" t="n">
        <v>42460</v>
      </c>
      <c r="AI1266" s="0" t="n">
        <v>12.806</v>
      </c>
      <c r="AJ1266" s="6" t="n">
        <v>42460</v>
      </c>
      <c r="AK1266" s="0" t="n">
        <v>893</v>
      </c>
      <c r="AL1266" s="0" t="n">
        <v>1.017</v>
      </c>
      <c r="AM1266" s="0" t="s">
        <v>56</v>
      </c>
      <c r="AN1266" s="0" t="s">
        <v>56</v>
      </c>
      <c r="AO1266" s="0" t="s">
        <v>70</v>
      </c>
      <c r="AP1266" s="0" t="s">
        <v>70</v>
      </c>
      <c r="AQ1266" s="0" t="s">
        <v>67</v>
      </c>
      <c r="AR1266" s="0" t="n">
        <v>92</v>
      </c>
      <c r="AS1266" s="0" t="n">
        <v>86</v>
      </c>
      <c r="AV1266" s="0" t="s">
        <v>145</v>
      </c>
      <c r="AW1266" s="0" t="s">
        <v>6654</v>
      </c>
    </row>
    <row r="1267" customFormat="false" ht="15" hidden="false" customHeight="false" outlineLevel="0" collapsed="false">
      <c r="A1267" s="0" t="s">
        <v>6655</v>
      </c>
      <c r="B1267" s="0" t="s">
        <v>6339</v>
      </c>
      <c r="C1267" s="0" t="s">
        <v>6656</v>
      </c>
      <c r="E1267" s="1" t="s">
        <v>6656</v>
      </c>
      <c r="G1267" s="5" t="s">
        <v>6656</v>
      </c>
      <c r="H1267" s="5"/>
      <c r="I1267" s="5"/>
      <c r="J1267" s="5"/>
      <c r="K1267" s="5"/>
      <c r="L1267" s="5"/>
      <c r="M1267" s="5"/>
      <c r="N1267" s="5"/>
      <c r="O1267" s="0" t="s">
        <v>6657</v>
      </c>
      <c r="P1267" s="0" t="s">
        <v>6658</v>
      </c>
      <c r="Q1267" s="0" t="s">
        <v>51</v>
      </c>
      <c r="R1267" s="0" t="s">
        <v>52</v>
      </c>
      <c r="S1267" s="0" t="n">
        <v>954</v>
      </c>
      <c r="T1267" s="0" t="n">
        <v>2896</v>
      </c>
      <c r="U1267" s="0" t="n">
        <v>2896</v>
      </c>
      <c r="V1267" s="0" t="n">
        <v>7010</v>
      </c>
      <c r="W1267" s="0" t="s">
        <v>6659</v>
      </c>
      <c r="X1267" s="0" t="n">
        <v>219</v>
      </c>
      <c r="Y1267" s="0" t="s">
        <v>67</v>
      </c>
      <c r="Z1267" s="0" t="s">
        <v>120</v>
      </c>
      <c r="AA1267" s="0" t="s">
        <v>54</v>
      </c>
      <c r="AB1267" s="0" t="s">
        <v>54</v>
      </c>
      <c r="AC1267" s="0" t="s">
        <v>120</v>
      </c>
      <c r="AD1267" s="0" t="s">
        <v>6660</v>
      </c>
      <c r="AG1267" s="6" t="n">
        <v>42735</v>
      </c>
      <c r="AH1267" s="0" t="n">
        <v>82</v>
      </c>
      <c r="AI1267" s="0" t="n">
        <v>87</v>
      </c>
      <c r="AJ1267" s="6" t="n">
        <v>42735</v>
      </c>
      <c r="AK1267" s="0" t="n">
        <v>4.201</v>
      </c>
      <c r="AL1267" s="6" t="n">
        <v>42735</v>
      </c>
      <c r="AM1267" s="0" t="n">
        <v>874</v>
      </c>
      <c r="AN1267" s="0" t="n">
        <v>922</v>
      </c>
      <c r="AO1267" s="0" t="s">
        <v>56</v>
      </c>
      <c r="AP1267" s="0" t="s">
        <v>56</v>
      </c>
      <c r="AQ1267" s="0" t="s">
        <v>70</v>
      </c>
      <c r="AR1267" s="0" t="s">
        <v>70</v>
      </c>
      <c r="AS1267" s="0" t="s">
        <v>67</v>
      </c>
      <c r="AT1267" s="0" t="n">
        <v>125</v>
      </c>
      <c r="AU1267" s="0" t="n">
        <v>24</v>
      </c>
      <c r="AX1267" s="0" t="s">
        <v>145</v>
      </c>
      <c r="AY1267" s="0" t="s">
        <v>6661</v>
      </c>
    </row>
    <row r="1268" customFormat="false" ht="15" hidden="false" customHeight="false" outlineLevel="0" collapsed="false">
      <c r="A1268" s="0" t="s">
        <v>6662</v>
      </c>
      <c r="B1268" s="0" t="s">
        <v>6339</v>
      </c>
      <c r="C1268" s="0" t="s">
        <v>6663</v>
      </c>
      <c r="E1268" s="1" t="s">
        <v>6663</v>
      </c>
      <c r="G1268" s="5" t="s">
        <v>6663</v>
      </c>
      <c r="H1268" s="5"/>
      <c r="I1268" s="5"/>
      <c r="J1268" s="5"/>
      <c r="K1268" s="5"/>
      <c r="L1268" s="5"/>
      <c r="M1268" s="5"/>
      <c r="N1268" s="5"/>
      <c r="O1268" s="0" t="s">
        <v>6663</v>
      </c>
      <c r="P1268" s="0" t="s">
        <v>6664</v>
      </c>
      <c r="Q1268" s="0" t="s">
        <v>51</v>
      </c>
      <c r="R1268" s="0" t="s">
        <v>52</v>
      </c>
      <c r="S1268" s="0" t="n">
        <v>5.942</v>
      </c>
      <c r="T1268" s="0" t="n">
        <v>1729</v>
      </c>
      <c r="U1268" s="0" t="n">
        <v>1729</v>
      </c>
      <c r="V1268" s="0" t="n">
        <v>1711</v>
      </c>
      <c r="W1268" s="0" t="s">
        <v>6665</v>
      </c>
      <c r="X1268" s="0" t="n">
        <v>752</v>
      </c>
      <c r="Y1268" s="0" t="s">
        <v>53</v>
      </c>
      <c r="Z1268" s="0" t="n">
        <v>1729</v>
      </c>
      <c r="AA1268" s="0" t="s">
        <v>54</v>
      </c>
      <c r="AB1268" s="0" t="s">
        <v>54</v>
      </c>
      <c r="AC1268" s="0" t="n">
        <v>26.065</v>
      </c>
      <c r="AD1268" s="0" t="s">
        <v>962</v>
      </c>
      <c r="AG1268" s="6" t="n">
        <v>42490</v>
      </c>
      <c r="AH1268" s="0" t="n">
        <v>214</v>
      </c>
      <c r="AI1268" s="0" t="n">
        <v>244</v>
      </c>
      <c r="AJ1268" s="6" t="n">
        <v>42490</v>
      </c>
      <c r="AK1268" s="0" t="n">
        <v>26.065</v>
      </c>
      <c r="AL1268" s="6" t="n">
        <v>42490</v>
      </c>
      <c r="AM1268" s="0" t="n">
        <v>5.226</v>
      </c>
      <c r="AN1268" s="0" t="n">
        <v>5.96</v>
      </c>
      <c r="AO1268" s="0" t="n">
        <v>4.929</v>
      </c>
      <c r="AP1268" s="0" t="n">
        <v>5.507</v>
      </c>
      <c r="AQ1268" s="0" t="s">
        <v>880</v>
      </c>
      <c r="AR1268" s="0" t="s">
        <v>58</v>
      </c>
      <c r="AS1268" s="0" t="s">
        <v>53</v>
      </c>
      <c r="AT1268" s="0" t="n">
        <v>238</v>
      </c>
      <c r="AU1268" s="0" t="n">
        <v>240</v>
      </c>
      <c r="AX1268" s="0" t="s">
        <v>145</v>
      </c>
      <c r="AY1268" s="0" t="s">
        <v>6666</v>
      </c>
    </row>
    <row r="1269" customFormat="false" ht="15" hidden="false" customHeight="false" outlineLevel="0" collapsed="false">
      <c r="A1269" s="0" t="s">
        <v>6667</v>
      </c>
      <c r="B1269" s="0" t="s">
        <v>6339</v>
      </c>
      <c r="C1269" s="0" t="s">
        <v>6668</v>
      </c>
      <c r="E1269" s="1" t="s">
        <v>6668</v>
      </c>
      <c r="G1269" s="5" t="s">
        <v>6668</v>
      </c>
      <c r="H1269" s="5"/>
      <c r="I1269" s="5"/>
      <c r="J1269" s="5"/>
      <c r="K1269" s="5"/>
      <c r="L1269" s="5"/>
      <c r="M1269" s="5"/>
      <c r="N1269" s="5"/>
      <c r="O1269" s="0" t="s">
        <v>6668</v>
      </c>
      <c r="P1269" s="0" t="s">
        <v>6669</v>
      </c>
      <c r="Q1269" s="0" t="s">
        <v>51</v>
      </c>
      <c r="R1269" s="0" t="s">
        <v>52</v>
      </c>
      <c r="S1269" s="0" t="n">
        <v>22.053</v>
      </c>
      <c r="T1269" s="0" t="n">
        <v>3030</v>
      </c>
      <c r="U1269" s="0" t="n">
        <v>3030</v>
      </c>
      <c r="V1269" s="0" t="n">
        <v>3030</v>
      </c>
      <c r="W1269" s="0" t="s">
        <v>6670</v>
      </c>
      <c r="X1269" s="0" t="n">
        <v>999</v>
      </c>
      <c r="Y1269" s="0" t="s">
        <v>53</v>
      </c>
      <c r="Z1269" s="0" t="n">
        <v>3030</v>
      </c>
      <c r="AA1269" s="0" t="s">
        <v>54</v>
      </c>
      <c r="AB1269" s="0" t="s">
        <v>54</v>
      </c>
      <c r="AC1269" s="0" t="n">
        <v>76</v>
      </c>
      <c r="AD1269" s="0" t="s">
        <v>962</v>
      </c>
      <c r="AG1269" s="6" t="n">
        <v>42735</v>
      </c>
      <c r="AH1269" s="0" t="n">
        <v>1.066</v>
      </c>
      <c r="AI1269" s="0" t="n">
        <v>1.123</v>
      </c>
      <c r="AJ1269" s="6" t="n">
        <v>42735</v>
      </c>
      <c r="AK1269" s="0" t="n">
        <v>76</v>
      </c>
      <c r="AL1269" s="6" t="n">
        <v>42735</v>
      </c>
      <c r="AM1269" s="0" t="n">
        <v>26.814</v>
      </c>
      <c r="AN1269" s="0" t="n">
        <v>28.265</v>
      </c>
      <c r="AO1269" s="0" t="n">
        <v>24.254</v>
      </c>
      <c r="AP1269" s="0" t="n">
        <v>27.101</v>
      </c>
      <c r="AQ1269" s="0" t="s">
        <v>880</v>
      </c>
      <c r="AR1269" s="0" t="s">
        <v>58</v>
      </c>
      <c r="AS1269" s="0" t="s">
        <v>53</v>
      </c>
      <c r="AT1269" s="0" t="n">
        <v>652</v>
      </c>
      <c r="AU1269" s="0" t="n">
        <v>783</v>
      </c>
      <c r="AX1269" s="0" t="s">
        <v>145</v>
      </c>
      <c r="AY1269" s="0" t="s">
        <v>6671</v>
      </c>
    </row>
    <row r="1270" customFormat="false" ht="15" hidden="false" customHeight="false" outlineLevel="0" collapsed="false">
      <c r="A1270" s="0" t="s">
        <v>6672</v>
      </c>
      <c r="B1270" s="0" t="s">
        <v>6339</v>
      </c>
      <c r="C1270" s="0" t="s">
        <v>6673</v>
      </c>
      <c r="E1270" s="1" t="s">
        <v>6673</v>
      </c>
      <c r="G1270" s="5" t="s">
        <v>6673</v>
      </c>
      <c r="H1270" s="5"/>
      <c r="I1270" s="5"/>
      <c r="J1270" s="5"/>
      <c r="K1270" s="5"/>
      <c r="L1270" s="5"/>
      <c r="M1270" s="5"/>
      <c r="N1270" s="5" t="s">
        <v>6674</v>
      </c>
      <c r="O1270" s="0" t="s">
        <v>6673</v>
      </c>
      <c r="P1270" s="0" t="s">
        <v>6675</v>
      </c>
      <c r="Q1270" s="0" t="s">
        <v>718</v>
      </c>
      <c r="R1270" s="0" t="s">
        <v>52</v>
      </c>
      <c r="S1270" s="0" t="n">
        <v>79</v>
      </c>
      <c r="T1270" s="0" t="n">
        <v>5829</v>
      </c>
      <c r="U1270" s="0" t="n">
        <v>5829</v>
      </c>
      <c r="V1270" s="0" t="n">
        <v>6420</v>
      </c>
      <c r="X1270" s="0" t="n">
        <v>82</v>
      </c>
      <c r="Y1270" s="0" t="s">
        <v>77</v>
      </c>
      <c r="Z1270" s="0" t="n">
        <v>5829</v>
      </c>
      <c r="AA1270" s="0" t="s">
        <v>54</v>
      </c>
      <c r="AB1270" s="0" t="s">
        <v>54</v>
      </c>
      <c r="AC1270" s="0" t="n">
        <v>3.088</v>
      </c>
      <c r="AD1270" s="0" t="s">
        <v>962</v>
      </c>
      <c r="AG1270" s="6" t="n">
        <v>42735</v>
      </c>
      <c r="AH1270" s="0" t="n">
        <v>2</v>
      </c>
      <c r="AI1270" s="0" t="n">
        <v>2</v>
      </c>
      <c r="AJ1270" s="6" t="n">
        <v>42735</v>
      </c>
      <c r="AK1270" s="0" t="n">
        <v>3.088</v>
      </c>
      <c r="AL1270" s="6" t="n">
        <v>42735</v>
      </c>
      <c r="AM1270" s="0" t="n">
        <v>29</v>
      </c>
      <c r="AN1270" s="0" t="n">
        <v>30</v>
      </c>
      <c r="AO1270" s="0" t="n">
        <v>29</v>
      </c>
      <c r="AP1270" s="0" t="n">
        <v>32</v>
      </c>
      <c r="AQ1270" s="0" t="s">
        <v>880</v>
      </c>
      <c r="AR1270" s="0" t="s">
        <v>58</v>
      </c>
      <c r="AS1270" s="0" t="s">
        <v>77</v>
      </c>
      <c r="AT1270" s="0" t="n">
        <v>46</v>
      </c>
      <c r="AU1270" s="0" t="n">
        <v>46</v>
      </c>
      <c r="AX1270" s="0" t="s">
        <v>145</v>
      </c>
    </row>
    <row r="1271" customFormat="false" ht="15" hidden="false" customHeight="false" outlineLevel="0" collapsed="false">
      <c r="A1271" s="0" t="s">
        <v>6676</v>
      </c>
      <c r="B1271" s="0" t="s">
        <v>6339</v>
      </c>
      <c r="C1271" s="0" t="s">
        <v>6677</v>
      </c>
      <c r="E1271" s="1" t="s">
        <v>6677</v>
      </c>
      <c r="G1271" s="5" t="s">
        <v>6677</v>
      </c>
      <c r="H1271" s="5"/>
      <c r="I1271" s="5"/>
      <c r="J1271" s="5"/>
      <c r="K1271" s="5"/>
      <c r="L1271" s="5"/>
      <c r="M1271" s="5"/>
      <c r="N1271" s="5"/>
      <c r="O1271" s="0" t="s">
        <v>6677</v>
      </c>
      <c r="P1271" s="0" t="s">
        <v>6678</v>
      </c>
      <c r="Q1271" s="0" t="s">
        <v>51</v>
      </c>
      <c r="R1271" s="0" t="s">
        <v>539</v>
      </c>
      <c r="S1271" s="0" t="s">
        <v>56</v>
      </c>
      <c r="T1271" s="0" t="n">
        <v>6020</v>
      </c>
      <c r="U1271" s="0" t="n">
        <v>6020</v>
      </c>
      <c r="X1271" s="0" t="n">
        <v>65</v>
      </c>
      <c r="Y1271" s="0" t="s">
        <v>512</v>
      </c>
      <c r="Z1271" s="0" t="n">
        <v>6020</v>
      </c>
      <c r="AA1271" s="0" t="s">
        <v>54</v>
      </c>
      <c r="AB1271" s="0" t="s">
        <v>54</v>
      </c>
      <c r="AD1271" s="0" t="s">
        <v>962</v>
      </c>
      <c r="AE1271" s="0" t="s">
        <v>6679</v>
      </c>
      <c r="AF1271" s="0" t="s">
        <v>56</v>
      </c>
      <c r="AG1271" s="0" t="s">
        <v>56</v>
      </c>
      <c r="AH1271" s="6" t="n">
        <v>42369</v>
      </c>
      <c r="AI1271" s="0" t="s">
        <v>56</v>
      </c>
      <c r="AK1271" s="0" t="n">
        <v>0</v>
      </c>
      <c r="AL1271" s="0" t="n">
        <v>0</v>
      </c>
      <c r="AM1271" s="0" t="s">
        <v>56</v>
      </c>
      <c r="AN1271" s="0" t="s">
        <v>56</v>
      </c>
      <c r="AO1271" s="0" t="s">
        <v>70</v>
      </c>
      <c r="AP1271" s="0" t="s">
        <v>70</v>
      </c>
      <c r="AQ1271" s="0" t="s">
        <v>512</v>
      </c>
      <c r="AR1271" s="0" t="n">
        <v>11</v>
      </c>
      <c r="AS1271" s="0" t="n">
        <v>21</v>
      </c>
    </row>
    <row r="1272" customFormat="false" ht="15" hidden="false" customHeight="false" outlineLevel="0" collapsed="false">
      <c r="A1272" s="0" t="s">
        <v>6680</v>
      </c>
      <c r="B1272" s="0" t="s">
        <v>6339</v>
      </c>
      <c r="C1272" s="0" t="s">
        <v>6681</v>
      </c>
      <c r="E1272" s="1" t="s">
        <v>6681</v>
      </c>
      <c r="G1272" s="5" t="s">
        <v>6681</v>
      </c>
      <c r="H1272" s="5"/>
      <c r="I1272" s="5"/>
      <c r="J1272" s="5"/>
      <c r="K1272" s="5"/>
      <c r="L1272" s="5"/>
      <c r="M1272" s="5"/>
      <c r="N1272" s="5"/>
      <c r="O1272" s="0" t="s">
        <v>6682</v>
      </c>
      <c r="P1272" s="0" t="s">
        <v>6683</v>
      </c>
      <c r="Q1272" s="0" t="s">
        <v>51</v>
      </c>
      <c r="R1272" s="0" t="s">
        <v>52</v>
      </c>
      <c r="S1272" s="0" t="n">
        <v>226</v>
      </c>
      <c r="T1272" s="0" t="n">
        <v>5913</v>
      </c>
      <c r="U1272" s="0" t="n">
        <v>5913</v>
      </c>
      <c r="W1272" s="0" t="s">
        <v>6684</v>
      </c>
      <c r="X1272" s="0" t="n">
        <v>5</v>
      </c>
      <c r="Y1272" s="0" t="s">
        <v>67</v>
      </c>
      <c r="Z1272" s="0" t="n">
        <v>6420</v>
      </c>
      <c r="AA1272" s="0" t="s">
        <v>120</v>
      </c>
      <c r="AB1272" s="0" t="s">
        <v>56</v>
      </c>
      <c r="AC1272" s="0" t="n">
        <v>4.899</v>
      </c>
      <c r="AD1272" s="0" t="s">
        <v>962</v>
      </c>
      <c r="AG1272" s="6" t="n">
        <v>42369</v>
      </c>
      <c r="AH1272" s="0" t="n">
        <v>10</v>
      </c>
      <c r="AI1272" s="0" t="n">
        <v>11</v>
      </c>
      <c r="AJ1272" s="6" t="n">
        <v>42369</v>
      </c>
      <c r="AK1272" s="0" t="n">
        <v>46</v>
      </c>
      <c r="AL1272" s="6" t="n">
        <v>42369</v>
      </c>
      <c r="AM1272" s="0" t="n">
        <v>394</v>
      </c>
      <c r="AN1272" s="0" t="n">
        <v>429</v>
      </c>
      <c r="AO1272" s="0" t="s">
        <v>56</v>
      </c>
      <c r="AP1272" s="0" t="s">
        <v>56</v>
      </c>
      <c r="AQ1272" s="0" t="s">
        <v>70</v>
      </c>
      <c r="AR1272" s="0" t="s">
        <v>70</v>
      </c>
      <c r="AS1272" s="0" t="s">
        <v>67</v>
      </c>
      <c r="AT1272" s="0" t="n">
        <v>395</v>
      </c>
      <c r="AU1272" s="0" t="n">
        <v>3</v>
      </c>
      <c r="AX1272" s="0" t="s">
        <v>145</v>
      </c>
      <c r="AY1272" s="0" t="s">
        <v>6685</v>
      </c>
    </row>
    <row r="1273" customFormat="false" ht="15" hidden="false" customHeight="false" outlineLevel="0" collapsed="false">
      <c r="A1273" s="0" t="s">
        <v>6686</v>
      </c>
      <c r="B1273" s="0" t="s">
        <v>6339</v>
      </c>
      <c r="C1273" s="0" t="s">
        <v>6687</v>
      </c>
      <c r="E1273" s="1" t="s">
        <v>6687</v>
      </c>
      <c r="G1273" s="5" t="s">
        <v>6687</v>
      </c>
      <c r="H1273" s="5" t="s">
        <v>6688</v>
      </c>
      <c r="I1273" s="5"/>
      <c r="J1273" s="5"/>
      <c r="K1273" s="5"/>
      <c r="L1273" s="5"/>
      <c r="M1273" s="5"/>
      <c r="N1273" s="5"/>
      <c r="O1273" s="0" t="s">
        <v>6689</v>
      </c>
      <c r="P1273" s="0" t="s">
        <v>6690</v>
      </c>
      <c r="Q1273" s="0" t="s">
        <v>51</v>
      </c>
      <c r="R1273" s="0" t="s">
        <v>52</v>
      </c>
      <c r="S1273" s="0" t="n">
        <v>159</v>
      </c>
      <c r="T1273" s="0" t="n">
        <v>6202</v>
      </c>
      <c r="U1273" s="0" t="n">
        <v>6202</v>
      </c>
      <c r="W1273" s="0" t="s">
        <v>6691</v>
      </c>
      <c r="X1273" s="0" t="n">
        <v>18</v>
      </c>
      <c r="Y1273" s="0" t="s">
        <v>67</v>
      </c>
      <c r="AA1273" s="0" t="s">
        <v>6692</v>
      </c>
      <c r="AB1273" s="0" t="s">
        <v>56</v>
      </c>
      <c r="AD1273" s="0" t="s">
        <v>6693</v>
      </c>
      <c r="AE1273" s="0" t="s">
        <v>6694</v>
      </c>
      <c r="AF1273" s="0" t="n">
        <v>-2</v>
      </c>
      <c r="AG1273" s="0" t="n">
        <v>-2</v>
      </c>
      <c r="AH1273" s="6" t="n">
        <v>42247</v>
      </c>
      <c r="AI1273" s="0" t="n">
        <v>668</v>
      </c>
      <c r="AJ1273" s="6" t="n">
        <v>42247</v>
      </c>
      <c r="AK1273" s="0" t="n">
        <v>115</v>
      </c>
      <c r="AL1273" s="0" t="n">
        <v>129</v>
      </c>
      <c r="AM1273" s="0" t="s">
        <v>56</v>
      </c>
      <c r="AN1273" s="0" t="s">
        <v>56</v>
      </c>
      <c r="AO1273" s="0" t="s">
        <v>70</v>
      </c>
      <c r="AP1273" s="0" t="s">
        <v>70</v>
      </c>
      <c r="AQ1273" s="0" t="s">
        <v>67</v>
      </c>
      <c r="AR1273" s="0" t="n">
        <v>12</v>
      </c>
      <c r="AS1273" s="0" t="n">
        <v>6</v>
      </c>
      <c r="AT1273" s="0" t="s">
        <v>962</v>
      </c>
      <c r="AU1273" s="0" t="s">
        <v>962</v>
      </c>
      <c r="AV1273" s="0" t="s">
        <v>145</v>
      </c>
    </row>
    <row r="1274" customFormat="false" ht="15" hidden="false" customHeight="false" outlineLevel="0" collapsed="false">
      <c r="A1274" s="0" t="s">
        <v>6695</v>
      </c>
      <c r="B1274" s="0" t="s">
        <v>6339</v>
      </c>
      <c r="C1274" s="0" t="s">
        <v>6696</v>
      </c>
      <c r="E1274" s="1" t="s">
        <v>6696</v>
      </c>
      <c r="G1274" s="5" t="s">
        <v>6696</v>
      </c>
      <c r="H1274" s="5"/>
      <c r="I1274" s="5"/>
      <c r="J1274" s="5"/>
      <c r="K1274" s="5"/>
      <c r="L1274" s="5"/>
      <c r="M1274" s="5"/>
      <c r="N1274" s="5"/>
      <c r="O1274" s="0" t="s">
        <v>6696</v>
      </c>
      <c r="P1274" s="0" t="s">
        <v>6697</v>
      </c>
      <c r="Q1274" s="0" t="s">
        <v>51</v>
      </c>
      <c r="R1274" s="0" t="s">
        <v>52</v>
      </c>
      <c r="S1274" s="0" t="n">
        <v>53</v>
      </c>
      <c r="T1274" s="0" t="n">
        <v>6209</v>
      </c>
      <c r="U1274" s="0" t="n">
        <v>6209</v>
      </c>
      <c r="W1274" s="0" t="s">
        <v>6698</v>
      </c>
      <c r="X1274" s="0" t="n">
        <v>31</v>
      </c>
      <c r="Y1274" s="0" t="s">
        <v>53</v>
      </c>
      <c r="Z1274" s="0" t="n">
        <v>6209</v>
      </c>
      <c r="AA1274" s="0" t="s">
        <v>54</v>
      </c>
      <c r="AB1274" s="0" t="s">
        <v>54</v>
      </c>
      <c r="AC1274" s="0" t="n">
        <v>312</v>
      </c>
      <c r="AD1274" s="0" t="s">
        <v>962</v>
      </c>
      <c r="AG1274" s="6" t="n">
        <v>42735</v>
      </c>
      <c r="AH1274" s="0" t="n">
        <v>7</v>
      </c>
      <c r="AI1274" s="0" t="n">
        <v>8</v>
      </c>
      <c r="AJ1274" s="6" t="n">
        <v>42735</v>
      </c>
      <c r="AK1274" s="0" t="n">
        <v>312</v>
      </c>
      <c r="AL1274" s="6" t="n">
        <v>42735</v>
      </c>
      <c r="AM1274" s="0" t="n">
        <v>97</v>
      </c>
      <c r="AN1274" s="0" t="n">
        <v>103</v>
      </c>
      <c r="AO1274" s="0" t="n">
        <v>221</v>
      </c>
      <c r="AP1274" s="0" t="n">
        <v>247</v>
      </c>
      <c r="AQ1274" s="0" t="s">
        <v>880</v>
      </c>
      <c r="AR1274" s="0" t="s">
        <v>58</v>
      </c>
      <c r="AS1274" s="0" t="s">
        <v>53</v>
      </c>
      <c r="AT1274" s="0" t="n">
        <v>22</v>
      </c>
      <c r="AU1274" s="0" t="n">
        <v>21</v>
      </c>
      <c r="AX1274" s="0" t="s">
        <v>145</v>
      </c>
      <c r="AY1274" s="0" t="s">
        <v>6699</v>
      </c>
    </row>
    <row r="1275" customFormat="false" ht="15" hidden="false" customHeight="false" outlineLevel="0" collapsed="false">
      <c r="A1275" s="0" t="s">
        <v>6700</v>
      </c>
      <c r="B1275" s="0" t="s">
        <v>6339</v>
      </c>
      <c r="C1275" s="0" t="s">
        <v>6701</v>
      </c>
      <c r="E1275" s="1" t="s">
        <v>6701</v>
      </c>
      <c r="G1275" s="5" t="s">
        <v>6701</v>
      </c>
      <c r="H1275" s="5" t="s">
        <v>6702</v>
      </c>
      <c r="I1275" s="5" t="s">
        <v>6703</v>
      </c>
      <c r="J1275" s="5"/>
      <c r="K1275" s="5"/>
      <c r="L1275" s="5"/>
      <c r="M1275" s="5"/>
      <c r="N1275" s="5"/>
      <c r="O1275" s="0" t="s">
        <v>6701</v>
      </c>
      <c r="P1275" s="0" t="s">
        <v>6704</v>
      </c>
      <c r="Q1275" s="0" t="s">
        <v>51</v>
      </c>
      <c r="R1275" s="0" t="s">
        <v>52</v>
      </c>
      <c r="S1275" s="0" t="n">
        <v>6.684</v>
      </c>
      <c r="T1275" s="0" t="n">
        <v>4120</v>
      </c>
      <c r="U1275" s="0" t="n">
        <v>4120</v>
      </c>
      <c r="V1275" s="0" t="n">
        <v>4110</v>
      </c>
      <c r="W1275" s="0" t="s">
        <v>6705</v>
      </c>
      <c r="X1275" s="0" t="n">
        <v>995</v>
      </c>
      <c r="Y1275" s="0" t="s">
        <v>53</v>
      </c>
      <c r="Z1275" s="0" t="n">
        <v>4120</v>
      </c>
      <c r="AA1275" s="0" t="s">
        <v>54</v>
      </c>
      <c r="AB1275" s="0" t="s">
        <v>54</v>
      </c>
      <c r="AC1275" s="0" t="n">
        <v>30.9</v>
      </c>
      <c r="AD1275" s="0" t="s">
        <v>962</v>
      </c>
      <c r="AG1275" s="6" t="n">
        <v>42735</v>
      </c>
      <c r="AH1275" s="0" t="n">
        <v>-605</v>
      </c>
      <c r="AI1275" s="0" t="n">
        <v>-637</v>
      </c>
      <c r="AJ1275" s="6" t="n">
        <v>42735</v>
      </c>
      <c r="AK1275" s="0" t="n">
        <v>30.9</v>
      </c>
      <c r="AL1275" s="6" t="n">
        <v>42735</v>
      </c>
      <c r="AM1275" s="0" t="n">
        <v>6.154</v>
      </c>
      <c r="AN1275" s="0" t="n">
        <v>6.487</v>
      </c>
      <c r="AO1275" s="0" t="n">
        <v>2.12</v>
      </c>
      <c r="AP1275" s="0" t="n">
        <v>2.369</v>
      </c>
      <c r="AQ1275" s="0" t="s">
        <v>880</v>
      </c>
      <c r="AR1275" s="0" t="s">
        <v>58</v>
      </c>
      <c r="AS1275" s="0" t="s">
        <v>53</v>
      </c>
      <c r="AT1275" s="0" t="n">
        <v>712</v>
      </c>
      <c r="AU1275" s="0" t="n">
        <v>760</v>
      </c>
      <c r="AX1275" s="0" t="s">
        <v>145</v>
      </c>
      <c r="AY1275" s="0" t="s">
        <v>6706</v>
      </c>
    </row>
    <row r="1276" customFormat="false" ht="15" hidden="false" customHeight="false" outlineLevel="0" collapsed="false">
      <c r="A1276" s="0" t="s">
        <v>6707</v>
      </c>
      <c r="B1276" s="0" t="s">
        <v>6339</v>
      </c>
      <c r="C1276" s="0" t="s">
        <v>6708</v>
      </c>
      <c r="E1276" s="1" t="s">
        <v>6708</v>
      </c>
      <c r="G1276" s="5" t="s">
        <v>6708</v>
      </c>
      <c r="H1276" s="5"/>
      <c r="I1276" s="5"/>
      <c r="J1276" s="5"/>
      <c r="K1276" s="5"/>
      <c r="L1276" s="5"/>
      <c r="M1276" s="5"/>
      <c r="N1276" s="5"/>
      <c r="O1276" s="0" t="s">
        <v>6709</v>
      </c>
      <c r="P1276" s="0" t="s">
        <v>6710</v>
      </c>
      <c r="Q1276" s="0" t="s">
        <v>51</v>
      </c>
      <c r="R1276" s="0" t="s">
        <v>52</v>
      </c>
      <c r="S1276" s="0" t="n">
        <v>102</v>
      </c>
      <c r="T1276" s="0" t="n">
        <v>6202</v>
      </c>
      <c r="U1276" s="0" t="n">
        <v>6202</v>
      </c>
      <c r="V1276" s="0" t="n">
        <v>6209</v>
      </c>
      <c r="W1276" s="0" t="s">
        <v>6711</v>
      </c>
      <c r="X1276" s="0" t="n">
        <v>9</v>
      </c>
      <c r="Y1276" s="0" t="s">
        <v>67</v>
      </c>
      <c r="AA1276" s="0" t="s">
        <v>120</v>
      </c>
      <c r="AB1276" s="0" t="s">
        <v>56</v>
      </c>
      <c r="AD1276" s="0" t="s">
        <v>6712</v>
      </c>
      <c r="AE1276" s="0" t="s">
        <v>6713</v>
      </c>
      <c r="AF1276" s="0" t="n">
        <v>6</v>
      </c>
      <c r="AG1276" s="0" t="n">
        <v>7</v>
      </c>
      <c r="AH1276" s="6" t="n">
        <v>42369</v>
      </c>
      <c r="AI1276" s="0" t="n">
        <v>417</v>
      </c>
      <c r="AJ1276" s="6" t="n">
        <v>42369</v>
      </c>
      <c r="AK1276" s="0" t="n">
        <v>259</v>
      </c>
      <c r="AL1276" s="0" t="n">
        <v>282</v>
      </c>
      <c r="AM1276" s="0" t="s">
        <v>56</v>
      </c>
      <c r="AN1276" s="0" t="s">
        <v>56</v>
      </c>
      <c r="AO1276" s="0" t="s">
        <v>70</v>
      </c>
      <c r="AP1276" s="0" t="s">
        <v>70</v>
      </c>
      <c r="AQ1276" s="0" t="s">
        <v>67</v>
      </c>
      <c r="AR1276" s="0" t="n">
        <v>270</v>
      </c>
      <c r="AS1276" s="0" t="n">
        <v>1</v>
      </c>
      <c r="AV1276" s="0" t="s">
        <v>145</v>
      </c>
    </row>
    <row r="1277" customFormat="false" ht="15" hidden="false" customHeight="false" outlineLevel="0" collapsed="false">
      <c r="A1277" s="0" t="s">
        <v>6714</v>
      </c>
      <c r="B1277" s="0" t="s">
        <v>6339</v>
      </c>
      <c r="C1277" s="0" t="s">
        <v>6715</v>
      </c>
      <c r="E1277" s="1" t="s">
        <v>6715</v>
      </c>
      <c r="G1277" s="5" t="s">
        <v>6715</v>
      </c>
      <c r="H1277" s="5"/>
      <c r="I1277" s="5"/>
      <c r="J1277" s="5"/>
      <c r="K1277" s="5"/>
      <c r="L1277" s="5"/>
      <c r="M1277" s="5"/>
      <c r="N1277" s="5"/>
      <c r="O1277" s="0" t="s">
        <v>6715</v>
      </c>
      <c r="P1277" s="0" t="s">
        <v>6714</v>
      </c>
      <c r="Q1277" s="0" t="s">
        <v>51</v>
      </c>
      <c r="R1277" s="0" t="s">
        <v>52</v>
      </c>
      <c r="S1277" s="0" t="n">
        <v>209</v>
      </c>
      <c r="T1277" s="0" t="n">
        <v>6209</v>
      </c>
      <c r="U1277" s="0" t="n">
        <v>6209</v>
      </c>
      <c r="X1277" s="0" t="n">
        <v>19</v>
      </c>
      <c r="Y1277" s="0" t="s">
        <v>53</v>
      </c>
      <c r="Z1277" s="0" t="n">
        <v>6209</v>
      </c>
      <c r="AA1277" s="0" t="s">
        <v>54</v>
      </c>
      <c r="AB1277" s="0" t="s">
        <v>54</v>
      </c>
      <c r="AC1277" s="0" t="n">
        <v>1.829</v>
      </c>
      <c r="AD1277" s="0" t="s">
        <v>6569</v>
      </c>
      <c r="AG1277" s="6" t="n">
        <v>42704</v>
      </c>
      <c r="AH1277" s="0" t="n">
        <v>14</v>
      </c>
      <c r="AI1277" s="0" t="n">
        <v>15</v>
      </c>
      <c r="AJ1277" s="6" t="n">
        <v>42704</v>
      </c>
      <c r="AK1277" s="0" t="n">
        <v>1.829</v>
      </c>
      <c r="AL1277" s="6" t="n">
        <v>42704</v>
      </c>
      <c r="AM1277" s="0" t="n">
        <v>124</v>
      </c>
      <c r="AN1277" s="0" t="n">
        <v>132</v>
      </c>
      <c r="AO1277" s="0" t="n">
        <v>163</v>
      </c>
      <c r="AP1277" s="0" t="n">
        <v>183</v>
      </c>
      <c r="AQ1277" s="0" t="s">
        <v>880</v>
      </c>
      <c r="AR1277" s="0" t="s">
        <v>58</v>
      </c>
      <c r="AS1277" s="0" t="s">
        <v>53</v>
      </c>
      <c r="AT1277" s="0" t="n">
        <v>9</v>
      </c>
      <c r="AU1277" s="0" t="n">
        <v>10</v>
      </c>
      <c r="AX1277" s="0" t="s">
        <v>145</v>
      </c>
      <c r="AY1277" s="0" t="s">
        <v>6716</v>
      </c>
    </row>
    <row r="1278" customFormat="false" ht="15" hidden="false" customHeight="false" outlineLevel="0" collapsed="false">
      <c r="A1278" s="0" t="s">
        <v>6717</v>
      </c>
      <c r="B1278" s="0" t="s">
        <v>6339</v>
      </c>
      <c r="C1278" s="0" t="s">
        <v>6718</v>
      </c>
      <c r="E1278" s="1" t="s">
        <v>6718</v>
      </c>
      <c r="G1278" s="5" t="s">
        <v>6718</v>
      </c>
      <c r="H1278" s="5"/>
      <c r="I1278" s="5"/>
      <c r="J1278" s="5"/>
      <c r="K1278" s="5"/>
      <c r="L1278" s="5"/>
      <c r="M1278" s="5"/>
      <c r="N1278" s="5"/>
      <c r="O1278" s="0" t="s">
        <v>6719</v>
      </c>
      <c r="P1278" s="0" t="s">
        <v>6720</v>
      </c>
      <c r="Q1278" s="0" t="s">
        <v>51</v>
      </c>
      <c r="R1278" s="0" t="s">
        <v>52</v>
      </c>
      <c r="S1278" s="0" t="n">
        <v>185</v>
      </c>
      <c r="T1278" s="0" t="n">
        <v>6209</v>
      </c>
      <c r="U1278" s="0" t="n">
        <v>6209</v>
      </c>
      <c r="V1278" s="0" t="n">
        <v>5829</v>
      </c>
      <c r="W1278" s="0" t="s">
        <v>6721</v>
      </c>
      <c r="X1278" s="0" t="n">
        <v>29</v>
      </c>
      <c r="Y1278" s="0" t="s">
        <v>67</v>
      </c>
      <c r="Z1278" s="0" t="n">
        <v>2651</v>
      </c>
      <c r="AA1278" s="0" t="s">
        <v>120</v>
      </c>
      <c r="AB1278" s="0" t="s">
        <v>56</v>
      </c>
      <c r="AC1278" s="0" t="n">
        <v>17.5</v>
      </c>
      <c r="AD1278" s="0" t="s">
        <v>6625</v>
      </c>
      <c r="AG1278" s="6" t="n">
        <v>42124</v>
      </c>
      <c r="AH1278" s="0" t="n">
        <v>62</v>
      </c>
      <c r="AI1278" s="0" t="n">
        <v>69</v>
      </c>
      <c r="AJ1278" s="6" t="n">
        <v>42124</v>
      </c>
      <c r="AK1278" s="0" t="n">
        <v>615</v>
      </c>
      <c r="AL1278" s="6" t="n">
        <v>41759</v>
      </c>
      <c r="AM1278" s="0" t="n">
        <v>288</v>
      </c>
      <c r="AN1278" s="0" t="n">
        <v>323</v>
      </c>
      <c r="AO1278" s="0" t="n">
        <v>569</v>
      </c>
      <c r="AP1278" s="0" t="n">
        <v>624</v>
      </c>
      <c r="AQ1278" s="0" t="s">
        <v>189</v>
      </c>
      <c r="AR1278" s="0" t="s">
        <v>189</v>
      </c>
      <c r="AS1278" s="0" t="s">
        <v>67</v>
      </c>
      <c r="AT1278" s="0" t="n">
        <v>61</v>
      </c>
      <c r="AU1278" s="0" t="n">
        <v>18</v>
      </c>
      <c r="AX1278" s="0" t="s">
        <v>145</v>
      </c>
      <c r="AY1278" s="0" t="s">
        <v>6722</v>
      </c>
    </row>
    <row r="1279" customFormat="false" ht="15" hidden="false" customHeight="false" outlineLevel="0" collapsed="false">
      <c r="A1279" s="0" t="s">
        <v>6723</v>
      </c>
      <c r="B1279" s="0" t="s">
        <v>6339</v>
      </c>
      <c r="C1279" s="0" t="s">
        <v>6724</v>
      </c>
      <c r="E1279" s="1" t="s">
        <v>6724</v>
      </c>
      <c r="G1279" s="5" t="s">
        <v>6724</v>
      </c>
      <c r="H1279" s="5" t="s">
        <v>6725</v>
      </c>
      <c r="I1279" s="5"/>
      <c r="J1279" s="5"/>
      <c r="K1279" s="5"/>
      <c r="L1279" s="5"/>
      <c r="M1279" s="5"/>
      <c r="N1279" s="5"/>
      <c r="O1279" s="0" t="s">
        <v>6724</v>
      </c>
      <c r="P1279" s="0" t="s">
        <v>6726</v>
      </c>
      <c r="Q1279" s="0" t="s">
        <v>51</v>
      </c>
      <c r="R1279" s="0" t="s">
        <v>52</v>
      </c>
      <c r="S1279" s="0" t="n">
        <v>68</v>
      </c>
      <c r="T1279" s="0" t="n">
        <v>2059</v>
      </c>
      <c r="U1279" s="0" t="n">
        <v>2059</v>
      </c>
      <c r="W1279" s="0" t="s">
        <v>6727</v>
      </c>
      <c r="X1279" s="0" t="n">
        <v>22</v>
      </c>
      <c r="Y1279" s="0" t="s">
        <v>53</v>
      </c>
      <c r="Z1279" s="0" t="n">
        <v>2059</v>
      </c>
      <c r="AA1279" s="0" t="s">
        <v>54</v>
      </c>
      <c r="AB1279" s="0" t="s">
        <v>54</v>
      </c>
      <c r="AC1279" s="0" t="n">
        <v>198</v>
      </c>
      <c r="AD1279" s="0" t="s">
        <v>6728</v>
      </c>
      <c r="AG1279" s="6" t="n">
        <v>42460</v>
      </c>
      <c r="AH1279" s="0" t="n">
        <v>8</v>
      </c>
      <c r="AI1279" s="0" t="n">
        <v>9</v>
      </c>
      <c r="AJ1279" s="6" t="n">
        <v>42460</v>
      </c>
      <c r="AK1279" s="0" t="n">
        <v>198</v>
      </c>
      <c r="AL1279" s="6" t="n">
        <v>42460</v>
      </c>
      <c r="AM1279" s="0" t="n">
        <v>123</v>
      </c>
      <c r="AN1279" s="0" t="n">
        <v>140</v>
      </c>
      <c r="AO1279" s="0" t="n">
        <v>442</v>
      </c>
      <c r="AP1279" s="0" t="n">
        <v>494</v>
      </c>
      <c r="AQ1279" s="0" t="s">
        <v>880</v>
      </c>
      <c r="AR1279" s="0" t="s">
        <v>58</v>
      </c>
      <c r="AS1279" s="0" t="s">
        <v>53</v>
      </c>
      <c r="AT1279" s="0" t="n">
        <v>12</v>
      </c>
      <c r="AU1279" s="0" t="n">
        <v>13</v>
      </c>
      <c r="AV1279" s="0" t="s">
        <v>6729</v>
      </c>
      <c r="AX1279" s="0" t="s">
        <v>145</v>
      </c>
    </row>
    <row r="1280" customFormat="false" ht="15" hidden="false" customHeight="false" outlineLevel="0" collapsed="false">
      <c r="A1280" s="0" t="s">
        <v>6730</v>
      </c>
      <c r="B1280" s="0" t="s">
        <v>6339</v>
      </c>
      <c r="C1280" s="0" t="s">
        <v>6731</v>
      </c>
      <c r="E1280" s="1" t="s">
        <v>6731</v>
      </c>
      <c r="G1280" s="5" t="s">
        <v>6731</v>
      </c>
      <c r="H1280" s="5"/>
      <c r="I1280" s="5"/>
      <c r="J1280" s="5"/>
      <c r="K1280" s="5"/>
      <c r="L1280" s="5"/>
      <c r="M1280" s="5"/>
      <c r="N1280" s="5"/>
      <c r="O1280" s="0" t="s">
        <v>6731</v>
      </c>
      <c r="P1280" s="0" t="s">
        <v>6732</v>
      </c>
      <c r="Q1280" s="0" t="s">
        <v>51</v>
      </c>
      <c r="R1280" s="0" t="s">
        <v>52</v>
      </c>
      <c r="S1280" s="0" t="n">
        <v>1.788</v>
      </c>
      <c r="T1280" s="0" t="n">
        <v>6420</v>
      </c>
      <c r="U1280" s="0" t="n">
        <v>6420</v>
      </c>
      <c r="W1280" s="0" t="s">
        <v>6733</v>
      </c>
      <c r="X1280" s="0" t="n">
        <v>184</v>
      </c>
      <c r="Y1280" s="0" t="s">
        <v>77</v>
      </c>
      <c r="Z1280" s="0" t="n">
        <v>6420</v>
      </c>
      <c r="AA1280" s="0" t="s">
        <v>54</v>
      </c>
      <c r="AB1280" s="0" t="s">
        <v>54</v>
      </c>
      <c r="AC1280" s="0" t="n">
        <v>3.927</v>
      </c>
      <c r="AD1280" s="0" t="s">
        <v>6734</v>
      </c>
      <c r="AE1280" s="0" t="s">
        <v>6735</v>
      </c>
      <c r="AF1280" s="0" t="n">
        <v>32</v>
      </c>
      <c r="AG1280" s="0" t="n">
        <v>33</v>
      </c>
      <c r="AH1280" s="6" t="n">
        <v>42735</v>
      </c>
      <c r="AI1280" s="0" t="n">
        <v>3.927</v>
      </c>
      <c r="AJ1280" s="6" t="n">
        <v>42735</v>
      </c>
      <c r="AK1280" s="0" t="n">
        <v>829</v>
      </c>
      <c r="AL1280" s="0" t="n">
        <v>874</v>
      </c>
      <c r="AM1280" s="0" t="s">
        <v>56</v>
      </c>
      <c r="AN1280" s="0" t="s">
        <v>56</v>
      </c>
      <c r="AO1280" s="0" t="s">
        <v>70</v>
      </c>
      <c r="AP1280" s="0" t="s">
        <v>70</v>
      </c>
      <c r="AQ1280" s="0" t="s">
        <v>77</v>
      </c>
      <c r="AR1280" s="0" t="n">
        <v>62</v>
      </c>
      <c r="AS1280" s="0" t="n">
        <v>63</v>
      </c>
      <c r="AV1280" s="0" t="s">
        <v>145</v>
      </c>
    </row>
    <row r="1281" customFormat="false" ht="15" hidden="false" customHeight="false" outlineLevel="0" collapsed="false">
      <c r="A1281" s="0" t="s">
        <v>6736</v>
      </c>
      <c r="B1281" s="0" t="s">
        <v>6339</v>
      </c>
      <c r="C1281" s="0" t="s">
        <v>6737</v>
      </c>
      <c r="E1281" s="1" t="s">
        <v>6737</v>
      </c>
      <c r="G1281" s="5" t="s">
        <v>6737</v>
      </c>
      <c r="H1281" s="5"/>
      <c r="I1281" s="5"/>
      <c r="J1281" s="5"/>
      <c r="K1281" s="5"/>
      <c r="L1281" s="5"/>
      <c r="M1281" s="5"/>
      <c r="N1281" s="5"/>
      <c r="O1281" s="0" t="s">
        <v>6737</v>
      </c>
      <c r="P1281" s="0" t="s">
        <v>6738</v>
      </c>
      <c r="Q1281" s="0" t="s">
        <v>51</v>
      </c>
      <c r="R1281" s="0" t="s">
        <v>52</v>
      </c>
      <c r="S1281" s="0" t="n">
        <v>66.569</v>
      </c>
      <c r="T1281" s="0" t="n">
        <v>6190</v>
      </c>
      <c r="U1281" s="0" t="n">
        <v>6190</v>
      </c>
      <c r="W1281" s="0" t="s">
        <v>6739</v>
      </c>
      <c r="X1281" s="0" t="n">
        <v>819</v>
      </c>
      <c r="Y1281" s="0" t="s">
        <v>53</v>
      </c>
      <c r="Z1281" s="0" t="n">
        <v>6190</v>
      </c>
      <c r="AA1281" s="0" t="s">
        <v>54</v>
      </c>
      <c r="AB1281" s="0" t="s">
        <v>54</v>
      </c>
      <c r="AC1281" s="0" t="n">
        <v>111.556</v>
      </c>
      <c r="AD1281" s="0" t="s">
        <v>6740</v>
      </c>
      <c r="AG1281" s="6" t="n">
        <v>42825</v>
      </c>
      <c r="AH1281" s="0" t="n">
        <v>-7.335</v>
      </c>
      <c r="AI1281" s="0" t="n">
        <v>-7.841</v>
      </c>
      <c r="AJ1281" s="6" t="n">
        <v>42825</v>
      </c>
      <c r="AK1281" s="0" t="n">
        <v>111.556</v>
      </c>
      <c r="AL1281" s="6" t="n">
        <v>42825</v>
      </c>
      <c r="AM1281" s="0" t="n">
        <v>180.17</v>
      </c>
      <c r="AN1281" s="0" t="n">
        <v>192.62</v>
      </c>
      <c r="AO1281" s="0" t="n">
        <v>68.412</v>
      </c>
      <c r="AP1281" s="0" t="n">
        <v>76.441</v>
      </c>
      <c r="AQ1281" s="0" t="s">
        <v>880</v>
      </c>
      <c r="AR1281" s="0" t="s">
        <v>58</v>
      </c>
      <c r="AS1281" s="0" t="s">
        <v>53</v>
      </c>
      <c r="AT1281" s="0" t="n">
        <v>500</v>
      </c>
      <c r="AU1281" s="0" t="n">
        <v>530</v>
      </c>
      <c r="AX1281" s="0" t="s">
        <v>145</v>
      </c>
      <c r="AY1281" s="0" t="s">
        <v>6741</v>
      </c>
    </row>
    <row r="1282" customFormat="false" ht="15" hidden="false" customHeight="false" outlineLevel="0" collapsed="false">
      <c r="A1282" s="0" t="s">
        <v>6742</v>
      </c>
      <c r="B1282" s="0" t="s">
        <v>6339</v>
      </c>
      <c r="C1282" s="0" t="s">
        <v>6743</v>
      </c>
      <c r="E1282" s="1" t="s">
        <v>6743</v>
      </c>
      <c r="G1282" s="5" t="s">
        <v>6743</v>
      </c>
      <c r="H1282" s="5"/>
      <c r="I1282" s="5"/>
      <c r="J1282" s="5"/>
      <c r="K1282" s="5"/>
      <c r="L1282" s="5"/>
      <c r="M1282" s="5"/>
      <c r="N1282" s="5"/>
      <c r="O1282" s="0" t="s">
        <v>6743</v>
      </c>
      <c r="P1282" s="0" t="s">
        <v>6742</v>
      </c>
      <c r="Q1282" s="0" t="s">
        <v>51</v>
      </c>
      <c r="R1282" s="0" t="s">
        <v>52</v>
      </c>
      <c r="S1282" s="0" t="n">
        <v>191</v>
      </c>
      <c r="T1282" s="0" t="n">
        <v>7112</v>
      </c>
      <c r="U1282" s="0" t="n">
        <v>7112</v>
      </c>
      <c r="W1282" s="0" t="s">
        <v>6744</v>
      </c>
      <c r="X1282" s="0" t="n">
        <v>112</v>
      </c>
      <c r="Y1282" s="0" t="s">
        <v>53</v>
      </c>
      <c r="Z1282" s="0" t="n">
        <v>7112</v>
      </c>
      <c r="AA1282" s="0" t="s">
        <v>54</v>
      </c>
      <c r="AB1282" s="0" t="s">
        <v>54</v>
      </c>
      <c r="AC1282" s="0" t="n">
        <v>1.596</v>
      </c>
      <c r="AD1282" s="0" t="s">
        <v>6745</v>
      </c>
      <c r="AG1282" s="6" t="n">
        <v>42460</v>
      </c>
      <c r="AH1282" s="0" t="n">
        <v>4</v>
      </c>
      <c r="AI1282" s="0" t="n">
        <v>4</v>
      </c>
      <c r="AJ1282" s="6" t="n">
        <v>42460</v>
      </c>
      <c r="AK1282" s="0" t="n">
        <v>1.596</v>
      </c>
      <c r="AL1282" s="6" t="n">
        <v>42460</v>
      </c>
      <c r="AM1282" s="0" t="n">
        <v>120</v>
      </c>
      <c r="AN1282" s="0" t="n">
        <v>136</v>
      </c>
      <c r="AO1282" s="0" t="n">
        <v>79</v>
      </c>
      <c r="AP1282" s="0" t="n">
        <v>88</v>
      </c>
      <c r="AQ1282" s="0" t="s">
        <v>880</v>
      </c>
      <c r="AR1282" s="0" t="s">
        <v>58</v>
      </c>
      <c r="AS1282" s="0" t="s">
        <v>53</v>
      </c>
      <c r="AT1282" s="0" t="n">
        <v>45</v>
      </c>
      <c r="AU1282" s="0" t="n">
        <v>46</v>
      </c>
      <c r="AX1282" s="0" t="s">
        <v>145</v>
      </c>
      <c r="AY1282" s="0" t="s">
        <v>6746</v>
      </c>
    </row>
    <row r="1283" customFormat="false" ht="15" hidden="false" customHeight="false" outlineLevel="0" collapsed="false">
      <c r="A1283" s="0" t="s">
        <v>6747</v>
      </c>
      <c r="B1283" s="0" t="s">
        <v>6339</v>
      </c>
      <c r="C1283" s="0" t="s">
        <v>6748</v>
      </c>
      <c r="E1283" s="1" t="s">
        <v>6748</v>
      </c>
      <c r="G1283" s="5" t="s">
        <v>6748</v>
      </c>
      <c r="H1283" s="5" t="s">
        <v>6749</v>
      </c>
      <c r="I1283" s="5"/>
      <c r="J1283" s="5"/>
      <c r="K1283" s="5"/>
      <c r="L1283" s="5"/>
      <c r="M1283" s="5"/>
      <c r="N1283" s="5"/>
      <c r="O1283" s="0" t="s">
        <v>6748</v>
      </c>
      <c r="P1283" s="0" t="s">
        <v>6750</v>
      </c>
      <c r="Q1283" s="0" t="s">
        <v>51</v>
      </c>
      <c r="R1283" s="0" t="s">
        <v>52</v>
      </c>
      <c r="S1283" s="0" t="n">
        <v>422</v>
      </c>
      <c r="T1283" s="0" t="n">
        <v>9319</v>
      </c>
      <c r="U1283" s="0" t="n">
        <v>9319</v>
      </c>
      <c r="V1283" s="0" t="n">
        <v>6420</v>
      </c>
      <c r="W1283" s="0" t="s">
        <v>6751</v>
      </c>
      <c r="X1283" s="0" t="n">
        <v>17</v>
      </c>
      <c r="Y1283" s="0" t="s">
        <v>77</v>
      </c>
      <c r="Z1283" s="0" t="n">
        <v>9319</v>
      </c>
      <c r="AA1283" s="0" t="s">
        <v>54</v>
      </c>
      <c r="AB1283" s="0" t="s">
        <v>54</v>
      </c>
      <c r="AC1283" s="0" t="n">
        <v>1.523</v>
      </c>
      <c r="AD1283" s="0" t="s">
        <v>6407</v>
      </c>
      <c r="AE1283" s="0" t="s">
        <v>6752</v>
      </c>
      <c r="AF1283" s="0" t="n">
        <v>5</v>
      </c>
      <c r="AG1283" s="0" t="n">
        <v>6</v>
      </c>
      <c r="AH1283" s="6" t="n">
        <v>42369</v>
      </c>
      <c r="AI1283" s="0" t="n">
        <v>1.523</v>
      </c>
      <c r="AJ1283" s="6" t="n">
        <v>42369</v>
      </c>
      <c r="AK1283" s="0" t="n">
        <v>575</v>
      </c>
      <c r="AL1283" s="0" t="n">
        <v>626</v>
      </c>
      <c r="AM1283" s="0" t="s">
        <v>56</v>
      </c>
      <c r="AN1283" s="0" t="s">
        <v>56</v>
      </c>
      <c r="AO1283" s="0" t="s">
        <v>70</v>
      </c>
      <c r="AP1283" s="0" t="s">
        <v>70</v>
      </c>
      <c r="AQ1283" s="0" t="s">
        <v>77</v>
      </c>
      <c r="AR1283" s="0" t="n">
        <v>15</v>
      </c>
      <c r="AS1283" s="0" t="n">
        <v>14</v>
      </c>
      <c r="AV1283" s="0" t="s">
        <v>145</v>
      </c>
    </row>
    <row r="1284" customFormat="false" ht="15" hidden="false" customHeight="false" outlineLevel="0" collapsed="false">
      <c r="A1284" s="0" t="s">
        <v>6753</v>
      </c>
      <c r="B1284" s="0" t="s">
        <v>6339</v>
      </c>
      <c r="C1284" s="0" t="s">
        <v>6754</v>
      </c>
      <c r="E1284" s="1" t="s">
        <v>6754</v>
      </c>
      <c r="G1284" s="5" t="s">
        <v>6754</v>
      </c>
      <c r="H1284" s="5"/>
      <c r="I1284" s="5"/>
      <c r="J1284" s="5"/>
      <c r="K1284" s="5"/>
      <c r="L1284" s="5"/>
      <c r="M1284" s="5"/>
      <c r="N1284" s="5"/>
      <c r="O1284" s="0" t="s">
        <v>6755</v>
      </c>
      <c r="P1284" s="0" t="s">
        <v>6756</v>
      </c>
      <c r="Q1284" s="0" t="s">
        <v>1248</v>
      </c>
      <c r="R1284" s="0" t="s">
        <v>52</v>
      </c>
      <c r="S1284" s="0" t="n">
        <v>14</v>
      </c>
      <c r="V1284" s="0" t="n">
        <v>6420</v>
      </c>
      <c r="W1284" s="0" t="s">
        <v>6757</v>
      </c>
      <c r="X1284" s="0" t="n">
        <v>272</v>
      </c>
      <c r="Y1284" s="0" t="s">
        <v>67</v>
      </c>
      <c r="Z1284" s="0" t="s">
        <v>120</v>
      </c>
      <c r="AA1284" s="0" t="s">
        <v>120</v>
      </c>
      <c r="AB1284" s="0" t="s">
        <v>56</v>
      </c>
      <c r="AC1284" s="0" t="s">
        <v>120</v>
      </c>
      <c r="AD1284" s="0" t="s">
        <v>962</v>
      </c>
      <c r="AE1284" s="0" t="s">
        <v>6758</v>
      </c>
      <c r="AF1284" s="0" t="n">
        <v>0</v>
      </c>
      <c r="AG1284" s="0" t="n">
        <v>0</v>
      </c>
      <c r="AH1284" s="6" t="n">
        <v>42460</v>
      </c>
      <c r="AI1284" s="0" t="n">
        <v>12</v>
      </c>
      <c r="AJ1284" s="6" t="n">
        <v>42460</v>
      </c>
      <c r="AK1284" s="0" t="n">
        <v>365</v>
      </c>
      <c r="AL1284" s="0" t="n">
        <v>415</v>
      </c>
      <c r="AM1284" s="0" t="s">
        <v>56</v>
      </c>
      <c r="AN1284" s="0" t="s">
        <v>56</v>
      </c>
      <c r="AO1284" s="0" t="s">
        <v>70</v>
      </c>
      <c r="AP1284" s="0" t="s">
        <v>70</v>
      </c>
      <c r="AQ1284" s="0" t="s">
        <v>67</v>
      </c>
      <c r="AR1284" s="0" t="n">
        <v>26</v>
      </c>
      <c r="AS1284" s="0" t="n">
        <v>20</v>
      </c>
      <c r="AV1284" s="0" t="s">
        <v>145</v>
      </c>
    </row>
    <row r="1285" customFormat="false" ht="15" hidden="false" customHeight="false" outlineLevel="0" collapsed="false">
      <c r="A1285" s="0" t="s">
        <v>6759</v>
      </c>
      <c r="B1285" s="0" t="s">
        <v>6339</v>
      </c>
      <c r="C1285" s="0" t="s">
        <v>6760</v>
      </c>
      <c r="E1285" s="1" t="s">
        <v>6760</v>
      </c>
      <c r="G1285" s="5" t="s">
        <v>6760</v>
      </c>
      <c r="H1285" s="5"/>
      <c r="I1285" s="5"/>
      <c r="J1285" s="5"/>
      <c r="K1285" s="5"/>
      <c r="L1285" s="5"/>
      <c r="M1285" s="5"/>
      <c r="N1285" s="5"/>
      <c r="O1285" s="0" t="s">
        <v>6760</v>
      </c>
      <c r="P1285" s="0" t="s">
        <v>6761</v>
      </c>
      <c r="Q1285" s="0" t="s">
        <v>51</v>
      </c>
      <c r="R1285" s="0" t="s">
        <v>52</v>
      </c>
      <c r="S1285" s="0" t="n">
        <v>1.656</v>
      </c>
      <c r="T1285" s="0" t="n">
        <v>2611</v>
      </c>
      <c r="U1285" s="0" t="n">
        <v>2611</v>
      </c>
      <c r="W1285" s="0" t="s">
        <v>6762</v>
      </c>
      <c r="X1285" s="0" t="n">
        <v>355</v>
      </c>
      <c r="Y1285" s="0" t="s">
        <v>53</v>
      </c>
      <c r="Z1285" s="0" t="n">
        <v>2611</v>
      </c>
      <c r="AA1285" s="0" t="s">
        <v>54</v>
      </c>
      <c r="AB1285" s="0" t="s">
        <v>54</v>
      </c>
      <c r="AC1285" s="0" t="n">
        <v>8.569</v>
      </c>
      <c r="AD1285" s="0" t="s">
        <v>6763</v>
      </c>
      <c r="AG1285" s="6" t="n">
        <v>42735</v>
      </c>
      <c r="AH1285" s="0" t="n">
        <v>12</v>
      </c>
      <c r="AI1285" s="0" t="n">
        <v>13</v>
      </c>
      <c r="AJ1285" s="6" t="n">
        <v>42735</v>
      </c>
      <c r="AK1285" s="0" t="n">
        <v>8.569</v>
      </c>
      <c r="AL1285" s="6" t="n">
        <v>42735</v>
      </c>
      <c r="AM1285" s="0" t="n">
        <v>2.021</v>
      </c>
      <c r="AN1285" s="0" t="n">
        <v>2.131</v>
      </c>
      <c r="AO1285" s="0" t="n">
        <v>3.639</v>
      </c>
      <c r="AP1285" s="0" t="n">
        <v>4.066</v>
      </c>
      <c r="AQ1285" s="0" t="s">
        <v>880</v>
      </c>
      <c r="AR1285" s="0" t="s">
        <v>58</v>
      </c>
      <c r="AS1285" s="0" t="s">
        <v>53</v>
      </c>
      <c r="AT1285" s="0" t="n">
        <v>176</v>
      </c>
      <c r="AU1285" s="0" t="n">
        <v>175</v>
      </c>
      <c r="AV1285" s="0" t="s">
        <v>145</v>
      </c>
      <c r="AW1285" s="0" t="s">
        <v>6764</v>
      </c>
      <c r="AX1285" s="0" t="s">
        <v>145</v>
      </c>
      <c r="AY1285" s="0" t="s">
        <v>6765</v>
      </c>
    </row>
    <row r="1286" customFormat="false" ht="15" hidden="false" customHeight="false" outlineLevel="0" collapsed="false">
      <c r="A1286" s="0" t="s">
        <v>6766</v>
      </c>
      <c r="B1286" s="0" t="s">
        <v>6339</v>
      </c>
      <c r="C1286" s="0" t="s">
        <v>6767</v>
      </c>
      <c r="E1286" s="1" t="s">
        <v>6767</v>
      </c>
      <c r="G1286" s="5" t="s">
        <v>6767</v>
      </c>
      <c r="H1286" s="5"/>
      <c r="I1286" s="5"/>
      <c r="J1286" s="5"/>
      <c r="K1286" s="5"/>
      <c r="L1286" s="5"/>
      <c r="M1286" s="5"/>
      <c r="N1286" s="5"/>
      <c r="O1286" s="0" t="s">
        <v>6767</v>
      </c>
      <c r="P1286" s="0" t="s">
        <v>6768</v>
      </c>
      <c r="Q1286" s="0" t="s">
        <v>51</v>
      </c>
      <c r="R1286" s="0" t="s">
        <v>52</v>
      </c>
      <c r="S1286" s="0" t="n">
        <v>3.749</v>
      </c>
      <c r="T1286" s="0" t="n">
        <v>8211</v>
      </c>
      <c r="U1286" s="0" t="n">
        <v>8211</v>
      </c>
      <c r="X1286" s="0" t="n">
        <v>395</v>
      </c>
      <c r="Y1286" s="0" t="s">
        <v>53</v>
      </c>
      <c r="Z1286" s="0" t="n">
        <v>8211</v>
      </c>
      <c r="AA1286" s="0" t="s">
        <v>54</v>
      </c>
      <c r="AB1286" s="0" t="s">
        <v>54</v>
      </c>
      <c r="AC1286" s="0" t="n">
        <v>43.176</v>
      </c>
      <c r="AD1286" s="0" t="s">
        <v>6769</v>
      </c>
      <c r="AG1286" s="6" t="n">
        <v>42735</v>
      </c>
      <c r="AH1286" s="0" t="n">
        <v>-1</v>
      </c>
      <c r="AI1286" s="0" t="n">
        <v>-1</v>
      </c>
      <c r="AJ1286" s="6" t="n">
        <v>42735</v>
      </c>
      <c r="AK1286" s="0" t="n">
        <v>43.176</v>
      </c>
      <c r="AL1286" s="6" t="n">
        <v>42735</v>
      </c>
      <c r="AM1286" s="0" t="n">
        <v>2.059</v>
      </c>
      <c r="AN1286" s="0" t="n">
        <v>2.171</v>
      </c>
      <c r="AO1286" s="0" t="n">
        <v>1.489</v>
      </c>
      <c r="AP1286" s="0" t="n">
        <v>1.663</v>
      </c>
      <c r="AQ1286" s="0" t="s">
        <v>880</v>
      </c>
      <c r="AR1286" s="0" t="s">
        <v>58</v>
      </c>
      <c r="AS1286" s="0" t="s">
        <v>53</v>
      </c>
      <c r="AT1286" s="0" t="n">
        <v>82</v>
      </c>
      <c r="AU1286" s="0" t="n">
        <v>97</v>
      </c>
      <c r="AX1286" s="0" t="s">
        <v>145</v>
      </c>
      <c r="AY1286" s="0" t="s">
        <v>6770</v>
      </c>
    </row>
    <row r="1287" customFormat="false" ht="15" hidden="false" customHeight="false" outlineLevel="0" collapsed="false">
      <c r="A1287" s="0" t="s">
        <v>6771</v>
      </c>
      <c r="B1287" s="0" t="s">
        <v>6339</v>
      </c>
      <c r="C1287" s="0" t="s">
        <v>6772</v>
      </c>
      <c r="E1287" s="1" t="s">
        <v>6772</v>
      </c>
      <c r="G1287" s="5" t="s">
        <v>6772</v>
      </c>
      <c r="H1287" s="5"/>
      <c r="I1287" s="5"/>
      <c r="J1287" s="5"/>
      <c r="K1287" s="5"/>
      <c r="L1287" s="5"/>
      <c r="M1287" s="5"/>
      <c r="N1287" s="5"/>
      <c r="O1287" s="0" t="s">
        <v>6773</v>
      </c>
      <c r="P1287" s="0" t="s">
        <v>6774</v>
      </c>
      <c r="Q1287" s="0" t="s">
        <v>51</v>
      </c>
      <c r="R1287" s="0" t="s">
        <v>52</v>
      </c>
      <c r="S1287" s="0" t="n">
        <v>208</v>
      </c>
      <c r="T1287" s="0" t="n">
        <v>6201</v>
      </c>
      <c r="U1287" s="0" t="n">
        <v>6201</v>
      </c>
      <c r="W1287" s="0" t="s">
        <v>6775</v>
      </c>
      <c r="X1287" s="0" t="n">
        <v>44</v>
      </c>
      <c r="Y1287" s="0" t="s">
        <v>67</v>
      </c>
      <c r="Z1287" s="0" t="n">
        <v>6201</v>
      </c>
      <c r="AA1287" s="0" t="s">
        <v>120</v>
      </c>
      <c r="AB1287" s="0" t="s">
        <v>56</v>
      </c>
      <c r="AC1287" s="0" t="n">
        <v>3.122</v>
      </c>
      <c r="AD1287" s="0" t="s">
        <v>6569</v>
      </c>
      <c r="AE1287" s="0" t="s">
        <v>6776</v>
      </c>
      <c r="AF1287" s="0" t="n">
        <v>-30</v>
      </c>
      <c r="AG1287" s="0" t="n">
        <v>-34</v>
      </c>
      <c r="AH1287" s="6" t="n">
        <v>42460</v>
      </c>
      <c r="AI1287" s="0" t="n">
        <v>483</v>
      </c>
      <c r="AJ1287" s="6" t="n">
        <v>42460</v>
      </c>
      <c r="AK1287" s="0" t="n">
        <v>626</v>
      </c>
      <c r="AL1287" s="0" t="n">
        <v>713</v>
      </c>
      <c r="AM1287" s="0" t="s">
        <v>56</v>
      </c>
      <c r="AN1287" s="0" t="s">
        <v>56</v>
      </c>
      <c r="AO1287" s="0" t="s">
        <v>70</v>
      </c>
      <c r="AP1287" s="0" t="s">
        <v>70</v>
      </c>
      <c r="AQ1287" s="0" t="s">
        <v>67</v>
      </c>
      <c r="AR1287" s="0" t="n">
        <v>37</v>
      </c>
      <c r="AS1287" s="0" t="n">
        <v>25</v>
      </c>
      <c r="AT1287" s="0" t="s">
        <v>6569</v>
      </c>
      <c r="AV1287" s="0" t="s">
        <v>145</v>
      </c>
      <c r="AW1287" s="0" t="s">
        <v>6777</v>
      </c>
    </row>
    <row r="1288" customFormat="false" ht="15" hidden="false" customHeight="false" outlineLevel="0" collapsed="false">
      <c r="A1288" s="0" t="s">
        <v>6778</v>
      </c>
      <c r="B1288" s="0" t="s">
        <v>6339</v>
      </c>
      <c r="C1288" s="0" t="s">
        <v>6779</v>
      </c>
      <c r="E1288" s="1" t="s">
        <v>6779</v>
      </c>
      <c r="G1288" s="5" t="s">
        <v>6779</v>
      </c>
      <c r="H1288" s="5" t="s">
        <v>6780</v>
      </c>
      <c r="I1288" s="5"/>
      <c r="J1288" s="5"/>
      <c r="K1288" s="5"/>
      <c r="L1288" s="5"/>
      <c r="M1288" s="5"/>
      <c r="N1288" s="5"/>
      <c r="O1288" s="0" t="s">
        <v>6781</v>
      </c>
      <c r="P1288" s="0" t="s">
        <v>6782</v>
      </c>
      <c r="Q1288" s="0" t="s">
        <v>51</v>
      </c>
      <c r="R1288" s="0" t="s">
        <v>119</v>
      </c>
      <c r="S1288" s="0" t="n">
        <v>68</v>
      </c>
      <c r="T1288" s="0" t="n">
        <v>9319</v>
      </c>
      <c r="U1288" s="0" t="n">
        <v>9319</v>
      </c>
      <c r="X1288" s="0" t="n">
        <v>1</v>
      </c>
      <c r="Y1288" s="0" t="s">
        <v>67</v>
      </c>
      <c r="AA1288" s="0" t="s">
        <v>54</v>
      </c>
      <c r="AB1288" s="0" t="s">
        <v>54</v>
      </c>
      <c r="AD1288" s="0" t="s">
        <v>6349</v>
      </c>
      <c r="AG1288" s="6" t="n">
        <v>42369</v>
      </c>
      <c r="AH1288" s="0" t="n">
        <v>3</v>
      </c>
      <c r="AI1288" s="0" t="n">
        <v>4</v>
      </c>
      <c r="AJ1288" s="6" t="n">
        <v>42369</v>
      </c>
      <c r="AK1288" s="0" t="n">
        <v>223</v>
      </c>
      <c r="AL1288" s="6" t="n">
        <v>42369</v>
      </c>
      <c r="AM1288" s="0" t="n">
        <v>55</v>
      </c>
      <c r="AN1288" s="0" t="n">
        <v>59</v>
      </c>
      <c r="AO1288" s="0" t="s">
        <v>56</v>
      </c>
      <c r="AP1288" s="0" t="s">
        <v>56</v>
      </c>
      <c r="AQ1288" s="0" t="s">
        <v>70</v>
      </c>
      <c r="AR1288" s="0" t="s">
        <v>70</v>
      </c>
      <c r="AS1288" s="0" t="s">
        <v>67</v>
      </c>
      <c r="AT1288" s="0" t="n">
        <v>3</v>
      </c>
      <c r="AU1288" s="0" t="n">
        <v>1</v>
      </c>
      <c r="AX1288" s="0" t="s">
        <v>145</v>
      </c>
    </row>
    <row r="1289" customFormat="false" ht="15" hidden="false" customHeight="false" outlineLevel="0" collapsed="false">
      <c r="A1289" s="0" t="s">
        <v>6783</v>
      </c>
      <c r="B1289" s="0" t="s">
        <v>6339</v>
      </c>
      <c r="C1289" s="0" t="s">
        <v>6784</v>
      </c>
      <c r="E1289" s="1" t="s">
        <v>6784</v>
      </c>
      <c r="G1289" s="5" t="s">
        <v>6784</v>
      </c>
      <c r="H1289" s="5"/>
      <c r="I1289" s="5"/>
      <c r="J1289" s="5"/>
      <c r="K1289" s="5"/>
      <c r="L1289" s="5"/>
      <c r="M1289" s="5"/>
      <c r="N1289" s="5"/>
      <c r="O1289" s="0" t="s">
        <v>6784</v>
      </c>
      <c r="P1289" s="0" t="s">
        <v>6785</v>
      </c>
      <c r="Q1289" s="0" t="s">
        <v>51</v>
      </c>
      <c r="R1289" s="0" t="s">
        <v>119</v>
      </c>
      <c r="S1289" s="0" t="n">
        <v>59</v>
      </c>
      <c r="T1289" s="0" t="n">
        <v>5829</v>
      </c>
      <c r="U1289" s="0" t="n">
        <v>5829</v>
      </c>
      <c r="W1289" s="0" t="s">
        <v>6786</v>
      </c>
      <c r="X1289" s="0" t="n">
        <v>23</v>
      </c>
      <c r="Y1289" s="0" t="s">
        <v>120</v>
      </c>
      <c r="Z1289" s="0" t="n">
        <v>5829</v>
      </c>
      <c r="AA1289" s="0" t="s">
        <v>54</v>
      </c>
      <c r="AB1289" s="0" t="s">
        <v>54</v>
      </c>
      <c r="AC1289" s="0" t="n">
        <v>494</v>
      </c>
      <c r="AD1289" s="0" t="s">
        <v>6787</v>
      </c>
      <c r="AG1289" s="6" t="n">
        <v>42369</v>
      </c>
      <c r="AH1289" s="0" t="n">
        <v>-3</v>
      </c>
      <c r="AI1289" s="0" t="n">
        <v>-3</v>
      </c>
      <c r="AJ1289" s="6" t="n">
        <v>42369</v>
      </c>
      <c r="AK1289" s="0" t="n">
        <v>494</v>
      </c>
      <c r="AL1289" s="6" t="n">
        <v>42369</v>
      </c>
      <c r="AM1289" s="0" t="n">
        <v>73</v>
      </c>
      <c r="AN1289" s="0" t="n">
        <v>80</v>
      </c>
      <c r="AO1289" s="0" t="n">
        <v>61</v>
      </c>
      <c r="AP1289" s="0" t="n">
        <v>65</v>
      </c>
      <c r="AQ1289" s="0" t="s">
        <v>189</v>
      </c>
      <c r="AR1289" s="0" t="s">
        <v>189</v>
      </c>
      <c r="AS1289" s="0" t="s">
        <v>120</v>
      </c>
      <c r="AT1289" s="0" t="n">
        <v>21</v>
      </c>
      <c r="AU1289" s="0" t="n">
        <v>20</v>
      </c>
      <c r="AX1289" s="0" t="s">
        <v>145</v>
      </c>
      <c r="AY1289" s="0" t="s">
        <v>6788</v>
      </c>
    </row>
    <row r="1290" customFormat="false" ht="15" hidden="false" customHeight="false" outlineLevel="0" collapsed="false">
      <c r="A1290" s="0" t="s">
        <v>6789</v>
      </c>
      <c r="B1290" s="0" t="s">
        <v>6339</v>
      </c>
      <c r="C1290" s="0" t="s">
        <v>6790</v>
      </c>
      <c r="E1290" s="1" t="s">
        <v>6790</v>
      </c>
      <c r="G1290" s="5" t="s">
        <v>6790</v>
      </c>
      <c r="H1290" s="5"/>
      <c r="I1290" s="5"/>
      <c r="J1290" s="5"/>
      <c r="K1290" s="5"/>
      <c r="L1290" s="5"/>
      <c r="M1290" s="5"/>
      <c r="N1290" s="5"/>
      <c r="O1290" s="0" t="s">
        <v>6790</v>
      </c>
      <c r="P1290" s="0" t="s">
        <v>6791</v>
      </c>
      <c r="Q1290" s="0" t="s">
        <v>51</v>
      </c>
      <c r="R1290" s="0" t="s">
        <v>52</v>
      </c>
      <c r="S1290" s="0" t="n">
        <v>5.707</v>
      </c>
      <c r="T1290" s="0" t="n">
        <v>7810</v>
      </c>
      <c r="U1290" s="0" t="n">
        <v>7810</v>
      </c>
      <c r="X1290" s="0" t="n">
        <v>501</v>
      </c>
      <c r="Y1290" s="0" t="s">
        <v>53</v>
      </c>
      <c r="Z1290" s="0" t="n">
        <v>7810</v>
      </c>
      <c r="AA1290" s="0" t="s">
        <v>54</v>
      </c>
      <c r="AB1290" s="0" t="s">
        <v>54</v>
      </c>
      <c r="AC1290" s="0" t="n">
        <v>9.214</v>
      </c>
      <c r="AD1290" s="0" t="s">
        <v>962</v>
      </c>
      <c r="AG1290" s="6" t="n">
        <v>42551</v>
      </c>
      <c r="AH1290" s="0" t="n">
        <v>151</v>
      </c>
      <c r="AI1290" s="0" t="n">
        <v>168</v>
      </c>
      <c r="AJ1290" s="6" t="n">
        <v>42551</v>
      </c>
      <c r="AK1290" s="0" t="n">
        <v>9.214</v>
      </c>
      <c r="AL1290" s="6" t="n">
        <v>42551</v>
      </c>
      <c r="AM1290" s="0" t="n">
        <v>1.36</v>
      </c>
      <c r="AN1290" s="0" t="n">
        <v>1.509</v>
      </c>
      <c r="AO1290" s="0" t="n">
        <v>2.706</v>
      </c>
      <c r="AP1290" s="0" t="n">
        <v>3.024</v>
      </c>
      <c r="AQ1290" s="0" t="s">
        <v>880</v>
      </c>
      <c r="AR1290" s="0" t="s">
        <v>58</v>
      </c>
      <c r="AS1290" s="0" t="s">
        <v>53</v>
      </c>
      <c r="AT1290" s="0" t="n">
        <v>139</v>
      </c>
      <c r="AU1290" s="0" t="n">
        <v>141</v>
      </c>
      <c r="AX1290" s="0" t="s">
        <v>145</v>
      </c>
      <c r="AY1290" s="0" t="s">
        <v>6792</v>
      </c>
    </row>
    <row r="1291" customFormat="false" ht="15" hidden="false" customHeight="false" outlineLevel="0" collapsed="false">
      <c r="A1291" s="0" t="s">
        <v>6793</v>
      </c>
      <c r="B1291" s="0" t="s">
        <v>6339</v>
      </c>
      <c r="C1291" s="0" t="s">
        <v>6794</v>
      </c>
      <c r="E1291" s="1" t="s">
        <v>6794</v>
      </c>
      <c r="G1291" s="5" t="s">
        <v>6794</v>
      </c>
      <c r="H1291" s="5" t="s">
        <v>6795</v>
      </c>
      <c r="I1291" s="5"/>
      <c r="J1291" s="5"/>
      <c r="K1291" s="5"/>
      <c r="L1291" s="5"/>
      <c r="M1291" s="5"/>
      <c r="N1291" s="5"/>
      <c r="O1291" s="0" t="s">
        <v>6794</v>
      </c>
      <c r="P1291" s="0" t="s">
        <v>6796</v>
      </c>
      <c r="Q1291" s="0" t="s">
        <v>51</v>
      </c>
      <c r="R1291" s="0" t="s">
        <v>119</v>
      </c>
      <c r="S1291" s="0" t="n">
        <v>93</v>
      </c>
      <c r="T1291" s="0" t="n">
        <v>7022</v>
      </c>
      <c r="U1291" s="0" t="n">
        <v>7022</v>
      </c>
      <c r="V1291" s="0" t="n">
        <v>7219</v>
      </c>
      <c r="W1291" s="0" t="s">
        <v>6797</v>
      </c>
      <c r="X1291" s="0" t="n">
        <v>27</v>
      </c>
      <c r="Y1291" s="0" t="s">
        <v>128</v>
      </c>
      <c r="Z1291" s="0" t="n">
        <v>7022</v>
      </c>
      <c r="AA1291" s="0" t="s">
        <v>54</v>
      </c>
      <c r="AB1291" s="0" t="s">
        <v>54</v>
      </c>
      <c r="AC1291" s="0" t="n">
        <v>373</v>
      </c>
      <c r="AD1291" s="0" t="s">
        <v>6798</v>
      </c>
      <c r="AE1291" s="0" t="s">
        <v>6799</v>
      </c>
      <c r="AF1291" s="0" t="n">
        <v>11</v>
      </c>
      <c r="AG1291" s="0" t="n">
        <v>13</v>
      </c>
      <c r="AH1291" s="6" t="n">
        <v>42460</v>
      </c>
      <c r="AI1291" s="0" t="n">
        <v>373</v>
      </c>
      <c r="AJ1291" s="6" t="n">
        <v>42460</v>
      </c>
      <c r="AK1291" s="0" t="n">
        <v>105</v>
      </c>
      <c r="AL1291" s="0" t="n">
        <v>120</v>
      </c>
      <c r="AM1291" s="0" t="s">
        <v>56</v>
      </c>
      <c r="AN1291" s="0" t="s">
        <v>56</v>
      </c>
      <c r="AO1291" s="0" t="s">
        <v>70</v>
      </c>
      <c r="AP1291" s="0" t="s">
        <v>70</v>
      </c>
      <c r="AQ1291" s="0" t="s">
        <v>128</v>
      </c>
      <c r="AR1291" s="0" t="n">
        <v>16</v>
      </c>
      <c r="AS1291" s="0" t="n">
        <v>21</v>
      </c>
      <c r="AV1291" s="0" t="s">
        <v>145</v>
      </c>
    </row>
    <row r="1292" customFormat="false" ht="15" hidden="false" customHeight="false" outlineLevel="0" collapsed="false">
      <c r="A1292" s="0" t="s">
        <v>6800</v>
      </c>
      <c r="B1292" s="0" t="s">
        <v>6339</v>
      </c>
      <c r="C1292" s="0" t="s">
        <v>6801</v>
      </c>
      <c r="E1292" s="1" t="s">
        <v>6801</v>
      </c>
      <c r="G1292" s="5" t="s">
        <v>6801</v>
      </c>
      <c r="H1292" s="5"/>
      <c r="I1292" s="5"/>
      <c r="J1292" s="5"/>
      <c r="K1292" s="5"/>
      <c r="L1292" s="5"/>
      <c r="M1292" s="5"/>
      <c r="N1292" s="5" t="s">
        <v>1700</v>
      </c>
      <c r="O1292" s="0" t="s">
        <v>6802</v>
      </c>
      <c r="P1292" s="0" t="s">
        <v>6803</v>
      </c>
      <c r="Q1292" s="0" t="s">
        <v>51</v>
      </c>
      <c r="R1292" s="0" t="s">
        <v>52</v>
      </c>
      <c r="S1292" s="0" t="n">
        <v>149</v>
      </c>
      <c r="T1292" s="0" t="n">
        <v>6209</v>
      </c>
      <c r="U1292" s="0" t="n">
        <v>6209</v>
      </c>
      <c r="W1292" s="0" t="s">
        <v>6804</v>
      </c>
      <c r="X1292" s="0" t="n">
        <v>13</v>
      </c>
      <c r="Y1292" s="0" t="s">
        <v>67</v>
      </c>
      <c r="AA1292" s="0" t="s">
        <v>2440</v>
      </c>
      <c r="AB1292" s="0" t="s">
        <v>56</v>
      </c>
      <c r="AD1292" s="0" t="s">
        <v>6805</v>
      </c>
      <c r="AG1292" s="6" t="n">
        <v>42277</v>
      </c>
      <c r="AH1292" s="0" t="n">
        <v>11</v>
      </c>
      <c r="AI1292" s="0" t="n">
        <v>12</v>
      </c>
      <c r="AJ1292" s="6" t="n">
        <v>42277</v>
      </c>
      <c r="AK1292" s="0" t="n">
        <v>489</v>
      </c>
      <c r="AL1292" s="6" t="n">
        <v>42277</v>
      </c>
      <c r="AM1292" s="0" t="n">
        <v>96</v>
      </c>
      <c r="AN1292" s="0" t="n">
        <v>108</v>
      </c>
      <c r="AO1292" s="0" t="s">
        <v>56</v>
      </c>
      <c r="AP1292" s="0" t="s">
        <v>56</v>
      </c>
      <c r="AQ1292" s="0" t="s">
        <v>70</v>
      </c>
      <c r="AR1292" s="0" t="s">
        <v>70</v>
      </c>
      <c r="AS1292" s="0" t="s">
        <v>67</v>
      </c>
      <c r="AT1292" s="0" t="n">
        <v>8</v>
      </c>
      <c r="AU1292" s="0" t="n">
        <v>8</v>
      </c>
      <c r="AX1292" s="0" t="s">
        <v>145</v>
      </c>
    </row>
    <row r="1293" customFormat="false" ht="15" hidden="false" customHeight="false" outlineLevel="0" collapsed="false">
      <c r="A1293" s="0" t="s">
        <v>6806</v>
      </c>
      <c r="B1293" s="0" t="s">
        <v>6339</v>
      </c>
      <c r="C1293" s="0" t="s">
        <v>6807</v>
      </c>
      <c r="E1293" s="1" t="s">
        <v>6807</v>
      </c>
      <c r="G1293" s="5" t="s">
        <v>6807</v>
      </c>
      <c r="H1293" s="5"/>
      <c r="I1293" s="5"/>
      <c r="J1293" s="5"/>
      <c r="K1293" s="5"/>
      <c r="L1293" s="5"/>
      <c r="M1293" s="5"/>
      <c r="N1293" s="5"/>
      <c r="O1293" s="0" t="s">
        <v>6807</v>
      </c>
      <c r="P1293" s="0" t="s">
        <v>6808</v>
      </c>
      <c r="Q1293" s="0" t="s">
        <v>51</v>
      </c>
      <c r="R1293" s="0" t="s">
        <v>52</v>
      </c>
      <c r="S1293" s="0" t="n">
        <v>2.034</v>
      </c>
      <c r="T1293" s="0" t="n">
        <v>5829</v>
      </c>
      <c r="U1293" s="0" t="n">
        <v>5829</v>
      </c>
      <c r="W1293" s="0" t="s">
        <v>6809</v>
      </c>
      <c r="X1293" s="0" t="n">
        <v>348</v>
      </c>
      <c r="Y1293" s="0" t="s">
        <v>53</v>
      </c>
      <c r="Z1293" s="0" t="n">
        <v>5829</v>
      </c>
      <c r="AA1293" s="0" t="s">
        <v>54</v>
      </c>
      <c r="AB1293" s="0" t="s">
        <v>54</v>
      </c>
      <c r="AC1293" s="0" t="n">
        <v>13.741</v>
      </c>
      <c r="AD1293" s="0" t="s">
        <v>6810</v>
      </c>
      <c r="AG1293" s="6" t="n">
        <v>42643</v>
      </c>
      <c r="AH1293" s="0" t="n">
        <v>241</v>
      </c>
      <c r="AI1293" s="0" t="n">
        <v>269</v>
      </c>
      <c r="AJ1293" s="6" t="n">
        <v>42643</v>
      </c>
      <c r="AK1293" s="0" t="n">
        <v>13.741</v>
      </c>
      <c r="AL1293" s="6" t="n">
        <v>42643</v>
      </c>
      <c r="AM1293" s="0" t="n">
        <v>3.085</v>
      </c>
      <c r="AN1293" s="0" t="n">
        <v>3.443</v>
      </c>
      <c r="AO1293" s="0" t="n">
        <v>8.828</v>
      </c>
      <c r="AP1293" s="0" t="n">
        <v>9.865</v>
      </c>
      <c r="AQ1293" s="0" t="s">
        <v>880</v>
      </c>
      <c r="AR1293" s="0" t="s">
        <v>58</v>
      </c>
      <c r="AS1293" s="0" t="s">
        <v>53</v>
      </c>
      <c r="AT1293" s="0" t="n">
        <v>164</v>
      </c>
      <c r="AU1293" s="0" t="n">
        <v>163</v>
      </c>
      <c r="AX1293" s="0" t="s">
        <v>145</v>
      </c>
      <c r="AY1293" s="0" t="s">
        <v>6811</v>
      </c>
    </row>
    <row r="1294" customFormat="false" ht="15" hidden="false" customHeight="false" outlineLevel="0" collapsed="false">
      <c r="A1294" s="0" t="s">
        <v>6812</v>
      </c>
      <c r="B1294" s="0" t="s">
        <v>6339</v>
      </c>
      <c r="C1294" s="0" t="s">
        <v>6813</v>
      </c>
      <c r="E1294" s="1" t="s">
        <v>6813</v>
      </c>
      <c r="G1294" s="5" t="s">
        <v>6813</v>
      </c>
      <c r="H1294" s="5"/>
      <c r="I1294" s="5"/>
      <c r="J1294" s="5"/>
      <c r="K1294" s="5"/>
      <c r="L1294" s="5"/>
      <c r="M1294" s="5"/>
      <c r="N1294" s="5"/>
      <c r="O1294" s="0" t="s">
        <v>6813</v>
      </c>
      <c r="P1294" s="0" t="s">
        <v>6812</v>
      </c>
      <c r="Q1294" s="0" t="s">
        <v>51</v>
      </c>
      <c r="R1294" s="0" t="s">
        <v>52</v>
      </c>
      <c r="S1294" s="0" t="n">
        <v>16.138</v>
      </c>
      <c r="T1294" s="0" t="n">
        <v>6020</v>
      </c>
      <c r="U1294" s="0" t="n">
        <v>6020</v>
      </c>
      <c r="W1294" s="0" t="s">
        <v>6814</v>
      </c>
      <c r="X1294" s="0" t="n">
        <v>999</v>
      </c>
      <c r="Y1294" s="0" t="s">
        <v>77</v>
      </c>
      <c r="Z1294" s="0" t="n">
        <v>6020</v>
      </c>
      <c r="AA1294" s="0" t="s">
        <v>54</v>
      </c>
      <c r="AB1294" s="0" t="s">
        <v>54</v>
      </c>
      <c r="AC1294" s="0" t="n">
        <v>27.941</v>
      </c>
      <c r="AD1294" s="0" t="s">
        <v>6815</v>
      </c>
      <c r="AG1294" s="6" t="n">
        <v>42551</v>
      </c>
      <c r="AH1294" s="0" t="n">
        <v>809</v>
      </c>
      <c r="AI1294" s="0" t="n">
        <v>898</v>
      </c>
      <c r="AJ1294" s="6" t="n">
        <v>42551</v>
      </c>
      <c r="AK1294" s="0" t="n">
        <v>27.941</v>
      </c>
      <c r="AL1294" s="6" t="n">
        <v>42551</v>
      </c>
      <c r="AM1294" s="0" t="n">
        <v>21.152</v>
      </c>
      <c r="AN1294" s="0" t="n">
        <v>23.483</v>
      </c>
      <c r="AO1294" s="0" t="n">
        <v>18.928</v>
      </c>
      <c r="AP1294" s="0" t="n">
        <v>21.149</v>
      </c>
      <c r="AQ1294" s="0" t="s">
        <v>880</v>
      </c>
      <c r="AR1294" s="0" t="s">
        <v>58</v>
      </c>
      <c r="AS1294" s="0" t="s">
        <v>77</v>
      </c>
      <c r="AT1294" s="0" t="n">
        <v>133</v>
      </c>
      <c r="AU1294" s="0" t="n">
        <v>160</v>
      </c>
      <c r="AX1294" s="0" t="s">
        <v>145</v>
      </c>
    </row>
    <row r="1295" customFormat="false" ht="15" hidden="false" customHeight="false" outlineLevel="0" collapsed="false">
      <c r="A1295" s="0" t="s">
        <v>6816</v>
      </c>
      <c r="B1295" s="0" t="s">
        <v>6339</v>
      </c>
      <c r="C1295" s="0" t="s">
        <v>6817</v>
      </c>
      <c r="E1295" s="1" t="s">
        <v>6817</v>
      </c>
      <c r="G1295" s="5" t="s">
        <v>6817</v>
      </c>
      <c r="H1295" s="5"/>
      <c r="I1295" s="5"/>
      <c r="J1295" s="5"/>
      <c r="K1295" s="5"/>
      <c r="L1295" s="5"/>
      <c r="M1295" s="5"/>
      <c r="N1295" s="5"/>
      <c r="O1295" s="0" t="s">
        <v>6818</v>
      </c>
      <c r="P1295" s="0" t="s">
        <v>6819</v>
      </c>
      <c r="Q1295" s="0" t="s">
        <v>51</v>
      </c>
      <c r="R1295" s="0" t="s">
        <v>52</v>
      </c>
      <c r="S1295" s="0" t="n">
        <v>315</v>
      </c>
      <c r="T1295" s="0" t="n">
        <v>2120</v>
      </c>
      <c r="U1295" s="0" t="n">
        <v>2120</v>
      </c>
      <c r="V1295" s="0" t="n">
        <v>7010</v>
      </c>
      <c r="W1295" s="0" t="s">
        <v>6820</v>
      </c>
      <c r="X1295" s="0" t="n">
        <v>23</v>
      </c>
      <c r="Y1295" s="0" t="s">
        <v>67</v>
      </c>
      <c r="AA1295" s="0" t="s">
        <v>6821</v>
      </c>
      <c r="AB1295" s="0" t="s">
        <v>56</v>
      </c>
      <c r="AD1295" s="0" t="s">
        <v>6822</v>
      </c>
      <c r="AE1295" s="0" t="s">
        <v>6823</v>
      </c>
      <c r="AF1295" s="0" t="n">
        <v>32</v>
      </c>
      <c r="AG1295" s="0" t="n">
        <v>35</v>
      </c>
      <c r="AH1295" s="6" t="n">
        <v>42580</v>
      </c>
      <c r="AI1295" s="0" t="n">
        <v>2.224</v>
      </c>
      <c r="AJ1295" s="6" t="n">
        <v>42580</v>
      </c>
      <c r="AK1295" s="0" t="n">
        <v>211</v>
      </c>
      <c r="AL1295" s="0" t="n">
        <v>234</v>
      </c>
      <c r="AM1295" s="0" t="s">
        <v>56</v>
      </c>
      <c r="AN1295" s="0" t="s">
        <v>56</v>
      </c>
      <c r="AO1295" s="0" t="s">
        <v>70</v>
      </c>
      <c r="AP1295" s="0" t="s">
        <v>70</v>
      </c>
      <c r="AQ1295" s="0" t="s">
        <v>67</v>
      </c>
      <c r="AR1295" s="0" t="n">
        <v>14</v>
      </c>
      <c r="AS1295" s="0" t="n">
        <v>2</v>
      </c>
      <c r="AV1295" s="0" t="s">
        <v>145</v>
      </c>
      <c r="AW1295" s="0" t="s">
        <v>2893</v>
      </c>
    </row>
    <row r="1296" customFormat="false" ht="15" hidden="false" customHeight="false" outlineLevel="0" collapsed="false">
      <c r="A1296" s="0" t="s">
        <v>6824</v>
      </c>
      <c r="B1296" s="0" t="s">
        <v>6339</v>
      </c>
      <c r="C1296" s="0" t="s">
        <v>6825</v>
      </c>
      <c r="E1296" s="1" t="s">
        <v>6825</v>
      </c>
      <c r="G1296" s="5" t="s">
        <v>6825</v>
      </c>
      <c r="H1296" s="5"/>
      <c r="I1296" s="5"/>
      <c r="J1296" s="5"/>
      <c r="K1296" s="5"/>
      <c r="L1296" s="5"/>
      <c r="M1296" s="5"/>
      <c r="N1296" s="5"/>
      <c r="O1296" s="0" t="s">
        <v>6825</v>
      </c>
      <c r="P1296" s="0" t="s">
        <v>6826</v>
      </c>
      <c r="Q1296" s="0" t="s">
        <v>51</v>
      </c>
      <c r="R1296" s="0" t="s">
        <v>52</v>
      </c>
      <c r="S1296" s="0" t="n">
        <v>17</v>
      </c>
      <c r="T1296" s="0" t="n">
        <v>2120</v>
      </c>
      <c r="U1296" s="0" t="n">
        <v>2120</v>
      </c>
      <c r="V1296" s="0" t="n">
        <v>4645</v>
      </c>
      <c r="W1296" s="0" t="s">
        <v>6827</v>
      </c>
      <c r="X1296" s="0" t="n">
        <v>37</v>
      </c>
      <c r="Y1296" s="0" t="s">
        <v>77</v>
      </c>
      <c r="Z1296" s="0" t="n">
        <v>2120</v>
      </c>
      <c r="AA1296" s="0" t="s">
        <v>54</v>
      </c>
      <c r="AB1296" s="0" t="s">
        <v>54</v>
      </c>
      <c r="AC1296" s="0" t="n">
        <v>103</v>
      </c>
      <c r="AD1296" s="0" t="s">
        <v>6828</v>
      </c>
      <c r="AG1296" s="6" t="n">
        <v>42551</v>
      </c>
      <c r="AH1296" s="0" t="n">
        <v>-18</v>
      </c>
      <c r="AI1296" s="0" t="n">
        <v>-20</v>
      </c>
      <c r="AJ1296" s="6" t="n">
        <v>42551</v>
      </c>
      <c r="AK1296" s="0" t="n">
        <v>103</v>
      </c>
      <c r="AL1296" s="6" t="n">
        <v>42551</v>
      </c>
      <c r="AM1296" s="0" t="n">
        <v>137</v>
      </c>
      <c r="AN1296" s="0" t="n">
        <v>152</v>
      </c>
      <c r="AO1296" s="0" t="n">
        <v>105</v>
      </c>
      <c r="AP1296" s="0" t="n">
        <v>117</v>
      </c>
      <c r="AQ1296" s="0" t="s">
        <v>880</v>
      </c>
      <c r="AR1296" s="0" t="s">
        <v>58</v>
      </c>
      <c r="AS1296" s="0" t="s">
        <v>77</v>
      </c>
      <c r="AT1296" s="0" t="n">
        <v>20</v>
      </c>
      <c r="AU1296" s="0" t="n">
        <v>21</v>
      </c>
      <c r="AV1296" s="0" t="s">
        <v>6828</v>
      </c>
      <c r="AW1296" s="0" t="s">
        <v>6828</v>
      </c>
      <c r="AX1296" s="0" t="s">
        <v>145</v>
      </c>
    </row>
    <row r="1297" customFormat="false" ht="15" hidden="false" customHeight="false" outlineLevel="0" collapsed="false">
      <c r="A1297" s="0" t="s">
        <v>6829</v>
      </c>
      <c r="B1297" s="0" t="s">
        <v>6339</v>
      </c>
      <c r="C1297" s="0" t="s">
        <v>6830</v>
      </c>
      <c r="E1297" s="1" t="s">
        <v>6830</v>
      </c>
      <c r="G1297" s="5" t="s">
        <v>6830</v>
      </c>
      <c r="H1297" s="5"/>
      <c r="I1297" s="5"/>
      <c r="J1297" s="5"/>
      <c r="K1297" s="5"/>
      <c r="L1297" s="5"/>
      <c r="M1297" s="5"/>
      <c r="N1297" s="5"/>
      <c r="O1297" s="0" t="s">
        <v>6830</v>
      </c>
      <c r="P1297" s="0" t="s">
        <v>6831</v>
      </c>
      <c r="Q1297" s="0" t="s">
        <v>415</v>
      </c>
      <c r="R1297" s="0" t="s">
        <v>52</v>
      </c>
      <c r="S1297" s="0" t="n">
        <v>8.882</v>
      </c>
      <c r="T1297" s="0" t="n">
        <v>6500</v>
      </c>
      <c r="U1297" s="0" t="n">
        <v>6511</v>
      </c>
      <c r="X1297" s="0" t="n">
        <v>696</v>
      </c>
      <c r="Y1297" s="0" t="s">
        <v>53</v>
      </c>
      <c r="Z1297" s="0" t="n">
        <v>6500</v>
      </c>
      <c r="AA1297" s="0" t="s">
        <v>54</v>
      </c>
      <c r="AB1297" s="0" t="s">
        <v>54</v>
      </c>
      <c r="AD1297" s="0" t="s">
        <v>962</v>
      </c>
      <c r="AG1297" s="6" t="n">
        <v>42735</v>
      </c>
      <c r="AH1297" s="0" t="n">
        <v>23</v>
      </c>
      <c r="AI1297" s="0" t="n">
        <v>25</v>
      </c>
      <c r="AJ1297" s="6" t="n">
        <v>42735</v>
      </c>
      <c r="AK1297" s="0" t="s">
        <v>56</v>
      </c>
      <c r="AM1297" s="0" t="n">
        <v>24.671</v>
      </c>
      <c r="AN1297" s="0" t="n">
        <v>26.005</v>
      </c>
      <c r="AO1297" s="0" t="n">
        <v>7.233</v>
      </c>
      <c r="AP1297" s="0" t="n">
        <v>8.082</v>
      </c>
      <c r="AQ1297" s="0" t="s">
        <v>880</v>
      </c>
      <c r="AR1297" s="0" t="s">
        <v>58</v>
      </c>
      <c r="AS1297" s="0" t="s">
        <v>53</v>
      </c>
      <c r="AT1297" s="0" t="n">
        <v>168</v>
      </c>
      <c r="AU1297" s="0" t="n">
        <v>179</v>
      </c>
      <c r="AX1297" s="0" t="s">
        <v>145</v>
      </c>
      <c r="AY1297" s="0" t="s">
        <v>6832</v>
      </c>
    </row>
    <row r="1298" customFormat="false" ht="15" hidden="false" customHeight="false" outlineLevel="0" collapsed="false">
      <c r="A1298" s="0" t="s">
        <v>6833</v>
      </c>
      <c r="B1298" s="0" t="s">
        <v>6339</v>
      </c>
      <c r="C1298" s="0" t="s">
        <v>6834</v>
      </c>
      <c r="E1298" s="1" t="s">
        <v>6834</v>
      </c>
      <c r="G1298" s="5" t="s">
        <v>6834</v>
      </c>
      <c r="H1298" s="5"/>
      <c r="I1298" s="5"/>
      <c r="J1298" s="5"/>
      <c r="K1298" s="5"/>
      <c r="L1298" s="5"/>
      <c r="M1298" s="5"/>
      <c r="N1298" s="5"/>
      <c r="O1298" s="0" t="s">
        <v>6835</v>
      </c>
      <c r="P1298" s="0" t="s">
        <v>6836</v>
      </c>
      <c r="Q1298" s="0" t="s">
        <v>51</v>
      </c>
      <c r="R1298" s="0" t="s">
        <v>126</v>
      </c>
      <c r="S1298" s="0" t="n">
        <v>8</v>
      </c>
      <c r="T1298" s="0" t="n">
        <v>6190</v>
      </c>
      <c r="U1298" s="0" t="n">
        <v>6190</v>
      </c>
      <c r="W1298" s="0" t="s">
        <v>6837</v>
      </c>
      <c r="X1298" s="0" t="n">
        <v>2</v>
      </c>
      <c r="Y1298" s="0" t="s">
        <v>67</v>
      </c>
      <c r="Z1298" s="0" t="s">
        <v>120</v>
      </c>
      <c r="AA1298" s="0" t="s">
        <v>6838</v>
      </c>
      <c r="AB1298" s="0" t="s">
        <v>56</v>
      </c>
      <c r="AC1298" s="0" t="s">
        <v>120</v>
      </c>
      <c r="AD1298" s="0" t="s">
        <v>6839</v>
      </c>
      <c r="AG1298" s="6" t="n">
        <v>42643</v>
      </c>
      <c r="AH1298" s="0" t="n">
        <v>-5</v>
      </c>
      <c r="AI1298" s="0" t="n">
        <v>-5</v>
      </c>
      <c r="AJ1298" s="6" t="n">
        <v>42643</v>
      </c>
      <c r="AK1298" s="0" t="n">
        <v>80</v>
      </c>
      <c r="AL1298" s="6" t="n">
        <v>42643</v>
      </c>
      <c r="AM1298" s="0" t="n">
        <v>10</v>
      </c>
      <c r="AN1298" s="0" t="n">
        <v>11</v>
      </c>
      <c r="AO1298" s="0" t="s">
        <v>56</v>
      </c>
      <c r="AP1298" s="0" t="s">
        <v>56</v>
      </c>
      <c r="AQ1298" s="0" t="s">
        <v>70</v>
      </c>
      <c r="AR1298" s="0" t="s">
        <v>70</v>
      </c>
      <c r="AS1298" s="0" t="s">
        <v>67</v>
      </c>
      <c r="AT1298" s="0" t="n">
        <v>2</v>
      </c>
      <c r="AU1298" s="0" t="n">
        <v>0</v>
      </c>
      <c r="AV1298" s="0" t="s">
        <v>145</v>
      </c>
      <c r="AX1298" s="0" t="s">
        <v>145</v>
      </c>
      <c r="AY1298" s="0" t="s">
        <v>501</v>
      </c>
    </row>
    <row r="1299" customFormat="false" ht="15" hidden="false" customHeight="false" outlineLevel="0" collapsed="false">
      <c r="A1299" s="0" t="s">
        <v>6840</v>
      </c>
      <c r="B1299" s="0" t="s">
        <v>6339</v>
      </c>
      <c r="C1299" s="0" t="s">
        <v>6841</v>
      </c>
      <c r="E1299" s="1" t="s">
        <v>6841</v>
      </c>
      <c r="G1299" s="5" t="s">
        <v>6841</v>
      </c>
      <c r="H1299" s="5"/>
      <c r="I1299" s="5"/>
      <c r="J1299" s="5"/>
      <c r="K1299" s="5"/>
      <c r="L1299" s="5"/>
      <c r="M1299" s="5"/>
      <c r="N1299" s="5"/>
      <c r="O1299" s="0" t="s">
        <v>6841</v>
      </c>
      <c r="P1299" s="0" t="s">
        <v>6842</v>
      </c>
      <c r="Q1299" s="0" t="s">
        <v>51</v>
      </c>
      <c r="R1299" s="0" t="s">
        <v>52</v>
      </c>
      <c r="S1299" s="0" t="n">
        <v>130</v>
      </c>
      <c r="T1299" s="0" t="n">
        <v>2120</v>
      </c>
      <c r="U1299" s="0" t="n">
        <v>2120</v>
      </c>
      <c r="V1299" s="0" t="n">
        <v>7211</v>
      </c>
      <c r="W1299" s="0" t="s">
        <v>6843</v>
      </c>
      <c r="X1299" s="0" t="n">
        <v>5</v>
      </c>
      <c r="Y1299" s="0" t="s">
        <v>53</v>
      </c>
      <c r="Z1299" s="0" t="n">
        <v>2120</v>
      </c>
      <c r="AA1299" s="0" t="s">
        <v>54</v>
      </c>
      <c r="AB1299" s="0" t="s">
        <v>54</v>
      </c>
      <c r="AC1299" s="0" t="n">
        <v>215</v>
      </c>
      <c r="AD1299" s="0" t="s">
        <v>962</v>
      </c>
      <c r="AG1299" s="6" t="n">
        <v>42735</v>
      </c>
      <c r="AH1299" s="0" t="n">
        <v>-82</v>
      </c>
      <c r="AI1299" s="0" t="n">
        <v>-86</v>
      </c>
      <c r="AJ1299" s="6" t="n">
        <v>42735</v>
      </c>
      <c r="AK1299" s="0" t="n">
        <v>215</v>
      </c>
      <c r="AL1299" s="6" t="n">
        <v>42735</v>
      </c>
      <c r="AM1299" s="0" t="n">
        <v>158</v>
      </c>
      <c r="AN1299" s="0" t="n">
        <v>167</v>
      </c>
      <c r="AO1299" s="0" t="n">
        <v>807</v>
      </c>
      <c r="AP1299" s="0" t="n">
        <v>901</v>
      </c>
      <c r="AQ1299" s="0" t="s">
        <v>674</v>
      </c>
      <c r="AR1299" s="0" t="s">
        <v>58</v>
      </c>
      <c r="AS1299" s="0" t="s">
        <v>53</v>
      </c>
      <c r="AT1299" s="0" t="n">
        <v>6</v>
      </c>
      <c r="AU1299" s="0" t="n">
        <v>5</v>
      </c>
      <c r="AX1299" s="0" t="s">
        <v>145</v>
      </c>
    </row>
    <row r="1300" customFormat="false" ht="15" hidden="false" customHeight="false" outlineLevel="0" collapsed="false">
      <c r="A1300" s="0" t="s">
        <v>6844</v>
      </c>
      <c r="B1300" s="0" t="s">
        <v>6339</v>
      </c>
      <c r="C1300" s="0" t="s">
        <v>6845</v>
      </c>
      <c r="E1300" s="1" t="s">
        <v>6845</v>
      </c>
      <c r="G1300" s="5" t="s">
        <v>6845</v>
      </c>
      <c r="H1300" s="5"/>
      <c r="I1300" s="5"/>
      <c r="J1300" s="5"/>
      <c r="K1300" s="5"/>
      <c r="L1300" s="5"/>
      <c r="M1300" s="5"/>
      <c r="N1300" s="5"/>
      <c r="O1300" s="0" t="s">
        <v>6845</v>
      </c>
      <c r="P1300" s="0" t="s">
        <v>6846</v>
      </c>
      <c r="Q1300" s="0" t="s">
        <v>51</v>
      </c>
      <c r="R1300" s="0" t="s">
        <v>52</v>
      </c>
      <c r="S1300" s="0" t="n">
        <v>2.265</v>
      </c>
      <c r="T1300" s="0" t="n">
        <v>3600</v>
      </c>
      <c r="U1300" s="0" t="n">
        <v>3600</v>
      </c>
      <c r="V1300" s="0" t="n">
        <v>3900</v>
      </c>
      <c r="X1300" s="0" t="n">
        <v>329</v>
      </c>
      <c r="Y1300" s="0" t="s">
        <v>53</v>
      </c>
      <c r="Z1300" s="0" t="n">
        <v>3600</v>
      </c>
      <c r="AA1300" s="0" t="s">
        <v>54</v>
      </c>
      <c r="AB1300" s="0" t="s">
        <v>54</v>
      </c>
      <c r="AD1300" s="0" t="s">
        <v>6847</v>
      </c>
      <c r="AG1300" s="6" t="n">
        <v>42825</v>
      </c>
      <c r="AH1300" s="0" t="n">
        <v>399</v>
      </c>
      <c r="AI1300" s="0" t="n">
        <v>427</v>
      </c>
      <c r="AJ1300" s="6" t="n">
        <v>42825</v>
      </c>
      <c r="AK1300" s="0" t="n">
        <v>7.459</v>
      </c>
      <c r="AL1300" s="6" t="n">
        <v>42460</v>
      </c>
      <c r="AM1300" s="0" t="n">
        <v>0</v>
      </c>
      <c r="AN1300" s="0" t="n">
        <v>0</v>
      </c>
      <c r="AO1300" s="0" t="n">
        <v>6.232</v>
      </c>
      <c r="AP1300" s="0" t="n">
        <v>6.963</v>
      </c>
      <c r="AQ1300" s="0" t="s">
        <v>880</v>
      </c>
      <c r="AR1300" s="0" t="s">
        <v>58</v>
      </c>
      <c r="AS1300" s="0" t="s">
        <v>53</v>
      </c>
      <c r="AT1300" s="0" t="n">
        <v>121</v>
      </c>
      <c r="AU1300" s="0" t="n">
        <v>124</v>
      </c>
      <c r="AX1300" s="0" t="s">
        <v>145</v>
      </c>
    </row>
    <row r="1301" customFormat="false" ht="15" hidden="false" customHeight="false" outlineLevel="0" collapsed="false">
      <c r="A1301" s="0" t="s">
        <v>6848</v>
      </c>
      <c r="B1301" s="0" t="s">
        <v>6339</v>
      </c>
      <c r="C1301" s="0" t="s">
        <v>6849</v>
      </c>
      <c r="E1301" s="1" t="s">
        <v>6849</v>
      </c>
      <c r="G1301" s="5" t="s">
        <v>6849</v>
      </c>
      <c r="H1301" s="5"/>
      <c r="I1301" s="5"/>
      <c r="J1301" s="5"/>
      <c r="K1301" s="5"/>
      <c r="L1301" s="5"/>
      <c r="M1301" s="5"/>
      <c r="N1301" s="5"/>
      <c r="O1301" s="0" t="s">
        <v>6850</v>
      </c>
      <c r="P1301" s="0" t="s">
        <v>6851</v>
      </c>
      <c r="Q1301" s="0" t="s">
        <v>51</v>
      </c>
      <c r="R1301" s="0" t="s">
        <v>119</v>
      </c>
      <c r="S1301" s="0" t="n">
        <v>95</v>
      </c>
      <c r="T1301" s="0" t="n">
        <v>2910</v>
      </c>
      <c r="U1301" s="0" t="n">
        <v>2910</v>
      </c>
      <c r="V1301" s="0" t="n">
        <v>2932</v>
      </c>
      <c r="W1301" s="0" t="s">
        <v>6852</v>
      </c>
      <c r="X1301" s="0" t="n">
        <v>1</v>
      </c>
      <c r="Y1301" s="0" t="s">
        <v>67</v>
      </c>
      <c r="AA1301" s="0" t="s">
        <v>120</v>
      </c>
      <c r="AB1301" s="0" t="s">
        <v>56</v>
      </c>
      <c r="AD1301" s="0" t="s">
        <v>6853</v>
      </c>
      <c r="AE1301" s="0" t="s">
        <v>6854</v>
      </c>
      <c r="AF1301" s="0" t="n">
        <v>-9</v>
      </c>
      <c r="AG1301" s="0" t="n">
        <v>-10</v>
      </c>
      <c r="AH1301" s="6" t="n">
        <v>42369</v>
      </c>
      <c r="AI1301" s="0" t="n">
        <v>382</v>
      </c>
      <c r="AJ1301" s="6" t="n">
        <v>42369</v>
      </c>
      <c r="AK1301" s="0" t="n">
        <v>27</v>
      </c>
      <c r="AL1301" s="0" t="n">
        <v>29</v>
      </c>
      <c r="AM1301" s="0" t="s">
        <v>56</v>
      </c>
      <c r="AN1301" s="0" t="s">
        <v>56</v>
      </c>
      <c r="AO1301" s="0" t="s">
        <v>70</v>
      </c>
      <c r="AP1301" s="0" t="s">
        <v>70</v>
      </c>
      <c r="AQ1301" s="0" t="s">
        <v>67</v>
      </c>
      <c r="AR1301" s="0" t="n">
        <v>5</v>
      </c>
      <c r="AS1301" s="0" t="n">
        <v>0</v>
      </c>
      <c r="AT1301" s="0" t="s">
        <v>145</v>
      </c>
      <c r="AV1301" s="0" t="s">
        <v>145</v>
      </c>
    </row>
    <row r="1302" customFormat="false" ht="15" hidden="false" customHeight="false" outlineLevel="0" collapsed="false">
      <c r="A1302" s="0" t="s">
        <v>6855</v>
      </c>
      <c r="B1302" s="0" t="s">
        <v>6339</v>
      </c>
      <c r="C1302" s="0" t="s">
        <v>6856</v>
      </c>
      <c r="E1302" s="1" t="s">
        <v>6856</v>
      </c>
      <c r="G1302" s="5" t="s">
        <v>6856</v>
      </c>
      <c r="H1302" s="5"/>
      <c r="I1302" s="5"/>
      <c r="J1302" s="5"/>
      <c r="K1302" s="5"/>
      <c r="L1302" s="5"/>
      <c r="M1302" s="5"/>
      <c r="N1302" s="5"/>
      <c r="O1302" s="0" t="s">
        <v>6856</v>
      </c>
      <c r="P1302" s="0" t="s">
        <v>6857</v>
      </c>
      <c r="Q1302" s="0" t="s">
        <v>51</v>
      </c>
      <c r="R1302" s="0" t="s">
        <v>52</v>
      </c>
      <c r="S1302" s="0" t="n">
        <v>224</v>
      </c>
      <c r="T1302" s="0" t="n">
        <v>2611</v>
      </c>
      <c r="U1302" s="0" t="n">
        <v>2611</v>
      </c>
      <c r="W1302" s="0" t="s">
        <v>6858</v>
      </c>
      <c r="X1302" s="0" t="n">
        <v>49</v>
      </c>
      <c r="Y1302" s="0" t="s">
        <v>53</v>
      </c>
      <c r="Z1302" s="0" t="n">
        <v>2611</v>
      </c>
      <c r="AA1302" s="0" t="s">
        <v>54</v>
      </c>
      <c r="AB1302" s="0" t="s">
        <v>54</v>
      </c>
      <c r="AC1302" s="0" t="n">
        <v>2.173</v>
      </c>
      <c r="AD1302" s="0" t="s">
        <v>962</v>
      </c>
      <c r="AG1302" s="6" t="n">
        <v>42735</v>
      </c>
      <c r="AH1302" s="0" t="n">
        <v>-3</v>
      </c>
      <c r="AI1302" s="0" t="n">
        <v>-3</v>
      </c>
      <c r="AJ1302" s="6" t="n">
        <v>42735</v>
      </c>
      <c r="AK1302" s="0" t="n">
        <v>2.173</v>
      </c>
      <c r="AL1302" s="6" t="n">
        <v>42735</v>
      </c>
      <c r="AM1302" s="0" t="n">
        <v>136</v>
      </c>
      <c r="AN1302" s="0" t="n">
        <v>143</v>
      </c>
      <c r="AO1302" s="0" t="n">
        <v>385</v>
      </c>
      <c r="AP1302" s="0" t="n">
        <v>430</v>
      </c>
      <c r="AQ1302" s="0" t="s">
        <v>880</v>
      </c>
      <c r="AR1302" s="0" t="s">
        <v>58</v>
      </c>
      <c r="AS1302" s="0" t="s">
        <v>53</v>
      </c>
      <c r="AT1302" s="0" t="n">
        <v>29</v>
      </c>
      <c r="AU1302" s="0" t="n">
        <v>29</v>
      </c>
      <c r="AV1302" s="0" t="s">
        <v>145</v>
      </c>
      <c r="AX1302" s="0" t="s">
        <v>145</v>
      </c>
      <c r="AY1302" s="0" t="s">
        <v>6859</v>
      </c>
    </row>
    <row r="1303" customFormat="false" ht="15" hidden="false" customHeight="false" outlineLevel="0" collapsed="false">
      <c r="A1303" s="0" t="s">
        <v>6860</v>
      </c>
      <c r="B1303" s="0" t="s">
        <v>6339</v>
      </c>
      <c r="C1303" s="0" t="s">
        <v>6861</v>
      </c>
      <c r="E1303" s="1" t="s">
        <v>6861</v>
      </c>
      <c r="G1303" s="5" t="s">
        <v>6861</v>
      </c>
      <c r="H1303" s="5"/>
      <c r="I1303" s="5"/>
      <c r="J1303" s="5"/>
      <c r="K1303" s="5"/>
      <c r="L1303" s="5"/>
      <c r="M1303" s="5"/>
      <c r="N1303" s="5"/>
      <c r="O1303" s="0" t="s">
        <v>6862</v>
      </c>
      <c r="P1303" s="0" t="s">
        <v>6863</v>
      </c>
      <c r="Q1303" s="0" t="s">
        <v>51</v>
      </c>
      <c r="R1303" s="0" t="s">
        <v>52</v>
      </c>
      <c r="S1303" s="0" t="n">
        <v>1.339</v>
      </c>
      <c r="T1303" s="0" t="n">
        <v>1072</v>
      </c>
      <c r="U1303" s="0" t="n">
        <v>1072</v>
      </c>
      <c r="W1303" s="0" t="s">
        <v>6864</v>
      </c>
      <c r="X1303" s="0" t="n">
        <v>45</v>
      </c>
      <c r="Y1303" s="0" t="s">
        <v>67</v>
      </c>
      <c r="Z1303" s="0" t="n">
        <v>6420</v>
      </c>
      <c r="AA1303" s="0" t="s">
        <v>120</v>
      </c>
      <c r="AB1303" s="0" t="s">
        <v>56</v>
      </c>
      <c r="AD1303" s="0" t="s">
        <v>6865</v>
      </c>
      <c r="AE1303" s="0" t="s">
        <v>6866</v>
      </c>
      <c r="AF1303" s="0" t="n">
        <v>129</v>
      </c>
      <c r="AG1303" s="0" t="n">
        <v>140</v>
      </c>
      <c r="AH1303" s="6" t="n">
        <v>42371</v>
      </c>
      <c r="AI1303" s="0" t="n">
        <v>4.734</v>
      </c>
      <c r="AJ1303" s="6" t="n">
        <v>42371</v>
      </c>
      <c r="AK1303" s="0" t="n">
        <v>4.306</v>
      </c>
      <c r="AL1303" s="0" t="n">
        <v>4.688</v>
      </c>
      <c r="AM1303" s="0" t="s">
        <v>56</v>
      </c>
      <c r="AN1303" s="0" t="s">
        <v>56</v>
      </c>
      <c r="AO1303" s="0" t="s">
        <v>70</v>
      </c>
      <c r="AP1303" s="0" t="s">
        <v>70</v>
      </c>
      <c r="AQ1303" s="0" t="s">
        <v>67</v>
      </c>
      <c r="AR1303" s="0" t="n">
        <v>160</v>
      </c>
      <c r="AS1303" s="0" t="n">
        <v>8</v>
      </c>
      <c r="AT1303" s="0" t="s">
        <v>145</v>
      </c>
      <c r="AV1303" s="0" t="s">
        <v>145</v>
      </c>
      <c r="AW1303" s="0" t="s">
        <v>6867</v>
      </c>
    </row>
    <row r="1304" customFormat="false" ht="15" hidden="false" customHeight="false" outlineLevel="0" collapsed="false">
      <c r="A1304" s="0" t="s">
        <v>6868</v>
      </c>
      <c r="B1304" s="0" t="s">
        <v>6339</v>
      </c>
      <c r="C1304" s="0" t="s">
        <v>6869</v>
      </c>
      <c r="E1304" s="1" t="s">
        <v>6869</v>
      </c>
      <c r="G1304" s="5" t="s">
        <v>6869</v>
      </c>
      <c r="H1304" s="5"/>
      <c r="I1304" s="5"/>
      <c r="J1304" s="5"/>
      <c r="K1304" s="5"/>
      <c r="L1304" s="5"/>
      <c r="M1304" s="5"/>
      <c r="N1304" s="5"/>
      <c r="O1304" s="0" t="s">
        <v>6870</v>
      </c>
      <c r="P1304" s="0" t="s">
        <v>6871</v>
      </c>
      <c r="Q1304" s="0" t="s">
        <v>51</v>
      </c>
      <c r="R1304" s="0" t="s">
        <v>52</v>
      </c>
      <c r="S1304" s="0" t="n">
        <v>244</v>
      </c>
      <c r="T1304" s="0" t="n">
        <v>7010</v>
      </c>
      <c r="U1304" s="0" t="n">
        <v>7010</v>
      </c>
      <c r="W1304" s="0" t="s">
        <v>6872</v>
      </c>
      <c r="X1304" s="0" t="n">
        <v>62</v>
      </c>
      <c r="Y1304" s="0" t="s">
        <v>67</v>
      </c>
      <c r="Z1304" s="0" t="n">
        <v>6630</v>
      </c>
      <c r="AA1304" s="0" t="s">
        <v>54</v>
      </c>
      <c r="AB1304" s="0" t="s">
        <v>54</v>
      </c>
      <c r="AC1304" s="0" t="n">
        <v>4</v>
      </c>
      <c r="AD1304" s="0" t="s">
        <v>6873</v>
      </c>
      <c r="AE1304" s="0" t="s">
        <v>6874</v>
      </c>
      <c r="AF1304" s="0" t="n">
        <v>11</v>
      </c>
      <c r="AG1304" s="0" t="n">
        <v>11</v>
      </c>
      <c r="AH1304" s="6" t="n">
        <v>42338</v>
      </c>
      <c r="AI1304" s="0" t="n">
        <v>1.235</v>
      </c>
      <c r="AJ1304" s="6" t="n">
        <v>42338</v>
      </c>
      <c r="AK1304" s="0" t="n">
        <v>248</v>
      </c>
      <c r="AL1304" s="0" t="n">
        <v>262</v>
      </c>
      <c r="AM1304" s="0" t="s">
        <v>56</v>
      </c>
      <c r="AN1304" s="0" t="s">
        <v>56</v>
      </c>
      <c r="AO1304" s="0" t="s">
        <v>70</v>
      </c>
      <c r="AP1304" s="0" t="s">
        <v>70</v>
      </c>
      <c r="AQ1304" s="0" t="s">
        <v>67</v>
      </c>
      <c r="AR1304" s="0" t="n">
        <v>84</v>
      </c>
      <c r="AS1304" s="0" t="n">
        <v>35</v>
      </c>
      <c r="AV1304" s="0" t="s">
        <v>145</v>
      </c>
    </row>
    <row r="1305" customFormat="false" ht="15" hidden="false" customHeight="false" outlineLevel="0" collapsed="false">
      <c r="A1305" s="0" t="s">
        <v>6875</v>
      </c>
      <c r="B1305" s="0" t="s">
        <v>6339</v>
      </c>
      <c r="C1305" s="0" t="s">
        <v>6876</v>
      </c>
      <c r="E1305" s="1" t="s">
        <v>6876</v>
      </c>
      <c r="G1305" s="5" t="s">
        <v>6876</v>
      </c>
      <c r="H1305" s="5"/>
      <c r="I1305" s="5"/>
      <c r="J1305" s="5"/>
      <c r="K1305" s="5"/>
      <c r="L1305" s="5"/>
      <c r="M1305" s="5"/>
      <c r="N1305" s="5"/>
      <c r="O1305" s="0" t="s">
        <v>6876</v>
      </c>
      <c r="P1305" s="0" t="s">
        <v>6875</v>
      </c>
      <c r="Q1305" s="0" t="s">
        <v>51</v>
      </c>
      <c r="R1305" s="0" t="s">
        <v>52</v>
      </c>
      <c r="S1305" s="0" t="n">
        <v>645</v>
      </c>
      <c r="T1305" s="0" t="n">
        <v>7490</v>
      </c>
      <c r="U1305" s="0" t="n">
        <v>7490</v>
      </c>
      <c r="W1305" s="0" t="s">
        <v>6877</v>
      </c>
      <c r="X1305" s="0" t="n">
        <v>67</v>
      </c>
      <c r="Y1305" s="0" t="s">
        <v>53</v>
      </c>
      <c r="Z1305" s="0" t="n">
        <v>7490</v>
      </c>
      <c r="AA1305" s="0" t="s">
        <v>54</v>
      </c>
      <c r="AB1305" s="0" t="s">
        <v>54</v>
      </c>
      <c r="AC1305" s="0" t="n">
        <v>1.182</v>
      </c>
      <c r="AD1305" s="0" t="s">
        <v>962</v>
      </c>
      <c r="AG1305" s="6" t="n">
        <v>42460</v>
      </c>
      <c r="AH1305" s="0" t="n">
        <v>77</v>
      </c>
      <c r="AI1305" s="0" t="n">
        <v>87</v>
      </c>
      <c r="AJ1305" s="6" t="n">
        <v>42460</v>
      </c>
      <c r="AK1305" s="0" t="n">
        <v>1.182</v>
      </c>
      <c r="AL1305" s="6" t="n">
        <v>42460</v>
      </c>
      <c r="AM1305" s="0" t="n">
        <v>1.453</v>
      </c>
      <c r="AN1305" s="0" t="n">
        <v>1.655</v>
      </c>
      <c r="AO1305" s="0" t="n">
        <v>3.148</v>
      </c>
      <c r="AP1305" s="0" t="n">
        <v>3.518</v>
      </c>
      <c r="AQ1305" s="0" t="s">
        <v>880</v>
      </c>
      <c r="AR1305" s="0" t="s">
        <v>58</v>
      </c>
      <c r="AS1305" s="0" t="s">
        <v>53</v>
      </c>
      <c r="AT1305" s="0" t="n">
        <v>32</v>
      </c>
      <c r="AU1305" s="0" t="n">
        <v>33</v>
      </c>
      <c r="AX1305" s="0" t="s">
        <v>145</v>
      </c>
      <c r="AY1305" s="0" t="s">
        <v>6878</v>
      </c>
    </row>
    <row r="1306" customFormat="false" ht="15" hidden="false" customHeight="false" outlineLevel="0" collapsed="false">
      <c r="A1306" s="0" t="s">
        <v>6879</v>
      </c>
      <c r="B1306" s="0" t="s">
        <v>6339</v>
      </c>
      <c r="C1306" s="0" t="s">
        <v>6880</v>
      </c>
      <c r="E1306" s="1" t="s">
        <v>6880</v>
      </c>
      <c r="G1306" s="5" t="s">
        <v>6880</v>
      </c>
      <c r="H1306" s="5"/>
      <c r="I1306" s="5"/>
      <c r="J1306" s="5"/>
      <c r="K1306" s="5"/>
      <c r="L1306" s="5"/>
      <c r="M1306" s="5"/>
      <c r="N1306" s="5"/>
      <c r="O1306" s="0" t="s">
        <v>6880</v>
      </c>
      <c r="P1306" s="0" t="s">
        <v>6881</v>
      </c>
      <c r="Q1306" s="0" t="s">
        <v>51</v>
      </c>
      <c r="R1306" s="0" t="s">
        <v>52</v>
      </c>
      <c r="S1306" s="0" t="n">
        <v>181</v>
      </c>
      <c r="T1306" s="0" t="n">
        <v>3240</v>
      </c>
      <c r="U1306" s="0" t="n">
        <v>3240</v>
      </c>
      <c r="V1306" s="0" t="n">
        <v>4690</v>
      </c>
      <c r="X1306" s="0" t="n">
        <v>166</v>
      </c>
      <c r="Y1306" s="0" t="s">
        <v>53</v>
      </c>
      <c r="Z1306" s="0" t="n">
        <v>3240</v>
      </c>
      <c r="AA1306" s="0" t="s">
        <v>54</v>
      </c>
      <c r="AB1306" s="0" t="s">
        <v>54</v>
      </c>
      <c r="AC1306" s="0" t="n">
        <v>1.745</v>
      </c>
      <c r="AD1306" s="0" t="s">
        <v>6882</v>
      </c>
      <c r="AG1306" s="6" t="n">
        <v>42519</v>
      </c>
      <c r="AH1306" s="0" t="n">
        <v>18</v>
      </c>
      <c r="AI1306" s="0" t="n">
        <v>20</v>
      </c>
      <c r="AJ1306" s="6" t="n">
        <v>42519</v>
      </c>
      <c r="AK1306" s="0" t="n">
        <v>1.745</v>
      </c>
      <c r="AL1306" s="6" t="n">
        <v>42519</v>
      </c>
      <c r="AM1306" s="0" t="n">
        <v>92</v>
      </c>
      <c r="AN1306" s="0" t="n">
        <v>102</v>
      </c>
      <c r="AO1306" s="0" t="n">
        <v>448</v>
      </c>
      <c r="AP1306" s="0" t="n">
        <v>501</v>
      </c>
      <c r="AQ1306" s="0" t="s">
        <v>880</v>
      </c>
      <c r="AR1306" s="0" t="s">
        <v>58</v>
      </c>
      <c r="AS1306" s="0" t="s">
        <v>53</v>
      </c>
      <c r="AT1306" s="0" t="n">
        <v>25</v>
      </c>
      <c r="AU1306" s="0" t="n">
        <v>25</v>
      </c>
      <c r="AX1306" s="0" t="s">
        <v>145</v>
      </c>
      <c r="AY1306" s="0" t="s">
        <v>6883</v>
      </c>
    </row>
    <row r="1307" customFormat="false" ht="15" hidden="false" customHeight="false" outlineLevel="0" collapsed="false">
      <c r="A1307" s="0" t="s">
        <v>6884</v>
      </c>
      <c r="B1307" s="0" t="s">
        <v>6339</v>
      </c>
      <c r="C1307" s="0" t="s">
        <v>6885</v>
      </c>
      <c r="E1307" s="1" t="s">
        <v>6885</v>
      </c>
      <c r="G1307" s="5" t="s">
        <v>6885</v>
      </c>
      <c r="H1307" s="5"/>
      <c r="I1307" s="5"/>
      <c r="J1307" s="5"/>
      <c r="K1307" s="5"/>
      <c r="L1307" s="5"/>
      <c r="M1307" s="5"/>
      <c r="N1307" s="5"/>
      <c r="O1307" s="0" t="s">
        <v>6885</v>
      </c>
      <c r="P1307" s="0" t="s">
        <v>6884</v>
      </c>
      <c r="Q1307" s="0" t="s">
        <v>51</v>
      </c>
      <c r="R1307" s="0" t="s">
        <v>52</v>
      </c>
      <c r="S1307" s="0" t="n">
        <v>357</v>
      </c>
      <c r="T1307" s="0" t="n">
        <v>7490</v>
      </c>
      <c r="U1307" s="0" t="n">
        <v>7490</v>
      </c>
      <c r="X1307" s="0" t="n">
        <v>154</v>
      </c>
      <c r="Y1307" s="0" t="s">
        <v>53</v>
      </c>
      <c r="Z1307" s="0" t="n">
        <v>7490</v>
      </c>
      <c r="AA1307" s="0" t="s">
        <v>54</v>
      </c>
      <c r="AB1307" s="0" t="s">
        <v>54</v>
      </c>
      <c r="AC1307" s="0" t="n">
        <v>3.58</v>
      </c>
      <c r="AD1307" s="0" t="s">
        <v>6886</v>
      </c>
      <c r="AG1307" s="6" t="n">
        <v>42735</v>
      </c>
      <c r="AH1307" s="0" t="n">
        <v>-21</v>
      </c>
      <c r="AI1307" s="0" t="n">
        <v>-22</v>
      </c>
      <c r="AJ1307" s="6" t="n">
        <v>42735</v>
      </c>
      <c r="AK1307" s="0" t="n">
        <v>3.58</v>
      </c>
      <c r="AL1307" s="6" t="n">
        <v>42735</v>
      </c>
      <c r="AM1307" s="0" t="n">
        <v>324</v>
      </c>
      <c r="AN1307" s="0" t="n">
        <v>342</v>
      </c>
      <c r="AO1307" s="0" t="n">
        <v>583</v>
      </c>
      <c r="AP1307" s="0" t="n">
        <v>651</v>
      </c>
      <c r="AQ1307" s="0" t="s">
        <v>880</v>
      </c>
      <c r="AR1307" s="0" t="s">
        <v>58</v>
      </c>
      <c r="AS1307" s="0" t="s">
        <v>53</v>
      </c>
      <c r="AT1307" s="0" t="n">
        <v>83</v>
      </c>
      <c r="AU1307" s="0" t="n">
        <v>82</v>
      </c>
      <c r="AX1307" s="0" t="s">
        <v>145</v>
      </c>
      <c r="AY1307" s="0" t="s">
        <v>6887</v>
      </c>
    </row>
    <row r="1308" customFormat="false" ht="15" hidden="false" customHeight="false" outlineLevel="0" collapsed="false">
      <c r="A1308" s="0" t="s">
        <v>6888</v>
      </c>
      <c r="B1308" s="0" t="s">
        <v>6339</v>
      </c>
      <c r="C1308" s="0" t="s">
        <v>6889</v>
      </c>
      <c r="E1308" s="1" t="s">
        <v>6889</v>
      </c>
      <c r="G1308" s="5" t="s">
        <v>6889</v>
      </c>
      <c r="H1308" s="5"/>
      <c r="I1308" s="5"/>
      <c r="J1308" s="5"/>
      <c r="K1308" s="5"/>
      <c r="L1308" s="5"/>
      <c r="M1308" s="5"/>
      <c r="N1308" s="5"/>
      <c r="O1308" s="0" t="s">
        <v>6890</v>
      </c>
      <c r="P1308" s="0" t="s">
        <v>6891</v>
      </c>
      <c r="Q1308" s="0" t="s">
        <v>51</v>
      </c>
      <c r="R1308" s="0" t="s">
        <v>52</v>
      </c>
      <c r="S1308" s="0" t="s">
        <v>56</v>
      </c>
      <c r="T1308" s="0" t="n">
        <v>7010</v>
      </c>
      <c r="U1308" s="0" t="n">
        <v>7010</v>
      </c>
      <c r="W1308" s="0" t="s">
        <v>6892</v>
      </c>
      <c r="X1308" s="0" t="n">
        <v>37</v>
      </c>
      <c r="Y1308" s="0" t="s">
        <v>67</v>
      </c>
      <c r="AA1308" s="0" t="s">
        <v>120</v>
      </c>
      <c r="AB1308" s="0" t="s">
        <v>54</v>
      </c>
      <c r="AD1308" s="0" t="s">
        <v>6893</v>
      </c>
      <c r="AH1308" s="0" t="n">
        <v>593</v>
      </c>
      <c r="AI1308" s="0" t="n">
        <v>675</v>
      </c>
      <c r="AJ1308" s="6" t="n">
        <v>42460</v>
      </c>
      <c r="AK1308" s="0" t="s">
        <v>56</v>
      </c>
      <c r="AM1308" s="0" t="n">
        <v>423</v>
      </c>
      <c r="AN1308" s="0" t="n">
        <v>482</v>
      </c>
      <c r="AO1308" s="0" t="n">
        <v>2.265</v>
      </c>
      <c r="AP1308" s="0" t="n">
        <v>3.57</v>
      </c>
      <c r="AQ1308" s="0" t="s">
        <v>189</v>
      </c>
      <c r="AR1308" s="0" t="s">
        <v>189</v>
      </c>
      <c r="AS1308" s="0" t="s">
        <v>67</v>
      </c>
      <c r="AT1308" s="0" t="n">
        <v>12</v>
      </c>
      <c r="AU1308" s="0" t="n">
        <v>8</v>
      </c>
      <c r="AX1308" s="0" t="s">
        <v>145</v>
      </c>
    </row>
    <row r="1309" customFormat="false" ht="15" hidden="false" customHeight="false" outlineLevel="0" collapsed="false">
      <c r="A1309" s="0" t="s">
        <v>6894</v>
      </c>
      <c r="B1309" s="0" t="s">
        <v>6339</v>
      </c>
      <c r="C1309" s="0" t="s">
        <v>6895</v>
      </c>
      <c r="E1309" s="1" t="s">
        <v>6895</v>
      </c>
      <c r="G1309" s="5" t="s">
        <v>6895</v>
      </c>
      <c r="H1309" s="5"/>
      <c r="I1309" s="5"/>
      <c r="J1309" s="5"/>
      <c r="K1309" s="5"/>
      <c r="L1309" s="5"/>
      <c r="M1309" s="5"/>
      <c r="N1309" s="5"/>
      <c r="O1309" s="0" t="s">
        <v>6895</v>
      </c>
      <c r="P1309" s="0" t="s">
        <v>6896</v>
      </c>
      <c r="Q1309" s="0" t="s">
        <v>51</v>
      </c>
      <c r="R1309" s="0" t="s">
        <v>52</v>
      </c>
      <c r="S1309" s="0" t="n">
        <v>5.547</v>
      </c>
      <c r="T1309" s="0" t="n">
        <v>7112</v>
      </c>
      <c r="U1309" s="0" t="n">
        <v>7112</v>
      </c>
      <c r="X1309" s="0" t="n">
        <v>739</v>
      </c>
      <c r="Y1309" s="0" t="s">
        <v>53</v>
      </c>
      <c r="Z1309" s="0" t="n">
        <v>7112</v>
      </c>
      <c r="AA1309" s="0" t="s">
        <v>54</v>
      </c>
      <c r="AB1309" s="0" t="s">
        <v>54</v>
      </c>
      <c r="AC1309" s="0" t="n">
        <v>20.685</v>
      </c>
      <c r="AD1309" s="0" t="s">
        <v>6897</v>
      </c>
      <c r="AG1309" s="6" t="n">
        <v>42551</v>
      </c>
      <c r="AH1309" s="0" t="n">
        <v>-21</v>
      </c>
      <c r="AI1309" s="0" t="n">
        <v>-24</v>
      </c>
      <c r="AJ1309" s="6" t="n">
        <v>42551</v>
      </c>
      <c r="AK1309" s="0" t="n">
        <v>20.685</v>
      </c>
      <c r="AL1309" s="6" t="n">
        <v>42551</v>
      </c>
      <c r="AM1309" s="0" t="n">
        <v>3.022</v>
      </c>
      <c r="AN1309" s="0" t="n">
        <v>3.355</v>
      </c>
      <c r="AO1309" s="0" t="n">
        <v>1.344</v>
      </c>
      <c r="AP1309" s="0" t="n">
        <v>1.501</v>
      </c>
      <c r="AQ1309" s="0" t="s">
        <v>880</v>
      </c>
      <c r="AR1309" s="0" t="s">
        <v>58</v>
      </c>
      <c r="AS1309" s="0" t="s">
        <v>53</v>
      </c>
      <c r="AT1309" s="0" t="n">
        <v>243</v>
      </c>
      <c r="AU1309" s="0" t="n">
        <v>324</v>
      </c>
      <c r="AX1309" s="0" t="s">
        <v>145</v>
      </c>
    </row>
    <row r="1310" customFormat="false" ht="15" hidden="false" customHeight="false" outlineLevel="0" collapsed="false">
      <c r="A1310" s="0" t="s">
        <v>6898</v>
      </c>
      <c r="B1310" s="0" t="s">
        <v>6339</v>
      </c>
      <c r="C1310" s="0" t="s">
        <v>6899</v>
      </c>
      <c r="E1310" s="1" t="s">
        <v>6899</v>
      </c>
      <c r="G1310" s="5" t="s">
        <v>6899</v>
      </c>
      <c r="H1310" s="5"/>
      <c r="I1310" s="5"/>
      <c r="J1310" s="5"/>
      <c r="K1310" s="5"/>
      <c r="L1310" s="5"/>
      <c r="M1310" s="5"/>
      <c r="N1310" s="5"/>
      <c r="O1310" s="0" t="s">
        <v>6899</v>
      </c>
      <c r="P1310" s="0" t="s">
        <v>6900</v>
      </c>
      <c r="Q1310" s="0" t="s">
        <v>51</v>
      </c>
      <c r="R1310" s="0" t="s">
        <v>52</v>
      </c>
      <c r="S1310" s="0" t="n">
        <v>23.554</v>
      </c>
      <c r="T1310" s="0" t="n">
        <v>2120</v>
      </c>
      <c r="U1310" s="0" t="n">
        <v>2120</v>
      </c>
      <c r="V1310" s="0" t="n">
        <v>4645</v>
      </c>
      <c r="W1310" s="0" t="s">
        <v>6901</v>
      </c>
      <c r="X1310" s="0" t="n">
        <v>603</v>
      </c>
      <c r="Y1310" s="0" t="s">
        <v>53</v>
      </c>
      <c r="Z1310" s="0" t="n">
        <v>2120</v>
      </c>
      <c r="AA1310" s="0" t="s">
        <v>54</v>
      </c>
      <c r="AB1310" s="0" t="s">
        <v>54</v>
      </c>
      <c r="AC1310" s="0" t="n">
        <v>59.7</v>
      </c>
      <c r="AD1310" s="0" t="s">
        <v>6902</v>
      </c>
      <c r="AG1310" s="6" t="n">
        <v>42735</v>
      </c>
      <c r="AH1310" s="0" t="n">
        <v>3.319</v>
      </c>
      <c r="AI1310" s="0" t="n">
        <v>3.499</v>
      </c>
      <c r="AJ1310" s="6" t="n">
        <v>42735</v>
      </c>
      <c r="AK1310" s="0" t="n">
        <v>59.7</v>
      </c>
      <c r="AL1310" s="6" t="n">
        <v>42735</v>
      </c>
      <c r="AM1310" s="0" t="n">
        <v>59.317</v>
      </c>
      <c r="AN1310" s="0" t="n">
        <v>62.526</v>
      </c>
      <c r="AO1310" s="0" t="n">
        <v>79.922</v>
      </c>
      <c r="AP1310" s="0" t="n">
        <v>89.301</v>
      </c>
      <c r="AQ1310" s="0" t="s">
        <v>880</v>
      </c>
      <c r="AR1310" s="0" t="s">
        <v>58</v>
      </c>
      <c r="AS1310" s="0" t="s">
        <v>53</v>
      </c>
      <c r="AT1310" s="0" t="n">
        <v>259</v>
      </c>
      <c r="AU1310" s="0" t="n">
        <v>281</v>
      </c>
      <c r="AV1310" s="0" t="s">
        <v>145</v>
      </c>
      <c r="AW1310" s="0" t="s">
        <v>145</v>
      </c>
      <c r="AX1310" s="0" t="s">
        <v>145</v>
      </c>
      <c r="AY1310" s="0" t="s">
        <v>6903</v>
      </c>
    </row>
    <row r="1311" customFormat="false" ht="15" hidden="false" customHeight="false" outlineLevel="0" collapsed="false">
      <c r="A1311" s="0" t="s">
        <v>6904</v>
      </c>
      <c r="B1311" s="0" t="s">
        <v>6339</v>
      </c>
      <c r="C1311" s="0" t="s">
        <v>6905</v>
      </c>
      <c r="E1311" s="1" t="s">
        <v>6905</v>
      </c>
      <c r="G1311" s="5" t="s">
        <v>6905</v>
      </c>
      <c r="H1311" s="5"/>
      <c r="I1311" s="5"/>
      <c r="J1311" s="5"/>
      <c r="K1311" s="5"/>
      <c r="L1311" s="5"/>
      <c r="M1311" s="5"/>
      <c r="N1311" s="5"/>
      <c r="O1311" s="0" t="s">
        <v>6905</v>
      </c>
      <c r="P1311" s="0" t="s">
        <v>6906</v>
      </c>
      <c r="Q1311" s="0" t="s">
        <v>51</v>
      </c>
      <c r="R1311" s="0" t="s">
        <v>52</v>
      </c>
      <c r="S1311" s="0" t="n">
        <v>8.482</v>
      </c>
      <c r="T1311" s="0" t="n">
        <v>5819</v>
      </c>
      <c r="U1311" s="0" t="n">
        <v>5819</v>
      </c>
      <c r="W1311" s="0" t="s">
        <v>6907</v>
      </c>
      <c r="X1311" s="0" t="n">
        <v>1</v>
      </c>
      <c r="Y1311" s="0" t="s">
        <v>77</v>
      </c>
      <c r="Z1311" s="0" t="n">
        <v>7010</v>
      </c>
      <c r="AA1311" s="0" t="s">
        <v>54</v>
      </c>
      <c r="AB1311" s="0" t="s">
        <v>54</v>
      </c>
      <c r="AC1311" s="0" t="n">
        <v>31.2</v>
      </c>
      <c r="AD1311" s="0" t="s">
        <v>962</v>
      </c>
      <c r="AG1311" s="6" t="n">
        <v>42735</v>
      </c>
      <c r="AH1311" s="0" t="n">
        <v>1.355</v>
      </c>
      <c r="AI1311" s="0" t="n">
        <v>1.428</v>
      </c>
      <c r="AJ1311" s="6" t="n">
        <v>42735</v>
      </c>
      <c r="AK1311" s="0" t="n">
        <v>31.2</v>
      </c>
      <c r="AL1311" s="6" t="n">
        <v>42735</v>
      </c>
      <c r="AM1311" s="0" t="n">
        <v>15.549</v>
      </c>
      <c r="AN1311" s="0" t="n">
        <v>16.39</v>
      </c>
      <c r="AO1311" s="0" t="s">
        <v>56</v>
      </c>
      <c r="AP1311" s="0" t="s">
        <v>56</v>
      </c>
      <c r="AQ1311" s="0" t="s">
        <v>70</v>
      </c>
      <c r="AR1311" s="0" t="s">
        <v>70</v>
      </c>
      <c r="AS1311" s="0" t="s">
        <v>77</v>
      </c>
      <c r="AT1311" s="0" t="n">
        <v>658</v>
      </c>
      <c r="AU1311" s="0" t="n">
        <v>677</v>
      </c>
      <c r="AX1311" s="0" t="s">
        <v>145</v>
      </c>
      <c r="AY1311" s="0" t="s">
        <v>6908</v>
      </c>
    </row>
    <row r="1312" customFormat="false" ht="15" hidden="false" customHeight="false" outlineLevel="0" collapsed="false">
      <c r="A1312" s="0" t="s">
        <v>6909</v>
      </c>
      <c r="B1312" s="0" t="s">
        <v>6339</v>
      </c>
      <c r="C1312" s="0" t="s">
        <v>6910</v>
      </c>
      <c r="E1312" s="1" t="s">
        <v>6910</v>
      </c>
      <c r="G1312" s="5" t="s">
        <v>6910</v>
      </c>
      <c r="H1312" s="5"/>
      <c r="I1312" s="5"/>
      <c r="J1312" s="5"/>
      <c r="K1312" s="5"/>
      <c r="L1312" s="5"/>
      <c r="M1312" s="5"/>
      <c r="N1312" s="5"/>
      <c r="O1312" s="0" t="s">
        <v>6911</v>
      </c>
      <c r="P1312" s="0" t="s">
        <v>6912</v>
      </c>
      <c r="Q1312" s="0" t="s">
        <v>415</v>
      </c>
      <c r="R1312" s="0" t="s">
        <v>52</v>
      </c>
      <c r="S1312" s="0" t="n">
        <v>-1</v>
      </c>
      <c r="T1312" s="0" t="n">
        <v>6512</v>
      </c>
      <c r="U1312" s="0" t="n">
        <v>6512</v>
      </c>
      <c r="W1312" s="0" t="s">
        <v>6913</v>
      </c>
      <c r="X1312" s="0" t="n">
        <v>974</v>
      </c>
      <c r="Y1312" s="0" t="s">
        <v>67</v>
      </c>
      <c r="Z1312" s="0" t="n">
        <v>6500</v>
      </c>
      <c r="AA1312" s="0" t="s">
        <v>120</v>
      </c>
      <c r="AB1312" s="0" t="s">
        <v>54</v>
      </c>
      <c r="AD1312" s="0" t="s">
        <v>6914</v>
      </c>
      <c r="AE1312" s="0" t="s">
        <v>6915</v>
      </c>
      <c r="AF1312" s="0" t="n">
        <v>-16</v>
      </c>
      <c r="AG1312" s="0" t="n">
        <v>-17</v>
      </c>
      <c r="AH1312" s="6" t="n">
        <v>42735</v>
      </c>
      <c r="AI1312" s="0" t="s">
        <v>56</v>
      </c>
      <c r="AK1312" s="0" t="n">
        <v>688</v>
      </c>
      <c r="AL1312" s="0" t="n">
        <v>725</v>
      </c>
      <c r="AM1312" s="0" t="s">
        <v>56</v>
      </c>
      <c r="AN1312" s="0" t="s">
        <v>56</v>
      </c>
      <c r="AO1312" s="0" t="s">
        <v>70</v>
      </c>
      <c r="AP1312" s="0" t="s">
        <v>70</v>
      </c>
      <c r="AQ1312" s="0" t="s">
        <v>67</v>
      </c>
      <c r="AR1312" s="0" t="n">
        <v>348</v>
      </c>
      <c r="AS1312" s="0" t="n">
        <v>1</v>
      </c>
      <c r="AV1312" s="0" t="s">
        <v>145</v>
      </c>
      <c r="AW1312" s="0" t="s">
        <v>1071</v>
      </c>
    </row>
    <row r="1313" customFormat="false" ht="15" hidden="false" customHeight="false" outlineLevel="0" collapsed="false">
      <c r="A1313" s="0" t="s">
        <v>6916</v>
      </c>
      <c r="B1313" s="0" t="s">
        <v>6339</v>
      </c>
      <c r="C1313" s="0" t="s">
        <v>6917</v>
      </c>
      <c r="E1313" s="1" t="s">
        <v>6917</v>
      </c>
      <c r="G1313" s="5" t="s">
        <v>6917</v>
      </c>
      <c r="H1313" s="5"/>
      <c r="I1313" s="5"/>
      <c r="J1313" s="5"/>
      <c r="K1313" s="5"/>
      <c r="L1313" s="5"/>
      <c r="M1313" s="5"/>
      <c r="N1313" s="5"/>
      <c r="O1313" s="0" t="s">
        <v>6917</v>
      </c>
      <c r="P1313" s="0" t="s">
        <v>6918</v>
      </c>
      <c r="Q1313" s="0" t="s">
        <v>51</v>
      </c>
      <c r="R1313" s="0" t="s">
        <v>52</v>
      </c>
      <c r="S1313" s="0" t="n">
        <v>327</v>
      </c>
      <c r="T1313" s="0" t="n">
        <v>2221</v>
      </c>
      <c r="U1313" s="0" t="n">
        <v>2221</v>
      </c>
      <c r="X1313" s="0" t="n">
        <v>37</v>
      </c>
      <c r="Y1313" s="0" t="s">
        <v>53</v>
      </c>
      <c r="Z1313" s="0" t="n">
        <v>2221</v>
      </c>
      <c r="AA1313" s="0" t="s">
        <v>54</v>
      </c>
      <c r="AB1313" s="0" t="s">
        <v>54</v>
      </c>
      <c r="AC1313" s="0" t="n">
        <v>765</v>
      </c>
      <c r="AD1313" s="0" t="s">
        <v>6919</v>
      </c>
      <c r="AG1313" s="6" t="n">
        <v>42643</v>
      </c>
      <c r="AH1313" s="0" t="n">
        <v>96</v>
      </c>
      <c r="AI1313" s="0" t="n">
        <v>107</v>
      </c>
      <c r="AJ1313" s="6" t="n">
        <v>42643</v>
      </c>
      <c r="AK1313" s="0" t="n">
        <v>765</v>
      </c>
      <c r="AL1313" s="6" t="n">
        <v>42643</v>
      </c>
      <c r="AM1313" s="0" t="n">
        <v>549</v>
      </c>
      <c r="AN1313" s="0" t="n">
        <v>613</v>
      </c>
      <c r="AO1313" s="0" t="n">
        <v>1.856</v>
      </c>
      <c r="AP1313" s="0" t="n">
        <v>2.074</v>
      </c>
      <c r="AQ1313" s="0" t="s">
        <v>880</v>
      </c>
      <c r="AR1313" s="0" t="s">
        <v>58</v>
      </c>
      <c r="AS1313" s="0" t="s">
        <v>53</v>
      </c>
      <c r="AT1313" s="0" t="n">
        <v>22</v>
      </c>
      <c r="AU1313" s="0" t="n">
        <v>22</v>
      </c>
      <c r="AX1313" s="0" t="s">
        <v>145</v>
      </c>
      <c r="AY1313" s="0" t="s">
        <v>6920</v>
      </c>
    </row>
    <row r="1314" customFormat="false" ht="15" hidden="false" customHeight="false" outlineLevel="0" collapsed="false">
      <c r="A1314" s="0" t="s">
        <v>6921</v>
      </c>
      <c r="B1314" s="0" t="s">
        <v>6339</v>
      </c>
      <c r="C1314" s="0" t="s">
        <v>6922</v>
      </c>
      <c r="E1314" s="1" t="s">
        <v>6922</v>
      </c>
      <c r="G1314" s="5" t="s">
        <v>6922</v>
      </c>
      <c r="H1314" s="5"/>
      <c r="I1314" s="5"/>
      <c r="J1314" s="5"/>
      <c r="K1314" s="5"/>
      <c r="L1314" s="5"/>
      <c r="M1314" s="5"/>
      <c r="N1314" s="5"/>
      <c r="O1314" s="0" t="s">
        <v>6922</v>
      </c>
      <c r="P1314" s="0" t="s">
        <v>6923</v>
      </c>
      <c r="Q1314" s="0" t="s">
        <v>51</v>
      </c>
      <c r="R1314" s="0" t="s">
        <v>52</v>
      </c>
      <c r="S1314" s="0" t="n">
        <v>918</v>
      </c>
      <c r="T1314" s="0" t="n">
        <v>2041</v>
      </c>
      <c r="U1314" s="0" t="n">
        <v>2041</v>
      </c>
      <c r="V1314" s="0" t="n">
        <v>2041</v>
      </c>
      <c r="X1314" s="0" t="n">
        <v>161</v>
      </c>
      <c r="Y1314" s="0" t="s">
        <v>53</v>
      </c>
      <c r="Z1314" s="0" t="n">
        <v>2041</v>
      </c>
      <c r="AA1314" s="0" t="s">
        <v>54</v>
      </c>
      <c r="AB1314" s="0" t="s">
        <v>54</v>
      </c>
      <c r="AC1314" s="0" t="n">
        <v>4.616</v>
      </c>
      <c r="AD1314" s="0" t="s">
        <v>6924</v>
      </c>
      <c r="AG1314" s="6" t="n">
        <v>42551</v>
      </c>
      <c r="AH1314" s="0" t="n">
        <v>21</v>
      </c>
      <c r="AI1314" s="0" t="n">
        <v>23</v>
      </c>
      <c r="AJ1314" s="6" t="n">
        <v>42551</v>
      </c>
      <c r="AK1314" s="0" t="n">
        <v>4.616</v>
      </c>
      <c r="AL1314" s="6" t="n">
        <v>42551</v>
      </c>
      <c r="AM1314" s="0" t="n">
        <v>509</v>
      </c>
      <c r="AN1314" s="0" t="n">
        <v>565</v>
      </c>
      <c r="AO1314" s="0" t="n">
        <v>391</v>
      </c>
      <c r="AP1314" s="0" t="n">
        <v>436</v>
      </c>
      <c r="AQ1314" s="0" t="s">
        <v>880</v>
      </c>
      <c r="AR1314" s="0" t="s">
        <v>58</v>
      </c>
      <c r="AS1314" s="0" t="s">
        <v>53</v>
      </c>
      <c r="AT1314" s="0" t="n">
        <v>58</v>
      </c>
      <c r="AU1314" s="0" t="n">
        <v>58</v>
      </c>
      <c r="AX1314" s="0" t="s">
        <v>145</v>
      </c>
    </row>
    <row r="1315" customFormat="false" ht="15" hidden="false" customHeight="false" outlineLevel="0" collapsed="false">
      <c r="A1315" s="0" t="s">
        <v>6925</v>
      </c>
      <c r="B1315" s="0" t="s">
        <v>6339</v>
      </c>
      <c r="C1315" s="0" t="s">
        <v>6926</v>
      </c>
      <c r="E1315" s="1" t="s">
        <v>6926</v>
      </c>
      <c r="G1315" s="5" t="s">
        <v>6926</v>
      </c>
      <c r="H1315" s="5"/>
      <c r="I1315" s="5"/>
      <c r="J1315" s="5"/>
      <c r="K1315" s="5"/>
      <c r="L1315" s="5"/>
      <c r="M1315" s="5"/>
      <c r="N1315" s="5"/>
      <c r="O1315" s="0" t="s">
        <v>6927</v>
      </c>
      <c r="P1315" s="0" t="s">
        <v>6928</v>
      </c>
      <c r="Q1315" s="0" t="s">
        <v>51</v>
      </c>
      <c r="R1315" s="0" t="s">
        <v>52</v>
      </c>
      <c r="S1315" s="0" t="n">
        <v>1.035</v>
      </c>
      <c r="T1315" s="0" t="n">
        <v>9200</v>
      </c>
      <c r="U1315" s="0" t="n">
        <v>9200</v>
      </c>
      <c r="W1315" s="0" t="s">
        <v>6929</v>
      </c>
      <c r="X1315" s="0" t="n">
        <v>19</v>
      </c>
      <c r="Y1315" s="0" t="s">
        <v>67</v>
      </c>
      <c r="Z1315" s="0" t="n">
        <v>6530</v>
      </c>
      <c r="AA1315" s="0" t="s">
        <v>120</v>
      </c>
      <c r="AB1315" s="0" t="s">
        <v>56</v>
      </c>
      <c r="AC1315" s="0" t="n">
        <v>750</v>
      </c>
      <c r="AD1315" s="0" t="s">
        <v>6930</v>
      </c>
      <c r="AE1315" s="0" t="s">
        <v>6931</v>
      </c>
      <c r="AF1315" s="0" t="n">
        <v>98</v>
      </c>
      <c r="AG1315" s="0" t="n">
        <v>112</v>
      </c>
      <c r="AH1315" s="6" t="n">
        <v>42460</v>
      </c>
      <c r="AI1315" s="0" t="n">
        <v>644</v>
      </c>
      <c r="AJ1315" s="6" t="n">
        <v>42460</v>
      </c>
      <c r="AK1315" s="0" t="n">
        <v>794</v>
      </c>
      <c r="AL1315" s="0" t="n">
        <v>904</v>
      </c>
      <c r="AM1315" s="0" t="s">
        <v>56</v>
      </c>
      <c r="AN1315" s="0" t="s">
        <v>56</v>
      </c>
      <c r="AO1315" s="0" t="s">
        <v>70</v>
      </c>
      <c r="AP1315" s="0" t="s">
        <v>70</v>
      </c>
      <c r="AQ1315" s="0" t="s">
        <v>67</v>
      </c>
      <c r="AR1315" s="0" t="n">
        <v>348</v>
      </c>
      <c r="AS1315" s="0" t="n">
        <v>3</v>
      </c>
      <c r="AV1315" s="0" t="s">
        <v>145</v>
      </c>
    </row>
    <row r="1316" customFormat="false" ht="15" hidden="false" customHeight="false" outlineLevel="0" collapsed="false">
      <c r="A1316" s="0" t="s">
        <v>6932</v>
      </c>
      <c r="B1316" s="0" t="s">
        <v>6339</v>
      </c>
      <c r="C1316" s="0" t="s">
        <v>6933</v>
      </c>
      <c r="E1316" s="1" t="s">
        <v>6933</v>
      </c>
      <c r="G1316" s="5" t="s">
        <v>6933</v>
      </c>
      <c r="H1316" s="5"/>
      <c r="I1316" s="5"/>
      <c r="J1316" s="5"/>
      <c r="K1316" s="5"/>
      <c r="L1316" s="5"/>
      <c r="M1316" s="5"/>
      <c r="N1316" s="5"/>
      <c r="O1316" s="0" t="s">
        <v>6933</v>
      </c>
      <c r="P1316" s="0" t="s">
        <v>6934</v>
      </c>
      <c r="Q1316" s="0" t="s">
        <v>51</v>
      </c>
      <c r="R1316" s="0" t="s">
        <v>52</v>
      </c>
      <c r="S1316" s="0" t="n">
        <v>988</v>
      </c>
      <c r="T1316" s="0" t="n">
        <v>2611</v>
      </c>
      <c r="U1316" s="0" t="n">
        <v>2611</v>
      </c>
      <c r="X1316" s="0" t="n">
        <v>126</v>
      </c>
      <c r="Y1316" s="0" t="s">
        <v>53</v>
      </c>
      <c r="Z1316" s="0" t="n">
        <v>2611</v>
      </c>
      <c r="AA1316" s="0" t="s">
        <v>54</v>
      </c>
      <c r="AB1316" s="0" t="s">
        <v>54</v>
      </c>
      <c r="AC1316" s="0" t="n">
        <v>4.466</v>
      </c>
      <c r="AD1316" s="0" t="s">
        <v>6935</v>
      </c>
      <c r="AG1316" s="6" t="n">
        <v>42735</v>
      </c>
      <c r="AH1316" s="0" t="n">
        <v>68</v>
      </c>
      <c r="AI1316" s="0" t="n">
        <v>72</v>
      </c>
      <c r="AJ1316" s="6" t="n">
        <v>42735</v>
      </c>
      <c r="AK1316" s="0" t="n">
        <v>4.466</v>
      </c>
      <c r="AL1316" s="6" t="n">
        <v>42735</v>
      </c>
      <c r="AM1316" s="0" t="n">
        <v>1.25</v>
      </c>
      <c r="AN1316" s="0" t="n">
        <v>1.318</v>
      </c>
      <c r="AO1316" s="0" t="n">
        <v>1.636</v>
      </c>
      <c r="AP1316" s="0" t="n">
        <v>1.828</v>
      </c>
      <c r="AQ1316" s="0" t="s">
        <v>880</v>
      </c>
      <c r="AR1316" s="0" t="s">
        <v>58</v>
      </c>
      <c r="AS1316" s="0" t="s">
        <v>53</v>
      </c>
      <c r="AT1316" s="0" t="n">
        <v>91</v>
      </c>
      <c r="AU1316" s="0" t="n">
        <v>93</v>
      </c>
      <c r="AX1316" s="0" t="s">
        <v>145</v>
      </c>
      <c r="AY1316" s="0" t="s">
        <v>6936</v>
      </c>
    </row>
    <row r="1317" customFormat="false" ht="15" hidden="false" customHeight="false" outlineLevel="0" collapsed="false">
      <c r="A1317" s="0" t="s">
        <v>6937</v>
      </c>
      <c r="B1317" s="0" t="s">
        <v>6339</v>
      </c>
      <c r="C1317" s="0" t="s">
        <v>6938</v>
      </c>
      <c r="E1317" s="1" t="s">
        <v>6938</v>
      </c>
      <c r="G1317" s="5" t="s">
        <v>6938</v>
      </c>
      <c r="H1317" s="5"/>
      <c r="I1317" s="5"/>
      <c r="J1317" s="5"/>
      <c r="K1317" s="5"/>
      <c r="L1317" s="5"/>
      <c r="M1317" s="5"/>
      <c r="N1317" s="5"/>
      <c r="O1317" s="0" t="s">
        <v>6938</v>
      </c>
      <c r="P1317" s="0" t="s">
        <v>6939</v>
      </c>
      <c r="Q1317" s="0" t="s">
        <v>51</v>
      </c>
      <c r="R1317" s="0" t="s">
        <v>52</v>
      </c>
      <c r="S1317" s="0" t="n">
        <v>3</v>
      </c>
      <c r="T1317" s="0" t="n">
        <v>2120</v>
      </c>
      <c r="U1317" s="0" t="n">
        <v>2120</v>
      </c>
      <c r="W1317" s="0" t="s">
        <v>6940</v>
      </c>
      <c r="X1317" s="0" t="n">
        <v>13</v>
      </c>
      <c r="Y1317" s="0" t="s">
        <v>53</v>
      </c>
      <c r="Z1317" s="0" t="n">
        <v>2120</v>
      </c>
      <c r="AA1317" s="0" t="s">
        <v>54</v>
      </c>
      <c r="AB1317" s="0" t="s">
        <v>54</v>
      </c>
      <c r="AC1317" s="0" t="n">
        <v>36</v>
      </c>
      <c r="AD1317" s="0" t="s">
        <v>6941</v>
      </c>
      <c r="AG1317" s="6" t="n">
        <v>42735</v>
      </c>
      <c r="AH1317" s="0" t="n">
        <v>-3</v>
      </c>
      <c r="AI1317" s="0" t="n">
        <v>-3</v>
      </c>
      <c r="AJ1317" s="6" t="n">
        <v>42735</v>
      </c>
      <c r="AK1317" s="0" t="n">
        <v>36</v>
      </c>
      <c r="AL1317" s="6" t="n">
        <v>42735</v>
      </c>
      <c r="AM1317" s="0" t="n">
        <v>11</v>
      </c>
      <c r="AN1317" s="0" t="n">
        <v>12</v>
      </c>
      <c r="AO1317" s="0" t="n">
        <v>16</v>
      </c>
      <c r="AP1317" s="0" t="n">
        <v>18</v>
      </c>
      <c r="AQ1317" s="0" t="s">
        <v>880</v>
      </c>
      <c r="AR1317" s="0" t="s">
        <v>58</v>
      </c>
      <c r="AS1317" s="0" t="s">
        <v>53</v>
      </c>
      <c r="AT1317" s="0" t="n">
        <v>8</v>
      </c>
      <c r="AU1317" s="0" t="n">
        <v>7</v>
      </c>
      <c r="AX1317" s="0" t="s">
        <v>145</v>
      </c>
      <c r="AY1317" s="0" t="s">
        <v>6942</v>
      </c>
    </row>
    <row r="1318" customFormat="false" ht="15" hidden="false" customHeight="false" outlineLevel="0" collapsed="false">
      <c r="A1318" s="0" t="s">
        <v>6943</v>
      </c>
      <c r="B1318" s="0" t="s">
        <v>6339</v>
      </c>
      <c r="C1318" s="0" t="s">
        <v>6944</v>
      </c>
      <c r="E1318" s="1" t="s">
        <v>6944</v>
      </c>
      <c r="G1318" s="5" t="s">
        <v>6944</v>
      </c>
      <c r="H1318" s="5"/>
      <c r="I1318" s="5"/>
      <c r="J1318" s="5"/>
      <c r="K1318" s="5"/>
      <c r="L1318" s="5"/>
      <c r="M1318" s="5"/>
      <c r="N1318" s="5"/>
      <c r="O1318" s="0" t="s">
        <v>6944</v>
      </c>
      <c r="P1318" s="0" t="s">
        <v>6945</v>
      </c>
      <c r="Q1318" s="0" t="s">
        <v>51</v>
      </c>
      <c r="R1318" s="0" t="s">
        <v>52</v>
      </c>
      <c r="S1318" s="0" t="n">
        <v>20</v>
      </c>
      <c r="T1318" s="0" t="n">
        <v>2630</v>
      </c>
      <c r="U1318" s="0" t="n">
        <v>2630</v>
      </c>
      <c r="V1318" s="0" t="n">
        <v>2611</v>
      </c>
      <c r="W1318" s="0" t="s">
        <v>6946</v>
      </c>
      <c r="X1318" s="0" t="n">
        <v>18</v>
      </c>
      <c r="Y1318" s="0" t="s">
        <v>53</v>
      </c>
      <c r="Z1318" s="0" t="n">
        <v>2630</v>
      </c>
      <c r="AA1318" s="0" t="s">
        <v>54</v>
      </c>
      <c r="AB1318" s="0" t="s">
        <v>54</v>
      </c>
      <c r="AC1318" s="0" t="n">
        <v>128</v>
      </c>
      <c r="AD1318" s="0" t="s">
        <v>6947</v>
      </c>
      <c r="AG1318" s="6" t="n">
        <v>42521</v>
      </c>
      <c r="AH1318" s="0" t="n">
        <v>-7</v>
      </c>
      <c r="AI1318" s="0" t="n">
        <v>-7</v>
      </c>
      <c r="AJ1318" s="6" t="n">
        <v>42521</v>
      </c>
      <c r="AK1318" s="0" t="n">
        <v>128</v>
      </c>
      <c r="AL1318" s="6" t="n">
        <v>42521</v>
      </c>
      <c r="AM1318" s="0" t="n">
        <v>23</v>
      </c>
      <c r="AN1318" s="0" t="n">
        <v>25</v>
      </c>
      <c r="AO1318" s="0" t="n">
        <v>29</v>
      </c>
      <c r="AP1318" s="0" t="n">
        <v>32</v>
      </c>
      <c r="AQ1318" s="0" t="s">
        <v>880</v>
      </c>
      <c r="AR1318" s="0" t="s">
        <v>58</v>
      </c>
      <c r="AS1318" s="0" t="s">
        <v>53</v>
      </c>
      <c r="AT1318" s="0" t="n">
        <v>17</v>
      </c>
      <c r="AU1318" s="0" t="n">
        <v>16</v>
      </c>
      <c r="AV1318" s="0" t="s">
        <v>6948</v>
      </c>
      <c r="AX1318" s="0" t="s">
        <v>145</v>
      </c>
    </row>
    <row r="1319" customFormat="false" ht="15" hidden="false" customHeight="false" outlineLevel="0" collapsed="false">
      <c r="A1319" s="0" t="s">
        <v>6949</v>
      </c>
      <c r="B1319" s="0" t="s">
        <v>6339</v>
      </c>
      <c r="C1319" s="0" t="s">
        <v>6950</v>
      </c>
      <c r="E1319" s="1" t="s">
        <v>6950</v>
      </c>
      <c r="G1319" s="5" t="s">
        <v>6950</v>
      </c>
      <c r="H1319" s="5"/>
      <c r="I1319" s="5"/>
      <c r="J1319" s="5"/>
      <c r="K1319" s="5"/>
      <c r="L1319" s="5"/>
      <c r="M1319" s="5"/>
      <c r="N1319" s="5"/>
      <c r="O1319" s="0" t="s">
        <v>6950</v>
      </c>
      <c r="P1319" s="0" t="s">
        <v>6951</v>
      </c>
      <c r="Q1319" s="0" t="s">
        <v>51</v>
      </c>
      <c r="R1319" s="0" t="s">
        <v>52</v>
      </c>
      <c r="S1319" s="0" t="n">
        <v>46</v>
      </c>
      <c r="T1319" s="0" t="n">
        <v>5829</v>
      </c>
      <c r="U1319" s="0" t="n">
        <v>5829</v>
      </c>
      <c r="W1319" s="0" t="s">
        <v>6952</v>
      </c>
      <c r="X1319" s="0" t="n">
        <v>32</v>
      </c>
      <c r="Y1319" s="0" t="s">
        <v>53</v>
      </c>
      <c r="Z1319" s="0" t="n">
        <v>5829</v>
      </c>
      <c r="AA1319" s="0" t="s">
        <v>54</v>
      </c>
      <c r="AB1319" s="0" t="s">
        <v>54</v>
      </c>
      <c r="AC1319" s="0" t="n">
        <v>274</v>
      </c>
      <c r="AD1319" s="0" t="s">
        <v>962</v>
      </c>
      <c r="AG1319" s="6" t="n">
        <v>42735</v>
      </c>
      <c r="AH1319" s="0" t="n">
        <v>-12</v>
      </c>
      <c r="AI1319" s="0" t="n">
        <v>-12</v>
      </c>
      <c r="AJ1319" s="6" t="n">
        <v>42735</v>
      </c>
      <c r="AK1319" s="0" t="n">
        <v>274</v>
      </c>
      <c r="AL1319" s="6" t="n">
        <v>42735</v>
      </c>
      <c r="AM1319" s="0" t="n">
        <v>91</v>
      </c>
      <c r="AN1319" s="0" t="n">
        <v>96</v>
      </c>
      <c r="AO1319" s="0" t="n">
        <v>86</v>
      </c>
      <c r="AP1319" s="0" t="n">
        <v>96</v>
      </c>
      <c r="AQ1319" s="0" t="s">
        <v>880</v>
      </c>
      <c r="AR1319" s="0" t="s">
        <v>58</v>
      </c>
      <c r="AS1319" s="0" t="s">
        <v>53</v>
      </c>
      <c r="AT1319" s="0" t="n">
        <v>21</v>
      </c>
      <c r="AU1319" s="0" t="n">
        <v>20</v>
      </c>
      <c r="AX1319" s="0" t="s">
        <v>145</v>
      </c>
      <c r="AY1319" s="0" t="s">
        <v>250</v>
      </c>
    </row>
    <row r="1320" customFormat="false" ht="15" hidden="false" customHeight="false" outlineLevel="0" collapsed="false">
      <c r="A1320" s="0" t="s">
        <v>6953</v>
      </c>
      <c r="B1320" s="0" t="s">
        <v>6339</v>
      </c>
      <c r="C1320" s="0" t="s">
        <v>6954</v>
      </c>
      <c r="E1320" s="1" t="s">
        <v>6954</v>
      </c>
      <c r="G1320" s="5" t="s">
        <v>6954</v>
      </c>
      <c r="H1320" s="5"/>
      <c r="I1320" s="5"/>
      <c r="J1320" s="5"/>
      <c r="K1320" s="5"/>
      <c r="L1320" s="5"/>
      <c r="M1320" s="5"/>
      <c r="N1320" s="5"/>
      <c r="O1320" s="0" t="s">
        <v>6954</v>
      </c>
      <c r="P1320" s="0" t="s">
        <v>6955</v>
      </c>
      <c r="Q1320" s="0" t="s">
        <v>51</v>
      </c>
      <c r="R1320" s="0" t="s">
        <v>52</v>
      </c>
      <c r="S1320" s="0" t="n">
        <v>207</v>
      </c>
      <c r="T1320" s="0" t="n">
        <v>2611</v>
      </c>
      <c r="U1320" s="0" t="n">
        <v>2611</v>
      </c>
      <c r="W1320" s="0" t="s">
        <v>6956</v>
      </c>
      <c r="X1320" s="0" t="n">
        <v>83</v>
      </c>
      <c r="Y1320" s="0" t="s">
        <v>53</v>
      </c>
      <c r="Z1320" s="0" t="n">
        <v>2611</v>
      </c>
      <c r="AA1320" s="0" t="s">
        <v>54</v>
      </c>
      <c r="AB1320" s="0" t="s">
        <v>54</v>
      </c>
      <c r="AC1320" s="0" t="n">
        <v>1.668</v>
      </c>
      <c r="AD1320" s="0" t="s">
        <v>6957</v>
      </c>
      <c r="AG1320" s="6" t="n">
        <v>42490</v>
      </c>
      <c r="AH1320" s="0" t="n">
        <v>-104</v>
      </c>
      <c r="AI1320" s="0" t="n">
        <v>-118</v>
      </c>
      <c r="AJ1320" s="6" t="n">
        <v>42490</v>
      </c>
      <c r="AK1320" s="0" t="n">
        <v>1.668</v>
      </c>
      <c r="AL1320" s="6" t="n">
        <v>42490</v>
      </c>
      <c r="AM1320" s="0" t="n">
        <v>326</v>
      </c>
      <c r="AN1320" s="0" t="n">
        <v>372</v>
      </c>
      <c r="AO1320" s="0" t="n">
        <v>468</v>
      </c>
      <c r="AP1320" s="0" t="n">
        <v>523</v>
      </c>
      <c r="AQ1320" s="0" t="s">
        <v>880</v>
      </c>
      <c r="AR1320" s="0" t="s">
        <v>58</v>
      </c>
      <c r="AS1320" s="0" t="s">
        <v>53</v>
      </c>
      <c r="AT1320" s="0" t="n">
        <v>38</v>
      </c>
      <c r="AU1320" s="0" t="n">
        <v>40</v>
      </c>
      <c r="AV1320" s="0" t="s">
        <v>6958</v>
      </c>
      <c r="AX1320" s="0" t="s">
        <v>145</v>
      </c>
      <c r="AY1320" s="0" t="s">
        <v>6959</v>
      </c>
    </row>
    <row r="1321" customFormat="false" ht="15" hidden="false" customHeight="false" outlineLevel="0" collapsed="false">
      <c r="A1321" s="0" t="s">
        <v>6960</v>
      </c>
      <c r="B1321" s="0" t="s">
        <v>6339</v>
      </c>
      <c r="C1321" s="0" t="s">
        <v>6961</v>
      </c>
      <c r="E1321" s="1" t="s">
        <v>6961</v>
      </c>
      <c r="G1321" s="5" t="s">
        <v>6961</v>
      </c>
      <c r="H1321" s="5"/>
      <c r="I1321" s="5"/>
      <c r="J1321" s="5"/>
      <c r="K1321" s="5"/>
      <c r="L1321" s="5"/>
      <c r="M1321" s="5"/>
      <c r="N1321" s="5"/>
      <c r="O1321" s="0" t="s">
        <v>6961</v>
      </c>
      <c r="P1321" s="0" t="s">
        <v>6962</v>
      </c>
      <c r="Q1321" s="0" t="s">
        <v>51</v>
      </c>
      <c r="R1321" s="0" t="s">
        <v>52</v>
      </c>
      <c r="S1321" s="0" t="n">
        <v>290</v>
      </c>
      <c r="T1321" s="0" t="n">
        <v>5829</v>
      </c>
      <c r="U1321" s="0" t="n">
        <v>5829</v>
      </c>
      <c r="V1321" s="0" t="n">
        <v>6420</v>
      </c>
      <c r="W1321" s="0" t="s">
        <v>6963</v>
      </c>
      <c r="X1321" s="0" t="n">
        <v>55</v>
      </c>
      <c r="Y1321" s="0" t="s">
        <v>53</v>
      </c>
      <c r="Z1321" s="0" t="n">
        <v>5829</v>
      </c>
      <c r="AA1321" s="0" t="s">
        <v>54</v>
      </c>
      <c r="AB1321" s="0" t="s">
        <v>54</v>
      </c>
      <c r="AC1321" s="0" t="n">
        <v>1.703</v>
      </c>
      <c r="AD1321" s="0" t="s">
        <v>6902</v>
      </c>
      <c r="AG1321" s="6" t="n">
        <v>42460</v>
      </c>
      <c r="AH1321" s="0" t="n">
        <v>26</v>
      </c>
      <c r="AI1321" s="0" t="n">
        <v>29</v>
      </c>
      <c r="AJ1321" s="6" t="n">
        <v>42460</v>
      </c>
      <c r="AK1321" s="0" t="n">
        <v>1.703</v>
      </c>
      <c r="AL1321" s="6" t="n">
        <v>42460</v>
      </c>
      <c r="AM1321" s="0" t="n">
        <v>375</v>
      </c>
      <c r="AN1321" s="0" t="n">
        <v>426</v>
      </c>
      <c r="AO1321" s="0" t="n">
        <v>1.518</v>
      </c>
      <c r="AP1321" s="0" t="n">
        <v>1.696</v>
      </c>
      <c r="AQ1321" s="0" t="s">
        <v>880</v>
      </c>
      <c r="AR1321" s="0" t="s">
        <v>58</v>
      </c>
      <c r="AS1321" s="0" t="s">
        <v>53</v>
      </c>
      <c r="AT1321" s="0" t="n">
        <v>35</v>
      </c>
      <c r="AU1321" s="0" t="n">
        <v>34</v>
      </c>
      <c r="AX1321" s="0" t="s">
        <v>145</v>
      </c>
      <c r="AY1321" s="0" t="s">
        <v>6964</v>
      </c>
    </row>
    <row r="1322" customFormat="false" ht="15" hidden="false" customHeight="false" outlineLevel="0" collapsed="false">
      <c r="A1322" s="0" t="s">
        <v>6965</v>
      </c>
      <c r="B1322" s="0" t="s">
        <v>6339</v>
      </c>
      <c r="C1322" s="0" t="s">
        <v>6966</v>
      </c>
      <c r="E1322" s="1" t="s">
        <v>6966</v>
      </c>
      <c r="G1322" s="5" t="s">
        <v>6966</v>
      </c>
      <c r="H1322" s="5"/>
      <c r="I1322" s="5"/>
      <c r="J1322" s="5"/>
      <c r="K1322" s="5"/>
      <c r="L1322" s="5"/>
      <c r="M1322" s="5"/>
      <c r="N1322" s="5"/>
      <c r="O1322" s="0" t="s">
        <v>6966</v>
      </c>
      <c r="P1322" s="0" t="s">
        <v>6967</v>
      </c>
      <c r="Q1322" s="0" t="s">
        <v>51</v>
      </c>
      <c r="R1322" s="0" t="s">
        <v>52</v>
      </c>
      <c r="S1322" s="0" t="n">
        <v>524</v>
      </c>
      <c r="T1322" s="0" t="n">
        <v>7211</v>
      </c>
      <c r="U1322" s="0" t="n">
        <v>7211</v>
      </c>
      <c r="X1322" s="0" t="n">
        <v>267</v>
      </c>
      <c r="Y1322" s="0" t="s">
        <v>53</v>
      </c>
      <c r="Z1322" s="0" t="n">
        <v>7211</v>
      </c>
      <c r="AA1322" s="0" t="s">
        <v>54</v>
      </c>
      <c r="AB1322" s="0" t="s">
        <v>54</v>
      </c>
      <c r="AC1322" s="0" t="n">
        <v>2.501</v>
      </c>
      <c r="AD1322" s="0" t="s">
        <v>6968</v>
      </c>
      <c r="AG1322" s="6" t="n">
        <v>42551</v>
      </c>
      <c r="AH1322" s="0" t="n">
        <v>60</v>
      </c>
      <c r="AI1322" s="0" t="n">
        <v>66</v>
      </c>
      <c r="AJ1322" s="6" t="n">
        <v>42551</v>
      </c>
      <c r="AK1322" s="0" t="n">
        <v>2.501</v>
      </c>
      <c r="AL1322" s="6" t="n">
        <v>42551</v>
      </c>
      <c r="AM1322" s="0" t="n">
        <v>898</v>
      </c>
      <c r="AN1322" s="0" t="n">
        <v>997</v>
      </c>
      <c r="AO1322" s="0" t="n">
        <v>1.322</v>
      </c>
      <c r="AP1322" s="0" t="n">
        <v>1.477</v>
      </c>
      <c r="AQ1322" s="0" t="s">
        <v>880</v>
      </c>
      <c r="AR1322" s="0" t="s">
        <v>58</v>
      </c>
      <c r="AS1322" s="0" t="s">
        <v>53</v>
      </c>
      <c r="AT1322" s="0" t="n">
        <v>96</v>
      </c>
      <c r="AU1322" s="0" t="n">
        <v>111</v>
      </c>
      <c r="AV1322" s="0" t="s">
        <v>6968</v>
      </c>
      <c r="AX1322" s="0" t="s">
        <v>145</v>
      </c>
      <c r="AY1322" s="0" t="s">
        <v>6969</v>
      </c>
    </row>
    <row r="1323" customFormat="false" ht="15" hidden="false" customHeight="false" outlineLevel="0" collapsed="false">
      <c r="A1323" s="0" t="s">
        <v>6970</v>
      </c>
      <c r="B1323" s="0" t="s">
        <v>6339</v>
      </c>
      <c r="C1323" s="0" t="s">
        <v>6971</v>
      </c>
      <c r="E1323" s="1" t="s">
        <v>6971</v>
      </c>
      <c r="G1323" s="5" t="s">
        <v>6971</v>
      </c>
      <c r="H1323" s="5"/>
      <c r="I1323" s="5"/>
      <c r="J1323" s="5"/>
      <c r="K1323" s="5"/>
      <c r="L1323" s="5"/>
      <c r="M1323" s="5"/>
      <c r="N1323" s="5"/>
      <c r="O1323" s="0" t="s">
        <v>6971</v>
      </c>
      <c r="P1323" s="0" t="s">
        <v>6972</v>
      </c>
      <c r="Q1323" s="0" t="s">
        <v>51</v>
      </c>
      <c r="R1323" s="0" t="s">
        <v>52</v>
      </c>
      <c r="S1323" s="0" t="n">
        <v>3</v>
      </c>
      <c r="T1323" s="0" t="n">
        <v>2120</v>
      </c>
      <c r="U1323" s="0" t="n">
        <v>2120</v>
      </c>
      <c r="W1323" s="0" t="s">
        <v>6973</v>
      </c>
      <c r="X1323" s="0" t="n">
        <v>19</v>
      </c>
      <c r="Y1323" s="0" t="s">
        <v>53</v>
      </c>
      <c r="Z1323" s="0" t="n">
        <v>2120</v>
      </c>
      <c r="AA1323" s="0" t="s">
        <v>54</v>
      </c>
      <c r="AB1323" s="0" t="s">
        <v>54</v>
      </c>
      <c r="AC1323" s="0" t="n">
        <v>59</v>
      </c>
      <c r="AD1323" s="0" t="s">
        <v>962</v>
      </c>
      <c r="AG1323" s="6" t="n">
        <v>42735</v>
      </c>
      <c r="AH1323" s="0" t="n">
        <v>-10</v>
      </c>
      <c r="AI1323" s="0" t="n">
        <v>-10</v>
      </c>
      <c r="AJ1323" s="6" t="n">
        <v>42735</v>
      </c>
      <c r="AK1323" s="0" t="n">
        <v>59</v>
      </c>
      <c r="AL1323" s="6" t="n">
        <v>42735</v>
      </c>
      <c r="AM1323" s="0" t="n">
        <v>65</v>
      </c>
      <c r="AN1323" s="0" t="n">
        <v>69</v>
      </c>
      <c r="AO1323" s="0" t="n">
        <v>77</v>
      </c>
      <c r="AP1323" s="0" t="n">
        <v>86</v>
      </c>
      <c r="AQ1323" s="0" t="s">
        <v>880</v>
      </c>
      <c r="AR1323" s="0" t="s">
        <v>58</v>
      </c>
      <c r="AS1323" s="0" t="s">
        <v>53</v>
      </c>
      <c r="AT1323" s="0" t="n">
        <v>5</v>
      </c>
      <c r="AU1323" s="0" t="n">
        <v>5</v>
      </c>
      <c r="AX1323" s="0" t="s">
        <v>145</v>
      </c>
    </row>
    <row r="1324" customFormat="false" ht="15" hidden="false" customHeight="false" outlineLevel="0" collapsed="false">
      <c r="A1324" s="0" t="s">
        <v>6974</v>
      </c>
      <c r="B1324" s="0" t="s">
        <v>6339</v>
      </c>
      <c r="C1324" s="0" t="s">
        <v>6975</v>
      </c>
      <c r="E1324" s="1" t="s">
        <v>6975</v>
      </c>
      <c r="G1324" s="5" t="s">
        <v>6975</v>
      </c>
      <c r="H1324" s="5"/>
      <c r="I1324" s="5"/>
      <c r="J1324" s="5"/>
      <c r="K1324" s="5"/>
      <c r="L1324" s="5"/>
      <c r="M1324" s="5"/>
      <c r="N1324" s="5"/>
      <c r="O1324" s="0" t="s">
        <v>6975</v>
      </c>
      <c r="P1324" s="0" t="s">
        <v>6976</v>
      </c>
      <c r="Q1324" s="0" t="s">
        <v>51</v>
      </c>
      <c r="R1324" s="0" t="s">
        <v>52</v>
      </c>
      <c r="S1324" s="0" t="n">
        <v>160</v>
      </c>
      <c r="T1324" s="0" t="n">
        <v>4690</v>
      </c>
      <c r="U1324" s="0" t="n">
        <v>4690</v>
      </c>
      <c r="V1324" s="0" t="n">
        <v>4690</v>
      </c>
      <c r="W1324" s="0" t="s">
        <v>6977</v>
      </c>
      <c r="X1324" s="0" t="n">
        <v>18</v>
      </c>
      <c r="Y1324" s="0" t="s">
        <v>53</v>
      </c>
      <c r="Z1324" s="0" t="n">
        <v>4690</v>
      </c>
      <c r="AA1324" s="0" t="s">
        <v>54</v>
      </c>
      <c r="AB1324" s="0" t="s">
        <v>54</v>
      </c>
      <c r="AC1324" s="0" t="n">
        <v>194</v>
      </c>
      <c r="AD1324" s="0" t="s">
        <v>6728</v>
      </c>
      <c r="AG1324" s="6" t="n">
        <v>42613</v>
      </c>
      <c r="AH1324" s="0" t="n">
        <v>13</v>
      </c>
      <c r="AI1324" s="0" t="n">
        <v>14</v>
      </c>
      <c r="AJ1324" s="6" t="n">
        <v>42613</v>
      </c>
      <c r="AK1324" s="0" t="n">
        <v>194</v>
      </c>
      <c r="AL1324" s="6" t="n">
        <v>42613</v>
      </c>
      <c r="AM1324" s="0" t="n">
        <v>84</v>
      </c>
      <c r="AN1324" s="0" t="n">
        <v>94</v>
      </c>
      <c r="AO1324" s="0" t="n">
        <v>126</v>
      </c>
      <c r="AP1324" s="0" t="n">
        <v>141</v>
      </c>
      <c r="AQ1324" s="0" t="s">
        <v>880</v>
      </c>
      <c r="AR1324" s="0" t="s">
        <v>58</v>
      </c>
      <c r="AS1324" s="0" t="s">
        <v>53</v>
      </c>
      <c r="AT1324" s="0" t="n">
        <v>14</v>
      </c>
      <c r="AU1324" s="0" t="n">
        <v>14</v>
      </c>
      <c r="AV1324" s="0" t="s">
        <v>6978</v>
      </c>
      <c r="AX1324" s="0" t="s">
        <v>145</v>
      </c>
    </row>
    <row r="1325" customFormat="false" ht="15" hidden="false" customHeight="false" outlineLevel="0" collapsed="false">
      <c r="A1325" s="0" t="s">
        <v>6979</v>
      </c>
      <c r="B1325" s="0" t="s">
        <v>6339</v>
      </c>
      <c r="C1325" s="0" t="s">
        <v>6980</v>
      </c>
      <c r="E1325" s="1" t="s">
        <v>6980</v>
      </c>
      <c r="G1325" s="5" t="s">
        <v>6980</v>
      </c>
      <c r="H1325" s="5"/>
      <c r="I1325" s="5"/>
      <c r="J1325" s="5"/>
      <c r="K1325" s="5"/>
      <c r="L1325" s="5"/>
      <c r="M1325" s="5"/>
      <c r="N1325" s="5"/>
      <c r="O1325" s="0" t="s">
        <v>6980</v>
      </c>
      <c r="P1325" s="0" t="s">
        <v>6981</v>
      </c>
      <c r="Q1325" s="0" t="s">
        <v>51</v>
      </c>
      <c r="R1325" s="0" t="s">
        <v>52</v>
      </c>
      <c r="S1325" s="0" t="n">
        <v>33.341</v>
      </c>
      <c r="T1325" s="0" t="n">
        <v>3522</v>
      </c>
      <c r="U1325" s="0" t="n">
        <v>3522</v>
      </c>
      <c r="V1325" s="0" t="n">
        <v>3511</v>
      </c>
      <c r="W1325" s="0" t="s">
        <v>6982</v>
      </c>
      <c r="X1325" s="0" t="n">
        <v>826</v>
      </c>
      <c r="Y1325" s="0" t="s">
        <v>53</v>
      </c>
      <c r="Z1325" s="0" t="n">
        <v>3522</v>
      </c>
      <c r="AA1325" s="0" t="s">
        <v>54</v>
      </c>
      <c r="AB1325" s="0" t="s">
        <v>54</v>
      </c>
      <c r="AC1325" s="0" t="n">
        <v>38.278</v>
      </c>
      <c r="AD1325" s="0" t="s">
        <v>6460</v>
      </c>
      <c r="AG1325" s="6" t="n">
        <v>42735</v>
      </c>
      <c r="AH1325" s="0" t="n">
        <v>1.951</v>
      </c>
      <c r="AI1325" s="0" t="n">
        <v>2.057</v>
      </c>
      <c r="AJ1325" s="6" t="n">
        <v>42735</v>
      </c>
      <c r="AK1325" s="0" t="n">
        <v>38.278</v>
      </c>
      <c r="AL1325" s="6" t="n">
        <v>42735</v>
      </c>
      <c r="AM1325" s="0" t="n">
        <v>25.552</v>
      </c>
      <c r="AN1325" s="0" t="n">
        <v>26.934</v>
      </c>
      <c r="AO1325" s="0" t="n">
        <v>12.997</v>
      </c>
      <c r="AP1325" s="0" t="n">
        <v>14.522</v>
      </c>
      <c r="AQ1325" s="0" t="s">
        <v>880</v>
      </c>
      <c r="AR1325" s="0" t="s">
        <v>58</v>
      </c>
      <c r="AS1325" s="0" t="s">
        <v>53</v>
      </c>
      <c r="AT1325" s="0" t="n">
        <v>353</v>
      </c>
      <c r="AU1325" s="0" t="n">
        <v>367</v>
      </c>
      <c r="AX1325" s="0" t="s">
        <v>145</v>
      </c>
    </row>
    <row r="1326" customFormat="false" ht="15" hidden="false" customHeight="false" outlineLevel="0" collapsed="false">
      <c r="A1326" s="0" t="s">
        <v>6983</v>
      </c>
      <c r="B1326" s="0" t="s">
        <v>6339</v>
      </c>
      <c r="C1326" s="0" t="s">
        <v>6984</v>
      </c>
      <c r="E1326" s="1" t="s">
        <v>6984</v>
      </c>
      <c r="G1326" s="5" t="s">
        <v>6984</v>
      </c>
      <c r="H1326" s="5"/>
      <c r="I1326" s="5"/>
      <c r="J1326" s="5"/>
      <c r="K1326" s="5"/>
      <c r="L1326" s="5"/>
      <c r="M1326" s="5"/>
      <c r="N1326" s="5"/>
      <c r="O1326" s="0" t="s">
        <v>6984</v>
      </c>
      <c r="P1326" s="0" t="s">
        <v>6985</v>
      </c>
      <c r="Q1326" s="0" t="s">
        <v>51</v>
      </c>
      <c r="R1326" s="0" t="s">
        <v>52</v>
      </c>
      <c r="S1326" s="0" t="n">
        <v>512</v>
      </c>
      <c r="T1326" s="0" t="n">
        <v>7711</v>
      </c>
      <c r="U1326" s="0" t="n">
        <v>7711</v>
      </c>
      <c r="W1326" s="0" t="s">
        <v>6986</v>
      </c>
      <c r="X1326" s="0" t="n">
        <v>35</v>
      </c>
      <c r="Y1326" s="0" t="s">
        <v>77</v>
      </c>
      <c r="Z1326" s="0" t="n">
        <v>7711</v>
      </c>
      <c r="AA1326" s="0" t="s">
        <v>54</v>
      </c>
      <c r="AB1326" s="0" t="s">
        <v>54</v>
      </c>
      <c r="AC1326" s="0" t="n">
        <v>1.714</v>
      </c>
      <c r="AD1326" s="0" t="s">
        <v>6528</v>
      </c>
      <c r="AG1326" s="6" t="n">
        <v>42551</v>
      </c>
      <c r="AH1326" s="0" t="n">
        <v>31</v>
      </c>
      <c r="AI1326" s="0" t="n">
        <v>34</v>
      </c>
      <c r="AJ1326" s="6" t="n">
        <v>42551</v>
      </c>
      <c r="AK1326" s="0" t="n">
        <v>1.714</v>
      </c>
      <c r="AL1326" s="6" t="n">
        <v>42551</v>
      </c>
      <c r="AM1326" s="0" t="n">
        <v>393</v>
      </c>
      <c r="AN1326" s="0" t="n">
        <v>436</v>
      </c>
      <c r="AO1326" s="0" t="n">
        <v>571</v>
      </c>
      <c r="AP1326" s="0" t="n">
        <v>639</v>
      </c>
      <c r="AQ1326" s="0" t="s">
        <v>880</v>
      </c>
      <c r="AR1326" s="0" t="s">
        <v>58</v>
      </c>
      <c r="AS1326" s="0" t="s">
        <v>77</v>
      </c>
      <c r="AT1326" s="0" t="n">
        <v>21</v>
      </c>
      <c r="AU1326" s="0" t="n">
        <v>20</v>
      </c>
      <c r="AX1326" s="0" t="s">
        <v>145</v>
      </c>
    </row>
    <row r="1327" customFormat="false" ht="15" hidden="false" customHeight="false" outlineLevel="0" collapsed="false">
      <c r="A1327" s="0" t="s">
        <v>6987</v>
      </c>
      <c r="B1327" s="0" t="s">
        <v>6339</v>
      </c>
      <c r="C1327" s="0" t="s">
        <v>6988</v>
      </c>
      <c r="E1327" s="1" t="s">
        <v>6988</v>
      </c>
      <c r="G1327" s="5" t="s">
        <v>6988</v>
      </c>
      <c r="H1327" s="5"/>
      <c r="I1327" s="5"/>
      <c r="J1327" s="5"/>
      <c r="K1327" s="5"/>
      <c r="L1327" s="5"/>
      <c r="M1327" s="5"/>
      <c r="N1327" s="5"/>
      <c r="O1327" s="0" t="s">
        <v>6988</v>
      </c>
      <c r="P1327" s="0" t="s">
        <v>6989</v>
      </c>
      <c r="Q1327" s="0" t="s">
        <v>51</v>
      </c>
      <c r="R1327" s="0" t="s">
        <v>52</v>
      </c>
      <c r="S1327" s="0" t="n">
        <v>5</v>
      </c>
      <c r="T1327" s="0" t="n">
        <v>2110</v>
      </c>
      <c r="U1327" s="0" t="n">
        <v>2110</v>
      </c>
      <c r="W1327" s="0" t="s">
        <v>6990</v>
      </c>
      <c r="X1327" s="0" t="n">
        <v>6</v>
      </c>
      <c r="Y1327" s="0" t="s">
        <v>53</v>
      </c>
      <c r="Z1327" s="0" t="n">
        <v>2110</v>
      </c>
      <c r="AA1327" s="0" t="s">
        <v>54</v>
      </c>
      <c r="AB1327" s="0" t="s">
        <v>54</v>
      </c>
      <c r="AC1327" s="0" t="n">
        <v>69</v>
      </c>
      <c r="AD1327" s="0" t="s">
        <v>962</v>
      </c>
      <c r="AG1327" s="6" t="n">
        <v>42643</v>
      </c>
      <c r="AH1327" s="0" t="n">
        <v>-2</v>
      </c>
      <c r="AI1327" s="0" t="n">
        <v>-3</v>
      </c>
      <c r="AJ1327" s="6" t="n">
        <v>42643</v>
      </c>
      <c r="AK1327" s="0" t="n">
        <v>69</v>
      </c>
      <c r="AL1327" s="6" t="n">
        <v>42643</v>
      </c>
      <c r="AM1327" s="0" t="n">
        <v>7</v>
      </c>
      <c r="AN1327" s="0" t="n">
        <v>7</v>
      </c>
      <c r="AO1327" s="0" t="n">
        <v>9</v>
      </c>
      <c r="AP1327" s="0" t="n">
        <v>10</v>
      </c>
      <c r="AQ1327" s="0" t="s">
        <v>880</v>
      </c>
      <c r="AR1327" s="0" t="s">
        <v>58</v>
      </c>
      <c r="AS1327" s="0" t="s">
        <v>53</v>
      </c>
      <c r="AT1327" s="0" t="n">
        <v>4</v>
      </c>
      <c r="AU1327" s="0" t="n">
        <v>3</v>
      </c>
      <c r="AV1327" s="0" t="s">
        <v>145</v>
      </c>
      <c r="AX1327" s="0" t="s">
        <v>145</v>
      </c>
    </row>
    <row r="1328" customFormat="false" ht="15" hidden="false" customHeight="false" outlineLevel="0" collapsed="false">
      <c r="A1328" s="0" t="s">
        <v>6991</v>
      </c>
      <c r="B1328" s="0" t="s">
        <v>6339</v>
      </c>
      <c r="C1328" s="0" t="s">
        <v>6992</v>
      </c>
      <c r="E1328" s="1" t="s">
        <v>6992</v>
      </c>
      <c r="G1328" s="5" t="s">
        <v>6992</v>
      </c>
      <c r="H1328" s="5"/>
      <c r="I1328" s="5"/>
      <c r="J1328" s="5"/>
      <c r="K1328" s="5"/>
      <c r="L1328" s="5"/>
      <c r="M1328" s="5"/>
      <c r="N1328" s="5"/>
      <c r="O1328" s="0" t="s">
        <v>6993</v>
      </c>
      <c r="P1328" s="0" t="s">
        <v>6994</v>
      </c>
      <c r="Q1328" s="0" t="s">
        <v>51</v>
      </c>
      <c r="R1328" s="0" t="s">
        <v>52</v>
      </c>
      <c r="S1328" s="0" t="n">
        <v>1.318</v>
      </c>
      <c r="T1328" s="0" t="n">
        <v>3299</v>
      </c>
      <c r="U1328" s="0" t="n">
        <v>3299</v>
      </c>
      <c r="W1328" s="0" t="s">
        <v>6995</v>
      </c>
      <c r="X1328" s="0" t="n">
        <v>17</v>
      </c>
      <c r="Y1328" s="0" t="s">
        <v>67</v>
      </c>
      <c r="Z1328" s="0" t="n">
        <v>6420</v>
      </c>
      <c r="AA1328" s="0" t="s">
        <v>6996</v>
      </c>
      <c r="AB1328" s="0" t="s">
        <v>56</v>
      </c>
      <c r="AD1328" s="0" t="s">
        <v>6997</v>
      </c>
      <c r="AE1328" s="0" t="s">
        <v>6998</v>
      </c>
      <c r="AF1328" s="0" t="n">
        <v>86</v>
      </c>
      <c r="AG1328" s="0" t="n">
        <v>94</v>
      </c>
      <c r="AH1328" s="6" t="n">
        <v>42369</v>
      </c>
      <c r="AI1328" s="0" t="n">
        <v>2.891</v>
      </c>
      <c r="AJ1328" s="6" t="n">
        <v>42369</v>
      </c>
      <c r="AK1328" s="0" t="n">
        <v>1.56</v>
      </c>
      <c r="AL1328" s="0" t="n">
        <v>1.699</v>
      </c>
      <c r="AM1328" s="0" t="s">
        <v>56</v>
      </c>
      <c r="AN1328" s="0" t="s">
        <v>56</v>
      </c>
      <c r="AO1328" s="0" t="s">
        <v>70</v>
      </c>
      <c r="AP1328" s="0" t="s">
        <v>70</v>
      </c>
      <c r="AQ1328" s="0" t="s">
        <v>67</v>
      </c>
      <c r="AR1328" s="0" t="n">
        <v>26</v>
      </c>
      <c r="AS1328" s="0" t="n">
        <v>7</v>
      </c>
      <c r="AT1328" s="0" t="s">
        <v>5524</v>
      </c>
      <c r="AV1328" s="0" t="s">
        <v>145</v>
      </c>
      <c r="AW1328" s="0" t="s">
        <v>6999</v>
      </c>
    </row>
    <row r="1329" customFormat="false" ht="15" hidden="false" customHeight="false" outlineLevel="0" collapsed="false">
      <c r="A1329" s="0" t="s">
        <v>7000</v>
      </c>
      <c r="B1329" s="0" t="s">
        <v>6339</v>
      </c>
      <c r="C1329" s="0" t="s">
        <v>7001</v>
      </c>
      <c r="E1329" s="1" t="s">
        <v>7001</v>
      </c>
      <c r="G1329" s="5" t="s">
        <v>7001</v>
      </c>
      <c r="H1329" s="5"/>
      <c r="I1329" s="5"/>
      <c r="J1329" s="5"/>
      <c r="K1329" s="5"/>
      <c r="L1329" s="5"/>
      <c r="M1329" s="5"/>
      <c r="N1329" s="5"/>
      <c r="O1329" s="0" t="s">
        <v>7001</v>
      </c>
      <c r="P1329" s="0" t="s">
        <v>7002</v>
      </c>
      <c r="Q1329" s="0" t="s">
        <v>51</v>
      </c>
      <c r="R1329" s="0" t="s">
        <v>52</v>
      </c>
      <c r="S1329" s="0" t="n">
        <v>523</v>
      </c>
      <c r="T1329" s="0" t="n">
        <v>1051</v>
      </c>
      <c r="U1329" s="0" t="n">
        <v>1051</v>
      </c>
      <c r="V1329" s="0" t="n">
        <v>1051</v>
      </c>
      <c r="W1329" s="0" t="s">
        <v>7003</v>
      </c>
      <c r="X1329" s="0" t="n">
        <v>192</v>
      </c>
      <c r="Y1329" s="0" t="s">
        <v>53</v>
      </c>
      <c r="Z1329" s="0" t="n">
        <v>1051</v>
      </c>
      <c r="AA1329" s="0" t="s">
        <v>54</v>
      </c>
      <c r="AB1329" s="0" t="s">
        <v>54</v>
      </c>
      <c r="AD1329" s="0" t="s">
        <v>7004</v>
      </c>
      <c r="AG1329" s="6" t="n">
        <v>42825</v>
      </c>
      <c r="AH1329" s="0" t="n">
        <v>45</v>
      </c>
      <c r="AI1329" s="0" t="n">
        <v>48</v>
      </c>
      <c r="AJ1329" s="6" t="n">
        <v>42825</v>
      </c>
      <c r="AK1329" s="0" t="n">
        <v>3.888</v>
      </c>
      <c r="AL1329" s="6" t="n">
        <v>42460</v>
      </c>
      <c r="AM1329" s="0" t="n">
        <v>0</v>
      </c>
      <c r="AN1329" s="0" t="n">
        <v>0</v>
      </c>
      <c r="AO1329" s="0" t="n">
        <v>1.003</v>
      </c>
      <c r="AP1329" s="0" t="n">
        <v>1.12</v>
      </c>
      <c r="AQ1329" s="0" t="s">
        <v>880</v>
      </c>
      <c r="AR1329" s="0" t="s">
        <v>58</v>
      </c>
      <c r="AS1329" s="0" t="s">
        <v>53</v>
      </c>
      <c r="AT1329" s="0" t="n">
        <v>26</v>
      </c>
      <c r="AU1329" s="0" t="n">
        <v>25</v>
      </c>
      <c r="AV1329" s="0" t="s">
        <v>7005</v>
      </c>
      <c r="AW1329" s="0" t="s">
        <v>7006</v>
      </c>
      <c r="AX1329" s="0" t="s">
        <v>145</v>
      </c>
    </row>
    <row r="1330" customFormat="false" ht="15" hidden="false" customHeight="false" outlineLevel="0" collapsed="false">
      <c r="A1330" s="0" t="s">
        <v>7007</v>
      </c>
      <c r="B1330" s="0" t="s">
        <v>6339</v>
      </c>
      <c r="C1330" s="0" t="s">
        <v>7008</v>
      </c>
      <c r="E1330" s="1" t="s">
        <v>7008</v>
      </c>
      <c r="G1330" s="5" t="s">
        <v>7008</v>
      </c>
      <c r="H1330" s="5" t="s">
        <v>7009</v>
      </c>
      <c r="I1330" s="5" t="s">
        <v>7010</v>
      </c>
      <c r="J1330" s="5"/>
      <c r="K1330" s="5"/>
      <c r="L1330" s="5"/>
      <c r="M1330" s="5"/>
      <c r="N1330" s="5"/>
      <c r="O1330" s="0" t="s">
        <v>7008</v>
      </c>
      <c r="P1330" s="0" t="s">
        <v>7011</v>
      </c>
      <c r="Q1330" s="0" t="s">
        <v>51</v>
      </c>
      <c r="R1330" s="0" t="s">
        <v>52</v>
      </c>
      <c r="S1330" s="0" t="n">
        <v>0</v>
      </c>
      <c r="T1330" s="0" t="n">
        <v>7010</v>
      </c>
      <c r="U1330" s="0" t="n">
        <v>7010</v>
      </c>
      <c r="W1330" s="0" t="s">
        <v>7012</v>
      </c>
      <c r="X1330" s="0" t="n">
        <v>8</v>
      </c>
      <c r="Y1330" s="0" t="s">
        <v>512</v>
      </c>
      <c r="Z1330" s="0" t="n">
        <v>7010</v>
      </c>
      <c r="AA1330" s="0" t="s">
        <v>54</v>
      </c>
      <c r="AB1330" s="0" t="s">
        <v>54</v>
      </c>
      <c r="AC1330" s="0" t="n">
        <v>3</v>
      </c>
      <c r="AD1330" s="0" t="s">
        <v>7013</v>
      </c>
      <c r="AE1330" s="0" t="s">
        <v>7014</v>
      </c>
      <c r="AF1330" s="0" t="n">
        <v>0</v>
      </c>
      <c r="AG1330" s="0" t="n">
        <v>0</v>
      </c>
      <c r="AH1330" s="6" t="n">
        <v>42369</v>
      </c>
      <c r="AI1330" s="0" t="n">
        <v>3</v>
      </c>
      <c r="AJ1330" s="6" t="n">
        <v>42369</v>
      </c>
      <c r="AK1330" s="0" t="n">
        <v>204</v>
      </c>
      <c r="AL1330" s="0" t="n">
        <v>222</v>
      </c>
      <c r="AM1330" s="0" t="s">
        <v>56</v>
      </c>
      <c r="AN1330" s="0" t="s">
        <v>56</v>
      </c>
      <c r="AO1330" s="0" t="s">
        <v>70</v>
      </c>
      <c r="AP1330" s="0" t="s">
        <v>70</v>
      </c>
      <c r="AQ1330" s="0" t="s">
        <v>512</v>
      </c>
      <c r="AR1330" s="0" t="n">
        <v>5</v>
      </c>
      <c r="AS1330" s="0" t="n">
        <v>4</v>
      </c>
      <c r="AV1330" s="0" t="s">
        <v>145</v>
      </c>
    </row>
    <row r="1331" customFormat="false" ht="15" hidden="false" customHeight="false" outlineLevel="0" collapsed="false">
      <c r="A1331" s="0" t="s">
        <v>7015</v>
      </c>
      <c r="B1331" s="0" t="s">
        <v>6339</v>
      </c>
      <c r="C1331" s="0" t="s">
        <v>7016</v>
      </c>
      <c r="E1331" s="1" t="s">
        <v>7016</v>
      </c>
      <c r="G1331" s="5" t="s">
        <v>7016</v>
      </c>
      <c r="H1331" s="5"/>
      <c r="I1331" s="5"/>
      <c r="J1331" s="5"/>
      <c r="K1331" s="5"/>
      <c r="L1331" s="5"/>
      <c r="M1331" s="5"/>
      <c r="N1331" s="5"/>
      <c r="O1331" s="0" t="s">
        <v>7016</v>
      </c>
      <c r="P1331" s="0" t="s">
        <v>7017</v>
      </c>
      <c r="Q1331" s="0" t="s">
        <v>51</v>
      </c>
      <c r="R1331" s="0" t="s">
        <v>52</v>
      </c>
      <c r="S1331" s="0" t="n">
        <v>31.356</v>
      </c>
      <c r="T1331" s="0" t="n">
        <v>510</v>
      </c>
      <c r="U1331" s="0" t="n">
        <v>510</v>
      </c>
      <c r="V1331" s="0" t="n">
        <v>729</v>
      </c>
      <c r="W1331" s="0" t="s">
        <v>7018</v>
      </c>
      <c r="X1331" s="0" t="n">
        <v>137</v>
      </c>
      <c r="Y1331" s="0" t="s">
        <v>53</v>
      </c>
      <c r="Z1331" s="0" t="n">
        <v>510</v>
      </c>
      <c r="AA1331" s="0" t="s">
        <v>54</v>
      </c>
      <c r="AB1331" s="0" t="s">
        <v>54</v>
      </c>
      <c r="AC1331" s="0" t="n">
        <v>26.827</v>
      </c>
      <c r="AD1331" s="0" t="s">
        <v>962</v>
      </c>
      <c r="AG1331" s="6" t="n">
        <v>42551</v>
      </c>
      <c r="AH1331" s="0" t="n">
        <v>-5.751</v>
      </c>
      <c r="AI1331" s="0" t="n">
        <v>-6.385</v>
      </c>
      <c r="AJ1331" s="6" t="n">
        <v>42551</v>
      </c>
      <c r="AK1331" s="0" t="n">
        <v>26.827</v>
      </c>
      <c r="AL1331" s="6" t="n">
        <v>42551</v>
      </c>
      <c r="AM1331" s="0" t="n">
        <v>107.146</v>
      </c>
      <c r="AN1331" s="0" t="n">
        <v>118.953</v>
      </c>
      <c r="AO1331" s="0" t="n">
        <v>27.769</v>
      </c>
      <c r="AP1331" s="0" t="n">
        <v>31.027</v>
      </c>
      <c r="AQ1331" s="0" t="s">
        <v>880</v>
      </c>
      <c r="AR1331" s="0" t="s">
        <v>58</v>
      </c>
      <c r="AS1331" s="0" t="s">
        <v>53</v>
      </c>
      <c r="AT1331" s="0" t="n">
        <v>5</v>
      </c>
      <c r="AU1331" s="0" t="n">
        <v>9</v>
      </c>
      <c r="AV1331" s="0" t="s">
        <v>7019</v>
      </c>
      <c r="AX1331" s="0" t="s">
        <v>145</v>
      </c>
      <c r="AY1331" s="0" t="s">
        <v>7020</v>
      </c>
    </row>
    <row r="1332" customFormat="false" ht="15" hidden="false" customHeight="false" outlineLevel="0" collapsed="false">
      <c r="A1332" s="0" t="s">
        <v>7021</v>
      </c>
      <c r="B1332" s="0" t="s">
        <v>6339</v>
      </c>
      <c r="C1332" s="0" t="s">
        <v>7022</v>
      </c>
      <c r="E1332" s="1" t="s">
        <v>7022</v>
      </c>
      <c r="G1332" s="5" t="s">
        <v>7022</v>
      </c>
      <c r="H1332" s="5"/>
      <c r="I1332" s="5"/>
      <c r="J1332" s="5"/>
      <c r="K1332" s="5"/>
      <c r="L1332" s="5"/>
      <c r="M1332" s="5"/>
      <c r="N1332" s="5"/>
      <c r="O1332" s="0" t="s">
        <v>7022</v>
      </c>
      <c r="P1332" s="0" t="s">
        <v>7023</v>
      </c>
      <c r="Q1332" s="0" t="s">
        <v>51</v>
      </c>
      <c r="R1332" s="0" t="s">
        <v>52</v>
      </c>
      <c r="S1332" s="0" t="n">
        <v>409</v>
      </c>
      <c r="T1332" s="0" t="n">
        <v>5829</v>
      </c>
      <c r="U1332" s="0" t="n">
        <v>5829</v>
      </c>
      <c r="W1332" s="0" t="s">
        <v>7024</v>
      </c>
      <c r="X1332" s="0" t="n">
        <v>28</v>
      </c>
      <c r="Y1332" s="0" t="s">
        <v>53</v>
      </c>
      <c r="Z1332" s="0" t="n">
        <v>5829</v>
      </c>
      <c r="AA1332" s="0" t="s">
        <v>54</v>
      </c>
      <c r="AB1332" s="0" t="s">
        <v>54</v>
      </c>
      <c r="AC1332" s="0" t="n">
        <v>1.736</v>
      </c>
      <c r="AD1332" s="0" t="s">
        <v>6407</v>
      </c>
      <c r="AG1332" s="6" t="n">
        <v>42735</v>
      </c>
      <c r="AH1332" s="0" t="n">
        <v>42</v>
      </c>
      <c r="AI1332" s="0" t="n">
        <v>44</v>
      </c>
      <c r="AJ1332" s="6" t="n">
        <v>42735</v>
      </c>
      <c r="AK1332" s="0" t="n">
        <v>1.736</v>
      </c>
      <c r="AL1332" s="6" t="n">
        <v>42735</v>
      </c>
      <c r="AM1332" s="0" t="n">
        <v>355</v>
      </c>
      <c r="AN1332" s="0" t="n">
        <v>374</v>
      </c>
      <c r="AO1332" s="0" t="n">
        <v>1.062</v>
      </c>
      <c r="AP1332" s="0" t="n">
        <v>1.187</v>
      </c>
      <c r="AQ1332" s="0" t="s">
        <v>880</v>
      </c>
      <c r="AR1332" s="0" t="s">
        <v>58</v>
      </c>
      <c r="AS1332" s="0" t="s">
        <v>53</v>
      </c>
      <c r="AT1332" s="0" t="n">
        <v>19</v>
      </c>
      <c r="AU1332" s="0" t="n">
        <v>18</v>
      </c>
      <c r="AX1332" s="0" t="s">
        <v>145</v>
      </c>
    </row>
    <row r="1333" customFormat="false" ht="15" hidden="false" customHeight="false" outlineLevel="0" collapsed="false">
      <c r="A1333" s="0" t="s">
        <v>7025</v>
      </c>
      <c r="B1333" s="0" t="s">
        <v>6339</v>
      </c>
      <c r="C1333" s="0" t="s">
        <v>7026</v>
      </c>
      <c r="E1333" s="1" t="s">
        <v>7026</v>
      </c>
      <c r="G1333" s="5" t="s">
        <v>7026</v>
      </c>
      <c r="H1333" s="5"/>
      <c r="I1333" s="5"/>
      <c r="J1333" s="5"/>
      <c r="K1333" s="5"/>
      <c r="L1333" s="5"/>
      <c r="M1333" s="5"/>
      <c r="N1333" s="5"/>
      <c r="O1333" s="0" t="s">
        <v>7026</v>
      </c>
      <c r="P1333" s="0" t="s">
        <v>7027</v>
      </c>
      <c r="Q1333" s="0" t="s">
        <v>51</v>
      </c>
      <c r="R1333" s="0" t="s">
        <v>52</v>
      </c>
      <c r="S1333" s="0" t="n">
        <v>35.816</v>
      </c>
      <c r="T1333" s="0" t="n">
        <v>1200</v>
      </c>
      <c r="U1333" s="0" t="n">
        <v>1200</v>
      </c>
      <c r="V1333" s="0" t="n">
        <v>1200</v>
      </c>
      <c r="W1333" s="0" t="s">
        <v>7028</v>
      </c>
      <c r="X1333" s="0" t="n">
        <v>998</v>
      </c>
      <c r="Y1333" s="0" t="s">
        <v>53</v>
      </c>
      <c r="Z1333" s="0" t="n">
        <v>1200</v>
      </c>
      <c r="AA1333" s="0" t="s">
        <v>54</v>
      </c>
      <c r="AB1333" s="0" t="s">
        <v>54</v>
      </c>
      <c r="AC1333" s="0" t="n">
        <v>33.9</v>
      </c>
      <c r="AD1333" s="0" t="s">
        <v>6712</v>
      </c>
      <c r="AG1333" s="6" t="n">
        <v>42643</v>
      </c>
      <c r="AH1333" s="0" t="n">
        <v>733</v>
      </c>
      <c r="AI1333" s="0" t="n">
        <v>818</v>
      </c>
      <c r="AJ1333" s="6" t="n">
        <v>42643</v>
      </c>
      <c r="AK1333" s="0" t="n">
        <v>33.9</v>
      </c>
      <c r="AL1333" s="6" t="n">
        <v>42643</v>
      </c>
      <c r="AM1333" s="0" t="n">
        <v>38.007</v>
      </c>
      <c r="AN1333" s="0" t="n">
        <v>42.42</v>
      </c>
      <c r="AO1333" s="0" t="n">
        <v>39.384</v>
      </c>
      <c r="AP1333" s="0" t="n">
        <v>44.006</v>
      </c>
      <c r="AQ1333" s="0" t="s">
        <v>880</v>
      </c>
      <c r="AR1333" s="0" t="s">
        <v>58</v>
      </c>
      <c r="AS1333" s="0" t="s">
        <v>53</v>
      </c>
      <c r="AT1333" s="0" t="n">
        <v>333</v>
      </c>
      <c r="AU1333" s="0" t="n">
        <v>411</v>
      </c>
      <c r="AX1333" s="0" t="s">
        <v>145</v>
      </c>
    </row>
    <row r="1334" customFormat="false" ht="15" hidden="false" customHeight="false" outlineLevel="0" collapsed="false">
      <c r="A1334" s="0" t="s">
        <v>7029</v>
      </c>
      <c r="B1334" s="0" t="s">
        <v>6339</v>
      </c>
      <c r="C1334" s="0" t="s">
        <v>7030</v>
      </c>
      <c r="E1334" s="1" t="s">
        <v>7030</v>
      </c>
      <c r="G1334" s="5" t="s">
        <v>7030</v>
      </c>
      <c r="H1334" s="5"/>
      <c r="I1334" s="5"/>
      <c r="J1334" s="5"/>
      <c r="K1334" s="5"/>
      <c r="L1334" s="5"/>
      <c r="M1334" s="5"/>
      <c r="N1334" s="5"/>
      <c r="Q1334" s="0" t="s">
        <v>51</v>
      </c>
      <c r="R1334" s="0" t="s">
        <v>539</v>
      </c>
      <c r="S1334" s="0" t="n">
        <v>0</v>
      </c>
      <c r="T1334" s="0" t="n">
        <v>7219</v>
      </c>
      <c r="U1334" s="0" t="n">
        <v>7219</v>
      </c>
      <c r="W1334" s="0" t="s">
        <v>7031</v>
      </c>
      <c r="X1334" s="0" t="n">
        <v>2</v>
      </c>
      <c r="Y1334" s="0" t="s">
        <v>53</v>
      </c>
      <c r="AD1334" s="0" t="s">
        <v>962</v>
      </c>
      <c r="AE1334" s="0" t="s">
        <v>7032</v>
      </c>
      <c r="AF1334" s="0" t="n">
        <v>0</v>
      </c>
      <c r="AG1334" s="0" t="n">
        <v>0</v>
      </c>
      <c r="AH1334" s="6" t="n">
        <v>42369</v>
      </c>
      <c r="AI1334" s="0" t="s">
        <v>56</v>
      </c>
      <c r="AK1334" s="0" t="n">
        <v>0</v>
      </c>
      <c r="AL1334" s="0" t="n">
        <v>0</v>
      </c>
      <c r="AM1334" s="0" t="s">
        <v>56</v>
      </c>
      <c r="AN1334" s="0" t="s">
        <v>56</v>
      </c>
      <c r="AO1334" s="0" t="s">
        <v>189</v>
      </c>
      <c r="AP1334" s="0" t="s">
        <v>189</v>
      </c>
      <c r="AQ1334" s="0" t="s">
        <v>53</v>
      </c>
      <c r="AR1334" s="0" t="n">
        <v>0</v>
      </c>
      <c r="AS1334" s="0" t="n">
        <v>1</v>
      </c>
      <c r="AV1334" s="0" t="s">
        <v>145</v>
      </c>
    </row>
    <row r="1335" customFormat="false" ht="15" hidden="false" customHeight="false" outlineLevel="0" collapsed="false">
      <c r="A1335" s="0" t="s">
        <v>7033</v>
      </c>
      <c r="B1335" s="0" t="s">
        <v>6339</v>
      </c>
      <c r="C1335" s="0" t="s">
        <v>7034</v>
      </c>
      <c r="E1335" s="1" t="s">
        <v>7034</v>
      </c>
      <c r="G1335" s="5" t="s">
        <v>7034</v>
      </c>
      <c r="H1335" s="5" t="s">
        <v>7035</v>
      </c>
      <c r="I1335" s="5"/>
      <c r="J1335" s="5"/>
      <c r="K1335" s="5"/>
      <c r="L1335" s="5"/>
      <c r="M1335" s="5"/>
      <c r="N1335" s="5"/>
      <c r="O1335" s="0" t="s">
        <v>7036</v>
      </c>
      <c r="P1335" s="0" t="s">
        <v>7037</v>
      </c>
      <c r="Q1335" s="0" t="s">
        <v>51</v>
      </c>
      <c r="R1335" s="0" t="s">
        <v>52</v>
      </c>
      <c r="S1335" s="0" t="n">
        <v>329</v>
      </c>
      <c r="T1335" s="0" t="n">
        <v>6311</v>
      </c>
      <c r="U1335" s="0" t="n">
        <v>6311</v>
      </c>
      <c r="W1335" s="0" t="s">
        <v>7038</v>
      </c>
      <c r="X1335" s="0" t="n">
        <v>22</v>
      </c>
      <c r="Y1335" s="0" t="s">
        <v>67</v>
      </c>
      <c r="Z1335" s="0" t="n">
        <v>7211</v>
      </c>
      <c r="AA1335" s="0" t="s">
        <v>120</v>
      </c>
      <c r="AB1335" s="0" t="s">
        <v>56</v>
      </c>
      <c r="AC1335" s="0" t="n">
        <v>13</v>
      </c>
      <c r="AD1335" s="0" t="s">
        <v>962</v>
      </c>
      <c r="AE1335" s="0" t="s">
        <v>7039</v>
      </c>
      <c r="AF1335" s="0" t="n">
        <v>64</v>
      </c>
      <c r="AG1335" s="0" t="n">
        <v>69</v>
      </c>
      <c r="AH1335" s="6" t="n">
        <v>42369</v>
      </c>
      <c r="AI1335" s="0" t="n">
        <v>738</v>
      </c>
      <c r="AJ1335" s="6" t="n">
        <v>42369</v>
      </c>
      <c r="AK1335" s="0" t="n">
        <v>270</v>
      </c>
      <c r="AL1335" s="0" t="n">
        <v>293</v>
      </c>
      <c r="AM1335" s="0" t="s">
        <v>56</v>
      </c>
      <c r="AN1335" s="0" t="s">
        <v>56</v>
      </c>
      <c r="AO1335" s="0" t="s">
        <v>70</v>
      </c>
      <c r="AP1335" s="0" t="s">
        <v>70</v>
      </c>
      <c r="AQ1335" s="0" t="s">
        <v>67</v>
      </c>
      <c r="AR1335" s="0" t="n">
        <v>28</v>
      </c>
      <c r="AS1335" s="0" t="n">
        <v>22</v>
      </c>
      <c r="AV1335" s="0" t="s">
        <v>145</v>
      </c>
    </row>
    <row r="1336" customFormat="false" ht="15" hidden="false" customHeight="false" outlineLevel="0" collapsed="false">
      <c r="A1336" s="0" t="s">
        <v>7040</v>
      </c>
      <c r="B1336" s="0" t="s">
        <v>6339</v>
      </c>
      <c r="C1336" s="0" t="s">
        <v>7041</v>
      </c>
      <c r="E1336" s="1" t="s">
        <v>7041</v>
      </c>
      <c r="G1336" s="5" t="s">
        <v>7041</v>
      </c>
      <c r="H1336" s="5"/>
      <c r="I1336" s="5"/>
      <c r="J1336" s="5"/>
      <c r="K1336" s="5"/>
      <c r="L1336" s="5"/>
      <c r="M1336" s="5"/>
      <c r="N1336" s="5"/>
      <c r="O1336" s="0" t="s">
        <v>7041</v>
      </c>
      <c r="P1336" s="0" t="s">
        <v>7042</v>
      </c>
      <c r="Q1336" s="0" t="s">
        <v>51</v>
      </c>
      <c r="R1336" s="0" t="s">
        <v>52</v>
      </c>
      <c r="S1336" s="0" t="n">
        <v>38</v>
      </c>
      <c r="T1336" s="0" t="n">
        <v>2120</v>
      </c>
      <c r="U1336" s="0" t="n">
        <v>2120</v>
      </c>
      <c r="W1336" s="0" t="s">
        <v>7043</v>
      </c>
      <c r="X1336" s="0" t="n">
        <v>8</v>
      </c>
      <c r="Y1336" s="0" t="s">
        <v>53</v>
      </c>
      <c r="Z1336" s="0" t="n">
        <v>2120</v>
      </c>
      <c r="AA1336" s="0" t="s">
        <v>54</v>
      </c>
      <c r="AB1336" s="0" t="s">
        <v>54</v>
      </c>
      <c r="AC1336" s="0" t="n">
        <v>247</v>
      </c>
      <c r="AD1336" s="0" t="s">
        <v>6539</v>
      </c>
      <c r="AG1336" s="6" t="n">
        <v>42735</v>
      </c>
      <c r="AH1336" s="0" t="n">
        <v>-19</v>
      </c>
      <c r="AI1336" s="0" t="n">
        <v>-20</v>
      </c>
      <c r="AJ1336" s="6" t="n">
        <v>42735</v>
      </c>
      <c r="AK1336" s="0" t="n">
        <v>247</v>
      </c>
      <c r="AL1336" s="6" t="n">
        <v>42735</v>
      </c>
      <c r="AM1336" s="0" t="n">
        <v>66</v>
      </c>
      <c r="AN1336" s="0" t="n">
        <v>70</v>
      </c>
      <c r="AO1336" s="0" t="n">
        <v>188</v>
      </c>
      <c r="AP1336" s="0" t="n">
        <v>210</v>
      </c>
      <c r="AQ1336" s="0" t="s">
        <v>880</v>
      </c>
      <c r="AR1336" s="0" t="s">
        <v>58</v>
      </c>
      <c r="AS1336" s="0" t="s">
        <v>53</v>
      </c>
      <c r="AT1336" s="0" t="n">
        <v>7</v>
      </c>
      <c r="AU1336" s="0" t="n">
        <v>6</v>
      </c>
      <c r="AX1336" s="0" t="s">
        <v>145</v>
      </c>
      <c r="AY1336" s="0" t="s">
        <v>836</v>
      </c>
    </row>
    <row r="1337" customFormat="false" ht="15" hidden="false" customHeight="false" outlineLevel="0" collapsed="false">
      <c r="A1337" s="0" t="s">
        <v>7044</v>
      </c>
      <c r="B1337" s="0" t="s">
        <v>6339</v>
      </c>
      <c r="C1337" s="0" t="s">
        <v>7045</v>
      </c>
      <c r="E1337" s="1" t="s">
        <v>7045</v>
      </c>
      <c r="G1337" s="5" t="s">
        <v>7045</v>
      </c>
      <c r="H1337" s="5"/>
      <c r="I1337" s="5"/>
      <c r="J1337" s="5"/>
      <c r="K1337" s="5"/>
      <c r="L1337" s="5"/>
      <c r="M1337" s="5"/>
      <c r="N1337" s="5"/>
      <c r="O1337" s="0" t="s">
        <v>7046</v>
      </c>
      <c r="P1337" s="0" t="s">
        <v>7047</v>
      </c>
      <c r="Q1337" s="0" t="s">
        <v>51</v>
      </c>
      <c r="R1337" s="0" t="s">
        <v>52</v>
      </c>
      <c r="S1337" s="0" t="n">
        <v>348</v>
      </c>
      <c r="T1337" s="0" t="n">
        <v>6202</v>
      </c>
      <c r="U1337" s="0" t="n">
        <v>6202</v>
      </c>
      <c r="W1337" s="0" t="s">
        <v>7048</v>
      </c>
      <c r="X1337" s="0" t="n">
        <v>1</v>
      </c>
      <c r="Y1337" s="0" t="s">
        <v>67</v>
      </c>
      <c r="AA1337" s="0" t="s">
        <v>120</v>
      </c>
      <c r="AB1337" s="0" t="s">
        <v>56</v>
      </c>
      <c r="AD1337" s="0" t="s">
        <v>7049</v>
      </c>
      <c r="AE1337" s="0" t="s">
        <v>7050</v>
      </c>
      <c r="AF1337" s="0" t="n">
        <v>-15</v>
      </c>
      <c r="AG1337" s="0" t="n">
        <v>-17</v>
      </c>
      <c r="AH1337" s="6" t="n">
        <v>42277</v>
      </c>
      <c r="AI1337" s="0" t="n">
        <v>3.169</v>
      </c>
      <c r="AJ1337" s="6" t="n">
        <v>42277</v>
      </c>
      <c r="AK1337" s="0" t="n">
        <v>550</v>
      </c>
      <c r="AL1337" s="0" t="n">
        <v>616</v>
      </c>
      <c r="AM1337" s="0" t="n">
        <v>665</v>
      </c>
      <c r="AN1337" s="0" t="n">
        <v>733</v>
      </c>
      <c r="AO1337" s="0" t="s">
        <v>189</v>
      </c>
      <c r="AP1337" s="0" t="s">
        <v>189</v>
      </c>
      <c r="AQ1337" s="0" t="s">
        <v>67</v>
      </c>
      <c r="AR1337" s="0" t="n">
        <v>1633</v>
      </c>
      <c r="AS1337" s="0" t="n">
        <v>48</v>
      </c>
      <c r="AV1337" s="0" t="s">
        <v>145</v>
      </c>
      <c r="AW1337" s="0" t="s">
        <v>7051</v>
      </c>
    </row>
    <row r="1338" customFormat="false" ht="15" hidden="false" customHeight="false" outlineLevel="0" collapsed="false">
      <c r="A1338" s="0" t="s">
        <v>7052</v>
      </c>
      <c r="B1338" s="0" t="s">
        <v>6339</v>
      </c>
      <c r="C1338" s="0" t="s">
        <v>7053</v>
      </c>
      <c r="E1338" s="1" t="s">
        <v>7053</v>
      </c>
      <c r="G1338" s="5" t="s">
        <v>7053</v>
      </c>
      <c r="H1338" s="5"/>
      <c r="I1338" s="5"/>
      <c r="J1338" s="5"/>
      <c r="K1338" s="5"/>
      <c r="L1338" s="5"/>
      <c r="M1338" s="5"/>
      <c r="N1338" s="5"/>
      <c r="O1338" s="0" t="s">
        <v>7054</v>
      </c>
      <c r="P1338" s="0" t="s">
        <v>7055</v>
      </c>
      <c r="Q1338" s="0" t="s">
        <v>51</v>
      </c>
      <c r="R1338" s="0" t="s">
        <v>119</v>
      </c>
      <c r="S1338" s="0" t="n">
        <v>41</v>
      </c>
      <c r="T1338" s="0" t="n">
        <v>8020</v>
      </c>
      <c r="U1338" s="0" t="n">
        <v>8020</v>
      </c>
      <c r="V1338" s="0" t="n">
        <v>7010</v>
      </c>
      <c r="W1338" s="0" t="s">
        <v>7056</v>
      </c>
      <c r="X1338" s="0" t="n">
        <v>17</v>
      </c>
      <c r="Y1338" s="0" t="s">
        <v>67</v>
      </c>
      <c r="Z1338" s="0" t="s">
        <v>120</v>
      </c>
      <c r="AA1338" s="0" t="s">
        <v>792</v>
      </c>
      <c r="AB1338" s="0" t="s">
        <v>56</v>
      </c>
      <c r="AC1338" s="0" t="s">
        <v>120</v>
      </c>
      <c r="AD1338" s="0" t="s">
        <v>6349</v>
      </c>
      <c r="AE1338" s="0" t="s">
        <v>7057</v>
      </c>
      <c r="AF1338" s="0" t="n">
        <v>-2</v>
      </c>
      <c r="AG1338" s="0" t="n">
        <v>-3</v>
      </c>
      <c r="AH1338" s="6" t="n">
        <v>41820</v>
      </c>
      <c r="AI1338" s="0" t="n">
        <v>266</v>
      </c>
      <c r="AJ1338" s="6" t="n">
        <v>41820</v>
      </c>
      <c r="AK1338" s="0" t="n">
        <v>25</v>
      </c>
      <c r="AL1338" s="0" t="n">
        <v>35</v>
      </c>
      <c r="AM1338" s="0" t="s">
        <v>56</v>
      </c>
      <c r="AN1338" s="0" t="s">
        <v>56</v>
      </c>
      <c r="AO1338" s="0" t="s">
        <v>70</v>
      </c>
      <c r="AP1338" s="0" t="s">
        <v>70</v>
      </c>
      <c r="AQ1338" s="0" t="s">
        <v>67</v>
      </c>
      <c r="AR1338" s="0" t="n">
        <v>13</v>
      </c>
      <c r="AS1338" s="0" t="n">
        <v>7</v>
      </c>
      <c r="AV1338" s="0" t="s">
        <v>145</v>
      </c>
    </row>
    <row r="1339" customFormat="false" ht="15" hidden="false" customHeight="false" outlineLevel="0" collapsed="false">
      <c r="A1339" s="0" t="s">
        <v>7058</v>
      </c>
      <c r="B1339" s="0" t="s">
        <v>6339</v>
      </c>
      <c r="C1339" s="0" t="s">
        <v>7059</v>
      </c>
      <c r="E1339" s="1" t="s">
        <v>7059</v>
      </c>
      <c r="G1339" s="5" t="s">
        <v>7059</v>
      </c>
      <c r="H1339" s="5"/>
      <c r="I1339" s="5"/>
      <c r="J1339" s="5"/>
      <c r="K1339" s="5"/>
      <c r="L1339" s="5"/>
      <c r="M1339" s="5"/>
      <c r="N1339" s="5"/>
      <c r="O1339" s="0" t="s">
        <v>7059</v>
      </c>
      <c r="P1339" s="0" t="s">
        <v>7060</v>
      </c>
      <c r="Q1339" s="0" t="s">
        <v>51</v>
      </c>
      <c r="R1339" s="0" t="s">
        <v>52</v>
      </c>
      <c r="S1339" s="0" t="n">
        <v>660</v>
      </c>
      <c r="T1339" s="0" t="n">
        <v>2059</v>
      </c>
      <c r="U1339" s="0" t="n">
        <v>2059</v>
      </c>
      <c r="V1339" s="0" t="n">
        <v>2012</v>
      </c>
      <c r="W1339" s="0" t="s">
        <v>7061</v>
      </c>
      <c r="X1339" s="0" t="n">
        <v>107</v>
      </c>
      <c r="Y1339" s="0" t="s">
        <v>53</v>
      </c>
      <c r="Z1339" s="0" t="n">
        <v>2059</v>
      </c>
      <c r="AA1339" s="0" t="s">
        <v>54</v>
      </c>
      <c r="AB1339" s="0" t="s">
        <v>54</v>
      </c>
      <c r="AC1339" s="0" t="n">
        <v>1.395</v>
      </c>
      <c r="AD1339" s="0" t="s">
        <v>962</v>
      </c>
      <c r="AG1339" s="6" t="n">
        <v>42735</v>
      </c>
      <c r="AH1339" s="0" t="n">
        <v>65</v>
      </c>
      <c r="AI1339" s="0" t="n">
        <v>68</v>
      </c>
      <c r="AJ1339" s="6" t="n">
        <v>42735</v>
      </c>
      <c r="AK1339" s="0" t="n">
        <v>1.395</v>
      </c>
      <c r="AL1339" s="6" t="n">
        <v>42735</v>
      </c>
      <c r="AM1339" s="0" t="n">
        <v>869</v>
      </c>
      <c r="AN1339" s="0" t="n">
        <v>916</v>
      </c>
      <c r="AO1339" s="0" t="n">
        <v>1.561</v>
      </c>
      <c r="AP1339" s="0" t="n">
        <v>1.744</v>
      </c>
      <c r="AQ1339" s="0" t="s">
        <v>880</v>
      </c>
      <c r="AR1339" s="0" t="s">
        <v>58</v>
      </c>
      <c r="AS1339" s="0" t="s">
        <v>53</v>
      </c>
      <c r="AT1339" s="0" t="n">
        <v>58</v>
      </c>
      <c r="AU1339" s="0" t="n">
        <v>57</v>
      </c>
      <c r="AV1339" s="0" t="s">
        <v>7062</v>
      </c>
      <c r="AX1339" s="0" t="s">
        <v>145</v>
      </c>
      <c r="AY1339" s="0" t="s">
        <v>7063</v>
      </c>
    </row>
    <row r="1340" customFormat="false" ht="15" hidden="false" customHeight="false" outlineLevel="0" collapsed="false">
      <c r="A1340" s="0" t="s">
        <v>7064</v>
      </c>
      <c r="B1340" s="0" t="s">
        <v>6339</v>
      </c>
      <c r="C1340" s="0" t="s">
        <v>7065</v>
      </c>
      <c r="E1340" s="1" t="s">
        <v>7065</v>
      </c>
      <c r="G1340" s="5" t="s">
        <v>7065</v>
      </c>
      <c r="H1340" s="5"/>
      <c r="I1340" s="5"/>
      <c r="J1340" s="5"/>
      <c r="K1340" s="5"/>
      <c r="L1340" s="5"/>
      <c r="M1340" s="5"/>
      <c r="N1340" s="5"/>
      <c r="O1340" s="0" t="s">
        <v>7065</v>
      </c>
      <c r="P1340" s="0" t="s">
        <v>7066</v>
      </c>
      <c r="Q1340" s="0" t="s">
        <v>51</v>
      </c>
      <c r="R1340" s="0" t="s">
        <v>52</v>
      </c>
      <c r="S1340" s="0" t="n">
        <v>118</v>
      </c>
      <c r="T1340" s="0" t="n">
        <v>2899</v>
      </c>
      <c r="U1340" s="0" t="n">
        <v>2899</v>
      </c>
      <c r="V1340" s="0" t="n">
        <v>4666</v>
      </c>
      <c r="W1340" s="0" t="s">
        <v>7067</v>
      </c>
      <c r="X1340" s="0" t="n">
        <v>10</v>
      </c>
      <c r="Y1340" s="0" t="s">
        <v>53</v>
      </c>
      <c r="Z1340" s="0" t="n">
        <v>2899</v>
      </c>
      <c r="AA1340" s="0" t="s">
        <v>54</v>
      </c>
      <c r="AB1340" s="0" t="s">
        <v>54</v>
      </c>
      <c r="AC1340" s="0" t="n">
        <v>626</v>
      </c>
      <c r="AD1340" s="0" t="s">
        <v>6902</v>
      </c>
      <c r="AG1340" s="6" t="n">
        <v>42735</v>
      </c>
      <c r="AH1340" s="0" t="n">
        <v>17</v>
      </c>
      <c r="AI1340" s="0" t="n">
        <v>18</v>
      </c>
      <c r="AJ1340" s="6" t="n">
        <v>42735</v>
      </c>
      <c r="AK1340" s="0" t="n">
        <v>626</v>
      </c>
      <c r="AL1340" s="6" t="n">
        <v>42735</v>
      </c>
      <c r="AM1340" s="0" t="n">
        <v>185</v>
      </c>
      <c r="AN1340" s="0" t="n">
        <v>195</v>
      </c>
      <c r="AO1340" s="0" t="n">
        <v>315</v>
      </c>
      <c r="AP1340" s="0" t="n">
        <v>352</v>
      </c>
      <c r="AQ1340" s="0" t="s">
        <v>880</v>
      </c>
      <c r="AR1340" s="0" t="s">
        <v>58</v>
      </c>
      <c r="AS1340" s="0" t="s">
        <v>53</v>
      </c>
      <c r="AT1340" s="0" t="n">
        <v>11</v>
      </c>
      <c r="AU1340" s="0" t="n">
        <v>10</v>
      </c>
      <c r="AX1340" s="0" t="s">
        <v>145</v>
      </c>
      <c r="AY1340" s="0" t="s">
        <v>7068</v>
      </c>
    </row>
    <row r="1341" customFormat="false" ht="15" hidden="false" customHeight="false" outlineLevel="0" collapsed="false">
      <c r="A1341" s="0" t="s">
        <v>7069</v>
      </c>
      <c r="B1341" s="0" t="s">
        <v>6339</v>
      </c>
      <c r="C1341" s="0" t="s">
        <v>7070</v>
      </c>
      <c r="E1341" s="1" t="s">
        <v>7070</v>
      </c>
      <c r="G1341" s="5" t="s">
        <v>7070</v>
      </c>
      <c r="H1341" s="5"/>
      <c r="I1341" s="5"/>
      <c r="J1341" s="5"/>
      <c r="K1341" s="5"/>
      <c r="L1341" s="5"/>
      <c r="M1341" s="5"/>
      <c r="N1341" s="5"/>
      <c r="O1341" s="0" t="s">
        <v>7070</v>
      </c>
      <c r="P1341" s="0" t="s">
        <v>7071</v>
      </c>
      <c r="Q1341" s="0" t="s">
        <v>51</v>
      </c>
      <c r="R1341" s="0" t="s">
        <v>52</v>
      </c>
      <c r="S1341" s="0" t="n">
        <v>334</v>
      </c>
      <c r="T1341" s="0" t="n">
        <v>2120</v>
      </c>
      <c r="U1341" s="0" t="n">
        <v>2120</v>
      </c>
      <c r="V1341" s="0" t="n">
        <v>4645</v>
      </c>
      <c r="W1341" s="0" t="s">
        <v>7072</v>
      </c>
      <c r="X1341" s="0" t="n">
        <v>66</v>
      </c>
      <c r="Y1341" s="0" t="s">
        <v>53</v>
      </c>
      <c r="Z1341" s="0" t="n">
        <v>2120</v>
      </c>
      <c r="AA1341" s="0" t="s">
        <v>54</v>
      </c>
      <c r="AB1341" s="0" t="s">
        <v>54</v>
      </c>
      <c r="AC1341" s="0" t="n">
        <v>1.308</v>
      </c>
      <c r="AD1341" s="0" t="s">
        <v>7073</v>
      </c>
      <c r="AG1341" s="6" t="n">
        <v>42551</v>
      </c>
      <c r="AH1341" s="0" t="n">
        <v>15</v>
      </c>
      <c r="AI1341" s="0" t="n">
        <v>17</v>
      </c>
      <c r="AJ1341" s="6" t="n">
        <v>42551</v>
      </c>
      <c r="AK1341" s="0" t="n">
        <v>1.308</v>
      </c>
      <c r="AL1341" s="6" t="n">
        <v>42551</v>
      </c>
      <c r="AM1341" s="0" t="n">
        <v>681</v>
      </c>
      <c r="AN1341" s="0" t="n">
        <v>756</v>
      </c>
      <c r="AO1341" s="0" t="n">
        <v>1.959</v>
      </c>
      <c r="AP1341" s="0" t="n">
        <v>2.189</v>
      </c>
      <c r="AQ1341" s="0" t="s">
        <v>880</v>
      </c>
      <c r="AR1341" s="0" t="s">
        <v>58</v>
      </c>
      <c r="AS1341" s="0" t="s">
        <v>53</v>
      </c>
      <c r="AT1341" s="0" t="n">
        <v>50</v>
      </c>
      <c r="AU1341" s="0" t="n">
        <v>49</v>
      </c>
      <c r="AV1341" s="0" t="s">
        <v>7074</v>
      </c>
      <c r="AX1341" s="0" t="s">
        <v>145</v>
      </c>
    </row>
    <row r="1342" customFormat="false" ht="15" hidden="false" customHeight="false" outlineLevel="0" collapsed="false">
      <c r="A1342" s="0" t="s">
        <v>7075</v>
      </c>
      <c r="B1342" s="0" t="s">
        <v>6339</v>
      </c>
      <c r="C1342" s="0" t="s">
        <v>7076</v>
      </c>
      <c r="E1342" s="1" t="s">
        <v>7076</v>
      </c>
      <c r="G1342" s="5" t="s">
        <v>7076</v>
      </c>
      <c r="H1342" s="5" t="s">
        <v>7077</v>
      </c>
      <c r="I1342" s="5"/>
      <c r="J1342" s="5"/>
      <c r="K1342" s="5"/>
      <c r="L1342" s="5"/>
      <c r="M1342" s="5"/>
      <c r="N1342" s="5"/>
      <c r="O1342" s="0" t="s">
        <v>7078</v>
      </c>
      <c r="P1342" s="0" t="s">
        <v>7079</v>
      </c>
      <c r="Q1342" s="0" t="s">
        <v>51</v>
      </c>
      <c r="R1342" s="0" t="s">
        <v>119</v>
      </c>
      <c r="S1342" s="0" t="n">
        <v>19</v>
      </c>
      <c r="T1342" s="0" t="n">
        <v>7490</v>
      </c>
      <c r="U1342" s="0" t="n">
        <v>7490</v>
      </c>
      <c r="W1342" s="0" t="s">
        <v>7080</v>
      </c>
      <c r="X1342" s="0" t="n">
        <v>4</v>
      </c>
      <c r="Y1342" s="0" t="s">
        <v>67</v>
      </c>
      <c r="AA1342" s="0" t="s">
        <v>54</v>
      </c>
      <c r="AB1342" s="0" t="s">
        <v>54</v>
      </c>
      <c r="AD1342" s="0" t="s">
        <v>6902</v>
      </c>
      <c r="AG1342" s="6" t="n">
        <v>42460</v>
      </c>
      <c r="AH1342" s="0" t="n">
        <v>-26</v>
      </c>
      <c r="AI1342" s="0" t="n">
        <v>-30</v>
      </c>
      <c r="AJ1342" s="6" t="n">
        <v>42460</v>
      </c>
      <c r="AK1342" s="0" t="n">
        <v>87</v>
      </c>
      <c r="AL1342" s="6" t="n">
        <v>42460</v>
      </c>
      <c r="AM1342" s="0" t="n">
        <v>9</v>
      </c>
      <c r="AN1342" s="0" t="n">
        <v>10</v>
      </c>
      <c r="AO1342" s="0" t="s">
        <v>56</v>
      </c>
      <c r="AP1342" s="0" t="s">
        <v>56</v>
      </c>
      <c r="AQ1342" s="0" t="s">
        <v>70</v>
      </c>
      <c r="AR1342" s="0" t="s">
        <v>70</v>
      </c>
      <c r="AS1342" s="0" t="s">
        <v>67</v>
      </c>
      <c r="AT1342" s="0" t="n">
        <v>6</v>
      </c>
      <c r="AU1342" s="0" t="n">
        <v>3</v>
      </c>
      <c r="AX1342" s="0" t="s">
        <v>145</v>
      </c>
      <c r="AY1342" s="0" t="s">
        <v>7081</v>
      </c>
    </row>
    <row r="1343" customFormat="false" ht="15" hidden="false" customHeight="false" outlineLevel="0" collapsed="false">
      <c r="A1343" s="0" t="s">
        <v>7082</v>
      </c>
      <c r="B1343" s="0" t="s">
        <v>6339</v>
      </c>
      <c r="C1343" s="0" t="s">
        <v>7083</v>
      </c>
      <c r="E1343" s="1" t="s">
        <v>7083</v>
      </c>
      <c r="G1343" s="5" t="s">
        <v>7083</v>
      </c>
      <c r="H1343" s="5"/>
      <c r="I1343" s="5"/>
      <c r="J1343" s="5"/>
      <c r="K1343" s="5"/>
      <c r="L1343" s="5"/>
      <c r="M1343" s="5"/>
      <c r="N1343" s="5"/>
      <c r="O1343" s="0" t="s">
        <v>7083</v>
      </c>
      <c r="P1343" s="0" t="s">
        <v>7084</v>
      </c>
      <c r="Q1343" s="0" t="s">
        <v>51</v>
      </c>
      <c r="R1343" s="0" t="s">
        <v>52</v>
      </c>
      <c r="S1343" s="0" t="n">
        <v>18.363</v>
      </c>
      <c r="T1343" s="0" t="n">
        <v>1200</v>
      </c>
      <c r="U1343" s="0" t="n">
        <v>1200</v>
      </c>
      <c r="V1343" s="0" t="n">
        <v>1200</v>
      </c>
      <c r="W1343" s="0" t="s">
        <v>7085</v>
      </c>
      <c r="X1343" s="0" t="n">
        <v>996</v>
      </c>
      <c r="Y1343" s="0" t="s">
        <v>53</v>
      </c>
      <c r="Z1343" s="0" t="n">
        <v>1200</v>
      </c>
      <c r="AA1343" s="0" t="s">
        <v>54</v>
      </c>
      <c r="AB1343" s="0" t="s">
        <v>54</v>
      </c>
      <c r="AC1343" s="0" t="n">
        <v>49.817</v>
      </c>
      <c r="AD1343" s="0" t="s">
        <v>962</v>
      </c>
      <c r="AG1343" s="6" t="n">
        <v>42735</v>
      </c>
      <c r="AH1343" s="0" t="n">
        <v>5.425</v>
      </c>
      <c r="AI1343" s="0" t="n">
        <v>5.718</v>
      </c>
      <c r="AJ1343" s="6" t="n">
        <v>42735</v>
      </c>
      <c r="AK1343" s="0" t="n">
        <v>49.817</v>
      </c>
      <c r="AL1343" s="6" t="n">
        <v>42735</v>
      </c>
      <c r="AM1343" s="0" t="n">
        <v>46.418</v>
      </c>
      <c r="AN1343" s="0" t="n">
        <v>48.929</v>
      </c>
      <c r="AO1343" s="0" t="n">
        <v>117.234</v>
      </c>
      <c r="AP1343" s="0" t="n">
        <v>130.991</v>
      </c>
      <c r="AQ1343" s="0" t="s">
        <v>880</v>
      </c>
      <c r="AR1343" s="0" t="s">
        <v>58</v>
      </c>
      <c r="AS1343" s="0" t="s">
        <v>53</v>
      </c>
      <c r="AT1343" s="0" t="n">
        <v>553</v>
      </c>
      <c r="AU1343" s="0" t="n">
        <v>606</v>
      </c>
      <c r="AX1343" s="0" t="s">
        <v>145</v>
      </c>
      <c r="AY1343" s="0" t="s">
        <v>7086</v>
      </c>
    </row>
    <row r="1344" customFormat="false" ht="15" hidden="false" customHeight="false" outlineLevel="0" collapsed="false">
      <c r="A1344" s="0" t="s">
        <v>7087</v>
      </c>
      <c r="B1344" s="0" t="s">
        <v>6339</v>
      </c>
      <c r="C1344" s="0" t="s">
        <v>7088</v>
      </c>
      <c r="E1344" s="1" t="s">
        <v>7088</v>
      </c>
      <c r="G1344" s="5" t="s">
        <v>7088</v>
      </c>
      <c r="H1344" s="5"/>
      <c r="I1344" s="5"/>
      <c r="J1344" s="5"/>
      <c r="K1344" s="5"/>
      <c r="L1344" s="5"/>
      <c r="M1344" s="5"/>
      <c r="N1344" s="5"/>
      <c r="O1344" s="0" t="s">
        <v>7088</v>
      </c>
      <c r="P1344" s="0" t="s">
        <v>7089</v>
      </c>
      <c r="Q1344" s="0" t="s">
        <v>51</v>
      </c>
      <c r="R1344" s="0" t="s">
        <v>52</v>
      </c>
      <c r="S1344" s="0" t="n">
        <v>157</v>
      </c>
      <c r="T1344" s="0" t="n">
        <v>2120</v>
      </c>
      <c r="U1344" s="0" t="n">
        <v>2120</v>
      </c>
      <c r="W1344" s="0" t="s">
        <v>7090</v>
      </c>
      <c r="X1344" s="0" t="n">
        <v>38</v>
      </c>
      <c r="Y1344" s="0" t="s">
        <v>53</v>
      </c>
      <c r="Z1344" s="0" t="n">
        <v>2120</v>
      </c>
      <c r="AA1344" s="0" t="s">
        <v>54</v>
      </c>
      <c r="AB1344" s="0" t="s">
        <v>54</v>
      </c>
      <c r="AC1344" s="0" t="n">
        <v>402</v>
      </c>
      <c r="AD1344" s="0" t="s">
        <v>7091</v>
      </c>
      <c r="AG1344" s="6" t="n">
        <v>42735</v>
      </c>
      <c r="AH1344" s="0" t="n">
        <v>-37</v>
      </c>
      <c r="AI1344" s="0" t="n">
        <v>-39</v>
      </c>
      <c r="AJ1344" s="6" t="n">
        <v>42735</v>
      </c>
      <c r="AK1344" s="0" t="n">
        <v>402</v>
      </c>
      <c r="AL1344" s="6" t="n">
        <v>42735</v>
      </c>
      <c r="AM1344" s="0" t="n">
        <v>987</v>
      </c>
      <c r="AN1344" s="0" t="n">
        <v>1.041</v>
      </c>
      <c r="AO1344" s="0" t="n">
        <v>898</v>
      </c>
      <c r="AP1344" s="0" t="n">
        <v>1.003</v>
      </c>
      <c r="AQ1344" s="0" t="s">
        <v>880</v>
      </c>
      <c r="AR1344" s="0" t="s">
        <v>58</v>
      </c>
      <c r="AS1344" s="0" t="s">
        <v>53</v>
      </c>
      <c r="AT1344" s="0" t="n">
        <v>22</v>
      </c>
      <c r="AU1344" s="0" t="n">
        <v>23</v>
      </c>
      <c r="AV1344" s="0" t="s">
        <v>7092</v>
      </c>
      <c r="AW1344" s="0" t="s">
        <v>145</v>
      </c>
      <c r="AX1344" s="0" t="s">
        <v>145</v>
      </c>
    </row>
    <row r="1345" customFormat="false" ht="15" hidden="false" customHeight="false" outlineLevel="0" collapsed="false">
      <c r="A1345" s="0" t="s">
        <v>7093</v>
      </c>
      <c r="B1345" s="0" t="s">
        <v>6339</v>
      </c>
      <c r="C1345" s="0" t="s">
        <v>7094</v>
      </c>
      <c r="E1345" s="1" t="s">
        <v>7094</v>
      </c>
      <c r="G1345" s="5" t="s">
        <v>7094</v>
      </c>
      <c r="H1345" s="5"/>
      <c r="I1345" s="5"/>
      <c r="J1345" s="5"/>
      <c r="K1345" s="5"/>
      <c r="L1345" s="5"/>
      <c r="M1345" s="5"/>
      <c r="N1345" s="5"/>
      <c r="O1345" s="0" t="s">
        <v>7094</v>
      </c>
      <c r="P1345" s="0" t="s">
        <v>7095</v>
      </c>
      <c r="Q1345" s="0" t="s">
        <v>51</v>
      </c>
      <c r="R1345" s="0" t="s">
        <v>52</v>
      </c>
      <c r="S1345" s="0" t="n">
        <v>476</v>
      </c>
      <c r="T1345" s="0" t="n">
        <v>2120</v>
      </c>
      <c r="U1345" s="0" t="n">
        <v>2120</v>
      </c>
      <c r="V1345" s="0" t="n">
        <v>4646</v>
      </c>
      <c r="W1345" s="0" t="s">
        <v>7096</v>
      </c>
      <c r="X1345" s="0" t="n">
        <v>22</v>
      </c>
      <c r="Y1345" s="0" t="s">
        <v>77</v>
      </c>
      <c r="Z1345" s="0" t="n">
        <v>2120</v>
      </c>
      <c r="AA1345" s="0" t="s">
        <v>54</v>
      </c>
      <c r="AB1345" s="0" t="s">
        <v>54</v>
      </c>
      <c r="AC1345" s="0" t="n">
        <v>724</v>
      </c>
      <c r="AD1345" s="0" t="s">
        <v>6902</v>
      </c>
      <c r="AE1345" s="0" t="s">
        <v>7097</v>
      </c>
      <c r="AF1345" s="0" t="n">
        <v>69</v>
      </c>
      <c r="AG1345" s="0" t="n">
        <v>75</v>
      </c>
      <c r="AH1345" s="6" t="n">
        <v>42369</v>
      </c>
      <c r="AI1345" s="0" t="n">
        <v>724</v>
      </c>
      <c r="AJ1345" s="6" t="n">
        <v>42369</v>
      </c>
      <c r="AK1345" s="0" t="n">
        <v>336</v>
      </c>
      <c r="AL1345" s="0" t="n">
        <v>365</v>
      </c>
      <c r="AM1345" s="0" t="s">
        <v>56</v>
      </c>
      <c r="AN1345" s="0" t="s">
        <v>56</v>
      </c>
      <c r="AO1345" s="0" t="s">
        <v>70</v>
      </c>
      <c r="AP1345" s="0" t="s">
        <v>70</v>
      </c>
      <c r="AQ1345" s="0" t="s">
        <v>77</v>
      </c>
      <c r="AR1345" s="0" t="n">
        <v>7</v>
      </c>
      <c r="AS1345" s="0" t="n">
        <v>6</v>
      </c>
      <c r="AV1345" s="0" t="s">
        <v>145</v>
      </c>
    </row>
    <row r="1346" customFormat="false" ht="15" hidden="false" customHeight="false" outlineLevel="0" collapsed="false">
      <c r="A1346" s="0" t="s">
        <v>7098</v>
      </c>
      <c r="B1346" s="0" t="s">
        <v>6339</v>
      </c>
      <c r="C1346" s="0" t="s">
        <v>7099</v>
      </c>
      <c r="E1346" s="1" t="s">
        <v>7099</v>
      </c>
      <c r="G1346" s="5" t="s">
        <v>7099</v>
      </c>
      <c r="H1346" s="5"/>
      <c r="I1346" s="5"/>
      <c r="J1346" s="5"/>
      <c r="K1346" s="5"/>
      <c r="L1346" s="5"/>
      <c r="M1346" s="5"/>
      <c r="N1346" s="5"/>
      <c r="O1346" s="0" t="s">
        <v>7099</v>
      </c>
      <c r="P1346" s="0" t="s">
        <v>7100</v>
      </c>
      <c r="Q1346" s="0" t="s">
        <v>51</v>
      </c>
      <c r="R1346" s="0" t="s">
        <v>52</v>
      </c>
      <c r="S1346" s="0" t="n">
        <v>1.335</v>
      </c>
      <c r="T1346" s="0" t="n">
        <v>2611</v>
      </c>
      <c r="U1346" s="0" t="n">
        <v>2611</v>
      </c>
      <c r="V1346" s="0" t="n">
        <v>2611</v>
      </c>
      <c r="X1346" s="0" t="n">
        <v>68</v>
      </c>
      <c r="Y1346" s="0" t="s">
        <v>53</v>
      </c>
      <c r="Z1346" s="0" t="n">
        <v>2611</v>
      </c>
      <c r="AA1346" s="0" t="s">
        <v>54</v>
      </c>
      <c r="AB1346" s="0" t="s">
        <v>54</v>
      </c>
      <c r="AC1346" s="0" t="n">
        <v>1.753</v>
      </c>
      <c r="AD1346" s="0" t="s">
        <v>962</v>
      </c>
      <c r="AG1346" s="6" t="n">
        <v>42735</v>
      </c>
      <c r="AH1346" s="0" t="n">
        <v>248</v>
      </c>
      <c r="AI1346" s="0" t="n">
        <v>261</v>
      </c>
      <c r="AJ1346" s="6" t="n">
        <v>42735</v>
      </c>
      <c r="AK1346" s="0" t="n">
        <v>1.753</v>
      </c>
      <c r="AL1346" s="6" t="n">
        <v>42735</v>
      </c>
      <c r="AM1346" s="0" t="n">
        <v>1.357</v>
      </c>
      <c r="AN1346" s="0" t="n">
        <v>1.431</v>
      </c>
      <c r="AO1346" s="0" t="n">
        <v>2.846</v>
      </c>
      <c r="AP1346" s="0" t="n">
        <v>3.18</v>
      </c>
      <c r="AQ1346" s="0" t="s">
        <v>197</v>
      </c>
      <c r="AR1346" s="0" t="s">
        <v>58</v>
      </c>
      <c r="AS1346" s="0" t="s">
        <v>53</v>
      </c>
      <c r="AT1346" s="0" t="n">
        <v>35</v>
      </c>
      <c r="AU1346" s="0" t="n">
        <v>37</v>
      </c>
      <c r="AX1346" s="0" t="s">
        <v>145</v>
      </c>
    </row>
    <row r="1347" customFormat="false" ht="15" hidden="false" customHeight="false" outlineLevel="0" collapsed="false">
      <c r="A1347" s="0" t="s">
        <v>7101</v>
      </c>
      <c r="B1347" s="0" t="s">
        <v>6339</v>
      </c>
      <c r="C1347" s="0" t="s">
        <v>7102</v>
      </c>
      <c r="E1347" s="1" t="s">
        <v>7102</v>
      </c>
      <c r="G1347" s="5" t="s">
        <v>7102</v>
      </c>
      <c r="H1347" s="5"/>
      <c r="I1347" s="5"/>
      <c r="J1347" s="5"/>
      <c r="K1347" s="5"/>
      <c r="L1347" s="5"/>
      <c r="M1347" s="5"/>
      <c r="N1347" s="5"/>
      <c r="O1347" s="0" t="s">
        <v>7102</v>
      </c>
      <c r="P1347" s="0" t="s">
        <v>7103</v>
      </c>
      <c r="Q1347" s="0" t="s">
        <v>51</v>
      </c>
      <c r="R1347" s="0" t="s">
        <v>52</v>
      </c>
      <c r="S1347" s="0" t="n">
        <v>232</v>
      </c>
      <c r="T1347" s="0" t="n">
        <v>7211</v>
      </c>
      <c r="U1347" s="0" t="n">
        <v>7211</v>
      </c>
      <c r="W1347" s="0" t="s">
        <v>7104</v>
      </c>
      <c r="X1347" s="0" t="n">
        <v>28</v>
      </c>
      <c r="Y1347" s="0" t="s">
        <v>53</v>
      </c>
      <c r="Z1347" s="0" t="n">
        <v>7211</v>
      </c>
      <c r="AA1347" s="0" t="s">
        <v>54</v>
      </c>
      <c r="AB1347" s="0" t="s">
        <v>54</v>
      </c>
      <c r="AC1347" s="0" t="n">
        <v>882</v>
      </c>
      <c r="AD1347" s="0" t="s">
        <v>6902</v>
      </c>
      <c r="AG1347" s="6" t="n">
        <v>42551</v>
      </c>
      <c r="AH1347" s="0" t="n">
        <v>45</v>
      </c>
      <c r="AI1347" s="0" t="n">
        <v>50</v>
      </c>
      <c r="AJ1347" s="6" t="n">
        <v>42551</v>
      </c>
      <c r="AK1347" s="0" t="n">
        <v>882</v>
      </c>
      <c r="AL1347" s="6" t="n">
        <v>42551</v>
      </c>
      <c r="AM1347" s="0" t="n">
        <v>400</v>
      </c>
      <c r="AN1347" s="0" t="n">
        <v>445</v>
      </c>
      <c r="AO1347" s="0" t="n">
        <v>2.332</v>
      </c>
      <c r="AP1347" s="0" t="n">
        <v>2.606</v>
      </c>
      <c r="AQ1347" s="0" t="s">
        <v>880</v>
      </c>
      <c r="AR1347" s="0" t="s">
        <v>58</v>
      </c>
      <c r="AS1347" s="0" t="s">
        <v>53</v>
      </c>
      <c r="AT1347" s="0" t="n">
        <v>19</v>
      </c>
      <c r="AU1347" s="0" t="n">
        <v>19</v>
      </c>
      <c r="AV1347" s="0" t="s">
        <v>145</v>
      </c>
      <c r="AX1347" s="0" t="s">
        <v>145</v>
      </c>
      <c r="AY1347" s="0" t="s">
        <v>7105</v>
      </c>
    </row>
    <row r="1348" customFormat="false" ht="15" hidden="false" customHeight="false" outlineLevel="0" collapsed="false">
      <c r="A1348" s="0" t="s">
        <v>7106</v>
      </c>
      <c r="B1348" s="0" t="s">
        <v>6339</v>
      </c>
      <c r="C1348" s="0" t="s">
        <v>7107</v>
      </c>
      <c r="E1348" s="1" t="s">
        <v>7107</v>
      </c>
      <c r="G1348" s="5" t="s">
        <v>7107</v>
      </c>
      <c r="H1348" s="5"/>
      <c r="I1348" s="5"/>
      <c r="J1348" s="5"/>
      <c r="K1348" s="5"/>
      <c r="L1348" s="5"/>
      <c r="M1348" s="5"/>
      <c r="N1348" s="5"/>
      <c r="O1348" s="0" t="s">
        <v>7107</v>
      </c>
      <c r="P1348" s="0" t="s">
        <v>7108</v>
      </c>
      <c r="Q1348" s="0" t="s">
        <v>51</v>
      </c>
      <c r="R1348" s="0" t="s">
        <v>52</v>
      </c>
      <c r="S1348" s="0" t="n">
        <v>21.378</v>
      </c>
      <c r="T1348" s="0" t="n">
        <v>710</v>
      </c>
      <c r="U1348" s="0" t="n">
        <v>710</v>
      </c>
      <c r="V1348" s="0" t="n">
        <v>510</v>
      </c>
      <c r="W1348" s="0" t="s">
        <v>7109</v>
      </c>
      <c r="X1348" s="0" t="n">
        <v>995</v>
      </c>
      <c r="Y1348" s="0" t="s">
        <v>53</v>
      </c>
      <c r="Z1348" s="0" t="n">
        <v>710</v>
      </c>
      <c r="AA1348" s="0" t="s">
        <v>54</v>
      </c>
      <c r="AB1348" s="0" t="s">
        <v>54</v>
      </c>
      <c r="AC1348" s="0" t="n">
        <v>80</v>
      </c>
      <c r="AD1348" s="0" t="s">
        <v>962</v>
      </c>
      <c r="AG1348" s="6" t="n">
        <v>42735</v>
      </c>
      <c r="AH1348" s="0" t="n">
        <v>1.512</v>
      </c>
      <c r="AI1348" s="0" t="n">
        <v>1.594</v>
      </c>
      <c r="AJ1348" s="6" t="n">
        <v>42735</v>
      </c>
      <c r="AK1348" s="0" t="n">
        <v>80</v>
      </c>
      <c r="AL1348" s="6" t="n">
        <v>42735</v>
      </c>
      <c r="AM1348" s="0" t="n">
        <v>47.575</v>
      </c>
      <c r="AN1348" s="0" t="n">
        <v>50.149</v>
      </c>
      <c r="AO1348" s="0" t="n">
        <v>15.759</v>
      </c>
      <c r="AP1348" s="0" t="n">
        <v>17.608</v>
      </c>
      <c r="AQ1348" s="0" t="s">
        <v>880</v>
      </c>
      <c r="AR1348" s="0" t="s">
        <v>58</v>
      </c>
      <c r="AS1348" s="0" t="s">
        <v>53</v>
      </c>
      <c r="AT1348" s="0" t="n">
        <v>527</v>
      </c>
      <c r="AU1348" s="0" t="n">
        <v>645</v>
      </c>
      <c r="AX1348" s="0" t="s">
        <v>145</v>
      </c>
      <c r="AY1348" s="0" t="s">
        <v>7110</v>
      </c>
    </row>
    <row r="1349" customFormat="false" ht="15" hidden="false" customHeight="false" outlineLevel="0" collapsed="false">
      <c r="A1349" s="0" t="s">
        <v>7111</v>
      </c>
      <c r="B1349" s="0" t="s">
        <v>6339</v>
      </c>
      <c r="C1349" s="0" t="s">
        <v>7112</v>
      </c>
      <c r="E1349" s="1" t="s">
        <v>7112</v>
      </c>
      <c r="G1349" s="5" t="s">
        <v>7112</v>
      </c>
      <c r="H1349" s="5"/>
      <c r="I1349" s="5"/>
      <c r="J1349" s="5"/>
      <c r="K1349" s="5"/>
      <c r="L1349" s="5"/>
      <c r="M1349" s="5"/>
      <c r="N1349" s="5"/>
      <c r="O1349" s="0" t="s">
        <v>7112</v>
      </c>
      <c r="P1349" s="0" t="s">
        <v>7113</v>
      </c>
      <c r="Q1349" s="0" t="s">
        <v>51</v>
      </c>
      <c r="R1349" s="0" t="s">
        <v>52</v>
      </c>
      <c r="S1349" s="0" t="n">
        <v>2</v>
      </c>
      <c r="T1349" s="0" t="n">
        <v>2932</v>
      </c>
      <c r="U1349" s="0" t="n">
        <v>2932</v>
      </c>
      <c r="X1349" s="0" t="n">
        <v>13</v>
      </c>
      <c r="Y1349" s="0" t="s">
        <v>53</v>
      </c>
      <c r="Z1349" s="0" t="n">
        <v>2932</v>
      </c>
      <c r="AA1349" s="0" t="s">
        <v>54</v>
      </c>
      <c r="AB1349" s="0" t="s">
        <v>54</v>
      </c>
      <c r="AC1349" s="0" t="n">
        <v>84</v>
      </c>
      <c r="AD1349" s="0" t="s">
        <v>7114</v>
      </c>
      <c r="AG1349" s="6" t="n">
        <v>42460</v>
      </c>
      <c r="AH1349" s="0" t="n">
        <v>-17</v>
      </c>
      <c r="AI1349" s="0" t="n">
        <v>-19</v>
      </c>
      <c r="AJ1349" s="6" t="n">
        <v>42460</v>
      </c>
      <c r="AK1349" s="0" t="n">
        <v>84</v>
      </c>
      <c r="AL1349" s="6" t="n">
        <v>42460</v>
      </c>
      <c r="AM1349" s="0" t="n">
        <v>37</v>
      </c>
      <c r="AN1349" s="0" t="n">
        <v>42</v>
      </c>
      <c r="AO1349" s="0" t="n">
        <v>4</v>
      </c>
      <c r="AP1349" s="0" t="n">
        <v>5</v>
      </c>
      <c r="AQ1349" s="0" t="s">
        <v>880</v>
      </c>
      <c r="AR1349" s="0" t="s">
        <v>58</v>
      </c>
      <c r="AS1349" s="0" t="s">
        <v>53</v>
      </c>
      <c r="AT1349" s="0" t="n">
        <v>8</v>
      </c>
      <c r="AU1349" s="0" t="n">
        <v>9</v>
      </c>
      <c r="AX1349" s="0" t="s">
        <v>145</v>
      </c>
    </row>
    <row r="1350" customFormat="false" ht="15" hidden="false" customHeight="false" outlineLevel="0" collapsed="false">
      <c r="A1350" s="0" t="s">
        <v>7115</v>
      </c>
      <c r="B1350" s="0" t="s">
        <v>6339</v>
      </c>
      <c r="C1350" s="0" t="s">
        <v>7116</v>
      </c>
      <c r="E1350" s="1" t="s">
        <v>7116</v>
      </c>
      <c r="G1350" s="5" t="s">
        <v>7116</v>
      </c>
      <c r="H1350" s="5"/>
      <c r="I1350" s="5"/>
      <c r="J1350" s="5"/>
      <c r="K1350" s="5"/>
      <c r="L1350" s="5"/>
      <c r="M1350" s="5"/>
      <c r="N1350" s="5"/>
      <c r="O1350" s="0" t="s">
        <v>7116</v>
      </c>
      <c r="P1350" s="0" t="s">
        <v>7117</v>
      </c>
      <c r="Q1350" s="0" t="s">
        <v>415</v>
      </c>
      <c r="R1350" s="0" t="s">
        <v>52</v>
      </c>
      <c r="S1350" s="0" t="n">
        <v>4.758</v>
      </c>
      <c r="T1350" s="0" t="n">
        <v>6500</v>
      </c>
      <c r="U1350" s="0" t="n">
        <v>6511</v>
      </c>
      <c r="X1350" s="0" t="n">
        <v>4.101</v>
      </c>
      <c r="Y1350" s="0" t="s">
        <v>53</v>
      </c>
      <c r="Z1350" s="0" t="n">
        <v>6500</v>
      </c>
      <c r="AA1350" s="0" t="s">
        <v>54</v>
      </c>
      <c r="AB1350" s="0" t="s">
        <v>54</v>
      </c>
      <c r="AD1350" s="0" t="s">
        <v>962</v>
      </c>
      <c r="AG1350" s="6" t="n">
        <v>42735</v>
      </c>
      <c r="AH1350" s="0" t="n">
        <v>986</v>
      </c>
      <c r="AI1350" s="0" t="n">
        <v>1.04</v>
      </c>
      <c r="AJ1350" s="6" t="n">
        <v>42735</v>
      </c>
      <c r="AK1350" s="0" t="s">
        <v>56</v>
      </c>
      <c r="AM1350" s="0" t="n">
        <v>200.23</v>
      </c>
      <c r="AN1350" s="0" t="n">
        <v>211.063</v>
      </c>
      <c r="AO1350" s="0" t="n">
        <v>10.975</v>
      </c>
      <c r="AP1350" s="0" t="n">
        <v>12.263</v>
      </c>
      <c r="AQ1350" s="0" t="s">
        <v>880</v>
      </c>
      <c r="AR1350" s="0" t="s">
        <v>58</v>
      </c>
      <c r="AS1350" s="0" t="s">
        <v>53</v>
      </c>
      <c r="AT1350" s="0" t="n">
        <v>977</v>
      </c>
      <c r="AU1350" s="0" t="n">
        <v>4.324</v>
      </c>
      <c r="AX1350" s="0" t="s">
        <v>145</v>
      </c>
    </row>
    <row r="1351" customFormat="false" ht="15" hidden="false" customHeight="false" outlineLevel="0" collapsed="false">
      <c r="A1351" s="0" t="s">
        <v>7118</v>
      </c>
      <c r="B1351" s="0" t="s">
        <v>6339</v>
      </c>
      <c r="C1351" s="0" t="s">
        <v>7119</v>
      </c>
      <c r="E1351" s="1" t="s">
        <v>7119</v>
      </c>
      <c r="G1351" s="5" t="s">
        <v>7119</v>
      </c>
      <c r="H1351" s="5"/>
      <c r="I1351" s="5"/>
      <c r="J1351" s="5"/>
      <c r="K1351" s="5"/>
      <c r="L1351" s="5"/>
      <c r="M1351" s="5"/>
      <c r="N1351" s="5"/>
      <c r="O1351" s="0" t="s">
        <v>7120</v>
      </c>
      <c r="P1351" s="0" t="s">
        <v>7121</v>
      </c>
      <c r="Q1351" s="0" t="s">
        <v>451</v>
      </c>
      <c r="R1351" s="0" t="s">
        <v>52</v>
      </c>
      <c r="S1351" s="0" t="n">
        <v>622</v>
      </c>
      <c r="T1351" s="0" t="n">
        <v>6612</v>
      </c>
      <c r="U1351" s="0" t="n">
        <v>6612</v>
      </c>
      <c r="V1351" s="0" t="n">
        <v>6619</v>
      </c>
      <c r="X1351" s="0" t="n">
        <v>1</v>
      </c>
      <c r="Y1351" s="0" t="s">
        <v>67</v>
      </c>
      <c r="Z1351" s="0" t="n">
        <v>6612</v>
      </c>
      <c r="AA1351" s="0" t="s">
        <v>68</v>
      </c>
      <c r="AB1351" s="0" t="s">
        <v>56</v>
      </c>
      <c r="AD1351" s="0" t="s">
        <v>962</v>
      </c>
      <c r="AG1351" s="6" t="n">
        <v>42460</v>
      </c>
      <c r="AH1351" s="0" t="n">
        <v>86</v>
      </c>
      <c r="AI1351" s="0" t="n">
        <v>98</v>
      </c>
      <c r="AJ1351" s="6" t="n">
        <v>42460</v>
      </c>
      <c r="AK1351" s="0" t="n">
        <v>4.271</v>
      </c>
      <c r="AL1351" s="6" t="n">
        <v>42460</v>
      </c>
      <c r="AM1351" s="0" t="n">
        <v>103.826</v>
      </c>
      <c r="AN1351" s="0" t="n">
        <v>118.205</v>
      </c>
      <c r="AO1351" s="0" t="n">
        <v>3.655</v>
      </c>
      <c r="AP1351" s="0" t="n">
        <v>3.887</v>
      </c>
      <c r="AQ1351" s="0" t="s">
        <v>189</v>
      </c>
      <c r="AR1351" s="0" t="s">
        <v>189</v>
      </c>
      <c r="AS1351" s="0" t="s">
        <v>67</v>
      </c>
      <c r="AT1351" s="0" t="n">
        <v>249</v>
      </c>
      <c r="AU1351" s="0" t="n">
        <v>267</v>
      </c>
      <c r="AX1351" s="0" t="s">
        <v>145</v>
      </c>
      <c r="AY1351" s="0" t="s">
        <v>7122</v>
      </c>
    </row>
    <row r="1352" customFormat="false" ht="15" hidden="false" customHeight="false" outlineLevel="0" collapsed="false">
      <c r="A1352" s="0" t="s">
        <v>7123</v>
      </c>
      <c r="B1352" s="0" t="s">
        <v>6339</v>
      </c>
      <c r="C1352" s="0" t="s">
        <v>7124</v>
      </c>
      <c r="E1352" s="1" t="s">
        <v>7124</v>
      </c>
      <c r="G1352" s="5" t="s">
        <v>7124</v>
      </c>
      <c r="H1352" s="5" t="s">
        <v>7125</v>
      </c>
      <c r="I1352" s="5"/>
      <c r="J1352" s="5"/>
      <c r="K1352" s="5"/>
      <c r="L1352" s="5"/>
      <c r="M1352" s="5"/>
      <c r="N1352" s="5"/>
      <c r="O1352" s="0" t="s">
        <v>7124</v>
      </c>
      <c r="P1352" s="0" t="s">
        <v>7126</v>
      </c>
      <c r="Q1352" s="0" t="s">
        <v>51</v>
      </c>
      <c r="R1352" s="0" t="s">
        <v>52</v>
      </c>
      <c r="S1352" s="0" t="n">
        <v>415</v>
      </c>
      <c r="T1352" s="0" t="n">
        <v>2599</v>
      </c>
      <c r="U1352" s="0" t="n">
        <v>2599</v>
      </c>
      <c r="V1352" s="0" t="n">
        <v>2431</v>
      </c>
      <c r="X1352" s="0" t="n">
        <v>83</v>
      </c>
      <c r="Y1352" s="0" t="s">
        <v>53</v>
      </c>
      <c r="Z1352" s="0" t="n">
        <v>2599</v>
      </c>
      <c r="AA1352" s="0" t="s">
        <v>54</v>
      </c>
      <c r="AB1352" s="0" t="s">
        <v>54</v>
      </c>
      <c r="AC1352" s="0" t="n">
        <v>1.687</v>
      </c>
      <c r="AD1352" s="0" t="s">
        <v>7127</v>
      </c>
      <c r="AG1352" s="6" t="n">
        <v>42735</v>
      </c>
      <c r="AH1352" s="0" t="n">
        <v>21</v>
      </c>
      <c r="AI1352" s="0" t="n">
        <v>22</v>
      </c>
      <c r="AJ1352" s="6" t="n">
        <v>42735</v>
      </c>
      <c r="AK1352" s="0" t="n">
        <v>1.687</v>
      </c>
      <c r="AL1352" s="6" t="n">
        <v>42735</v>
      </c>
      <c r="AM1352" s="0" t="n">
        <v>371</v>
      </c>
      <c r="AN1352" s="0" t="n">
        <v>392</v>
      </c>
      <c r="AO1352" s="0" t="n">
        <v>287</v>
      </c>
      <c r="AP1352" s="0" t="n">
        <v>321</v>
      </c>
      <c r="AQ1352" s="0" t="s">
        <v>831</v>
      </c>
      <c r="AR1352" s="0" t="s">
        <v>58</v>
      </c>
      <c r="AS1352" s="0" t="s">
        <v>53</v>
      </c>
      <c r="AT1352" s="0" t="n">
        <v>41</v>
      </c>
      <c r="AU1352" s="0" t="n">
        <v>45</v>
      </c>
      <c r="AX1352" s="0" t="s">
        <v>145</v>
      </c>
    </row>
    <row r="1353" customFormat="false" ht="15" hidden="false" customHeight="false" outlineLevel="0" collapsed="false">
      <c r="A1353" s="0" t="s">
        <v>7128</v>
      </c>
      <c r="B1353" s="0" t="s">
        <v>6339</v>
      </c>
      <c r="C1353" s="0" t="s">
        <v>7129</v>
      </c>
      <c r="E1353" s="1" t="s">
        <v>7129</v>
      </c>
      <c r="G1353" s="5" t="s">
        <v>7129</v>
      </c>
      <c r="H1353" s="5"/>
      <c r="I1353" s="5"/>
      <c r="J1353" s="5"/>
      <c r="K1353" s="5"/>
      <c r="L1353" s="5"/>
      <c r="M1353" s="5"/>
      <c r="N1353" s="5"/>
      <c r="Q1353" s="0" t="s">
        <v>51</v>
      </c>
      <c r="R1353" s="0" t="s">
        <v>126</v>
      </c>
      <c r="S1353" s="0" t="n">
        <v>0</v>
      </c>
      <c r="T1353" s="0" t="n">
        <v>7219</v>
      </c>
      <c r="U1353" s="0" t="n">
        <v>7219</v>
      </c>
      <c r="W1353" s="0" t="s">
        <v>7130</v>
      </c>
      <c r="X1353" s="0" t="n">
        <v>0</v>
      </c>
      <c r="Y1353" s="0" t="s">
        <v>53</v>
      </c>
      <c r="AD1353" s="0" t="s">
        <v>7131</v>
      </c>
      <c r="AG1353" s="6" t="n">
        <v>42369</v>
      </c>
      <c r="AH1353" s="0" t="n">
        <v>-3</v>
      </c>
      <c r="AI1353" s="0" t="n">
        <v>-3</v>
      </c>
      <c r="AJ1353" s="6" t="n">
        <v>42369</v>
      </c>
      <c r="AK1353" s="0" t="n">
        <v>18</v>
      </c>
      <c r="AL1353" s="6" t="n">
        <v>42369</v>
      </c>
      <c r="AM1353" s="0" t="n">
        <v>5</v>
      </c>
      <c r="AN1353" s="0" t="n">
        <v>5</v>
      </c>
      <c r="AO1353" s="0" t="s">
        <v>56</v>
      </c>
      <c r="AP1353" s="0" t="s">
        <v>56</v>
      </c>
      <c r="AQ1353" s="0" t="s">
        <v>70</v>
      </c>
      <c r="AR1353" s="0" t="s">
        <v>70</v>
      </c>
      <c r="AS1353" s="0" t="s">
        <v>53</v>
      </c>
      <c r="AT1353" s="0" t="n">
        <v>0</v>
      </c>
      <c r="AU1353" s="0" t="n">
        <v>0</v>
      </c>
      <c r="AX1353" s="0" t="s">
        <v>145</v>
      </c>
    </row>
    <row r="1354" customFormat="false" ht="15" hidden="false" customHeight="false" outlineLevel="0" collapsed="false">
      <c r="A1354" s="0" t="s">
        <v>7132</v>
      </c>
      <c r="B1354" s="0" t="s">
        <v>6339</v>
      </c>
      <c r="C1354" s="0" t="s">
        <v>7133</v>
      </c>
      <c r="E1354" s="1" t="s">
        <v>7133</v>
      </c>
      <c r="G1354" s="5" t="s">
        <v>7133</v>
      </c>
      <c r="H1354" s="5"/>
      <c r="I1354" s="5"/>
      <c r="J1354" s="5"/>
      <c r="K1354" s="5"/>
      <c r="L1354" s="5"/>
      <c r="M1354" s="5"/>
      <c r="N1354" s="5"/>
      <c r="O1354" s="0" t="s">
        <v>7133</v>
      </c>
      <c r="P1354" s="0" t="s">
        <v>7134</v>
      </c>
      <c r="Q1354" s="0" t="s">
        <v>51</v>
      </c>
      <c r="R1354" s="0" t="s">
        <v>126</v>
      </c>
      <c r="S1354" s="0" t="n">
        <v>1</v>
      </c>
      <c r="T1354" s="0" t="n">
        <v>729</v>
      </c>
      <c r="U1354" s="0" t="n">
        <v>729</v>
      </c>
      <c r="X1354" s="0" t="n">
        <v>13</v>
      </c>
      <c r="Y1354" s="0" t="s">
        <v>1154</v>
      </c>
      <c r="Z1354" s="0" t="n">
        <v>729</v>
      </c>
      <c r="AA1354" s="0" t="s">
        <v>54</v>
      </c>
      <c r="AB1354" s="0" t="s">
        <v>54</v>
      </c>
      <c r="AC1354" s="0" t="n">
        <v>6</v>
      </c>
      <c r="AD1354" s="0" t="s">
        <v>7135</v>
      </c>
      <c r="AG1354" s="6" t="n">
        <v>42735</v>
      </c>
      <c r="AH1354" s="0" t="n">
        <v>-6</v>
      </c>
      <c r="AI1354" s="0" t="n">
        <v>-6</v>
      </c>
      <c r="AJ1354" s="6" t="n">
        <v>42735</v>
      </c>
      <c r="AK1354" s="0" t="n">
        <v>6</v>
      </c>
      <c r="AL1354" s="6" t="n">
        <v>42735</v>
      </c>
      <c r="AM1354" s="0" t="n">
        <v>8</v>
      </c>
      <c r="AN1354" s="0" t="n">
        <v>8</v>
      </c>
      <c r="AO1354" s="0" t="n">
        <v>1</v>
      </c>
      <c r="AP1354" s="0" t="n">
        <v>1</v>
      </c>
      <c r="AQ1354" s="0" t="s">
        <v>189</v>
      </c>
      <c r="AR1354" s="0" t="s">
        <v>189</v>
      </c>
      <c r="AS1354" s="0" t="s">
        <v>1154</v>
      </c>
      <c r="AT1354" s="0" t="n">
        <v>12</v>
      </c>
      <c r="AU1354" s="0" t="n">
        <v>11</v>
      </c>
      <c r="AX1354" s="0" t="s">
        <v>145</v>
      </c>
    </row>
    <row r="1355" customFormat="false" ht="15" hidden="false" customHeight="false" outlineLevel="0" collapsed="false">
      <c r="A1355" s="0" t="s">
        <v>7136</v>
      </c>
      <c r="B1355" s="0" t="s">
        <v>6339</v>
      </c>
      <c r="C1355" s="0" t="s">
        <v>7137</v>
      </c>
      <c r="E1355" s="1" t="s">
        <v>7137</v>
      </c>
      <c r="G1355" s="5" t="s">
        <v>7137</v>
      </c>
      <c r="H1355" s="5"/>
      <c r="I1355" s="5"/>
      <c r="J1355" s="5"/>
      <c r="K1355" s="5"/>
      <c r="L1355" s="5"/>
      <c r="M1355" s="5"/>
      <c r="N1355" s="5"/>
      <c r="O1355" s="0" t="s">
        <v>7137</v>
      </c>
      <c r="P1355" s="0" t="s">
        <v>7138</v>
      </c>
      <c r="Q1355" s="0" t="s">
        <v>718</v>
      </c>
      <c r="R1355" s="0" t="s">
        <v>52</v>
      </c>
      <c r="S1355" s="0" t="n">
        <v>1.195</v>
      </c>
      <c r="T1355" s="0" t="n">
        <v>7810</v>
      </c>
      <c r="U1355" s="0" t="n">
        <v>7810</v>
      </c>
      <c r="W1355" s="0" t="s">
        <v>7139</v>
      </c>
      <c r="X1355" s="0" t="n">
        <v>104</v>
      </c>
      <c r="Y1355" s="0" t="s">
        <v>53</v>
      </c>
      <c r="Z1355" s="0" t="n">
        <v>7810</v>
      </c>
      <c r="AA1355" s="0" t="s">
        <v>54</v>
      </c>
      <c r="AB1355" s="0" t="s">
        <v>54</v>
      </c>
      <c r="AC1355" s="0" t="n">
        <v>2.837</v>
      </c>
      <c r="AD1355" s="0" t="s">
        <v>962</v>
      </c>
      <c r="AG1355" s="6" t="n">
        <v>42704</v>
      </c>
      <c r="AH1355" s="0" t="n">
        <v>32</v>
      </c>
      <c r="AI1355" s="0" t="n">
        <v>34</v>
      </c>
      <c r="AJ1355" s="6" t="n">
        <v>42704</v>
      </c>
      <c r="AK1355" s="0" t="n">
        <v>2.837</v>
      </c>
      <c r="AL1355" s="6" t="n">
        <v>42704</v>
      </c>
      <c r="AM1355" s="0" t="n">
        <v>271</v>
      </c>
      <c r="AN1355" s="0" t="n">
        <v>288</v>
      </c>
      <c r="AO1355" s="0" t="n">
        <v>453</v>
      </c>
      <c r="AP1355" s="0" t="n">
        <v>506</v>
      </c>
      <c r="AQ1355" s="0" t="s">
        <v>880</v>
      </c>
      <c r="AR1355" s="0" t="s">
        <v>58</v>
      </c>
      <c r="AS1355" s="0" t="s">
        <v>53</v>
      </c>
      <c r="AT1355" s="0" t="n">
        <v>54</v>
      </c>
      <c r="AU1355" s="0" t="n">
        <v>56</v>
      </c>
      <c r="AX1355" s="0" t="s">
        <v>145</v>
      </c>
      <c r="AY1355" s="0" t="s">
        <v>7140</v>
      </c>
    </row>
    <row r="1356" customFormat="false" ht="15" hidden="false" customHeight="false" outlineLevel="0" collapsed="false">
      <c r="A1356" s="0" t="s">
        <v>7141</v>
      </c>
      <c r="B1356" s="0" t="s">
        <v>6339</v>
      </c>
      <c r="C1356" s="0" t="s">
        <v>7142</v>
      </c>
      <c r="E1356" s="1" t="s">
        <v>7142</v>
      </c>
      <c r="G1356" s="5" t="s">
        <v>7142</v>
      </c>
      <c r="H1356" s="5"/>
      <c r="I1356" s="5"/>
      <c r="J1356" s="5"/>
      <c r="K1356" s="5"/>
      <c r="L1356" s="5"/>
      <c r="M1356" s="5"/>
      <c r="N1356" s="5"/>
      <c r="O1356" s="0" t="s">
        <v>7142</v>
      </c>
      <c r="P1356" s="0" t="s">
        <v>7143</v>
      </c>
      <c r="Q1356" s="0" t="s">
        <v>51</v>
      </c>
      <c r="R1356" s="0" t="s">
        <v>52</v>
      </c>
      <c r="S1356" s="0" t="n">
        <v>575</v>
      </c>
      <c r="T1356" s="0" t="n">
        <v>1812</v>
      </c>
      <c r="U1356" s="0" t="n">
        <v>1812</v>
      </c>
      <c r="V1356" s="0" t="n">
        <v>5829</v>
      </c>
      <c r="X1356" s="0" t="n">
        <v>145</v>
      </c>
      <c r="Y1356" s="0" t="s">
        <v>53</v>
      </c>
      <c r="Z1356" s="0" t="n">
        <v>1812</v>
      </c>
      <c r="AA1356" s="0" t="s">
        <v>54</v>
      </c>
      <c r="AB1356" s="0" t="s">
        <v>54</v>
      </c>
      <c r="AD1356" s="0" t="s">
        <v>6968</v>
      </c>
      <c r="AG1356" s="6" t="n">
        <v>42819</v>
      </c>
      <c r="AH1356" s="0" t="n">
        <v>56</v>
      </c>
      <c r="AI1356" s="0" t="n">
        <v>60</v>
      </c>
      <c r="AJ1356" s="6" t="n">
        <v>42819</v>
      </c>
      <c r="AK1356" s="0" t="n">
        <v>3.566</v>
      </c>
      <c r="AL1356" s="6" t="n">
        <v>42455</v>
      </c>
      <c r="AM1356" s="0" t="n">
        <v>0</v>
      </c>
      <c r="AN1356" s="0" t="n">
        <v>0</v>
      </c>
      <c r="AO1356" s="0" t="n">
        <v>806</v>
      </c>
      <c r="AP1356" s="0" t="n">
        <v>901</v>
      </c>
      <c r="AQ1356" s="0" t="s">
        <v>880</v>
      </c>
      <c r="AR1356" s="0" t="s">
        <v>58</v>
      </c>
      <c r="AS1356" s="0" t="s">
        <v>53</v>
      </c>
      <c r="AT1356" s="0" t="n">
        <v>59</v>
      </c>
      <c r="AU1356" s="0" t="n">
        <v>64</v>
      </c>
      <c r="AX1356" s="0" t="s">
        <v>145</v>
      </c>
      <c r="AY1356" s="0" t="s">
        <v>7144</v>
      </c>
    </row>
    <row r="1357" customFormat="false" ht="15" hidden="false" customHeight="false" outlineLevel="0" collapsed="false">
      <c r="A1357" s="0" t="s">
        <v>7145</v>
      </c>
      <c r="B1357" s="0" t="s">
        <v>6339</v>
      </c>
      <c r="C1357" s="0" t="s">
        <v>7146</v>
      </c>
      <c r="E1357" s="1" t="s">
        <v>7146</v>
      </c>
      <c r="G1357" s="5" t="s">
        <v>7146</v>
      </c>
      <c r="H1357" s="5"/>
      <c r="I1357" s="5"/>
      <c r="J1357" s="5"/>
      <c r="K1357" s="5"/>
      <c r="L1357" s="5"/>
      <c r="M1357" s="5"/>
      <c r="N1357" s="5"/>
      <c r="O1357" s="0" t="s">
        <v>7147</v>
      </c>
      <c r="P1357" s="0" t="s">
        <v>7148</v>
      </c>
      <c r="Q1357" s="0" t="s">
        <v>1046</v>
      </c>
      <c r="R1357" s="0" t="s">
        <v>52</v>
      </c>
      <c r="S1357" s="0" t="n">
        <v>103</v>
      </c>
      <c r="T1357" s="0" t="n">
        <v>6499</v>
      </c>
      <c r="U1357" s="0" t="n">
        <v>6499</v>
      </c>
      <c r="V1357" s="0" t="n">
        <v>7010</v>
      </c>
      <c r="W1357" s="0" t="s">
        <v>7149</v>
      </c>
      <c r="X1357" s="0" t="n">
        <v>978</v>
      </c>
      <c r="Y1357" s="0" t="s">
        <v>67</v>
      </c>
      <c r="Z1357" s="0" t="n">
        <v>7010</v>
      </c>
      <c r="AA1357" s="0" t="s">
        <v>54</v>
      </c>
      <c r="AB1357" s="0" t="s">
        <v>54</v>
      </c>
      <c r="AC1357" s="0" t="n">
        <v>187</v>
      </c>
      <c r="AD1357" s="0" t="s">
        <v>962</v>
      </c>
      <c r="AE1357" s="0" t="s">
        <v>7150</v>
      </c>
      <c r="AF1357" s="0" t="n">
        <v>82</v>
      </c>
      <c r="AG1357" s="0" t="n">
        <v>90</v>
      </c>
      <c r="AH1357" s="6" t="n">
        <v>42369</v>
      </c>
      <c r="AI1357" s="0" t="s">
        <v>56</v>
      </c>
      <c r="AK1357" s="0" t="n">
        <v>85</v>
      </c>
      <c r="AL1357" s="0" t="n">
        <v>92</v>
      </c>
      <c r="AM1357" s="0" t="s">
        <v>56</v>
      </c>
      <c r="AN1357" s="0" t="s">
        <v>56</v>
      </c>
      <c r="AO1357" s="0" t="s">
        <v>70</v>
      </c>
      <c r="AP1357" s="0" t="s">
        <v>70</v>
      </c>
      <c r="AQ1357" s="0" t="s">
        <v>67</v>
      </c>
      <c r="AR1357" s="0" t="n">
        <v>742</v>
      </c>
      <c r="AS1357" s="0" t="n">
        <v>90</v>
      </c>
      <c r="AV1357" s="0" t="s">
        <v>145</v>
      </c>
      <c r="AW1357" s="0" t="s">
        <v>7151</v>
      </c>
    </row>
    <row r="1358" customFormat="false" ht="15" hidden="false" customHeight="false" outlineLevel="0" collapsed="false">
      <c r="A1358" s="0" t="s">
        <v>7152</v>
      </c>
      <c r="B1358" s="0" t="s">
        <v>6339</v>
      </c>
      <c r="C1358" s="0" t="s">
        <v>7153</v>
      </c>
      <c r="E1358" s="1" t="s">
        <v>7153</v>
      </c>
      <c r="G1358" s="5" t="s">
        <v>7153</v>
      </c>
      <c r="H1358" s="5"/>
      <c r="I1358" s="5"/>
      <c r="J1358" s="5"/>
      <c r="K1358" s="5"/>
      <c r="L1358" s="5"/>
      <c r="M1358" s="5"/>
      <c r="N1358" s="5"/>
      <c r="O1358" s="0" t="s">
        <v>7153</v>
      </c>
      <c r="P1358" s="0" t="s">
        <v>7154</v>
      </c>
      <c r="Q1358" s="0" t="s">
        <v>51</v>
      </c>
      <c r="R1358" s="0" t="s">
        <v>52</v>
      </c>
      <c r="S1358" s="0" t="n">
        <v>34.827</v>
      </c>
      <c r="T1358" s="0" t="n">
        <v>2120</v>
      </c>
      <c r="U1358" s="0" t="n">
        <v>2120</v>
      </c>
      <c r="W1358" s="0" t="s">
        <v>7155</v>
      </c>
      <c r="X1358" s="0" t="n">
        <v>996</v>
      </c>
      <c r="Y1358" s="0" t="s">
        <v>53</v>
      </c>
      <c r="Z1358" s="0" t="n">
        <v>2120</v>
      </c>
      <c r="AA1358" s="0" t="s">
        <v>54</v>
      </c>
      <c r="AB1358" s="0" t="s">
        <v>54</v>
      </c>
      <c r="AC1358" s="0" t="n">
        <v>99.827</v>
      </c>
      <c r="AD1358" s="0" t="s">
        <v>7156</v>
      </c>
      <c r="AG1358" s="6" t="n">
        <v>42735</v>
      </c>
      <c r="AH1358" s="0" t="n">
        <v>1.064</v>
      </c>
      <c r="AI1358" s="0" t="n">
        <v>1.122</v>
      </c>
      <c r="AJ1358" s="6" t="n">
        <v>42735</v>
      </c>
      <c r="AK1358" s="0" t="n">
        <v>99.827</v>
      </c>
      <c r="AL1358" s="6" t="n">
        <v>42735</v>
      </c>
      <c r="AM1358" s="0" t="n">
        <v>68.951</v>
      </c>
      <c r="AN1358" s="0" t="n">
        <v>72.681</v>
      </c>
      <c r="AO1358" s="0" t="n">
        <v>97.081</v>
      </c>
      <c r="AP1358" s="0" t="n">
        <v>108.473</v>
      </c>
      <c r="AQ1358" s="0" t="s">
        <v>880</v>
      </c>
      <c r="AR1358" s="0" t="s">
        <v>58</v>
      </c>
      <c r="AS1358" s="0" t="s">
        <v>53</v>
      </c>
      <c r="AT1358" s="0" t="n">
        <v>560</v>
      </c>
      <c r="AU1358" s="0" t="n">
        <v>601</v>
      </c>
      <c r="AV1358" s="0" t="s">
        <v>145</v>
      </c>
      <c r="AX1358" s="0" t="s">
        <v>145</v>
      </c>
      <c r="AY1358" s="0" t="s">
        <v>7157</v>
      </c>
    </row>
    <row r="1359" customFormat="false" ht="15" hidden="false" customHeight="false" outlineLevel="0" collapsed="false">
      <c r="A1359" s="0" t="s">
        <v>7158</v>
      </c>
      <c r="B1359" s="0" t="s">
        <v>6339</v>
      </c>
      <c r="C1359" s="0" t="s">
        <v>7159</v>
      </c>
      <c r="E1359" s="1" t="s">
        <v>7159</v>
      </c>
      <c r="G1359" s="5" t="s">
        <v>7159</v>
      </c>
      <c r="H1359" s="5"/>
      <c r="I1359" s="5"/>
      <c r="J1359" s="5"/>
      <c r="K1359" s="5"/>
      <c r="L1359" s="5"/>
      <c r="M1359" s="5"/>
      <c r="N1359" s="5"/>
      <c r="O1359" s="0" t="s">
        <v>7160</v>
      </c>
      <c r="P1359" s="0" t="s">
        <v>7161</v>
      </c>
      <c r="Q1359" s="0" t="s">
        <v>51</v>
      </c>
      <c r="R1359" s="0" t="s">
        <v>119</v>
      </c>
      <c r="S1359" s="0" t="s">
        <v>56</v>
      </c>
      <c r="T1359" s="0" t="n">
        <v>6201</v>
      </c>
      <c r="U1359" s="0" t="n">
        <v>6201</v>
      </c>
      <c r="W1359" s="0" t="s">
        <v>7162</v>
      </c>
      <c r="X1359" s="0" t="n">
        <v>14</v>
      </c>
      <c r="Y1359" s="0" t="s">
        <v>67</v>
      </c>
      <c r="AA1359" s="0" t="s">
        <v>54</v>
      </c>
      <c r="AB1359" s="0" t="s">
        <v>54</v>
      </c>
      <c r="AD1359" s="0" t="s">
        <v>6968</v>
      </c>
      <c r="AE1359" s="0" t="s">
        <v>7163</v>
      </c>
      <c r="AF1359" s="0" t="n">
        <v>0</v>
      </c>
      <c r="AG1359" s="0" t="n">
        <v>0</v>
      </c>
      <c r="AH1359" s="6" t="n">
        <v>42643</v>
      </c>
      <c r="AI1359" s="0" t="s">
        <v>56</v>
      </c>
      <c r="AK1359" s="0" t="n">
        <v>14</v>
      </c>
      <c r="AL1359" s="0" t="n">
        <v>16</v>
      </c>
      <c r="AM1359" s="0" t="n">
        <v>12</v>
      </c>
      <c r="AN1359" s="0" t="n">
        <v>16</v>
      </c>
      <c r="AO1359" s="0" t="s">
        <v>189</v>
      </c>
      <c r="AP1359" s="0" t="s">
        <v>189</v>
      </c>
      <c r="AQ1359" s="0" t="s">
        <v>67</v>
      </c>
      <c r="AR1359" s="0" t="n">
        <v>15</v>
      </c>
      <c r="AS1359" s="0" t="n">
        <v>9</v>
      </c>
      <c r="AV1359" s="0" t="s">
        <v>145</v>
      </c>
    </row>
    <row r="1360" customFormat="false" ht="15" hidden="false" customHeight="false" outlineLevel="0" collapsed="false">
      <c r="A1360" s="0" t="s">
        <v>7164</v>
      </c>
      <c r="B1360" s="0" t="s">
        <v>6339</v>
      </c>
      <c r="C1360" s="0" t="s">
        <v>7165</v>
      </c>
      <c r="E1360" s="1" t="s">
        <v>7165</v>
      </c>
      <c r="G1360" s="5" t="s">
        <v>7165</v>
      </c>
      <c r="H1360" s="5"/>
      <c r="I1360" s="5"/>
      <c r="J1360" s="5"/>
      <c r="K1360" s="5"/>
      <c r="L1360" s="5"/>
      <c r="M1360" s="5"/>
      <c r="N1360" s="5"/>
      <c r="O1360" s="0" t="s">
        <v>7165</v>
      </c>
      <c r="P1360" s="0" t="s">
        <v>7166</v>
      </c>
      <c r="Q1360" s="0" t="s">
        <v>51</v>
      </c>
      <c r="R1360" s="0" t="s">
        <v>52</v>
      </c>
      <c r="S1360" s="0" t="n">
        <v>458</v>
      </c>
      <c r="T1360" s="0" t="n">
        <v>7911</v>
      </c>
      <c r="U1360" s="0" t="n">
        <v>7911</v>
      </c>
      <c r="W1360" s="0" t="s">
        <v>7167</v>
      </c>
      <c r="X1360" s="0" t="n">
        <v>231</v>
      </c>
      <c r="Y1360" s="0" t="s">
        <v>53</v>
      </c>
      <c r="Z1360" s="0" t="n">
        <v>7911</v>
      </c>
      <c r="AA1360" s="0" t="s">
        <v>54</v>
      </c>
      <c r="AB1360" s="0" t="s">
        <v>54</v>
      </c>
      <c r="AC1360" s="0" t="n">
        <v>4.939</v>
      </c>
      <c r="AD1360" s="0" t="s">
        <v>6968</v>
      </c>
      <c r="AG1360" s="6" t="n">
        <v>42460</v>
      </c>
      <c r="AH1360" s="0" t="n">
        <v>24</v>
      </c>
      <c r="AI1360" s="0" t="n">
        <v>27</v>
      </c>
      <c r="AJ1360" s="6" t="n">
        <v>42460</v>
      </c>
      <c r="AK1360" s="0" t="n">
        <v>4.939</v>
      </c>
      <c r="AL1360" s="6" t="n">
        <v>42460</v>
      </c>
      <c r="AM1360" s="0" t="n">
        <v>562</v>
      </c>
      <c r="AN1360" s="0" t="n">
        <v>640</v>
      </c>
      <c r="AO1360" s="0" t="n">
        <v>243</v>
      </c>
      <c r="AP1360" s="0" t="n">
        <v>271</v>
      </c>
      <c r="AQ1360" s="0" t="s">
        <v>880</v>
      </c>
      <c r="AR1360" s="0" t="s">
        <v>58</v>
      </c>
      <c r="AS1360" s="0" t="s">
        <v>53</v>
      </c>
      <c r="AT1360" s="0" t="n">
        <v>67</v>
      </c>
      <c r="AU1360" s="0" t="n">
        <v>77</v>
      </c>
      <c r="AX1360" s="0" t="s">
        <v>145</v>
      </c>
      <c r="AY1360" s="0" t="s">
        <v>7168</v>
      </c>
    </row>
    <row r="1361" customFormat="false" ht="15" hidden="false" customHeight="false" outlineLevel="0" collapsed="false">
      <c r="A1361" s="0" t="s">
        <v>7169</v>
      </c>
      <c r="B1361" s="0" t="s">
        <v>6339</v>
      </c>
      <c r="C1361" s="0" t="s">
        <v>7170</v>
      </c>
      <c r="E1361" s="1" t="s">
        <v>7170</v>
      </c>
      <c r="G1361" s="5" t="s">
        <v>7170</v>
      </c>
      <c r="H1361" s="5"/>
      <c r="I1361" s="5"/>
      <c r="J1361" s="5"/>
      <c r="K1361" s="5"/>
      <c r="L1361" s="5"/>
      <c r="M1361" s="5"/>
      <c r="N1361" s="5"/>
      <c r="O1361" s="0" t="s">
        <v>7170</v>
      </c>
      <c r="P1361" s="0" t="s">
        <v>7171</v>
      </c>
      <c r="Q1361" s="0" t="s">
        <v>51</v>
      </c>
      <c r="R1361" s="0" t="s">
        <v>52</v>
      </c>
      <c r="S1361" s="0" t="n">
        <v>93</v>
      </c>
      <c r="T1361" s="0" t="n">
        <v>5829</v>
      </c>
      <c r="U1361" s="0" t="n">
        <v>5829</v>
      </c>
      <c r="W1361" s="0" t="s">
        <v>7172</v>
      </c>
      <c r="X1361" s="0" t="n">
        <v>65</v>
      </c>
      <c r="Y1361" s="0" t="s">
        <v>53</v>
      </c>
      <c r="Z1361" s="0" t="n">
        <v>5829</v>
      </c>
      <c r="AA1361" s="0" t="s">
        <v>54</v>
      </c>
      <c r="AB1361" s="0" t="s">
        <v>54</v>
      </c>
      <c r="AC1361" s="0" t="n">
        <v>676</v>
      </c>
      <c r="AD1361" s="0" t="s">
        <v>7173</v>
      </c>
      <c r="AG1361" s="6" t="n">
        <v>42674</v>
      </c>
      <c r="AH1361" s="0" t="n">
        <v>13</v>
      </c>
      <c r="AI1361" s="0" t="n">
        <v>14</v>
      </c>
      <c r="AJ1361" s="6" t="n">
        <v>42674</v>
      </c>
      <c r="AK1361" s="0" t="n">
        <v>676</v>
      </c>
      <c r="AL1361" s="6" t="n">
        <v>42674</v>
      </c>
      <c r="AM1361" s="0" t="n">
        <v>144</v>
      </c>
      <c r="AN1361" s="0" t="n">
        <v>157</v>
      </c>
      <c r="AO1361" s="0" t="n">
        <v>311</v>
      </c>
      <c r="AP1361" s="0" t="n">
        <v>348</v>
      </c>
      <c r="AQ1361" s="0" t="s">
        <v>880</v>
      </c>
      <c r="AR1361" s="0" t="s">
        <v>58</v>
      </c>
      <c r="AS1361" s="0" t="s">
        <v>53</v>
      </c>
      <c r="AT1361" s="0" t="n">
        <v>43</v>
      </c>
      <c r="AU1361" s="0" t="n">
        <v>42</v>
      </c>
      <c r="AX1361" s="0" t="s">
        <v>145</v>
      </c>
    </row>
    <row r="1362" customFormat="false" ht="15" hidden="false" customHeight="false" outlineLevel="0" collapsed="false">
      <c r="A1362" s="0" t="s">
        <v>7174</v>
      </c>
      <c r="B1362" s="0" t="s">
        <v>6339</v>
      </c>
      <c r="C1362" s="0" t="s">
        <v>7175</v>
      </c>
      <c r="E1362" s="1" t="s">
        <v>7175</v>
      </c>
      <c r="G1362" s="5" t="s">
        <v>7175</v>
      </c>
      <c r="H1362" s="5"/>
      <c r="I1362" s="5"/>
      <c r="J1362" s="5"/>
      <c r="K1362" s="5"/>
      <c r="L1362" s="5"/>
      <c r="M1362" s="5"/>
      <c r="N1362" s="5" t="s">
        <v>7176</v>
      </c>
      <c r="O1362" s="0" t="s">
        <v>7175</v>
      </c>
      <c r="P1362" s="0" t="s">
        <v>7177</v>
      </c>
      <c r="Q1362" s="0" t="s">
        <v>51</v>
      </c>
      <c r="R1362" s="0" t="s">
        <v>52</v>
      </c>
      <c r="S1362" s="0" t="n">
        <v>40</v>
      </c>
      <c r="T1362" s="0" t="n">
        <v>4651</v>
      </c>
      <c r="U1362" s="0" t="n">
        <v>4651</v>
      </c>
      <c r="W1362" s="0" t="s">
        <v>7178</v>
      </c>
      <c r="X1362" s="0" t="n">
        <v>18</v>
      </c>
      <c r="Y1362" s="0" t="s">
        <v>53</v>
      </c>
      <c r="Z1362" s="0" t="n">
        <v>4651</v>
      </c>
      <c r="AA1362" s="0" t="s">
        <v>54</v>
      </c>
      <c r="AB1362" s="0" t="s">
        <v>54</v>
      </c>
      <c r="AC1362" s="0" t="n">
        <v>203</v>
      </c>
      <c r="AD1362" s="0" t="s">
        <v>6539</v>
      </c>
      <c r="AG1362" s="6" t="n">
        <v>42643</v>
      </c>
      <c r="AH1362" s="0" t="n">
        <v>3</v>
      </c>
      <c r="AI1362" s="0" t="n">
        <v>3</v>
      </c>
      <c r="AJ1362" s="6" t="n">
        <v>42643</v>
      </c>
      <c r="AK1362" s="0" t="n">
        <v>203</v>
      </c>
      <c r="AL1362" s="6" t="n">
        <v>42643</v>
      </c>
      <c r="AM1362" s="0" t="n">
        <v>44</v>
      </c>
      <c r="AN1362" s="0" t="n">
        <v>49</v>
      </c>
      <c r="AO1362" s="0" t="n">
        <v>85</v>
      </c>
      <c r="AP1362" s="0" t="n">
        <v>95</v>
      </c>
      <c r="AQ1362" s="0" t="s">
        <v>880</v>
      </c>
      <c r="AR1362" s="0" t="s">
        <v>58</v>
      </c>
      <c r="AS1362" s="0" t="s">
        <v>53</v>
      </c>
      <c r="AT1362" s="0" t="n">
        <v>13</v>
      </c>
      <c r="AU1362" s="0" t="n">
        <v>13</v>
      </c>
      <c r="AX1362" s="0" t="s">
        <v>145</v>
      </c>
      <c r="AY1362" s="0" t="s">
        <v>1071</v>
      </c>
    </row>
    <row r="1363" customFormat="false" ht="15" hidden="false" customHeight="false" outlineLevel="0" collapsed="false">
      <c r="A1363" s="0" t="s">
        <v>7179</v>
      </c>
      <c r="B1363" s="0" t="s">
        <v>6339</v>
      </c>
      <c r="C1363" s="0" t="s">
        <v>7180</v>
      </c>
      <c r="E1363" s="1" t="s">
        <v>7180</v>
      </c>
      <c r="G1363" s="5" t="s">
        <v>7180</v>
      </c>
      <c r="H1363" s="5"/>
      <c r="I1363" s="5"/>
      <c r="J1363" s="5"/>
      <c r="K1363" s="5"/>
      <c r="L1363" s="5"/>
      <c r="M1363" s="5"/>
      <c r="N1363" s="5"/>
      <c r="O1363" s="0" t="s">
        <v>7180</v>
      </c>
      <c r="P1363" s="0" t="s">
        <v>7181</v>
      </c>
      <c r="Q1363" s="0" t="s">
        <v>51</v>
      </c>
      <c r="R1363" s="0" t="s">
        <v>52</v>
      </c>
      <c r="S1363" s="0" t="n">
        <v>21.072</v>
      </c>
      <c r="T1363" s="0" t="n">
        <v>3522</v>
      </c>
      <c r="U1363" s="0" t="n">
        <v>3522</v>
      </c>
      <c r="W1363" s="0" t="s">
        <v>7182</v>
      </c>
      <c r="X1363" s="0" t="n">
        <v>789</v>
      </c>
      <c r="Y1363" s="0" t="s">
        <v>53</v>
      </c>
      <c r="Z1363" s="0" t="n">
        <v>3522</v>
      </c>
      <c r="AA1363" s="0" t="s">
        <v>54</v>
      </c>
      <c r="AB1363" s="0" t="s">
        <v>54</v>
      </c>
      <c r="AC1363" s="0" t="n">
        <v>22.132</v>
      </c>
      <c r="AD1363" s="0" t="s">
        <v>962</v>
      </c>
      <c r="AG1363" s="6" t="n">
        <v>42825</v>
      </c>
      <c r="AH1363" s="0" t="n">
        <v>9.079</v>
      </c>
      <c r="AI1363" s="0" t="n">
        <v>9.707</v>
      </c>
      <c r="AJ1363" s="6" t="n">
        <v>42825</v>
      </c>
      <c r="AK1363" s="0" t="n">
        <v>22.132</v>
      </c>
      <c r="AL1363" s="6" t="n">
        <v>42825</v>
      </c>
      <c r="AM1363" s="0" t="n">
        <v>76.688</v>
      </c>
      <c r="AN1363" s="0" t="n">
        <v>81.987</v>
      </c>
      <c r="AO1363" s="0" t="n">
        <v>39.43</v>
      </c>
      <c r="AP1363" s="0" t="n">
        <v>44.057</v>
      </c>
      <c r="AQ1363" s="0" t="s">
        <v>880</v>
      </c>
      <c r="AR1363" s="0" t="s">
        <v>58</v>
      </c>
      <c r="AS1363" s="0" t="s">
        <v>53</v>
      </c>
      <c r="AT1363" s="0" t="n">
        <v>241</v>
      </c>
      <c r="AU1363" s="0" t="n">
        <v>260</v>
      </c>
      <c r="AX1363" s="0" t="s">
        <v>145</v>
      </c>
    </row>
    <row r="1364" customFormat="false" ht="15" hidden="false" customHeight="false" outlineLevel="0" collapsed="false">
      <c r="A1364" s="0" t="s">
        <v>7183</v>
      </c>
      <c r="B1364" s="0" t="s">
        <v>6339</v>
      </c>
      <c r="C1364" s="0" t="s">
        <v>7184</v>
      </c>
      <c r="E1364" s="1" t="s">
        <v>7184</v>
      </c>
      <c r="G1364" s="5" t="s">
        <v>7184</v>
      </c>
      <c r="H1364" s="5"/>
      <c r="I1364" s="5"/>
      <c r="J1364" s="5"/>
      <c r="K1364" s="5"/>
      <c r="L1364" s="5"/>
      <c r="M1364" s="5"/>
      <c r="N1364" s="5"/>
      <c r="O1364" s="0" t="s">
        <v>7185</v>
      </c>
      <c r="P1364" s="0" t="s">
        <v>7186</v>
      </c>
      <c r="Q1364" s="0" t="s">
        <v>51</v>
      </c>
      <c r="R1364" s="0" t="s">
        <v>52</v>
      </c>
      <c r="S1364" s="0" t="n">
        <v>305</v>
      </c>
      <c r="T1364" s="0" t="n">
        <v>6201</v>
      </c>
      <c r="U1364" s="0" t="n">
        <v>6201</v>
      </c>
      <c r="W1364" s="0" t="s">
        <v>7187</v>
      </c>
      <c r="X1364" s="0" t="n">
        <v>15</v>
      </c>
      <c r="Y1364" s="0" t="s">
        <v>67</v>
      </c>
      <c r="AA1364" s="0" t="s">
        <v>54</v>
      </c>
      <c r="AB1364" s="0" t="s">
        <v>54</v>
      </c>
      <c r="AD1364" s="0" t="s">
        <v>962</v>
      </c>
      <c r="AG1364" s="6" t="n">
        <v>42460</v>
      </c>
      <c r="AH1364" s="0" t="n">
        <v>882</v>
      </c>
      <c r="AI1364" s="0" t="n">
        <v>1.004</v>
      </c>
      <c r="AJ1364" s="6" t="n">
        <v>42460</v>
      </c>
      <c r="AK1364" s="0" t="n">
        <v>906</v>
      </c>
      <c r="AL1364" s="6" t="n">
        <v>42460</v>
      </c>
      <c r="AM1364" s="0" t="n">
        <v>936</v>
      </c>
      <c r="AN1364" s="0" t="n">
        <v>1.066</v>
      </c>
      <c r="AO1364" s="0" t="s">
        <v>56</v>
      </c>
      <c r="AP1364" s="0" t="s">
        <v>56</v>
      </c>
      <c r="AQ1364" s="0" t="s">
        <v>70</v>
      </c>
      <c r="AR1364" s="0" t="s">
        <v>70</v>
      </c>
      <c r="AS1364" s="0" t="s">
        <v>67</v>
      </c>
      <c r="AT1364" s="0" t="n">
        <v>15</v>
      </c>
      <c r="AU1364" s="0" t="n">
        <v>13</v>
      </c>
      <c r="AX1364" s="0" t="s">
        <v>145</v>
      </c>
    </row>
    <row r="1365" customFormat="false" ht="15" hidden="false" customHeight="false" outlineLevel="0" collapsed="false">
      <c r="A1365" s="0" t="s">
        <v>7188</v>
      </c>
      <c r="B1365" s="0" t="s">
        <v>6339</v>
      </c>
      <c r="C1365" s="0" t="s">
        <v>7189</v>
      </c>
      <c r="E1365" s="1" t="s">
        <v>7189</v>
      </c>
      <c r="G1365" s="5" t="s">
        <v>7189</v>
      </c>
      <c r="H1365" s="5"/>
      <c r="I1365" s="5"/>
      <c r="J1365" s="5"/>
      <c r="K1365" s="5"/>
      <c r="L1365" s="5"/>
      <c r="M1365" s="5"/>
      <c r="N1365" s="5"/>
      <c r="O1365" s="0" t="s">
        <v>7189</v>
      </c>
      <c r="P1365" s="0" t="s">
        <v>7190</v>
      </c>
      <c r="Q1365" s="0" t="s">
        <v>51</v>
      </c>
      <c r="R1365" s="0" t="s">
        <v>119</v>
      </c>
      <c r="S1365" s="0" t="n">
        <v>0</v>
      </c>
      <c r="T1365" s="0" t="n">
        <v>7211</v>
      </c>
      <c r="U1365" s="0" t="n">
        <v>7211</v>
      </c>
      <c r="X1365" s="0" t="n">
        <v>1</v>
      </c>
      <c r="Y1365" s="0" t="s">
        <v>53</v>
      </c>
      <c r="Z1365" s="0" t="n">
        <v>7211</v>
      </c>
      <c r="AA1365" s="0" t="s">
        <v>54</v>
      </c>
      <c r="AB1365" s="0" t="s">
        <v>54</v>
      </c>
      <c r="AD1365" s="0" t="s">
        <v>962</v>
      </c>
      <c r="AE1365" s="0" t="s">
        <v>7191</v>
      </c>
      <c r="AF1365" s="0" t="n">
        <v>-25</v>
      </c>
      <c r="AG1365" s="0" t="n">
        <v>-27</v>
      </c>
      <c r="AH1365" s="6" t="n">
        <v>42369</v>
      </c>
      <c r="AI1365" s="0" t="n">
        <v>3</v>
      </c>
      <c r="AJ1365" s="6" t="n">
        <v>42004</v>
      </c>
      <c r="AK1365" s="0" t="n">
        <v>0</v>
      </c>
      <c r="AL1365" s="0" t="n">
        <v>0</v>
      </c>
      <c r="AM1365" s="0" t="s">
        <v>56</v>
      </c>
      <c r="AN1365" s="0" t="s">
        <v>56</v>
      </c>
      <c r="AO1365" s="0" t="s">
        <v>70</v>
      </c>
      <c r="AP1365" s="0" t="s">
        <v>70</v>
      </c>
      <c r="AQ1365" s="0" t="s">
        <v>53</v>
      </c>
      <c r="AR1365" s="0" t="n">
        <v>2</v>
      </c>
      <c r="AS1365" s="0" t="n">
        <v>1</v>
      </c>
      <c r="AV1365" s="0" t="s">
        <v>145</v>
      </c>
    </row>
    <row r="1366" customFormat="false" ht="15" hidden="false" customHeight="false" outlineLevel="0" collapsed="false">
      <c r="A1366" s="0" t="s">
        <v>7192</v>
      </c>
      <c r="B1366" s="0" t="s">
        <v>6339</v>
      </c>
      <c r="C1366" s="0" t="s">
        <v>7193</v>
      </c>
      <c r="E1366" s="1" t="s">
        <v>7193</v>
      </c>
      <c r="G1366" s="5" t="s">
        <v>7193</v>
      </c>
      <c r="H1366" s="5"/>
      <c r="I1366" s="5"/>
      <c r="J1366" s="5"/>
      <c r="K1366" s="5"/>
      <c r="L1366" s="5"/>
      <c r="M1366" s="5"/>
      <c r="N1366" s="5"/>
      <c r="O1366" s="0" t="s">
        <v>7193</v>
      </c>
      <c r="P1366" s="0" t="s">
        <v>7194</v>
      </c>
      <c r="Q1366" s="0" t="s">
        <v>51</v>
      </c>
      <c r="R1366" s="0" t="s">
        <v>52</v>
      </c>
      <c r="S1366" s="0" t="n">
        <v>52</v>
      </c>
      <c r="T1366" s="0" t="n">
        <v>2630</v>
      </c>
      <c r="U1366" s="0" t="n">
        <v>2630</v>
      </c>
      <c r="W1366" s="0" t="s">
        <v>7195</v>
      </c>
      <c r="X1366" s="0" t="n">
        <v>41</v>
      </c>
      <c r="Y1366" s="0" t="s">
        <v>53</v>
      </c>
      <c r="Z1366" s="0" t="n">
        <v>2630</v>
      </c>
      <c r="AA1366" s="0" t="s">
        <v>54</v>
      </c>
      <c r="AB1366" s="0" t="s">
        <v>54</v>
      </c>
      <c r="AC1366" s="0" t="n">
        <v>96</v>
      </c>
      <c r="AD1366" s="0" t="s">
        <v>7196</v>
      </c>
      <c r="AG1366" s="6" t="n">
        <v>42735</v>
      </c>
      <c r="AH1366" s="0" t="n">
        <v>-65</v>
      </c>
      <c r="AI1366" s="0" t="n">
        <v>-68</v>
      </c>
      <c r="AJ1366" s="6" t="n">
        <v>42735</v>
      </c>
      <c r="AK1366" s="0" t="n">
        <v>96</v>
      </c>
      <c r="AL1366" s="6" t="n">
        <v>42735</v>
      </c>
      <c r="AM1366" s="0" t="n">
        <v>37</v>
      </c>
      <c r="AN1366" s="0" t="n">
        <v>39</v>
      </c>
      <c r="AO1366" s="0" t="n">
        <v>4</v>
      </c>
      <c r="AP1366" s="0" t="n">
        <v>5</v>
      </c>
      <c r="AQ1366" s="0" t="s">
        <v>880</v>
      </c>
      <c r="AR1366" s="0" t="s">
        <v>58</v>
      </c>
      <c r="AS1366" s="0" t="s">
        <v>53</v>
      </c>
      <c r="AT1366" s="0" t="n">
        <v>22</v>
      </c>
      <c r="AU1366" s="0" t="n">
        <v>21</v>
      </c>
      <c r="AV1366" s="0" t="s">
        <v>145</v>
      </c>
      <c r="AW1366" s="0" t="s">
        <v>145</v>
      </c>
      <c r="AX1366" s="0" t="s">
        <v>145</v>
      </c>
      <c r="AY1366" s="0" t="s">
        <v>7197</v>
      </c>
    </row>
    <row r="1367" customFormat="false" ht="15" hidden="false" customHeight="false" outlineLevel="0" collapsed="false">
      <c r="A1367" s="0" t="s">
        <v>7198</v>
      </c>
      <c r="B1367" s="0" t="s">
        <v>6339</v>
      </c>
      <c r="C1367" s="0" t="s">
        <v>7199</v>
      </c>
      <c r="E1367" s="1" t="s">
        <v>7199</v>
      </c>
      <c r="G1367" s="5" t="s">
        <v>7199</v>
      </c>
      <c r="H1367" s="5"/>
      <c r="I1367" s="5"/>
      <c r="J1367" s="5"/>
      <c r="K1367" s="5"/>
      <c r="L1367" s="5"/>
      <c r="M1367" s="5" t="s">
        <v>7200</v>
      </c>
      <c r="N1367" s="5" t="s">
        <v>7201</v>
      </c>
      <c r="O1367" s="0" t="s">
        <v>7202</v>
      </c>
      <c r="P1367" s="0" t="s">
        <v>7203</v>
      </c>
      <c r="Q1367" s="0" t="s">
        <v>51</v>
      </c>
      <c r="R1367" s="0" t="s">
        <v>539</v>
      </c>
      <c r="S1367" s="0" t="s">
        <v>56</v>
      </c>
      <c r="T1367" s="0" t="n">
        <v>8299</v>
      </c>
      <c r="U1367" s="0" t="n">
        <v>8299</v>
      </c>
      <c r="V1367" s="0" t="n">
        <v>7219</v>
      </c>
      <c r="X1367" s="0" t="n">
        <v>1</v>
      </c>
      <c r="Y1367" s="0" t="s">
        <v>67</v>
      </c>
      <c r="Z1367" s="0" t="n">
        <v>6430</v>
      </c>
      <c r="AA1367" s="0" t="s">
        <v>120</v>
      </c>
      <c r="AB1367" s="0" t="s">
        <v>56</v>
      </c>
      <c r="AC1367" s="0" t="n">
        <v>70</v>
      </c>
      <c r="AD1367" s="0" t="s">
        <v>7204</v>
      </c>
      <c r="AE1367" s="0" t="s">
        <v>7205</v>
      </c>
      <c r="AF1367" s="0" t="n">
        <v>0</v>
      </c>
      <c r="AG1367" s="0" t="n">
        <v>0</v>
      </c>
      <c r="AH1367" s="6" t="n">
        <v>42369</v>
      </c>
      <c r="AI1367" s="0" t="s">
        <v>56</v>
      </c>
      <c r="AK1367" s="0" t="n">
        <v>0</v>
      </c>
      <c r="AL1367" s="0" t="n">
        <v>0</v>
      </c>
      <c r="AM1367" s="0" t="s">
        <v>56</v>
      </c>
      <c r="AN1367" s="0" t="s">
        <v>56</v>
      </c>
      <c r="AO1367" s="0" t="s">
        <v>70</v>
      </c>
      <c r="AP1367" s="0" t="s">
        <v>70</v>
      </c>
      <c r="AQ1367" s="0" t="s">
        <v>67</v>
      </c>
      <c r="AR1367" s="0" t="n">
        <v>58</v>
      </c>
      <c r="AS1367" s="0" t="n">
        <v>0</v>
      </c>
    </row>
    <row r="1368" customFormat="false" ht="15" hidden="false" customHeight="false" outlineLevel="0" collapsed="false">
      <c r="A1368" s="0" t="s">
        <v>7206</v>
      </c>
      <c r="B1368" s="0" t="s">
        <v>6339</v>
      </c>
      <c r="C1368" s="0" t="s">
        <v>7207</v>
      </c>
      <c r="E1368" s="1" t="s">
        <v>7207</v>
      </c>
      <c r="G1368" s="5" t="s">
        <v>7207</v>
      </c>
      <c r="H1368" s="5"/>
      <c r="I1368" s="5"/>
      <c r="J1368" s="5"/>
      <c r="K1368" s="5"/>
      <c r="L1368" s="5"/>
      <c r="M1368" s="5"/>
      <c r="N1368" s="5"/>
      <c r="O1368" s="0" t="s">
        <v>7207</v>
      </c>
      <c r="P1368" s="0" t="s">
        <v>7208</v>
      </c>
      <c r="Q1368" s="0" t="s">
        <v>51</v>
      </c>
      <c r="R1368" s="0" t="s">
        <v>52</v>
      </c>
      <c r="S1368" s="0" t="n">
        <v>1.294</v>
      </c>
      <c r="T1368" s="0" t="n">
        <v>5110</v>
      </c>
      <c r="U1368" s="0" t="n">
        <v>5110</v>
      </c>
      <c r="W1368" s="0" t="s">
        <v>7209</v>
      </c>
      <c r="X1368" s="0" t="n">
        <v>43</v>
      </c>
      <c r="Y1368" s="0" t="s">
        <v>77</v>
      </c>
      <c r="Z1368" s="0" t="n">
        <v>5110</v>
      </c>
      <c r="AA1368" s="0" t="s">
        <v>54</v>
      </c>
      <c r="AB1368" s="0" t="s">
        <v>54</v>
      </c>
      <c r="AC1368" s="0" t="n">
        <v>4.164</v>
      </c>
      <c r="AD1368" s="0" t="s">
        <v>7049</v>
      </c>
      <c r="AE1368" s="0" t="s">
        <v>7210</v>
      </c>
      <c r="AF1368" s="0" t="n">
        <v>35</v>
      </c>
      <c r="AG1368" s="0" t="n">
        <v>40</v>
      </c>
      <c r="AH1368" s="6" t="n">
        <v>42460</v>
      </c>
      <c r="AI1368" s="0" t="n">
        <v>4.164</v>
      </c>
      <c r="AJ1368" s="6" t="n">
        <v>42460</v>
      </c>
      <c r="AK1368" s="0" t="n">
        <v>2.187</v>
      </c>
      <c r="AL1368" s="0" t="n">
        <v>2.49</v>
      </c>
      <c r="AM1368" s="0" t="s">
        <v>56</v>
      </c>
      <c r="AN1368" s="0" t="s">
        <v>56</v>
      </c>
      <c r="AO1368" s="0" t="s">
        <v>70</v>
      </c>
      <c r="AP1368" s="0" t="s">
        <v>70</v>
      </c>
      <c r="AQ1368" s="0" t="s">
        <v>77</v>
      </c>
      <c r="AR1368" s="0" t="n">
        <v>9</v>
      </c>
      <c r="AS1368" s="0" t="n">
        <v>10</v>
      </c>
      <c r="AV1368" s="0" t="s">
        <v>145</v>
      </c>
    </row>
    <row r="1369" customFormat="false" ht="15" hidden="false" customHeight="false" outlineLevel="0" collapsed="false">
      <c r="A1369" s="0" t="s">
        <v>7211</v>
      </c>
      <c r="B1369" s="0" t="s">
        <v>6339</v>
      </c>
      <c r="C1369" s="0" t="s">
        <v>7212</v>
      </c>
      <c r="E1369" s="1" t="s">
        <v>7212</v>
      </c>
      <c r="G1369" s="5" t="s">
        <v>7212</v>
      </c>
      <c r="H1369" s="5"/>
      <c r="I1369" s="5"/>
      <c r="J1369" s="5"/>
      <c r="K1369" s="5"/>
      <c r="L1369" s="5"/>
      <c r="M1369" s="5"/>
      <c r="N1369" s="5"/>
      <c r="O1369" s="0" t="s">
        <v>7212</v>
      </c>
      <c r="P1369" s="0" t="s">
        <v>7213</v>
      </c>
      <c r="Q1369" s="0" t="s">
        <v>51</v>
      </c>
      <c r="R1369" s="0" t="s">
        <v>52</v>
      </c>
      <c r="S1369" s="0" t="n">
        <v>14</v>
      </c>
      <c r="T1369" s="0" t="n">
        <v>7211</v>
      </c>
      <c r="U1369" s="0" t="n">
        <v>7211</v>
      </c>
      <c r="V1369" s="0" t="n">
        <v>2110</v>
      </c>
      <c r="W1369" s="0" t="s">
        <v>7214</v>
      </c>
      <c r="X1369" s="0" t="n">
        <v>13</v>
      </c>
      <c r="Y1369" s="0" t="s">
        <v>77</v>
      </c>
      <c r="Z1369" s="0" t="n">
        <v>7211</v>
      </c>
      <c r="AA1369" s="0" t="s">
        <v>54</v>
      </c>
      <c r="AB1369" s="0" t="s">
        <v>54</v>
      </c>
      <c r="AC1369" s="0" t="n">
        <v>444</v>
      </c>
      <c r="AD1369" s="0" t="s">
        <v>7215</v>
      </c>
      <c r="AG1369" s="6" t="n">
        <v>42643</v>
      </c>
      <c r="AH1369" s="0" t="n">
        <v>-74</v>
      </c>
      <c r="AI1369" s="0" t="n">
        <v>-83</v>
      </c>
      <c r="AJ1369" s="6" t="n">
        <v>42643</v>
      </c>
      <c r="AK1369" s="0" t="n">
        <v>444</v>
      </c>
      <c r="AL1369" s="6" t="n">
        <v>42643</v>
      </c>
      <c r="AM1369" s="0" t="n">
        <v>526</v>
      </c>
      <c r="AN1369" s="0" t="n">
        <v>587</v>
      </c>
      <c r="AO1369" s="0" t="n">
        <v>2.333</v>
      </c>
      <c r="AP1369" s="0" t="n">
        <v>2.607</v>
      </c>
      <c r="AQ1369" s="0" t="s">
        <v>674</v>
      </c>
      <c r="AR1369" s="0" t="s">
        <v>58</v>
      </c>
      <c r="AS1369" s="0" t="s">
        <v>77</v>
      </c>
      <c r="AT1369" s="0" t="n">
        <v>8</v>
      </c>
      <c r="AU1369" s="0" t="n">
        <v>8</v>
      </c>
      <c r="AV1369" s="0" t="s">
        <v>145</v>
      </c>
      <c r="AX1369" s="0" t="s">
        <v>145</v>
      </c>
      <c r="AY1369" s="0" t="s">
        <v>7216</v>
      </c>
    </row>
    <row r="1370" customFormat="false" ht="15" hidden="false" customHeight="false" outlineLevel="0" collapsed="false">
      <c r="A1370" s="0" t="s">
        <v>7217</v>
      </c>
      <c r="B1370" s="0" t="s">
        <v>6339</v>
      </c>
      <c r="C1370" s="0" t="s">
        <v>7218</v>
      </c>
      <c r="E1370" s="1" t="s">
        <v>7218</v>
      </c>
      <c r="G1370" s="5" t="s">
        <v>7218</v>
      </c>
      <c r="H1370" s="5"/>
      <c r="I1370" s="5"/>
      <c r="J1370" s="5"/>
      <c r="K1370" s="5"/>
      <c r="L1370" s="5"/>
      <c r="M1370" s="5"/>
      <c r="N1370" s="5"/>
      <c r="O1370" s="0" t="s">
        <v>7219</v>
      </c>
      <c r="P1370" s="0" t="s">
        <v>7220</v>
      </c>
      <c r="Q1370" s="0" t="s">
        <v>51</v>
      </c>
      <c r="R1370" s="0" t="s">
        <v>126</v>
      </c>
      <c r="S1370" s="0" t="n">
        <v>12</v>
      </c>
      <c r="T1370" s="0" t="n">
        <v>7211</v>
      </c>
      <c r="U1370" s="0" t="n">
        <v>7211</v>
      </c>
      <c r="W1370" s="0" t="s">
        <v>7221</v>
      </c>
      <c r="X1370" s="0" t="n">
        <v>0</v>
      </c>
      <c r="Y1370" s="0" t="s">
        <v>67</v>
      </c>
      <c r="Z1370" s="0" t="s">
        <v>120</v>
      </c>
      <c r="AA1370" s="0" t="s">
        <v>120</v>
      </c>
      <c r="AB1370" s="0" t="s">
        <v>56</v>
      </c>
      <c r="AC1370" s="0" t="s">
        <v>120</v>
      </c>
      <c r="AD1370" s="0" t="s">
        <v>7222</v>
      </c>
      <c r="AE1370" s="0" t="s">
        <v>7223</v>
      </c>
      <c r="AF1370" s="0" t="n">
        <v>1</v>
      </c>
      <c r="AG1370" s="0" t="n">
        <v>1</v>
      </c>
      <c r="AH1370" s="6" t="n">
        <v>42369</v>
      </c>
      <c r="AI1370" s="0" t="n">
        <v>69</v>
      </c>
      <c r="AJ1370" s="6" t="n">
        <v>42369</v>
      </c>
      <c r="AK1370" s="0" t="n">
        <v>6</v>
      </c>
      <c r="AL1370" s="0" t="n">
        <v>7</v>
      </c>
      <c r="AM1370" s="0" t="s">
        <v>56</v>
      </c>
      <c r="AN1370" s="0" t="s">
        <v>56</v>
      </c>
      <c r="AO1370" s="0" t="s">
        <v>70</v>
      </c>
      <c r="AP1370" s="0" t="s">
        <v>70</v>
      </c>
      <c r="AQ1370" s="0" t="s">
        <v>67</v>
      </c>
      <c r="AR1370" s="0" t="n">
        <v>3</v>
      </c>
      <c r="AS1370" s="0" t="n">
        <v>0</v>
      </c>
      <c r="AV1370" s="0" t="s">
        <v>145</v>
      </c>
    </row>
    <row r="1371" customFormat="false" ht="15" hidden="false" customHeight="false" outlineLevel="0" collapsed="false">
      <c r="A1371" s="0" t="s">
        <v>7224</v>
      </c>
      <c r="B1371" s="0" t="s">
        <v>6339</v>
      </c>
      <c r="C1371" s="0" t="s">
        <v>7225</v>
      </c>
      <c r="E1371" s="1" t="s">
        <v>7225</v>
      </c>
      <c r="G1371" s="5" t="s">
        <v>7225</v>
      </c>
      <c r="H1371" s="5"/>
      <c r="I1371" s="5"/>
      <c r="J1371" s="5"/>
      <c r="K1371" s="5"/>
      <c r="L1371" s="5"/>
      <c r="M1371" s="5"/>
      <c r="N1371" s="5"/>
      <c r="O1371" s="0" t="s">
        <v>7225</v>
      </c>
      <c r="P1371" s="0" t="s">
        <v>7226</v>
      </c>
      <c r="Q1371" s="0" t="s">
        <v>51</v>
      </c>
      <c r="R1371" s="0" t="s">
        <v>52</v>
      </c>
      <c r="S1371" s="0" t="n">
        <v>42</v>
      </c>
      <c r="T1371" s="0" t="n">
        <v>2813</v>
      </c>
      <c r="U1371" s="0" t="n">
        <v>2813</v>
      </c>
      <c r="W1371" s="0" t="s">
        <v>7227</v>
      </c>
      <c r="X1371" s="0" t="n">
        <v>15</v>
      </c>
      <c r="Y1371" s="0" t="s">
        <v>53</v>
      </c>
      <c r="Z1371" s="0" t="n">
        <v>2813</v>
      </c>
      <c r="AA1371" s="0" t="s">
        <v>54</v>
      </c>
      <c r="AB1371" s="0" t="s">
        <v>54</v>
      </c>
      <c r="AC1371" s="0" t="n">
        <v>121</v>
      </c>
      <c r="AD1371" s="0" t="s">
        <v>962</v>
      </c>
      <c r="AG1371" s="6" t="n">
        <v>42735</v>
      </c>
      <c r="AH1371" s="0" t="n">
        <v>-8</v>
      </c>
      <c r="AI1371" s="0" t="n">
        <v>-8</v>
      </c>
      <c r="AJ1371" s="6" t="n">
        <v>42735</v>
      </c>
      <c r="AK1371" s="0" t="n">
        <v>121</v>
      </c>
      <c r="AL1371" s="6" t="n">
        <v>42369</v>
      </c>
      <c r="AM1371" s="0" t="n">
        <v>42</v>
      </c>
      <c r="AN1371" s="0" t="n">
        <v>44</v>
      </c>
      <c r="AO1371" s="0" t="n">
        <v>40</v>
      </c>
      <c r="AP1371" s="0" t="n">
        <v>44</v>
      </c>
      <c r="AQ1371" s="0" t="s">
        <v>880</v>
      </c>
      <c r="AR1371" s="0" t="s">
        <v>58</v>
      </c>
      <c r="AS1371" s="0" t="s">
        <v>53</v>
      </c>
      <c r="AT1371" s="0" t="n">
        <v>14</v>
      </c>
      <c r="AU1371" s="0" t="n">
        <v>13</v>
      </c>
      <c r="AX1371" s="0" t="s">
        <v>145</v>
      </c>
    </row>
    <row r="1372" customFormat="false" ht="15" hidden="false" customHeight="false" outlineLevel="0" collapsed="false">
      <c r="A1372" s="0" t="s">
        <v>7228</v>
      </c>
      <c r="B1372" s="0" t="s">
        <v>6339</v>
      </c>
      <c r="C1372" s="0" t="s">
        <v>7229</v>
      </c>
      <c r="E1372" s="1" t="s">
        <v>7229</v>
      </c>
      <c r="G1372" s="5" t="s">
        <v>7229</v>
      </c>
      <c r="H1372" s="5"/>
      <c r="I1372" s="5"/>
      <c r="J1372" s="5"/>
      <c r="K1372" s="5"/>
      <c r="L1372" s="5"/>
      <c r="M1372" s="5"/>
      <c r="N1372" s="5"/>
      <c r="O1372" s="0" t="s">
        <v>7229</v>
      </c>
      <c r="P1372" s="0" t="s">
        <v>7230</v>
      </c>
      <c r="Q1372" s="0" t="s">
        <v>51</v>
      </c>
      <c r="R1372" s="0" t="s">
        <v>52</v>
      </c>
      <c r="S1372" s="0" t="n">
        <v>30.196</v>
      </c>
      <c r="T1372" s="0" t="n">
        <v>6190</v>
      </c>
      <c r="U1372" s="0" t="n">
        <v>6190</v>
      </c>
      <c r="W1372" s="0" t="s">
        <v>7231</v>
      </c>
      <c r="X1372" s="0" t="n">
        <v>560</v>
      </c>
      <c r="Y1372" s="0" t="s">
        <v>53</v>
      </c>
      <c r="Z1372" s="0" t="n">
        <v>6190</v>
      </c>
      <c r="AA1372" s="0" t="s">
        <v>54</v>
      </c>
      <c r="AB1372" s="0" t="s">
        <v>54</v>
      </c>
      <c r="AC1372" s="0" t="n">
        <v>106.4</v>
      </c>
      <c r="AD1372" s="0" t="s">
        <v>962</v>
      </c>
      <c r="AG1372" s="6" t="n">
        <v>42825</v>
      </c>
      <c r="AH1372" s="0" t="n">
        <v>2.222</v>
      </c>
      <c r="AI1372" s="0" t="n">
        <v>2.376</v>
      </c>
      <c r="AJ1372" s="6" t="n">
        <v>42825</v>
      </c>
      <c r="AK1372" s="0" t="n">
        <v>106.4</v>
      </c>
      <c r="AL1372" s="6" t="n">
        <v>42825</v>
      </c>
      <c r="AM1372" s="0" t="n">
        <v>49.353</v>
      </c>
      <c r="AN1372" s="0" t="n">
        <v>52.764</v>
      </c>
      <c r="AO1372" s="0" t="n">
        <v>32.06</v>
      </c>
      <c r="AP1372" s="0" t="n">
        <v>35.822</v>
      </c>
      <c r="AQ1372" s="0" t="s">
        <v>880</v>
      </c>
      <c r="AR1372" s="0" t="s">
        <v>58</v>
      </c>
      <c r="AS1372" s="0" t="s">
        <v>53</v>
      </c>
      <c r="AT1372" s="0" t="n">
        <v>393</v>
      </c>
      <c r="AU1372" s="0" t="n">
        <v>632</v>
      </c>
      <c r="AX1372" s="0" t="s">
        <v>145</v>
      </c>
    </row>
    <row r="1373" customFormat="false" ht="15" hidden="false" customHeight="false" outlineLevel="0" collapsed="false">
      <c r="A1373" s="0" t="s">
        <v>7232</v>
      </c>
      <c r="B1373" s="0" t="s">
        <v>6339</v>
      </c>
      <c r="C1373" s="0" t="s">
        <v>7233</v>
      </c>
      <c r="E1373" s="1" t="s">
        <v>7233</v>
      </c>
      <c r="G1373" s="5" t="s">
        <v>7233</v>
      </c>
      <c r="H1373" s="5"/>
      <c r="I1373" s="5"/>
      <c r="J1373" s="5"/>
      <c r="K1373" s="5"/>
      <c r="L1373" s="5"/>
      <c r="M1373" s="5"/>
      <c r="N1373" s="5"/>
      <c r="O1373" s="0" t="s">
        <v>7233</v>
      </c>
      <c r="P1373" s="0" t="s">
        <v>7232</v>
      </c>
      <c r="Q1373" s="0" t="s">
        <v>51</v>
      </c>
      <c r="R1373" s="0" t="s">
        <v>52</v>
      </c>
      <c r="S1373" s="0" t="n">
        <v>10.853</v>
      </c>
      <c r="T1373" s="0" t="n">
        <v>2932</v>
      </c>
      <c r="U1373" s="0" t="n">
        <v>2932</v>
      </c>
      <c r="V1373" s="0" t="n">
        <v>3030</v>
      </c>
      <c r="W1373" s="0" t="s">
        <v>7234</v>
      </c>
      <c r="X1373" s="0" t="n">
        <v>988</v>
      </c>
      <c r="Y1373" s="0" t="s">
        <v>53</v>
      </c>
      <c r="Z1373" s="0" t="n">
        <v>2932</v>
      </c>
      <c r="AA1373" s="0" t="s">
        <v>54</v>
      </c>
      <c r="AB1373" s="0" t="s">
        <v>54</v>
      </c>
      <c r="AC1373" s="0" t="n">
        <v>51.381</v>
      </c>
      <c r="AD1373" s="0" t="s">
        <v>7235</v>
      </c>
      <c r="AG1373" s="6" t="n">
        <v>42735</v>
      </c>
      <c r="AH1373" s="0" t="n">
        <v>282</v>
      </c>
      <c r="AI1373" s="0" t="n">
        <v>298</v>
      </c>
      <c r="AJ1373" s="6" t="n">
        <v>42735</v>
      </c>
      <c r="AK1373" s="0" t="n">
        <v>51.381</v>
      </c>
      <c r="AL1373" s="6" t="n">
        <v>42735</v>
      </c>
      <c r="AM1373" s="0" t="n">
        <v>10.46</v>
      </c>
      <c r="AN1373" s="0" t="n">
        <v>11.026</v>
      </c>
      <c r="AO1373" s="0" t="n">
        <v>6.822</v>
      </c>
      <c r="AP1373" s="0" t="n">
        <v>7.622</v>
      </c>
      <c r="AQ1373" s="0" t="s">
        <v>880</v>
      </c>
      <c r="AR1373" s="0" t="s">
        <v>58</v>
      </c>
      <c r="AS1373" s="0" t="s">
        <v>53</v>
      </c>
      <c r="AT1373" s="0" t="n">
        <v>321</v>
      </c>
      <c r="AU1373" s="0" t="n">
        <v>352</v>
      </c>
      <c r="AX1373" s="0" t="s">
        <v>145</v>
      </c>
    </row>
    <row r="1374" customFormat="false" ht="15" hidden="false" customHeight="false" outlineLevel="0" collapsed="false">
      <c r="A1374" s="0" t="s">
        <v>7236</v>
      </c>
      <c r="B1374" s="0" t="s">
        <v>6339</v>
      </c>
      <c r="C1374" s="0" t="s">
        <v>7237</v>
      </c>
      <c r="E1374" s="1" t="s">
        <v>7237</v>
      </c>
      <c r="G1374" s="5" t="s">
        <v>7237</v>
      </c>
      <c r="H1374" s="5"/>
      <c r="I1374" s="5"/>
      <c r="J1374" s="5"/>
      <c r="K1374" s="5"/>
      <c r="L1374" s="5"/>
      <c r="M1374" s="5"/>
      <c r="N1374" s="5"/>
      <c r="O1374" s="0" t="s">
        <v>7238</v>
      </c>
      <c r="P1374" s="0" t="s">
        <v>7239</v>
      </c>
      <c r="Q1374" s="0" t="s">
        <v>51</v>
      </c>
      <c r="R1374" s="0" t="s">
        <v>126</v>
      </c>
      <c r="S1374" s="0" t="n">
        <v>2</v>
      </c>
      <c r="T1374" s="0" t="n">
        <v>7219</v>
      </c>
      <c r="U1374" s="0" t="n">
        <v>7219</v>
      </c>
      <c r="X1374" s="0" t="n">
        <v>0</v>
      </c>
      <c r="Y1374" s="0" t="s">
        <v>67</v>
      </c>
      <c r="Z1374" s="0" t="n">
        <v>3512</v>
      </c>
      <c r="AA1374" s="0" t="s">
        <v>120</v>
      </c>
      <c r="AB1374" s="0" t="s">
        <v>56</v>
      </c>
      <c r="AC1374" s="0" t="n">
        <v>110</v>
      </c>
      <c r="AD1374" s="0" t="s">
        <v>7240</v>
      </c>
      <c r="AE1374" s="0" t="s">
        <v>7241</v>
      </c>
      <c r="AF1374" s="0" t="n">
        <v>-11</v>
      </c>
      <c r="AG1374" s="0" t="n">
        <v>-13</v>
      </c>
      <c r="AH1374" s="6" t="n">
        <v>42551</v>
      </c>
      <c r="AI1374" s="0" t="n">
        <v>110</v>
      </c>
      <c r="AJ1374" s="6" t="n">
        <v>42551</v>
      </c>
      <c r="AK1374" s="0" t="n">
        <v>8</v>
      </c>
      <c r="AL1374" s="0" t="n">
        <v>9</v>
      </c>
      <c r="AM1374" s="0" t="s">
        <v>56</v>
      </c>
      <c r="AN1374" s="0" t="s">
        <v>56</v>
      </c>
      <c r="AO1374" s="0" t="s">
        <v>70</v>
      </c>
      <c r="AP1374" s="0" t="s">
        <v>70</v>
      </c>
      <c r="AQ1374" s="0" t="s">
        <v>67</v>
      </c>
      <c r="AR1374" s="0" t="n">
        <v>4</v>
      </c>
      <c r="AS1374" s="0" t="n">
        <v>0</v>
      </c>
      <c r="AV1374" s="0" t="s">
        <v>145</v>
      </c>
    </row>
    <row r="1375" customFormat="false" ht="15" hidden="false" customHeight="false" outlineLevel="0" collapsed="false">
      <c r="A1375" s="0" t="s">
        <v>7242</v>
      </c>
      <c r="B1375" s="0" t="s">
        <v>6339</v>
      </c>
      <c r="C1375" s="0" t="s">
        <v>7243</v>
      </c>
      <c r="E1375" s="1" t="s">
        <v>7243</v>
      </c>
      <c r="G1375" s="5" t="s">
        <v>7243</v>
      </c>
      <c r="H1375" s="5"/>
      <c r="I1375" s="5"/>
      <c r="J1375" s="5"/>
      <c r="K1375" s="5"/>
      <c r="L1375" s="5"/>
      <c r="M1375" s="5"/>
      <c r="N1375" s="5"/>
      <c r="Q1375" s="0" t="s">
        <v>51</v>
      </c>
      <c r="R1375" s="0" t="s">
        <v>126</v>
      </c>
      <c r="S1375" s="0" t="s">
        <v>56</v>
      </c>
      <c r="T1375" s="0" t="n">
        <v>8299</v>
      </c>
      <c r="U1375" s="0" t="n">
        <v>8299</v>
      </c>
      <c r="W1375" s="0" t="s">
        <v>7244</v>
      </c>
      <c r="X1375" s="0" t="n">
        <v>0</v>
      </c>
      <c r="Y1375" s="0" t="s">
        <v>77</v>
      </c>
      <c r="AD1375" s="0" t="s">
        <v>7245</v>
      </c>
      <c r="AE1375" s="0" t="s">
        <v>7246</v>
      </c>
      <c r="AF1375" s="0" t="s">
        <v>56</v>
      </c>
      <c r="AG1375" s="0" t="s">
        <v>56</v>
      </c>
      <c r="AH1375" s="6" t="n">
        <v>42369</v>
      </c>
      <c r="AI1375" s="0" t="s">
        <v>56</v>
      </c>
      <c r="AK1375" s="0" t="n">
        <v>4</v>
      </c>
      <c r="AL1375" s="0" t="n">
        <v>5</v>
      </c>
      <c r="AM1375" s="0" t="s">
        <v>56</v>
      </c>
      <c r="AN1375" s="0" t="s">
        <v>56</v>
      </c>
      <c r="AO1375" s="0" t="s">
        <v>70</v>
      </c>
      <c r="AP1375" s="0" t="s">
        <v>70</v>
      </c>
      <c r="AQ1375" s="0" t="s">
        <v>77</v>
      </c>
      <c r="AR1375" s="0" t="n">
        <v>0</v>
      </c>
      <c r="AS1375" s="0" t="n">
        <v>0</v>
      </c>
      <c r="AV1375" s="0" t="s">
        <v>145</v>
      </c>
    </row>
    <row r="1376" customFormat="false" ht="15" hidden="false" customHeight="false" outlineLevel="0" collapsed="false">
      <c r="A1376" s="0" t="s">
        <v>7247</v>
      </c>
      <c r="B1376" s="0" t="s">
        <v>6339</v>
      </c>
      <c r="C1376" s="0" t="s">
        <v>7248</v>
      </c>
      <c r="E1376" s="1" t="s">
        <v>7248</v>
      </c>
      <c r="G1376" s="5" t="s">
        <v>7248</v>
      </c>
      <c r="H1376" s="5" t="s">
        <v>7249</v>
      </c>
      <c r="I1376" s="5"/>
      <c r="J1376" s="5"/>
      <c r="K1376" s="5"/>
      <c r="L1376" s="5"/>
      <c r="M1376" s="5"/>
      <c r="N1376" s="5"/>
      <c r="O1376" s="0" t="s">
        <v>7250</v>
      </c>
      <c r="P1376" s="0" t="s">
        <v>7251</v>
      </c>
      <c r="Q1376" s="0" t="s">
        <v>51</v>
      </c>
      <c r="R1376" s="0" t="s">
        <v>52</v>
      </c>
      <c r="S1376" s="0" t="n">
        <v>635</v>
      </c>
      <c r="T1376" s="0" t="n">
        <v>6202</v>
      </c>
      <c r="U1376" s="0" t="n">
        <v>6202</v>
      </c>
      <c r="V1376" s="0" t="n">
        <v>6209</v>
      </c>
      <c r="W1376" s="0" t="s">
        <v>7252</v>
      </c>
      <c r="X1376" s="0" t="n">
        <v>42</v>
      </c>
      <c r="Y1376" s="0" t="s">
        <v>67</v>
      </c>
      <c r="Z1376" s="0" t="s">
        <v>120</v>
      </c>
      <c r="AA1376" s="0" t="s">
        <v>7253</v>
      </c>
      <c r="AB1376" s="0" t="s">
        <v>56</v>
      </c>
      <c r="AC1376" s="0" t="s">
        <v>120</v>
      </c>
      <c r="AD1376" s="0" t="s">
        <v>962</v>
      </c>
      <c r="AE1376" s="0" t="s">
        <v>7254</v>
      </c>
      <c r="AF1376" s="0" t="n">
        <v>69</v>
      </c>
      <c r="AG1376" s="0" t="n">
        <v>75</v>
      </c>
      <c r="AH1376" s="6" t="n">
        <v>42369</v>
      </c>
      <c r="AI1376" s="0" t="n">
        <v>3.259</v>
      </c>
      <c r="AJ1376" s="6" t="n">
        <v>42369</v>
      </c>
      <c r="AK1376" s="0" t="n">
        <v>705</v>
      </c>
      <c r="AL1376" s="0" t="n">
        <v>768</v>
      </c>
      <c r="AM1376" s="0" t="s">
        <v>56</v>
      </c>
      <c r="AN1376" s="0" t="s">
        <v>56</v>
      </c>
      <c r="AO1376" s="0" t="s">
        <v>70</v>
      </c>
      <c r="AP1376" s="0" t="s">
        <v>70</v>
      </c>
      <c r="AQ1376" s="0" t="s">
        <v>67</v>
      </c>
      <c r="AR1376" s="0" t="n">
        <v>27</v>
      </c>
      <c r="AS1376" s="0" t="n">
        <v>20</v>
      </c>
      <c r="AV1376" s="0" t="s">
        <v>145</v>
      </c>
    </row>
    <row r="1377" customFormat="false" ht="15" hidden="false" customHeight="false" outlineLevel="0" collapsed="false">
      <c r="A1377" s="0" t="s">
        <v>7255</v>
      </c>
      <c r="B1377" s="0" t="s">
        <v>6339</v>
      </c>
      <c r="C1377" s="0" t="s">
        <v>7256</v>
      </c>
      <c r="E1377" s="1" t="s">
        <v>7256</v>
      </c>
      <c r="G1377" s="5" t="s">
        <v>7256</v>
      </c>
      <c r="H1377" s="5"/>
      <c r="I1377" s="5"/>
      <c r="J1377" s="5"/>
      <c r="K1377" s="5"/>
      <c r="L1377" s="5"/>
      <c r="M1377" s="5"/>
      <c r="N1377" s="5"/>
      <c r="O1377" s="0" t="s">
        <v>7256</v>
      </c>
      <c r="P1377" s="0" t="s">
        <v>7257</v>
      </c>
      <c r="Q1377" s="0" t="s">
        <v>51</v>
      </c>
      <c r="R1377" s="0" t="s">
        <v>52</v>
      </c>
      <c r="S1377" s="0" t="n">
        <v>15.303</v>
      </c>
      <c r="T1377" s="0" t="n">
        <v>4719</v>
      </c>
      <c r="U1377" s="0" t="n">
        <v>4719</v>
      </c>
      <c r="V1377" s="0" t="n">
        <v>6619</v>
      </c>
      <c r="W1377" s="0" t="s">
        <v>7258</v>
      </c>
      <c r="X1377" s="0" t="n">
        <v>949</v>
      </c>
      <c r="Y1377" s="0" t="s">
        <v>53</v>
      </c>
      <c r="Z1377" s="0" t="n">
        <v>4719</v>
      </c>
      <c r="AA1377" s="0" t="s">
        <v>54</v>
      </c>
      <c r="AB1377" s="0" t="s">
        <v>54</v>
      </c>
      <c r="AC1377" s="0" t="n">
        <v>82.948</v>
      </c>
      <c r="AD1377" s="0" t="s">
        <v>962</v>
      </c>
      <c r="AG1377" s="6" t="n">
        <v>42462</v>
      </c>
      <c r="AH1377" s="0" t="n">
        <v>515</v>
      </c>
      <c r="AI1377" s="0" t="n">
        <v>586</v>
      </c>
      <c r="AJ1377" s="6" t="n">
        <v>42462</v>
      </c>
      <c r="AK1377" s="0" t="n">
        <v>82.948</v>
      </c>
      <c r="AL1377" s="6" t="n">
        <v>42462</v>
      </c>
      <c r="AM1377" s="0" t="n">
        <v>10.723</v>
      </c>
      <c r="AN1377" s="0" t="n">
        <v>12.209</v>
      </c>
      <c r="AO1377" s="0" t="n">
        <v>6.312</v>
      </c>
      <c r="AP1377" s="0" t="n">
        <v>7.053</v>
      </c>
      <c r="AQ1377" s="0" t="s">
        <v>880</v>
      </c>
      <c r="AR1377" s="0" t="s">
        <v>58</v>
      </c>
      <c r="AS1377" s="0" t="s">
        <v>53</v>
      </c>
      <c r="AT1377" s="0" t="n">
        <v>115</v>
      </c>
      <c r="AU1377" s="0" t="n">
        <v>116</v>
      </c>
      <c r="AX1377" s="0" t="s">
        <v>145</v>
      </c>
    </row>
    <row r="1378" customFormat="false" ht="15" hidden="false" customHeight="false" outlineLevel="0" collapsed="false">
      <c r="A1378" s="0" t="s">
        <v>7259</v>
      </c>
      <c r="B1378" s="0" t="s">
        <v>6339</v>
      </c>
      <c r="C1378" s="0" t="s">
        <v>7260</v>
      </c>
      <c r="E1378" s="1" t="s">
        <v>7260</v>
      </c>
      <c r="G1378" s="5" t="s">
        <v>7260</v>
      </c>
      <c r="H1378" s="5"/>
      <c r="I1378" s="5"/>
      <c r="J1378" s="5"/>
      <c r="K1378" s="5"/>
      <c r="L1378" s="5"/>
      <c r="M1378" s="5"/>
      <c r="N1378" s="5"/>
      <c r="O1378" s="0" t="s">
        <v>7260</v>
      </c>
      <c r="P1378" s="0" t="s">
        <v>7261</v>
      </c>
      <c r="Q1378" s="0" t="s">
        <v>51</v>
      </c>
      <c r="R1378" s="0" t="s">
        <v>52</v>
      </c>
      <c r="S1378" s="0" t="n">
        <v>0</v>
      </c>
      <c r="T1378" s="0" t="n">
        <v>2120</v>
      </c>
      <c r="U1378" s="0" t="n">
        <v>2120</v>
      </c>
      <c r="W1378" s="0" t="s">
        <v>7262</v>
      </c>
      <c r="X1378" s="0" t="n">
        <v>4</v>
      </c>
      <c r="Y1378" s="0" t="s">
        <v>77</v>
      </c>
      <c r="Z1378" s="0" t="n">
        <v>2120</v>
      </c>
      <c r="AA1378" s="0" t="s">
        <v>54</v>
      </c>
      <c r="AB1378" s="0" t="s">
        <v>54</v>
      </c>
      <c r="AC1378" s="0" t="n">
        <v>24</v>
      </c>
      <c r="AD1378" s="0" t="s">
        <v>6810</v>
      </c>
      <c r="AG1378" s="6" t="n">
        <v>42766</v>
      </c>
      <c r="AH1378" s="0" t="n">
        <v>-15</v>
      </c>
      <c r="AI1378" s="0" t="n">
        <v>-16</v>
      </c>
      <c r="AJ1378" s="6" t="n">
        <v>42766</v>
      </c>
      <c r="AK1378" s="0" t="n">
        <v>24</v>
      </c>
      <c r="AL1378" s="6" t="n">
        <v>42766</v>
      </c>
      <c r="AM1378" s="0" t="n">
        <v>21</v>
      </c>
      <c r="AN1378" s="0" t="n">
        <v>22</v>
      </c>
      <c r="AO1378" s="0" t="n">
        <v>40</v>
      </c>
      <c r="AP1378" s="0" t="n">
        <v>45</v>
      </c>
      <c r="AQ1378" s="0" t="s">
        <v>880</v>
      </c>
      <c r="AR1378" s="0" t="s">
        <v>58</v>
      </c>
      <c r="AS1378" s="0" t="s">
        <v>77</v>
      </c>
      <c r="AT1378" s="0" t="n">
        <v>3</v>
      </c>
      <c r="AU1378" s="0" t="n">
        <v>2</v>
      </c>
      <c r="AX1378" s="0" t="s">
        <v>145</v>
      </c>
      <c r="AY1378" s="0" t="s">
        <v>7263</v>
      </c>
    </row>
    <row r="1379" customFormat="false" ht="15" hidden="false" customHeight="false" outlineLevel="0" collapsed="false">
      <c r="A1379" s="0" t="s">
        <v>7264</v>
      </c>
      <c r="B1379" s="0" t="s">
        <v>6339</v>
      </c>
      <c r="C1379" s="0" t="s">
        <v>7265</v>
      </c>
      <c r="E1379" s="1" t="s">
        <v>7265</v>
      </c>
      <c r="G1379" s="5" t="s">
        <v>7265</v>
      </c>
      <c r="H1379" s="5"/>
      <c r="I1379" s="5"/>
      <c r="J1379" s="5"/>
      <c r="K1379" s="5"/>
      <c r="L1379" s="5"/>
      <c r="M1379" s="5"/>
      <c r="N1379" s="5"/>
      <c r="O1379" s="0" t="s">
        <v>7265</v>
      </c>
      <c r="P1379" s="0" t="s">
        <v>7266</v>
      </c>
      <c r="Q1379" s="0" t="s">
        <v>51</v>
      </c>
      <c r="R1379" s="0" t="s">
        <v>119</v>
      </c>
      <c r="S1379" s="0" t="n">
        <v>1</v>
      </c>
      <c r="T1379" s="0" t="n">
        <v>7219</v>
      </c>
      <c r="U1379" s="0" t="n">
        <v>7219</v>
      </c>
      <c r="W1379" s="0" t="s">
        <v>7267</v>
      </c>
      <c r="X1379" s="0" t="n">
        <v>5</v>
      </c>
      <c r="Y1379" s="0" t="s">
        <v>77</v>
      </c>
      <c r="Z1379" s="0" t="n">
        <v>7219</v>
      </c>
      <c r="AA1379" s="0" t="s">
        <v>54</v>
      </c>
      <c r="AB1379" s="0" t="s">
        <v>54</v>
      </c>
      <c r="AC1379" s="0" t="n">
        <v>62</v>
      </c>
      <c r="AD1379" s="0" t="s">
        <v>7268</v>
      </c>
      <c r="AG1379" s="6" t="n">
        <v>42460</v>
      </c>
      <c r="AH1379" s="0" t="n">
        <v>-10</v>
      </c>
      <c r="AI1379" s="0" t="n">
        <v>-11</v>
      </c>
      <c r="AJ1379" s="6" t="n">
        <v>42460</v>
      </c>
      <c r="AK1379" s="0" t="n">
        <v>62</v>
      </c>
      <c r="AL1379" s="6" t="n">
        <v>42460</v>
      </c>
      <c r="AM1379" s="0" t="n">
        <v>22</v>
      </c>
      <c r="AN1379" s="0" t="n">
        <v>25</v>
      </c>
      <c r="AO1379" s="0" t="s">
        <v>56</v>
      </c>
      <c r="AP1379" s="0" t="s">
        <v>56</v>
      </c>
      <c r="AQ1379" s="0" t="s">
        <v>70</v>
      </c>
      <c r="AR1379" s="0" t="s">
        <v>70</v>
      </c>
      <c r="AS1379" s="0" t="s">
        <v>77</v>
      </c>
      <c r="AT1379" s="0" t="n">
        <v>5</v>
      </c>
      <c r="AU1379" s="0" t="n">
        <v>4</v>
      </c>
      <c r="AX1379" s="0" t="s">
        <v>145</v>
      </c>
    </row>
    <row r="1380" customFormat="false" ht="15" hidden="false" customHeight="false" outlineLevel="0" collapsed="false">
      <c r="A1380" s="0" t="s">
        <v>7269</v>
      </c>
      <c r="B1380" s="0" t="s">
        <v>6339</v>
      </c>
      <c r="C1380" s="0" t="s">
        <v>7270</v>
      </c>
      <c r="E1380" s="1" t="s">
        <v>7270</v>
      </c>
      <c r="G1380" s="5" t="s">
        <v>7270</v>
      </c>
      <c r="H1380" s="5"/>
      <c r="I1380" s="5"/>
      <c r="J1380" s="5"/>
      <c r="K1380" s="5"/>
      <c r="L1380" s="5"/>
      <c r="M1380" s="5"/>
      <c r="N1380" s="5"/>
      <c r="O1380" s="0" t="s">
        <v>7270</v>
      </c>
      <c r="P1380" s="0" t="s">
        <v>7271</v>
      </c>
      <c r="Q1380" s="0" t="s">
        <v>51</v>
      </c>
      <c r="R1380" s="0" t="s">
        <v>52</v>
      </c>
      <c r="S1380" s="0" t="n">
        <v>5</v>
      </c>
      <c r="T1380" s="0" t="n">
        <v>7500</v>
      </c>
      <c r="U1380" s="0" t="n">
        <v>7500</v>
      </c>
      <c r="W1380" s="0" t="s">
        <v>7272</v>
      </c>
      <c r="X1380" s="0" t="n">
        <v>13</v>
      </c>
      <c r="Y1380" s="0" t="s">
        <v>77</v>
      </c>
      <c r="Z1380" s="0" t="n">
        <v>7500</v>
      </c>
      <c r="AA1380" s="0" t="s">
        <v>54</v>
      </c>
      <c r="AB1380" s="0" t="s">
        <v>54</v>
      </c>
      <c r="AC1380" s="0" t="n">
        <v>67</v>
      </c>
      <c r="AD1380" s="0" t="s">
        <v>6712</v>
      </c>
      <c r="AG1380" s="6" t="n">
        <v>42643</v>
      </c>
      <c r="AH1380" s="0" t="n">
        <v>2</v>
      </c>
      <c r="AI1380" s="0" t="n">
        <v>2</v>
      </c>
      <c r="AJ1380" s="6" t="n">
        <v>42643</v>
      </c>
      <c r="AK1380" s="0" t="n">
        <v>67</v>
      </c>
      <c r="AL1380" s="6" t="n">
        <v>42643</v>
      </c>
      <c r="AM1380" s="0" t="n">
        <v>4</v>
      </c>
      <c r="AN1380" s="0" t="n">
        <v>4</v>
      </c>
      <c r="AO1380" s="0" t="n">
        <v>24</v>
      </c>
      <c r="AP1380" s="0" t="n">
        <v>27</v>
      </c>
      <c r="AQ1380" s="0" t="s">
        <v>880</v>
      </c>
      <c r="AR1380" s="0" t="s">
        <v>58</v>
      </c>
      <c r="AS1380" s="0" t="s">
        <v>77</v>
      </c>
      <c r="AT1380" s="0" t="n">
        <v>10</v>
      </c>
      <c r="AU1380" s="0" t="n">
        <v>9</v>
      </c>
      <c r="AX1380" s="0" t="s">
        <v>145</v>
      </c>
    </row>
    <row r="1381" customFormat="false" ht="15" hidden="false" customHeight="false" outlineLevel="0" collapsed="false">
      <c r="A1381" s="0" t="s">
        <v>7273</v>
      </c>
      <c r="B1381" s="0" t="s">
        <v>6339</v>
      </c>
      <c r="C1381" s="0" t="s">
        <v>7274</v>
      </c>
      <c r="E1381" s="1" t="s">
        <v>7274</v>
      </c>
      <c r="G1381" s="5" t="s">
        <v>7274</v>
      </c>
      <c r="H1381" s="5"/>
      <c r="I1381" s="5"/>
      <c r="J1381" s="5"/>
      <c r="K1381" s="5"/>
      <c r="L1381" s="5"/>
      <c r="M1381" s="5"/>
      <c r="N1381" s="5"/>
      <c r="O1381" s="0" t="s">
        <v>7275</v>
      </c>
      <c r="P1381" s="0" t="s">
        <v>7276</v>
      </c>
      <c r="Q1381" s="0" t="s">
        <v>51</v>
      </c>
      <c r="R1381" s="0" t="s">
        <v>52</v>
      </c>
      <c r="S1381" s="0" t="n">
        <v>216</v>
      </c>
      <c r="T1381" s="0" t="n">
        <v>2630</v>
      </c>
      <c r="U1381" s="0" t="n">
        <v>2630</v>
      </c>
      <c r="W1381" s="0" t="s">
        <v>7277</v>
      </c>
      <c r="X1381" s="0" t="n">
        <v>40</v>
      </c>
      <c r="Y1381" s="0" t="s">
        <v>67</v>
      </c>
      <c r="AA1381" s="0" t="s">
        <v>256</v>
      </c>
      <c r="AB1381" s="0" t="s">
        <v>54</v>
      </c>
      <c r="AD1381" s="0" t="s">
        <v>6902</v>
      </c>
      <c r="AG1381" s="6" t="n">
        <v>42461</v>
      </c>
      <c r="AH1381" s="0" t="n">
        <v>-11</v>
      </c>
      <c r="AI1381" s="0" t="n">
        <v>-12</v>
      </c>
      <c r="AJ1381" s="6" t="n">
        <v>42461</v>
      </c>
      <c r="AK1381" s="0" t="n">
        <v>831</v>
      </c>
      <c r="AL1381" s="6" t="n">
        <v>42461</v>
      </c>
      <c r="AM1381" s="0" t="n">
        <v>329</v>
      </c>
      <c r="AN1381" s="0" t="n">
        <v>374</v>
      </c>
      <c r="AO1381" s="0" t="n">
        <v>84</v>
      </c>
      <c r="AP1381" s="0" t="n">
        <v>94</v>
      </c>
      <c r="AQ1381" s="0" t="s">
        <v>189</v>
      </c>
      <c r="AR1381" s="0" t="s">
        <v>189</v>
      </c>
      <c r="AS1381" s="0" t="s">
        <v>67</v>
      </c>
      <c r="AT1381" s="0" t="n">
        <v>20</v>
      </c>
      <c r="AU1381" s="0" t="n">
        <v>13</v>
      </c>
      <c r="AV1381" s="0" t="s">
        <v>7278</v>
      </c>
      <c r="AW1381" s="0" t="s">
        <v>7279</v>
      </c>
      <c r="AX1381" s="0" t="s">
        <v>145</v>
      </c>
      <c r="AY1381" s="0" t="s">
        <v>7280</v>
      </c>
    </row>
    <row r="1382" customFormat="false" ht="15" hidden="false" customHeight="false" outlineLevel="0" collapsed="false">
      <c r="A1382" s="0" t="s">
        <v>7281</v>
      </c>
      <c r="B1382" s="0" t="s">
        <v>6339</v>
      </c>
      <c r="C1382" s="0" t="s">
        <v>7282</v>
      </c>
      <c r="E1382" s="1" t="s">
        <v>7282</v>
      </c>
      <c r="G1382" s="5" t="s">
        <v>7282</v>
      </c>
      <c r="H1382" s="5"/>
      <c r="I1382" s="5"/>
      <c r="J1382" s="5"/>
      <c r="K1382" s="5"/>
      <c r="L1382" s="5"/>
      <c r="M1382" s="5"/>
      <c r="N1382" s="5"/>
      <c r="O1382" s="0" t="s">
        <v>7282</v>
      </c>
      <c r="P1382" s="0" t="s">
        <v>7283</v>
      </c>
      <c r="Q1382" s="0" t="s">
        <v>51</v>
      </c>
      <c r="R1382" s="0" t="s">
        <v>52</v>
      </c>
      <c r="S1382" s="0" t="n">
        <v>233.591</v>
      </c>
      <c r="T1382" s="0" t="n">
        <v>610</v>
      </c>
      <c r="U1382" s="0" t="n">
        <v>610</v>
      </c>
      <c r="V1382" s="0" t="n">
        <v>620</v>
      </c>
      <c r="X1382" s="0" t="n">
        <v>1.199</v>
      </c>
      <c r="Y1382" s="0" t="s">
        <v>77</v>
      </c>
      <c r="Z1382" s="0" t="n">
        <v>610</v>
      </c>
      <c r="AA1382" s="0" t="s">
        <v>54</v>
      </c>
      <c r="AB1382" s="0" t="s">
        <v>54</v>
      </c>
      <c r="AC1382" s="0" t="n">
        <v>92</v>
      </c>
      <c r="AD1382" s="0" t="s">
        <v>962</v>
      </c>
      <c r="AG1382" s="6" t="n">
        <v>42735</v>
      </c>
      <c r="AH1382" s="0" t="n">
        <v>4.34</v>
      </c>
      <c r="AI1382" s="0" t="n">
        <v>4.575</v>
      </c>
      <c r="AJ1382" s="6" t="n">
        <v>42735</v>
      </c>
      <c r="AK1382" s="0" t="n">
        <v>92</v>
      </c>
      <c r="AL1382" s="6" t="n">
        <v>42735</v>
      </c>
      <c r="AM1382" s="0" t="n">
        <v>390.167</v>
      </c>
      <c r="AN1382" s="0" t="n">
        <v>411.275</v>
      </c>
      <c r="AO1382" s="0" t="n">
        <v>90.061</v>
      </c>
      <c r="AP1382" s="0" t="n">
        <v>100.629</v>
      </c>
      <c r="AQ1382" s="0" t="s">
        <v>880</v>
      </c>
      <c r="AR1382" s="0" t="s">
        <v>58</v>
      </c>
      <c r="AS1382" s="0" t="s">
        <v>77</v>
      </c>
      <c r="AT1382" s="0" t="n">
        <v>1266</v>
      </c>
      <c r="AU1382" s="0" t="n">
        <v>1.681</v>
      </c>
      <c r="AX1382" s="0" t="s">
        <v>145</v>
      </c>
    </row>
    <row r="1383" customFormat="false" ht="15" hidden="false" customHeight="false" outlineLevel="0" collapsed="false">
      <c r="A1383" s="0" t="s">
        <v>7284</v>
      </c>
      <c r="B1383" s="0" t="s">
        <v>6339</v>
      </c>
      <c r="C1383" s="0" t="s">
        <v>7285</v>
      </c>
      <c r="E1383" s="1" t="s">
        <v>7285</v>
      </c>
      <c r="G1383" s="5" t="s">
        <v>7285</v>
      </c>
      <c r="H1383" s="5"/>
      <c r="I1383" s="5"/>
      <c r="J1383" s="5"/>
      <c r="K1383" s="5"/>
      <c r="L1383" s="5"/>
      <c r="M1383" s="5"/>
      <c r="N1383" s="5"/>
      <c r="O1383" s="0" t="s">
        <v>7286</v>
      </c>
      <c r="P1383" s="0" t="s">
        <v>7287</v>
      </c>
      <c r="Q1383" s="0" t="s">
        <v>51</v>
      </c>
      <c r="R1383" s="0" t="s">
        <v>119</v>
      </c>
      <c r="S1383" s="0" t="n">
        <v>81</v>
      </c>
      <c r="T1383" s="0" t="n">
        <v>6209</v>
      </c>
      <c r="U1383" s="0" t="n">
        <v>6209</v>
      </c>
      <c r="W1383" s="0" t="s">
        <v>7288</v>
      </c>
      <c r="X1383" s="0" t="n">
        <v>4</v>
      </c>
      <c r="Y1383" s="0" t="s">
        <v>67</v>
      </c>
      <c r="AA1383" s="0" t="s">
        <v>120</v>
      </c>
      <c r="AB1383" s="0" t="s">
        <v>56</v>
      </c>
      <c r="AD1383" s="0" t="s">
        <v>6886</v>
      </c>
      <c r="AE1383" s="0" t="s">
        <v>7289</v>
      </c>
      <c r="AF1383" s="0" t="n">
        <v>-9</v>
      </c>
      <c r="AG1383" s="0" t="n">
        <v>-10</v>
      </c>
      <c r="AH1383" s="6" t="n">
        <v>42429</v>
      </c>
      <c r="AI1383" s="0" t="n">
        <v>219</v>
      </c>
      <c r="AJ1383" s="6" t="n">
        <v>42429</v>
      </c>
      <c r="AK1383" s="0" t="n">
        <v>29</v>
      </c>
      <c r="AL1383" s="0" t="n">
        <v>32</v>
      </c>
      <c r="AM1383" s="0" t="s">
        <v>56</v>
      </c>
      <c r="AN1383" s="0" t="s">
        <v>56</v>
      </c>
      <c r="AO1383" s="0" t="s">
        <v>70</v>
      </c>
      <c r="AP1383" s="0" t="s">
        <v>70</v>
      </c>
      <c r="AQ1383" s="0" t="s">
        <v>67</v>
      </c>
      <c r="AR1383" s="0" t="n">
        <v>6</v>
      </c>
      <c r="AS1383" s="0" t="n">
        <v>3</v>
      </c>
      <c r="AV1383" s="0" t="s">
        <v>145</v>
      </c>
    </row>
    <row r="1384" customFormat="false" ht="15" hidden="false" customHeight="false" outlineLevel="0" collapsed="false">
      <c r="A1384" s="0" t="s">
        <v>7290</v>
      </c>
      <c r="B1384" s="0" t="s">
        <v>6339</v>
      </c>
      <c r="C1384" s="0" t="s">
        <v>7291</v>
      </c>
      <c r="E1384" s="1" t="s">
        <v>7291</v>
      </c>
      <c r="G1384" s="5" t="s">
        <v>7291</v>
      </c>
      <c r="H1384" s="5"/>
      <c r="I1384" s="5"/>
      <c r="J1384" s="5"/>
      <c r="K1384" s="5"/>
      <c r="L1384" s="5"/>
      <c r="M1384" s="5"/>
      <c r="N1384" s="5"/>
      <c r="O1384" s="0" t="s">
        <v>7292</v>
      </c>
      <c r="P1384" s="0" t="s">
        <v>7293</v>
      </c>
      <c r="Q1384" s="0" t="s">
        <v>51</v>
      </c>
      <c r="R1384" s="0" t="s">
        <v>52</v>
      </c>
      <c r="S1384" s="0" t="n">
        <v>1.414</v>
      </c>
      <c r="T1384" s="0" t="n">
        <v>7010</v>
      </c>
      <c r="U1384" s="0" t="n">
        <v>7010</v>
      </c>
      <c r="W1384" s="0" t="s">
        <v>7294</v>
      </c>
      <c r="X1384" s="0" t="n">
        <v>203</v>
      </c>
      <c r="Y1384" s="0" t="s">
        <v>67</v>
      </c>
      <c r="AA1384" s="0" t="s">
        <v>68</v>
      </c>
      <c r="AB1384" s="0" t="s">
        <v>68</v>
      </c>
      <c r="AD1384" s="0" t="s">
        <v>962</v>
      </c>
      <c r="AE1384" s="0" t="s">
        <v>7295</v>
      </c>
      <c r="AF1384" s="0" t="n">
        <v>102</v>
      </c>
      <c r="AG1384" s="0" t="n">
        <v>116</v>
      </c>
      <c r="AH1384" s="6" t="n">
        <v>42460</v>
      </c>
      <c r="AI1384" s="0" t="n">
        <v>234</v>
      </c>
      <c r="AJ1384" s="6" t="n">
        <v>42460</v>
      </c>
      <c r="AK1384" s="0" t="n">
        <v>1.382</v>
      </c>
      <c r="AL1384" s="0" t="n">
        <v>1.574</v>
      </c>
      <c r="AM1384" s="0" t="s">
        <v>56</v>
      </c>
      <c r="AN1384" s="0" t="s">
        <v>56</v>
      </c>
      <c r="AO1384" s="0" t="s">
        <v>70</v>
      </c>
      <c r="AP1384" s="0" t="s">
        <v>70</v>
      </c>
      <c r="AQ1384" s="0" t="s">
        <v>67</v>
      </c>
      <c r="AR1384" s="0" t="n">
        <v>123</v>
      </c>
      <c r="AS1384" s="0" t="n">
        <v>7</v>
      </c>
      <c r="AV1384" s="0" t="s">
        <v>145</v>
      </c>
    </row>
    <row r="1385" customFormat="false" ht="15" hidden="false" customHeight="false" outlineLevel="0" collapsed="false">
      <c r="A1385" s="0" t="s">
        <v>7296</v>
      </c>
      <c r="B1385" s="0" t="s">
        <v>6339</v>
      </c>
      <c r="C1385" s="0" t="s">
        <v>7297</v>
      </c>
      <c r="E1385" s="1" t="s">
        <v>7297</v>
      </c>
      <c r="G1385" s="5" t="s">
        <v>7297</v>
      </c>
      <c r="H1385" s="5"/>
      <c r="I1385" s="5"/>
      <c r="J1385" s="5"/>
      <c r="K1385" s="5"/>
      <c r="L1385" s="5"/>
      <c r="M1385" s="5"/>
      <c r="N1385" s="5"/>
      <c r="O1385" s="0" t="s">
        <v>7298</v>
      </c>
      <c r="P1385" s="0" t="s">
        <v>7299</v>
      </c>
      <c r="Q1385" s="0" t="s">
        <v>51</v>
      </c>
      <c r="R1385" s="0" t="s">
        <v>52</v>
      </c>
      <c r="S1385" s="0" t="n">
        <v>378</v>
      </c>
      <c r="T1385" s="0" t="n">
        <v>8690</v>
      </c>
      <c r="U1385" s="0" t="n">
        <v>8690</v>
      </c>
      <c r="W1385" s="0" t="s">
        <v>7300</v>
      </c>
      <c r="X1385" s="0" t="n">
        <v>2</v>
      </c>
      <c r="Y1385" s="0" t="s">
        <v>67</v>
      </c>
      <c r="Z1385" s="0" t="s">
        <v>120</v>
      </c>
      <c r="AA1385" s="0" t="s">
        <v>120</v>
      </c>
      <c r="AB1385" s="0" t="s">
        <v>56</v>
      </c>
      <c r="AC1385" s="0" t="s">
        <v>120</v>
      </c>
      <c r="AD1385" s="0" t="s">
        <v>7301</v>
      </c>
      <c r="AE1385" s="0" t="s">
        <v>7302</v>
      </c>
      <c r="AF1385" s="0" t="n">
        <v>-32</v>
      </c>
      <c r="AG1385" s="0" t="n">
        <v>-34</v>
      </c>
      <c r="AH1385" s="6" t="n">
        <v>42735</v>
      </c>
      <c r="AI1385" s="0" t="n">
        <v>2.607</v>
      </c>
      <c r="AJ1385" s="6" t="n">
        <v>42735</v>
      </c>
      <c r="AK1385" s="0" t="n">
        <v>447</v>
      </c>
      <c r="AL1385" s="0" t="n">
        <v>471</v>
      </c>
      <c r="AM1385" s="0" t="s">
        <v>56</v>
      </c>
      <c r="AN1385" s="0" t="s">
        <v>56</v>
      </c>
      <c r="AO1385" s="0" t="s">
        <v>70</v>
      </c>
      <c r="AP1385" s="0" t="s">
        <v>70</v>
      </c>
      <c r="AQ1385" s="0" t="s">
        <v>67</v>
      </c>
      <c r="AR1385" s="0" t="n">
        <v>6</v>
      </c>
      <c r="AS1385" s="0" t="n">
        <v>1</v>
      </c>
      <c r="AV1385" s="0" t="s">
        <v>145</v>
      </c>
    </row>
    <row r="1386" customFormat="false" ht="15" hidden="false" customHeight="false" outlineLevel="0" collapsed="false">
      <c r="A1386" s="0" t="s">
        <v>7303</v>
      </c>
      <c r="B1386" s="0" t="s">
        <v>6339</v>
      </c>
      <c r="C1386" s="0" t="s">
        <v>7304</v>
      </c>
      <c r="E1386" s="1" t="s">
        <v>7304</v>
      </c>
      <c r="G1386" s="5" t="s">
        <v>7304</v>
      </c>
      <c r="H1386" s="5"/>
      <c r="I1386" s="5"/>
      <c r="J1386" s="5"/>
      <c r="K1386" s="5"/>
      <c r="L1386" s="5"/>
      <c r="M1386" s="5"/>
      <c r="N1386" s="5"/>
      <c r="O1386" s="0" t="s">
        <v>7304</v>
      </c>
      <c r="P1386" s="0" t="s">
        <v>7305</v>
      </c>
      <c r="Q1386" s="0" t="s">
        <v>51</v>
      </c>
      <c r="R1386" s="0" t="s">
        <v>52</v>
      </c>
      <c r="S1386" s="0" t="n">
        <v>1.101</v>
      </c>
      <c r="T1386" s="0" t="n">
        <v>8020</v>
      </c>
      <c r="U1386" s="0" t="n">
        <v>8020</v>
      </c>
      <c r="W1386" s="0" t="s">
        <v>7306</v>
      </c>
      <c r="X1386" s="0" t="n">
        <v>310</v>
      </c>
      <c r="Y1386" s="0" t="s">
        <v>53</v>
      </c>
      <c r="Z1386" s="0" t="n">
        <v>8020</v>
      </c>
      <c r="AA1386" s="0" t="s">
        <v>54</v>
      </c>
      <c r="AB1386" s="0" t="s">
        <v>54</v>
      </c>
      <c r="AC1386" s="0" t="n">
        <v>6.207</v>
      </c>
      <c r="AD1386" s="0" t="s">
        <v>7307</v>
      </c>
      <c r="AG1386" s="6" t="n">
        <v>42460</v>
      </c>
      <c r="AH1386" s="0" t="n">
        <v>134</v>
      </c>
      <c r="AI1386" s="0" t="n">
        <v>153</v>
      </c>
      <c r="AJ1386" s="6" t="n">
        <v>42460</v>
      </c>
      <c r="AK1386" s="0" t="n">
        <v>6.207</v>
      </c>
      <c r="AL1386" s="6" t="n">
        <v>42460</v>
      </c>
      <c r="AM1386" s="0" t="n">
        <v>976</v>
      </c>
      <c r="AN1386" s="0" t="n">
        <v>1.111</v>
      </c>
      <c r="AO1386" s="0" t="n">
        <v>1.827</v>
      </c>
      <c r="AP1386" s="0" t="n">
        <v>2.042</v>
      </c>
      <c r="AQ1386" s="0" t="s">
        <v>880</v>
      </c>
      <c r="AR1386" s="0" t="s">
        <v>58</v>
      </c>
      <c r="AS1386" s="0" t="s">
        <v>53</v>
      </c>
      <c r="AT1386" s="0" t="n">
        <v>118</v>
      </c>
      <c r="AU1386" s="0" t="n">
        <v>119</v>
      </c>
      <c r="AX1386" s="0" t="s">
        <v>145</v>
      </c>
      <c r="AY1386" s="0" t="s">
        <v>250</v>
      </c>
    </row>
    <row r="1387" customFormat="false" ht="15" hidden="false" customHeight="false" outlineLevel="0" collapsed="false">
      <c r="A1387" s="0" t="s">
        <v>7308</v>
      </c>
      <c r="B1387" s="0" t="s">
        <v>6339</v>
      </c>
      <c r="C1387" s="0" t="s">
        <v>7309</v>
      </c>
      <c r="E1387" s="1" t="s">
        <v>7309</v>
      </c>
      <c r="G1387" s="5" t="s">
        <v>7309</v>
      </c>
      <c r="H1387" s="5"/>
      <c r="I1387" s="5"/>
      <c r="J1387" s="5"/>
      <c r="K1387" s="5"/>
      <c r="L1387" s="5"/>
      <c r="M1387" s="5"/>
      <c r="N1387" s="5"/>
      <c r="O1387" s="0" t="s">
        <v>7309</v>
      </c>
      <c r="P1387" s="0" t="s">
        <v>7310</v>
      </c>
      <c r="Q1387" s="0" t="s">
        <v>51</v>
      </c>
      <c r="R1387" s="0" t="s">
        <v>52</v>
      </c>
      <c r="S1387" s="0" t="n">
        <v>160</v>
      </c>
      <c r="T1387" s="0" t="n">
        <v>7219</v>
      </c>
      <c r="U1387" s="0" t="n">
        <v>7219</v>
      </c>
      <c r="W1387" s="0" t="s">
        <v>7311</v>
      </c>
      <c r="X1387" s="0" t="n">
        <v>3</v>
      </c>
      <c r="Y1387" s="0" t="s">
        <v>77</v>
      </c>
      <c r="Z1387" s="0" t="n">
        <v>7219</v>
      </c>
      <c r="AA1387" s="0" t="s">
        <v>54</v>
      </c>
      <c r="AB1387" s="0" t="s">
        <v>54</v>
      </c>
      <c r="AC1387" s="0" t="n">
        <v>258</v>
      </c>
      <c r="AD1387" s="0" t="s">
        <v>6902</v>
      </c>
      <c r="AE1387" s="0" t="s">
        <v>7097</v>
      </c>
      <c r="AF1387" s="0" t="n">
        <v>12</v>
      </c>
      <c r="AG1387" s="0" t="n">
        <v>14</v>
      </c>
      <c r="AH1387" s="6" t="n">
        <v>42369</v>
      </c>
      <c r="AI1387" s="0" t="n">
        <v>258</v>
      </c>
      <c r="AJ1387" s="6" t="n">
        <v>42369</v>
      </c>
      <c r="AK1387" s="0" t="n">
        <v>54</v>
      </c>
      <c r="AL1387" s="0" t="n">
        <v>59</v>
      </c>
      <c r="AM1387" s="0" t="s">
        <v>56</v>
      </c>
      <c r="AN1387" s="0" t="s">
        <v>56</v>
      </c>
      <c r="AO1387" s="0" t="s">
        <v>70</v>
      </c>
      <c r="AP1387" s="0" t="s">
        <v>70</v>
      </c>
      <c r="AQ1387" s="0" t="s">
        <v>77</v>
      </c>
      <c r="AR1387" s="0" t="n">
        <v>3</v>
      </c>
      <c r="AS1387" s="0" t="n">
        <v>2</v>
      </c>
      <c r="AV1387" s="0" t="s">
        <v>145</v>
      </c>
    </row>
    <row r="1388" customFormat="false" ht="15" hidden="false" customHeight="false" outlineLevel="0" collapsed="false">
      <c r="A1388" s="0" t="s">
        <v>7312</v>
      </c>
      <c r="B1388" s="0" t="s">
        <v>6339</v>
      </c>
      <c r="C1388" s="0" t="s">
        <v>7313</v>
      </c>
      <c r="E1388" s="1" t="s">
        <v>7313</v>
      </c>
      <c r="G1388" s="5" t="s">
        <v>7313</v>
      </c>
      <c r="H1388" s="5"/>
      <c r="I1388" s="5"/>
      <c r="J1388" s="5"/>
      <c r="K1388" s="5"/>
      <c r="L1388" s="5"/>
      <c r="M1388" s="5"/>
      <c r="N1388" s="5"/>
      <c r="O1388" s="0" t="s">
        <v>7314</v>
      </c>
      <c r="P1388" s="0" t="s">
        <v>7315</v>
      </c>
      <c r="Q1388" s="0" t="s">
        <v>51</v>
      </c>
      <c r="R1388" s="0" t="s">
        <v>119</v>
      </c>
      <c r="S1388" s="0" t="n">
        <v>93</v>
      </c>
      <c r="T1388" s="0" t="n">
        <v>6201</v>
      </c>
      <c r="U1388" s="0" t="n">
        <v>6201</v>
      </c>
      <c r="V1388" s="0" t="n">
        <v>7010</v>
      </c>
      <c r="W1388" s="0" t="s">
        <v>7316</v>
      </c>
      <c r="X1388" s="0" t="n">
        <v>4</v>
      </c>
      <c r="Y1388" s="0" t="s">
        <v>67</v>
      </c>
      <c r="AA1388" s="0" t="s">
        <v>120</v>
      </c>
      <c r="AB1388" s="0" t="s">
        <v>54</v>
      </c>
      <c r="AD1388" s="0" t="s">
        <v>962</v>
      </c>
      <c r="AE1388" s="0" t="s">
        <v>7317</v>
      </c>
      <c r="AF1388" s="0" t="n">
        <v>0</v>
      </c>
      <c r="AG1388" s="0" t="n">
        <v>0</v>
      </c>
      <c r="AH1388" s="6" t="n">
        <v>42185</v>
      </c>
      <c r="AI1388" s="0" t="n">
        <v>412</v>
      </c>
      <c r="AJ1388" s="6" t="n">
        <v>42185</v>
      </c>
      <c r="AK1388" s="0" t="n">
        <v>54</v>
      </c>
      <c r="AL1388" s="0" t="n">
        <v>60</v>
      </c>
      <c r="AM1388" s="0" t="s">
        <v>56</v>
      </c>
      <c r="AN1388" s="0" t="s">
        <v>56</v>
      </c>
      <c r="AO1388" s="0" t="s">
        <v>70</v>
      </c>
      <c r="AP1388" s="0" t="s">
        <v>70</v>
      </c>
      <c r="AQ1388" s="0" t="s">
        <v>67</v>
      </c>
      <c r="AR1388" s="0" t="n">
        <v>7</v>
      </c>
      <c r="AS1388" s="0" t="n">
        <v>4</v>
      </c>
      <c r="AV1388" s="0" t="s">
        <v>145</v>
      </c>
    </row>
    <row r="1389" customFormat="false" ht="15" hidden="false" customHeight="false" outlineLevel="0" collapsed="false">
      <c r="A1389" s="0" t="s">
        <v>7318</v>
      </c>
      <c r="B1389" s="0" t="s">
        <v>6339</v>
      </c>
      <c r="C1389" s="0" t="s">
        <v>7319</v>
      </c>
      <c r="E1389" s="1" t="s">
        <v>7319</v>
      </c>
      <c r="G1389" s="5" t="s">
        <v>7319</v>
      </c>
      <c r="H1389" s="5"/>
      <c r="I1389" s="5"/>
      <c r="J1389" s="5"/>
      <c r="K1389" s="5"/>
      <c r="L1389" s="5"/>
      <c r="M1389" s="5"/>
      <c r="N1389" s="5"/>
      <c r="O1389" s="0" t="s">
        <v>7319</v>
      </c>
      <c r="P1389" s="0" t="s">
        <v>7320</v>
      </c>
      <c r="Q1389" s="0" t="s">
        <v>51</v>
      </c>
      <c r="R1389" s="0" t="s">
        <v>52</v>
      </c>
      <c r="S1389" s="0" t="n">
        <v>449</v>
      </c>
      <c r="T1389" s="0" t="n">
        <v>3299</v>
      </c>
      <c r="U1389" s="0" t="n">
        <v>3299</v>
      </c>
      <c r="X1389" s="0" t="n">
        <v>18</v>
      </c>
      <c r="Y1389" s="0" t="s">
        <v>77</v>
      </c>
      <c r="Z1389" s="0" t="n">
        <v>3299</v>
      </c>
      <c r="AA1389" s="0" t="s">
        <v>54</v>
      </c>
      <c r="AB1389" s="0" t="s">
        <v>54</v>
      </c>
      <c r="AC1389" s="0" t="n">
        <v>844</v>
      </c>
      <c r="AD1389" s="0" t="s">
        <v>7321</v>
      </c>
      <c r="AG1389" s="6" t="n">
        <v>42369</v>
      </c>
      <c r="AH1389" s="0" t="n">
        <v>41</v>
      </c>
      <c r="AI1389" s="0" t="n">
        <v>45</v>
      </c>
      <c r="AJ1389" s="6" t="n">
        <v>42369</v>
      </c>
      <c r="AK1389" s="0" t="n">
        <v>844</v>
      </c>
      <c r="AL1389" s="6" t="n">
        <v>42369</v>
      </c>
      <c r="AM1389" s="0" t="n">
        <v>168</v>
      </c>
      <c r="AN1389" s="0" t="n">
        <v>183</v>
      </c>
      <c r="AO1389" s="0" t="s">
        <v>56</v>
      </c>
      <c r="AP1389" s="0" t="s">
        <v>56</v>
      </c>
      <c r="AQ1389" s="0" t="s">
        <v>70</v>
      </c>
      <c r="AR1389" s="0" t="s">
        <v>70</v>
      </c>
      <c r="AS1389" s="0" t="s">
        <v>77</v>
      </c>
      <c r="AT1389" s="0" t="n">
        <v>10</v>
      </c>
      <c r="AU1389" s="0" t="n">
        <v>10</v>
      </c>
      <c r="AX1389" s="0" t="s">
        <v>145</v>
      </c>
      <c r="AY1389" s="0" t="s">
        <v>7322</v>
      </c>
    </row>
    <row r="1390" customFormat="false" ht="15" hidden="false" customHeight="false" outlineLevel="0" collapsed="false">
      <c r="A1390" s="0" t="s">
        <v>7323</v>
      </c>
      <c r="B1390" s="0" t="s">
        <v>6339</v>
      </c>
      <c r="C1390" s="0" t="s">
        <v>7324</v>
      </c>
      <c r="E1390" s="1" t="s">
        <v>7324</v>
      </c>
      <c r="G1390" s="5" t="s">
        <v>7324</v>
      </c>
      <c r="H1390" s="5" t="s">
        <v>7325</v>
      </c>
      <c r="I1390" s="5"/>
      <c r="J1390" s="5"/>
      <c r="K1390" s="5"/>
      <c r="L1390" s="5"/>
      <c r="M1390" s="5"/>
      <c r="N1390" s="5"/>
      <c r="O1390" s="0" t="s">
        <v>7326</v>
      </c>
      <c r="P1390" s="0" t="s">
        <v>7327</v>
      </c>
      <c r="Q1390" s="0" t="s">
        <v>51</v>
      </c>
      <c r="R1390" s="0" t="s">
        <v>119</v>
      </c>
      <c r="S1390" s="0" t="n">
        <v>50</v>
      </c>
      <c r="T1390" s="0" t="n">
        <v>7219</v>
      </c>
      <c r="U1390" s="0" t="n">
        <v>7219</v>
      </c>
      <c r="W1390" s="0" t="s">
        <v>7325</v>
      </c>
      <c r="X1390" s="0" t="n">
        <v>1</v>
      </c>
      <c r="Y1390" s="0" t="s">
        <v>67</v>
      </c>
      <c r="Z1390" s="0" t="n">
        <v>2712</v>
      </c>
      <c r="AA1390" s="0" t="s">
        <v>54</v>
      </c>
      <c r="AB1390" s="0" t="s">
        <v>54</v>
      </c>
      <c r="AC1390" s="0" t="n">
        <v>1</v>
      </c>
      <c r="AD1390" s="0" t="s">
        <v>6902</v>
      </c>
      <c r="AE1390" s="0" t="s">
        <v>7328</v>
      </c>
      <c r="AF1390" s="0" t="n">
        <v>10</v>
      </c>
      <c r="AG1390" s="0" t="n">
        <v>10</v>
      </c>
      <c r="AH1390" s="6" t="n">
        <v>42735</v>
      </c>
      <c r="AI1390" s="0" t="n">
        <v>122</v>
      </c>
      <c r="AJ1390" s="6" t="n">
        <v>42735</v>
      </c>
      <c r="AK1390" s="0" t="n">
        <v>33</v>
      </c>
      <c r="AL1390" s="0" t="n">
        <v>35</v>
      </c>
      <c r="AM1390" s="0" t="s">
        <v>56</v>
      </c>
      <c r="AN1390" s="0" t="s">
        <v>56</v>
      </c>
      <c r="AO1390" s="0" t="s">
        <v>70</v>
      </c>
      <c r="AP1390" s="0" t="s">
        <v>70</v>
      </c>
      <c r="AQ1390" s="0" t="s">
        <v>67</v>
      </c>
      <c r="AR1390" s="0" t="n">
        <v>3</v>
      </c>
      <c r="AS1390" s="0" t="n">
        <v>1</v>
      </c>
      <c r="AV1390" s="0" t="s">
        <v>145</v>
      </c>
    </row>
    <row r="1391" customFormat="false" ht="15" hidden="false" customHeight="false" outlineLevel="0" collapsed="false">
      <c r="A1391" s="0" t="s">
        <v>7329</v>
      </c>
      <c r="B1391" s="0" t="s">
        <v>6339</v>
      </c>
      <c r="C1391" s="0" t="s">
        <v>7330</v>
      </c>
      <c r="E1391" s="1" t="s">
        <v>7330</v>
      </c>
      <c r="G1391" s="5" t="s">
        <v>7330</v>
      </c>
      <c r="H1391" s="5"/>
      <c r="I1391" s="5"/>
      <c r="J1391" s="5"/>
      <c r="K1391" s="5"/>
      <c r="L1391" s="5"/>
      <c r="M1391" s="5"/>
      <c r="N1391" s="5"/>
      <c r="O1391" s="0" t="s">
        <v>7330</v>
      </c>
      <c r="P1391" s="0" t="s">
        <v>7331</v>
      </c>
      <c r="Q1391" s="0" t="s">
        <v>51</v>
      </c>
      <c r="R1391" s="0" t="s">
        <v>119</v>
      </c>
      <c r="S1391" s="0" t="n">
        <v>16</v>
      </c>
      <c r="T1391" s="0" t="n">
        <v>3299</v>
      </c>
      <c r="U1391" s="0" t="n">
        <v>3299</v>
      </c>
      <c r="V1391" s="0" t="n">
        <v>7219</v>
      </c>
      <c r="W1391" s="0" t="s">
        <v>7332</v>
      </c>
      <c r="X1391" s="0" t="n">
        <v>7</v>
      </c>
      <c r="Y1391" s="0" t="s">
        <v>298</v>
      </c>
      <c r="Z1391" s="0" t="n">
        <v>3299</v>
      </c>
      <c r="AA1391" s="0" t="s">
        <v>54</v>
      </c>
      <c r="AB1391" s="0" t="s">
        <v>54</v>
      </c>
      <c r="AC1391" s="0" t="n">
        <v>99</v>
      </c>
      <c r="AD1391" s="0" t="s">
        <v>6569</v>
      </c>
      <c r="AG1391" s="6" t="n">
        <v>42369</v>
      </c>
      <c r="AH1391" s="0" t="n">
        <v>-7</v>
      </c>
      <c r="AI1391" s="0" t="n">
        <v>-7</v>
      </c>
      <c r="AJ1391" s="6" t="n">
        <v>42369</v>
      </c>
      <c r="AK1391" s="0" t="n">
        <v>99</v>
      </c>
      <c r="AL1391" s="6" t="n">
        <v>42369</v>
      </c>
      <c r="AM1391" s="0" t="n">
        <v>19</v>
      </c>
      <c r="AN1391" s="0" t="n">
        <v>20</v>
      </c>
      <c r="AO1391" s="0" t="s">
        <v>56</v>
      </c>
      <c r="AP1391" s="0" t="s">
        <v>56</v>
      </c>
      <c r="AQ1391" s="0" t="s">
        <v>70</v>
      </c>
      <c r="AR1391" s="0" t="s">
        <v>70</v>
      </c>
      <c r="AS1391" s="0" t="s">
        <v>298</v>
      </c>
      <c r="AT1391" s="0" t="n">
        <v>6</v>
      </c>
      <c r="AU1391" s="0" t="n">
        <v>5</v>
      </c>
      <c r="AX1391" s="0" t="s">
        <v>145</v>
      </c>
      <c r="AY1391" s="0" t="s">
        <v>7333</v>
      </c>
    </row>
    <row r="1392" customFormat="false" ht="15" hidden="false" customHeight="false" outlineLevel="0" collapsed="false">
      <c r="A1392" s="0" t="s">
        <v>7334</v>
      </c>
      <c r="B1392" s="0" t="s">
        <v>6339</v>
      </c>
      <c r="C1392" s="0" t="s">
        <v>7335</v>
      </c>
      <c r="E1392" s="1" t="s">
        <v>7335</v>
      </c>
      <c r="G1392" s="5" t="s">
        <v>7335</v>
      </c>
      <c r="H1392" s="5"/>
      <c r="I1392" s="5"/>
      <c r="J1392" s="5"/>
      <c r="K1392" s="5"/>
      <c r="L1392" s="5"/>
      <c r="M1392" s="5" t="s">
        <v>7336</v>
      </c>
      <c r="N1392" s="5"/>
      <c r="O1392" s="0" t="s">
        <v>7337</v>
      </c>
      <c r="P1392" s="0" t="s">
        <v>7338</v>
      </c>
      <c r="Q1392" s="0" t="s">
        <v>51</v>
      </c>
      <c r="R1392" s="0" t="s">
        <v>119</v>
      </c>
      <c r="S1392" s="0" t="n">
        <v>21</v>
      </c>
      <c r="T1392" s="0" t="n">
        <v>2899</v>
      </c>
      <c r="U1392" s="0" t="n">
        <v>2899</v>
      </c>
      <c r="X1392" s="0" t="n">
        <v>3</v>
      </c>
      <c r="Y1392" s="0" t="s">
        <v>67</v>
      </c>
      <c r="Z1392" s="0" t="s">
        <v>120</v>
      </c>
      <c r="AA1392" s="0" t="s">
        <v>3290</v>
      </c>
      <c r="AB1392" s="0" t="s">
        <v>56</v>
      </c>
      <c r="AC1392" s="0" t="s">
        <v>120</v>
      </c>
      <c r="AD1392" s="0" t="s">
        <v>6882</v>
      </c>
      <c r="AG1392" s="6" t="n">
        <v>42735</v>
      </c>
      <c r="AH1392" s="0" t="n">
        <v>4</v>
      </c>
      <c r="AI1392" s="0" t="n">
        <v>4</v>
      </c>
      <c r="AJ1392" s="6" t="n">
        <v>42735</v>
      </c>
      <c r="AK1392" s="0" t="n">
        <v>29</v>
      </c>
      <c r="AL1392" s="6" t="n">
        <v>42735</v>
      </c>
      <c r="AM1392" s="0" t="n">
        <v>64</v>
      </c>
      <c r="AN1392" s="0" t="n">
        <v>67</v>
      </c>
      <c r="AO1392" s="0" t="s">
        <v>56</v>
      </c>
      <c r="AP1392" s="0" t="s">
        <v>56</v>
      </c>
      <c r="AQ1392" s="0" t="s">
        <v>70</v>
      </c>
      <c r="AR1392" s="0" t="s">
        <v>70</v>
      </c>
      <c r="AS1392" s="0" t="s">
        <v>67</v>
      </c>
      <c r="AT1392" s="0" t="n">
        <v>5</v>
      </c>
      <c r="AU1392" s="0" t="n">
        <v>2</v>
      </c>
      <c r="AV1392" s="0" t="s">
        <v>145</v>
      </c>
      <c r="AX1392" s="0" t="s">
        <v>145</v>
      </c>
    </row>
    <row r="1393" customFormat="false" ht="15" hidden="false" customHeight="false" outlineLevel="0" collapsed="false">
      <c r="A1393" s="0" t="s">
        <v>7339</v>
      </c>
      <c r="B1393" s="0" t="s">
        <v>6339</v>
      </c>
      <c r="C1393" s="0" t="s">
        <v>7340</v>
      </c>
      <c r="E1393" s="1" t="s">
        <v>7340</v>
      </c>
      <c r="G1393" s="5" t="s">
        <v>7340</v>
      </c>
      <c r="H1393" s="5"/>
      <c r="I1393" s="5"/>
      <c r="J1393" s="5"/>
      <c r="K1393" s="5"/>
      <c r="L1393" s="5"/>
      <c r="M1393" s="5"/>
      <c r="N1393" s="5"/>
      <c r="O1393" s="0" t="s">
        <v>7340</v>
      </c>
      <c r="P1393" s="0" t="s">
        <v>7341</v>
      </c>
      <c r="Q1393" s="0" t="s">
        <v>51</v>
      </c>
      <c r="R1393" s="0" t="s">
        <v>52</v>
      </c>
      <c r="S1393" s="0" t="n">
        <v>1.329</v>
      </c>
      <c r="T1393" s="0" t="n">
        <v>6190</v>
      </c>
      <c r="U1393" s="0" t="n">
        <v>6190</v>
      </c>
      <c r="W1393" s="0" t="s">
        <v>7342</v>
      </c>
      <c r="X1393" s="0" t="n">
        <v>141</v>
      </c>
      <c r="Y1393" s="0" t="s">
        <v>53</v>
      </c>
      <c r="Z1393" s="0" t="n">
        <v>6190</v>
      </c>
      <c r="AA1393" s="0" t="s">
        <v>54</v>
      </c>
      <c r="AB1393" s="0" t="s">
        <v>54</v>
      </c>
      <c r="AC1393" s="0" t="n">
        <v>1.762</v>
      </c>
      <c r="AD1393" s="0" t="s">
        <v>962</v>
      </c>
      <c r="AG1393" s="6" t="n">
        <v>42735</v>
      </c>
      <c r="AH1393" s="0" t="n">
        <v>230</v>
      </c>
      <c r="AI1393" s="0" t="n">
        <v>243</v>
      </c>
      <c r="AJ1393" s="6" t="n">
        <v>42735</v>
      </c>
      <c r="AK1393" s="0" t="n">
        <v>1.762</v>
      </c>
      <c r="AL1393" s="6" t="n">
        <v>42735</v>
      </c>
      <c r="AM1393" s="0" t="n">
        <v>4.595</v>
      </c>
      <c r="AN1393" s="0" t="n">
        <v>4.843</v>
      </c>
      <c r="AO1393" s="0" t="n">
        <v>4.266</v>
      </c>
      <c r="AP1393" s="0" t="n">
        <v>4.767</v>
      </c>
      <c r="AQ1393" s="0" t="s">
        <v>880</v>
      </c>
      <c r="AR1393" s="0" t="s">
        <v>58</v>
      </c>
      <c r="AS1393" s="0" t="s">
        <v>53</v>
      </c>
      <c r="AT1393" s="0" t="n">
        <v>74</v>
      </c>
      <c r="AU1393" s="0" t="n">
        <v>76</v>
      </c>
      <c r="AX1393" s="0" t="s">
        <v>145</v>
      </c>
      <c r="AY1393" s="0" t="s">
        <v>7343</v>
      </c>
    </row>
    <row r="1394" customFormat="false" ht="15" hidden="false" customHeight="false" outlineLevel="0" collapsed="false">
      <c r="A1394" s="0" t="s">
        <v>7344</v>
      </c>
      <c r="B1394" s="0" t="s">
        <v>6339</v>
      </c>
      <c r="C1394" s="0" t="s">
        <v>7345</v>
      </c>
      <c r="E1394" s="1" t="s">
        <v>7345</v>
      </c>
      <c r="G1394" s="5" t="s">
        <v>7345</v>
      </c>
      <c r="H1394" s="5"/>
      <c r="I1394" s="5"/>
      <c r="J1394" s="5"/>
      <c r="K1394" s="5"/>
      <c r="L1394" s="5"/>
      <c r="M1394" s="5"/>
      <c r="N1394" s="5"/>
      <c r="O1394" s="0" t="s">
        <v>7345</v>
      </c>
      <c r="P1394" s="0" t="s">
        <v>7344</v>
      </c>
      <c r="Q1394" s="0" t="s">
        <v>51</v>
      </c>
      <c r="R1394" s="0" t="s">
        <v>52</v>
      </c>
      <c r="S1394" s="0" t="n">
        <v>3.783</v>
      </c>
      <c r="T1394" s="0" t="n">
        <v>6020</v>
      </c>
      <c r="U1394" s="0" t="n">
        <v>6020</v>
      </c>
      <c r="W1394" s="0" t="s">
        <v>7346</v>
      </c>
      <c r="X1394" s="0" t="n">
        <v>996</v>
      </c>
      <c r="Y1394" s="0" t="s">
        <v>53</v>
      </c>
      <c r="Z1394" s="0" t="n">
        <v>6020</v>
      </c>
      <c r="AA1394" s="0" t="s">
        <v>54</v>
      </c>
      <c r="AB1394" s="0" t="s">
        <v>54</v>
      </c>
      <c r="AC1394" s="0" t="n">
        <v>6.121</v>
      </c>
      <c r="AD1394" s="0" t="s">
        <v>962</v>
      </c>
      <c r="AG1394" s="6" t="n">
        <v>42735</v>
      </c>
      <c r="AH1394" s="0" t="n">
        <v>523</v>
      </c>
      <c r="AI1394" s="0" t="n">
        <v>551</v>
      </c>
      <c r="AJ1394" s="6" t="n">
        <v>42735</v>
      </c>
      <c r="AK1394" s="0" t="n">
        <v>6.121</v>
      </c>
      <c r="AL1394" s="6" t="n">
        <v>42735</v>
      </c>
      <c r="AM1394" s="0" t="n">
        <v>4.182</v>
      </c>
      <c r="AN1394" s="0" t="n">
        <v>4.408</v>
      </c>
      <c r="AO1394" s="0" t="n">
        <v>8.163</v>
      </c>
      <c r="AP1394" s="0" t="n">
        <v>9.121</v>
      </c>
      <c r="AQ1394" s="0" t="s">
        <v>880</v>
      </c>
      <c r="AR1394" s="0" t="s">
        <v>58</v>
      </c>
      <c r="AS1394" s="0" t="s">
        <v>53</v>
      </c>
      <c r="AT1394" s="0" t="n">
        <v>362</v>
      </c>
      <c r="AU1394" s="0" t="n">
        <v>386</v>
      </c>
      <c r="AX1394" s="0" t="s">
        <v>145</v>
      </c>
      <c r="AY1394" s="0" t="s">
        <v>7347</v>
      </c>
    </row>
    <row r="1395" customFormat="false" ht="15" hidden="false" customHeight="false" outlineLevel="0" collapsed="false">
      <c r="A1395" s="0" t="s">
        <v>7348</v>
      </c>
      <c r="B1395" s="0" t="s">
        <v>6339</v>
      </c>
      <c r="C1395" s="0" t="s">
        <v>7349</v>
      </c>
      <c r="E1395" s="1" t="s">
        <v>7349</v>
      </c>
      <c r="G1395" s="5" t="s">
        <v>7349</v>
      </c>
      <c r="H1395" s="5"/>
      <c r="I1395" s="5"/>
      <c r="J1395" s="5"/>
      <c r="K1395" s="5"/>
      <c r="L1395" s="5"/>
      <c r="M1395" s="5"/>
      <c r="N1395" s="5"/>
      <c r="O1395" s="0" t="s">
        <v>7349</v>
      </c>
      <c r="P1395" s="0" t="s">
        <v>7350</v>
      </c>
      <c r="Q1395" s="0" t="s">
        <v>51</v>
      </c>
      <c r="R1395" s="0" t="s">
        <v>52</v>
      </c>
      <c r="S1395" s="0" t="n">
        <v>28</v>
      </c>
      <c r="T1395" s="0" t="n">
        <v>6209</v>
      </c>
      <c r="U1395" s="0" t="n">
        <v>6209</v>
      </c>
      <c r="W1395" s="0" t="s">
        <v>7351</v>
      </c>
      <c r="X1395" s="0" t="n">
        <v>42</v>
      </c>
      <c r="Y1395" s="0" t="s">
        <v>53</v>
      </c>
      <c r="Z1395" s="0" t="n">
        <v>6209</v>
      </c>
      <c r="AA1395" s="0" t="s">
        <v>54</v>
      </c>
      <c r="AB1395" s="0" t="s">
        <v>54</v>
      </c>
      <c r="AC1395" s="0" t="n">
        <v>231</v>
      </c>
      <c r="AD1395" s="0" t="s">
        <v>6847</v>
      </c>
      <c r="AG1395" s="6" t="n">
        <v>42643</v>
      </c>
      <c r="AH1395" s="0" t="n">
        <v>3</v>
      </c>
      <c r="AI1395" s="0" t="n">
        <v>3</v>
      </c>
      <c r="AJ1395" s="6" t="n">
        <v>42643</v>
      </c>
      <c r="AK1395" s="0" t="n">
        <v>231</v>
      </c>
      <c r="AL1395" s="6" t="n">
        <v>42643</v>
      </c>
      <c r="AM1395" s="0" t="n">
        <v>52</v>
      </c>
      <c r="AN1395" s="0" t="n">
        <v>57</v>
      </c>
      <c r="AO1395" s="0" t="n">
        <v>45</v>
      </c>
      <c r="AP1395" s="0" t="n">
        <v>50</v>
      </c>
      <c r="AQ1395" s="0" t="s">
        <v>880</v>
      </c>
      <c r="AR1395" s="0" t="s">
        <v>58</v>
      </c>
      <c r="AS1395" s="0" t="s">
        <v>53</v>
      </c>
      <c r="AT1395" s="0" t="n">
        <v>18</v>
      </c>
      <c r="AU1395" s="0" t="n">
        <v>18</v>
      </c>
      <c r="AX1395" s="0" t="s">
        <v>145</v>
      </c>
    </row>
    <row r="1396" customFormat="false" ht="15" hidden="false" customHeight="false" outlineLevel="0" collapsed="false">
      <c r="A1396" s="0" t="s">
        <v>7352</v>
      </c>
      <c r="B1396" s="0" t="s">
        <v>6339</v>
      </c>
      <c r="C1396" s="0" t="s">
        <v>7353</v>
      </c>
      <c r="E1396" s="1" t="s">
        <v>7353</v>
      </c>
      <c r="G1396" s="5" t="s">
        <v>7353</v>
      </c>
      <c r="H1396" s="5"/>
      <c r="I1396" s="5"/>
      <c r="J1396" s="5"/>
      <c r="K1396" s="5"/>
      <c r="L1396" s="5"/>
      <c r="M1396" s="5"/>
      <c r="N1396" s="5"/>
      <c r="O1396" s="0" t="s">
        <v>7353</v>
      </c>
      <c r="P1396" s="0" t="s">
        <v>7352</v>
      </c>
      <c r="Q1396" s="0" t="s">
        <v>51</v>
      </c>
      <c r="R1396" s="0" t="s">
        <v>52</v>
      </c>
      <c r="S1396" s="0" t="n">
        <v>9.337</v>
      </c>
      <c r="T1396" s="0" t="n">
        <v>8020</v>
      </c>
      <c r="U1396" s="0" t="n">
        <v>8020</v>
      </c>
      <c r="W1396" s="0" t="s">
        <v>7354</v>
      </c>
      <c r="X1396" s="0" t="n">
        <v>983</v>
      </c>
      <c r="Y1396" s="0" t="s">
        <v>512</v>
      </c>
      <c r="Z1396" s="0" t="n">
        <v>8020</v>
      </c>
      <c r="AA1396" s="0" t="s">
        <v>54</v>
      </c>
      <c r="AB1396" s="0" t="s">
        <v>54</v>
      </c>
      <c r="AC1396" s="0" t="n">
        <v>592.897</v>
      </c>
      <c r="AD1396" s="0" t="s">
        <v>962</v>
      </c>
      <c r="AG1396" s="6" t="n">
        <v>42735</v>
      </c>
      <c r="AH1396" s="0" t="n">
        <v>231</v>
      </c>
      <c r="AI1396" s="0" t="n">
        <v>244</v>
      </c>
      <c r="AJ1396" s="6" t="n">
        <v>42735</v>
      </c>
      <c r="AK1396" s="0" t="n">
        <v>592.897</v>
      </c>
      <c r="AL1396" s="6" t="n">
        <v>42735</v>
      </c>
      <c r="AM1396" s="0" t="n">
        <v>6.548</v>
      </c>
      <c r="AN1396" s="0" t="n">
        <v>6.903</v>
      </c>
      <c r="AO1396" s="0" t="n">
        <v>5.916</v>
      </c>
      <c r="AP1396" s="0" t="n">
        <v>6.61</v>
      </c>
      <c r="AQ1396" s="0" t="s">
        <v>880</v>
      </c>
      <c r="AR1396" s="0" t="s">
        <v>58</v>
      </c>
      <c r="AS1396" s="0" t="s">
        <v>512</v>
      </c>
      <c r="AT1396" s="0" t="n">
        <v>694</v>
      </c>
      <c r="AU1396" s="0" t="n">
        <v>812</v>
      </c>
      <c r="AX1396" s="0" t="s">
        <v>145</v>
      </c>
      <c r="AY1396" s="0" t="s">
        <v>7355</v>
      </c>
    </row>
    <row r="1397" customFormat="false" ht="15" hidden="false" customHeight="false" outlineLevel="0" collapsed="false">
      <c r="A1397" s="0" t="s">
        <v>7356</v>
      </c>
      <c r="B1397" s="0" t="s">
        <v>6339</v>
      </c>
      <c r="C1397" s="0" t="s">
        <v>7357</v>
      </c>
      <c r="E1397" s="1" t="s">
        <v>7357</v>
      </c>
      <c r="G1397" s="5" t="s">
        <v>7357</v>
      </c>
      <c r="H1397" s="5"/>
      <c r="I1397" s="5"/>
      <c r="J1397" s="5"/>
      <c r="K1397" s="5"/>
      <c r="L1397" s="5"/>
      <c r="M1397" s="5"/>
      <c r="N1397" s="5"/>
      <c r="O1397" s="0" t="s">
        <v>7357</v>
      </c>
      <c r="P1397" s="0" t="s">
        <v>7358</v>
      </c>
      <c r="Q1397" s="0" t="s">
        <v>51</v>
      </c>
      <c r="R1397" s="0" t="s">
        <v>52</v>
      </c>
      <c r="S1397" s="0" t="n">
        <v>7</v>
      </c>
      <c r="T1397" s="0" t="n">
        <v>2790</v>
      </c>
      <c r="U1397" s="0" t="n">
        <v>2790</v>
      </c>
      <c r="W1397" s="0" t="s">
        <v>7359</v>
      </c>
      <c r="X1397" s="0" t="n">
        <v>5</v>
      </c>
      <c r="Y1397" s="0" t="s">
        <v>53</v>
      </c>
      <c r="Z1397" s="0" t="n">
        <v>2790</v>
      </c>
      <c r="AA1397" s="0" t="s">
        <v>54</v>
      </c>
      <c r="AB1397" s="0" t="s">
        <v>54</v>
      </c>
      <c r="AC1397" s="0" t="n">
        <v>66</v>
      </c>
      <c r="AD1397" s="0" t="s">
        <v>7204</v>
      </c>
      <c r="AG1397" s="6" t="n">
        <v>42490</v>
      </c>
      <c r="AH1397" s="0" t="n">
        <v>-5</v>
      </c>
      <c r="AI1397" s="0" t="n">
        <v>-6</v>
      </c>
      <c r="AJ1397" s="6" t="n">
        <v>42490</v>
      </c>
      <c r="AK1397" s="0" t="n">
        <v>66</v>
      </c>
      <c r="AL1397" s="6" t="n">
        <v>42490</v>
      </c>
      <c r="AM1397" s="0" t="n">
        <v>17</v>
      </c>
      <c r="AN1397" s="0" t="n">
        <v>20</v>
      </c>
      <c r="AO1397" s="0" t="n">
        <v>66</v>
      </c>
      <c r="AP1397" s="0" t="n">
        <v>74</v>
      </c>
      <c r="AQ1397" s="0" t="s">
        <v>880</v>
      </c>
      <c r="AR1397" s="0" t="s">
        <v>58</v>
      </c>
      <c r="AS1397" s="0" t="s">
        <v>53</v>
      </c>
      <c r="AT1397" s="0" t="n">
        <v>6</v>
      </c>
      <c r="AU1397" s="0" t="n">
        <v>5</v>
      </c>
      <c r="AV1397" s="0" t="s">
        <v>145</v>
      </c>
      <c r="AX1397" s="0" t="s">
        <v>145</v>
      </c>
    </row>
    <row r="1398" customFormat="false" ht="15" hidden="false" customHeight="false" outlineLevel="0" collapsed="false">
      <c r="A1398" s="0" t="s">
        <v>7360</v>
      </c>
      <c r="B1398" s="0" t="s">
        <v>6339</v>
      </c>
      <c r="C1398" s="0" t="s">
        <v>7361</v>
      </c>
      <c r="E1398" s="1" t="s">
        <v>7361</v>
      </c>
      <c r="G1398" s="5" t="s">
        <v>7361</v>
      </c>
      <c r="H1398" s="5"/>
      <c r="I1398" s="5"/>
      <c r="J1398" s="5"/>
      <c r="K1398" s="5"/>
      <c r="L1398" s="5"/>
      <c r="M1398" s="5"/>
      <c r="N1398" s="5"/>
      <c r="O1398" s="0" t="s">
        <v>7362</v>
      </c>
      <c r="P1398" s="0" t="s">
        <v>7363</v>
      </c>
      <c r="Q1398" s="0" t="s">
        <v>51</v>
      </c>
      <c r="R1398" s="0" t="s">
        <v>52</v>
      </c>
      <c r="S1398" s="0" t="n">
        <v>555</v>
      </c>
      <c r="T1398" s="0" t="n">
        <v>2016</v>
      </c>
      <c r="U1398" s="0" t="n">
        <v>2016</v>
      </c>
      <c r="V1398" s="0" t="n">
        <v>7010</v>
      </c>
      <c r="W1398" s="0" t="s">
        <v>7364</v>
      </c>
      <c r="X1398" s="0" t="n">
        <v>58</v>
      </c>
      <c r="Y1398" s="0" t="s">
        <v>67</v>
      </c>
      <c r="AA1398" s="0" t="s">
        <v>120</v>
      </c>
      <c r="AB1398" s="0" t="s">
        <v>56</v>
      </c>
      <c r="AD1398" s="0" t="s">
        <v>7365</v>
      </c>
      <c r="AE1398" s="0" t="s">
        <v>7366</v>
      </c>
      <c r="AF1398" s="0" t="n">
        <v>-12</v>
      </c>
      <c r="AG1398" s="0" t="n">
        <v>-13</v>
      </c>
      <c r="AH1398" s="6" t="n">
        <v>42369</v>
      </c>
      <c r="AI1398" s="0" t="n">
        <v>1.586</v>
      </c>
      <c r="AJ1398" s="6" t="n">
        <v>42369</v>
      </c>
      <c r="AK1398" s="0" t="n">
        <v>456</v>
      </c>
      <c r="AL1398" s="0" t="n">
        <v>496</v>
      </c>
      <c r="AM1398" s="0" t="s">
        <v>56</v>
      </c>
      <c r="AN1398" s="0" t="s">
        <v>56</v>
      </c>
      <c r="AO1398" s="0" t="s">
        <v>70</v>
      </c>
      <c r="AP1398" s="0" t="s">
        <v>70</v>
      </c>
      <c r="AQ1398" s="0" t="s">
        <v>67</v>
      </c>
      <c r="AR1398" s="0" t="n">
        <v>228</v>
      </c>
      <c r="AS1398" s="0" t="n">
        <v>14</v>
      </c>
      <c r="AV1398" s="0" t="s">
        <v>145</v>
      </c>
    </row>
    <row r="1399" customFormat="false" ht="15" hidden="false" customHeight="false" outlineLevel="0" collapsed="false">
      <c r="A1399" s="0" t="s">
        <v>7367</v>
      </c>
      <c r="B1399" s="0" t="s">
        <v>6339</v>
      </c>
      <c r="C1399" s="0" t="s">
        <v>7368</v>
      </c>
      <c r="E1399" s="1" t="s">
        <v>7368</v>
      </c>
      <c r="G1399" s="5" t="s">
        <v>7368</v>
      </c>
      <c r="H1399" s="5"/>
      <c r="I1399" s="5"/>
      <c r="J1399" s="5"/>
      <c r="K1399" s="5"/>
      <c r="L1399" s="5"/>
      <c r="M1399" s="5"/>
      <c r="N1399" s="5"/>
      <c r="O1399" s="0" t="s">
        <v>7368</v>
      </c>
      <c r="P1399" s="0" t="s">
        <v>7369</v>
      </c>
      <c r="Q1399" s="0" t="s">
        <v>51</v>
      </c>
      <c r="R1399" s="0" t="s">
        <v>52</v>
      </c>
      <c r="S1399" s="0" t="n">
        <v>1</v>
      </c>
      <c r="T1399" s="0" t="n">
        <v>2120</v>
      </c>
      <c r="U1399" s="0" t="n">
        <v>2120</v>
      </c>
      <c r="W1399" s="0" t="s">
        <v>7370</v>
      </c>
      <c r="X1399" s="0" t="n">
        <v>8</v>
      </c>
      <c r="Y1399" s="0" t="s">
        <v>53</v>
      </c>
      <c r="Z1399" s="0" t="n">
        <v>2120</v>
      </c>
      <c r="AA1399" s="0" t="s">
        <v>54</v>
      </c>
      <c r="AB1399" s="0" t="s">
        <v>54</v>
      </c>
      <c r="AC1399" s="0" t="n">
        <v>129</v>
      </c>
      <c r="AD1399" s="0" t="s">
        <v>6349</v>
      </c>
      <c r="AG1399" s="6" t="n">
        <v>42582</v>
      </c>
      <c r="AH1399" s="0" t="n">
        <v>-13</v>
      </c>
      <c r="AI1399" s="0" t="n">
        <v>-14</v>
      </c>
      <c r="AJ1399" s="6" t="n">
        <v>42582</v>
      </c>
      <c r="AK1399" s="0" t="n">
        <v>129</v>
      </c>
      <c r="AL1399" s="6" t="n">
        <v>42582</v>
      </c>
      <c r="AM1399" s="0" t="n">
        <v>27</v>
      </c>
      <c r="AN1399" s="0" t="n">
        <v>30</v>
      </c>
      <c r="AO1399" s="0" t="n">
        <v>93</v>
      </c>
      <c r="AP1399" s="0" t="n">
        <v>104</v>
      </c>
      <c r="AQ1399" s="0" t="s">
        <v>880</v>
      </c>
      <c r="AR1399" s="0" t="s">
        <v>58</v>
      </c>
      <c r="AS1399" s="0" t="s">
        <v>53</v>
      </c>
      <c r="AT1399" s="0" t="n">
        <v>6</v>
      </c>
      <c r="AU1399" s="0" t="n">
        <v>5</v>
      </c>
      <c r="AV1399" s="0" t="s">
        <v>7371</v>
      </c>
      <c r="AX1399" s="0" t="s">
        <v>145</v>
      </c>
      <c r="AY1399" s="0" t="s">
        <v>7372</v>
      </c>
    </row>
    <row r="1400" customFormat="false" ht="15" hidden="false" customHeight="false" outlineLevel="0" collapsed="false">
      <c r="A1400" s="0" t="s">
        <v>7373</v>
      </c>
      <c r="B1400" s="0" t="s">
        <v>6339</v>
      </c>
      <c r="C1400" s="0" t="s">
        <v>7374</v>
      </c>
      <c r="E1400" s="1" t="s">
        <v>7374</v>
      </c>
      <c r="G1400" s="5" t="s">
        <v>7374</v>
      </c>
      <c r="H1400" s="5" t="s">
        <v>7375</v>
      </c>
      <c r="I1400" s="5"/>
      <c r="J1400" s="5"/>
      <c r="K1400" s="5"/>
      <c r="L1400" s="5"/>
      <c r="M1400" s="5"/>
      <c r="N1400" s="5"/>
      <c r="Q1400" s="0" t="s">
        <v>51</v>
      </c>
      <c r="R1400" s="0" t="s">
        <v>126</v>
      </c>
      <c r="S1400" s="0" t="s">
        <v>56</v>
      </c>
      <c r="T1400" s="0" t="n">
        <v>7219</v>
      </c>
      <c r="U1400" s="0" t="n">
        <v>7219</v>
      </c>
      <c r="W1400" s="0" t="s">
        <v>7376</v>
      </c>
      <c r="X1400" s="0" t="n">
        <v>1</v>
      </c>
      <c r="Y1400" s="0" t="s">
        <v>53</v>
      </c>
      <c r="AD1400" s="0" t="s">
        <v>962</v>
      </c>
      <c r="AE1400" s="0" t="s">
        <v>7377</v>
      </c>
      <c r="AF1400" s="0" t="s">
        <v>56</v>
      </c>
      <c r="AG1400" s="0" t="s">
        <v>56</v>
      </c>
      <c r="AH1400" s="6" t="n">
        <v>42277</v>
      </c>
      <c r="AI1400" s="0" t="s">
        <v>56</v>
      </c>
      <c r="AK1400" s="0" t="n">
        <v>7</v>
      </c>
      <c r="AL1400" s="0" t="n">
        <v>8</v>
      </c>
      <c r="AM1400" s="0" t="s">
        <v>56</v>
      </c>
      <c r="AN1400" s="0" t="s">
        <v>56</v>
      </c>
      <c r="AO1400" s="0" t="s">
        <v>70</v>
      </c>
      <c r="AP1400" s="0" t="s">
        <v>70</v>
      </c>
      <c r="AQ1400" s="0" t="s">
        <v>53</v>
      </c>
      <c r="AR1400" s="0" t="n">
        <v>0</v>
      </c>
      <c r="AS1400" s="0" t="n">
        <v>0</v>
      </c>
    </row>
    <row r="1401" customFormat="false" ht="15" hidden="false" customHeight="false" outlineLevel="0" collapsed="false">
      <c r="A1401" s="0" t="s">
        <v>7378</v>
      </c>
      <c r="B1401" s="0" t="s">
        <v>6339</v>
      </c>
      <c r="C1401" s="0" t="s">
        <v>7379</v>
      </c>
      <c r="E1401" s="1" t="s">
        <v>7379</v>
      </c>
      <c r="G1401" s="5" t="s">
        <v>7379</v>
      </c>
      <c r="H1401" s="5"/>
      <c r="I1401" s="5"/>
      <c r="J1401" s="5"/>
      <c r="K1401" s="5"/>
      <c r="L1401" s="5"/>
      <c r="M1401" s="5"/>
      <c r="N1401" s="5"/>
      <c r="O1401" s="0" t="s">
        <v>7379</v>
      </c>
      <c r="P1401" s="0" t="s">
        <v>7380</v>
      </c>
      <c r="Q1401" s="0" t="s">
        <v>51</v>
      </c>
      <c r="R1401" s="0" t="s">
        <v>52</v>
      </c>
      <c r="S1401" s="0" t="n">
        <v>94</v>
      </c>
      <c r="T1401" s="0" t="n">
        <v>6201</v>
      </c>
      <c r="U1401" s="0" t="n">
        <v>6201</v>
      </c>
      <c r="W1401" s="0" t="s">
        <v>7381</v>
      </c>
      <c r="X1401" s="0" t="n">
        <v>13</v>
      </c>
      <c r="Y1401" s="0" t="s">
        <v>53</v>
      </c>
      <c r="Z1401" s="0" t="n">
        <v>6201</v>
      </c>
      <c r="AA1401" s="0" t="s">
        <v>54</v>
      </c>
      <c r="AB1401" s="0" t="s">
        <v>54</v>
      </c>
      <c r="AC1401" s="0" t="n">
        <v>190</v>
      </c>
      <c r="AD1401" s="0" t="s">
        <v>7382</v>
      </c>
      <c r="AG1401" s="6" t="n">
        <v>42704</v>
      </c>
      <c r="AH1401" s="0" t="n">
        <v>3</v>
      </c>
      <c r="AI1401" s="0" t="n">
        <v>3</v>
      </c>
      <c r="AJ1401" s="6" t="n">
        <v>42704</v>
      </c>
      <c r="AK1401" s="0" t="n">
        <v>190</v>
      </c>
      <c r="AL1401" s="6" t="n">
        <v>42704</v>
      </c>
      <c r="AM1401" s="0" t="n">
        <v>88</v>
      </c>
      <c r="AN1401" s="0" t="n">
        <v>93</v>
      </c>
      <c r="AO1401" s="0" t="n">
        <v>163</v>
      </c>
      <c r="AP1401" s="0" t="n">
        <v>182</v>
      </c>
      <c r="AQ1401" s="0" t="s">
        <v>880</v>
      </c>
      <c r="AR1401" s="0" t="s">
        <v>58</v>
      </c>
      <c r="AS1401" s="0" t="s">
        <v>53</v>
      </c>
      <c r="AT1401" s="0" t="n">
        <v>10</v>
      </c>
      <c r="AU1401" s="0" t="n">
        <v>9</v>
      </c>
      <c r="AV1401" s="0" t="s">
        <v>145</v>
      </c>
      <c r="AX1401" s="0" t="s">
        <v>145</v>
      </c>
      <c r="AY1401" s="0" t="s">
        <v>7383</v>
      </c>
    </row>
    <row r="1402" customFormat="false" ht="15" hidden="false" customHeight="false" outlineLevel="0" collapsed="false">
      <c r="A1402" s="0" t="s">
        <v>7384</v>
      </c>
      <c r="B1402" s="0" t="s">
        <v>6339</v>
      </c>
      <c r="C1402" s="0" t="s">
        <v>7385</v>
      </c>
      <c r="E1402" s="1" t="s">
        <v>7385</v>
      </c>
      <c r="G1402" s="5" t="s">
        <v>7385</v>
      </c>
      <c r="H1402" s="5"/>
      <c r="I1402" s="5"/>
      <c r="J1402" s="5"/>
      <c r="K1402" s="5"/>
      <c r="L1402" s="5"/>
      <c r="M1402" s="5"/>
      <c r="N1402" s="5"/>
      <c r="O1402" s="0" t="s">
        <v>7385</v>
      </c>
      <c r="P1402" s="0" t="s">
        <v>7386</v>
      </c>
      <c r="Q1402" s="0" t="s">
        <v>51</v>
      </c>
      <c r="R1402" s="0" t="s">
        <v>52</v>
      </c>
      <c r="S1402" s="0" t="n">
        <v>491</v>
      </c>
      <c r="T1402" s="0" t="n">
        <v>2361</v>
      </c>
      <c r="U1402" s="0" t="n">
        <v>2361</v>
      </c>
      <c r="V1402" s="0" t="n">
        <v>2811</v>
      </c>
      <c r="X1402" s="0" t="n">
        <v>150</v>
      </c>
      <c r="Y1402" s="0" t="s">
        <v>53</v>
      </c>
      <c r="Z1402" s="0" t="n">
        <v>2361</v>
      </c>
      <c r="AA1402" s="0" t="s">
        <v>54</v>
      </c>
      <c r="AB1402" s="0" t="s">
        <v>54</v>
      </c>
      <c r="AC1402" s="0" t="n">
        <v>2.25</v>
      </c>
      <c r="AD1402" s="0" t="s">
        <v>7387</v>
      </c>
      <c r="AG1402" s="6" t="n">
        <v>42735</v>
      </c>
      <c r="AH1402" s="0" t="n">
        <v>44</v>
      </c>
      <c r="AI1402" s="0" t="n">
        <v>46</v>
      </c>
      <c r="AJ1402" s="6" t="n">
        <v>42735</v>
      </c>
      <c r="AK1402" s="0" t="n">
        <v>2.25</v>
      </c>
      <c r="AL1402" s="6" t="n">
        <v>42735</v>
      </c>
      <c r="AM1402" s="0" t="n">
        <v>389</v>
      </c>
      <c r="AN1402" s="0" t="n">
        <v>410</v>
      </c>
      <c r="AO1402" s="0" t="n">
        <v>857</v>
      </c>
      <c r="AP1402" s="0" t="n">
        <v>958</v>
      </c>
      <c r="AQ1402" s="0" t="s">
        <v>880</v>
      </c>
      <c r="AR1402" s="0" t="s">
        <v>58</v>
      </c>
      <c r="AS1402" s="0" t="s">
        <v>53</v>
      </c>
      <c r="AT1402" s="0" t="n">
        <v>56</v>
      </c>
      <c r="AU1402" s="0" t="n">
        <v>55</v>
      </c>
      <c r="AV1402" s="0" t="s">
        <v>145</v>
      </c>
      <c r="AX1402" s="0" t="s">
        <v>145</v>
      </c>
    </row>
    <row r="1403" customFormat="false" ht="15" hidden="false" customHeight="false" outlineLevel="0" collapsed="false">
      <c r="A1403" s="0" t="s">
        <v>7388</v>
      </c>
      <c r="B1403" s="0" t="s">
        <v>6339</v>
      </c>
      <c r="C1403" s="0" t="s">
        <v>7389</v>
      </c>
      <c r="E1403" s="1" t="s">
        <v>7389</v>
      </c>
      <c r="G1403" s="5" t="s">
        <v>7389</v>
      </c>
      <c r="H1403" s="5"/>
      <c r="I1403" s="5"/>
      <c r="J1403" s="5"/>
      <c r="K1403" s="5"/>
      <c r="L1403" s="5"/>
      <c r="M1403" s="5"/>
      <c r="N1403" s="5"/>
      <c r="O1403" s="0" t="s">
        <v>7389</v>
      </c>
      <c r="P1403" s="0" t="s">
        <v>7390</v>
      </c>
      <c r="Q1403" s="0" t="s">
        <v>51</v>
      </c>
      <c r="R1403" s="0" t="s">
        <v>52</v>
      </c>
      <c r="S1403" s="0" t="n">
        <v>119</v>
      </c>
      <c r="T1403" s="0" t="n">
        <v>3513</v>
      </c>
      <c r="U1403" s="0" t="n">
        <v>3513</v>
      </c>
      <c r="X1403" s="0" t="n">
        <v>24</v>
      </c>
      <c r="Y1403" s="0" t="s">
        <v>53</v>
      </c>
      <c r="Z1403" s="0" t="n">
        <v>3513</v>
      </c>
      <c r="AA1403" s="0" t="s">
        <v>54</v>
      </c>
      <c r="AB1403" s="0" t="s">
        <v>54</v>
      </c>
      <c r="AC1403" s="0" t="n">
        <v>327</v>
      </c>
      <c r="AD1403" s="0" t="s">
        <v>7391</v>
      </c>
      <c r="AG1403" s="6" t="n">
        <v>42643</v>
      </c>
      <c r="AH1403" s="0" t="n">
        <v>-96</v>
      </c>
      <c r="AI1403" s="0" t="n">
        <v>-107</v>
      </c>
      <c r="AJ1403" s="6" t="n">
        <v>42643</v>
      </c>
      <c r="AK1403" s="0" t="n">
        <v>327</v>
      </c>
      <c r="AL1403" s="6" t="n">
        <v>42643</v>
      </c>
      <c r="AM1403" s="0" t="n">
        <v>51</v>
      </c>
      <c r="AN1403" s="0" t="n">
        <v>57</v>
      </c>
      <c r="AO1403" s="0" t="n">
        <v>18</v>
      </c>
      <c r="AP1403" s="0" t="n">
        <v>20</v>
      </c>
      <c r="AQ1403" s="0" t="s">
        <v>880</v>
      </c>
      <c r="AR1403" s="0" t="s">
        <v>58</v>
      </c>
      <c r="AS1403" s="0" t="s">
        <v>53</v>
      </c>
      <c r="AT1403" s="0" t="n">
        <v>15</v>
      </c>
      <c r="AU1403" s="0" t="n">
        <v>16</v>
      </c>
      <c r="AX1403" s="0" t="s">
        <v>145</v>
      </c>
    </row>
    <row r="1404" customFormat="false" ht="15" hidden="false" customHeight="false" outlineLevel="0" collapsed="false">
      <c r="A1404" s="0" t="s">
        <v>7392</v>
      </c>
      <c r="B1404" s="0" t="s">
        <v>6339</v>
      </c>
      <c r="C1404" s="0" t="s">
        <v>7393</v>
      </c>
      <c r="E1404" s="1" t="s">
        <v>7393</v>
      </c>
      <c r="G1404" s="5" t="s">
        <v>7393</v>
      </c>
      <c r="H1404" s="5"/>
      <c r="I1404" s="5"/>
      <c r="J1404" s="5"/>
      <c r="K1404" s="5"/>
      <c r="L1404" s="5"/>
      <c r="M1404" s="5"/>
      <c r="N1404" s="5"/>
      <c r="O1404" s="0" t="s">
        <v>7393</v>
      </c>
      <c r="P1404" s="0" t="s">
        <v>7394</v>
      </c>
      <c r="Q1404" s="0" t="s">
        <v>51</v>
      </c>
      <c r="R1404" s="0" t="s">
        <v>52</v>
      </c>
      <c r="S1404" s="0" t="n">
        <v>1.245</v>
      </c>
      <c r="T1404" s="0" t="n">
        <v>6201</v>
      </c>
      <c r="U1404" s="0" t="n">
        <v>6201</v>
      </c>
      <c r="W1404" s="0" t="s">
        <v>7395</v>
      </c>
      <c r="X1404" s="0" t="n">
        <v>292</v>
      </c>
      <c r="Y1404" s="0" t="s">
        <v>53</v>
      </c>
      <c r="Z1404" s="0" t="n">
        <v>6201</v>
      </c>
      <c r="AA1404" s="0" t="s">
        <v>54</v>
      </c>
      <c r="AB1404" s="0" t="s">
        <v>54</v>
      </c>
      <c r="AC1404" s="0" t="n">
        <v>4.258</v>
      </c>
      <c r="AD1404" s="0" t="s">
        <v>6740</v>
      </c>
      <c r="AG1404" s="6" t="n">
        <v>42490</v>
      </c>
      <c r="AH1404" s="0" t="n">
        <v>143</v>
      </c>
      <c r="AI1404" s="0" t="n">
        <v>163</v>
      </c>
      <c r="AJ1404" s="6" t="n">
        <v>42490</v>
      </c>
      <c r="AK1404" s="0" t="n">
        <v>4.258</v>
      </c>
      <c r="AL1404" s="6" t="n">
        <v>42490</v>
      </c>
      <c r="AM1404" s="0" t="n">
        <v>4.065</v>
      </c>
      <c r="AN1404" s="0" t="n">
        <v>4.636</v>
      </c>
      <c r="AO1404" s="0" t="n">
        <v>6.425</v>
      </c>
      <c r="AP1404" s="0" t="n">
        <v>7.178</v>
      </c>
      <c r="AQ1404" s="0" t="s">
        <v>880</v>
      </c>
      <c r="AR1404" s="0" t="s">
        <v>58</v>
      </c>
      <c r="AS1404" s="0" t="s">
        <v>53</v>
      </c>
      <c r="AT1404" s="0" t="n">
        <v>111</v>
      </c>
      <c r="AU1404" s="0" t="n">
        <v>154</v>
      </c>
      <c r="AX1404" s="0" t="s">
        <v>145</v>
      </c>
      <c r="AY1404" s="0" t="s">
        <v>7396</v>
      </c>
    </row>
    <row r="1405" customFormat="false" ht="15" hidden="false" customHeight="false" outlineLevel="0" collapsed="false">
      <c r="A1405" s="0" t="s">
        <v>7397</v>
      </c>
      <c r="B1405" s="0" t="s">
        <v>6339</v>
      </c>
      <c r="C1405" s="0" t="s">
        <v>7398</v>
      </c>
      <c r="E1405" s="1" t="s">
        <v>7398</v>
      </c>
      <c r="G1405" s="5" t="s">
        <v>7398</v>
      </c>
      <c r="H1405" s="5"/>
      <c r="I1405" s="5"/>
      <c r="J1405" s="5"/>
      <c r="K1405" s="5"/>
      <c r="L1405" s="5"/>
      <c r="M1405" s="5"/>
      <c r="N1405" s="5"/>
      <c r="O1405" s="0" t="s">
        <v>7398</v>
      </c>
      <c r="P1405" s="0" t="s">
        <v>7399</v>
      </c>
      <c r="Q1405" s="0" t="s">
        <v>51</v>
      </c>
      <c r="R1405" s="0" t="s">
        <v>52</v>
      </c>
      <c r="S1405" s="0" t="n">
        <v>66</v>
      </c>
      <c r="T1405" s="0" t="n">
        <v>2120</v>
      </c>
      <c r="U1405" s="0" t="n">
        <v>2120</v>
      </c>
      <c r="W1405" s="0" t="s">
        <v>7400</v>
      </c>
      <c r="X1405" s="0" t="n">
        <v>22</v>
      </c>
      <c r="Y1405" s="0" t="s">
        <v>77</v>
      </c>
      <c r="Z1405" s="0" t="n">
        <v>2120</v>
      </c>
      <c r="AA1405" s="0" t="s">
        <v>54</v>
      </c>
      <c r="AB1405" s="0" t="s">
        <v>54</v>
      </c>
      <c r="AC1405" s="0" t="n">
        <v>427</v>
      </c>
      <c r="AD1405" s="0" t="s">
        <v>6606</v>
      </c>
      <c r="AG1405" s="6" t="n">
        <v>42551</v>
      </c>
      <c r="AH1405" s="0" t="n">
        <v>-16</v>
      </c>
      <c r="AI1405" s="0" t="n">
        <v>-18</v>
      </c>
      <c r="AJ1405" s="6" t="n">
        <v>42551</v>
      </c>
      <c r="AK1405" s="0" t="n">
        <v>427</v>
      </c>
      <c r="AL1405" s="6" t="n">
        <v>42551</v>
      </c>
      <c r="AM1405" s="0" t="n">
        <v>69</v>
      </c>
      <c r="AN1405" s="0" t="n">
        <v>76</v>
      </c>
      <c r="AO1405" s="0" t="n">
        <v>170</v>
      </c>
      <c r="AP1405" s="0" t="n">
        <v>190</v>
      </c>
      <c r="AQ1405" s="0" t="s">
        <v>880</v>
      </c>
      <c r="AR1405" s="0" t="s">
        <v>58</v>
      </c>
      <c r="AS1405" s="0" t="s">
        <v>77</v>
      </c>
      <c r="AT1405" s="0" t="n">
        <v>13</v>
      </c>
      <c r="AU1405" s="0" t="n">
        <v>13</v>
      </c>
      <c r="AX1405" s="0" t="s">
        <v>145</v>
      </c>
    </row>
    <row r="1406" customFormat="false" ht="15" hidden="false" customHeight="false" outlineLevel="0" collapsed="false">
      <c r="A1406" s="0" t="s">
        <v>7401</v>
      </c>
      <c r="B1406" s="0" t="s">
        <v>6339</v>
      </c>
      <c r="C1406" s="0" t="s">
        <v>7402</v>
      </c>
      <c r="E1406" s="1" t="s">
        <v>7402</v>
      </c>
      <c r="G1406" s="5" t="s">
        <v>7402</v>
      </c>
      <c r="H1406" s="5"/>
      <c r="I1406" s="5"/>
      <c r="J1406" s="5"/>
      <c r="K1406" s="5"/>
      <c r="L1406" s="5"/>
      <c r="M1406" s="5"/>
      <c r="N1406" s="5"/>
      <c r="O1406" s="0" t="s">
        <v>7403</v>
      </c>
      <c r="P1406" s="0" t="s">
        <v>7404</v>
      </c>
      <c r="Q1406" s="0" t="s">
        <v>451</v>
      </c>
      <c r="R1406" s="0" t="s">
        <v>52</v>
      </c>
      <c r="S1406" s="0" t="n">
        <v>275</v>
      </c>
      <c r="T1406" s="0" t="n">
        <v>6499</v>
      </c>
      <c r="U1406" s="0" t="n">
        <v>6499</v>
      </c>
      <c r="V1406" s="0" t="n">
        <v>6491</v>
      </c>
      <c r="X1406" s="0" t="n">
        <v>42</v>
      </c>
      <c r="Y1406" s="0" t="s">
        <v>195</v>
      </c>
      <c r="Z1406" s="0" t="s">
        <v>120</v>
      </c>
      <c r="AA1406" s="0" t="s">
        <v>120</v>
      </c>
      <c r="AB1406" s="0" t="s">
        <v>7405</v>
      </c>
      <c r="AC1406" s="0" t="s">
        <v>120</v>
      </c>
      <c r="AD1406" s="0" t="s">
        <v>962</v>
      </c>
      <c r="AG1406" s="6" t="n">
        <v>42460</v>
      </c>
      <c r="AH1406" s="0" t="n">
        <v>55</v>
      </c>
      <c r="AI1406" s="0" t="n">
        <v>63</v>
      </c>
      <c r="AJ1406" s="6" t="n">
        <v>42460</v>
      </c>
      <c r="AK1406" s="0" t="n">
        <v>539</v>
      </c>
      <c r="AL1406" s="6" t="n">
        <v>42460</v>
      </c>
      <c r="AM1406" s="0" t="n">
        <v>293</v>
      </c>
      <c r="AN1406" s="0" t="n">
        <v>333</v>
      </c>
      <c r="AO1406" s="0" t="n">
        <v>501</v>
      </c>
      <c r="AP1406" s="0" t="n">
        <v>560</v>
      </c>
      <c r="AQ1406" s="0" t="s">
        <v>880</v>
      </c>
      <c r="AR1406" s="0" t="s">
        <v>58</v>
      </c>
      <c r="AS1406" s="0" t="s">
        <v>195</v>
      </c>
      <c r="AT1406" s="0" t="n">
        <v>18</v>
      </c>
      <c r="AU1406" s="0" t="n">
        <v>15</v>
      </c>
      <c r="AX1406" s="0" t="s">
        <v>145</v>
      </c>
      <c r="AY1406" s="0" t="s">
        <v>7406</v>
      </c>
    </row>
    <row r="1407" customFormat="false" ht="15" hidden="false" customHeight="false" outlineLevel="0" collapsed="false">
      <c r="A1407" s="0" t="s">
        <v>7407</v>
      </c>
      <c r="B1407" s="0" t="s">
        <v>6339</v>
      </c>
      <c r="C1407" s="0" t="s">
        <v>7408</v>
      </c>
      <c r="E1407" s="1" t="s">
        <v>7408</v>
      </c>
      <c r="G1407" s="5" t="s">
        <v>7408</v>
      </c>
      <c r="H1407" s="5"/>
      <c r="I1407" s="5"/>
      <c r="J1407" s="5"/>
      <c r="K1407" s="5"/>
      <c r="L1407" s="5"/>
      <c r="M1407" s="5"/>
      <c r="N1407" s="5"/>
      <c r="O1407" s="0" t="s">
        <v>7408</v>
      </c>
      <c r="P1407" s="0" t="s">
        <v>7409</v>
      </c>
      <c r="Q1407" s="0" t="s">
        <v>51</v>
      </c>
      <c r="R1407" s="0" t="s">
        <v>52</v>
      </c>
      <c r="S1407" s="0" t="n">
        <v>1.111</v>
      </c>
      <c r="T1407" s="0" t="n">
        <v>1089</v>
      </c>
      <c r="U1407" s="0" t="n">
        <v>1089</v>
      </c>
      <c r="V1407" s="0" t="n">
        <v>4639</v>
      </c>
      <c r="W1407" s="0" t="s">
        <v>7410</v>
      </c>
      <c r="X1407" s="0" t="n">
        <v>107</v>
      </c>
      <c r="Y1407" s="0" t="s">
        <v>53</v>
      </c>
      <c r="Z1407" s="0" t="n">
        <v>1089</v>
      </c>
      <c r="AA1407" s="0" t="s">
        <v>54</v>
      </c>
      <c r="AB1407" s="0" t="s">
        <v>54</v>
      </c>
      <c r="AC1407" s="0" t="n">
        <v>3.872</v>
      </c>
      <c r="AD1407" s="0" t="s">
        <v>7411</v>
      </c>
      <c r="AG1407" s="6" t="n">
        <v>42462</v>
      </c>
      <c r="AH1407" s="0" t="n">
        <v>37</v>
      </c>
      <c r="AI1407" s="0" t="n">
        <v>42</v>
      </c>
      <c r="AJ1407" s="6" t="n">
        <v>42462</v>
      </c>
      <c r="AK1407" s="0" t="n">
        <v>3.872</v>
      </c>
      <c r="AL1407" s="6" t="n">
        <v>42462</v>
      </c>
      <c r="AM1407" s="0" t="n">
        <v>2.636</v>
      </c>
      <c r="AN1407" s="0" t="n">
        <v>3.001</v>
      </c>
      <c r="AO1407" s="0" t="n">
        <v>372</v>
      </c>
      <c r="AP1407" s="0" t="n">
        <v>416</v>
      </c>
      <c r="AQ1407" s="0" t="s">
        <v>880</v>
      </c>
      <c r="AR1407" s="0" t="s">
        <v>58</v>
      </c>
      <c r="AS1407" s="0" t="s">
        <v>53</v>
      </c>
      <c r="AT1407" s="0" t="n">
        <v>32</v>
      </c>
      <c r="AU1407" s="0" t="n">
        <v>32</v>
      </c>
      <c r="AX1407" s="0" t="s">
        <v>145</v>
      </c>
    </row>
    <row r="1408" customFormat="false" ht="15" hidden="false" customHeight="false" outlineLevel="0" collapsed="false">
      <c r="A1408" s="0" t="s">
        <v>7412</v>
      </c>
      <c r="B1408" s="0" t="s">
        <v>6339</v>
      </c>
      <c r="C1408" s="0" t="s">
        <v>7413</v>
      </c>
      <c r="E1408" s="1" t="s">
        <v>7413</v>
      </c>
      <c r="G1408" s="5" t="s">
        <v>7413</v>
      </c>
      <c r="H1408" s="5"/>
      <c r="I1408" s="5"/>
      <c r="J1408" s="5"/>
      <c r="K1408" s="5"/>
      <c r="L1408" s="5"/>
      <c r="M1408" s="5"/>
      <c r="N1408" s="5"/>
      <c r="O1408" s="0" t="s">
        <v>7413</v>
      </c>
      <c r="P1408" s="0" t="s">
        <v>7414</v>
      </c>
      <c r="Q1408" s="0" t="s">
        <v>51</v>
      </c>
      <c r="R1408" s="0" t="s">
        <v>52</v>
      </c>
      <c r="S1408" s="0" t="n">
        <v>3</v>
      </c>
      <c r="T1408" s="0" t="n">
        <v>2120</v>
      </c>
      <c r="U1408" s="0" t="n">
        <v>2120</v>
      </c>
      <c r="W1408" s="0" t="s">
        <v>7415</v>
      </c>
      <c r="X1408" s="0" t="n">
        <v>11</v>
      </c>
      <c r="Y1408" s="0" t="s">
        <v>77</v>
      </c>
      <c r="Z1408" s="0" t="n">
        <v>2120</v>
      </c>
      <c r="AA1408" s="0" t="s">
        <v>54</v>
      </c>
      <c r="AB1408" s="0" t="s">
        <v>54</v>
      </c>
      <c r="AC1408" s="0" t="n">
        <v>44</v>
      </c>
      <c r="AD1408" s="0" t="s">
        <v>6569</v>
      </c>
      <c r="AG1408" s="6" t="n">
        <v>42766</v>
      </c>
      <c r="AH1408" s="0" t="n">
        <v>-25</v>
      </c>
      <c r="AI1408" s="0" t="n">
        <v>-27</v>
      </c>
      <c r="AJ1408" s="6" t="n">
        <v>42766</v>
      </c>
      <c r="AK1408" s="0" t="n">
        <v>44</v>
      </c>
      <c r="AL1408" s="6" t="n">
        <v>42766</v>
      </c>
      <c r="AM1408" s="0" t="n">
        <v>44</v>
      </c>
      <c r="AN1408" s="0" t="n">
        <v>47</v>
      </c>
      <c r="AO1408" s="0" t="n">
        <v>124</v>
      </c>
      <c r="AP1408" s="0" t="n">
        <v>139</v>
      </c>
      <c r="AQ1408" s="0" t="s">
        <v>880</v>
      </c>
      <c r="AR1408" s="0" t="s">
        <v>58</v>
      </c>
      <c r="AS1408" s="0" t="s">
        <v>77</v>
      </c>
      <c r="AT1408" s="0" t="n">
        <v>9</v>
      </c>
      <c r="AU1408" s="0" t="n">
        <v>8</v>
      </c>
      <c r="AV1408" s="0" t="s">
        <v>145</v>
      </c>
      <c r="AX1408" s="0" t="s">
        <v>145</v>
      </c>
    </row>
    <row r="1409" customFormat="false" ht="15" hidden="false" customHeight="false" outlineLevel="0" collapsed="false">
      <c r="A1409" s="0" t="s">
        <v>7416</v>
      </c>
      <c r="B1409" s="0" t="s">
        <v>6339</v>
      </c>
      <c r="C1409" s="0" t="s">
        <v>7417</v>
      </c>
      <c r="E1409" s="1" t="s">
        <v>7417</v>
      </c>
      <c r="G1409" s="5" t="s">
        <v>7417</v>
      </c>
      <c r="H1409" s="5"/>
      <c r="I1409" s="5"/>
      <c r="J1409" s="5"/>
      <c r="K1409" s="5"/>
      <c r="L1409" s="5"/>
      <c r="M1409" s="5"/>
      <c r="N1409" s="5"/>
      <c r="O1409" s="0" t="s">
        <v>7417</v>
      </c>
      <c r="P1409" s="0" t="s">
        <v>7418</v>
      </c>
      <c r="Q1409" s="0" t="s">
        <v>51</v>
      </c>
      <c r="R1409" s="0" t="s">
        <v>52</v>
      </c>
      <c r="S1409" s="0" t="n">
        <v>373</v>
      </c>
      <c r="T1409" s="0" t="n">
        <v>2630</v>
      </c>
      <c r="U1409" s="0" t="n">
        <v>2630</v>
      </c>
      <c r="X1409" s="0" t="n">
        <v>46</v>
      </c>
      <c r="Y1409" s="0" t="s">
        <v>53</v>
      </c>
      <c r="Z1409" s="0" t="n">
        <v>2630</v>
      </c>
      <c r="AA1409" s="0" t="s">
        <v>54</v>
      </c>
      <c r="AB1409" s="0" t="s">
        <v>54</v>
      </c>
      <c r="AC1409" s="0" t="n">
        <v>972</v>
      </c>
      <c r="AD1409" s="0" t="s">
        <v>962</v>
      </c>
      <c r="AG1409" s="6" t="n">
        <v>42735</v>
      </c>
      <c r="AH1409" s="0" t="n">
        <v>16</v>
      </c>
      <c r="AI1409" s="0" t="n">
        <v>17</v>
      </c>
      <c r="AJ1409" s="6" t="n">
        <v>42735</v>
      </c>
      <c r="AK1409" s="0" t="n">
        <v>972</v>
      </c>
      <c r="AL1409" s="6" t="n">
        <v>42735</v>
      </c>
      <c r="AM1409" s="0" t="n">
        <v>295</v>
      </c>
      <c r="AN1409" s="0" t="n">
        <v>311</v>
      </c>
      <c r="AO1409" s="0" t="n">
        <v>464</v>
      </c>
      <c r="AP1409" s="0" t="n">
        <v>519</v>
      </c>
      <c r="AQ1409" s="0" t="s">
        <v>880</v>
      </c>
      <c r="AR1409" s="0" t="s">
        <v>58</v>
      </c>
      <c r="AS1409" s="0" t="s">
        <v>53</v>
      </c>
      <c r="AT1409" s="0" t="n">
        <v>26</v>
      </c>
      <c r="AU1409" s="0" t="n">
        <v>25</v>
      </c>
      <c r="AV1409" s="0" t="s">
        <v>145</v>
      </c>
      <c r="AX1409" s="0" t="s">
        <v>145</v>
      </c>
      <c r="AY1409" s="0" t="s">
        <v>7419</v>
      </c>
    </row>
    <row r="1410" customFormat="false" ht="15" hidden="false" customHeight="false" outlineLevel="0" collapsed="false">
      <c r="A1410" s="0" t="s">
        <v>7420</v>
      </c>
      <c r="B1410" s="0" t="s">
        <v>6339</v>
      </c>
      <c r="C1410" s="0" t="s">
        <v>7421</v>
      </c>
      <c r="E1410" s="1" t="s">
        <v>7421</v>
      </c>
      <c r="G1410" s="5" t="s">
        <v>7421</v>
      </c>
      <c r="H1410" s="5"/>
      <c r="I1410" s="5"/>
      <c r="J1410" s="5"/>
      <c r="K1410" s="5"/>
      <c r="L1410" s="5"/>
      <c r="M1410" s="5"/>
      <c r="N1410" s="5"/>
      <c r="O1410" s="0" t="s">
        <v>7422</v>
      </c>
      <c r="P1410" s="0" t="s">
        <v>7423</v>
      </c>
      <c r="Q1410" s="0" t="s">
        <v>51</v>
      </c>
      <c r="R1410" s="0" t="s">
        <v>119</v>
      </c>
      <c r="S1410" s="0" t="n">
        <v>25</v>
      </c>
      <c r="T1410" s="0" t="n">
        <v>6202</v>
      </c>
      <c r="U1410" s="0" t="n">
        <v>6202</v>
      </c>
      <c r="W1410" s="0" t="s">
        <v>7424</v>
      </c>
      <c r="X1410" s="0" t="n">
        <v>23</v>
      </c>
      <c r="Y1410" s="0" t="s">
        <v>67</v>
      </c>
      <c r="Z1410" s="0" t="s">
        <v>120</v>
      </c>
      <c r="AA1410" s="0" t="s">
        <v>120</v>
      </c>
      <c r="AB1410" s="0" t="s">
        <v>56</v>
      </c>
      <c r="AC1410" s="0" t="s">
        <v>120</v>
      </c>
      <c r="AD1410" s="0" t="s">
        <v>6893</v>
      </c>
      <c r="AE1410" s="0" t="s">
        <v>7425</v>
      </c>
      <c r="AF1410" s="0" t="n">
        <v>-3</v>
      </c>
      <c r="AG1410" s="0" t="n">
        <v>-3</v>
      </c>
      <c r="AH1410" s="6" t="n">
        <v>42369</v>
      </c>
      <c r="AI1410" s="0" t="n">
        <v>143</v>
      </c>
      <c r="AJ1410" s="6" t="n">
        <v>42369</v>
      </c>
      <c r="AK1410" s="0" t="n">
        <v>26</v>
      </c>
      <c r="AL1410" s="0" t="n">
        <v>29</v>
      </c>
      <c r="AM1410" s="0" t="s">
        <v>56</v>
      </c>
      <c r="AN1410" s="0" t="s">
        <v>56</v>
      </c>
      <c r="AO1410" s="0" t="s">
        <v>189</v>
      </c>
      <c r="AP1410" s="0" t="s">
        <v>189</v>
      </c>
      <c r="AQ1410" s="0" t="s">
        <v>67</v>
      </c>
      <c r="AR1410" s="0" t="n">
        <v>125</v>
      </c>
      <c r="AS1410" s="0" t="n">
        <v>16</v>
      </c>
      <c r="AV1410" s="0" t="s">
        <v>145</v>
      </c>
      <c r="AW1410" s="0" t="s">
        <v>7426</v>
      </c>
    </row>
    <row r="1411" customFormat="false" ht="15" hidden="false" customHeight="false" outlineLevel="0" collapsed="false">
      <c r="A1411" s="0" t="s">
        <v>7427</v>
      </c>
      <c r="B1411" s="0" t="s">
        <v>6339</v>
      </c>
      <c r="C1411" s="0" t="s">
        <v>7428</v>
      </c>
      <c r="E1411" s="1" t="s">
        <v>7428</v>
      </c>
      <c r="G1411" s="5" t="s">
        <v>7428</v>
      </c>
      <c r="H1411" s="5"/>
      <c r="I1411" s="5"/>
      <c r="J1411" s="5"/>
      <c r="K1411" s="5"/>
      <c r="L1411" s="5"/>
      <c r="M1411" s="5"/>
      <c r="N1411" s="5"/>
      <c r="O1411" s="0" t="s">
        <v>7429</v>
      </c>
      <c r="P1411" s="0" t="s">
        <v>7430</v>
      </c>
      <c r="Q1411" s="0" t="s">
        <v>51</v>
      </c>
      <c r="R1411" s="0" t="s">
        <v>126</v>
      </c>
      <c r="S1411" s="0" t="n">
        <v>6</v>
      </c>
      <c r="T1411" s="0" t="n">
        <v>7211</v>
      </c>
      <c r="U1411" s="0" t="n">
        <v>7211</v>
      </c>
      <c r="V1411" s="0" t="n">
        <v>7010</v>
      </c>
      <c r="W1411" s="0" t="s">
        <v>7431</v>
      </c>
      <c r="X1411" s="0" t="n">
        <v>1</v>
      </c>
      <c r="Y1411" s="0" t="s">
        <v>67</v>
      </c>
      <c r="Z1411" s="0" t="n">
        <v>6430</v>
      </c>
      <c r="AA1411" s="0" t="s">
        <v>68</v>
      </c>
      <c r="AB1411" s="0" t="s">
        <v>68</v>
      </c>
      <c r="AC1411" s="0" t="n">
        <v>19</v>
      </c>
      <c r="AD1411" s="0" t="s">
        <v>6539</v>
      </c>
      <c r="AG1411" s="6" t="n">
        <v>42004</v>
      </c>
      <c r="AH1411" s="0" t="n">
        <v>-8</v>
      </c>
      <c r="AI1411" s="0" t="n">
        <v>-8</v>
      </c>
      <c r="AJ1411" s="6" t="n">
        <v>42369</v>
      </c>
      <c r="AK1411" s="0" t="n">
        <v>4</v>
      </c>
      <c r="AL1411" s="6" t="n">
        <v>42369</v>
      </c>
      <c r="AM1411" s="0" t="n">
        <v>1</v>
      </c>
      <c r="AN1411" s="0" t="n">
        <v>1</v>
      </c>
      <c r="AO1411" s="0" t="n">
        <v>35</v>
      </c>
      <c r="AP1411" s="0" t="n">
        <v>38</v>
      </c>
      <c r="AQ1411" s="0" t="s">
        <v>189</v>
      </c>
      <c r="AR1411" s="0" t="s">
        <v>189</v>
      </c>
      <c r="AS1411" s="0" t="s">
        <v>67</v>
      </c>
      <c r="AT1411" s="0" t="n">
        <v>4</v>
      </c>
      <c r="AU1411" s="0" t="n">
        <v>1</v>
      </c>
      <c r="AX1411" s="0" t="s">
        <v>145</v>
      </c>
      <c r="AY1411" s="0" t="s">
        <v>1071</v>
      </c>
    </row>
    <row r="1412" customFormat="false" ht="15" hidden="false" customHeight="false" outlineLevel="0" collapsed="false">
      <c r="A1412" s="0" t="s">
        <v>7432</v>
      </c>
      <c r="B1412" s="0" t="s">
        <v>6339</v>
      </c>
      <c r="C1412" s="0" t="s">
        <v>7433</v>
      </c>
      <c r="E1412" s="1" t="s">
        <v>7433</v>
      </c>
      <c r="G1412" s="5" t="s">
        <v>7433</v>
      </c>
      <c r="H1412" s="5"/>
      <c r="I1412" s="5"/>
      <c r="J1412" s="5"/>
      <c r="K1412" s="5"/>
      <c r="L1412" s="5"/>
      <c r="M1412" s="5"/>
      <c r="N1412" s="5"/>
      <c r="O1412" s="0" t="s">
        <v>7433</v>
      </c>
      <c r="P1412" s="0" t="s">
        <v>7434</v>
      </c>
      <c r="Q1412" s="0" t="s">
        <v>718</v>
      </c>
      <c r="R1412" s="0" t="s">
        <v>52</v>
      </c>
      <c r="S1412" s="0" t="n">
        <v>3.402</v>
      </c>
      <c r="T1412" s="0" t="n">
        <v>6612</v>
      </c>
      <c r="U1412" s="0" t="n">
        <v>6612</v>
      </c>
      <c r="W1412" s="0" t="s">
        <v>7435</v>
      </c>
      <c r="X1412" s="0" t="n">
        <v>974</v>
      </c>
      <c r="Y1412" s="0" t="s">
        <v>53</v>
      </c>
      <c r="Z1412" s="0" t="n">
        <v>6612</v>
      </c>
      <c r="AA1412" s="0" t="s">
        <v>54</v>
      </c>
      <c r="AB1412" s="0" t="s">
        <v>54</v>
      </c>
      <c r="AC1412" s="0" t="n">
        <v>5.551</v>
      </c>
      <c r="AD1412" s="0" t="s">
        <v>962</v>
      </c>
      <c r="AG1412" s="6" t="n">
        <v>42369</v>
      </c>
      <c r="AH1412" s="0" t="n">
        <v>447</v>
      </c>
      <c r="AI1412" s="0" t="n">
        <v>487</v>
      </c>
      <c r="AJ1412" s="6" t="n">
        <v>42369</v>
      </c>
      <c r="AK1412" s="0" t="n">
        <v>5.551</v>
      </c>
      <c r="AL1412" s="6" t="n">
        <v>42369</v>
      </c>
      <c r="AM1412" s="0" t="n">
        <v>630.561</v>
      </c>
      <c r="AN1412" s="0" t="n">
        <v>686.492</v>
      </c>
      <c r="AO1412" s="0" t="n">
        <v>14.966</v>
      </c>
      <c r="AP1412" s="0" t="n">
        <v>16.722</v>
      </c>
      <c r="AQ1412" s="0" t="s">
        <v>880</v>
      </c>
      <c r="AR1412" s="0" t="s">
        <v>58</v>
      </c>
      <c r="AS1412" s="0" t="s">
        <v>53</v>
      </c>
      <c r="AT1412" s="0" t="n">
        <v>111</v>
      </c>
      <c r="AU1412" s="0" t="n">
        <v>112</v>
      </c>
      <c r="AX1412" s="0" t="s">
        <v>145</v>
      </c>
    </row>
    <row r="1413" customFormat="false" ht="15" hidden="false" customHeight="false" outlineLevel="0" collapsed="false">
      <c r="A1413" s="0" t="s">
        <v>7436</v>
      </c>
      <c r="B1413" s="0" t="s">
        <v>6339</v>
      </c>
      <c r="C1413" s="0" t="s">
        <v>7437</v>
      </c>
      <c r="E1413" s="1" t="s">
        <v>7437</v>
      </c>
      <c r="G1413" s="5" t="s">
        <v>7437</v>
      </c>
      <c r="H1413" s="5" t="s">
        <v>7438</v>
      </c>
      <c r="I1413" s="5"/>
      <c r="J1413" s="5"/>
      <c r="K1413" s="5"/>
      <c r="L1413" s="5"/>
      <c r="M1413" s="5"/>
      <c r="N1413" s="5"/>
      <c r="O1413" s="0" t="s">
        <v>7437</v>
      </c>
      <c r="P1413" s="0" t="s">
        <v>7439</v>
      </c>
      <c r="Q1413" s="0" t="s">
        <v>51</v>
      </c>
      <c r="R1413" s="0" t="s">
        <v>119</v>
      </c>
      <c r="S1413" s="0" t="n">
        <v>1</v>
      </c>
      <c r="T1413" s="0" t="n">
        <v>7219</v>
      </c>
      <c r="U1413" s="0" t="n">
        <v>7219</v>
      </c>
      <c r="W1413" s="0" t="s">
        <v>7440</v>
      </c>
      <c r="X1413" s="0" t="n">
        <v>4</v>
      </c>
      <c r="Y1413" s="0" t="s">
        <v>53</v>
      </c>
      <c r="Z1413" s="0" t="n">
        <v>7219</v>
      </c>
      <c r="AA1413" s="0" t="s">
        <v>54</v>
      </c>
      <c r="AB1413" s="0" t="s">
        <v>54</v>
      </c>
      <c r="AC1413" s="0" t="n">
        <v>243</v>
      </c>
      <c r="AD1413" s="0" t="s">
        <v>6539</v>
      </c>
      <c r="AE1413" s="0" t="s">
        <v>7441</v>
      </c>
      <c r="AF1413" s="0" t="n">
        <v>-52</v>
      </c>
      <c r="AG1413" s="0" t="n">
        <v>-57</v>
      </c>
      <c r="AH1413" s="6" t="n">
        <v>42369</v>
      </c>
      <c r="AI1413" s="0" t="n">
        <v>243</v>
      </c>
      <c r="AJ1413" s="6" t="n">
        <v>42369</v>
      </c>
      <c r="AK1413" s="0" t="n">
        <v>148</v>
      </c>
      <c r="AL1413" s="0" t="n">
        <v>161</v>
      </c>
      <c r="AM1413" s="0" t="s">
        <v>56</v>
      </c>
      <c r="AN1413" s="0" t="s">
        <v>56</v>
      </c>
      <c r="AO1413" s="0" t="s">
        <v>70</v>
      </c>
      <c r="AP1413" s="0" t="s">
        <v>70</v>
      </c>
      <c r="AQ1413" s="0" t="s">
        <v>53</v>
      </c>
      <c r="AR1413" s="0" t="n">
        <v>5</v>
      </c>
      <c r="AS1413" s="0" t="n">
        <v>4</v>
      </c>
      <c r="AV1413" s="0" t="s">
        <v>145</v>
      </c>
    </row>
    <row r="1414" customFormat="false" ht="15" hidden="false" customHeight="false" outlineLevel="0" collapsed="false">
      <c r="A1414" s="0" t="s">
        <v>7442</v>
      </c>
      <c r="B1414" s="0" t="s">
        <v>6339</v>
      </c>
      <c r="C1414" s="0" t="s">
        <v>7443</v>
      </c>
      <c r="E1414" s="1" t="s">
        <v>7443</v>
      </c>
      <c r="G1414" s="5" t="s">
        <v>7443</v>
      </c>
      <c r="H1414" s="5"/>
      <c r="I1414" s="5"/>
      <c r="J1414" s="5"/>
      <c r="K1414" s="5"/>
      <c r="L1414" s="5"/>
      <c r="M1414" s="5"/>
      <c r="N1414" s="5"/>
      <c r="O1414" s="0" t="s">
        <v>7444</v>
      </c>
      <c r="P1414" s="0" t="s">
        <v>7445</v>
      </c>
      <c r="Q1414" s="0" t="s">
        <v>718</v>
      </c>
      <c r="R1414" s="0" t="s">
        <v>119</v>
      </c>
      <c r="S1414" s="0" t="n">
        <v>0</v>
      </c>
      <c r="T1414" s="0" t="n">
        <v>7211</v>
      </c>
      <c r="U1414" s="0" t="n">
        <v>7211</v>
      </c>
      <c r="W1414" s="0" t="s">
        <v>7446</v>
      </c>
      <c r="X1414" s="0" t="n">
        <v>3</v>
      </c>
      <c r="Y1414" s="0" t="s">
        <v>67</v>
      </c>
      <c r="Z1414" s="0" t="n">
        <v>7010</v>
      </c>
      <c r="AA1414" s="0" t="s">
        <v>68</v>
      </c>
      <c r="AB1414" s="0" t="s">
        <v>68</v>
      </c>
      <c r="AC1414" s="0" t="n">
        <v>146</v>
      </c>
      <c r="AD1414" s="0" t="s">
        <v>6712</v>
      </c>
      <c r="AG1414" s="6" t="n">
        <v>42369</v>
      </c>
      <c r="AH1414" s="0" t="n">
        <v>-5</v>
      </c>
      <c r="AI1414" s="0" t="n">
        <v>-6</v>
      </c>
      <c r="AJ1414" s="6" t="n">
        <v>42369</v>
      </c>
      <c r="AK1414" s="0" t="n">
        <v>7</v>
      </c>
      <c r="AL1414" s="6" t="n">
        <v>42369</v>
      </c>
      <c r="AM1414" s="0" t="n">
        <v>77</v>
      </c>
      <c r="AN1414" s="0" t="n">
        <v>84</v>
      </c>
      <c r="AO1414" s="0" t="n">
        <v>63</v>
      </c>
      <c r="AP1414" s="0" t="n">
        <v>71</v>
      </c>
      <c r="AQ1414" s="0" t="s">
        <v>189</v>
      </c>
      <c r="AR1414" s="0" t="s">
        <v>189</v>
      </c>
      <c r="AS1414" s="0" t="s">
        <v>67</v>
      </c>
      <c r="AT1414" s="0" t="n">
        <v>14</v>
      </c>
      <c r="AU1414" s="0" t="n">
        <v>1</v>
      </c>
      <c r="AV1414" s="0" t="s">
        <v>145</v>
      </c>
      <c r="AX1414" s="0" t="s">
        <v>145</v>
      </c>
    </row>
    <row r="1415" customFormat="false" ht="15" hidden="false" customHeight="false" outlineLevel="0" collapsed="false">
      <c r="A1415" s="0" t="s">
        <v>7447</v>
      </c>
      <c r="B1415" s="0" t="s">
        <v>6339</v>
      </c>
      <c r="C1415" s="0" t="s">
        <v>7448</v>
      </c>
      <c r="E1415" s="1" t="s">
        <v>7448</v>
      </c>
      <c r="G1415" s="5" t="s">
        <v>7448</v>
      </c>
      <c r="H1415" s="5" t="s">
        <v>7449</v>
      </c>
      <c r="I1415" s="5"/>
      <c r="J1415" s="5"/>
      <c r="K1415" s="5"/>
      <c r="L1415" s="5"/>
      <c r="M1415" s="5"/>
      <c r="N1415" s="5"/>
      <c r="O1415" s="0" t="s">
        <v>7448</v>
      </c>
      <c r="P1415" s="0" t="s">
        <v>7450</v>
      </c>
      <c r="Q1415" s="0" t="s">
        <v>51</v>
      </c>
      <c r="R1415" s="0" t="s">
        <v>52</v>
      </c>
      <c r="S1415" s="0" t="n">
        <v>1.358</v>
      </c>
      <c r="T1415" s="0" t="n">
        <v>1729</v>
      </c>
      <c r="U1415" s="0" t="n">
        <v>1729</v>
      </c>
      <c r="W1415" s="0" t="s">
        <v>7451</v>
      </c>
      <c r="X1415" s="0" t="n">
        <v>375</v>
      </c>
      <c r="Y1415" s="0" t="s">
        <v>53</v>
      </c>
      <c r="Z1415" s="0" t="n">
        <v>1729</v>
      </c>
      <c r="AA1415" s="0" t="s">
        <v>54</v>
      </c>
      <c r="AB1415" s="0" t="s">
        <v>54</v>
      </c>
      <c r="AC1415" s="0" t="n">
        <v>8.429</v>
      </c>
      <c r="AD1415" s="0" t="s">
        <v>7452</v>
      </c>
      <c r="AG1415" s="6" t="n">
        <v>42735</v>
      </c>
      <c r="AH1415" s="0" t="n">
        <v>-47</v>
      </c>
      <c r="AI1415" s="0" t="n">
        <v>-50</v>
      </c>
      <c r="AJ1415" s="6" t="n">
        <v>42735</v>
      </c>
      <c r="AK1415" s="0" t="n">
        <v>8.429</v>
      </c>
      <c r="AL1415" s="6" t="n">
        <v>42735</v>
      </c>
      <c r="AM1415" s="0" t="n">
        <v>1.648</v>
      </c>
      <c r="AN1415" s="0" t="n">
        <v>1.737</v>
      </c>
      <c r="AO1415" s="0" t="n">
        <v>1.723</v>
      </c>
      <c r="AP1415" s="0" t="n">
        <v>1.925</v>
      </c>
      <c r="AQ1415" s="0" t="s">
        <v>880</v>
      </c>
      <c r="AR1415" s="0" t="s">
        <v>58</v>
      </c>
      <c r="AS1415" s="0" t="s">
        <v>53</v>
      </c>
      <c r="AT1415" s="0" t="n">
        <v>208</v>
      </c>
      <c r="AU1415" s="0" t="n">
        <v>211</v>
      </c>
      <c r="AX1415" s="0" t="s">
        <v>145</v>
      </c>
      <c r="AY1415" s="0" t="s">
        <v>250</v>
      </c>
    </row>
    <row r="1416" customFormat="false" ht="15" hidden="false" customHeight="false" outlineLevel="0" collapsed="false">
      <c r="A1416" s="0" t="s">
        <v>7453</v>
      </c>
      <c r="B1416" s="0" t="s">
        <v>6339</v>
      </c>
      <c r="C1416" s="0" t="s">
        <v>7454</v>
      </c>
      <c r="E1416" s="1" t="s">
        <v>7454</v>
      </c>
      <c r="G1416" s="5" t="s">
        <v>7454</v>
      </c>
      <c r="H1416" s="5"/>
      <c r="I1416" s="5"/>
      <c r="J1416" s="5"/>
      <c r="K1416" s="5"/>
      <c r="L1416" s="5"/>
      <c r="M1416" s="5"/>
      <c r="N1416" s="5"/>
      <c r="O1416" s="0" t="s">
        <v>7454</v>
      </c>
      <c r="P1416" s="0" t="s">
        <v>7455</v>
      </c>
      <c r="Q1416" s="0" t="s">
        <v>51</v>
      </c>
      <c r="R1416" s="0" t="s">
        <v>52</v>
      </c>
      <c r="S1416" s="0" t="n">
        <v>3.077</v>
      </c>
      <c r="T1416" s="0" t="n">
        <v>4719</v>
      </c>
      <c r="U1416" s="0" t="n">
        <v>4719</v>
      </c>
      <c r="W1416" s="0" t="s">
        <v>7456</v>
      </c>
      <c r="X1416" s="0" t="n">
        <v>256</v>
      </c>
      <c r="Y1416" s="0" t="s">
        <v>53</v>
      </c>
      <c r="Z1416" s="0" t="n">
        <v>4719</v>
      </c>
      <c r="AA1416" s="0" t="s">
        <v>54</v>
      </c>
      <c r="AB1416" s="0" t="s">
        <v>54</v>
      </c>
      <c r="AC1416" s="0" t="n">
        <v>27.893</v>
      </c>
      <c r="AD1416" s="0" t="s">
        <v>962</v>
      </c>
      <c r="AG1416" s="6" t="n">
        <v>42616</v>
      </c>
      <c r="AH1416" s="0" t="n">
        <v>101</v>
      </c>
      <c r="AI1416" s="0" t="n">
        <v>113</v>
      </c>
      <c r="AJ1416" s="6" t="n">
        <v>42616</v>
      </c>
      <c r="AK1416" s="0" t="n">
        <v>27.893</v>
      </c>
      <c r="AL1416" s="6" t="n">
        <v>42616</v>
      </c>
      <c r="AM1416" s="0" t="n">
        <v>2.586</v>
      </c>
      <c r="AN1416" s="0" t="n">
        <v>2.879</v>
      </c>
      <c r="AO1416" s="0" t="n">
        <v>623</v>
      </c>
      <c r="AP1416" s="0" t="n">
        <v>696</v>
      </c>
      <c r="AQ1416" s="0" t="s">
        <v>880</v>
      </c>
      <c r="AR1416" s="0" t="s">
        <v>58</v>
      </c>
      <c r="AS1416" s="0" t="s">
        <v>53</v>
      </c>
      <c r="AT1416" s="0" t="n">
        <v>21</v>
      </c>
      <c r="AU1416" s="0" t="n">
        <v>20</v>
      </c>
      <c r="AW1416" s="0" t="s">
        <v>7457</v>
      </c>
      <c r="AX1416" s="0" t="s">
        <v>145</v>
      </c>
      <c r="AY1416" s="0" t="s">
        <v>4792</v>
      </c>
    </row>
    <row r="1417" customFormat="false" ht="15" hidden="false" customHeight="false" outlineLevel="0" collapsed="false">
      <c r="A1417" s="0" t="s">
        <v>7458</v>
      </c>
      <c r="B1417" s="0" t="s">
        <v>6339</v>
      </c>
      <c r="C1417" s="0" t="s">
        <v>7459</v>
      </c>
      <c r="E1417" s="1" t="s">
        <v>7459</v>
      </c>
      <c r="G1417" s="5" t="s">
        <v>7459</v>
      </c>
      <c r="H1417" s="5"/>
      <c r="I1417" s="5"/>
      <c r="J1417" s="5"/>
      <c r="K1417" s="5"/>
      <c r="L1417" s="5"/>
      <c r="M1417" s="5"/>
      <c r="N1417" s="5"/>
      <c r="O1417" s="0" t="s">
        <v>7459</v>
      </c>
      <c r="P1417" s="0" t="s">
        <v>7460</v>
      </c>
      <c r="Q1417" s="0" t="s">
        <v>51</v>
      </c>
      <c r="R1417" s="0" t="s">
        <v>52</v>
      </c>
      <c r="S1417" s="0" t="n">
        <v>1</v>
      </c>
      <c r="T1417" s="0" t="n">
        <v>2120</v>
      </c>
      <c r="U1417" s="0" t="n">
        <v>2120</v>
      </c>
      <c r="W1417" s="0" t="s">
        <v>7461</v>
      </c>
      <c r="X1417" s="0" t="n">
        <v>8</v>
      </c>
      <c r="Y1417" s="0" t="s">
        <v>77</v>
      </c>
      <c r="Z1417" s="0" t="n">
        <v>2120</v>
      </c>
      <c r="AA1417" s="0" t="s">
        <v>54</v>
      </c>
      <c r="AB1417" s="0" t="s">
        <v>54</v>
      </c>
      <c r="AC1417" s="0" t="n">
        <v>44</v>
      </c>
      <c r="AD1417" s="0" t="s">
        <v>7462</v>
      </c>
      <c r="AG1417" s="6" t="n">
        <v>42460</v>
      </c>
      <c r="AH1417" s="0" t="n">
        <v>-14</v>
      </c>
      <c r="AI1417" s="0" t="n">
        <v>-16</v>
      </c>
      <c r="AJ1417" s="6" t="n">
        <v>42460</v>
      </c>
      <c r="AK1417" s="0" t="n">
        <v>44</v>
      </c>
      <c r="AL1417" s="6" t="n">
        <v>42460</v>
      </c>
      <c r="AM1417" s="0" t="n">
        <v>91</v>
      </c>
      <c r="AN1417" s="0" t="n">
        <v>103</v>
      </c>
      <c r="AO1417" s="0" t="n">
        <v>67</v>
      </c>
      <c r="AP1417" s="0" t="n">
        <v>75</v>
      </c>
      <c r="AQ1417" s="0" t="s">
        <v>880</v>
      </c>
      <c r="AR1417" s="0" t="s">
        <v>58</v>
      </c>
      <c r="AS1417" s="0" t="s">
        <v>77</v>
      </c>
      <c r="AT1417" s="0" t="n">
        <v>5</v>
      </c>
      <c r="AU1417" s="0" t="n">
        <v>4</v>
      </c>
      <c r="AX1417" s="0" t="s">
        <v>145</v>
      </c>
    </row>
    <row r="1418" customFormat="false" ht="15" hidden="false" customHeight="false" outlineLevel="0" collapsed="false">
      <c r="A1418" s="0" t="s">
        <v>7463</v>
      </c>
      <c r="B1418" s="0" t="s">
        <v>6339</v>
      </c>
      <c r="C1418" s="0" t="s">
        <v>7464</v>
      </c>
      <c r="E1418" s="1" t="s">
        <v>7464</v>
      </c>
      <c r="G1418" s="5" t="s">
        <v>7464</v>
      </c>
      <c r="H1418" s="5"/>
      <c r="I1418" s="5"/>
      <c r="J1418" s="5"/>
      <c r="K1418" s="5"/>
      <c r="L1418" s="5"/>
      <c r="M1418" s="5"/>
      <c r="N1418" s="5"/>
      <c r="O1418" s="0" t="s">
        <v>7464</v>
      </c>
      <c r="P1418" s="0" t="s">
        <v>7465</v>
      </c>
      <c r="Q1418" s="0" t="s">
        <v>51</v>
      </c>
      <c r="R1418" s="0" t="s">
        <v>52</v>
      </c>
      <c r="S1418" s="0" t="n">
        <v>6</v>
      </c>
      <c r="T1418" s="0" t="n">
        <v>6190</v>
      </c>
      <c r="U1418" s="0" t="n">
        <v>6190</v>
      </c>
      <c r="W1418" s="0" t="s">
        <v>7466</v>
      </c>
      <c r="X1418" s="0" t="n">
        <v>11</v>
      </c>
      <c r="Y1418" s="0" t="s">
        <v>53</v>
      </c>
      <c r="Z1418" s="0" t="n">
        <v>6190</v>
      </c>
      <c r="AA1418" s="0" t="s">
        <v>54</v>
      </c>
      <c r="AB1418" s="0" t="s">
        <v>54</v>
      </c>
      <c r="AC1418" s="0" t="n">
        <v>83</v>
      </c>
      <c r="AD1418" s="0" t="s">
        <v>962</v>
      </c>
      <c r="AG1418" s="6" t="n">
        <v>42735</v>
      </c>
      <c r="AH1418" s="0" t="n">
        <v>-4</v>
      </c>
      <c r="AI1418" s="0" t="n">
        <v>-4</v>
      </c>
      <c r="AJ1418" s="6" t="n">
        <v>42735</v>
      </c>
      <c r="AK1418" s="0" t="n">
        <v>83</v>
      </c>
      <c r="AL1418" s="6" t="n">
        <v>42735</v>
      </c>
      <c r="AM1418" s="0" t="n">
        <v>7</v>
      </c>
      <c r="AN1418" s="0" t="n">
        <v>7</v>
      </c>
      <c r="AO1418" s="0" t="n">
        <v>21</v>
      </c>
      <c r="AP1418" s="0" t="n">
        <v>24</v>
      </c>
      <c r="AQ1418" s="0" t="s">
        <v>880</v>
      </c>
      <c r="AR1418" s="0" t="s">
        <v>58</v>
      </c>
      <c r="AS1418" s="0" t="s">
        <v>53</v>
      </c>
      <c r="AT1418" s="0" t="n">
        <v>6</v>
      </c>
      <c r="AU1418" s="0" t="n">
        <v>6</v>
      </c>
      <c r="AV1418" s="0" t="s">
        <v>962</v>
      </c>
      <c r="AX1418" s="0" t="s">
        <v>145</v>
      </c>
      <c r="AY1418" s="0" t="s">
        <v>7467</v>
      </c>
    </row>
    <row r="1419" customFormat="false" ht="15" hidden="false" customHeight="false" outlineLevel="0" collapsed="false">
      <c r="A1419" s="0" t="s">
        <v>7468</v>
      </c>
      <c r="B1419" s="0" t="s">
        <v>6339</v>
      </c>
      <c r="C1419" s="0" t="s">
        <v>7469</v>
      </c>
      <c r="E1419" s="1" t="s">
        <v>7469</v>
      </c>
      <c r="G1419" s="5" t="s">
        <v>7469</v>
      </c>
      <c r="H1419" s="5"/>
      <c r="I1419" s="5"/>
      <c r="J1419" s="5"/>
      <c r="K1419" s="5"/>
      <c r="L1419" s="5"/>
      <c r="M1419" s="5"/>
      <c r="N1419" s="5"/>
      <c r="O1419" s="0" t="s">
        <v>7469</v>
      </c>
      <c r="P1419" s="0" t="s">
        <v>7470</v>
      </c>
      <c r="Q1419" s="0" t="s">
        <v>51</v>
      </c>
      <c r="R1419" s="0" t="s">
        <v>52</v>
      </c>
      <c r="S1419" s="0" t="n">
        <v>1.988</v>
      </c>
      <c r="T1419" s="0" t="n">
        <v>2120</v>
      </c>
      <c r="U1419" s="0" t="n">
        <v>2120</v>
      </c>
      <c r="X1419" s="0" t="n">
        <v>407</v>
      </c>
      <c r="Y1419" s="0" t="s">
        <v>53</v>
      </c>
      <c r="Z1419" s="0" t="n">
        <v>2120</v>
      </c>
      <c r="AA1419" s="0" t="s">
        <v>54</v>
      </c>
      <c r="AB1419" s="0" t="s">
        <v>54</v>
      </c>
      <c r="AC1419" s="0" t="n">
        <v>8.339</v>
      </c>
      <c r="AD1419" s="0" t="s">
        <v>962</v>
      </c>
      <c r="AG1419" s="6" t="n">
        <v>42735</v>
      </c>
      <c r="AH1419" s="0" t="n">
        <v>150</v>
      </c>
      <c r="AI1419" s="0" t="n">
        <v>158</v>
      </c>
      <c r="AJ1419" s="6" t="n">
        <v>42735</v>
      </c>
      <c r="AK1419" s="0" t="n">
        <v>8.339</v>
      </c>
      <c r="AL1419" s="6" t="n">
        <v>42735</v>
      </c>
      <c r="AM1419" s="0" t="n">
        <v>4.139</v>
      </c>
      <c r="AN1419" s="0" t="n">
        <v>4.363</v>
      </c>
      <c r="AO1419" s="0" t="n">
        <v>4.396</v>
      </c>
      <c r="AP1419" s="0" t="n">
        <v>4.912</v>
      </c>
      <c r="AQ1419" s="0" t="s">
        <v>880</v>
      </c>
      <c r="AR1419" s="0" t="s">
        <v>58</v>
      </c>
      <c r="AS1419" s="0" t="s">
        <v>53</v>
      </c>
      <c r="AT1419" s="0" t="n">
        <v>78</v>
      </c>
      <c r="AU1419" s="0" t="n">
        <v>80</v>
      </c>
      <c r="AV1419" s="0" t="s">
        <v>6958</v>
      </c>
      <c r="AX1419" s="0" t="s">
        <v>145</v>
      </c>
      <c r="AY1419" s="0" t="s">
        <v>7471</v>
      </c>
    </row>
    <row r="1420" customFormat="false" ht="15" hidden="false" customHeight="false" outlineLevel="0" collapsed="false">
      <c r="A1420" s="0" t="s">
        <v>7472</v>
      </c>
      <c r="B1420" s="0" t="s">
        <v>6339</v>
      </c>
      <c r="C1420" s="0" t="s">
        <v>7473</v>
      </c>
      <c r="E1420" s="1" t="s">
        <v>7473</v>
      </c>
      <c r="G1420" s="5" t="s">
        <v>7473</v>
      </c>
      <c r="H1420" s="5"/>
      <c r="I1420" s="5"/>
      <c r="J1420" s="5"/>
      <c r="K1420" s="5"/>
      <c r="L1420" s="5"/>
      <c r="M1420" s="5"/>
      <c r="N1420" s="5"/>
      <c r="O1420" s="0" t="s">
        <v>7474</v>
      </c>
      <c r="P1420" s="0" t="s">
        <v>7475</v>
      </c>
      <c r="Q1420" s="0" t="s">
        <v>51</v>
      </c>
      <c r="R1420" s="0" t="s">
        <v>126</v>
      </c>
      <c r="S1420" s="0" t="n">
        <v>1</v>
      </c>
      <c r="T1420" s="0" t="n">
        <v>6399</v>
      </c>
      <c r="U1420" s="0" t="n">
        <v>6399</v>
      </c>
      <c r="W1420" s="0" t="s">
        <v>7476</v>
      </c>
      <c r="X1420" s="0" t="n">
        <v>5</v>
      </c>
      <c r="Y1420" s="0" t="s">
        <v>67</v>
      </c>
      <c r="Z1420" s="0" t="s">
        <v>120</v>
      </c>
      <c r="AA1420" s="0" t="s">
        <v>54</v>
      </c>
      <c r="AB1420" s="0" t="s">
        <v>54</v>
      </c>
      <c r="AC1420" s="0" t="s">
        <v>120</v>
      </c>
      <c r="AD1420" s="0" t="s">
        <v>6546</v>
      </c>
      <c r="AG1420" s="6" t="n">
        <v>42460</v>
      </c>
      <c r="AH1420" s="0" t="n">
        <v>-4</v>
      </c>
      <c r="AI1420" s="0" t="n">
        <v>-4</v>
      </c>
      <c r="AJ1420" s="6" t="n">
        <v>42460</v>
      </c>
      <c r="AK1420" s="0" t="n">
        <v>17</v>
      </c>
      <c r="AL1420" s="6" t="n">
        <v>42460</v>
      </c>
      <c r="AM1420" s="0" t="n">
        <v>7</v>
      </c>
      <c r="AN1420" s="0" t="n">
        <v>7</v>
      </c>
      <c r="AO1420" s="0" t="s">
        <v>56</v>
      </c>
      <c r="AP1420" s="0" t="s">
        <v>56</v>
      </c>
      <c r="AQ1420" s="0" t="s">
        <v>70</v>
      </c>
      <c r="AR1420" s="0" t="s">
        <v>70</v>
      </c>
      <c r="AS1420" s="0" t="s">
        <v>67</v>
      </c>
      <c r="AT1420" s="0" t="n">
        <v>6</v>
      </c>
      <c r="AU1420" s="0" t="n">
        <v>4</v>
      </c>
      <c r="AX1420" s="0" t="s">
        <v>145</v>
      </c>
    </row>
    <row r="1421" customFormat="false" ht="15" hidden="false" customHeight="false" outlineLevel="0" collapsed="false">
      <c r="A1421" s="0" t="s">
        <v>7477</v>
      </c>
      <c r="B1421" s="0" t="s">
        <v>6339</v>
      </c>
      <c r="C1421" s="0" t="s">
        <v>7478</v>
      </c>
      <c r="E1421" s="1" t="s">
        <v>7478</v>
      </c>
      <c r="G1421" s="5" t="s">
        <v>7478</v>
      </c>
      <c r="H1421" s="5"/>
      <c r="I1421" s="5"/>
      <c r="J1421" s="5"/>
      <c r="K1421" s="5"/>
      <c r="L1421" s="5"/>
      <c r="M1421" s="5"/>
      <c r="N1421" s="5"/>
      <c r="O1421" s="0" t="s">
        <v>7478</v>
      </c>
      <c r="P1421" s="0" t="s">
        <v>7479</v>
      </c>
      <c r="Q1421" s="0" t="s">
        <v>51</v>
      </c>
      <c r="R1421" s="0" t="s">
        <v>52</v>
      </c>
      <c r="S1421" s="0" t="n">
        <v>165</v>
      </c>
      <c r="T1421" s="0" t="n">
        <v>7022</v>
      </c>
      <c r="U1421" s="0" t="n">
        <v>7022</v>
      </c>
      <c r="X1421" s="0" t="n">
        <v>24</v>
      </c>
      <c r="Y1421" s="0" t="s">
        <v>53</v>
      </c>
      <c r="Z1421" s="0" t="n">
        <v>7022</v>
      </c>
      <c r="AA1421" s="0" t="s">
        <v>54</v>
      </c>
      <c r="AB1421" s="0" t="s">
        <v>54</v>
      </c>
      <c r="AC1421" s="0" t="n">
        <v>671</v>
      </c>
      <c r="AD1421" s="0" t="s">
        <v>7173</v>
      </c>
      <c r="AG1421" s="6" t="n">
        <v>42490</v>
      </c>
      <c r="AH1421" s="0" t="n">
        <v>10</v>
      </c>
      <c r="AI1421" s="0" t="n">
        <v>11</v>
      </c>
      <c r="AJ1421" s="6" t="n">
        <v>42490</v>
      </c>
      <c r="AK1421" s="0" t="n">
        <v>671</v>
      </c>
      <c r="AL1421" s="6" t="n">
        <v>42490</v>
      </c>
      <c r="AM1421" s="0" t="n">
        <v>146</v>
      </c>
      <c r="AN1421" s="0" t="n">
        <v>166</v>
      </c>
      <c r="AO1421" s="0" t="n">
        <v>205</v>
      </c>
      <c r="AP1421" s="0" t="n">
        <v>229</v>
      </c>
      <c r="AQ1421" s="0" t="s">
        <v>880</v>
      </c>
      <c r="AR1421" s="0" t="s">
        <v>58</v>
      </c>
      <c r="AS1421" s="0" t="s">
        <v>53</v>
      </c>
      <c r="AT1421" s="0" t="n">
        <v>10</v>
      </c>
      <c r="AU1421" s="0" t="n">
        <v>12</v>
      </c>
      <c r="AX1421" s="0" t="s">
        <v>145</v>
      </c>
    </row>
    <row r="1422" customFormat="false" ht="15" hidden="false" customHeight="false" outlineLevel="0" collapsed="false">
      <c r="A1422" s="0" t="s">
        <v>7480</v>
      </c>
      <c r="B1422" s="0" t="s">
        <v>6339</v>
      </c>
      <c r="C1422" s="0" t="s">
        <v>7481</v>
      </c>
      <c r="E1422" s="1" t="s">
        <v>7481</v>
      </c>
      <c r="G1422" s="5" t="s">
        <v>7481</v>
      </c>
      <c r="H1422" s="5"/>
      <c r="I1422" s="5"/>
      <c r="J1422" s="5"/>
      <c r="K1422" s="5"/>
      <c r="L1422" s="5"/>
      <c r="M1422" s="5"/>
      <c r="N1422" s="5"/>
      <c r="O1422" s="0" t="s">
        <v>7481</v>
      </c>
      <c r="P1422" s="0" t="s">
        <v>7482</v>
      </c>
      <c r="Q1422" s="0" t="s">
        <v>51</v>
      </c>
      <c r="R1422" s="0" t="s">
        <v>52</v>
      </c>
      <c r="S1422" s="0" t="n">
        <v>5</v>
      </c>
      <c r="T1422" s="0" t="n">
        <v>2014</v>
      </c>
      <c r="U1422" s="0" t="n">
        <v>2014</v>
      </c>
      <c r="W1422" s="0" t="s">
        <v>7483</v>
      </c>
      <c r="X1422" s="0" t="n">
        <v>12</v>
      </c>
      <c r="Y1422" s="0" t="s">
        <v>77</v>
      </c>
      <c r="Z1422" s="0" t="n">
        <v>2014</v>
      </c>
      <c r="AA1422" s="0" t="s">
        <v>54</v>
      </c>
      <c r="AB1422" s="0" t="s">
        <v>54</v>
      </c>
      <c r="AC1422" s="0" t="n">
        <v>90</v>
      </c>
      <c r="AD1422" s="0" t="s">
        <v>6569</v>
      </c>
      <c r="AG1422" s="6" t="n">
        <v>42735</v>
      </c>
      <c r="AH1422" s="0" t="n">
        <v>-15</v>
      </c>
      <c r="AI1422" s="0" t="n">
        <v>-16</v>
      </c>
      <c r="AJ1422" s="6" t="n">
        <v>42735</v>
      </c>
      <c r="AK1422" s="0" t="n">
        <v>90</v>
      </c>
      <c r="AL1422" s="6" t="n">
        <v>42735</v>
      </c>
      <c r="AM1422" s="0" t="n">
        <v>80</v>
      </c>
      <c r="AN1422" s="0" t="n">
        <v>84</v>
      </c>
      <c r="AO1422" s="0" t="n">
        <v>78</v>
      </c>
      <c r="AP1422" s="0" t="n">
        <v>87</v>
      </c>
      <c r="AQ1422" s="0" t="s">
        <v>880</v>
      </c>
      <c r="AR1422" s="0" t="s">
        <v>58</v>
      </c>
      <c r="AS1422" s="0" t="s">
        <v>77</v>
      </c>
      <c r="AT1422" s="0" t="n">
        <v>11</v>
      </c>
      <c r="AU1422" s="0" t="n">
        <v>11</v>
      </c>
      <c r="AX1422" s="0" t="s">
        <v>145</v>
      </c>
      <c r="AY1422" s="0" t="s">
        <v>7484</v>
      </c>
    </row>
    <row r="1423" customFormat="false" ht="15" hidden="false" customHeight="false" outlineLevel="0" collapsed="false">
      <c r="A1423" s="0" t="s">
        <v>7485</v>
      </c>
      <c r="B1423" s="0" t="s">
        <v>6339</v>
      </c>
      <c r="C1423" s="0" t="s">
        <v>7486</v>
      </c>
      <c r="E1423" s="1" t="s">
        <v>7486</v>
      </c>
      <c r="G1423" s="5" t="s">
        <v>7486</v>
      </c>
      <c r="H1423" s="5"/>
      <c r="I1423" s="5"/>
      <c r="J1423" s="5"/>
      <c r="K1423" s="5"/>
      <c r="L1423" s="5"/>
      <c r="M1423" s="5"/>
      <c r="N1423" s="5"/>
      <c r="Q1423" s="0" t="s">
        <v>51</v>
      </c>
      <c r="R1423" s="0" t="s">
        <v>119</v>
      </c>
      <c r="S1423" s="0" t="s">
        <v>56</v>
      </c>
      <c r="T1423" s="0" t="n">
        <v>2059</v>
      </c>
      <c r="U1423" s="0" t="n">
        <v>2059</v>
      </c>
      <c r="X1423" s="0" t="n">
        <v>0</v>
      </c>
      <c r="Y1423" s="0" t="s">
        <v>77</v>
      </c>
      <c r="AD1423" s="0" t="s">
        <v>6569</v>
      </c>
      <c r="AH1423" s="0" t="s">
        <v>56</v>
      </c>
      <c r="AI1423" s="0" t="s">
        <v>56</v>
      </c>
      <c r="AJ1423" s="6" t="n">
        <v>42369</v>
      </c>
      <c r="AK1423" s="0" t="s">
        <v>56</v>
      </c>
      <c r="AM1423" s="0" t="n">
        <v>27</v>
      </c>
      <c r="AN1423" s="0" t="n">
        <v>29</v>
      </c>
      <c r="AO1423" s="0" t="s">
        <v>56</v>
      </c>
      <c r="AP1423" s="0" t="s">
        <v>56</v>
      </c>
      <c r="AQ1423" s="0" t="s">
        <v>70</v>
      </c>
      <c r="AR1423" s="0" t="s">
        <v>70</v>
      </c>
      <c r="AS1423" s="0" t="s">
        <v>77</v>
      </c>
      <c r="AT1423" s="0" t="n">
        <v>0</v>
      </c>
      <c r="AU1423" s="0" t="n">
        <v>0</v>
      </c>
      <c r="AV1423" s="0" t="s">
        <v>6570</v>
      </c>
      <c r="AX1423" s="0" t="s">
        <v>145</v>
      </c>
      <c r="AY1423" s="0" t="s">
        <v>7487</v>
      </c>
    </row>
    <row r="1424" customFormat="false" ht="15" hidden="false" customHeight="false" outlineLevel="0" collapsed="false">
      <c r="A1424" s="0" t="s">
        <v>7488</v>
      </c>
      <c r="B1424" s="0" t="s">
        <v>6339</v>
      </c>
      <c r="C1424" s="0" t="s">
        <v>7489</v>
      </c>
      <c r="E1424" s="1" t="s">
        <v>7489</v>
      </c>
      <c r="G1424" s="5" t="s">
        <v>7489</v>
      </c>
      <c r="H1424" s="5"/>
      <c r="I1424" s="5"/>
      <c r="J1424" s="5"/>
      <c r="K1424" s="5"/>
      <c r="L1424" s="5"/>
      <c r="M1424" s="5"/>
      <c r="N1424" s="5"/>
      <c r="O1424" s="0" t="s">
        <v>7490</v>
      </c>
      <c r="P1424" s="0" t="s">
        <v>7491</v>
      </c>
      <c r="Q1424" s="0" t="s">
        <v>51</v>
      </c>
      <c r="R1424" s="0" t="s">
        <v>539</v>
      </c>
      <c r="S1424" s="0" t="n">
        <v>0</v>
      </c>
      <c r="T1424" s="0" t="n">
        <v>7219</v>
      </c>
      <c r="U1424" s="0" t="n">
        <v>7219</v>
      </c>
      <c r="W1424" s="0" t="s">
        <v>7492</v>
      </c>
      <c r="X1424" s="0" t="n">
        <v>0</v>
      </c>
      <c r="Y1424" s="0" t="s">
        <v>67</v>
      </c>
      <c r="Z1424" s="0" t="n">
        <v>6420</v>
      </c>
      <c r="AA1424" s="0" t="s">
        <v>54</v>
      </c>
      <c r="AB1424" s="0" t="s">
        <v>54</v>
      </c>
      <c r="AD1424" s="0" t="s">
        <v>962</v>
      </c>
      <c r="AE1424" s="0" t="s">
        <v>7493</v>
      </c>
      <c r="AF1424" s="0" t="n">
        <v>-4</v>
      </c>
      <c r="AG1424" s="0" t="n">
        <v>-5</v>
      </c>
      <c r="AH1424" s="6" t="n">
        <v>42460</v>
      </c>
      <c r="AI1424" s="0" t="s">
        <v>56</v>
      </c>
      <c r="AK1424" s="0" t="n">
        <v>0</v>
      </c>
      <c r="AL1424" s="0" t="n">
        <v>0</v>
      </c>
      <c r="AM1424" s="0" t="s">
        <v>56</v>
      </c>
      <c r="AN1424" s="0" t="s">
        <v>56</v>
      </c>
      <c r="AO1424" s="0" t="s">
        <v>70</v>
      </c>
      <c r="AP1424" s="0" t="s">
        <v>70</v>
      </c>
      <c r="AQ1424" s="0" t="s">
        <v>67</v>
      </c>
      <c r="AR1424" s="0" t="n">
        <v>2</v>
      </c>
      <c r="AS1424" s="0" t="n">
        <v>0</v>
      </c>
      <c r="AV1424" s="0" t="s">
        <v>145</v>
      </c>
    </row>
    <row r="1425" customFormat="false" ht="15" hidden="false" customHeight="false" outlineLevel="0" collapsed="false">
      <c r="A1425" s="0" t="s">
        <v>7494</v>
      </c>
      <c r="B1425" s="0" t="s">
        <v>6339</v>
      </c>
      <c r="C1425" s="0" t="s">
        <v>7495</v>
      </c>
      <c r="E1425" s="1" t="s">
        <v>7495</v>
      </c>
      <c r="G1425" s="5" t="s">
        <v>7495</v>
      </c>
      <c r="H1425" s="5" t="s">
        <v>7496</v>
      </c>
      <c r="I1425" s="5"/>
      <c r="J1425" s="5"/>
      <c r="K1425" s="5"/>
      <c r="L1425" s="5"/>
      <c r="M1425" s="5"/>
      <c r="N1425" s="5"/>
      <c r="O1425" s="0" t="s">
        <v>7497</v>
      </c>
      <c r="P1425" s="0" t="s">
        <v>7498</v>
      </c>
      <c r="Q1425" s="0" t="s">
        <v>51</v>
      </c>
      <c r="R1425" s="0" t="s">
        <v>52</v>
      </c>
      <c r="S1425" s="0" t="n">
        <v>129</v>
      </c>
      <c r="T1425" s="0" t="n">
        <v>7010</v>
      </c>
      <c r="U1425" s="0" t="n">
        <v>7010</v>
      </c>
      <c r="W1425" s="0" t="s">
        <v>7494</v>
      </c>
      <c r="X1425" s="0" t="n">
        <v>57</v>
      </c>
      <c r="Y1425" s="0" t="s">
        <v>67</v>
      </c>
      <c r="Z1425" s="0" t="n">
        <v>6612</v>
      </c>
      <c r="AA1425" s="0" t="s">
        <v>54</v>
      </c>
      <c r="AB1425" s="0" t="s">
        <v>54</v>
      </c>
      <c r="AC1425" s="0" t="n">
        <v>1</v>
      </c>
      <c r="AD1425" s="0" t="s">
        <v>7499</v>
      </c>
      <c r="AE1425" s="0" t="s">
        <v>7500</v>
      </c>
      <c r="AF1425" s="0" t="n">
        <v>-10</v>
      </c>
      <c r="AG1425" s="0" t="n">
        <v>-11</v>
      </c>
      <c r="AH1425" s="6" t="n">
        <v>42273</v>
      </c>
      <c r="AI1425" s="0" t="n">
        <v>766</v>
      </c>
      <c r="AJ1425" s="6" t="n">
        <v>42273</v>
      </c>
      <c r="AK1425" s="0" t="n">
        <v>230</v>
      </c>
      <c r="AL1425" s="0" t="n">
        <v>258</v>
      </c>
      <c r="AM1425" s="0" t="s">
        <v>56</v>
      </c>
      <c r="AN1425" s="0" t="s">
        <v>56</v>
      </c>
      <c r="AO1425" s="0" t="s">
        <v>189</v>
      </c>
      <c r="AP1425" s="0" t="s">
        <v>189</v>
      </c>
      <c r="AQ1425" s="0" t="s">
        <v>67</v>
      </c>
      <c r="AR1425" s="0" t="n">
        <v>25</v>
      </c>
      <c r="AS1425" s="0" t="n">
        <v>2</v>
      </c>
      <c r="AV1425" s="0" t="s">
        <v>145</v>
      </c>
    </row>
    <row r="1426" customFormat="false" ht="15" hidden="false" customHeight="false" outlineLevel="0" collapsed="false">
      <c r="A1426" s="0" t="s">
        <v>7501</v>
      </c>
      <c r="B1426" s="0" t="s">
        <v>6339</v>
      </c>
      <c r="C1426" s="0" t="s">
        <v>7502</v>
      </c>
      <c r="E1426" s="1" t="s">
        <v>7502</v>
      </c>
      <c r="G1426" s="5" t="s">
        <v>7502</v>
      </c>
      <c r="H1426" s="5" t="s">
        <v>7503</v>
      </c>
      <c r="I1426" s="5" t="s">
        <v>7504</v>
      </c>
      <c r="J1426" s="5"/>
      <c r="K1426" s="5"/>
      <c r="L1426" s="5"/>
      <c r="M1426" s="5"/>
      <c r="N1426" s="5"/>
      <c r="O1426" s="0" t="s">
        <v>7502</v>
      </c>
      <c r="P1426" s="0" t="s">
        <v>7505</v>
      </c>
      <c r="Q1426" s="0" t="s">
        <v>451</v>
      </c>
      <c r="R1426" s="0" t="s">
        <v>52</v>
      </c>
      <c r="S1426" s="0" t="n">
        <v>1.093</v>
      </c>
      <c r="T1426" s="0" t="n">
        <v>6612</v>
      </c>
      <c r="U1426" s="0" t="n">
        <v>6612</v>
      </c>
      <c r="V1426" s="0" t="n">
        <v>6619</v>
      </c>
      <c r="W1426" s="0" t="s">
        <v>7506</v>
      </c>
      <c r="X1426" s="0" t="n">
        <v>277</v>
      </c>
      <c r="Y1426" s="0" t="s">
        <v>53</v>
      </c>
      <c r="Z1426" s="0" t="n">
        <v>6612</v>
      </c>
      <c r="AA1426" s="0" t="s">
        <v>54</v>
      </c>
      <c r="AB1426" s="0" t="s">
        <v>54</v>
      </c>
      <c r="AC1426" s="0" t="n">
        <v>2.704</v>
      </c>
      <c r="AD1426" s="0" t="s">
        <v>962</v>
      </c>
      <c r="AG1426" s="6" t="n">
        <v>42735</v>
      </c>
      <c r="AH1426" s="0" t="n">
        <v>49</v>
      </c>
      <c r="AI1426" s="0" t="n">
        <v>52</v>
      </c>
      <c r="AJ1426" s="6" t="n">
        <v>42735</v>
      </c>
      <c r="AK1426" s="0" t="n">
        <v>2.704</v>
      </c>
      <c r="AL1426" s="6" t="n">
        <v>42735</v>
      </c>
      <c r="AM1426" s="0" t="n">
        <v>30.338</v>
      </c>
      <c r="AN1426" s="0" t="n">
        <v>31.979</v>
      </c>
      <c r="AO1426" s="0" t="n">
        <v>3.051</v>
      </c>
      <c r="AP1426" s="0" t="n">
        <v>3.409</v>
      </c>
      <c r="AQ1426" s="0" t="s">
        <v>880</v>
      </c>
      <c r="AR1426" s="0" t="s">
        <v>58</v>
      </c>
      <c r="AS1426" s="0" t="s">
        <v>53</v>
      </c>
      <c r="AT1426" s="0" t="n">
        <v>103</v>
      </c>
      <c r="AU1426" s="0" t="n">
        <v>108</v>
      </c>
      <c r="AX1426" s="0" t="s">
        <v>145</v>
      </c>
      <c r="AY1426" s="0" t="s">
        <v>7507</v>
      </c>
    </row>
    <row r="1427" customFormat="false" ht="15" hidden="false" customHeight="false" outlineLevel="0" collapsed="false">
      <c r="A1427" s="0" t="s">
        <v>7508</v>
      </c>
      <c r="B1427" s="0" t="s">
        <v>6339</v>
      </c>
      <c r="C1427" s="0" t="s">
        <v>7509</v>
      </c>
      <c r="E1427" s="1" t="s">
        <v>7509</v>
      </c>
      <c r="G1427" s="5" t="s">
        <v>7509</v>
      </c>
      <c r="H1427" s="5" t="s">
        <v>7510</v>
      </c>
      <c r="I1427" s="5" t="s">
        <v>7511</v>
      </c>
      <c r="J1427" s="5"/>
      <c r="K1427" s="5"/>
      <c r="L1427" s="5"/>
      <c r="M1427" s="5"/>
      <c r="N1427" s="5"/>
      <c r="O1427" s="0" t="s">
        <v>7509</v>
      </c>
      <c r="P1427" s="0" t="s">
        <v>7512</v>
      </c>
      <c r="Q1427" s="0" t="s">
        <v>51</v>
      </c>
      <c r="R1427" s="0" t="s">
        <v>119</v>
      </c>
      <c r="S1427" s="0" t="s">
        <v>56</v>
      </c>
      <c r="T1427" s="0" t="n">
        <v>7219</v>
      </c>
      <c r="U1427" s="0" t="n">
        <v>7219</v>
      </c>
      <c r="W1427" s="0" t="s">
        <v>7513</v>
      </c>
      <c r="X1427" s="0" t="n">
        <v>5</v>
      </c>
      <c r="Y1427" s="0" t="s">
        <v>512</v>
      </c>
      <c r="Z1427" s="0" t="n">
        <v>7219</v>
      </c>
      <c r="AA1427" s="0" t="s">
        <v>54</v>
      </c>
      <c r="AB1427" s="0" t="s">
        <v>54</v>
      </c>
      <c r="AC1427" s="0" t="n">
        <v>23</v>
      </c>
      <c r="AD1427" s="0" t="s">
        <v>962</v>
      </c>
      <c r="AE1427" s="0" t="s">
        <v>7514</v>
      </c>
      <c r="AF1427" s="0" t="n">
        <v>-7</v>
      </c>
      <c r="AG1427" s="0" t="n">
        <v>-8</v>
      </c>
      <c r="AH1427" s="6" t="n">
        <v>42369</v>
      </c>
      <c r="AI1427" s="0" t="n">
        <v>23</v>
      </c>
      <c r="AJ1427" s="6" t="n">
        <v>42369</v>
      </c>
      <c r="AK1427" s="0" t="n">
        <v>42</v>
      </c>
      <c r="AL1427" s="0" t="n">
        <v>45</v>
      </c>
      <c r="AM1427" s="0" t="s">
        <v>56</v>
      </c>
      <c r="AN1427" s="0" t="s">
        <v>56</v>
      </c>
      <c r="AO1427" s="0" t="s">
        <v>70</v>
      </c>
      <c r="AP1427" s="0" t="s">
        <v>70</v>
      </c>
      <c r="AQ1427" s="0" t="s">
        <v>512</v>
      </c>
      <c r="AR1427" s="0" t="n">
        <v>3</v>
      </c>
      <c r="AS1427" s="0" t="n">
        <v>2</v>
      </c>
    </row>
    <row r="1428" customFormat="false" ht="15" hidden="false" customHeight="false" outlineLevel="0" collapsed="false">
      <c r="A1428" s="0" t="s">
        <v>7515</v>
      </c>
      <c r="B1428" s="0" t="s">
        <v>6339</v>
      </c>
      <c r="C1428" s="0" t="s">
        <v>7516</v>
      </c>
      <c r="E1428" s="1" t="s">
        <v>7516</v>
      </c>
      <c r="F1428" s="1" t="s">
        <v>7517</v>
      </c>
      <c r="G1428" s="5" t="s">
        <v>7517</v>
      </c>
      <c r="H1428" s="5" t="s">
        <v>7518</v>
      </c>
      <c r="I1428" s="5"/>
      <c r="J1428" s="5"/>
      <c r="K1428" s="5"/>
      <c r="L1428" s="5"/>
      <c r="M1428" s="5"/>
      <c r="N1428" s="5"/>
      <c r="O1428" s="0" t="s">
        <v>7516</v>
      </c>
      <c r="P1428" s="0" t="s">
        <v>7519</v>
      </c>
      <c r="Q1428" s="0" t="s">
        <v>51</v>
      </c>
      <c r="R1428" s="0" t="s">
        <v>52</v>
      </c>
      <c r="S1428" s="0" t="n">
        <v>3.125</v>
      </c>
      <c r="T1428" s="0" t="n">
        <v>3600</v>
      </c>
      <c r="U1428" s="0" t="n">
        <v>3600</v>
      </c>
      <c r="V1428" s="0" t="n">
        <v>7010</v>
      </c>
      <c r="W1428" s="0" t="s">
        <v>7520</v>
      </c>
      <c r="X1428" s="0" t="n">
        <v>163</v>
      </c>
      <c r="Y1428" s="0" t="s">
        <v>53</v>
      </c>
      <c r="Z1428" s="0" t="n">
        <v>3600</v>
      </c>
      <c r="AA1428" s="0" t="s">
        <v>54</v>
      </c>
      <c r="AB1428" s="0" t="s">
        <v>54</v>
      </c>
      <c r="AC1428" s="0" t="n">
        <v>5.064</v>
      </c>
      <c r="AD1428" s="0" t="s">
        <v>6893</v>
      </c>
      <c r="AG1428" s="6" t="n">
        <v>42460</v>
      </c>
      <c r="AH1428" s="0" t="n">
        <v>596</v>
      </c>
      <c r="AI1428" s="0" t="n">
        <v>678</v>
      </c>
      <c r="AJ1428" s="6" t="n">
        <v>42460</v>
      </c>
      <c r="AK1428" s="0" t="n">
        <v>5.064</v>
      </c>
      <c r="AL1428" s="6" t="n">
        <v>42460</v>
      </c>
      <c r="AM1428" s="0" t="n">
        <v>21.995</v>
      </c>
      <c r="AN1428" s="0" t="n">
        <v>25.041</v>
      </c>
      <c r="AO1428" s="0" t="s">
        <v>56</v>
      </c>
      <c r="AP1428" s="0" t="s">
        <v>56</v>
      </c>
      <c r="AQ1428" s="0" t="s">
        <v>70</v>
      </c>
      <c r="AR1428" s="0" t="s">
        <v>70</v>
      </c>
      <c r="AS1428" s="0" t="s">
        <v>53</v>
      </c>
      <c r="AT1428" s="0" t="n">
        <v>66</v>
      </c>
      <c r="AU1428" s="0" t="n">
        <v>65</v>
      </c>
      <c r="AX1428" s="0" t="s">
        <v>145</v>
      </c>
    </row>
    <row r="1429" customFormat="false" ht="15" hidden="false" customHeight="false" outlineLevel="0" collapsed="false">
      <c r="A1429" s="0" t="s">
        <v>7521</v>
      </c>
      <c r="B1429" s="0" t="s">
        <v>6339</v>
      </c>
      <c r="C1429" s="0" t="s">
        <v>7522</v>
      </c>
      <c r="E1429" s="1" t="s">
        <v>7522</v>
      </c>
      <c r="G1429" s="5" t="s">
        <v>7522</v>
      </c>
      <c r="H1429" s="5"/>
      <c r="I1429" s="5"/>
      <c r="J1429" s="5"/>
      <c r="K1429" s="5"/>
      <c r="L1429" s="5"/>
      <c r="M1429" s="5"/>
      <c r="N1429" s="5"/>
      <c r="O1429" s="0" t="s">
        <v>7522</v>
      </c>
      <c r="P1429" s="0" t="s">
        <v>7523</v>
      </c>
      <c r="Q1429" s="0" t="s">
        <v>51</v>
      </c>
      <c r="R1429" s="0" t="s">
        <v>52</v>
      </c>
      <c r="S1429" s="0" t="n">
        <v>28</v>
      </c>
      <c r="T1429" s="0" t="n">
        <v>2120</v>
      </c>
      <c r="U1429" s="0" t="n">
        <v>2120</v>
      </c>
      <c r="X1429" s="0" t="n">
        <v>15</v>
      </c>
      <c r="Y1429" s="0" t="s">
        <v>77</v>
      </c>
      <c r="Z1429" s="0" t="n">
        <v>2120</v>
      </c>
      <c r="AA1429" s="0" t="s">
        <v>54</v>
      </c>
      <c r="AB1429" s="0" t="s">
        <v>54</v>
      </c>
      <c r="AC1429" s="0" t="n">
        <v>344</v>
      </c>
      <c r="AD1429" s="0" t="s">
        <v>6539</v>
      </c>
      <c r="AG1429" s="6" t="n">
        <v>42735</v>
      </c>
      <c r="AH1429" s="0" t="n">
        <v>-160</v>
      </c>
      <c r="AI1429" s="0" t="n">
        <v>-169</v>
      </c>
      <c r="AJ1429" s="6" t="n">
        <v>42735</v>
      </c>
      <c r="AK1429" s="0" t="n">
        <v>344</v>
      </c>
      <c r="AL1429" s="6" t="n">
        <v>42735</v>
      </c>
      <c r="AM1429" s="0" t="n">
        <v>390</v>
      </c>
      <c r="AN1429" s="0" t="n">
        <v>411</v>
      </c>
      <c r="AO1429" s="0" t="n">
        <v>323</v>
      </c>
      <c r="AP1429" s="0" t="n">
        <v>361</v>
      </c>
      <c r="AQ1429" s="0" t="s">
        <v>880</v>
      </c>
      <c r="AR1429" s="0" t="s">
        <v>58</v>
      </c>
      <c r="AS1429" s="0" t="s">
        <v>77</v>
      </c>
      <c r="AT1429" s="0" t="n">
        <v>13</v>
      </c>
      <c r="AU1429" s="0" t="n">
        <v>13</v>
      </c>
      <c r="AV1429" s="0" t="s">
        <v>145</v>
      </c>
      <c r="AX1429" s="0" t="s">
        <v>145</v>
      </c>
    </row>
    <row r="1430" customFormat="false" ht="15" hidden="false" customHeight="false" outlineLevel="0" collapsed="false">
      <c r="A1430" s="0" t="s">
        <v>7524</v>
      </c>
      <c r="B1430" s="0" t="s">
        <v>6339</v>
      </c>
      <c r="C1430" s="0" t="s">
        <v>7525</v>
      </c>
      <c r="E1430" s="1" t="s">
        <v>7525</v>
      </c>
      <c r="G1430" s="5" t="s">
        <v>7525</v>
      </c>
      <c r="H1430" s="5"/>
      <c r="I1430" s="5"/>
      <c r="J1430" s="5"/>
      <c r="K1430" s="5"/>
      <c r="L1430" s="5"/>
      <c r="M1430" s="5"/>
      <c r="N1430" s="5" t="s">
        <v>7526</v>
      </c>
      <c r="O1430" s="0" t="s">
        <v>7525</v>
      </c>
      <c r="P1430" s="0" t="s">
        <v>7527</v>
      </c>
      <c r="Q1430" s="0" t="s">
        <v>51</v>
      </c>
      <c r="R1430" s="0" t="s">
        <v>119</v>
      </c>
      <c r="S1430" s="0" t="n">
        <v>79</v>
      </c>
      <c r="T1430" s="0" t="n">
        <v>6209</v>
      </c>
      <c r="U1430" s="0" t="n">
        <v>6209</v>
      </c>
      <c r="V1430" s="0" t="n">
        <v>7010</v>
      </c>
      <c r="W1430" s="0" t="s">
        <v>7528</v>
      </c>
      <c r="X1430" s="0" t="n">
        <v>10</v>
      </c>
      <c r="Y1430" s="0" t="s">
        <v>53</v>
      </c>
      <c r="Z1430" s="0" t="n">
        <v>6209</v>
      </c>
      <c r="AA1430" s="0" t="s">
        <v>54</v>
      </c>
      <c r="AB1430" s="0" t="s">
        <v>54</v>
      </c>
      <c r="AC1430" s="0" t="n">
        <v>168</v>
      </c>
      <c r="AD1430" s="0" t="s">
        <v>6579</v>
      </c>
      <c r="AG1430" s="6" t="n">
        <v>42369</v>
      </c>
      <c r="AH1430" s="0" t="n">
        <v>0</v>
      </c>
      <c r="AI1430" s="0" t="n">
        <v>0</v>
      </c>
      <c r="AJ1430" s="6" t="n">
        <v>42369</v>
      </c>
      <c r="AK1430" s="0" t="n">
        <v>168</v>
      </c>
      <c r="AL1430" s="6" t="n">
        <v>42369</v>
      </c>
      <c r="AM1430" s="0" t="n">
        <v>125</v>
      </c>
      <c r="AN1430" s="0" t="n">
        <v>136</v>
      </c>
      <c r="AO1430" s="0" t="s">
        <v>56</v>
      </c>
      <c r="AP1430" s="0" t="s">
        <v>56</v>
      </c>
      <c r="AQ1430" s="0" t="s">
        <v>70</v>
      </c>
      <c r="AR1430" s="0" t="s">
        <v>70</v>
      </c>
      <c r="AS1430" s="0" t="s">
        <v>53</v>
      </c>
      <c r="AT1430" s="0" t="n">
        <v>6</v>
      </c>
      <c r="AU1430" s="0" t="n">
        <v>5</v>
      </c>
      <c r="AX1430" s="0" t="s">
        <v>145</v>
      </c>
    </row>
    <row r="1431" customFormat="false" ht="15" hidden="false" customHeight="false" outlineLevel="0" collapsed="false">
      <c r="A1431" s="0" t="s">
        <v>7529</v>
      </c>
      <c r="B1431" s="0" t="s">
        <v>6339</v>
      </c>
      <c r="C1431" s="0" t="s">
        <v>7530</v>
      </c>
      <c r="E1431" s="1" t="s">
        <v>7530</v>
      </c>
      <c r="G1431" s="5" t="s">
        <v>7530</v>
      </c>
      <c r="H1431" s="5"/>
      <c r="I1431" s="5"/>
      <c r="J1431" s="5"/>
      <c r="K1431" s="5"/>
      <c r="L1431" s="5"/>
      <c r="M1431" s="5"/>
      <c r="N1431" s="5"/>
      <c r="O1431" s="0" t="s">
        <v>7530</v>
      </c>
      <c r="P1431" s="0" t="s">
        <v>7531</v>
      </c>
      <c r="Q1431" s="0" t="s">
        <v>51</v>
      </c>
      <c r="R1431" s="0" t="s">
        <v>119</v>
      </c>
      <c r="S1431" s="0" t="n">
        <v>10</v>
      </c>
      <c r="T1431" s="0" t="n">
        <v>7010</v>
      </c>
      <c r="U1431" s="0" t="n">
        <v>7010</v>
      </c>
      <c r="W1431" s="0" t="s">
        <v>7532</v>
      </c>
      <c r="X1431" s="0" t="n">
        <v>1</v>
      </c>
      <c r="Y1431" s="0" t="s">
        <v>77</v>
      </c>
      <c r="Z1431" s="0" t="n">
        <v>7010</v>
      </c>
      <c r="AA1431" s="0" t="s">
        <v>54</v>
      </c>
      <c r="AB1431" s="0" t="s">
        <v>54</v>
      </c>
      <c r="AD1431" s="0" t="s">
        <v>7533</v>
      </c>
      <c r="AE1431" s="0" t="s">
        <v>7534</v>
      </c>
      <c r="AF1431" s="0" t="n">
        <v>51</v>
      </c>
      <c r="AG1431" s="0" t="n">
        <v>58</v>
      </c>
      <c r="AH1431" s="6" t="n">
        <v>42460</v>
      </c>
      <c r="AI1431" s="0" t="s">
        <v>56</v>
      </c>
      <c r="AK1431" s="0" t="n">
        <v>22</v>
      </c>
      <c r="AL1431" s="0" t="n">
        <v>26</v>
      </c>
      <c r="AM1431" s="0" t="s">
        <v>56</v>
      </c>
      <c r="AN1431" s="0" t="s">
        <v>56</v>
      </c>
      <c r="AO1431" s="0" t="s">
        <v>70</v>
      </c>
      <c r="AP1431" s="0" t="s">
        <v>70</v>
      </c>
      <c r="AQ1431" s="0" t="s">
        <v>77</v>
      </c>
      <c r="AR1431" s="0" t="n">
        <v>2</v>
      </c>
      <c r="AS1431" s="0" t="n">
        <v>1</v>
      </c>
      <c r="AV1431" s="0" t="s">
        <v>145</v>
      </c>
    </row>
    <row r="1432" customFormat="false" ht="15" hidden="false" customHeight="false" outlineLevel="0" collapsed="false">
      <c r="A1432" s="0" t="s">
        <v>7535</v>
      </c>
      <c r="B1432" s="0" t="s">
        <v>6339</v>
      </c>
      <c r="C1432" s="0" t="s">
        <v>7536</v>
      </c>
      <c r="E1432" s="1" t="s">
        <v>7536</v>
      </c>
      <c r="G1432" s="5" t="s">
        <v>7536</v>
      </c>
      <c r="H1432" s="5"/>
      <c r="I1432" s="5"/>
      <c r="J1432" s="5"/>
      <c r="K1432" s="5"/>
      <c r="L1432" s="5"/>
      <c r="M1432" s="5"/>
      <c r="N1432" s="5"/>
      <c r="O1432" s="0" t="s">
        <v>7536</v>
      </c>
      <c r="P1432" s="0" t="s">
        <v>7537</v>
      </c>
      <c r="Q1432" s="0" t="s">
        <v>51</v>
      </c>
      <c r="R1432" s="0" t="s">
        <v>119</v>
      </c>
      <c r="S1432" s="0" t="n">
        <v>14</v>
      </c>
      <c r="T1432" s="0" t="n">
        <v>3299</v>
      </c>
      <c r="U1432" s="0" t="n">
        <v>3299</v>
      </c>
      <c r="W1432" s="0" t="s">
        <v>7538</v>
      </c>
      <c r="X1432" s="0" t="n">
        <v>4</v>
      </c>
      <c r="Y1432" s="0" t="s">
        <v>77</v>
      </c>
      <c r="Z1432" s="0" t="n">
        <v>3299</v>
      </c>
      <c r="AA1432" s="0" t="s">
        <v>54</v>
      </c>
      <c r="AB1432" s="0" t="s">
        <v>54</v>
      </c>
      <c r="AC1432" s="0" t="n">
        <v>83</v>
      </c>
      <c r="AD1432" s="0" t="s">
        <v>7539</v>
      </c>
      <c r="AE1432" s="0" t="s">
        <v>7540</v>
      </c>
      <c r="AF1432" s="0" t="n">
        <v>0</v>
      </c>
      <c r="AG1432" s="0" t="n">
        <v>0</v>
      </c>
      <c r="AH1432" s="6" t="n">
        <v>42460</v>
      </c>
      <c r="AI1432" s="0" t="n">
        <v>83</v>
      </c>
      <c r="AJ1432" s="6" t="n">
        <v>42460</v>
      </c>
      <c r="AK1432" s="0" t="n">
        <v>11</v>
      </c>
      <c r="AL1432" s="0" t="n">
        <v>12</v>
      </c>
      <c r="AM1432" s="0" t="s">
        <v>56</v>
      </c>
      <c r="AN1432" s="0" t="s">
        <v>56</v>
      </c>
      <c r="AO1432" s="0" t="s">
        <v>70</v>
      </c>
      <c r="AP1432" s="0" t="s">
        <v>70</v>
      </c>
      <c r="AQ1432" s="0" t="s">
        <v>77</v>
      </c>
      <c r="AR1432" s="0" t="n">
        <v>5</v>
      </c>
      <c r="AS1432" s="0" t="n">
        <v>4</v>
      </c>
      <c r="AV1432" s="0" t="s">
        <v>145</v>
      </c>
    </row>
    <row r="1433" customFormat="false" ht="15" hidden="false" customHeight="false" outlineLevel="0" collapsed="false">
      <c r="A1433" s="0" t="s">
        <v>7541</v>
      </c>
      <c r="B1433" s="0" t="s">
        <v>6339</v>
      </c>
      <c r="C1433" s="0" t="s">
        <v>7542</v>
      </c>
      <c r="E1433" s="1" t="s">
        <v>7542</v>
      </c>
      <c r="G1433" s="5" t="s">
        <v>7542</v>
      </c>
      <c r="H1433" s="5"/>
      <c r="I1433" s="5"/>
      <c r="J1433" s="5"/>
      <c r="K1433" s="5"/>
      <c r="L1433" s="5"/>
      <c r="M1433" s="5"/>
      <c r="N1433" s="5"/>
      <c r="O1433" s="0" t="s">
        <v>7543</v>
      </c>
      <c r="P1433" s="0" t="s">
        <v>7544</v>
      </c>
      <c r="Q1433" s="0" t="s">
        <v>51</v>
      </c>
      <c r="R1433" s="0" t="s">
        <v>52</v>
      </c>
      <c r="S1433" s="0" t="s">
        <v>56</v>
      </c>
      <c r="T1433" s="0" t="n">
        <v>6202</v>
      </c>
      <c r="U1433" s="0" t="n">
        <v>6202</v>
      </c>
      <c r="V1433" s="0" t="n">
        <v>7010</v>
      </c>
      <c r="W1433" s="0" t="s">
        <v>7545</v>
      </c>
      <c r="X1433" s="0" t="n">
        <v>110</v>
      </c>
      <c r="Y1433" s="0" t="s">
        <v>67</v>
      </c>
      <c r="AA1433" s="0" t="s">
        <v>120</v>
      </c>
      <c r="AB1433" s="0" t="s">
        <v>56</v>
      </c>
      <c r="AD1433" s="0" t="s">
        <v>6625</v>
      </c>
      <c r="AE1433" s="0" t="s">
        <v>7546</v>
      </c>
      <c r="AF1433" s="0" t="n">
        <v>-8</v>
      </c>
      <c r="AG1433" s="0" t="n">
        <v>-8</v>
      </c>
      <c r="AH1433" s="6" t="n">
        <v>42429</v>
      </c>
      <c r="AI1433" s="0" t="s">
        <v>56</v>
      </c>
      <c r="AK1433" s="0" t="n">
        <v>221</v>
      </c>
      <c r="AL1433" s="0" t="n">
        <v>240</v>
      </c>
      <c r="AM1433" s="0" t="n">
        <v>1.006</v>
      </c>
      <c r="AN1433" s="0" t="n">
        <v>1.083</v>
      </c>
      <c r="AO1433" s="0" t="s">
        <v>189</v>
      </c>
      <c r="AP1433" s="0" t="s">
        <v>189</v>
      </c>
      <c r="AQ1433" s="0" t="s">
        <v>67</v>
      </c>
      <c r="AR1433" s="0" t="n">
        <v>57</v>
      </c>
      <c r="AS1433" s="0" t="n">
        <v>10</v>
      </c>
      <c r="AV1433" s="0" t="s">
        <v>145</v>
      </c>
    </row>
    <row r="1434" customFormat="false" ht="15" hidden="false" customHeight="false" outlineLevel="0" collapsed="false">
      <c r="A1434" s="0" t="s">
        <v>7547</v>
      </c>
      <c r="B1434" s="0" t="s">
        <v>6339</v>
      </c>
      <c r="C1434" s="0" t="s">
        <v>7548</v>
      </c>
      <c r="E1434" s="1" t="s">
        <v>7548</v>
      </c>
      <c r="G1434" s="5" t="s">
        <v>7548</v>
      </c>
      <c r="H1434" s="5"/>
      <c r="I1434" s="5"/>
      <c r="J1434" s="5"/>
      <c r="K1434" s="5"/>
      <c r="L1434" s="5"/>
      <c r="M1434" s="5"/>
      <c r="N1434" s="5"/>
      <c r="O1434" s="0" t="s">
        <v>7548</v>
      </c>
      <c r="P1434" s="0" t="s">
        <v>7549</v>
      </c>
      <c r="Q1434" s="0" t="s">
        <v>51</v>
      </c>
      <c r="R1434" s="0" t="s">
        <v>52</v>
      </c>
      <c r="S1434" s="0" t="n">
        <v>105</v>
      </c>
      <c r="T1434" s="0" t="n">
        <v>6190</v>
      </c>
      <c r="U1434" s="0" t="n">
        <v>6190</v>
      </c>
      <c r="W1434" s="0" t="s">
        <v>7550</v>
      </c>
      <c r="X1434" s="0" t="n">
        <v>49</v>
      </c>
      <c r="Y1434" s="0" t="s">
        <v>53</v>
      </c>
      <c r="Z1434" s="0" t="n">
        <v>6190</v>
      </c>
      <c r="AA1434" s="0" t="s">
        <v>54</v>
      </c>
      <c r="AB1434" s="0" t="s">
        <v>54</v>
      </c>
      <c r="AC1434" s="0" t="n">
        <v>635</v>
      </c>
      <c r="AD1434" s="0" t="s">
        <v>962</v>
      </c>
      <c r="AG1434" s="6" t="n">
        <v>42551</v>
      </c>
      <c r="AH1434" s="0" t="n">
        <v>-284</v>
      </c>
      <c r="AI1434" s="0" t="n">
        <v>-315</v>
      </c>
      <c r="AJ1434" s="6" t="n">
        <v>42551</v>
      </c>
      <c r="AK1434" s="0" t="n">
        <v>635</v>
      </c>
      <c r="AL1434" s="6" t="n">
        <v>42551</v>
      </c>
      <c r="AM1434" s="0" t="n">
        <v>119</v>
      </c>
      <c r="AN1434" s="0" t="n">
        <v>132</v>
      </c>
      <c r="AO1434" s="0" t="n">
        <v>76</v>
      </c>
      <c r="AP1434" s="0" t="n">
        <v>85</v>
      </c>
      <c r="AQ1434" s="0" t="s">
        <v>880</v>
      </c>
      <c r="AR1434" s="0" t="s">
        <v>58</v>
      </c>
      <c r="AS1434" s="0" t="s">
        <v>53</v>
      </c>
      <c r="AT1434" s="0" t="n">
        <v>32</v>
      </c>
      <c r="AU1434" s="0" t="n">
        <v>33</v>
      </c>
      <c r="AX1434" s="0" t="s">
        <v>145</v>
      </c>
      <c r="AY1434" s="0" t="s">
        <v>7551</v>
      </c>
    </row>
    <row r="1435" customFormat="false" ht="15" hidden="false" customHeight="false" outlineLevel="0" collapsed="false">
      <c r="A1435" s="0" t="s">
        <v>7552</v>
      </c>
      <c r="B1435" s="0" t="s">
        <v>6339</v>
      </c>
      <c r="C1435" s="0" t="s">
        <v>7553</v>
      </c>
      <c r="E1435" s="1" t="s">
        <v>7553</v>
      </c>
      <c r="G1435" s="5" t="s">
        <v>7553</v>
      </c>
      <c r="H1435" s="5"/>
      <c r="I1435" s="5"/>
      <c r="J1435" s="5"/>
      <c r="K1435" s="5"/>
      <c r="L1435" s="5"/>
      <c r="M1435" s="5"/>
      <c r="N1435" s="5"/>
      <c r="O1435" s="0" t="s">
        <v>7553</v>
      </c>
      <c r="P1435" s="0" t="s">
        <v>7554</v>
      </c>
      <c r="Q1435" s="0" t="s">
        <v>451</v>
      </c>
      <c r="R1435" s="0" t="s">
        <v>52</v>
      </c>
      <c r="S1435" s="0" t="n">
        <v>881</v>
      </c>
      <c r="T1435" s="0" t="n">
        <v>6619</v>
      </c>
      <c r="U1435" s="0" t="n">
        <v>6619</v>
      </c>
      <c r="X1435" s="0" t="n">
        <v>228</v>
      </c>
      <c r="Y1435" s="0" t="s">
        <v>53</v>
      </c>
      <c r="Z1435" s="0" t="n">
        <v>6619</v>
      </c>
      <c r="AA1435" s="0" t="s">
        <v>54</v>
      </c>
      <c r="AB1435" s="0" t="s">
        <v>54</v>
      </c>
      <c r="AC1435" s="0" t="n">
        <v>11.205</v>
      </c>
      <c r="AD1435" s="0" t="s">
        <v>7555</v>
      </c>
      <c r="AG1435" s="6" t="n">
        <v>42735</v>
      </c>
      <c r="AH1435" s="0" t="n">
        <v>78</v>
      </c>
      <c r="AI1435" s="0" t="n">
        <v>82</v>
      </c>
      <c r="AJ1435" s="6" t="n">
        <v>42735</v>
      </c>
      <c r="AK1435" s="0" t="n">
        <v>11.205</v>
      </c>
      <c r="AL1435" s="6" t="n">
        <v>42735</v>
      </c>
      <c r="AM1435" s="0" t="n">
        <v>1.417</v>
      </c>
      <c r="AN1435" s="0" t="n">
        <v>1.493</v>
      </c>
      <c r="AO1435" s="0" t="n">
        <v>434</v>
      </c>
      <c r="AP1435" s="0" t="n">
        <v>485</v>
      </c>
      <c r="AQ1435" s="0" t="s">
        <v>880</v>
      </c>
      <c r="AR1435" s="0" t="s">
        <v>58</v>
      </c>
      <c r="AS1435" s="0" t="s">
        <v>53</v>
      </c>
      <c r="AT1435" s="0" t="n">
        <v>37</v>
      </c>
      <c r="AU1435" s="0" t="n">
        <v>36</v>
      </c>
      <c r="AX1435" s="0" t="s">
        <v>145</v>
      </c>
      <c r="AY1435" s="0" t="s">
        <v>7556</v>
      </c>
    </row>
    <row r="1436" customFormat="false" ht="15" hidden="false" customHeight="false" outlineLevel="0" collapsed="false">
      <c r="A1436" s="0" t="s">
        <v>7557</v>
      </c>
      <c r="B1436" s="0" t="s">
        <v>6339</v>
      </c>
      <c r="C1436" s="0" t="s">
        <v>7558</v>
      </c>
      <c r="E1436" s="1" t="s">
        <v>7558</v>
      </c>
      <c r="G1436" s="5" t="s">
        <v>7558</v>
      </c>
      <c r="H1436" s="5"/>
      <c r="I1436" s="5"/>
      <c r="J1436" s="5"/>
      <c r="K1436" s="5"/>
      <c r="L1436" s="5"/>
      <c r="M1436" s="5"/>
      <c r="N1436" s="5"/>
      <c r="O1436" s="0" t="s">
        <v>7558</v>
      </c>
      <c r="P1436" s="0" t="s">
        <v>7559</v>
      </c>
      <c r="Q1436" s="0" t="s">
        <v>51</v>
      </c>
      <c r="R1436" s="0" t="s">
        <v>52</v>
      </c>
      <c r="S1436" s="0" t="n">
        <v>65</v>
      </c>
      <c r="T1436" s="0" t="n">
        <v>2611</v>
      </c>
      <c r="U1436" s="0" t="n">
        <v>2611</v>
      </c>
      <c r="X1436" s="0" t="n">
        <v>8</v>
      </c>
      <c r="Y1436" s="0" t="s">
        <v>53</v>
      </c>
      <c r="Z1436" s="0" t="n">
        <v>2611</v>
      </c>
      <c r="AA1436" s="0" t="s">
        <v>54</v>
      </c>
      <c r="AB1436" s="0" t="s">
        <v>54</v>
      </c>
      <c r="AC1436" s="0" t="n">
        <v>138</v>
      </c>
      <c r="AD1436" s="0" t="s">
        <v>7560</v>
      </c>
      <c r="AG1436" s="6" t="n">
        <v>42735</v>
      </c>
      <c r="AH1436" s="0" t="n">
        <v>2</v>
      </c>
      <c r="AI1436" s="0" t="n">
        <v>2</v>
      </c>
      <c r="AJ1436" s="6" t="n">
        <v>42735</v>
      </c>
      <c r="AK1436" s="0" t="n">
        <v>138</v>
      </c>
      <c r="AL1436" s="6" t="n">
        <v>42735</v>
      </c>
      <c r="AM1436" s="0" t="n">
        <v>46</v>
      </c>
      <c r="AN1436" s="0" t="n">
        <v>48</v>
      </c>
      <c r="AO1436" s="0" t="n">
        <v>35</v>
      </c>
      <c r="AP1436" s="0" t="n">
        <v>39</v>
      </c>
      <c r="AQ1436" s="0" t="s">
        <v>880</v>
      </c>
      <c r="AR1436" s="0" t="s">
        <v>58</v>
      </c>
      <c r="AS1436" s="0" t="s">
        <v>53</v>
      </c>
      <c r="AT1436" s="0" t="n">
        <v>5</v>
      </c>
      <c r="AU1436" s="0" t="n">
        <v>4</v>
      </c>
      <c r="AV1436" s="0" t="s">
        <v>145</v>
      </c>
      <c r="AX1436" s="0" t="s">
        <v>145</v>
      </c>
      <c r="AY1436" s="0" t="s">
        <v>7561</v>
      </c>
    </row>
    <row r="1437" customFormat="false" ht="15" hidden="false" customHeight="false" outlineLevel="0" collapsed="false">
      <c r="A1437" s="0" t="s">
        <v>7562</v>
      </c>
      <c r="B1437" s="0" t="s">
        <v>6339</v>
      </c>
      <c r="C1437" s="0" t="s">
        <v>7563</v>
      </c>
      <c r="E1437" s="1" t="s">
        <v>7563</v>
      </c>
      <c r="G1437" s="5" t="s">
        <v>7563</v>
      </c>
      <c r="H1437" s="5"/>
      <c r="I1437" s="5"/>
      <c r="J1437" s="5"/>
      <c r="K1437" s="5"/>
      <c r="L1437" s="5"/>
      <c r="M1437" s="5"/>
      <c r="N1437" s="5"/>
      <c r="O1437" s="0" t="s">
        <v>7564</v>
      </c>
      <c r="P1437" s="0" t="s">
        <v>7565</v>
      </c>
      <c r="Q1437" s="0" t="s">
        <v>51</v>
      </c>
      <c r="R1437" s="0" t="s">
        <v>52</v>
      </c>
      <c r="S1437" s="0" t="n">
        <v>730</v>
      </c>
      <c r="T1437" s="0" t="n">
        <v>2910</v>
      </c>
      <c r="U1437" s="0" t="n">
        <v>2910</v>
      </c>
      <c r="W1437" s="0" t="s">
        <v>7566</v>
      </c>
      <c r="X1437" s="0" t="n">
        <v>31</v>
      </c>
      <c r="Y1437" s="0" t="s">
        <v>67</v>
      </c>
      <c r="AA1437" s="0" t="s">
        <v>7567</v>
      </c>
      <c r="AB1437" s="0" t="s">
        <v>56</v>
      </c>
      <c r="AD1437" s="0" t="s">
        <v>7568</v>
      </c>
      <c r="AE1437" s="0" t="s">
        <v>7569</v>
      </c>
      <c r="AF1437" s="0" t="n">
        <v>-172</v>
      </c>
      <c r="AG1437" s="0" t="n">
        <v>-182</v>
      </c>
      <c r="AH1437" s="6" t="n">
        <v>42735</v>
      </c>
      <c r="AI1437" s="0" t="n">
        <v>1.495</v>
      </c>
      <c r="AJ1437" s="6" t="n">
        <v>42735</v>
      </c>
      <c r="AK1437" s="0" t="n">
        <v>1.482</v>
      </c>
      <c r="AL1437" s="0" t="n">
        <v>1.562</v>
      </c>
      <c r="AM1437" s="0" t="s">
        <v>56</v>
      </c>
      <c r="AN1437" s="0" t="s">
        <v>56</v>
      </c>
      <c r="AO1437" s="0" t="s">
        <v>70</v>
      </c>
      <c r="AP1437" s="0" t="s">
        <v>70</v>
      </c>
      <c r="AQ1437" s="0" t="s">
        <v>67</v>
      </c>
      <c r="AR1437" s="0" t="n">
        <v>17</v>
      </c>
      <c r="AS1437" s="0" t="n">
        <v>14</v>
      </c>
      <c r="AV1437" s="0" t="s">
        <v>145</v>
      </c>
    </row>
    <row r="1438" customFormat="false" ht="15" hidden="false" customHeight="false" outlineLevel="0" collapsed="false">
      <c r="A1438" s="0" t="s">
        <v>7570</v>
      </c>
      <c r="B1438" s="0" t="s">
        <v>6339</v>
      </c>
      <c r="C1438" s="0" t="s">
        <v>7571</v>
      </c>
      <c r="E1438" s="1" t="s">
        <v>7571</v>
      </c>
      <c r="G1438" s="5" t="s">
        <v>7571</v>
      </c>
      <c r="H1438" s="5"/>
      <c r="I1438" s="5"/>
      <c r="J1438" s="5"/>
      <c r="K1438" s="5"/>
      <c r="L1438" s="5"/>
      <c r="M1438" s="5"/>
      <c r="N1438" s="5"/>
      <c r="O1438" s="0" t="s">
        <v>7571</v>
      </c>
      <c r="P1438" s="0" t="s">
        <v>7572</v>
      </c>
      <c r="Q1438" s="0" t="s">
        <v>51</v>
      </c>
      <c r="R1438" s="0" t="s">
        <v>52</v>
      </c>
      <c r="S1438" s="0" t="n">
        <v>7.022</v>
      </c>
      <c r="T1438" s="0" t="n">
        <v>1711</v>
      </c>
      <c r="U1438" s="0" t="n">
        <v>1711</v>
      </c>
      <c r="V1438" s="0" t="n">
        <v>1712</v>
      </c>
      <c r="X1438" s="0" t="n">
        <v>528</v>
      </c>
      <c r="Y1438" s="0" t="s">
        <v>77</v>
      </c>
      <c r="Z1438" s="0" t="n">
        <v>1711</v>
      </c>
      <c r="AA1438" s="0" t="s">
        <v>54</v>
      </c>
      <c r="AB1438" s="0" t="s">
        <v>54</v>
      </c>
      <c r="AC1438" s="0" t="n">
        <v>25.4</v>
      </c>
      <c r="AD1438" s="0" t="s">
        <v>7573</v>
      </c>
      <c r="AG1438" s="6" t="n">
        <v>42735</v>
      </c>
      <c r="AH1438" s="0" t="n">
        <v>638</v>
      </c>
      <c r="AI1438" s="0" t="n">
        <v>673</v>
      </c>
      <c r="AJ1438" s="6" t="n">
        <v>42735</v>
      </c>
      <c r="AK1438" s="0" t="n">
        <v>25.4</v>
      </c>
      <c r="AL1438" s="6" t="n">
        <v>42735</v>
      </c>
      <c r="AM1438" s="0" t="n">
        <v>7.31</v>
      </c>
      <c r="AN1438" s="0" t="n">
        <v>7.705</v>
      </c>
      <c r="AO1438" s="0" t="n">
        <v>8.681</v>
      </c>
      <c r="AP1438" s="0" t="n">
        <v>9.7</v>
      </c>
      <c r="AQ1438" s="0" t="s">
        <v>880</v>
      </c>
      <c r="AR1438" s="0" t="s">
        <v>58</v>
      </c>
      <c r="AS1438" s="0" t="s">
        <v>77</v>
      </c>
      <c r="AT1438" s="0" t="n">
        <v>219</v>
      </c>
      <c r="AU1438" s="0" t="n">
        <v>232</v>
      </c>
      <c r="AV1438" s="0" t="s">
        <v>145</v>
      </c>
      <c r="AX1438" s="0" t="s">
        <v>145</v>
      </c>
      <c r="AY1438" s="0" t="s">
        <v>7574</v>
      </c>
    </row>
    <row r="1439" customFormat="false" ht="15" hidden="false" customHeight="false" outlineLevel="0" collapsed="false">
      <c r="A1439" s="0" t="s">
        <v>7575</v>
      </c>
      <c r="B1439" s="0" t="s">
        <v>6339</v>
      </c>
      <c r="C1439" s="0" t="s">
        <v>7576</v>
      </c>
      <c r="E1439" s="1" t="s">
        <v>7576</v>
      </c>
      <c r="G1439" s="5" t="s">
        <v>7576</v>
      </c>
      <c r="H1439" s="5"/>
      <c r="I1439" s="5"/>
      <c r="J1439" s="5"/>
      <c r="K1439" s="5"/>
      <c r="L1439" s="5"/>
      <c r="M1439" s="5"/>
      <c r="N1439" s="5"/>
      <c r="O1439" s="0" t="s">
        <v>7577</v>
      </c>
      <c r="P1439" s="0" t="s">
        <v>7578</v>
      </c>
      <c r="Q1439" s="0" t="s">
        <v>51</v>
      </c>
      <c r="R1439" s="0" t="s">
        <v>52</v>
      </c>
      <c r="S1439" s="0" t="n">
        <v>2.485</v>
      </c>
      <c r="T1439" s="0" t="n">
        <v>1085</v>
      </c>
      <c r="U1439" s="0" t="n">
        <v>1085</v>
      </c>
      <c r="V1439" s="0" t="n">
        <v>7010</v>
      </c>
      <c r="W1439" s="0" t="s">
        <v>7579</v>
      </c>
      <c r="X1439" s="0" t="n">
        <v>130</v>
      </c>
      <c r="Y1439" s="0" t="s">
        <v>67</v>
      </c>
      <c r="AA1439" s="0" t="s">
        <v>54</v>
      </c>
      <c r="AB1439" s="0" t="s">
        <v>54</v>
      </c>
      <c r="AD1439" s="0" t="s">
        <v>962</v>
      </c>
      <c r="AG1439" s="6" t="n">
        <v>42364</v>
      </c>
      <c r="AH1439" s="0" t="n">
        <v>71</v>
      </c>
      <c r="AI1439" s="0" t="n">
        <v>77</v>
      </c>
      <c r="AJ1439" s="6" t="n">
        <v>42364</v>
      </c>
      <c r="AK1439" s="0" t="n">
        <v>18.314</v>
      </c>
      <c r="AL1439" s="6" t="n">
        <v>42364</v>
      </c>
      <c r="AM1439" s="0" t="n">
        <v>1.743</v>
      </c>
      <c r="AN1439" s="0" t="n">
        <v>1.898</v>
      </c>
      <c r="AO1439" s="0" t="s">
        <v>56</v>
      </c>
      <c r="AP1439" s="0" t="s">
        <v>56</v>
      </c>
      <c r="AQ1439" s="0" t="s">
        <v>70</v>
      </c>
      <c r="AR1439" s="0" t="s">
        <v>70</v>
      </c>
      <c r="AS1439" s="0" t="s">
        <v>67</v>
      </c>
      <c r="AT1439" s="0" t="n">
        <v>47</v>
      </c>
      <c r="AU1439" s="0" t="n">
        <v>15</v>
      </c>
      <c r="AX1439" s="0" t="s">
        <v>145</v>
      </c>
    </row>
    <row r="1440" customFormat="false" ht="15" hidden="false" customHeight="false" outlineLevel="0" collapsed="false">
      <c r="A1440" s="0" t="s">
        <v>7580</v>
      </c>
      <c r="B1440" s="0" t="s">
        <v>6339</v>
      </c>
      <c r="C1440" s="0" t="s">
        <v>7581</v>
      </c>
      <c r="E1440" s="1" t="s">
        <v>7581</v>
      </c>
      <c r="G1440" s="5" t="s">
        <v>7581</v>
      </c>
      <c r="H1440" s="5"/>
      <c r="I1440" s="5"/>
      <c r="J1440" s="5"/>
      <c r="K1440" s="5"/>
      <c r="L1440" s="5"/>
      <c r="M1440" s="5"/>
      <c r="N1440" s="5"/>
      <c r="O1440" s="0" t="s">
        <v>7581</v>
      </c>
      <c r="P1440" s="0" t="s">
        <v>7582</v>
      </c>
      <c r="Q1440" s="0" t="s">
        <v>51</v>
      </c>
      <c r="R1440" s="0" t="s">
        <v>52</v>
      </c>
      <c r="S1440" s="0" t="n">
        <v>175</v>
      </c>
      <c r="T1440" s="0" t="n">
        <v>6209</v>
      </c>
      <c r="U1440" s="0" t="n">
        <v>6209</v>
      </c>
      <c r="W1440" s="0" t="s">
        <v>7583</v>
      </c>
      <c r="X1440" s="0" t="n">
        <v>29</v>
      </c>
      <c r="Y1440" s="0" t="s">
        <v>77</v>
      </c>
      <c r="Z1440" s="0" t="n">
        <v>6209</v>
      </c>
      <c r="AA1440" s="0" t="s">
        <v>54</v>
      </c>
      <c r="AB1440" s="0" t="s">
        <v>54</v>
      </c>
      <c r="AC1440" s="0" t="n">
        <v>283</v>
      </c>
      <c r="AD1440" s="0" t="s">
        <v>962</v>
      </c>
      <c r="AG1440" s="6" t="n">
        <v>42825</v>
      </c>
      <c r="AH1440" s="0" t="n">
        <v>-18</v>
      </c>
      <c r="AI1440" s="0" t="n">
        <v>-19</v>
      </c>
      <c r="AJ1440" s="6" t="n">
        <v>42825</v>
      </c>
      <c r="AK1440" s="0" t="n">
        <v>283</v>
      </c>
      <c r="AL1440" s="6" t="n">
        <v>42825</v>
      </c>
      <c r="AM1440" s="0" t="n">
        <v>220</v>
      </c>
      <c r="AN1440" s="0" t="n">
        <v>235</v>
      </c>
      <c r="AO1440" s="0" t="n">
        <v>236</v>
      </c>
      <c r="AP1440" s="0" t="n">
        <v>263</v>
      </c>
      <c r="AQ1440" s="0" t="s">
        <v>880</v>
      </c>
      <c r="AR1440" s="0" t="s">
        <v>58</v>
      </c>
      <c r="AS1440" s="0" t="s">
        <v>77</v>
      </c>
      <c r="AT1440" s="0" t="n">
        <v>27</v>
      </c>
      <c r="AU1440" s="0" t="n">
        <v>26</v>
      </c>
      <c r="AX1440" s="0" t="s">
        <v>145</v>
      </c>
      <c r="AY1440" s="0" t="s">
        <v>1071</v>
      </c>
    </row>
    <row r="1441" customFormat="false" ht="15" hidden="false" customHeight="false" outlineLevel="0" collapsed="false">
      <c r="A1441" s="0" t="s">
        <v>7584</v>
      </c>
      <c r="B1441" s="0" t="s">
        <v>6339</v>
      </c>
      <c r="C1441" s="0" t="s">
        <v>7585</v>
      </c>
      <c r="E1441" s="1" t="s">
        <v>7585</v>
      </c>
      <c r="G1441" s="5" t="s">
        <v>7585</v>
      </c>
      <c r="H1441" s="5"/>
      <c r="I1441" s="5"/>
      <c r="J1441" s="5"/>
      <c r="K1441" s="5"/>
      <c r="L1441" s="5"/>
      <c r="M1441" s="5"/>
      <c r="N1441" s="5"/>
      <c r="O1441" s="0" t="s">
        <v>7585</v>
      </c>
      <c r="P1441" s="0" t="s">
        <v>7586</v>
      </c>
      <c r="Q1441" s="0" t="s">
        <v>51</v>
      </c>
      <c r="R1441" s="0" t="s">
        <v>119</v>
      </c>
      <c r="S1441" s="0" t="n">
        <v>0</v>
      </c>
      <c r="T1441" s="0" t="n">
        <v>8299</v>
      </c>
      <c r="U1441" s="0" t="n">
        <v>8299</v>
      </c>
      <c r="W1441" s="0" t="s">
        <v>7587</v>
      </c>
      <c r="X1441" s="0" t="n">
        <v>1</v>
      </c>
      <c r="Y1441" s="0" t="s">
        <v>77</v>
      </c>
      <c r="Z1441" s="0" t="n">
        <v>8299</v>
      </c>
      <c r="AA1441" s="0" t="s">
        <v>54</v>
      </c>
      <c r="AB1441" s="0" t="s">
        <v>54</v>
      </c>
      <c r="AC1441" s="0" t="n">
        <v>45</v>
      </c>
      <c r="AD1441" s="0" t="s">
        <v>962</v>
      </c>
      <c r="AE1441" s="0" t="s">
        <v>7588</v>
      </c>
      <c r="AF1441" s="0" t="n">
        <v>-1</v>
      </c>
      <c r="AG1441" s="0" t="n">
        <v>-2</v>
      </c>
      <c r="AH1441" s="6" t="n">
        <v>42338</v>
      </c>
      <c r="AI1441" s="0" t="n">
        <v>45</v>
      </c>
      <c r="AJ1441" s="6" t="n">
        <v>42338</v>
      </c>
      <c r="AK1441" s="0" t="n">
        <v>18</v>
      </c>
      <c r="AL1441" s="0" t="n">
        <v>19</v>
      </c>
      <c r="AM1441" s="0" t="s">
        <v>56</v>
      </c>
      <c r="AN1441" s="0" t="s">
        <v>56</v>
      </c>
      <c r="AO1441" s="0" t="s">
        <v>70</v>
      </c>
      <c r="AP1441" s="0" t="s">
        <v>70</v>
      </c>
      <c r="AQ1441" s="0" t="s">
        <v>77</v>
      </c>
      <c r="AR1441" s="0" t="n">
        <v>2</v>
      </c>
      <c r="AS1441" s="0" t="n">
        <v>1</v>
      </c>
      <c r="AT1441" s="0" t="s">
        <v>145</v>
      </c>
      <c r="AV1441" s="0" t="s">
        <v>145</v>
      </c>
    </row>
    <row r="1442" customFormat="false" ht="15" hidden="false" customHeight="false" outlineLevel="0" collapsed="false">
      <c r="A1442" s="0" t="s">
        <v>7589</v>
      </c>
      <c r="B1442" s="0" t="s">
        <v>6339</v>
      </c>
      <c r="C1442" s="0" t="s">
        <v>7590</v>
      </c>
      <c r="E1442" s="1" t="s">
        <v>7590</v>
      </c>
      <c r="G1442" s="5" t="s">
        <v>7590</v>
      </c>
      <c r="H1442" s="5"/>
      <c r="I1442" s="5"/>
      <c r="J1442" s="5"/>
      <c r="K1442" s="5"/>
      <c r="L1442" s="5"/>
      <c r="M1442" s="5"/>
      <c r="N1442" s="5"/>
      <c r="O1442" s="0" t="s">
        <v>7590</v>
      </c>
      <c r="P1442" s="0" t="s">
        <v>7591</v>
      </c>
      <c r="Q1442" s="0" t="s">
        <v>51</v>
      </c>
      <c r="R1442" s="0" t="s">
        <v>52</v>
      </c>
      <c r="S1442" s="0" t="n">
        <v>12.174</v>
      </c>
      <c r="T1442" s="0" t="n">
        <v>2041</v>
      </c>
      <c r="U1442" s="0" t="n">
        <v>2041</v>
      </c>
      <c r="W1442" s="0" t="s">
        <v>7592</v>
      </c>
      <c r="X1442" s="0" t="n">
        <v>868</v>
      </c>
      <c r="Y1442" s="0" t="s">
        <v>53</v>
      </c>
      <c r="Z1442" s="0" t="n">
        <v>2041</v>
      </c>
      <c r="AA1442" s="0" t="s">
        <v>54</v>
      </c>
      <c r="AB1442" s="0" t="s">
        <v>54</v>
      </c>
      <c r="AC1442" s="0" t="n">
        <v>34.7</v>
      </c>
      <c r="AD1442" s="0" t="s">
        <v>6625</v>
      </c>
      <c r="AG1442" s="6" t="n">
        <v>42735</v>
      </c>
      <c r="AH1442" s="0" t="n">
        <v>2.138</v>
      </c>
      <c r="AI1442" s="0" t="n">
        <v>2.254</v>
      </c>
      <c r="AJ1442" s="6" t="n">
        <v>42735</v>
      </c>
      <c r="AK1442" s="0" t="n">
        <v>34.7</v>
      </c>
      <c r="AL1442" s="6" t="n">
        <v>42735</v>
      </c>
      <c r="AM1442" s="0" t="n">
        <v>21.029</v>
      </c>
      <c r="AN1442" s="0" t="n">
        <v>22.167</v>
      </c>
      <c r="AO1442" s="0" t="n">
        <v>63.25</v>
      </c>
      <c r="AP1442" s="0" t="n">
        <v>70.672</v>
      </c>
      <c r="AQ1442" s="0" t="s">
        <v>880</v>
      </c>
      <c r="AR1442" s="0" t="s">
        <v>58</v>
      </c>
      <c r="AS1442" s="0" t="s">
        <v>53</v>
      </c>
      <c r="AT1442" s="0" t="n">
        <v>376</v>
      </c>
      <c r="AU1442" s="0" t="n">
        <v>377</v>
      </c>
      <c r="AV1442" s="0" t="s">
        <v>7593</v>
      </c>
      <c r="AX1442" s="0" t="s">
        <v>145</v>
      </c>
      <c r="AY1442" s="0" t="s">
        <v>7594</v>
      </c>
    </row>
    <row r="1443" customFormat="false" ht="15" hidden="false" customHeight="false" outlineLevel="0" collapsed="false">
      <c r="A1443" s="0" t="s">
        <v>7595</v>
      </c>
      <c r="B1443" s="0" t="s">
        <v>6339</v>
      </c>
      <c r="C1443" s="0" t="s">
        <v>7596</v>
      </c>
      <c r="E1443" s="1" t="s">
        <v>7596</v>
      </c>
      <c r="F1443" s="1" t="s">
        <v>253</v>
      </c>
      <c r="G1443" s="5" t="e">
        <f aca="false">#N/A</f>
        <v>#N/A</v>
      </c>
      <c r="H1443" s="5"/>
      <c r="I1443" s="5"/>
      <c r="J1443" s="5"/>
      <c r="K1443" s="5"/>
      <c r="L1443" s="5"/>
      <c r="M1443" s="5"/>
      <c r="N1443" s="5"/>
      <c r="O1443" s="0" t="s">
        <v>7597</v>
      </c>
      <c r="P1443" s="0" t="s">
        <v>7598</v>
      </c>
      <c r="Q1443" s="0" t="s">
        <v>51</v>
      </c>
      <c r="R1443" s="0" t="s">
        <v>52</v>
      </c>
      <c r="S1443" s="0" t="n">
        <v>143</v>
      </c>
      <c r="T1443" s="0" t="n">
        <v>7010</v>
      </c>
      <c r="U1443" s="0" t="n">
        <v>7010</v>
      </c>
      <c r="W1443" s="0" t="s">
        <v>7599</v>
      </c>
      <c r="X1443" s="0" t="n">
        <v>86</v>
      </c>
      <c r="Y1443" s="0" t="s">
        <v>67</v>
      </c>
      <c r="AA1443" s="0" t="s">
        <v>54</v>
      </c>
      <c r="AB1443" s="0" t="s">
        <v>54</v>
      </c>
      <c r="AD1443" s="0" t="s">
        <v>6625</v>
      </c>
      <c r="AE1443" s="0" t="s">
        <v>7600</v>
      </c>
      <c r="AF1443" s="0" t="n">
        <v>44</v>
      </c>
      <c r="AG1443" s="0" t="n">
        <v>51</v>
      </c>
      <c r="AH1443" s="6" t="n">
        <v>42490</v>
      </c>
      <c r="AI1443" s="0" t="n">
        <v>933</v>
      </c>
      <c r="AJ1443" s="6" t="n">
        <v>42490</v>
      </c>
      <c r="AK1443" s="0" t="n">
        <v>902</v>
      </c>
      <c r="AL1443" s="0" t="n">
        <v>1.028</v>
      </c>
      <c r="AM1443" s="0" t="s">
        <v>56</v>
      </c>
      <c r="AN1443" s="0" t="s">
        <v>56</v>
      </c>
      <c r="AO1443" s="0" t="s">
        <v>70</v>
      </c>
      <c r="AP1443" s="0" t="s">
        <v>70</v>
      </c>
      <c r="AQ1443" s="0" t="s">
        <v>67</v>
      </c>
      <c r="AR1443" s="0" t="n">
        <v>37</v>
      </c>
      <c r="AS1443" s="0" t="n">
        <v>1</v>
      </c>
      <c r="AV1443" s="0" t="s">
        <v>145</v>
      </c>
    </row>
    <row r="1444" customFormat="false" ht="15" hidden="false" customHeight="false" outlineLevel="0" collapsed="false">
      <c r="A1444" s="0" t="s">
        <v>7601</v>
      </c>
      <c r="B1444" s="0" t="s">
        <v>6339</v>
      </c>
      <c r="C1444" s="0" t="s">
        <v>7602</v>
      </c>
      <c r="E1444" s="1" t="s">
        <v>7602</v>
      </c>
      <c r="G1444" s="5" t="s">
        <v>7602</v>
      </c>
      <c r="H1444" s="5"/>
      <c r="I1444" s="5"/>
      <c r="J1444" s="5"/>
      <c r="K1444" s="5"/>
      <c r="L1444" s="5"/>
      <c r="M1444" s="5"/>
      <c r="N1444" s="5"/>
      <c r="O1444" s="0" t="s">
        <v>7603</v>
      </c>
      <c r="P1444" s="0" t="s">
        <v>7604</v>
      </c>
      <c r="Q1444" s="0" t="s">
        <v>51</v>
      </c>
      <c r="R1444" s="0" t="s">
        <v>126</v>
      </c>
      <c r="S1444" s="0" t="s">
        <v>56</v>
      </c>
      <c r="T1444" s="0" t="n">
        <v>2910</v>
      </c>
      <c r="U1444" s="0" t="n">
        <v>2910</v>
      </c>
      <c r="V1444" s="0" t="n">
        <v>4511</v>
      </c>
      <c r="X1444" s="0" t="n">
        <v>1</v>
      </c>
      <c r="Y1444" s="0" t="s">
        <v>67</v>
      </c>
      <c r="Z1444" s="0" t="s">
        <v>120</v>
      </c>
      <c r="AA1444" s="0" t="s">
        <v>7605</v>
      </c>
      <c r="AB1444" s="0" t="s">
        <v>56</v>
      </c>
      <c r="AC1444" s="0" t="s">
        <v>120</v>
      </c>
      <c r="AD1444" s="0" t="s">
        <v>6805</v>
      </c>
      <c r="AE1444" s="0" t="s">
        <v>7606</v>
      </c>
      <c r="AF1444" s="0" t="n">
        <v>-6</v>
      </c>
      <c r="AG1444" s="0" t="n">
        <v>-6</v>
      </c>
      <c r="AH1444" s="6" t="n">
        <v>42369</v>
      </c>
      <c r="AI1444" s="0" t="n">
        <v>2</v>
      </c>
      <c r="AJ1444" s="6" t="n">
        <v>42369</v>
      </c>
      <c r="AK1444" s="0" t="n">
        <v>3</v>
      </c>
      <c r="AL1444" s="0" t="n">
        <v>3</v>
      </c>
      <c r="AM1444" s="0" t="s">
        <v>56</v>
      </c>
      <c r="AN1444" s="0" t="s">
        <v>56</v>
      </c>
      <c r="AO1444" s="0" t="s">
        <v>70</v>
      </c>
      <c r="AP1444" s="0" t="s">
        <v>70</v>
      </c>
      <c r="AQ1444" s="0" t="s">
        <v>67</v>
      </c>
      <c r="AR1444" s="0" t="n">
        <v>23</v>
      </c>
      <c r="AS1444" s="0" t="n">
        <v>1</v>
      </c>
    </row>
    <row r="1445" customFormat="false" ht="15" hidden="false" customHeight="false" outlineLevel="0" collapsed="false">
      <c r="A1445" s="0" t="s">
        <v>7607</v>
      </c>
      <c r="B1445" s="0" t="s">
        <v>6339</v>
      </c>
      <c r="C1445" s="0" t="s">
        <v>7608</v>
      </c>
      <c r="E1445" s="1" t="s">
        <v>7608</v>
      </c>
      <c r="G1445" s="5" t="s">
        <v>7608</v>
      </c>
      <c r="H1445" s="5"/>
      <c r="I1445" s="5"/>
      <c r="J1445" s="5"/>
      <c r="K1445" s="5"/>
      <c r="L1445" s="5"/>
      <c r="M1445" s="5"/>
      <c r="N1445" s="5"/>
      <c r="O1445" s="0" t="s">
        <v>7609</v>
      </c>
      <c r="P1445" s="0" t="s">
        <v>7610</v>
      </c>
      <c r="Q1445" s="0" t="s">
        <v>51</v>
      </c>
      <c r="R1445" s="0" t="s">
        <v>52</v>
      </c>
      <c r="S1445" s="0" t="n">
        <v>7</v>
      </c>
      <c r="T1445" s="0" t="n">
        <v>6201</v>
      </c>
      <c r="U1445" s="0" t="n">
        <v>6201</v>
      </c>
      <c r="V1445" s="0" t="n">
        <v>7010</v>
      </c>
      <c r="X1445" s="0" t="n">
        <v>45</v>
      </c>
      <c r="Y1445" s="0" t="s">
        <v>67</v>
      </c>
      <c r="AA1445" s="0" t="s">
        <v>120</v>
      </c>
      <c r="AB1445" s="0" t="s">
        <v>54</v>
      </c>
      <c r="AD1445" s="0" t="s">
        <v>7611</v>
      </c>
      <c r="AE1445" s="0" t="s">
        <v>7612</v>
      </c>
      <c r="AF1445" s="0" t="n">
        <v>-11</v>
      </c>
      <c r="AG1445" s="0" t="n">
        <v>-12</v>
      </c>
      <c r="AH1445" s="6" t="n">
        <v>42521</v>
      </c>
      <c r="AI1445" s="0" t="n">
        <v>2</v>
      </c>
      <c r="AJ1445" s="6" t="n">
        <v>42521</v>
      </c>
      <c r="AK1445" s="0" t="n">
        <v>348</v>
      </c>
      <c r="AL1445" s="0" t="n">
        <v>388</v>
      </c>
      <c r="AM1445" s="0" t="s">
        <v>56</v>
      </c>
      <c r="AN1445" s="0" t="s">
        <v>56</v>
      </c>
      <c r="AO1445" s="0" t="s">
        <v>70</v>
      </c>
      <c r="AP1445" s="0" t="s">
        <v>70</v>
      </c>
      <c r="AQ1445" s="0" t="s">
        <v>67</v>
      </c>
      <c r="AR1445" s="0" t="n">
        <v>25</v>
      </c>
      <c r="AS1445" s="0" t="n">
        <v>18</v>
      </c>
      <c r="AV1445" s="0" t="s">
        <v>145</v>
      </c>
    </row>
    <row r="1446" customFormat="false" ht="15" hidden="false" customHeight="false" outlineLevel="0" collapsed="false">
      <c r="A1446" s="0" t="s">
        <v>7613</v>
      </c>
      <c r="B1446" s="0" t="s">
        <v>6339</v>
      </c>
      <c r="C1446" s="0" t="s">
        <v>7614</v>
      </c>
      <c r="E1446" s="1" t="s">
        <v>7614</v>
      </c>
      <c r="G1446" s="5" t="s">
        <v>7614</v>
      </c>
      <c r="H1446" s="5"/>
      <c r="I1446" s="5"/>
      <c r="J1446" s="5"/>
      <c r="K1446" s="5"/>
      <c r="L1446" s="5"/>
      <c r="M1446" s="5"/>
      <c r="N1446" s="5"/>
      <c r="Q1446" s="0" t="s">
        <v>51</v>
      </c>
      <c r="R1446" s="0" t="s">
        <v>126</v>
      </c>
      <c r="S1446" s="0" t="n">
        <v>1</v>
      </c>
      <c r="T1446" s="0" t="n">
        <v>7219</v>
      </c>
      <c r="U1446" s="0" t="n">
        <v>7219</v>
      </c>
      <c r="W1446" s="0" t="s">
        <v>7615</v>
      </c>
      <c r="X1446" s="0" t="n">
        <v>0</v>
      </c>
      <c r="Y1446" s="0" t="s">
        <v>77</v>
      </c>
      <c r="AD1446" s="0" t="s">
        <v>7616</v>
      </c>
      <c r="AE1446" s="0" t="s">
        <v>7617</v>
      </c>
      <c r="AF1446" s="0" t="n">
        <v>-3</v>
      </c>
      <c r="AG1446" s="0" t="n">
        <v>-4</v>
      </c>
      <c r="AH1446" s="6" t="n">
        <v>42429</v>
      </c>
      <c r="AI1446" s="0" t="n">
        <v>7</v>
      </c>
      <c r="AJ1446" s="6" t="n">
        <v>42429</v>
      </c>
      <c r="AK1446" s="0" t="n">
        <v>4</v>
      </c>
      <c r="AL1446" s="0" t="n">
        <v>4</v>
      </c>
      <c r="AM1446" s="0" t="s">
        <v>56</v>
      </c>
      <c r="AN1446" s="0" t="s">
        <v>56</v>
      </c>
      <c r="AO1446" s="0" t="s">
        <v>70</v>
      </c>
      <c r="AP1446" s="0" t="s">
        <v>70</v>
      </c>
      <c r="AQ1446" s="0" t="s">
        <v>77</v>
      </c>
      <c r="AR1446" s="0" t="n">
        <v>0</v>
      </c>
      <c r="AS1446" s="0" t="n">
        <v>0</v>
      </c>
      <c r="AV1446" s="0" t="s">
        <v>145</v>
      </c>
    </row>
    <row r="1447" customFormat="false" ht="15" hidden="false" customHeight="false" outlineLevel="0" collapsed="false">
      <c r="A1447" s="0" t="s">
        <v>7618</v>
      </c>
      <c r="B1447" s="0" t="s">
        <v>6339</v>
      </c>
      <c r="C1447" s="0" t="s">
        <v>7619</v>
      </c>
      <c r="E1447" s="1" t="s">
        <v>7619</v>
      </c>
      <c r="G1447" s="5" t="s">
        <v>7619</v>
      </c>
      <c r="H1447" s="5" t="s">
        <v>7620</v>
      </c>
      <c r="I1447" s="5"/>
      <c r="J1447" s="5"/>
      <c r="K1447" s="5"/>
      <c r="L1447" s="5"/>
      <c r="M1447" s="5"/>
      <c r="N1447" s="5"/>
      <c r="O1447" s="0" t="s">
        <v>7619</v>
      </c>
      <c r="P1447" s="0" t="s">
        <v>7621</v>
      </c>
      <c r="Q1447" s="0" t="s">
        <v>51</v>
      </c>
      <c r="R1447" s="0" t="s">
        <v>52</v>
      </c>
      <c r="S1447" s="0" t="n">
        <v>1</v>
      </c>
      <c r="T1447" s="0" t="n">
        <v>3522</v>
      </c>
      <c r="U1447" s="0" t="n">
        <v>3522</v>
      </c>
      <c r="W1447" s="0" t="s">
        <v>7622</v>
      </c>
      <c r="X1447" s="0" t="n">
        <v>3</v>
      </c>
      <c r="Y1447" s="0" t="s">
        <v>53</v>
      </c>
      <c r="Z1447" s="0" t="n">
        <v>3522</v>
      </c>
      <c r="AA1447" s="0" t="s">
        <v>54</v>
      </c>
      <c r="AB1447" s="0" t="s">
        <v>54</v>
      </c>
      <c r="AC1447" s="0" t="n">
        <v>5</v>
      </c>
      <c r="AD1447" s="0" t="s">
        <v>761</v>
      </c>
      <c r="AG1447" s="6" t="n">
        <v>42582</v>
      </c>
      <c r="AH1447" s="0" t="n">
        <v>0</v>
      </c>
      <c r="AI1447" s="0" t="n">
        <v>0</v>
      </c>
      <c r="AJ1447" s="6" t="n">
        <v>42582</v>
      </c>
      <c r="AK1447" s="0" t="n">
        <v>5</v>
      </c>
      <c r="AL1447" s="6" t="n">
        <v>42582</v>
      </c>
      <c r="AM1447" s="0" t="n">
        <v>14</v>
      </c>
      <c r="AN1447" s="0" t="n">
        <v>15</v>
      </c>
      <c r="AO1447" s="0" t="n">
        <v>3</v>
      </c>
      <c r="AP1447" s="0" t="n">
        <v>3</v>
      </c>
      <c r="AQ1447" s="0" t="s">
        <v>880</v>
      </c>
      <c r="AR1447" s="0" t="s">
        <v>58</v>
      </c>
      <c r="AS1447" s="0" t="s">
        <v>53</v>
      </c>
      <c r="AT1447" s="0" t="n">
        <v>3</v>
      </c>
      <c r="AU1447" s="0" t="n">
        <v>2</v>
      </c>
      <c r="AX1447" s="0" t="s">
        <v>145</v>
      </c>
    </row>
    <row r="1448" customFormat="false" ht="15" hidden="false" customHeight="false" outlineLevel="0" collapsed="false">
      <c r="A1448" s="0" t="s">
        <v>7623</v>
      </c>
      <c r="B1448" s="0" t="s">
        <v>6339</v>
      </c>
      <c r="C1448" s="0" t="s">
        <v>7624</v>
      </c>
      <c r="E1448" s="1" t="s">
        <v>7624</v>
      </c>
      <c r="G1448" s="5" t="s">
        <v>7624</v>
      </c>
      <c r="H1448" s="5"/>
      <c r="I1448" s="5"/>
      <c r="J1448" s="5"/>
      <c r="K1448" s="5"/>
      <c r="L1448" s="5"/>
      <c r="M1448" s="5"/>
      <c r="N1448" s="5"/>
      <c r="O1448" s="0" t="s">
        <v>7625</v>
      </c>
      <c r="P1448" s="0" t="s">
        <v>7626</v>
      </c>
      <c r="Q1448" s="0" t="s">
        <v>51</v>
      </c>
      <c r="R1448" s="0" t="s">
        <v>52</v>
      </c>
      <c r="S1448" s="0" t="n">
        <v>299</v>
      </c>
      <c r="T1448" s="0" t="n">
        <v>9900</v>
      </c>
      <c r="U1448" s="0" t="n">
        <v>9900</v>
      </c>
      <c r="W1448" s="0" t="s">
        <v>7627</v>
      </c>
      <c r="X1448" s="0" t="n">
        <v>7</v>
      </c>
      <c r="Y1448" s="0" t="s">
        <v>67</v>
      </c>
      <c r="AA1448" s="0" t="s">
        <v>7628</v>
      </c>
      <c r="AB1448" s="0" t="s">
        <v>56</v>
      </c>
      <c r="AD1448" s="0" t="s">
        <v>7629</v>
      </c>
      <c r="AE1448" s="0" t="s">
        <v>7630</v>
      </c>
      <c r="AF1448" s="0" t="n">
        <v>-32</v>
      </c>
      <c r="AG1448" s="0" t="n">
        <v>-35</v>
      </c>
      <c r="AH1448" s="6" t="n">
        <v>42369</v>
      </c>
      <c r="AI1448" s="0" t="n">
        <v>2.317</v>
      </c>
      <c r="AJ1448" s="6" t="n">
        <v>42369</v>
      </c>
      <c r="AK1448" s="0" t="n">
        <v>359</v>
      </c>
      <c r="AL1448" s="0" t="n">
        <v>391</v>
      </c>
      <c r="AM1448" s="0" t="s">
        <v>56</v>
      </c>
      <c r="AN1448" s="0" t="s">
        <v>56</v>
      </c>
      <c r="AO1448" s="0" t="s">
        <v>70</v>
      </c>
      <c r="AP1448" s="0" t="s">
        <v>70</v>
      </c>
      <c r="AQ1448" s="0" t="s">
        <v>67</v>
      </c>
      <c r="AR1448" s="0" t="n">
        <v>7</v>
      </c>
      <c r="AS1448" s="0" t="n">
        <v>1</v>
      </c>
      <c r="AT1448" s="0" t="s">
        <v>7631</v>
      </c>
      <c r="AU1448" s="0" t="s">
        <v>145</v>
      </c>
      <c r="AV1448" s="0" t="s">
        <v>145</v>
      </c>
    </row>
    <row r="1449" customFormat="false" ht="15" hidden="false" customHeight="false" outlineLevel="0" collapsed="false">
      <c r="A1449" s="0" t="s">
        <v>7632</v>
      </c>
      <c r="B1449" s="0" t="s">
        <v>6339</v>
      </c>
      <c r="C1449" s="0" t="s">
        <v>7633</v>
      </c>
      <c r="E1449" s="1" t="s">
        <v>7633</v>
      </c>
      <c r="G1449" s="5" t="s">
        <v>7633</v>
      </c>
      <c r="H1449" s="5"/>
      <c r="I1449" s="5"/>
      <c r="J1449" s="5"/>
      <c r="K1449" s="5"/>
      <c r="L1449" s="5"/>
      <c r="M1449" s="5"/>
      <c r="N1449" s="5"/>
      <c r="O1449" s="0" t="s">
        <v>7634</v>
      </c>
      <c r="P1449" s="0" t="s">
        <v>7635</v>
      </c>
      <c r="Q1449" s="0" t="s">
        <v>51</v>
      </c>
      <c r="R1449" s="0" t="s">
        <v>52</v>
      </c>
      <c r="S1449" s="0" t="n">
        <v>83</v>
      </c>
      <c r="T1449" s="0" t="n">
        <v>7010</v>
      </c>
      <c r="U1449" s="0" t="n">
        <v>7010</v>
      </c>
      <c r="X1449" s="0" t="n">
        <v>39</v>
      </c>
      <c r="Y1449" s="0" t="s">
        <v>67</v>
      </c>
      <c r="Z1449" s="0" t="n">
        <v>8411</v>
      </c>
      <c r="AA1449" s="0" t="s">
        <v>120</v>
      </c>
      <c r="AB1449" s="0" t="s">
        <v>56</v>
      </c>
      <c r="AC1449" s="0" t="n">
        <v>5</v>
      </c>
      <c r="AD1449" s="0" t="s">
        <v>962</v>
      </c>
      <c r="AG1449" s="6" t="n">
        <v>42369</v>
      </c>
      <c r="AH1449" s="0" t="n">
        <v>-32</v>
      </c>
      <c r="AI1449" s="0" t="n">
        <v>-35</v>
      </c>
      <c r="AJ1449" s="6" t="n">
        <v>42369</v>
      </c>
      <c r="AK1449" s="0" t="n">
        <v>717</v>
      </c>
      <c r="AL1449" s="6" t="n">
        <v>42369</v>
      </c>
      <c r="AM1449" s="0" t="n">
        <v>253</v>
      </c>
      <c r="AN1449" s="0" t="n">
        <v>275</v>
      </c>
      <c r="AO1449" s="0" t="s">
        <v>56</v>
      </c>
      <c r="AP1449" s="0" t="s">
        <v>56</v>
      </c>
      <c r="AQ1449" s="0" t="s">
        <v>70</v>
      </c>
      <c r="AR1449" s="0" t="s">
        <v>70</v>
      </c>
      <c r="AS1449" s="0" t="s">
        <v>67</v>
      </c>
      <c r="AT1449" s="0" t="n">
        <v>607</v>
      </c>
      <c r="AU1449" s="0" t="n">
        <v>21</v>
      </c>
      <c r="AX1449" s="0" t="s">
        <v>145</v>
      </c>
    </row>
    <row r="1450" customFormat="false" ht="15" hidden="false" customHeight="false" outlineLevel="0" collapsed="false">
      <c r="A1450" s="0" t="s">
        <v>7636</v>
      </c>
      <c r="B1450" s="0" t="s">
        <v>6339</v>
      </c>
      <c r="C1450" s="0" t="s">
        <v>7637</v>
      </c>
      <c r="E1450" s="1" t="s">
        <v>7637</v>
      </c>
      <c r="G1450" s="5" t="s">
        <v>7637</v>
      </c>
      <c r="H1450" s="5"/>
      <c r="I1450" s="5"/>
      <c r="J1450" s="5"/>
      <c r="K1450" s="5"/>
      <c r="L1450" s="5"/>
      <c r="M1450" s="5"/>
      <c r="N1450" s="5"/>
      <c r="O1450" s="0" t="s">
        <v>7637</v>
      </c>
      <c r="P1450" s="0" t="s">
        <v>7638</v>
      </c>
      <c r="Q1450" s="0" t="s">
        <v>51</v>
      </c>
      <c r="R1450" s="0" t="s">
        <v>119</v>
      </c>
      <c r="S1450" s="0" t="n">
        <v>63</v>
      </c>
      <c r="T1450" s="0" t="n">
        <v>6420</v>
      </c>
      <c r="U1450" s="0" t="n">
        <v>6420</v>
      </c>
      <c r="X1450" s="0" t="n">
        <v>5</v>
      </c>
      <c r="Y1450" s="0" t="s">
        <v>77</v>
      </c>
      <c r="Z1450" s="0" t="n">
        <v>6420</v>
      </c>
      <c r="AA1450" s="0" t="s">
        <v>54</v>
      </c>
      <c r="AB1450" s="0" t="s">
        <v>54</v>
      </c>
      <c r="AC1450" s="0" t="n">
        <v>284</v>
      </c>
      <c r="AD1450" s="0" t="s">
        <v>6579</v>
      </c>
      <c r="AE1450" s="0" t="s">
        <v>7639</v>
      </c>
      <c r="AF1450" s="0" t="n">
        <v>-3</v>
      </c>
      <c r="AG1450" s="0" t="n">
        <v>-3</v>
      </c>
      <c r="AH1450" s="6" t="n">
        <v>42369</v>
      </c>
      <c r="AI1450" s="0" t="n">
        <v>284</v>
      </c>
      <c r="AJ1450" s="6" t="n">
        <v>42369</v>
      </c>
      <c r="AK1450" s="0" t="n">
        <v>64</v>
      </c>
      <c r="AL1450" s="0" t="n">
        <v>69</v>
      </c>
      <c r="AM1450" s="0" t="s">
        <v>56</v>
      </c>
      <c r="AN1450" s="0" t="s">
        <v>56</v>
      </c>
      <c r="AO1450" s="0" t="s">
        <v>70</v>
      </c>
      <c r="AP1450" s="0" t="s">
        <v>70</v>
      </c>
      <c r="AQ1450" s="0" t="s">
        <v>77</v>
      </c>
      <c r="AR1450" s="0" t="n">
        <v>5</v>
      </c>
      <c r="AS1450" s="0" t="n">
        <v>4</v>
      </c>
      <c r="AV1450" s="0" t="s">
        <v>145</v>
      </c>
    </row>
    <row r="1451" customFormat="false" ht="15" hidden="false" customHeight="false" outlineLevel="0" collapsed="false">
      <c r="A1451" s="0" t="s">
        <v>7640</v>
      </c>
      <c r="B1451" s="0" t="s">
        <v>6339</v>
      </c>
      <c r="C1451" s="0" t="s">
        <v>7641</v>
      </c>
      <c r="E1451" s="1" t="s">
        <v>7641</v>
      </c>
      <c r="G1451" s="5" t="s">
        <v>7641</v>
      </c>
      <c r="H1451" s="5"/>
      <c r="I1451" s="5"/>
      <c r="J1451" s="5"/>
      <c r="K1451" s="5"/>
      <c r="L1451" s="5"/>
      <c r="M1451" s="5"/>
      <c r="N1451" s="5"/>
      <c r="O1451" s="0" t="s">
        <v>7642</v>
      </c>
      <c r="P1451" s="0" t="s">
        <v>7643</v>
      </c>
      <c r="Q1451" s="0" t="s">
        <v>51</v>
      </c>
      <c r="R1451" s="0" t="s">
        <v>52</v>
      </c>
      <c r="S1451" s="0" t="n">
        <v>827</v>
      </c>
      <c r="T1451" s="0" t="n">
        <v>8299</v>
      </c>
      <c r="U1451" s="0" t="n">
        <v>8299</v>
      </c>
      <c r="W1451" s="0" t="s">
        <v>7644</v>
      </c>
      <c r="X1451" s="0" t="n">
        <v>113</v>
      </c>
      <c r="Y1451" s="0" t="s">
        <v>67</v>
      </c>
      <c r="AA1451" s="0" t="s">
        <v>120</v>
      </c>
      <c r="AB1451" s="0" t="s">
        <v>56</v>
      </c>
      <c r="AD1451" s="0" t="s">
        <v>7539</v>
      </c>
      <c r="AG1451" s="6" t="n">
        <v>42490</v>
      </c>
      <c r="AH1451" s="0" t="n">
        <v>78</v>
      </c>
      <c r="AI1451" s="0" t="n">
        <v>89</v>
      </c>
      <c r="AJ1451" s="6" t="n">
        <v>42490</v>
      </c>
      <c r="AK1451" s="0" t="n">
        <v>7.838</v>
      </c>
      <c r="AL1451" s="6" t="n">
        <v>42490</v>
      </c>
      <c r="AM1451" s="0" t="n">
        <v>1.09</v>
      </c>
      <c r="AN1451" s="0" t="n">
        <v>1.243</v>
      </c>
      <c r="AO1451" s="0" t="s">
        <v>56</v>
      </c>
      <c r="AP1451" s="0" t="s">
        <v>56</v>
      </c>
      <c r="AQ1451" s="0" t="s">
        <v>70</v>
      </c>
      <c r="AR1451" s="0" t="s">
        <v>70</v>
      </c>
      <c r="AS1451" s="0" t="s">
        <v>67</v>
      </c>
      <c r="AT1451" s="0" t="n">
        <v>63</v>
      </c>
      <c r="AU1451" s="0" t="n">
        <v>3</v>
      </c>
      <c r="AX1451" s="0" t="s">
        <v>145</v>
      </c>
    </row>
    <row r="1452" customFormat="false" ht="15" hidden="false" customHeight="false" outlineLevel="0" collapsed="false">
      <c r="A1452" s="0" t="s">
        <v>7645</v>
      </c>
      <c r="B1452" s="0" t="s">
        <v>6339</v>
      </c>
      <c r="C1452" s="0" t="s">
        <v>7646</v>
      </c>
      <c r="E1452" s="1" t="s">
        <v>7646</v>
      </c>
      <c r="G1452" s="5" t="s">
        <v>7646</v>
      </c>
      <c r="H1452" s="5"/>
      <c r="I1452" s="5"/>
      <c r="J1452" s="5"/>
      <c r="K1452" s="5"/>
      <c r="L1452" s="5"/>
      <c r="M1452" s="5"/>
      <c r="N1452" s="5"/>
      <c r="O1452" s="0" t="s">
        <v>7647</v>
      </c>
      <c r="P1452" s="0" t="s">
        <v>7648</v>
      </c>
      <c r="Q1452" s="0" t="s">
        <v>51</v>
      </c>
      <c r="R1452" s="0" t="s">
        <v>52</v>
      </c>
      <c r="S1452" s="0" t="n">
        <v>824</v>
      </c>
      <c r="T1452" s="0" t="n">
        <v>9200</v>
      </c>
      <c r="U1452" s="0" t="n">
        <v>9200</v>
      </c>
      <c r="V1452" s="0" t="n">
        <v>6209</v>
      </c>
      <c r="W1452" s="0" t="s">
        <v>7649</v>
      </c>
      <c r="X1452" s="0" t="n">
        <v>89</v>
      </c>
      <c r="Y1452" s="0" t="s">
        <v>67</v>
      </c>
      <c r="Z1452" s="0" t="n">
        <v>9329</v>
      </c>
      <c r="AA1452" s="0" t="s">
        <v>54</v>
      </c>
      <c r="AB1452" s="0" t="s">
        <v>54</v>
      </c>
      <c r="AC1452" s="0" t="n">
        <v>7.557</v>
      </c>
      <c r="AD1452" s="0" t="s">
        <v>962</v>
      </c>
      <c r="AE1452" s="0" t="s">
        <v>7650</v>
      </c>
      <c r="AF1452" s="0" t="n">
        <v>93</v>
      </c>
      <c r="AG1452" s="0" t="n">
        <v>106</v>
      </c>
      <c r="AH1452" s="6" t="n">
        <v>42490</v>
      </c>
      <c r="AI1452" s="0" t="n">
        <v>2.088</v>
      </c>
      <c r="AJ1452" s="6" t="n">
        <v>42490</v>
      </c>
      <c r="AK1452" s="0" t="n">
        <v>401</v>
      </c>
      <c r="AL1452" s="0" t="n">
        <v>457</v>
      </c>
      <c r="AM1452" s="0" t="n">
        <v>5.407</v>
      </c>
      <c r="AN1452" s="0" t="n">
        <v>5.904</v>
      </c>
      <c r="AO1452" s="0" t="s">
        <v>189</v>
      </c>
      <c r="AP1452" s="0" t="s">
        <v>189</v>
      </c>
      <c r="AQ1452" s="0" t="s">
        <v>67</v>
      </c>
      <c r="AR1452" s="0" t="n">
        <v>88</v>
      </c>
      <c r="AS1452" s="0" t="n">
        <v>46</v>
      </c>
      <c r="AV1452" s="0" t="s">
        <v>145</v>
      </c>
    </row>
    <row r="1453" customFormat="false" ht="15" hidden="false" customHeight="false" outlineLevel="0" collapsed="false">
      <c r="A1453" s="0" t="s">
        <v>7651</v>
      </c>
      <c r="B1453" s="0" t="s">
        <v>6339</v>
      </c>
      <c r="C1453" s="0" t="s">
        <v>7652</v>
      </c>
      <c r="E1453" s="1" t="s">
        <v>7652</v>
      </c>
      <c r="G1453" s="5" t="s">
        <v>7652</v>
      </c>
      <c r="H1453" s="5" t="s">
        <v>7653</v>
      </c>
      <c r="I1453" s="5"/>
      <c r="J1453" s="5"/>
      <c r="K1453" s="5"/>
      <c r="L1453" s="5"/>
      <c r="M1453" s="5"/>
      <c r="N1453" s="5"/>
      <c r="O1453" s="0" t="s">
        <v>7652</v>
      </c>
      <c r="P1453" s="0" t="s">
        <v>7654</v>
      </c>
      <c r="Q1453" s="0" t="s">
        <v>51</v>
      </c>
      <c r="R1453" s="0" t="s">
        <v>119</v>
      </c>
      <c r="S1453" s="0" t="n">
        <v>29</v>
      </c>
      <c r="T1453" s="0" t="n">
        <v>3299</v>
      </c>
      <c r="U1453" s="0" t="n">
        <v>3299</v>
      </c>
      <c r="W1453" s="0" t="s">
        <v>7655</v>
      </c>
      <c r="X1453" s="0" t="n">
        <v>3</v>
      </c>
      <c r="Y1453" s="0" t="s">
        <v>77</v>
      </c>
      <c r="Z1453" s="0" t="n">
        <v>3299</v>
      </c>
      <c r="AA1453" s="0" t="s">
        <v>54</v>
      </c>
      <c r="AB1453" s="0" t="s">
        <v>54</v>
      </c>
      <c r="AC1453" s="0" t="n">
        <v>150</v>
      </c>
      <c r="AD1453" s="0" t="s">
        <v>7656</v>
      </c>
      <c r="AE1453" s="0" t="s">
        <v>7657</v>
      </c>
      <c r="AF1453" s="0" t="n">
        <v>-9</v>
      </c>
      <c r="AG1453" s="0" t="n">
        <v>-10</v>
      </c>
      <c r="AH1453" s="6" t="n">
        <v>42369</v>
      </c>
      <c r="AI1453" s="0" t="n">
        <v>150</v>
      </c>
      <c r="AJ1453" s="6" t="n">
        <v>42369</v>
      </c>
      <c r="AK1453" s="0" t="n">
        <v>62</v>
      </c>
      <c r="AL1453" s="0" t="n">
        <v>68</v>
      </c>
      <c r="AM1453" s="0" t="s">
        <v>56</v>
      </c>
      <c r="AN1453" s="0" t="s">
        <v>56</v>
      </c>
      <c r="AO1453" s="0" t="s">
        <v>70</v>
      </c>
      <c r="AP1453" s="0" t="s">
        <v>70</v>
      </c>
      <c r="AQ1453" s="0" t="s">
        <v>77</v>
      </c>
      <c r="AR1453" s="0" t="n">
        <v>3</v>
      </c>
      <c r="AS1453" s="0" t="n">
        <v>2</v>
      </c>
      <c r="AT1453" s="0" t="s">
        <v>7656</v>
      </c>
      <c r="AU1453" s="0" t="s">
        <v>7656</v>
      </c>
      <c r="AV1453" s="0" t="s">
        <v>145</v>
      </c>
    </row>
    <row r="1454" customFormat="false" ht="15" hidden="false" customHeight="false" outlineLevel="0" collapsed="false">
      <c r="A1454" s="0" t="s">
        <v>7658</v>
      </c>
      <c r="B1454" s="0" t="s">
        <v>6339</v>
      </c>
      <c r="C1454" s="0" t="s">
        <v>7659</v>
      </c>
      <c r="E1454" s="1" t="s">
        <v>7659</v>
      </c>
      <c r="G1454" s="5" t="s">
        <v>7659</v>
      </c>
      <c r="H1454" s="5"/>
      <c r="I1454" s="5"/>
      <c r="J1454" s="5"/>
      <c r="K1454" s="5"/>
      <c r="L1454" s="5"/>
      <c r="M1454" s="5"/>
      <c r="N1454" s="5" t="s">
        <v>7660</v>
      </c>
      <c r="O1454" s="0" t="s">
        <v>7659</v>
      </c>
      <c r="P1454" s="0" t="s">
        <v>7661</v>
      </c>
      <c r="Q1454" s="0" t="s">
        <v>51</v>
      </c>
      <c r="R1454" s="0" t="s">
        <v>52</v>
      </c>
      <c r="S1454" s="0" t="n">
        <v>45</v>
      </c>
      <c r="T1454" s="0" t="n">
        <v>7022</v>
      </c>
      <c r="U1454" s="0" t="n">
        <v>7022</v>
      </c>
      <c r="W1454" s="0" t="s">
        <v>7662</v>
      </c>
      <c r="X1454" s="0" t="n">
        <v>16</v>
      </c>
      <c r="Y1454" s="0" t="s">
        <v>77</v>
      </c>
      <c r="Z1454" s="0" t="n">
        <v>7022</v>
      </c>
      <c r="AA1454" s="0" t="s">
        <v>54</v>
      </c>
      <c r="AB1454" s="0" t="s">
        <v>54</v>
      </c>
      <c r="AC1454" s="0" t="n">
        <v>321</v>
      </c>
      <c r="AD1454" s="0" t="s">
        <v>7663</v>
      </c>
      <c r="AG1454" s="6" t="n">
        <v>42735</v>
      </c>
      <c r="AH1454" s="0" t="n">
        <v>3</v>
      </c>
      <c r="AI1454" s="0" t="n">
        <v>3</v>
      </c>
      <c r="AJ1454" s="6" t="n">
        <v>42735</v>
      </c>
      <c r="AK1454" s="0" t="n">
        <v>321</v>
      </c>
      <c r="AL1454" s="6" t="n">
        <v>42735</v>
      </c>
      <c r="AM1454" s="0" t="n">
        <v>80</v>
      </c>
      <c r="AN1454" s="0" t="n">
        <v>84</v>
      </c>
      <c r="AO1454" s="0" t="n">
        <v>83</v>
      </c>
      <c r="AP1454" s="0" t="n">
        <v>93</v>
      </c>
      <c r="AQ1454" s="0" t="s">
        <v>880</v>
      </c>
      <c r="AR1454" s="0" t="s">
        <v>58</v>
      </c>
      <c r="AS1454" s="0" t="s">
        <v>77</v>
      </c>
      <c r="AT1454" s="0" t="n">
        <v>10</v>
      </c>
      <c r="AU1454" s="0" t="n">
        <v>10</v>
      </c>
      <c r="AX1454" s="0" t="s">
        <v>145</v>
      </c>
      <c r="AY1454" s="0" t="s">
        <v>7484</v>
      </c>
    </row>
    <row r="1455" customFormat="false" ht="15" hidden="false" customHeight="false" outlineLevel="0" collapsed="false">
      <c r="A1455" s="0" t="s">
        <v>7664</v>
      </c>
      <c r="B1455" s="0" t="s">
        <v>6339</v>
      </c>
      <c r="C1455" s="0" t="s">
        <v>7665</v>
      </c>
      <c r="E1455" s="1" t="s">
        <v>7665</v>
      </c>
      <c r="G1455" s="5" t="s">
        <v>7665</v>
      </c>
      <c r="H1455" s="5" t="s">
        <v>7666</v>
      </c>
      <c r="I1455" s="5"/>
      <c r="J1455" s="5"/>
      <c r="K1455" s="5"/>
      <c r="L1455" s="5"/>
      <c r="M1455" s="5"/>
      <c r="N1455" s="5"/>
      <c r="O1455" s="0" t="s">
        <v>7665</v>
      </c>
      <c r="P1455" s="0" t="s">
        <v>7667</v>
      </c>
      <c r="Q1455" s="0" t="s">
        <v>51</v>
      </c>
      <c r="R1455" s="0" t="s">
        <v>52</v>
      </c>
      <c r="S1455" s="0" t="n">
        <v>195</v>
      </c>
      <c r="T1455" s="0" t="n">
        <v>5829</v>
      </c>
      <c r="U1455" s="0" t="n">
        <v>5829</v>
      </c>
      <c r="W1455" s="0" t="s">
        <v>7668</v>
      </c>
      <c r="X1455" s="0" t="n">
        <v>70</v>
      </c>
      <c r="Y1455" s="0" t="s">
        <v>53</v>
      </c>
      <c r="Z1455" s="0" t="n">
        <v>5829</v>
      </c>
      <c r="AA1455" s="0" t="s">
        <v>54</v>
      </c>
      <c r="AB1455" s="0" t="s">
        <v>54</v>
      </c>
      <c r="AC1455" s="0" t="n">
        <v>1.875</v>
      </c>
      <c r="AD1455" s="0" t="s">
        <v>7555</v>
      </c>
      <c r="AG1455" s="6" t="n">
        <v>42735</v>
      </c>
      <c r="AH1455" s="0" t="n">
        <v>23</v>
      </c>
      <c r="AI1455" s="0" t="n">
        <v>25</v>
      </c>
      <c r="AJ1455" s="6" t="n">
        <v>42735</v>
      </c>
      <c r="AK1455" s="0" t="n">
        <v>1.875</v>
      </c>
      <c r="AL1455" s="6" t="n">
        <v>42735</v>
      </c>
      <c r="AM1455" s="0" t="n">
        <v>209</v>
      </c>
      <c r="AN1455" s="0" t="n">
        <v>221</v>
      </c>
      <c r="AO1455" s="0" t="n">
        <v>679</v>
      </c>
      <c r="AP1455" s="0" t="n">
        <v>758</v>
      </c>
      <c r="AQ1455" s="0" t="s">
        <v>880</v>
      </c>
      <c r="AR1455" s="0" t="s">
        <v>58</v>
      </c>
      <c r="AS1455" s="0" t="s">
        <v>53</v>
      </c>
      <c r="AT1455" s="0" t="n">
        <v>33</v>
      </c>
      <c r="AU1455" s="0" t="n">
        <v>35</v>
      </c>
      <c r="AX1455" s="0" t="s">
        <v>145</v>
      </c>
    </row>
    <row r="1456" customFormat="false" ht="15" hidden="false" customHeight="false" outlineLevel="0" collapsed="false">
      <c r="A1456" s="0" t="s">
        <v>7669</v>
      </c>
      <c r="B1456" s="0" t="s">
        <v>6339</v>
      </c>
      <c r="C1456" s="0" t="s">
        <v>7670</v>
      </c>
      <c r="E1456" s="1" t="s">
        <v>7670</v>
      </c>
      <c r="G1456" s="5" t="s">
        <v>7670</v>
      </c>
      <c r="H1456" s="5"/>
      <c r="I1456" s="5"/>
      <c r="J1456" s="5"/>
      <c r="K1456" s="5"/>
      <c r="L1456" s="5"/>
      <c r="M1456" s="5"/>
      <c r="N1456" s="5"/>
      <c r="O1456" s="0" t="s">
        <v>7671</v>
      </c>
      <c r="P1456" s="0" t="s">
        <v>7672</v>
      </c>
      <c r="Q1456" s="0" t="s">
        <v>51</v>
      </c>
      <c r="R1456" s="0" t="s">
        <v>126</v>
      </c>
      <c r="S1456" s="0" t="n">
        <v>1</v>
      </c>
      <c r="T1456" s="0" t="n">
        <v>7219</v>
      </c>
      <c r="U1456" s="0" t="n">
        <v>7219</v>
      </c>
      <c r="W1456" s="0" t="s">
        <v>7673</v>
      </c>
      <c r="X1456" s="0" t="n">
        <v>0</v>
      </c>
      <c r="Y1456" s="0" t="s">
        <v>67</v>
      </c>
      <c r="AA1456" s="0" t="s">
        <v>120</v>
      </c>
      <c r="AB1456" s="0" t="s">
        <v>56</v>
      </c>
      <c r="AD1456" s="0" t="s">
        <v>7674</v>
      </c>
      <c r="AE1456" s="0" t="s">
        <v>7675</v>
      </c>
      <c r="AF1456" s="0" t="n">
        <v>-13</v>
      </c>
      <c r="AG1456" s="0" t="n">
        <v>-14</v>
      </c>
      <c r="AH1456" s="6" t="n">
        <v>42369</v>
      </c>
      <c r="AI1456" s="0" t="n">
        <v>36</v>
      </c>
      <c r="AJ1456" s="6" t="n">
        <v>42369</v>
      </c>
      <c r="AK1456" s="0" t="n">
        <v>2</v>
      </c>
      <c r="AL1456" s="0" t="n">
        <v>2</v>
      </c>
      <c r="AM1456" s="0" t="s">
        <v>56</v>
      </c>
      <c r="AN1456" s="0" t="s">
        <v>56</v>
      </c>
      <c r="AO1456" s="0" t="s">
        <v>70</v>
      </c>
      <c r="AP1456" s="0" t="s">
        <v>70</v>
      </c>
      <c r="AQ1456" s="0" t="s">
        <v>67</v>
      </c>
      <c r="AR1456" s="0" t="n">
        <v>5</v>
      </c>
      <c r="AS1456" s="0" t="n">
        <v>0</v>
      </c>
      <c r="AT1456" s="0" t="s">
        <v>145</v>
      </c>
      <c r="AV1456" s="0" t="s">
        <v>145</v>
      </c>
      <c r="AW1456" s="0" t="s">
        <v>7676</v>
      </c>
    </row>
    <row r="1457" customFormat="false" ht="15" hidden="false" customHeight="false" outlineLevel="0" collapsed="false">
      <c r="A1457" s="0" t="s">
        <v>7677</v>
      </c>
      <c r="B1457" s="0" t="s">
        <v>6339</v>
      </c>
      <c r="C1457" s="0" t="s">
        <v>7678</v>
      </c>
      <c r="E1457" s="1" t="s">
        <v>7678</v>
      </c>
      <c r="G1457" s="5" t="s">
        <v>7678</v>
      </c>
      <c r="H1457" s="5"/>
      <c r="I1457" s="5"/>
      <c r="J1457" s="5"/>
      <c r="K1457" s="5"/>
      <c r="L1457" s="5"/>
      <c r="M1457" s="5"/>
      <c r="N1457" s="5"/>
      <c r="O1457" s="0" t="s">
        <v>7678</v>
      </c>
      <c r="P1457" s="0" t="s">
        <v>7679</v>
      </c>
      <c r="Q1457" s="0" t="s">
        <v>51</v>
      </c>
      <c r="R1457" s="0" t="s">
        <v>119</v>
      </c>
      <c r="S1457" s="0" t="n">
        <v>3</v>
      </c>
      <c r="T1457" s="0" t="n">
        <v>7490</v>
      </c>
      <c r="U1457" s="0" t="n">
        <v>7490</v>
      </c>
      <c r="X1457" s="0" t="n">
        <v>3</v>
      </c>
      <c r="Y1457" s="0" t="s">
        <v>77</v>
      </c>
      <c r="Z1457" s="0" t="n">
        <v>7490</v>
      </c>
      <c r="AA1457" s="0" t="s">
        <v>54</v>
      </c>
      <c r="AB1457" s="0" t="s">
        <v>54</v>
      </c>
      <c r="AC1457" s="0" t="n">
        <v>102</v>
      </c>
      <c r="AD1457" s="0" t="s">
        <v>6902</v>
      </c>
      <c r="AG1457" s="6" t="n">
        <v>42643</v>
      </c>
      <c r="AH1457" s="0" t="n">
        <v>-25</v>
      </c>
      <c r="AI1457" s="0" t="n">
        <v>-28</v>
      </c>
      <c r="AJ1457" s="6" t="n">
        <v>42643</v>
      </c>
      <c r="AK1457" s="0" t="n">
        <v>102</v>
      </c>
      <c r="AL1457" s="6" t="n">
        <v>42643</v>
      </c>
      <c r="AM1457" s="0" t="n">
        <v>34</v>
      </c>
      <c r="AN1457" s="0" t="n">
        <v>38</v>
      </c>
      <c r="AO1457" s="0" t="s">
        <v>56</v>
      </c>
      <c r="AP1457" s="0" t="s">
        <v>56</v>
      </c>
      <c r="AQ1457" s="0" t="s">
        <v>70</v>
      </c>
      <c r="AR1457" s="0" t="s">
        <v>70</v>
      </c>
      <c r="AS1457" s="0" t="s">
        <v>77</v>
      </c>
      <c r="AT1457" s="0" t="n">
        <v>4</v>
      </c>
      <c r="AU1457" s="0" t="n">
        <v>3</v>
      </c>
      <c r="AV1457" s="0" t="s">
        <v>145</v>
      </c>
      <c r="AX1457" s="0" t="s">
        <v>145</v>
      </c>
    </row>
    <row r="1458" customFormat="false" ht="15" hidden="false" customHeight="false" outlineLevel="0" collapsed="false">
      <c r="A1458" s="0" t="s">
        <v>7680</v>
      </c>
      <c r="B1458" s="0" t="s">
        <v>6339</v>
      </c>
      <c r="C1458" s="0" t="s">
        <v>7681</v>
      </c>
      <c r="E1458" s="1" t="s">
        <v>7681</v>
      </c>
      <c r="G1458" s="5" t="s">
        <v>7681</v>
      </c>
      <c r="H1458" s="5"/>
      <c r="I1458" s="5"/>
      <c r="J1458" s="5"/>
      <c r="K1458" s="5"/>
      <c r="L1458" s="5"/>
      <c r="M1458" s="5"/>
      <c r="N1458" s="5"/>
      <c r="Q1458" s="0" t="s">
        <v>51</v>
      </c>
      <c r="R1458" s="0" t="s">
        <v>119</v>
      </c>
      <c r="S1458" s="0" t="n">
        <v>74</v>
      </c>
      <c r="T1458" s="0" t="n">
        <v>8299</v>
      </c>
      <c r="U1458" s="0" t="n">
        <v>8299</v>
      </c>
      <c r="W1458" s="0" t="s">
        <v>7682</v>
      </c>
      <c r="X1458" s="0" t="n">
        <v>0</v>
      </c>
      <c r="Y1458" s="0" t="s">
        <v>512</v>
      </c>
      <c r="AD1458" s="0" t="s">
        <v>962</v>
      </c>
      <c r="AE1458" s="0" t="s">
        <v>7683</v>
      </c>
      <c r="AF1458" s="0" t="n">
        <v>6</v>
      </c>
      <c r="AG1458" s="0" t="n">
        <v>8</v>
      </c>
      <c r="AH1458" s="6" t="n">
        <v>41274</v>
      </c>
      <c r="AI1458" s="0" t="n">
        <v>276</v>
      </c>
      <c r="AJ1458" s="6" t="n">
        <v>41274</v>
      </c>
      <c r="AK1458" s="0" t="n">
        <v>23</v>
      </c>
      <c r="AL1458" s="0" t="n">
        <v>31</v>
      </c>
      <c r="AM1458" s="0" t="s">
        <v>56</v>
      </c>
      <c r="AN1458" s="0" t="s">
        <v>56</v>
      </c>
      <c r="AO1458" s="0" t="s">
        <v>70</v>
      </c>
      <c r="AP1458" s="0" t="s">
        <v>70</v>
      </c>
      <c r="AQ1458" s="0" t="s">
        <v>512</v>
      </c>
      <c r="AR1458" s="0" t="n">
        <v>0</v>
      </c>
      <c r="AS1458" s="0" t="n">
        <v>0</v>
      </c>
      <c r="AV1458" s="0" t="s">
        <v>145</v>
      </c>
    </row>
    <row r="1459" customFormat="false" ht="15" hidden="false" customHeight="false" outlineLevel="0" collapsed="false">
      <c r="A1459" s="0" t="s">
        <v>7684</v>
      </c>
      <c r="B1459" s="0" t="s">
        <v>6339</v>
      </c>
      <c r="C1459" s="0" t="s">
        <v>7685</v>
      </c>
      <c r="E1459" s="1" t="s">
        <v>7685</v>
      </c>
      <c r="G1459" s="5" t="s">
        <v>7685</v>
      </c>
      <c r="H1459" s="5"/>
      <c r="I1459" s="5"/>
      <c r="J1459" s="5"/>
      <c r="K1459" s="5"/>
      <c r="L1459" s="5"/>
      <c r="M1459" s="5"/>
      <c r="N1459" s="5"/>
      <c r="O1459" s="0" t="s">
        <v>7686</v>
      </c>
      <c r="P1459" s="0" t="s">
        <v>7687</v>
      </c>
      <c r="Q1459" s="0" t="s">
        <v>51</v>
      </c>
      <c r="R1459" s="0" t="s">
        <v>52</v>
      </c>
      <c r="S1459" s="0" t="n">
        <v>3.385</v>
      </c>
      <c r="T1459" s="0" t="n">
        <v>7010</v>
      </c>
      <c r="U1459" s="0" t="n">
        <v>7010</v>
      </c>
      <c r="W1459" s="0" t="s">
        <v>7688</v>
      </c>
      <c r="X1459" s="0" t="n">
        <v>209</v>
      </c>
      <c r="Y1459" s="0" t="s">
        <v>67</v>
      </c>
      <c r="AA1459" s="0" t="s">
        <v>120</v>
      </c>
      <c r="AB1459" s="0" t="s">
        <v>56</v>
      </c>
      <c r="AD1459" s="0" t="s">
        <v>6539</v>
      </c>
      <c r="AG1459" s="6" t="n">
        <v>42369</v>
      </c>
      <c r="AH1459" s="0" t="n">
        <v>17</v>
      </c>
      <c r="AI1459" s="0" t="n">
        <v>18</v>
      </c>
      <c r="AJ1459" s="6" t="n">
        <v>42369</v>
      </c>
      <c r="AK1459" s="0" t="n">
        <v>22.45</v>
      </c>
      <c r="AL1459" s="6" t="n">
        <v>42369</v>
      </c>
      <c r="AM1459" s="0" t="n">
        <v>2.669</v>
      </c>
      <c r="AN1459" s="0" t="n">
        <v>2.906</v>
      </c>
      <c r="AO1459" s="0" t="s">
        <v>56</v>
      </c>
      <c r="AP1459" s="0" t="s">
        <v>56</v>
      </c>
      <c r="AQ1459" s="0" t="s">
        <v>70</v>
      </c>
      <c r="AR1459" s="0" t="s">
        <v>70</v>
      </c>
      <c r="AS1459" s="0" t="s">
        <v>67</v>
      </c>
      <c r="AT1459" s="0" t="n">
        <v>91</v>
      </c>
      <c r="AU1459" s="0" t="n">
        <v>14</v>
      </c>
      <c r="AX1459" s="0" t="s">
        <v>145</v>
      </c>
    </row>
    <row r="1460" customFormat="false" ht="15" hidden="false" customHeight="false" outlineLevel="0" collapsed="false">
      <c r="A1460" s="0" t="s">
        <v>7689</v>
      </c>
      <c r="B1460" s="0" t="s">
        <v>6339</v>
      </c>
      <c r="C1460" s="0" t="s">
        <v>7690</v>
      </c>
      <c r="E1460" s="1" t="s">
        <v>7690</v>
      </c>
      <c r="F1460" s="1" t="s">
        <v>7691</v>
      </c>
      <c r="G1460" s="5" t="s">
        <v>7691</v>
      </c>
      <c r="H1460" s="5"/>
      <c r="I1460" s="5"/>
      <c r="J1460" s="5"/>
      <c r="K1460" s="5"/>
      <c r="L1460" s="5"/>
      <c r="M1460" s="5"/>
      <c r="N1460" s="5"/>
      <c r="O1460" s="0" t="s">
        <v>7692</v>
      </c>
      <c r="P1460" s="0" t="s">
        <v>7693</v>
      </c>
      <c r="Q1460" s="0" t="s">
        <v>51</v>
      </c>
      <c r="R1460" s="0" t="s">
        <v>52</v>
      </c>
      <c r="S1460" s="0" t="s">
        <v>56</v>
      </c>
      <c r="T1460" s="0" t="n">
        <v>2751</v>
      </c>
      <c r="U1460" s="0" t="n">
        <v>2751</v>
      </c>
      <c r="V1460" s="0" t="n">
        <v>7010</v>
      </c>
      <c r="X1460" s="0" t="n">
        <v>46</v>
      </c>
      <c r="Y1460" s="0" t="s">
        <v>67</v>
      </c>
      <c r="Z1460" s="0" t="s">
        <v>120</v>
      </c>
      <c r="AA1460" s="0" t="s">
        <v>120</v>
      </c>
      <c r="AB1460" s="0" t="s">
        <v>56</v>
      </c>
      <c r="AC1460" s="0" t="s">
        <v>120</v>
      </c>
      <c r="AD1460" s="0" t="s">
        <v>7694</v>
      </c>
      <c r="AE1460" s="0" t="s">
        <v>7695</v>
      </c>
      <c r="AF1460" s="0" t="n">
        <v>313</v>
      </c>
      <c r="AG1460" s="0" t="n">
        <v>341</v>
      </c>
      <c r="AH1460" s="6" t="n">
        <v>42369</v>
      </c>
      <c r="AI1460" s="0" t="n">
        <v>5</v>
      </c>
      <c r="AJ1460" s="6" t="n">
        <v>42369</v>
      </c>
      <c r="AK1460" s="0" t="n">
        <v>1.645</v>
      </c>
      <c r="AL1460" s="0" t="n">
        <v>1.791</v>
      </c>
      <c r="AM1460" s="0" t="s">
        <v>56</v>
      </c>
      <c r="AN1460" s="0" t="s">
        <v>56</v>
      </c>
      <c r="AO1460" s="0" t="s">
        <v>70</v>
      </c>
      <c r="AP1460" s="0" t="s">
        <v>70</v>
      </c>
      <c r="AQ1460" s="0" t="s">
        <v>67</v>
      </c>
      <c r="AR1460" s="0" t="n">
        <v>34</v>
      </c>
      <c r="AS1460" s="0" t="n">
        <v>2</v>
      </c>
      <c r="AV1460" s="0" t="s">
        <v>145</v>
      </c>
    </row>
    <row r="1461" customFormat="false" ht="15" hidden="false" customHeight="false" outlineLevel="0" collapsed="false">
      <c r="A1461" s="0" t="s">
        <v>7696</v>
      </c>
      <c r="B1461" s="0" t="s">
        <v>6339</v>
      </c>
      <c r="C1461" s="0" t="s">
        <v>7697</v>
      </c>
      <c r="E1461" s="1" t="s">
        <v>7697</v>
      </c>
      <c r="G1461" s="5" t="s">
        <v>7697</v>
      </c>
      <c r="H1461" s="5"/>
      <c r="I1461" s="5"/>
      <c r="J1461" s="5"/>
      <c r="K1461" s="5"/>
      <c r="L1461" s="5"/>
      <c r="M1461" s="5"/>
      <c r="N1461" s="5"/>
      <c r="O1461" s="0" t="s">
        <v>7697</v>
      </c>
      <c r="P1461" s="0" t="s">
        <v>7698</v>
      </c>
      <c r="Q1461" s="0" t="s">
        <v>51</v>
      </c>
      <c r="R1461" s="0" t="s">
        <v>52</v>
      </c>
      <c r="S1461" s="0" t="n">
        <v>1.649</v>
      </c>
      <c r="T1461" s="0" t="n">
        <v>4778</v>
      </c>
      <c r="U1461" s="0" t="n">
        <v>4778</v>
      </c>
      <c r="W1461" s="0" t="s">
        <v>7699</v>
      </c>
      <c r="X1461" s="0" t="n">
        <v>25</v>
      </c>
      <c r="Y1461" s="0" t="s">
        <v>53</v>
      </c>
      <c r="Z1461" s="0" t="n">
        <v>4778</v>
      </c>
      <c r="AA1461" s="0" t="s">
        <v>54</v>
      </c>
      <c r="AB1461" s="0" t="s">
        <v>54</v>
      </c>
      <c r="AC1461" s="0" t="n">
        <v>10.93</v>
      </c>
      <c r="AD1461" s="0" t="s">
        <v>7700</v>
      </c>
      <c r="AG1461" s="6" t="n">
        <v>42701</v>
      </c>
      <c r="AH1461" s="0" t="n">
        <v>14</v>
      </c>
      <c r="AI1461" s="0" t="n">
        <v>15</v>
      </c>
      <c r="AJ1461" s="6" t="n">
        <v>42701</v>
      </c>
      <c r="AK1461" s="0" t="n">
        <v>10.93</v>
      </c>
      <c r="AL1461" s="6" t="n">
        <v>42701</v>
      </c>
      <c r="AM1461" s="0" t="n">
        <v>820</v>
      </c>
      <c r="AN1461" s="0" t="n">
        <v>872</v>
      </c>
      <c r="AO1461" s="0" t="n">
        <v>2.185</v>
      </c>
      <c r="AP1461" s="0" t="n">
        <v>2.441</v>
      </c>
      <c r="AQ1461" s="0" t="s">
        <v>880</v>
      </c>
      <c r="AR1461" s="0" t="s">
        <v>58</v>
      </c>
      <c r="AS1461" s="0" t="s">
        <v>53</v>
      </c>
      <c r="AT1461" s="0" t="n">
        <v>15</v>
      </c>
      <c r="AU1461" s="0" t="n">
        <v>15</v>
      </c>
      <c r="AX1461" s="0" t="s">
        <v>145</v>
      </c>
    </row>
    <row r="1462" customFormat="false" ht="15" hidden="false" customHeight="false" outlineLevel="0" collapsed="false">
      <c r="A1462" s="0" t="s">
        <v>7701</v>
      </c>
      <c r="B1462" s="0" t="s">
        <v>6339</v>
      </c>
      <c r="C1462" s="0" t="s">
        <v>7702</v>
      </c>
      <c r="E1462" s="1" t="s">
        <v>7702</v>
      </c>
      <c r="G1462" s="5" t="s">
        <v>7702</v>
      </c>
      <c r="H1462" s="5" t="s">
        <v>7703</v>
      </c>
      <c r="I1462" s="5" t="s">
        <v>7704</v>
      </c>
      <c r="J1462" s="5"/>
      <c r="K1462" s="5"/>
      <c r="L1462" s="5"/>
      <c r="M1462" s="5"/>
      <c r="N1462" s="5"/>
      <c r="O1462" s="0" t="s">
        <v>7702</v>
      </c>
      <c r="P1462" s="0" t="s">
        <v>7705</v>
      </c>
      <c r="Q1462" s="0" t="s">
        <v>51</v>
      </c>
      <c r="R1462" s="0" t="s">
        <v>52</v>
      </c>
      <c r="S1462" s="0" t="n">
        <v>14.278</v>
      </c>
      <c r="T1462" s="0" t="n">
        <v>6190</v>
      </c>
      <c r="U1462" s="0" t="n">
        <v>6190</v>
      </c>
      <c r="W1462" s="0" t="s">
        <v>7706</v>
      </c>
      <c r="X1462" s="0" t="n">
        <v>938</v>
      </c>
      <c r="Y1462" s="0" t="s">
        <v>53</v>
      </c>
      <c r="Z1462" s="0" t="n">
        <v>6190</v>
      </c>
      <c r="AA1462" s="0" t="s">
        <v>54</v>
      </c>
      <c r="AB1462" s="0" t="s">
        <v>54</v>
      </c>
      <c r="AC1462" s="0" t="n">
        <v>41.847</v>
      </c>
      <c r="AD1462" s="0" t="s">
        <v>962</v>
      </c>
      <c r="AG1462" s="6" t="n">
        <v>42490</v>
      </c>
      <c r="AH1462" s="0" t="n">
        <v>206</v>
      </c>
      <c r="AI1462" s="0" t="n">
        <v>235</v>
      </c>
      <c r="AJ1462" s="6" t="n">
        <v>42490</v>
      </c>
      <c r="AK1462" s="0" t="n">
        <v>41.847</v>
      </c>
      <c r="AL1462" s="6" t="n">
        <v>42490</v>
      </c>
      <c r="AM1462" s="0" t="n">
        <v>8.88</v>
      </c>
      <c r="AN1462" s="0" t="n">
        <v>10.126</v>
      </c>
      <c r="AO1462" s="0" t="n">
        <v>3.96</v>
      </c>
      <c r="AP1462" s="0" t="n">
        <v>4.424</v>
      </c>
      <c r="AQ1462" s="0" t="s">
        <v>880</v>
      </c>
      <c r="AR1462" s="0" t="s">
        <v>58</v>
      </c>
      <c r="AS1462" s="0" t="s">
        <v>53</v>
      </c>
      <c r="AT1462" s="0" t="n">
        <v>102</v>
      </c>
      <c r="AU1462" s="0" t="n">
        <v>109</v>
      </c>
      <c r="AX1462" s="0" t="s">
        <v>145</v>
      </c>
    </row>
    <row r="1463" customFormat="false" ht="15" hidden="false" customHeight="false" outlineLevel="0" collapsed="false">
      <c r="A1463" s="0" t="s">
        <v>7707</v>
      </c>
      <c r="B1463" s="0" t="s">
        <v>6339</v>
      </c>
      <c r="C1463" s="0" t="s">
        <v>7708</v>
      </c>
      <c r="E1463" s="1" t="s">
        <v>7708</v>
      </c>
      <c r="G1463" s="5" t="s">
        <v>7708</v>
      </c>
      <c r="H1463" s="5"/>
      <c r="I1463" s="5"/>
      <c r="J1463" s="5"/>
      <c r="K1463" s="5"/>
      <c r="L1463" s="5"/>
      <c r="M1463" s="5"/>
      <c r="N1463" s="5"/>
      <c r="O1463" s="0" t="s">
        <v>7708</v>
      </c>
      <c r="P1463" s="0" t="s">
        <v>7709</v>
      </c>
      <c r="Q1463" s="0" t="s">
        <v>51</v>
      </c>
      <c r="R1463" s="0" t="s">
        <v>52</v>
      </c>
      <c r="S1463" s="0" t="n">
        <v>70</v>
      </c>
      <c r="T1463" s="0" t="n">
        <v>7022</v>
      </c>
      <c r="U1463" s="0" t="n">
        <v>7022</v>
      </c>
      <c r="V1463" s="0" t="n">
        <v>7010</v>
      </c>
      <c r="W1463" s="0" t="s">
        <v>7710</v>
      </c>
      <c r="X1463" s="0" t="n">
        <v>14</v>
      </c>
      <c r="Y1463" s="0" t="s">
        <v>77</v>
      </c>
      <c r="Z1463" s="0" t="n">
        <v>7022</v>
      </c>
      <c r="AA1463" s="0" t="s">
        <v>54</v>
      </c>
      <c r="AB1463" s="0" t="s">
        <v>54</v>
      </c>
      <c r="AC1463" s="0" t="n">
        <v>368</v>
      </c>
      <c r="AD1463" s="0" t="s">
        <v>962</v>
      </c>
      <c r="AG1463" s="6" t="n">
        <v>42277</v>
      </c>
      <c r="AH1463" s="0" t="n">
        <v>20</v>
      </c>
      <c r="AI1463" s="0" t="n">
        <v>23</v>
      </c>
      <c r="AJ1463" s="6" t="n">
        <v>42277</v>
      </c>
      <c r="AK1463" s="0" t="n">
        <v>368</v>
      </c>
      <c r="AL1463" s="6" t="n">
        <v>42277</v>
      </c>
      <c r="AM1463" s="0" t="n">
        <v>245</v>
      </c>
      <c r="AN1463" s="0" t="n">
        <v>275</v>
      </c>
      <c r="AO1463" s="0" t="s">
        <v>56</v>
      </c>
      <c r="AP1463" s="0" t="s">
        <v>56</v>
      </c>
      <c r="AQ1463" s="0" t="s">
        <v>70</v>
      </c>
      <c r="AR1463" s="0" t="s">
        <v>70</v>
      </c>
      <c r="AS1463" s="0" t="s">
        <v>77</v>
      </c>
      <c r="AT1463" s="0" t="n">
        <v>13</v>
      </c>
      <c r="AU1463" s="0" t="n">
        <v>12</v>
      </c>
      <c r="AX1463" s="0" t="s">
        <v>145</v>
      </c>
    </row>
    <row r="1464" customFormat="false" ht="15" hidden="false" customHeight="false" outlineLevel="0" collapsed="false">
      <c r="A1464" s="0" t="s">
        <v>7711</v>
      </c>
      <c r="B1464" s="0" t="s">
        <v>6339</v>
      </c>
      <c r="C1464" s="0" t="s">
        <v>7712</v>
      </c>
      <c r="E1464" s="1" t="s">
        <v>7712</v>
      </c>
      <c r="G1464" s="5" t="s">
        <v>7712</v>
      </c>
      <c r="H1464" s="5" t="s">
        <v>7713</v>
      </c>
      <c r="I1464" s="5"/>
      <c r="J1464" s="5"/>
      <c r="K1464" s="5"/>
      <c r="L1464" s="5"/>
      <c r="M1464" s="5"/>
      <c r="N1464" s="5"/>
      <c r="Q1464" s="0" t="s">
        <v>51</v>
      </c>
      <c r="R1464" s="0" t="s">
        <v>119</v>
      </c>
      <c r="S1464" s="0" t="n">
        <v>33</v>
      </c>
      <c r="T1464" s="0" t="n">
        <v>6010</v>
      </c>
      <c r="U1464" s="0" t="n">
        <v>6010</v>
      </c>
      <c r="V1464" s="0" t="n">
        <v>6020</v>
      </c>
      <c r="W1464" s="0" t="s">
        <v>7714</v>
      </c>
      <c r="X1464" s="0" t="n">
        <v>0</v>
      </c>
      <c r="Y1464" s="0" t="s">
        <v>53</v>
      </c>
      <c r="AD1464" s="0" t="s">
        <v>962</v>
      </c>
      <c r="AE1464" s="0" t="s">
        <v>7715</v>
      </c>
      <c r="AF1464" s="0" t="n">
        <v>-10</v>
      </c>
      <c r="AG1464" s="0" t="n">
        <v>-12</v>
      </c>
      <c r="AH1464" s="6" t="n">
        <v>42460</v>
      </c>
      <c r="AI1464" s="0" t="n">
        <v>170</v>
      </c>
      <c r="AJ1464" s="6" t="n">
        <v>42460</v>
      </c>
      <c r="AK1464" s="0" t="n">
        <v>11</v>
      </c>
      <c r="AL1464" s="0" t="n">
        <v>12</v>
      </c>
      <c r="AM1464" s="0" t="s">
        <v>56</v>
      </c>
      <c r="AN1464" s="0" t="s">
        <v>56</v>
      </c>
      <c r="AO1464" s="0" t="s">
        <v>70</v>
      </c>
      <c r="AP1464" s="0" t="s">
        <v>70</v>
      </c>
      <c r="AQ1464" s="0" t="s">
        <v>53</v>
      </c>
      <c r="AR1464" s="0" t="n">
        <v>0</v>
      </c>
      <c r="AS1464" s="0" t="n">
        <v>0</v>
      </c>
      <c r="AV1464" s="0" t="s">
        <v>145</v>
      </c>
    </row>
    <row r="1465" customFormat="false" ht="15" hidden="false" customHeight="false" outlineLevel="0" collapsed="false">
      <c r="A1465" s="0" t="s">
        <v>7716</v>
      </c>
      <c r="B1465" s="0" t="s">
        <v>6339</v>
      </c>
      <c r="C1465" s="0" t="s">
        <v>7717</v>
      </c>
      <c r="E1465" s="1" t="s">
        <v>7717</v>
      </c>
      <c r="G1465" s="5" t="s">
        <v>7717</v>
      </c>
      <c r="H1465" s="5"/>
      <c r="I1465" s="5"/>
      <c r="J1465" s="5"/>
      <c r="K1465" s="5"/>
      <c r="L1465" s="5"/>
      <c r="M1465" s="5"/>
      <c r="N1465" s="5"/>
      <c r="O1465" s="0" t="s">
        <v>7718</v>
      </c>
      <c r="P1465" s="0" t="s">
        <v>7719</v>
      </c>
      <c r="Q1465" s="0" t="s">
        <v>51</v>
      </c>
      <c r="R1465" s="0" t="s">
        <v>52</v>
      </c>
      <c r="S1465" s="0" t="n">
        <v>1</v>
      </c>
      <c r="T1465" s="0" t="n">
        <v>7010</v>
      </c>
      <c r="U1465" s="0" t="n">
        <v>7010</v>
      </c>
      <c r="W1465" s="0" t="s">
        <v>7720</v>
      </c>
      <c r="X1465" s="0" t="n">
        <v>361</v>
      </c>
      <c r="Y1465" s="0" t="s">
        <v>67</v>
      </c>
      <c r="Z1465" s="0" t="n">
        <v>6492</v>
      </c>
      <c r="AA1465" s="0" t="s">
        <v>120</v>
      </c>
      <c r="AB1465" s="0" t="s">
        <v>56</v>
      </c>
      <c r="AC1465" s="0" t="n">
        <v>3.5</v>
      </c>
      <c r="AD1465" s="0" t="s">
        <v>962</v>
      </c>
      <c r="AE1465" s="0" t="s">
        <v>7721</v>
      </c>
      <c r="AF1465" s="0" t="n">
        <v>-5</v>
      </c>
      <c r="AG1465" s="0" t="n">
        <v>-6</v>
      </c>
      <c r="AH1465" s="6" t="n">
        <v>42371</v>
      </c>
      <c r="AI1465" s="0" t="s">
        <v>56</v>
      </c>
      <c r="AK1465" s="0" t="n">
        <v>601</v>
      </c>
      <c r="AL1465" s="0" t="n">
        <v>654</v>
      </c>
      <c r="AM1465" s="0" t="s">
        <v>56</v>
      </c>
      <c r="AN1465" s="0" t="s">
        <v>56</v>
      </c>
      <c r="AO1465" s="0" t="s">
        <v>70</v>
      </c>
      <c r="AP1465" s="0" t="s">
        <v>70</v>
      </c>
      <c r="AQ1465" s="0" t="s">
        <v>67</v>
      </c>
      <c r="AR1465" s="0" t="n">
        <v>1438</v>
      </c>
      <c r="AS1465" s="0" t="n">
        <v>1</v>
      </c>
      <c r="AT1465" s="0" t="s">
        <v>145</v>
      </c>
      <c r="AV1465" s="0" t="s">
        <v>145</v>
      </c>
    </row>
    <row r="1466" customFormat="false" ht="15" hidden="false" customHeight="false" outlineLevel="0" collapsed="false">
      <c r="A1466" s="0" t="s">
        <v>7722</v>
      </c>
      <c r="B1466" s="0" t="s">
        <v>6339</v>
      </c>
      <c r="C1466" s="0" t="s">
        <v>7723</v>
      </c>
      <c r="E1466" s="1" t="s">
        <v>7723</v>
      </c>
      <c r="G1466" s="5" t="s">
        <v>7723</v>
      </c>
      <c r="H1466" s="5"/>
      <c r="I1466" s="5"/>
      <c r="J1466" s="5"/>
      <c r="K1466" s="5"/>
      <c r="L1466" s="5"/>
      <c r="M1466" s="5"/>
      <c r="N1466" s="5"/>
      <c r="O1466" s="0" t="s">
        <v>7723</v>
      </c>
      <c r="P1466" s="0" t="s">
        <v>7724</v>
      </c>
      <c r="Q1466" s="0" t="s">
        <v>51</v>
      </c>
      <c r="R1466" s="0" t="s">
        <v>539</v>
      </c>
      <c r="S1466" s="0" t="s">
        <v>56</v>
      </c>
      <c r="T1466" s="0" t="n">
        <v>8299</v>
      </c>
      <c r="U1466" s="0" t="n">
        <v>8299</v>
      </c>
      <c r="W1466" s="0" t="s">
        <v>7725</v>
      </c>
      <c r="X1466" s="0" t="n">
        <v>1</v>
      </c>
      <c r="Y1466" s="0" t="s">
        <v>77</v>
      </c>
      <c r="Z1466" s="0" t="n">
        <v>8299</v>
      </c>
      <c r="AA1466" s="0" t="s">
        <v>54</v>
      </c>
      <c r="AB1466" s="0" t="s">
        <v>54</v>
      </c>
      <c r="AD1466" s="0" t="s">
        <v>7726</v>
      </c>
      <c r="AE1466" s="0" t="s">
        <v>7727</v>
      </c>
      <c r="AF1466" s="0" t="s">
        <v>56</v>
      </c>
      <c r="AG1466" s="0" t="s">
        <v>56</v>
      </c>
      <c r="AH1466" s="6" t="n">
        <v>42551</v>
      </c>
      <c r="AI1466" s="0" t="s">
        <v>56</v>
      </c>
      <c r="AK1466" s="0" t="n">
        <v>2</v>
      </c>
      <c r="AL1466" s="0" t="n">
        <v>2</v>
      </c>
      <c r="AM1466" s="0" t="s">
        <v>56</v>
      </c>
      <c r="AN1466" s="0" t="s">
        <v>56</v>
      </c>
      <c r="AO1466" s="0" t="s">
        <v>70</v>
      </c>
      <c r="AP1466" s="0" t="s">
        <v>70</v>
      </c>
      <c r="AQ1466" s="0" t="s">
        <v>77</v>
      </c>
      <c r="AR1466" s="0" t="n">
        <v>2</v>
      </c>
      <c r="AS1466" s="0" t="n">
        <v>1</v>
      </c>
    </row>
    <row r="1467" customFormat="false" ht="15" hidden="false" customHeight="false" outlineLevel="0" collapsed="false">
      <c r="A1467" s="0" t="s">
        <v>7728</v>
      </c>
      <c r="B1467" s="0" t="s">
        <v>6339</v>
      </c>
      <c r="C1467" s="0" t="s">
        <v>7729</v>
      </c>
      <c r="E1467" s="1" t="s">
        <v>7729</v>
      </c>
      <c r="G1467" s="5" t="s">
        <v>7729</v>
      </c>
      <c r="H1467" s="5"/>
      <c r="I1467" s="5"/>
      <c r="J1467" s="5"/>
      <c r="K1467" s="5"/>
      <c r="L1467" s="5"/>
      <c r="M1467" s="5"/>
      <c r="N1467" s="5"/>
      <c r="O1467" s="0" t="s">
        <v>7730</v>
      </c>
      <c r="P1467" s="0" t="s">
        <v>7731</v>
      </c>
      <c r="Q1467" s="0" t="s">
        <v>51</v>
      </c>
      <c r="R1467" s="0" t="s">
        <v>52</v>
      </c>
      <c r="S1467" s="0" t="n">
        <v>3.302</v>
      </c>
      <c r="T1467" s="0" t="n">
        <v>1920</v>
      </c>
      <c r="U1467" s="0" t="n">
        <v>1920</v>
      </c>
      <c r="W1467" s="0" t="s">
        <v>7732</v>
      </c>
      <c r="X1467" s="0" t="n">
        <v>1</v>
      </c>
      <c r="Y1467" s="0" t="s">
        <v>67</v>
      </c>
      <c r="Z1467" s="0" t="n">
        <v>7010</v>
      </c>
      <c r="AA1467" s="0" t="s">
        <v>120</v>
      </c>
      <c r="AB1467" s="0" t="s">
        <v>56</v>
      </c>
      <c r="AC1467" s="0" t="n">
        <v>35</v>
      </c>
      <c r="AD1467" s="0" t="s">
        <v>7733</v>
      </c>
      <c r="AE1467" s="0" t="s">
        <v>7734</v>
      </c>
      <c r="AF1467" s="0" t="n">
        <v>7</v>
      </c>
      <c r="AG1467" s="0" t="n">
        <v>7</v>
      </c>
      <c r="AH1467" s="6" t="n">
        <v>42369</v>
      </c>
      <c r="AI1467" s="0" t="n">
        <v>83</v>
      </c>
      <c r="AJ1467" s="6" t="n">
        <v>42369</v>
      </c>
      <c r="AK1467" s="0" t="n">
        <v>445</v>
      </c>
      <c r="AL1467" s="0" t="n">
        <v>485</v>
      </c>
      <c r="AM1467" s="0" t="s">
        <v>56</v>
      </c>
      <c r="AN1467" s="0" t="s">
        <v>56</v>
      </c>
      <c r="AO1467" s="0" t="s">
        <v>70</v>
      </c>
      <c r="AP1467" s="0" t="s">
        <v>70</v>
      </c>
      <c r="AQ1467" s="0" t="s">
        <v>67</v>
      </c>
      <c r="AR1467" s="0" t="n">
        <v>350</v>
      </c>
      <c r="AS1467" s="0" t="n">
        <v>0</v>
      </c>
      <c r="AT1467" s="0" t="s">
        <v>7733</v>
      </c>
      <c r="AU1467" s="0" t="s">
        <v>7733</v>
      </c>
      <c r="AV1467" s="0" t="s">
        <v>145</v>
      </c>
    </row>
    <row r="1468" customFormat="false" ht="15" hidden="false" customHeight="false" outlineLevel="0" collapsed="false">
      <c r="A1468" s="0" t="s">
        <v>7735</v>
      </c>
      <c r="B1468" s="0" t="s">
        <v>6339</v>
      </c>
      <c r="C1468" s="0" t="s">
        <v>7736</v>
      </c>
      <c r="E1468" s="1" t="s">
        <v>7736</v>
      </c>
      <c r="G1468" s="5" t="s">
        <v>7736</v>
      </c>
      <c r="H1468" s="5" t="s">
        <v>7737</v>
      </c>
      <c r="I1468" s="5" t="s">
        <v>7738</v>
      </c>
      <c r="J1468" s="5"/>
      <c r="K1468" s="5"/>
      <c r="L1468" s="5"/>
      <c r="M1468" s="5"/>
      <c r="N1468" s="5"/>
      <c r="O1468" s="0" t="s">
        <v>7736</v>
      </c>
      <c r="P1468" s="0" t="s">
        <v>7739</v>
      </c>
      <c r="Q1468" s="0" t="s">
        <v>51</v>
      </c>
      <c r="R1468" s="0" t="s">
        <v>52</v>
      </c>
      <c r="S1468" s="0" t="n">
        <v>112</v>
      </c>
      <c r="T1468" s="0" t="n">
        <v>2790</v>
      </c>
      <c r="U1468" s="0" t="n">
        <v>2790</v>
      </c>
      <c r="V1468" s="0" t="n">
        <v>7010</v>
      </c>
      <c r="W1468" s="0" t="s">
        <v>7740</v>
      </c>
      <c r="X1468" s="0" t="n">
        <v>57</v>
      </c>
      <c r="Y1468" s="0" t="s">
        <v>77</v>
      </c>
      <c r="Z1468" s="0" t="n">
        <v>2790</v>
      </c>
      <c r="AA1468" s="0" t="s">
        <v>54</v>
      </c>
      <c r="AB1468" s="0" t="s">
        <v>54</v>
      </c>
      <c r="AC1468" s="0" t="n">
        <v>551</v>
      </c>
      <c r="AD1468" s="0" t="s">
        <v>6740</v>
      </c>
      <c r="AE1468" s="0" t="s">
        <v>7741</v>
      </c>
      <c r="AF1468" s="0" t="n">
        <v>-16</v>
      </c>
      <c r="AG1468" s="0" t="n">
        <v>-18</v>
      </c>
      <c r="AH1468" s="6" t="n">
        <v>42369</v>
      </c>
      <c r="AI1468" s="0" t="n">
        <v>551</v>
      </c>
      <c r="AJ1468" s="6" t="n">
        <v>42369</v>
      </c>
      <c r="AK1468" s="0" t="n">
        <v>115</v>
      </c>
      <c r="AL1468" s="0" t="n">
        <v>125</v>
      </c>
      <c r="AM1468" s="0" t="s">
        <v>56</v>
      </c>
      <c r="AN1468" s="0" t="s">
        <v>56</v>
      </c>
      <c r="AO1468" s="0" t="s">
        <v>70</v>
      </c>
      <c r="AP1468" s="0" t="s">
        <v>70</v>
      </c>
      <c r="AQ1468" s="0" t="s">
        <v>77</v>
      </c>
      <c r="AR1468" s="0" t="n">
        <v>34</v>
      </c>
      <c r="AS1468" s="0" t="n">
        <v>33</v>
      </c>
    </row>
    <row r="1469" customFormat="false" ht="15" hidden="false" customHeight="false" outlineLevel="0" collapsed="false">
      <c r="A1469" s="0" t="s">
        <v>7742</v>
      </c>
      <c r="B1469" s="0" t="s">
        <v>6339</v>
      </c>
      <c r="C1469" s="0" t="s">
        <v>7743</v>
      </c>
      <c r="E1469" s="1" t="s">
        <v>7743</v>
      </c>
      <c r="G1469" s="5" t="s">
        <v>7743</v>
      </c>
      <c r="H1469" s="5"/>
      <c r="I1469" s="5"/>
      <c r="J1469" s="5"/>
      <c r="K1469" s="5"/>
      <c r="L1469" s="5"/>
      <c r="M1469" s="5"/>
      <c r="N1469" s="5"/>
      <c r="O1469" s="0" t="s">
        <v>7744</v>
      </c>
      <c r="P1469" s="0" t="s">
        <v>7745</v>
      </c>
      <c r="Q1469" s="0" t="s">
        <v>51</v>
      </c>
      <c r="R1469" s="0" t="s">
        <v>52</v>
      </c>
      <c r="S1469" s="0" t="n">
        <v>219</v>
      </c>
      <c r="T1469" s="0" t="n">
        <v>2910</v>
      </c>
      <c r="U1469" s="0" t="n">
        <v>2910</v>
      </c>
      <c r="X1469" s="0" t="n">
        <v>5</v>
      </c>
      <c r="Y1469" s="0" t="s">
        <v>67</v>
      </c>
      <c r="Z1469" s="0" t="s">
        <v>120</v>
      </c>
      <c r="AA1469" s="0" t="s">
        <v>7746</v>
      </c>
      <c r="AB1469" s="0" t="s">
        <v>56</v>
      </c>
      <c r="AC1469" s="0" t="s">
        <v>120</v>
      </c>
      <c r="AD1469" s="0" t="s">
        <v>7747</v>
      </c>
      <c r="AG1469" s="6" t="n">
        <v>42735</v>
      </c>
      <c r="AH1469" s="0" t="n">
        <v>7</v>
      </c>
      <c r="AI1469" s="0" t="n">
        <v>7</v>
      </c>
      <c r="AJ1469" s="6" t="n">
        <v>42735</v>
      </c>
      <c r="AK1469" s="0" t="n">
        <v>719</v>
      </c>
      <c r="AL1469" s="6" t="n">
        <v>42735</v>
      </c>
      <c r="AM1469" s="0" t="n">
        <v>150</v>
      </c>
      <c r="AN1469" s="0" t="n">
        <v>158</v>
      </c>
      <c r="AO1469" s="0" t="s">
        <v>56</v>
      </c>
      <c r="AP1469" s="0" t="s">
        <v>56</v>
      </c>
      <c r="AQ1469" s="0" t="s">
        <v>197</v>
      </c>
      <c r="AR1469" s="0" t="s">
        <v>58</v>
      </c>
      <c r="AS1469" s="0" t="s">
        <v>67</v>
      </c>
      <c r="AT1469" s="0" t="n">
        <v>6</v>
      </c>
      <c r="AU1469" s="0" t="n">
        <v>4</v>
      </c>
      <c r="AX1469" s="0" t="s">
        <v>145</v>
      </c>
    </row>
    <row r="1470" customFormat="false" ht="15" hidden="false" customHeight="false" outlineLevel="0" collapsed="false">
      <c r="A1470" s="0" t="s">
        <v>7748</v>
      </c>
      <c r="B1470" s="0" t="s">
        <v>6339</v>
      </c>
      <c r="C1470" s="0" t="s">
        <v>7749</v>
      </c>
      <c r="E1470" s="1" t="s">
        <v>7749</v>
      </c>
      <c r="G1470" s="5" t="s">
        <v>7749</v>
      </c>
      <c r="H1470" s="5"/>
      <c r="I1470" s="5"/>
      <c r="J1470" s="5"/>
      <c r="K1470" s="5"/>
      <c r="L1470" s="5"/>
      <c r="M1470" s="5"/>
      <c r="N1470" s="5"/>
      <c r="O1470" s="0" t="s">
        <v>7749</v>
      </c>
      <c r="P1470" s="0" t="s">
        <v>7750</v>
      </c>
      <c r="Q1470" s="0" t="s">
        <v>51</v>
      </c>
      <c r="R1470" s="0" t="s">
        <v>52</v>
      </c>
      <c r="S1470" s="0" t="n">
        <v>18.404</v>
      </c>
      <c r="T1470" s="0" t="n">
        <v>3030</v>
      </c>
      <c r="U1470" s="0" t="n">
        <v>3030</v>
      </c>
      <c r="V1470" s="0" t="n">
        <v>910</v>
      </c>
      <c r="W1470" s="0" t="s">
        <v>7751</v>
      </c>
      <c r="X1470" s="0" t="n">
        <v>1</v>
      </c>
      <c r="Y1470" s="0" t="s">
        <v>53</v>
      </c>
      <c r="Z1470" s="0" t="n">
        <v>3030</v>
      </c>
      <c r="AA1470" s="0" t="s">
        <v>54</v>
      </c>
      <c r="AB1470" s="0" t="s">
        <v>54</v>
      </c>
      <c r="AC1470" s="0" t="n">
        <v>49.9</v>
      </c>
      <c r="AD1470" s="0" t="s">
        <v>962</v>
      </c>
      <c r="AG1470" s="6" t="n">
        <v>42735</v>
      </c>
      <c r="AH1470" s="0" t="n">
        <v>-4.706</v>
      </c>
      <c r="AI1470" s="0" t="n">
        <v>-4.96</v>
      </c>
      <c r="AJ1470" s="6" t="n">
        <v>42735</v>
      </c>
      <c r="AK1470" s="0" t="n">
        <v>49.9</v>
      </c>
      <c r="AL1470" s="6" t="n">
        <v>42735</v>
      </c>
      <c r="AM1470" s="0" t="n">
        <v>29.804</v>
      </c>
      <c r="AN1470" s="0" t="n">
        <v>31.417</v>
      </c>
      <c r="AO1470" s="0" t="n">
        <v>19.629</v>
      </c>
      <c r="AP1470" s="0" t="n">
        <v>21.932</v>
      </c>
      <c r="AQ1470" s="0" t="s">
        <v>880</v>
      </c>
      <c r="AR1470" s="0" t="s">
        <v>58</v>
      </c>
      <c r="AS1470" s="0" t="s">
        <v>53</v>
      </c>
      <c r="AT1470" s="0" t="n">
        <v>331</v>
      </c>
      <c r="AU1470" s="0" t="n">
        <v>377</v>
      </c>
      <c r="AV1470" s="0" t="s">
        <v>145</v>
      </c>
      <c r="AX1470" s="0" t="s">
        <v>145</v>
      </c>
      <c r="AY1470" s="0" t="s">
        <v>7752</v>
      </c>
    </row>
    <row r="1471" customFormat="false" ht="15" hidden="false" customHeight="false" outlineLevel="0" collapsed="false">
      <c r="A1471" s="0" t="s">
        <v>7753</v>
      </c>
      <c r="B1471" s="0" t="s">
        <v>6339</v>
      </c>
      <c r="C1471" s="0" t="s">
        <v>7754</v>
      </c>
      <c r="E1471" s="1" t="s">
        <v>7754</v>
      </c>
      <c r="G1471" s="5" t="s">
        <v>7754</v>
      </c>
      <c r="H1471" s="5" t="s">
        <v>7755</v>
      </c>
      <c r="I1471" s="5"/>
      <c r="J1471" s="5"/>
      <c r="K1471" s="5"/>
      <c r="L1471" s="5"/>
      <c r="M1471" s="5"/>
      <c r="N1471" s="5"/>
      <c r="O1471" s="0" t="s">
        <v>7756</v>
      </c>
      <c r="P1471" s="0" t="s">
        <v>7757</v>
      </c>
      <c r="Q1471" s="0" t="s">
        <v>51</v>
      </c>
      <c r="R1471" s="0" t="s">
        <v>119</v>
      </c>
      <c r="S1471" s="0" t="n">
        <v>53</v>
      </c>
      <c r="T1471" s="0" t="n">
        <v>6209</v>
      </c>
      <c r="U1471" s="0" t="n">
        <v>6209</v>
      </c>
      <c r="W1471" s="0" t="s">
        <v>7758</v>
      </c>
      <c r="X1471" s="0" t="n">
        <v>38</v>
      </c>
      <c r="Y1471" s="0" t="s">
        <v>67</v>
      </c>
      <c r="AA1471" s="0" t="s">
        <v>7759</v>
      </c>
      <c r="AB1471" s="0" t="s">
        <v>56</v>
      </c>
      <c r="AD1471" s="0" t="s">
        <v>962</v>
      </c>
      <c r="AG1471" s="6" t="n">
        <v>42369</v>
      </c>
      <c r="AH1471" s="0" t="n">
        <v>-29</v>
      </c>
      <c r="AI1471" s="0" t="n">
        <v>-32</v>
      </c>
      <c r="AJ1471" s="6" t="n">
        <v>42369</v>
      </c>
      <c r="AK1471" s="0" t="n">
        <v>360</v>
      </c>
      <c r="AL1471" s="6" t="n">
        <v>42369</v>
      </c>
      <c r="AM1471" s="0" t="n">
        <v>83</v>
      </c>
      <c r="AN1471" s="0" t="n">
        <v>90</v>
      </c>
      <c r="AO1471" s="0" t="s">
        <v>56</v>
      </c>
      <c r="AP1471" s="0" t="s">
        <v>56</v>
      </c>
      <c r="AQ1471" s="0" t="s">
        <v>70</v>
      </c>
      <c r="AR1471" s="0" t="s">
        <v>70</v>
      </c>
      <c r="AS1471" s="0" t="s">
        <v>67</v>
      </c>
      <c r="AT1471" s="0" t="n">
        <v>28</v>
      </c>
      <c r="AU1471" s="0" t="n">
        <v>17</v>
      </c>
      <c r="AX1471" s="0" t="s">
        <v>145</v>
      </c>
    </row>
    <row r="1472" customFormat="false" ht="15" hidden="false" customHeight="false" outlineLevel="0" collapsed="false">
      <c r="A1472" s="0" t="s">
        <v>7760</v>
      </c>
      <c r="B1472" s="0" t="s">
        <v>6339</v>
      </c>
      <c r="C1472" s="0" t="s">
        <v>7761</v>
      </c>
      <c r="E1472" s="1" t="s">
        <v>7761</v>
      </c>
      <c r="G1472" s="5" t="s">
        <v>7761</v>
      </c>
      <c r="H1472" s="5"/>
      <c r="I1472" s="5"/>
      <c r="J1472" s="5"/>
      <c r="K1472" s="5"/>
      <c r="L1472" s="5"/>
      <c r="M1472" s="5"/>
      <c r="N1472" s="5"/>
      <c r="O1472" s="0" t="s">
        <v>7761</v>
      </c>
      <c r="P1472" s="0" t="s">
        <v>7762</v>
      </c>
      <c r="Q1472" s="0" t="s">
        <v>51</v>
      </c>
      <c r="R1472" s="0" t="s">
        <v>119</v>
      </c>
      <c r="S1472" s="0" t="n">
        <v>25</v>
      </c>
      <c r="T1472" s="0" t="n">
        <v>6201</v>
      </c>
      <c r="U1472" s="0" t="n">
        <v>6201</v>
      </c>
      <c r="X1472" s="0" t="n">
        <v>6</v>
      </c>
      <c r="Y1472" s="0" t="s">
        <v>77</v>
      </c>
      <c r="Z1472" s="0" t="n">
        <v>6201</v>
      </c>
      <c r="AA1472" s="0" t="s">
        <v>54</v>
      </c>
      <c r="AB1472" s="0" t="s">
        <v>54</v>
      </c>
      <c r="AC1472" s="0" t="n">
        <v>227</v>
      </c>
      <c r="AD1472" s="0" t="s">
        <v>7763</v>
      </c>
      <c r="AG1472" s="6" t="n">
        <v>42735</v>
      </c>
      <c r="AH1472" s="0" t="n">
        <v>-1</v>
      </c>
      <c r="AI1472" s="0" t="n">
        <v>-1</v>
      </c>
      <c r="AJ1472" s="6" t="n">
        <v>42735</v>
      </c>
      <c r="AK1472" s="0" t="n">
        <v>227</v>
      </c>
      <c r="AL1472" s="6" t="n">
        <v>42735</v>
      </c>
      <c r="AM1472" s="0" t="n">
        <v>33</v>
      </c>
      <c r="AN1472" s="0" t="n">
        <v>35</v>
      </c>
      <c r="AO1472" s="0" t="s">
        <v>56</v>
      </c>
      <c r="AP1472" s="0" t="s">
        <v>56</v>
      </c>
      <c r="AQ1472" s="0" t="s">
        <v>70</v>
      </c>
      <c r="AR1472" s="0" t="s">
        <v>70</v>
      </c>
      <c r="AS1472" s="0" t="s">
        <v>77</v>
      </c>
      <c r="AT1472" s="0" t="n">
        <v>5</v>
      </c>
      <c r="AU1472" s="0" t="n">
        <v>4</v>
      </c>
      <c r="AX1472" s="0" t="s">
        <v>145</v>
      </c>
    </row>
    <row r="1473" customFormat="false" ht="15" hidden="false" customHeight="false" outlineLevel="0" collapsed="false">
      <c r="A1473" s="0" t="s">
        <v>7764</v>
      </c>
      <c r="B1473" s="0" t="s">
        <v>6339</v>
      </c>
      <c r="C1473" s="0" t="s">
        <v>7765</v>
      </c>
      <c r="E1473" s="1" t="s">
        <v>7765</v>
      </c>
      <c r="G1473" s="5" t="s">
        <v>7765</v>
      </c>
      <c r="H1473" s="5" t="s">
        <v>7766</v>
      </c>
      <c r="I1473" s="5"/>
      <c r="J1473" s="5"/>
      <c r="K1473" s="5"/>
      <c r="L1473" s="5"/>
      <c r="M1473" s="5"/>
      <c r="N1473" s="5"/>
      <c r="O1473" s="0" t="s">
        <v>7767</v>
      </c>
      <c r="P1473" s="0" t="s">
        <v>7768</v>
      </c>
      <c r="Q1473" s="0" t="s">
        <v>51</v>
      </c>
      <c r="R1473" s="0" t="s">
        <v>119</v>
      </c>
      <c r="S1473" s="0" t="s">
        <v>56</v>
      </c>
      <c r="T1473" s="0" t="n">
        <v>6202</v>
      </c>
      <c r="U1473" s="0" t="n">
        <v>6202</v>
      </c>
      <c r="V1473" s="0" t="n">
        <v>7010</v>
      </c>
      <c r="W1473" s="0" t="s">
        <v>7769</v>
      </c>
      <c r="X1473" s="0" t="n">
        <v>6</v>
      </c>
      <c r="Y1473" s="0" t="s">
        <v>67</v>
      </c>
      <c r="AA1473" s="0" t="s">
        <v>54</v>
      </c>
      <c r="AB1473" s="0" t="s">
        <v>54</v>
      </c>
      <c r="AD1473" s="0" t="s">
        <v>6847</v>
      </c>
      <c r="AE1473" s="0" t="s">
        <v>7770</v>
      </c>
      <c r="AF1473" s="0" t="n">
        <v>29</v>
      </c>
      <c r="AG1473" s="0" t="n">
        <v>32</v>
      </c>
      <c r="AH1473" s="6" t="n">
        <v>42643</v>
      </c>
      <c r="AI1473" s="0" t="n">
        <v>2</v>
      </c>
      <c r="AJ1473" s="6" t="n">
        <v>42643</v>
      </c>
      <c r="AK1473" s="0" t="n">
        <v>31</v>
      </c>
      <c r="AL1473" s="0" t="n">
        <v>35</v>
      </c>
      <c r="AM1473" s="0" t="s">
        <v>56</v>
      </c>
      <c r="AN1473" s="0" t="s">
        <v>56</v>
      </c>
      <c r="AO1473" s="0" t="s">
        <v>70</v>
      </c>
      <c r="AP1473" s="0" t="s">
        <v>70</v>
      </c>
      <c r="AQ1473" s="0" t="s">
        <v>67</v>
      </c>
      <c r="AR1473" s="0" t="n">
        <v>8</v>
      </c>
      <c r="AS1473" s="0" t="n">
        <v>1</v>
      </c>
      <c r="AV1473" s="0" t="s">
        <v>145</v>
      </c>
    </row>
    <row r="1474" customFormat="false" ht="15" hidden="false" customHeight="false" outlineLevel="0" collapsed="false">
      <c r="A1474" s="0" t="s">
        <v>7771</v>
      </c>
      <c r="B1474" s="0" t="s">
        <v>6339</v>
      </c>
      <c r="C1474" s="0" t="s">
        <v>7772</v>
      </c>
      <c r="E1474" s="1" t="s">
        <v>7772</v>
      </c>
      <c r="G1474" s="5" t="s">
        <v>7772</v>
      </c>
      <c r="H1474" s="5"/>
      <c r="I1474" s="5"/>
      <c r="J1474" s="5"/>
      <c r="K1474" s="5"/>
      <c r="L1474" s="5"/>
      <c r="M1474" s="5"/>
      <c r="N1474" s="5"/>
      <c r="O1474" s="0" t="s">
        <v>7773</v>
      </c>
      <c r="P1474" s="0" t="s">
        <v>7774</v>
      </c>
      <c r="Q1474" s="0" t="s">
        <v>51</v>
      </c>
      <c r="R1474" s="0" t="s">
        <v>52</v>
      </c>
      <c r="S1474" s="0" t="n">
        <v>906</v>
      </c>
      <c r="T1474" s="0" t="n">
        <v>5829</v>
      </c>
      <c r="U1474" s="0" t="n">
        <v>5829</v>
      </c>
      <c r="W1474" s="0" t="s">
        <v>7775</v>
      </c>
      <c r="X1474" s="0" t="n">
        <v>80</v>
      </c>
      <c r="Y1474" s="0" t="s">
        <v>67</v>
      </c>
      <c r="Z1474" s="0" t="s">
        <v>120</v>
      </c>
      <c r="AA1474" s="0" t="s">
        <v>120</v>
      </c>
      <c r="AB1474" s="0" t="s">
        <v>56</v>
      </c>
      <c r="AC1474" s="0" t="s">
        <v>120</v>
      </c>
      <c r="AD1474" s="0" t="s">
        <v>962</v>
      </c>
      <c r="AG1474" s="6" t="n">
        <v>42521</v>
      </c>
      <c r="AH1474" s="0" t="n">
        <v>-140</v>
      </c>
      <c r="AI1474" s="0" t="n">
        <v>-156</v>
      </c>
      <c r="AJ1474" s="6" t="n">
        <v>42521</v>
      </c>
      <c r="AK1474" s="0" t="n">
        <v>4.72</v>
      </c>
      <c r="AL1474" s="6" t="n">
        <v>42521</v>
      </c>
      <c r="AM1474" s="0" t="n">
        <v>2.673</v>
      </c>
      <c r="AN1474" s="0" t="n">
        <v>2.982</v>
      </c>
      <c r="AO1474" s="0" t="s">
        <v>56</v>
      </c>
      <c r="AP1474" s="0" t="s">
        <v>56</v>
      </c>
      <c r="AQ1474" s="0" t="s">
        <v>70</v>
      </c>
      <c r="AR1474" s="0" t="s">
        <v>70</v>
      </c>
      <c r="AS1474" s="0" t="s">
        <v>67</v>
      </c>
      <c r="AT1474" s="0" t="n">
        <v>240</v>
      </c>
      <c r="AU1474" s="0" t="n">
        <v>1</v>
      </c>
      <c r="AX1474" s="0" t="s">
        <v>145</v>
      </c>
    </row>
    <row r="1475" customFormat="false" ht="15" hidden="false" customHeight="false" outlineLevel="0" collapsed="false">
      <c r="A1475" s="0" t="s">
        <v>7776</v>
      </c>
      <c r="B1475" s="0" t="s">
        <v>6339</v>
      </c>
      <c r="C1475" s="0" t="s">
        <v>7777</v>
      </c>
      <c r="E1475" s="1" t="s">
        <v>7777</v>
      </c>
      <c r="G1475" s="5" t="s">
        <v>7777</v>
      </c>
      <c r="H1475" s="5"/>
      <c r="I1475" s="5"/>
      <c r="J1475" s="5"/>
      <c r="K1475" s="5"/>
      <c r="L1475" s="5"/>
      <c r="M1475" s="5"/>
      <c r="N1475" s="5"/>
      <c r="O1475" s="0" t="s">
        <v>1276</v>
      </c>
      <c r="P1475" s="0" t="s">
        <v>1277</v>
      </c>
      <c r="Q1475" s="0" t="s">
        <v>51</v>
      </c>
      <c r="R1475" s="0" t="s">
        <v>119</v>
      </c>
      <c r="S1475" s="0" t="n">
        <v>31</v>
      </c>
      <c r="T1475" s="0" t="n">
        <v>6201</v>
      </c>
      <c r="U1475" s="0" t="n">
        <v>6201</v>
      </c>
      <c r="W1475" s="0" t="s">
        <v>7778</v>
      </c>
      <c r="X1475" s="0" t="n">
        <v>17</v>
      </c>
      <c r="Y1475" s="0" t="s">
        <v>67</v>
      </c>
      <c r="Z1475" s="0" t="n">
        <v>8411</v>
      </c>
      <c r="AA1475" s="0" t="s">
        <v>256</v>
      </c>
      <c r="AB1475" s="0" t="s">
        <v>54</v>
      </c>
      <c r="AC1475" s="0" t="s">
        <v>120</v>
      </c>
      <c r="AD1475" s="0" t="s">
        <v>6893</v>
      </c>
      <c r="AE1475" s="0" t="s">
        <v>7779</v>
      </c>
      <c r="AF1475" s="0" t="n">
        <v>3</v>
      </c>
      <c r="AG1475" s="0" t="n">
        <v>4</v>
      </c>
      <c r="AH1475" s="6" t="n">
        <v>42460</v>
      </c>
      <c r="AI1475" s="0" t="n">
        <v>152</v>
      </c>
      <c r="AJ1475" s="6" t="n">
        <v>42460</v>
      </c>
      <c r="AK1475" s="0" t="n">
        <v>70</v>
      </c>
      <c r="AL1475" s="0" t="n">
        <v>79</v>
      </c>
      <c r="AM1475" s="0" t="s">
        <v>56</v>
      </c>
      <c r="AN1475" s="0" t="s">
        <v>56</v>
      </c>
      <c r="AO1475" s="0" t="s">
        <v>70</v>
      </c>
      <c r="AP1475" s="0" t="s">
        <v>70</v>
      </c>
      <c r="AQ1475" s="0" t="s">
        <v>67</v>
      </c>
      <c r="AR1475" s="0" t="n">
        <v>274</v>
      </c>
      <c r="AS1475" s="0" t="n">
        <v>6</v>
      </c>
      <c r="AV1475" s="0" t="s">
        <v>145</v>
      </c>
      <c r="AW1475" s="0" t="s">
        <v>7780</v>
      </c>
    </row>
    <row r="1476" customFormat="false" ht="15" hidden="false" customHeight="false" outlineLevel="0" collapsed="false">
      <c r="A1476" s="0" t="s">
        <v>7781</v>
      </c>
      <c r="B1476" s="0" t="s">
        <v>6339</v>
      </c>
      <c r="C1476" s="0" t="s">
        <v>7782</v>
      </c>
      <c r="E1476" s="1" t="s">
        <v>7782</v>
      </c>
      <c r="G1476" s="5" t="s">
        <v>7782</v>
      </c>
      <c r="H1476" s="5"/>
      <c r="I1476" s="5"/>
      <c r="J1476" s="5"/>
      <c r="K1476" s="5"/>
      <c r="L1476" s="5"/>
      <c r="M1476" s="5"/>
      <c r="N1476" s="5"/>
      <c r="O1476" s="0" t="s">
        <v>7783</v>
      </c>
      <c r="P1476" s="0" t="s">
        <v>7784</v>
      </c>
      <c r="Q1476" s="0" t="s">
        <v>51</v>
      </c>
      <c r="R1476" s="0" t="s">
        <v>119</v>
      </c>
      <c r="S1476" s="0" t="n">
        <v>93</v>
      </c>
      <c r="T1476" s="0" t="n">
        <v>6201</v>
      </c>
      <c r="U1476" s="0" t="n">
        <v>6201</v>
      </c>
      <c r="W1476" s="0" t="s">
        <v>7785</v>
      </c>
      <c r="X1476" s="0" t="n">
        <v>68</v>
      </c>
      <c r="Y1476" s="0" t="s">
        <v>67</v>
      </c>
      <c r="AA1476" s="0" t="s">
        <v>120</v>
      </c>
      <c r="AB1476" s="0" t="s">
        <v>56</v>
      </c>
      <c r="AD1476" s="0" t="s">
        <v>6349</v>
      </c>
      <c r="AE1476" s="0" t="s">
        <v>7786</v>
      </c>
      <c r="AF1476" s="0" t="n">
        <v>-20</v>
      </c>
      <c r="AG1476" s="0" t="n">
        <v>-23</v>
      </c>
      <c r="AH1476" s="6" t="n">
        <v>42460</v>
      </c>
      <c r="AI1476" s="0" t="n">
        <v>873</v>
      </c>
      <c r="AJ1476" s="6" t="n">
        <v>42460</v>
      </c>
      <c r="AK1476" s="0" t="n">
        <v>159</v>
      </c>
      <c r="AL1476" s="0" t="n">
        <v>181</v>
      </c>
      <c r="AM1476" s="0" t="s">
        <v>56</v>
      </c>
      <c r="AN1476" s="0" t="s">
        <v>56</v>
      </c>
      <c r="AO1476" s="0" t="s">
        <v>70</v>
      </c>
      <c r="AP1476" s="0" t="s">
        <v>70</v>
      </c>
      <c r="AQ1476" s="0" t="s">
        <v>67</v>
      </c>
      <c r="AR1476" s="0" t="n">
        <v>36</v>
      </c>
      <c r="AS1476" s="0" t="n">
        <v>10</v>
      </c>
      <c r="AV1476" s="0" t="s">
        <v>145</v>
      </c>
    </row>
    <row r="1477" customFormat="false" ht="15" hidden="false" customHeight="false" outlineLevel="0" collapsed="false">
      <c r="A1477" s="0" t="s">
        <v>7787</v>
      </c>
      <c r="B1477" s="0" t="s">
        <v>6339</v>
      </c>
      <c r="C1477" s="0" t="s">
        <v>7788</v>
      </c>
      <c r="E1477" s="1" t="s">
        <v>7788</v>
      </c>
      <c r="G1477" s="5" t="s">
        <v>7788</v>
      </c>
      <c r="H1477" s="5"/>
      <c r="I1477" s="5" t="s">
        <v>7789</v>
      </c>
      <c r="J1477" s="5"/>
      <c r="K1477" s="5"/>
      <c r="L1477" s="5"/>
      <c r="M1477" s="5"/>
      <c r="N1477" s="5" t="s">
        <v>7790</v>
      </c>
      <c r="O1477" s="0" t="s">
        <v>7791</v>
      </c>
      <c r="P1477" s="0" t="s">
        <v>7792</v>
      </c>
      <c r="Q1477" s="0" t="s">
        <v>51</v>
      </c>
      <c r="R1477" s="0" t="s">
        <v>52</v>
      </c>
      <c r="S1477" s="0" t="n">
        <v>1.551</v>
      </c>
      <c r="T1477" s="0" t="n">
        <v>4120</v>
      </c>
      <c r="U1477" s="0" t="n">
        <v>4120</v>
      </c>
      <c r="V1477" s="0" t="n">
        <v>3091</v>
      </c>
      <c r="X1477" s="0" t="n">
        <v>165</v>
      </c>
      <c r="Y1477" s="0" t="s">
        <v>67</v>
      </c>
      <c r="Z1477" s="0" t="s">
        <v>120</v>
      </c>
      <c r="AA1477" s="0" t="s">
        <v>54</v>
      </c>
      <c r="AB1477" s="0" t="s">
        <v>54</v>
      </c>
      <c r="AC1477" s="0" t="s">
        <v>120</v>
      </c>
      <c r="AD1477" s="0" t="s">
        <v>7793</v>
      </c>
      <c r="AE1477" s="0" t="s">
        <v>7794</v>
      </c>
      <c r="AF1477" s="0" t="n">
        <v>123</v>
      </c>
      <c r="AG1477" s="0" t="n">
        <v>136</v>
      </c>
      <c r="AH1477" s="6" t="n">
        <v>42551</v>
      </c>
      <c r="AI1477" s="0" t="n">
        <v>3.228</v>
      </c>
      <c r="AJ1477" s="6" t="n">
        <v>42551</v>
      </c>
      <c r="AK1477" s="0" t="n">
        <v>1.547</v>
      </c>
      <c r="AL1477" s="0" t="n">
        <v>1.718</v>
      </c>
      <c r="AM1477" s="0" t="s">
        <v>56</v>
      </c>
      <c r="AN1477" s="0" t="s">
        <v>56</v>
      </c>
      <c r="AO1477" s="0" t="s">
        <v>70</v>
      </c>
      <c r="AP1477" s="0" t="s">
        <v>70</v>
      </c>
      <c r="AQ1477" s="0" t="s">
        <v>67</v>
      </c>
      <c r="AR1477" s="0" t="n">
        <v>76</v>
      </c>
      <c r="AS1477" s="0" t="n">
        <v>23</v>
      </c>
      <c r="AV1477" s="0" t="s">
        <v>145</v>
      </c>
    </row>
    <row r="1478" customFormat="false" ht="15" hidden="false" customHeight="false" outlineLevel="0" collapsed="false">
      <c r="A1478" s="0" t="s">
        <v>7795</v>
      </c>
      <c r="B1478" s="0" t="s">
        <v>6339</v>
      </c>
      <c r="C1478" s="0" t="s">
        <v>7796</v>
      </c>
      <c r="E1478" s="1" t="s">
        <v>7796</v>
      </c>
      <c r="G1478" s="5" t="s">
        <v>7796</v>
      </c>
      <c r="H1478" s="5"/>
      <c r="I1478" s="5"/>
      <c r="J1478" s="5"/>
      <c r="K1478" s="5"/>
      <c r="L1478" s="5"/>
      <c r="M1478" s="5"/>
      <c r="N1478" s="5"/>
      <c r="O1478" s="0" t="s">
        <v>7797</v>
      </c>
      <c r="P1478" s="0" t="s">
        <v>7798</v>
      </c>
      <c r="Q1478" s="0" t="s">
        <v>51</v>
      </c>
      <c r="R1478" s="0" t="s">
        <v>52</v>
      </c>
      <c r="S1478" s="0" t="s">
        <v>56</v>
      </c>
      <c r="T1478" s="0" t="n">
        <v>7010</v>
      </c>
      <c r="U1478" s="0" t="n">
        <v>7010</v>
      </c>
      <c r="W1478" s="0" t="s">
        <v>7799</v>
      </c>
      <c r="X1478" s="0" t="n">
        <v>65</v>
      </c>
      <c r="Y1478" s="0" t="s">
        <v>67</v>
      </c>
      <c r="Z1478" s="0" t="n">
        <v>2059</v>
      </c>
      <c r="AA1478" s="0" t="s">
        <v>120</v>
      </c>
      <c r="AB1478" s="0" t="s">
        <v>56</v>
      </c>
      <c r="AC1478" s="0" t="n">
        <v>7.75</v>
      </c>
      <c r="AD1478" s="0" t="s">
        <v>6407</v>
      </c>
      <c r="AE1478" s="0" t="s">
        <v>7800</v>
      </c>
      <c r="AF1478" s="0" t="n">
        <v>509</v>
      </c>
      <c r="AG1478" s="0" t="n">
        <v>554</v>
      </c>
      <c r="AH1478" s="6" t="n">
        <v>42369</v>
      </c>
      <c r="AI1478" s="0" t="n">
        <v>2</v>
      </c>
      <c r="AJ1478" s="6" t="n">
        <v>42369</v>
      </c>
      <c r="AK1478" s="0" t="n">
        <v>1.182</v>
      </c>
      <c r="AL1478" s="0" t="n">
        <v>1.287</v>
      </c>
      <c r="AM1478" s="0" t="n">
        <v>1.912</v>
      </c>
      <c r="AN1478" s="0" t="n">
        <v>2.023</v>
      </c>
      <c r="AO1478" s="0" t="s">
        <v>189</v>
      </c>
      <c r="AP1478" s="0" t="s">
        <v>189</v>
      </c>
      <c r="AQ1478" s="0" t="s">
        <v>67</v>
      </c>
      <c r="AR1478" s="0" t="n">
        <v>451</v>
      </c>
      <c r="AS1478" s="0" t="n">
        <v>16</v>
      </c>
      <c r="AV1478" s="0" t="s">
        <v>145</v>
      </c>
    </row>
    <row r="1479" customFormat="false" ht="15" hidden="false" customHeight="false" outlineLevel="0" collapsed="false">
      <c r="A1479" s="0" t="s">
        <v>7801</v>
      </c>
      <c r="B1479" s="0" t="s">
        <v>6339</v>
      </c>
      <c r="C1479" s="0" t="s">
        <v>7802</v>
      </c>
      <c r="E1479" s="1" t="s">
        <v>7802</v>
      </c>
      <c r="G1479" s="5" t="s">
        <v>7802</v>
      </c>
      <c r="H1479" s="5"/>
      <c r="I1479" s="5"/>
      <c r="J1479" s="5"/>
      <c r="K1479" s="5"/>
      <c r="L1479" s="5"/>
      <c r="M1479" s="5"/>
      <c r="N1479" s="5"/>
      <c r="O1479" s="0" t="s">
        <v>7802</v>
      </c>
      <c r="P1479" s="0" t="s">
        <v>7803</v>
      </c>
      <c r="Q1479" s="0" t="s">
        <v>51</v>
      </c>
      <c r="R1479" s="0" t="s">
        <v>52</v>
      </c>
      <c r="S1479" s="0" t="n">
        <v>1.743</v>
      </c>
      <c r="T1479" s="0" t="n">
        <v>2320</v>
      </c>
      <c r="U1479" s="0" t="n">
        <v>2320</v>
      </c>
      <c r="V1479" s="0" t="n">
        <v>2444</v>
      </c>
      <c r="X1479" s="0" t="n">
        <v>445</v>
      </c>
      <c r="Y1479" s="0" t="s">
        <v>53</v>
      </c>
      <c r="Z1479" s="0" t="n">
        <v>2320</v>
      </c>
      <c r="AA1479" s="0" t="s">
        <v>54</v>
      </c>
      <c r="AB1479" s="0" t="s">
        <v>54</v>
      </c>
      <c r="AC1479" s="0" t="n">
        <v>10.84</v>
      </c>
      <c r="AD1479" s="0" t="s">
        <v>962</v>
      </c>
      <c r="AG1479" s="6" t="n">
        <v>42735</v>
      </c>
      <c r="AH1479" s="0" t="n">
        <v>66</v>
      </c>
      <c r="AI1479" s="0" t="n">
        <v>70</v>
      </c>
      <c r="AJ1479" s="6" t="n">
        <v>42735</v>
      </c>
      <c r="AK1479" s="0" t="n">
        <v>10.84</v>
      </c>
      <c r="AL1479" s="6" t="n">
        <v>42735</v>
      </c>
      <c r="AM1479" s="0" t="n">
        <v>2.417</v>
      </c>
      <c r="AN1479" s="0" t="n">
        <v>2.547</v>
      </c>
      <c r="AO1479" s="0" t="n">
        <v>1.688</v>
      </c>
      <c r="AP1479" s="0" t="n">
        <v>1.886</v>
      </c>
      <c r="AQ1479" s="0" t="s">
        <v>880</v>
      </c>
      <c r="AR1479" s="0" t="s">
        <v>58</v>
      </c>
      <c r="AS1479" s="0" t="s">
        <v>53</v>
      </c>
      <c r="AT1479" s="0" t="n">
        <v>174</v>
      </c>
      <c r="AU1479" s="0" t="n">
        <v>180</v>
      </c>
      <c r="AV1479" s="0" t="s">
        <v>145</v>
      </c>
      <c r="AX1479" s="0" t="s">
        <v>145</v>
      </c>
    </row>
    <row r="1480" customFormat="false" ht="15" hidden="false" customHeight="false" outlineLevel="0" collapsed="false">
      <c r="A1480" s="0" t="s">
        <v>7804</v>
      </c>
      <c r="B1480" s="0" t="s">
        <v>6339</v>
      </c>
      <c r="C1480" s="0" t="s">
        <v>7805</v>
      </c>
      <c r="E1480" s="1" t="s">
        <v>7805</v>
      </c>
      <c r="G1480" s="5" t="s">
        <v>7805</v>
      </c>
      <c r="H1480" s="5"/>
      <c r="I1480" s="5"/>
      <c r="J1480" s="5"/>
      <c r="K1480" s="5"/>
      <c r="L1480" s="5"/>
      <c r="M1480" s="5"/>
      <c r="N1480" s="5"/>
      <c r="O1480" s="0" t="s">
        <v>7806</v>
      </c>
      <c r="P1480" s="0" t="s">
        <v>7807</v>
      </c>
      <c r="Q1480" s="0" t="s">
        <v>1046</v>
      </c>
      <c r="R1480" s="0" t="s">
        <v>52</v>
      </c>
      <c r="S1480" s="0" t="s">
        <v>56</v>
      </c>
      <c r="T1480" s="0" t="n">
        <v>7010</v>
      </c>
      <c r="U1480" s="0" t="n">
        <v>7010</v>
      </c>
      <c r="W1480" s="0" t="s">
        <v>7808</v>
      </c>
      <c r="X1480" s="0" t="n">
        <v>218</v>
      </c>
      <c r="Y1480" s="0" t="s">
        <v>67</v>
      </c>
      <c r="Z1480" s="0" t="n">
        <v>7112</v>
      </c>
      <c r="AA1480" s="0" t="s">
        <v>1178</v>
      </c>
      <c r="AB1480" s="0" t="s">
        <v>1178</v>
      </c>
      <c r="AC1480" s="0" t="n">
        <v>13.114</v>
      </c>
      <c r="AD1480" s="0" t="s">
        <v>6546</v>
      </c>
      <c r="AH1480" s="0" t="n">
        <v>-17</v>
      </c>
      <c r="AI1480" s="0" t="n">
        <v>-19</v>
      </c>
      <c r="AJ1480" s="6" t="n">
        <v>42369</v>
      </c>
      <c r="AK1480" s="0" t="n">
        <v>4</v>
      </c>
      <c r="AL1480" s="6" t="n">
        <v>42369</v>
      </c>
      <c r="AM1480" s="0" t="n">
        <v>3.695</v>
      </c>
      <c r="AN1480" s="0" t="n">
        <v>4.022</v>
      </c>
      <c r="AO1480" s="0" t="n">
        <v>3.922</v>
      </c>
      <c r="AP1480" s="0" t="n">
        <v>4.149</v>
      </c>
      <c r="AQ1480" s="0" t="s">
        <v>189</v>
      </c>
      <c r="AR1480" s="0" t="s">
        <v>189</v>
      </c>
      <c r="AS1480" s="0" t="s">
        <v>67</v>
      </c>
      <c r="AT1480" s="0" t="n">
        <v>318</v>
      </c>
      <c r="AU1480" s="0" t="n">
        <v>98</v>
      </c>
      <c r="AX1480" s="0" t="s">
        <v>145</v>
      </c>
    </row>
    <row r="1481" customFormat="false" ht="15" hidden="false" customHeight="false" outlineLevel="0" collapsed="false">
      <c r="A1481" s="0" t="s">
        <v>7809</v>
      </c>
      <c r="B1481" s="0" t="s">
        <v>6339</v>
      </c>
      <c r="C1481" s="0" t="s">
        <v>7810</v>
      </c>
      <c r="E1481" s="1" t="s">
        <v>7810</v>
      </c>
      <c r="G1481" s="5" t="s">
        <v>7810</v>
      </c>
      <c r="H1481" s="5" t="s">
        <v>7811</v>
      </c>
      <c r="I1481" s="5"/>
      <c r="J1481" s="5"/>
      <c r="K1481" s="5"/>
      <c r="L1481" s="5"/>
      <c r="M1481" s="5"/>
      <c r="N1481" s="5"/>
      <c r="O1481" s="0" t="s">
        <v>7812</v>
      </c>
      <c r="P1481" s="0" t="s">
        <v>7813</v>
      </c>
      <c r="Q1481" s="0" t="s">
        <v>51</v>
      </c>
      <c r="R1481" s="0" t="s">
        <v>126</v>
      </c>
      <c r="S1481" s="0" t="n">
        <v>1</v>
      </c>
      <c r="T1481" s="0" t="n">
        <v>2611</v>
      </c>
      <c r="U1481" s="0" t="n">
        <v>2611</v>
      </c>
      <c r="W1481" s="0" t="s">
        <v>7814</v>
      </c>
      <c r="X1481" s="0" t="n">
        <v>0</v>
      </c>
      <c r="Y1481" s="0" t="s">
        <v>67</v>
      </c>
      <c r="AA1481" s="0" t="s">
        <v>2601</v>
      </c>
      <c r="AB1481" s="0" t="s">
        <v>56</v>
      </c>
      <c r="AD1481" s="0" t="s">
        <v>7815</v>
      </c>
      <c r="AE1481" s="0" t="s">
        <v>7816</v>
      </c>
      <c r="AF1481" s="0" t="n">
        <v>-3</v>
      </c>
      <c r="AG1481" s="0" t="n">
        <v>-3</v>
      </c>
      <c r="AH1481" s="6" t="n">
        <v>42735</v>
      </c>
      <c r="AI1481" s="0" t="n">
        <v>15</v>
      </c>
      <c r="AJ1481" s="6" t="n">
        <v>42735</v>
      </c>
      <c r="AK1481" s="0" t="n">
        <v>1</v>
      </c>
      <c r="AL1481" s="0" t="n">
        <v>1</v>
      </c>
      <c r="AM1481" s="0" t="s">
        <v>56</v>
      </c>
      <c r="AN1481" s="0" t="s">
        <v>56</v>
      </c>
      <c r="AO1481" s="0" t="s">
        <v>70</v>
      </c>
      <c r="AP1481" s="0" t="s">
        <v>70</v>
      </c>
      <c r="AQ1481" s="0" t="s">
        <v>67</v>
      </c>
      <c r="AR1481" s="0" t="n">
        <v>2</v>
      </c>
      <c r="AS1481" s="0" t="n">
        <v>0</v>
      </c>
    </row>
    <row r="1482" customFormat="false" ht="15" hidden="false" customHeight="false" outlineLevel="0" collapsed="false">
      <c r="A1482" s="0" t="s">
        <v>7817</v>
      </c>
      <c r="B1482" s="0" t="s">
        <v>6339</v>
      </c>
      <c r="C1482" s="0" t="s">
        <v>7818</v>
      </c>
      <c r="E1482" s="1" t="s">
        <v>7818</v>
      </c>
      <c r="F1482" s="1" t="s">
        <v>7819</v>
      </c>
      <c r="G1482" s="5" t="s">
        <v>7819</v>
      </c>
      <c r="H1482" s="5"/>
      <c r="I1482" s="5"/>
      <c r="J1482" s="5"/>
      <c r="K1482" s="5"/>
      <c r="L1482" s="5"/>
      <c r="M1482" s="5"/>
      <c r="N1482" s="5"/>
      <c r="O1482" s="0" t="s">
        <v>7818</v>
      </c>
      <c r="P1482" s="0" t="s">
        <v>7820</v>
      </c>
      <c r="Q1482" s="0" t="s">
        <v>51</v>
      </c>
      <c r="R1482" s="0" t="s">
        <v>52</v>
      </c>
      <c r="S1482" s="0" t="n">
        <v>347</v>
      </c>
      <c r="T1482" s="0" t="n">
        <v>6209</v>
      </c>
      <c r="U1482" s="0" t="n">
        <v>6209</v>
      </c>
      <c r="X1482" s="0" t="n">
        <v>56</v>
      </c>
      <c r="Y1482" s="0" t="s">
        <v>77</v>
      </c>
      <c r="Z1482" s="0" t="n">
        <v>6209</v>
      </c>
      <c r="AA1482" s="0" t="s">
        <v>54</v>
      </c>
      <c r="AB1482" s="0" t="s">
        <v>54</v>
      </c>
      <c r="AC1482" s="0" t="n">
        <v>2.912</v>
      </c>
      <c r="AD1482" s="0" t="s">
        <v>962</v>
      </c>
      <c r="AE1482" s="0" t="s">
        <v>7821</v>
      </c>
      <c r="AF1482" s="0" t="n">
        <v>-42</v>
      </c>
      <c r="AG1482" s="0" t="n">
        <v>-47</v>
      </c>
      <c r="AH1482" s="6" t="n">
        <v>42643</v>
      </c>
      <c r="AI1482" s="0" t="n">
        <v>2.912</v>
      </c>
      <c r="AJ1482" s="6" t="n">
        <v>42643</v>
      </c>
      <c r="AK1482" s="0" t="n">
        <v>723</v>
      </c>
      <c r="AL1482" s="0" t="n">
        <v>807</v>
      </c>
      <c r="AM1482" s="0" t="s">
        <v>56</v>
      </c>
      <c r="AN1482" s="0" t="s">
        <v>56</v>
      </c>
      <c r="AO1482" s="0" t="s">
        <v>70</v>
      </c>
      <c r="AP1482" s="0" t="s">
        <v>70</v>
      </c>
      <c r="AQ1482" s="0" t="s">
        <v>77</v>
      </c>
      <c r="AR1482" s="0" t="n">
        <v>39</v>
      </c>
      <c r="AS1482" s="0" t="n">
        <v>38</v>
      </c>
      <c r="AV1482" s="0" t="s">
        <v>145</v>
      </c>
    </row>
    <row r="1483" customFormat="false" ht="15" hidden="false" customHeight="false" outlineLevel="0" collapsed="false">
      <c r="A1483" s="0" t="s">
        <v>7822</v>
      </c>
      <c r="B1483" s="0" t="s">
        <v>6339</v>
      </c>
      <c r="C1483" s="0" t="s">
        <v>7823</v>
      </c>
      <c r="E1483" s="1" t="s">
        <v>7823</v>
      </c>
      <c r="G1483" s="5" t="s">
        <v>7823</v>
      </c>
      <c r="H1483" s="5"/>
      <c r="I1483" s="5"/>
      <c r="J1483" s="5"/>
      <c r="K1483" s="5"/>
      <c r="L1483" s="5"/>
      <c r="M1483" s="5"/>
      <c r="N1483" s="5"/>
      <c r="O1483" s="0" t="s">
        <v>7824</v>
      </c>
      <c r="P1483" s="0" t="s">
        <v>7825</v>
      </c>
      <c r="Q1483" s="0" t="s">
        <v>51</v>
      </c>
      <c r="R1483" s="0" t="s">
        <v>52</v>
      </c>
      <c r="S1483" s="0" t="n">
        <v>811</v>
      </c>
      <c r="T1483" s="0" t="n">
        <v>6420</v>
      </c>
      <c r="U1483" s="0" t="n">
        <v>6420</v>
      </c>
      <c r="W1483" s="0" t="s">
        <v>7826</v>
      </c>
      <c r="X1483" s="0" t="n">
        <v>38</v>
      </c>
      <c r="Y1483" s="0" t="s">
        <v>67</v>
      </c>
      <c r="Z1483" s="0" t="n">
        <v>6629</v>
      </c>
      <c r="AA1483" s="0" t="s">
        <v>54</v>
      </c>
      <c r="AB1483" s="0" t="s">
        <v>54</v>
      </c>
      <c r="AD1483" s="0" t="s">
        <v>7539</v>
      </c>
      <c r="AE1483" s="0" t="s">
        <v>7827</v>
      </c>
      <c r="AF1483" s="0" t="n">
        <v>-174</v>
      </c>
      <c r="AG1483" s="0" t="n">
        <v>-183</v>
      </c>
      <c r="AH1483" s="6" t="n">
        <v>42735</v>
      </c>
      <c r="AI1483" s="0" t="n">
        <v>2.682</v>
      </c>
      <c r="AJ1483" s="6" t="n">
        <v>42735</v>
      </c>
      <c r="AK1483" s="0" t="n">
        <v>628</v>
      </c>
      <c r="AL1483" s="0" t="n">
        <v>662</v>
      </c>
      <c r="AM1483" s="0" t="s">
        <v>56</v>
      </c>
      <c r="AN1483" s="0" t="s">
        <v>56</v>
      </c>
      <c r="AO1483" s="0" t="s">
        <v>70</v>
      </c>
      <c r="AP1483" s="0" t="s">
        <v>70</v>
      </c>
      <c r="AQ1483" s="0" t="s">
        <v>67</v>
      </c>
      <c r="AR1483" s="0" t="n">
        <v>12</v>
      </c>
      <c r="AS1483" s="0" t="n">
        <v>14</v>
      </c>
      <c r="AV1483" s="0" t="s">
        <v>145</v>
      </c>
    </row>
    <row r="1484" customFormat="false" ht="15" hidden="false" customHeight="false" outlineLevel="0" collapsed="false">
      <c r="A1484" s="0" t="s">
        <v>7828</v>
      </c>
      <c r="B1484" s="0" t="s">
        <v>6339</v>
      </c>
      <c r="C1484" s="0" t="s">
        <v>7829</v>
      </c>
      <c r="E1484" s="1" t="s">
        <v>7829</v>
      </c>
      <c r="G1484" s="5" t="s">
        <v>7829</v>
      </c>
      <c r="H1484" s="5"/>
      <c r="I1484" s="5"/>
      <c r="J1484" s="5"/>
      <c r="K1484" s="5"/>
      <c r="L1484" s="5"/>
      <c r="M1484" s="5"/>
      <c r="N1484" s="5"/>
      <c r="O1484" s="0" t="s">
        <v>7829</v>
      </c>
      <c r="P1484" s="0" t="s">
        <v>7830</v>
      </c>
      <c r="Q1484" s="0" t="s">
        <v>51</v>
      </c>
      <c r="R1484" s="0" t="s">
        <v>52</v>
      </c>
      <c r="S1484" s="0" t="n">
        <v>12</v>
      </c>
      <c r="T1484" s="0" t="n">
        <v>729</v>
      </c>
      <c r="U1484" s="0" t="n">
        <v>729</v>
      </c>
      <c r="W1484" s="0" t="s">
        <v>7831</v>
      </c>
      <c r="X1484" s="0" t="n">
        <v>10</v>
      </c>
      <c r="Y1484" s="0" t="s">
        <v>53</v>
      </c>
      <c r="Z1484" s="0" t="n">
        <v>729</v>
      </c>
      <c r="AA1484" s="0" t="s">
        <v>54</v>
      </c>
      <c r="AB1484" s="0" t="s">
        <v>54</v>
      </c>
      <c r="AC1484" s="0" t="n">
        <v>111</v>
      </c>
      <c r="AD1484" s="0" t="s">
        <v>7832</v>
      </c>
      <c r="AG1484" s="6" t="n">
        <v>42490</v>
      </c>
      <c r="AH1484" s="0" t="n">
        <v>-3</v>
      </c>
      <c r="AI1484" s="0" t="n">
        <v>-3</v>
      </c>
      <c r="AJ1484" s="6" t="n">
        <v>42490</v>
      </c>
      <c r="AK1484" s="0" t="n">
        <v>111</v>
      </c>
      <c r="AL1484" s="6" t="n">
        <v>42490</v>
      </c>
      <c r="AM1484" s="0" t="n">
        <v>37</v>
      </c>
      <c r="AN1484" s="0" t="n">
        <v>43</v>
      </c>
      <c r="AO1484" s="0" t="n">
        <v>104</v>
      </c>
      <c r="AP1484" s="0" t="n">
        <v>116</v>
      </c>
      <c r="AQ1484" s="0" t="s">
        <v>880</v>
      </c>
      <c r="AR1484" s="0" t="s">
        <v>58</v>
      </c>
      <c r="AS1484" s="0" t="s">
        <v>53</v>
      </c>
      <c r="AT1484" s="0" t="n">
        <v>8</v>
      </c>
      <c r="AU1484" s="0" t="n">
        <v>7</v>
      </c>
      <c r="AX1484" s="0" t="s">
        <v>145</v>
      </c>
    </row>
    <row r="1485" customFormat="false" ht="15" hidden="false" customHeight="false" outlineLevel="0" collapsed="false">
      <c r="A1485" s="0" t="s">
        <v>7833</v>
      </c>
      <c r="B1485" s="0" t="s">
        <v>6339</v>
      </c>
      <c r="C1485" s="0" t="s">
        <v>7834</v>
      </c>
      <c r="E1485" s="1" t="s">
        <v>7834</v>
      </c>
      <c r="G1485" s="5" t="s">
        <v>7834</v>
      </c>
      <c r="H1485" s="5"/>
      <c r="I1485" s="5"/>
      <c r="J1485" s="5"/>
      <c r="K1485" s="5"/>
      <c r="L1485" s="5"/>
      <c r="M1485" s="5"/>
      <c r="N1485" s="5"/>
      <c r="O1485" s="0" t="s">
        <v>7834</v>
      </c>
      <c r="P1485" s="0" t="s">
        <v>7835</v>
      </c>
      <c r="Q1485" s="0" t="s">
        <v>51</v>
      </c>
      <c r="R1485" s="0" t="s">
        <v>539</v>
      </c>
      <c r="S1485" s="0" t="s">
        <v>56</v>
      </c>
      <c r="T1485" s="0" t="n">
        <v>6209</v>
      </c>
      <c r="U1485" s="0" t="n">
        <v>6209</v>
      </c>
      <c r="W1485" s="0" t="s">
        <v>7836</v>
      </c>
      <c r="X1485" s="0" t="n">
        <v>5</v>
      </c>
      <c r="Y1485" s="0" t="s">
        <v>77</v>
      </c>
      <c r="Z1485" s="0" t="n">
        <v>6209</v>
      </c>
      <c r="AA1485" s="0" t="s">
        <v>54</v>
      </c>
      <c r="AB1485" s="0" t="s">
        <v>54</v>
      </c>
      <c r="AD1485" s="0" t="s">
        <v>7837</v>
      </c>
      <c r="AE1485" s="0" t="s">
        <v>7838</v>
      </c>
      <c r="AF1485" s="0" t="n">
        <v>0</v>
      </c>
      <c r="AG1485" s="0" t="n">
        <v>0</v>
      </c>
      <c r="AH1485" s="6" t="n">
        <v>42460</v>
      </c>
      <c r="AI1485" s="0" t="n">
        <v>2</v>
      </c>
      <c r="AJ1485" s="6" t="n">
        <v>42094</v>
      </c>
      <c r="AK1485" s="0" t="n">
        <v>0</v>
      </c>
      <c r="AL1485" s="0" t="n">
        <v>0</v>
      </c>
      <c r="AM1485" s="0" t="s">
        <v>56</v>
      </c>
      <c r="AN1485" s="0" t="s">
        <v>56</v>
      </c>
      <c r="AO1485" s="0" t="s">
        <v>70</v>
      </c>
      <c r="AP1485" s="0" t="s">
        <v>70</v>
      </c>
      <c r="AQ1485" s="0" t="s">
        <v>77</v>
      </c>
      <c r="AR1485" s="0" t="n">
        <v>5</v>
      </c>
      <c r="AS1485" s="0" t="n">
        <v>4</v>
      </c>
    </row>
    <row r="1486" customFormat="false" ht="15" hidden="false" customHeight="false" outlineLevel="0" collapsed="false">
      <c r="A1486" s="0" t="s">
        <v>7839</v>
      </c>
      <c r="B1486" s="0" t="s">
        <v>6339</v>
      </c>
      <c r="C1486" s="0" t="s">
        <v>7840</v>
      </c>
      <c r="E1486" s="1" t="s">
        <v>7840</v>
      </c>
      <c r="G1486" s="5" t="s">
        <v>7840</v>
      </c>
      <c r="H1486" s="5"/>
      <c r="I1486" s="5"/>
      <c r="J1486" s="5"/>
      <c r="K1486" s="5"/>
      <c r="L1486" s="5"/>
      <c r="M1486" s="5"/>
      <c r="N1486" s="5"/>
      <c r="O1486" s="0" t="s">
        <v>7840</v>
      </c>
      <c r="P1486" s="0" t="s">
        <v>7841</v>
      </c>
      <c r="Q1486" s="0" t="s">
        <v>51</v>
      </c>
      <c r="R1486" s="0" t="s">
        <v>52</v>
      </c>
      <c r="S1486" s="0" t="n">
        <v>31</v>
      </c>
      <c r="T1486" s="0" t="n">
        <v>2120</v>
      </c>
      <c r="U1486" s="0" t="n">
        <v>2120</v>
      </c>
      <c r="W1486" s="0" t="s">
        <v>7842</v>
      </c>
      <c r="X1486" s="0" t="n">
        <v>13</v>
      </c>
      <c r="Y1486" s="0" t="s">
        <v>53</v>
      </c>
      <c r="Z1486" s="0" t="n">
        <v>2120</v>
      </c>
      <c r="AA1486" s="0" t="s">
        <v>54</v>
      </c>
      <c r="AB1486" s="0" t="s">
        <v>54</v>
      </c>
      <c r="AC1486" s="0" t="n">
        <v>251</v>
      </c>
      <c r="AD1486" s="0" t="s">
        <v>6902</v>
      </c>
      <c r="AG1486" s="6" t="n">
        <v>42735</v>
      </c>
      <c r="AH1486" s="0" t="n">
        <v>-13</v>
      </c>
      <c r="AI1486" s="0" t="n">
        <v>-14</v>
      </c>
      <c r="AJ1486" s="6" t="n">
        <v>42735</v>
      </c>
      <c r="AK1486" s="0" t="n">
        <v>251</v>
      </c>
      <c r="AL1486" s="6" t="n">
        <v>42735</v>
      </c>
      <c r="AM1486" s="0" t="n">
        <v>102</v>
      </c>
      <c r="AN1486" s="0" t="n">
        <v>108</v>
      </c>
      <c r="AO1486" s="0" t="n">
        <v>220</v>
      </c>
      <c r="AP1486" s="0" t="n">
        <v>246</v>
      </c>
      <c r="AQ1486" s="0" t="s">
        <v>880</v>
      </c>
      <c r="AR1486" s="0" t="s">
        <v>58</v>
      </c>
      <c r="AS1486" s="0" t="s">
        <v>53</v>
      </c>
      <c r="AT1486" s="0" t="n">
        <v>9</v>
      </c>
      <c r="AU1486" s="0" t="n">
        <v>9</v>
      </c>
      <c r="AX1486" s="0" t="s">
        <v>145</v>
      </c>
    </row>
    <row r="1487" customFormat="false" ht="15" hidden="false" customHeight="false" outlineLevel="0" collapsed="false">
      <c r="A1487" s="0" t="s">
        <v>7843</v>
      </c>
      <c r="B1487" s="0" t="s">
        <v>6339</v>
      </c>
      <c r="C1487" s="0" t="s">
        <v>7844</v>
      </c>
      <c r="E1487" s="1" t="s">
        <v>7844</v>
      </c>
      <c r="G1487" s="5" t="s">
        <v>7844</v>
      </c>
      <c r="H1487" s="5"/>
      <c r="I1487" s="5"/>
      <c r="J1487" s="5"/>
      <c r="K1487" s="5"/>
      <c r="L1487" s="5"/>
      <c r="M1487" s="5"/>
      <c r="N1487" s="5"/>
      <c r="O1487" s="0" t="s">
        <v>7845</v>
      </c>
      <c r="P1487" s="0" t="s">
        <v>7846</v>
      </c>
      <c r="Q1487" s="0" t="s">
        <v>51</v>
      </c>
      <c r="R1487" s="0" t="s">
        <v>52</v>
      </c>
      <c r="S1487" s="0" t="n">
        <v>64</v>
      </c>
      <c r="T1487" s="0" t="n">
        <v>6202</v>
      </c>
      <c r="U1487" s="0" t="n">
        <v>6202</v>
      </c>
      <c r="W1487" s="0" t="s">
        <v>7847</v>
      </c>
      <c r="X1487" s="0" t="n">
        <v>55</v>
      </c>
      <c r="Y1487" s="0" t="s">
        <v>67</v>
      </c>
      <c r="Z1487" s="0" t="n">
        <v>6499</v>
      </c>
      <c r="AA1487" s="0" t="s">
        <v>120</v>
      </c>
      <c r="AB1487" s="0" t="s">
        <v>56</v>
      </c>
      <c r="AC1487" s="0" t="n">
        <v>104</v>
      </c>
      <c r="AD1487" s="0" t="s">
        <v>761</v>
      </c>
      <c r="AE1487" s="0" t="s">
        <v>7848</v>
      </c>
      <c r="AF1487" s="0" t="n">
        <v>-15</v>
      </c>
      <c r="AG1487" s="0" t="n">
        <v>-17</v>
      </c>
      <c r="AH1487" s="6" t="n">
        <v>42521</v>
      </c>
      <c r="AI1487" s="0" t="n">
        <v>335</v>
      </c>
      <c r="AJ1487" s="6" t="n">
        <v>42521</v>
      </c>
      <c r="AK1487" s="0" t="n">
        <v>202</v>
      </c>
      <c r="AL1487" s="0" t="n">
        <v>225</v>
      </c>
      <c r="AM1487" s="0" t="s">
        <v>56</v>
      </c>
      <c r="AN1487" s="0" t="s">
        <v>56</v>
      </c>
      <c r="AO1487" s="0" t="s">
        <v>70</v>
      </c>
      <c r="AP1487" s="0" t="s">
        <v>70</v>
      </c>
      <c r="AQ1487" s="0" t="s">
        <v>67</v>
      </c>
      <c r="AR1487" s="0" t="n">
        <v>110</v>
      </c>
      <c r="AS1487" s="0" t="n">
        <v>1</v>
      </c>
      <c r="AV1487" s="0" t="s">
        <v>145</v>
      </c>
    </row>
    <row r="1488" customFormat="false" ht="15" hidden="false" customHeight="false" outlineLevel="0" collapsed="false">
      <c r="A1488" s="0" t="s">
        <v>7849</v>
      </c>
      <c r="B1488" s="0" t="s">
        <v>6339</v>
      </c>
      <c r="C1488" s="0" t="s">
        <v>7850</v>
      </c>
      <c r="E1488" s="1" t="s">
        <v>7850</v>
      </c>
      <c r="F1488" s="1" t="s">
        <v>253</v>
      </c>
      <c r="G1488" s="5" t="e">
        <f aca="false">#N/A</f>
        <v>#N/A</v>
      </c>
      <c r="H1488" s="5"/>
      <c r="I1488" s="5"/>
      <c r="J1488" s="5"/>
      <c r="K1488" s="5"/>
      <c r="L1488" s="5"/>
      <c r="M1488" s="5"/>
      <c r="N1488" s="5"/>
      <c r="O1488" s="0" t="s">
        <v>7850</v>
      </c>
      <c r="P1488" s="0" t="s">
        <v>7851</v>
      </c>
      <c r="Q1488" s="0" t="s">
        <v>51</v>
      </c>
      <c r="R1488" s="0" t="s">
        <v>52</v>
      </c>
      <c r="S1488" s="0" t="n">
        <v>117</v>
      </c>
      <c r="T1488" s="0" t="n">
        <v>7010</v>
      </c>
      <c r="U1488" s="0" t="n">
        <v>7010</v>
      </c>
      <c r="X1488" s="0" t="n">
        <v>58</v>
      </c>
      <c r="Y1488" s="0" t="s">
        <v>77</v>
      </c>
      <c r="Z1488" s="0" t="n">
        <v>7010</v>
      </c>
      <c r="AA1488" s="0" t="s">
        <v>54</v>
      </c>
      <c r="AB1488" s="0" t="s">
        <v>54</v>
      </c>
      <c r="AC1488" s="0" t="n">
        <v>929</v>
      </c>
      <c r="AD1488" s="0" t="s">
        <v>7852</v>
      </c>
      <c r="AE1488" s="0" t="s">
        <v>7853</v>
      </c>
      <c r="AF1488" s="0" t="n">
        <v>-30</v>
      </c>
      <c r="AG1488" s="0" t="n">
        <v>-34</v>
      </c>
      <c r="AH1488" s="6" t="n">
        <v>42551</v>
      </c>
      <c r="AI1488" s="0" t="n">
        <v>929</v>
      </c>
      <c r="AJ1488" s="6" t="n">
        <v>42551</v>
      </c>
      <c r="AK1488" s="0" t="n">
        <v>391</v>
      </c>
      <c r="AL1488" s="0" t="n">
        <v>434</v>
      </c>
      <c r="AM1488" s="0" t="s">
        <v>56</v>
      </c>
      <c r="AN1488" s="0" t="s">
        <v>56</v>
      </c>
      <c r="AO1488" s="0" t="s">
        <v>70</v>
      </c>
      <c r="AP1488" s="0" t="s">
        <v>70</v>
      </c>
      <c r="AQ1488" s="0" t="s">
        <v>77</v>
      </c>
      <c r="AR1488" s="0" t="n">
        <v>31</v>
      </c>
      <c r="AS1488" s="0" t="n">
        <v>30</v>
      </c>
      <c r="AV1488" s="0" t="s">
        <v>145</v>
      </c>
    </row>
    <row r="1489" customFormat="false" ht="15" hidden="false" customHeight="false" outlineLevel="0" collapsed="false">
      <c r="A1489" s="0" t="s">
        <v>7854</v>
      </c>
      <c r="B1489" s="0" t="s">
        <v>6339</v>
      </c>
      <c r="C1489" s="0" t="s">
        <v>7855</v>
      </c>
      <c r="E1489" s="1" t="s">
        <v>7855</v>
      </c>
      <c r="G1489" s="5" t="s">
        <v>7855</v>
      </c>
      <c r="H1489" s="5"/>
      <c r="I1489" s="5"/>
      <c r="J1489" s="5"/>
      <c r="K1489" s="5"/>
      <c r="L1489" s="5"/>
      <c r="M1489" s="5"/>
      <c r="N1489" s="5"/>
      <c r="O1489" s="0" t="s">
        <v>7855</v>
      </c>
      <c r="P1489" s="0" t="s">
        <v>7856</v>
      </c>
      <c r="Q1489" s="0" t="s">
        <v>51</v>
      </c>
      <c r="R1489" s="0" t="s">
        <v>52</v>
      </c>
      <c r="S1489" s="0" t="n">
        <v>1.214</v>
      </c>
      <c r="T1489" s="0" t="n">
        <v>2660</v>
      </c>
      <c r="U1489" s="0" t="n">
        <v>2660</v>
      </c>
      <c r="X1489" s="0" t="n">
        <v>97</v>
      </c>
      <c r="Y1489" s="0" t="s">
        <v>53</v>
      </c>
      <c r="Z1489" s="0" t="n">
        <v>2660</v>
      </c>
      <c r="AA1489" s="0" t="s">
        <v>54</v>
      </c>
      <c r="AB1489" s="0" t="s">
        <v>54</v>
      </c>
      <c r="AC1489" s="0" t="n">
        <v>4.674</v>
      </c>
      <c r="AD1489" s="0" t="s">
        <v>962</v>
      </c>
      <c r="AG1489" s="6" t="n">
        <v>42735</v>
      </c>
      <c r="AH1489" s="0" t="n">
        <v>-185</v>
      </c>
      <c r="AI1489" s="0" t="n">
        <v>-195</v>
      </c>
      <c r="AJ1489" s="6" t="n">
        <v>42735</v>
      </c>
      <c r="AK1489" s="0" t="n">
        <v>4.674</v>
      </c>
      <c r="AL1489" s="6" t="n">
        <v>42735</v>
      </c>
      <c r="AM1489" s="0" t="n">
        <v>2.1</v>
      </c>
      <c r="AN1489" s="0" t="n">
        <v>2.213</v>
      </c>
      <c r="AO1489" s="0" t="n">
        <v>2.652</v>
      </c>
      <c r="AP1489" s="0" t="n">
        <v>2.963</v>
      </c>
      <c r="AQ1489" s="0" t="s">
        <v>674</v>
      </c>
      <c r="AR1489" s="0" t="s">
        <v>58</v>
      </c>
      <c r="AS1489" s="0" t="s">
        <v>53</v>
      </c>
      <c r="AT1489" s="0" t="n">
        <v>54</v>
      </c>
      <c r="AU1489" s="0" t="n">
        <v>53</v>
      </c>
      <c r="AV1489" s="0" t="s">
        <v>145</v>
      </c>
      <c r="AX1489" s="0" t="s">
        <v>145</v>
      </c>
    </row>
    <row r="1490" customFormat="false" ht="15" hidden="false" customHeight="false" outlineLevel="0" collapsed="false">
      <c r="A1490" s="0" t="s">
        <v>7857</v>
      </c>
      <c r="B1490" s="0" t="s">
        <v>6339</v>
      </c>
      <c r="C1490" s="0" t="s">
        <v>7858</v>
      </c>
      <c r="E1490" s="1" t="s">
        <v>7858</v>
      </c>
      <c r="G1490" s="5" t="s">
        <v>7858</v>
      </c>
      <c r="H1490" s="5"/>
      <c r="I1490" s="5"/>
      <c r="J1490" s="5"/>
      <c r="K1490" s="5"/>
      <c r="L1490" s="5"/>
      <c r="M1490" s="5"/>
      <c r="N1490" s="5"/>
      <c r="O1490" s="0" t="s">
        <v>7858</v>
      </c>
      <c r="P1490" s="0" t="s">
        <v>7859</v>
      </c>
      <c r="Q1490" s="0" t="s">
        <v>51</v>
      </c>
      <c r="R1490" s="0" t="s">
        <v>52</v>
      </c>
      <c r="S1490" s="0" t="n">
        <v>6.829</v>
      </c>
      <c r="T1490" s="0" t="n">
        <v>2630</v>
      </c>
      <c r="U1490" s="0" t="n">
        <v>2630</v>
      </c>
      <c r="X1490" s="0" t="n">
        <v>190</v>
      </c>
      <c r="Y1490" s="0" t="s">
        <v>53</v>
      </c>
      <c r="Z1490" s="0" t="n">
        <v>2630</v>
      </c>
      <c r="AA1490" s="0" t="s">
        <v>54</v>
      </c>
      <c r="AB1490" s="0" t="s">
        <v>54</v>
      </c>
      <c r="AC1490" s="0" t="n">
        <v>7.02</v>
      </c>
      <c r="AD1490" s="0" t="s">
        <v>7860</v>
      </c>
      <c r="AG1490" s="6" t="n">
        <v>42735</v>
      </c>
      <c r="AH1490" s="0" t="n">
        <v>17</v>
      </c>
      <c r="AI1490" s="0" t="n">
        <v>18</v>
      </c>
      <c r="AJ1490" s="6" t="n">
        <v>42735</v>
      </c>
      <c r="AK1490" s="0" t="n">
        <v>7.02</v>
      </c>
      <c r="AL1490" s="6" t="n">
        <v>42735</v>
      </c>
      <c r="AM1490" s="0" t="n">
        <v>7.36</v>
      </c>
      <c r="AN1490" s="0" t="n">
        <v>7.758</v>
      </c>
      <c r="AO1490" s="0" t="n">
        <v>4.891</v>
      </c>
      <c r="AP1490" s="0" t="n">
        <v>5.464</v>
      </c>
      <c r="AQ1490" s="0" t="s">
        <v>674</v>
      </c>
      <c r="AR1490" s="0" t="s">
        <v>58</v>
      </c>
      <c r="AS1490" s="0" t="s">
        <v>53</v>
      </c>
      <c r="AT1490" s="0" t="n">
        <v>92</v>
      </c>
      <c r="AU1490" s="0" t="n">
        <v>91</v>
      </c>
      <c r="AX1490" s="0" t="s">
        <v>836</v>
      </c>
    </row>
    <row r="1491" customFormat="false" ht="15" hidden="false" customHeight="false" outlineLevel="0" collapsed="false">
      <c r="A1491" s="0" t="s">
        <v>7861</v>
      </c>
      <c r="B1491" s="0" t="s">
        <v>6339</v>
      </c>
      <c r="C1491" s="0" t="s">
        <v>6773</v>
      </c>
      <c r="E1491" s="1" t="s">
        <v>6773</v>
      </c>
      <c r="F1491" s="1" t="s">
        <v>6772</v>
      </c>
      <c r="G1491" s="5" t="s">
        <v>6772</v>
      </c>
      <c r="H1491" s="5"/>
      <c r="I1491" s="5"/>
      <c r="J1491" s="5"/>
      <c r="K1491" s="5"/>
      <c r="L1491" s="5"/>
      <c r="M1491" s="5"/>
      <c r="N1491" s="5"/>
      <c r="O1491" s="0" t="s">
        <v>6773</v>
      </c>
      <c r="P1491" s="0" t="s">
        <v>6774</v>
      </c>
      <c r="Q1491" s="0" t="s">
        <v>51</v>
      </c>
      <c r="R1491" s="0" t="s">
        <v>52</v>
      </c>
      <c r="S1491" s="0" t="n">
        <v>530</v>
      </c>
      <c r="T1491" s="0" t="n">
        <v>6201</v>
      </c>
      <c r="U1491" s="0" t="n">
        <v>6201</v>
      </c>
      <c r="X1491" s="0" t="n">
        <v>49</v>
      </c>
      <c r="Y1491" s="0" t="s">
        <v>53</v>
      </c>
      <c r="Z1491" s="0" t="n">
        <v>6201</v>
      </c>
      <c r="AA1491" s="0" t="s">
        <v>54</v>
      </c>
      <c r="AB1491" s="0" t="s">
        <v>54</v>
      </c>
      <c r="AC1491" s="0" t="n">
        <v>3.122</v>
      </c>
      <c r="AD1491" s="0" t="s">
        <v>6569</v>
      </c>
      <c r="AG1491" s="6" t="n">
        <v>42825</v>
      </c>
      <c r="AH1491" s="0" t="n">
        <v>-44</v>
      </c>
      <c r="AI1491" s="0" t="n">
        <v>-47</v>
      </c>
      <c r="AJ1491" s="6" t="n">
        <v>42825</v>
      </c>
      <c r="AK1491" s="0" t="n">
        <v>3.122</v>
      </c>
      <c r="AL1491" s="6" t="n">
        <v>42825</v>
      </c>
      <c r="AM1491" s="0" t="n">
        <v>1.144</v>
      </c>
      <c r="AN1491" s="0" t="n">
        <v>1.223</v>
      </c>
      <c r="AO1491" s="0" t="n">
        <v>2.674</v>
      </c>
      <c r="AP1491" s="0" t="n">
        <v>3.181</v>
      </c>
      <c r="AQ1491" s="0" t="s">
        <v>880</v>
      </c>
      <c r="AR1491" s="0" t="s">
        <v>58</v>
      </c>
      <c r="AS1491" s="0" t="s">
        <v>53</v>
      </c>
      <c r="AT1491" s="0" t="n">
        <v>32</v>
      </c>
      <c r="AU1491" s="0" t="n">
        <v>31</v>
      </c>
      <c r="AX1491" s="0" t="s">
        <v>145</v>
      </c>
    </row>
    <row r="1492" customFormat="false" ht="15" hidden="false" customHeight="false" outlineLevel="0" collapsed="false">
      <c r="A1492" s="0" t="s">
        <v>7862</v>
      </c>
      <c r="B1492" s="0" t="s">
        <v>6339</v>
      </c>
      <c r="C1492" s="0" t="s">
        <v>7863</v>
      </c>
      <c r="E1492" s="1" t="s">
        <v>7863</v>
      </c>
      <c r="F1492" s="1" t="s">
        <v>253</v>
      </c>
      <c r="G1492" s="5" t="e">
        <f aca="false">#N/A</f>
        <v>#N/A</v>
      </c>
      <c r="H1492" s="5"/>
      <c r="I1492" s="5"/>
      <c r="J1492" s="5"/>
      <c r="K1492" s="5"/>
      <c r="L1492" s="5"/>
      <c r="M1492" s="5"/>
      <c r="N1492" s="5"/>
      <c r="O1492" s="0" t="s">
        <v>7863</v>
      </c>
      <c r="P1492" s="0" t="s">
        <v>7864</v>
      </c>
      <c r="Q1492" s="0" t="s">
        <v>51</v>
      </c>
      <c r="R1492" s="0" t="s">
        <v>52</v>
      </c>
      <c r="S1492" s="0" t="n">
        <v>0</v>
      </c>
      <c r="T1492" s="0" t="n">
        <v>610</v>
      </c>
      <c r="U1492" s="0" t="n">
        <v>610</v>
      </c>
      <c r="W1492" s="0" t="s">
        <v>7865</v>
      </c>
      <c r="X1492" s="0" t="n">
        <v>136</v>
      </c>
      <c r="Y1492" s="0" t="s">
        <v>53</v>
      </c>
      <c r="Z1492" s="0" t="n">
        <v>610</v>
      </c>
      <c r="AA1492" s="0" t="s">
        <v>54</v>
      </c>
      <c r="AB1492" s="0" t="s">
        <v>54</v>
      </c>
      <c r="AD1492" s="0" t="s">
        <v>962</v>
      </c>
      <c r="AG1492" s="6" t="n">
        <v>42735</v>
      </c>
      <c r="AH1492" s="0" t="n">
        <v>-11</v>
      </c>
      <c r="AI1492" s="0" t="n">
        <v>-12</v>
      </c>
      <c r="AJ1492" s="6" t="n">
        <v>42735</v>
      </c>
      <c r="AK1492" s="0" t="s">
        <v>56</v>
      </c>
      <c r="AM1492" s="0" t="n">
        <v>70</v>
      </c>
      <c r="AN1492" s="0" t="n">
        <v>74</v>
      </c>
      <c r="AO1492" s="0" t="n">
        <v>10.725</v>
      </c>
      <c r="AP1492" s="0" t="n">
        <v>12.759</v>
      </c>
      <c r="AQ1492" s="0" t="s">
        <v>803</v>
      </c>
      <c r="AR1492" s="0" t="s">
        <v>58</v>
      </c>
      <c r="AS1492" s="0" t="s">
        <v>53</v>
      </c>
      <c r="AT1492" s="0" t="n">
        <v>32</v>
      </c>
      <c r="AU1492" s="0" t="n">
        <v>32</v>
      </c>
      <c r="AX1492" s="0" t="s">
        <v>145</v>
      </c>
    </row>
    <row r="1493" customFormat="false" ht="15" hidden="false" customHeight="false" outlineLevel="0" collapsed="false">
      <c r="A1493" s="0" t="s">
        <v>7866</v>
      </c>
      <c r="B1493" s="0" t="s">
        <v>759</v>
      </c>
      <c r="C1493" s="0" t="s">
        <v>7867</v>
      </c>
      <c r="E1493" s="1" t="s">
        <v>7867</v>
      </c>
      <c r="G1493" s="5" t="s">
        <v>7867</v>
      </c>
      <c r="H1493" s="5"/>
      <c r="I1493" s="5"/>
      <c r="J1493" s="5"/>
      <c r="K1493" s="5"/>
      <c r="L1493" s="5"/>
      <c r="M1493" s="5"/>
      <c r="N1493" s="5"/>
      <c r="O1493" s="0" t="s">
        <v>7868</v>
      </c>
      <c r="P1493" s="0" t="s">
        <v>7869</v>
      </c>
      <c r="Q1493" s="0" t="s">
        <v>451</v>
      </c>
      <c r="R1493" s="0" t="s">
        <v>52</v>
      </c>
      <c r="S1493" s="0" t="n">
        <v>34.505</v>
      </c>
      <c r="X1493" s="0" t="n">
        <v>1</v>
      </c>
      <c r="Y1493" s="0" t="s">
        <v>67</v>
      </c>
      <c r="Z1493" s="0" t="n">
        <v>6419</v>
      </c>
      <c r="AA1493" s="0" t="s">
        <v>54</v>
      </c>
      <c r="AB1493" s="0" t="s">
        <v>54</v>
      </c>
      <c r="AC1493" s="0" t="n">
        <v>75.51</v>
      </c>
      <c r="AG1493" s="6" t="n">
        <v>42674</v>
      </c>
      <c r="AH1493" s="0" t="n">
        <v>7.115</v>
      </c>
      <c r="AI1493" s="0" t="n">
        <v>7.788</v>
      </c>
      <c r="AJ1493" s="6" t="n">
        <v>42674</v>
      </c>
      <c r="AK1493" s="0" t="s">
        <v>56</v>
      </c>
      <c r="AM1493" s="0" t="n">
        <v>803.099</v>
      </c>
      <c r="AN1493" s="0" t="n">
        <v>879.072</v>
      </c>
      <c r="AO1493" s="0" t="s">
        <v>56</v>
      </c>
      <c r="AP1493" s="0" t="s">
        <v>56</v>
      </c>
      <c r="AQ1493" s="0" t="s">
        <v>70</v>
      </c>
      <c r="AR1493" s="0" t="s">
        <v>70</v>
      </c>
      <c r="AS1493" s="0" t="s">
        <v>67</v>
      </c>
      <c r="AT1493" s="0" t="n">
        <v>309</v>
      </c>
      <c r="AU1493" s="0" t="n">
        <v>0</v>
      </c>
      <c r="AX1493" s="0" t="s">
        <v>230</v>
      </c>
    </row>
    <row r="1494" customFormat="false" ht="15" hidden="false" customHeight="false" outlineLevel="0" collapsed="false">
      <c r="A1494" s="0" t="s">
        <v>7870</v>
      </c>
      <c r="B1494" s="0" t="s">
        <v>7871</v>
      </c>
      <c r="C1494" s="0" t="s">
        <v>7872</v>
      </c>
      <c r="E1494" s="1" t="s">
        <v>7872</v>
      </c>
      <c r="G1494" s="5" t="s">
        <v>7872</v>
      </c>
      <c r="H1494" s="5" t="s">
        <v>7873</v>
      </c>
      <c r="I1494" s="5"/>
      <c r="J1494" s="5"/>
      <c r="K1494" s="5"/>
      <c r="L1494" s="5"/>
      <c r="M1494" s="5"/>
      <c r="N1494" s="5"/>
      <c r="O1494" s="0" t="s">
        <v>7874</v>
      </c>
      <c r="P1494" s="0" t="s">
        <v>7875</v>
      </c>
      <c r="Q1494" s="0" t="s">
        <v>51</v>
      </c>
      <c r="R1494" s="0" t="s">
        <v>52</v>
      </c>
      <c r="S1494" s="0" t="n">
        <v>3.875</v>
      </c>
      <c r="X1494" s="0" t="n">
        <v>1</v>
      </c>
      <c r="Y1494" s="0" t="s">
        <v>67</v>
      </c>
      <c r="Z1494" s="0" t="s">
        <v>120</v>
      </c>
      <c r="AA1494" s="0" t="s">
        <v>7876</v>
      </c>
      <c r="AB1494" s="0" t="s">
        <v>56</v>
      </c>
      <c r="AC1494" s="0" t="s">
        <v>120</v>
      </c>
      <c r="AG1494" s="6" t="n">
        <v>42551</v>
      </c>
      <c r="AH1494" s="0" t="n">
        <v>302</v>
      </c>
      <c r="AI1494" s="0" t="n">
        <v>336</v>
      </c>
      <c r="AJ1494" s="6" t="n">
        <v>42551</v>
      </c>
      <c r="AK1494" s="0" t="s">
        <v>56</v>
      </c>
      <c r="AM1494" s="0" t="n">
        <v>4.737</v>
      </c>
      <c r="AN1494" s="0" t="n">
        <v>5.259</v>
      </c>
      <c r="AO1494" s="0" t="s">
        <v>56</v>
      </c>
      <c r="AP1494" s="0" t="s">
        <v>56</v>
      </c>
      <c r="AQ1494" s="0" t="s">
        <v>70</v>
      </c>
      <c r="AR1494" s="0" t="s">
        <v>70</v>
      </c>
      <c r="AS1494" s="0" t="s">
        <v>67</v>
      </c>
      <c r="AT1494" s="0" t="n">
        <v>130</v>
      </c>
      <c r="AU1494" s="0" t="n">
        <v>0</v>
      </c>
      <c r="AX1494" s="0" t="s">
        <v>7877</v>
      </c>
      <c r="AY1494" s="0" t="s">
        <v>7878</v>
      </c>
    </row>
    <row r="1495" customFormat="false" ht="15" hidden="false" customHeight="false" outlineLevel="0" collapsed="false">
      <c r="A1495" s="0" t="s">
        <v>7879</v>
      </c>
      <c r="B1495" s="0" t="s">
        <v>418</v>
      </c>
      <c r="C1495" s="0" t="s">
        <v>7880</v>
      </c>
      <c r="E1495" s="1" t="s">
        <v>7880</v>
      </c>
      <c r="G1495" s="5" t="s">
        <v>7880</v>
      </c>
      <c r="H1495" s="5"/>
      <c r="I1495" s="5"/>
      <c r="J1495" s="5"/>
      <c r="K1495" s="5"/>
      <c r="L1495" s="5"/>
      <c r="M1495" s="5"/>
      <c r="N1495" s="5"/>
      <c r="O1495" s="0" t="s">
        <v>7881</v>
      </c>
      <c r="P1495" s="0" t="s">
        <v>7882</v>
      </c>
      <c r="Q1495" s="0" t="s">
        <v>451</v>
      </c>
      <c r="R1495" s="0" t="s">
        <v>52</v>
      </c>
      <c r="S1495" s="0" t="n">
        <v>33.623</v>
      </c>
      <c r="X1495" s="0" t="n">
        <v>1</v>
      </c>
      <c r="Y1495" s="0" t="s">
        <v>67</v>
      </c>
      <c r="Z1495" s="0" t="n">
        <v>6419</v>
      </c>
      <c r="AA1495" s="0" t="s">
        <v>54</v>
      </c>
      <c r="AB1495" s="0" t="s">
        <v>54</v>
      </c>
      <c r="AC1495" s="0" t="n">
        <v>45.129</v>
      </c>
      <c r="AG1495" s="6" t="n">
        <v>42551</v>
      </c>
      <c r="AH1495" s="0" t="n">
        <v>6.31</v>
      </c>
      <c r="AI1495" s="0" t="n">
        <v>7.006</v>
      </c>
      <c r="AJ1495" s="6" t="n">
        <v>42551</v>
      </c>
      <c r="AK1495" s="0" t="s">
        <v>56</v>
      </c>
      <c r="AM1495" s="0" t="n">
        <v>636.756</v>
      </c>
      <c r="AN1495" s="0" t="n">
        <v>706.926</v>
      </c>
      <c r="AO1495" s="0" t="s">
        <v>56</v>
      </c>
      <c r="AP1495" s="0" t="s">
        <v>56</v>
      </c>
      <c r="AQ1495" s="0" t="s">
        <v>70</v>
      </c>
      <c r="AR1495" s="0" t="s">
        <v>70</v>
      </c>
      <c r="AS1495" s="0" t="s">
        <v>67</v>
      </c>
      <c r="AT1495" s="0" t="n">
        <v>369</v>
      </c>
      <c r="AU1495" s="0" t="n">
        <v>1</v>
      </c>
      <c r="AX1495" s="0" t="s">
        <v>426</v>
      </c>
    </row>
    <row r="1496" customFormat="false" ht="15" hidden="false" customHeight="false" outlineLevel="0" collapsed="false">
      <c r="A1496" s="0" t="s">
        <v>7883</v>
      </c>
      <c r="B1496" s="0" t="s">
        <v>7884</v>
      </c>
      <c r="C1496" s="0" t="s">
        <v>7885</v>
      </c>
      <c r="E1496" s="1" t="s">
        <v>7885</v>
      </c>
      <c r="G1496" s="5" t="s">
        <v>7885</v>
      </c>
      <c r="H1496" s="5"/>
      <c r="I1496" s="5"/>
      <c r="J1496" s="5"/>
      <c r="K1496" s="5"/>
      <c r="L1496" s="5"/>
      <c r="M1496" s="5"/>
      <c r="N1496" s="5"/>
      <c r="O1496" s="0" t="s">
        <v>7886</v>
      </c>
      <c r="P1496" s="0" t="s">
        <v>7887</v>
      </c>
      <c r="Q1496" s="0" t="s">
        <v>451</v>
      </c>
      <c r="R1496" s="0" t="s">
        <v>52</v>
      </c>
      <c r="S1496" s="0" t="n">
        <v>6.308</v>
      </c>
      <c r="X1496" s="0" t="n">
        <v>0</v>
      </c>
      <c r="Y1496" s="0" t="s">
        <v>67</v>
      </c>
      <c r="Z1496" s="0" t="n">
        <v>6420</v>
      </c>
      <c r="AA1496" s="0" t="s">
        <v>54</v>
      </c>
      <c r="AB1496" s="0" t="s">
        <v>54</v>
      </c>
      <c r="AC1496" s="0" t="n">
        <v>45.1</v>
      </c>
      <c r="AG1496" s="6" t="n">
        <v>42551</v>
      </c>
      <c r="AH1496" s="0" t="n">
        <v>1.064</v>
      </c>
      <c r="AI1496" s="0" t="n">
        <v>1.182</v>
      </c>
      <c r="AJ1496" s="6" t="n">
        <v>42551</v>
      </c>
      <c r="AK1496" s="0" t="n">
        <v>36.31</v>
      </c>
      <c r="AL1496" s="6" t="n">
        <v>42551</v>
      </c>
      <c r="AM1496" s="0" t="n">
        <v>64.015</v>
      </c>
      <c r="AN1496" s="0" t="n">
        <v>71.07</v>
      </c>
      <c r="AO1496" s="0" t="s">
        <v>56</v>
      </c>
      <c r="AP1496" s="0" t="s">
        <v>56</v>
      </c>
      <c r="AQ1496" s="0" t="s">
        <v>70</v>
      </c>
      <c r="AR1496" s="0" t="s">
        <v>70</v>
      </c>
      <c r="AS1496" s="0" t="s">
        <v>67</v>
      </c>
      <c r="AT1496" s="0" t="n">
        <v>247</v>
      </c>
      <c r="AU1496" s="0" t="n">
        <v>0</v>
      </c>
      <c r="AX1496" s="0" t="s">
        <v>7888</v>
      </c>
    </row>
    <row r="1497" customFormat="false" ht="15" hidden="false" customHeight="false" outlineLevel="0" collapsed="false">
      <c r="A1497" s="0" t="s">
        <v>7889</v>
      </c>
      <c r="B1497" s="0" t="s">
        <v>6339</v>
      </c>
      <c r="C1497" s="0" t="s">
        <v>7890</v>
      </c>
      <c r="D1497" s="1" t="s">
        <v>7891</v>
      </c>
      <c r="E1497" s="1" t="s">
        <v>7891</v>
      </c>
      <c r="G1497" s="5" t="s">
        <v>7891</v>
      </c>
      <c r="H1497" s="5"/>
      <c r="I1497" s="5"/>
      <c r="J1497" s="5"/>
      <c r="K1497" s="5"/>
      <c r="L1497" s="5"/>
      <c r="M1497" s="5"/>
      <c r="N1497" s="5"/>
      <c r="O1497" s="0" t="s">
        <v>7890</v>
      </c>
      <c r="P1497" s="0" t="s">
        <v>7892</v>
      </c>
      <c r="Q1497" s="0" t="s">
        <v>451</v>
      </c>
      <c r="R1497" s="0" t="s">
        <v>52</v>
      </c>
      <c r="S1497" s="0" t="n">
        <v>4.857</v>
      </c>
      <c r="T1497" s="0" t="n">
        <v>6419</v>
      </c>
      <c r="U1497" s="0" t="n">
        <v>6419</v>
      </c>
      <c r="V1497" s="0" t="n">
        <v>6492</v>
      </c>
      <c r="X1497" s="0" t="n">
        <v>121</v>
      </c>
      <c r="Y1497" s="0" t="s">
        <v>128</v>
      </c>
      <c r="Z1497" s="0" t="n">
        <v>6419</v>
      </c>
      <c r="AA1497" s="0" t="s">
        <v>54</v>
      </c>
      <c r="AB1497" s="0" t="s">
        <v>54</v>
      </c>
      <c r="AC1497" s="0" t="n">
        <v>18.109</v>
      </c>
      <c r="AD1497" s="0" t="s">
        <v>7893</v>
      </c>
      <c r="AG1497" s="6" t="n">
        <v>42464</v>
      </c>
      <c r="AH1497" s="0" t="n">
        <v>1.246</v>
      </c>
      <c r="AI1497" s="0" t="n">
        <v>1.419</v>
      </c>
      <c r="AJ1497" s="6" t="n">
        <v>42464</v>
      </c>
      <c r="AK1497" s="0" t="n">
        <v>18.109</v>
      </c>
      <c r="AL1497" s="6" t="n">
        <v>42464</v>
      </c>
      <c r="AM1497" s="0" t="n">
        <v>264.326</v>
      </c>
      <c r="AN1497" s="0" t="n">
        <v>300.935</v>
      </c>
      <c r="AO1497" s="0" t="s">
        <v>56</v>
      </c>
      <c r="AP1497" s="0" t="s">
        <v>56</v>
      </c>
      <c r="AQ1497" s="0" t="s">
        <v>880</v>
      </c>
      <c r="AR1497" s="0" t="s">
        <v>58</v>
      </c>
      <c r="AS1497" s="0" t="s">
        <v>128</v>
      </c>
      <c r="AT1497" s="0" t="n">
        <v>34</v>
      </c>
      <c r="AU1497" s="0" t="n">
        <v>42</v>
      </c>
      <c r="AX1497" s="0" t="s">
        <v>145</v>
      </c>
    </row>
    <row r="1498" customFormat="false" ht="15" hidden="false" customHeight="false" outlineLevel="0" collapsed="false">
      <c r="A1498" s="0" t="s">
        <v>7894</v>
      </c>
      <c r="B1498" s="0" t="s">
        <v>6339</v>
      </c>
      <c r="C1498" s="0" t="s">
        <v>7895</v>
      </c>
      <c r="E1498" s="1" t="s">
        <v>7895</v>
      </c>
      <c r="G1498" s="5" t="s">
        <v>7895</v>
      </c>
      <c r="H1498" s="5"/>
      <c r="I1498" s="5"/>
      <c r="J1498" s="5"/>
      <c r="K1498" s="5"/>
      <c r="L1498" s="5"/>
      <c r="M1498" s="5"/>
      <c r="N1498" s="5"/>
      <c r="O1498" s="0" t="s">
        <v>7895</v>
      </c>
      <c r="P1498" s="0" t="s">
        <v>7896</v>
      </c>
      <c r="Q1498" s="0" t="s">
        <v>51</v>
      </c>
      <c r="R1498" s="0" t="s">
        <v>52</v>
      </c>
      <c r="S1498" s="0" t="n">
        <v>3.718</v>
      </c>
      <c r="T1498" s="0" t="n">
        <v>5829</v>
      </c>
      <c r="U1498" s="0" t="n">
        <v>5829</v>
      </c>
      <c r="X1498" s="0" t="n">
        <v>271</v>
      </c>
      <c r="Y1498" s="0" t="s">
        <v>53</v>
      </c>
      <c r="Z1498" s="0" t="n">
        <v>5829</v>
      </c>
      <c r="AA1498" s="0" t="s">
        <v>54</v>
      </c>
      <c r="AB1498" s="0" t="s">
        <v>54</v>
      </c>
      <c r="AC1498" s="0" t="n">
        <v>25.561</v>
      </c>
      <c r="AD1498" s="0" t="s">
        <v>962</v>
      </c>
      <c r="AG1498" s="6" t="n">
        <v>42643</v>
      </c>
      <c r="AH1498" s="0" t="n">
        <v>367</v>
      </c>
      <c r="AI1498" s="0" t="n">
        <v>409</v>
      </c>
      <c r="AJ1498" s="6" t="n">
        <v>42643</v>
      </c>
      <c r="AK1498" s="0" t="n">
        <v>25.561</v>
      </c>
      <c r="AL1498" s="6" t="n">
        <v>42643</v>
      </c>
      <c r="AM1498" s="0" t="n">
        <v>4.777</v>
      </c>
      <c r="AN1498" s="0" t="n">
        <v>5.331</v>
      </c>
      <c r="AO1498" s="0" t="n">
        <v>8.456</v>
      </c>
      <c r="AP1498" s="0" t="n">
        <v>9.449</v>
      </c>
      <c r="AQ1498" s="0" t="s">
        <v>674</v>
      </c>
      <c r="AR1498" s="0" t="s">
        <v>58</v>
      </c>
      <c r="AS1498" s="0" t="s">
        <v>53</v>
      </c>
      <c r="AT1498" s="0" t="n">
        <v>155</v>
      </c>
      <c r="AU1498" s="0" t="n">
        <v>155</v>
      </c>
      <c r="AX1498" s="0" t="s">
        <v>145</v>
      </c>
    </row>
    <row r="1499" customFormat="false" ht="15" hidden="false" customHeight="false" outlineLevel="0" collapsed="false">
      <c r="A1499" s="0" t="s">
        <v>7897</v>
      </c>
      <c r="B1499" s="0" t="s">
        <v>7898</v>
      </c>
      <c r="C1499" s="0" t="s">
        <v>7899</v>
      </c>
      <c r="E1499" s="1" t="s">
        <v>7899</v>
      </c>
      <c r="G1499" s="5" t="s">
        <v>7899</v>
      </c>
      <c r="H1499" s="5" t="s">
        <v>7900</v>
      </c>
      <c r="I1499" s="5" t="s">
        <v>7901</v>
      </c>
      <c r="J1499" s="5" t="s">
        <v>7902</v>
      </c>
      <c r="K1499" s="5"/>
      <c r="L1499" s="5"/>
      <c r="M1499" s="5"/>
      <c r="N1499" s="5"/>
      <c r="O1499" s="0" t="s">
        <v>7903</v>
      </c>
      <c r="P1499" s="0" t="s">
        <v>7904</v>
      </c>
      <c r="Q1499" s="0" t="s">
        <v>51</v>
      </c>
      <c r="R1499" s="0" t="s">
        <v>52</v>
      </c>
      <c r="S1499" s="0" t="n">
        <v>3</v>
      </c>
      <c r="T1499" s="0" t="n">
        <v>3250</v>
      </c>
      <c r="U1499" s="0" t="n">
        <v>3250</v>
      </c>
      <c r="V1499" s="0" t="n">
        <v>6420</v>
      </c>
      <c r="X1499" s="0" t="n">
        <v>210</v>
      </c>
      <c r="Y1499" s="0" t="s">
        <v>67</v>
      </c>
      <c r="AA1499" s="0" t="s">
        <v>1178</v>
      </c>
      <c r="AB1499" s="0" t="s">
        <v>1178</v>
      </c>
      <c r="AD1499" s="0" t="s">
        <v>7905</v>
      </c>
      <c r="AE1499" s="0" t="s">
        <v>7906</v>
      </c>
      <c r="AF1499" s="0" t="s">
        <v>56</v>
      </c>
      <c r="AG1499" s="0" t="s">
        <v>56</v>
      </c>
      <c r="AI1499" s="0" t="n">
        <v>7.5</v>
      </c>
      <c r="AJ1499" s="0" t="n">
        <v>2016</v>
      </c>
      <c r="AK1499" s="0" t="s">
        <v>56</v>
      </c>
      <c r="AL1499" s="0" t="s">
        <v>56</v>
      </c>
      <c r="AM1499" s="0" t="s">
        <v>56</v>
      </c>
      <c r="AN1499" s="0" t="s">
        <v>56</v>
      </c>
      <c r="AO1499" s="0" t="s">
        <v>70</v>
      </c>
      <c r="AP1499" s="0" t="s">
        <v>70</v>
      </c>
      <c r="AQ1499" s="0" t="s">
        <v>67</v>
      </c>
      <c r="AR1499" s="0" t="n">
        <v>60</v>
      </c>
      <c r="AS1499" s="0" t="n">
        <v>5</v>
      </c>
      <c r="AV1499" s="0" t="s">
        <v>836</v>
      </c>
    </row>
    <row r="1500" customFormat="false" ht="15" hidden="false" customHeight="false" outlineLevel="0" collapsed="false">
      <c r="A1500" s="0" t="s">
        <v>7907</v>
      </c>
      <c r="B1500" s="0" t="s">
        <v>6339</v>
      </c>
      <c r="C1500" s="0" t="s">
        <v>7908</v>
      </c>
      <c r="E1500" s="1" t="s">
        <v>7908</v>
      </c>
      <c r="G1500" s="5" t="s">
        <v>7908</v>
      </c>
      <c r="H1500" s="5"/>
      <c r="I1500" s="5"/>
      <c r="J1500" s="5"/>
      <c r="K1500" s="5"/>
      <c r="L1500" s="5"/>
      <c r="M1500" s="5"/>
      <c r="N1500" s="5"/>
      <c r="O1500" s="0" t="s">
        <v>7908</v>
      </c>
      <c r="P1500" s="0" t="s">
        <v>7909</v>
      </c>
      <c r="Q1500" s="0" t="s">
        <v>51</v>
      </c>
      <c r="R1500" s="0" t="s">
        <v>52</v>
      </c>
      <c r="S1500" s="0" t="n">
        <v>868</v>
      </c>
      <c r="T1500" s="0" t="n">
        <v>9329</v>
      </c>
      <c r="U1500" s="0" t="n">
        <v>9329</v>
      </c>
      <c r="X1500" s="0" t="n">
        <v>123</v>
      </c>
      <c r="Y1500" s="0" t="s">
        <v>53</v>
      </c>
      <c r="Z1500" s="0" t="n">
        <v>9329</v>
      </c>
      <c r="AA1500" s="0" t="s">
        <v>54</v>
      </c>
      <c r="AB1500" s="0" t="s">
        <v>54</v>
      </c>
      <c r="AC1500" s="0" t="n">
        <v>2.682</v>
      </c>
      <c r="AD1500" s="0" t="s">
        <v>7910</v>
      </c>
      <c r="AG1500" s="6" t="n">
        <v>42735</v>
      </c>
      <c r="AH1500" s="0" t="n">
        <v>-138</v>
      </c>
      <c r="AI1500" s="0" t="n">
        <v>-146</v>
      </c>
      <c r="AJ1500" s="6" t="n">
        <v>42735</v>
      </c>
      <c r="AK1500" s="0" t="n">
        <v>2.682</v>
      </c>
      <c r="AL1500" s="6" t="n">
        <v>42735</v>
      </c>
      <c r="AM1500" s="0" t="n">
        <v>2.196</v>
      </c>
      <c r="AN1500" s="0" t="n">
        <v>2.314</v>
      </c>
      <c r="AO1500" s="0" t="n">
        <v>2.694</v>
      </c>
      <c r="AP1500" s="0" t="n">
        <v>3.01</v>
      </c>
      <c r="AQ1500" s="0" t="s">
        <v>880</v>
      </c>
      <c r="AR1500" s="0" t="s">
        <v>58</v>
      </c>
      <c r="AS1500" s="0" t="s">
        <v>53</v>
      </c>
      <c r="AT1500" s="0" t="n">
        <v>86</v>
      </c>
      <c r="AU1500" s="0" t="n">
        <v>85</v>
      </c>
      <c r="AX1500" s="0" t="s">
        <v>145</v>
      </c>
    </row>
    <row r="1501" customFormat="false" ht="15" hidden="false" customHeight="false" outlineLevel="0" collapsed="false">
      <c r="A1501" s="0" t="s">
        <v>7911</v>
      </c>
      <c r="B1501" s="0" t="s">
        <v>6339</v>
      </c>
      <c r="C1501" s="0" t="s">
        <v>7912</v>
      </c>
      <c r="E1501" s="1" t="s">
        <v>7912</v>
      </c>
      <c r="G1501" s="5" t="s">
        <v>7912</v>
      </c>
      <c r="H1501" s="5"/>
      <c r="I1501" s="5"/>
      <c r="J1501" s="5"/>
      <c r="K1501" s="5"/>
      <c r="L1501" s="5"/>
      <c r="M1501" s="5"/>
      <c r="N1501" s="5"/>
      <c r="O1501" s="0" t="s">
        <v>7912</v>
      </c>
      <c r="P1501" s="0" t="s">
        <v>7913</v>
      </c>
      <c r="Q1501" s="0" t="s">
        <v>51</v>
      </c>
      <c r="R1501" s="0" t="s">
        <v>52</v>
      </c>
      <c r="S1501" s="0" t="n">
        <v>747</v>
      </c>
      <c r="T1501" s="0" t="n">
        <v>6201</v>
      </c>
      <c r="U1501" s="0" t="n">
        <v>6201</v>
      </c>
      <c r="W1501" s="0" t="s">
        <v>7914</v>
      </c>
      <c r="X1501" s="0" t="n">
        <v>120</v>
      </c>
      <c r="Y1501" s="0" t="s">
        <v>53</v>
      </c>
      <c r="Z1501" s="0" t="n">
        <v>6201</v>
      </c>
      <c r="AA1501" s="0" t="s">
        <v>54</v>
      </c>
      <c r="AB1501" s="0" t="s">
        <v>54</v>
      </c>
      <c r="AC1501" s="0" t="n">
        <v>5.254</v>
      </c>
      <c r="AD1501" s="0" t="s">
        <v>7910</v>
      </c>
      <c r="AG1501" s="6" t="n">
        <v>42735</v>
      </c>
      <c r="AH1501" s="0" t="n">
        <v>193</v>
      </c>
      <c r="AI1501" s="0" t="n">
        <v>203</v>
      </c>
      <c r="AJ1501" s="6" t="n">
        <v>42735</v>
      </c>
      <c r="AK1501" s="0" t="n">
        <v>5.254</v>
      </c>
      <c r="AL1501" s="6" t="n">
        <v>42735</v>
      </c>
      <c r="AM1501" s="0" t="n">
        <v>2.076</v>
      </c>
      <c r="AN1501" s="0" t="n">
        <v>2.189</v>
      </c>
      <c r="AO1501" s="0" t="n">
        <v>3.645</v>
      </c>
      <c r="AP1501" s="0" t="n">
        <v>4.073</v>
      </c>
      <c r="AQ1501" s="0" t="s">
        <v>880</v>
      </c>
      <c r="AR1501" s="0" t="s">
        <v>58</v>
      </c>
      <c r="AS1501" s="0" t="s">
        <v>53</v>
      </c>
      <c r="AT1501" s="0" t="n">
        <v>85</v>
      </c>
      <c r="AU1501" s="0" t="n">
        <v>86</v>
      </c>
      <c r="AV1501" s="0" t="s">
        <v>145</v>
      </c>
      <c r="AX1501" s="0" t="s">
        <v>145</v>
      </c>
      <c r="AY1501" s="0" t="s">
        <v>7915</v>
      </c>
    </row>
    <row r="1502" customFormat="false" ht="15" hidden="false" customHeight="false" outlineLevel="0" collapsed="false">
      <c r="A1502" s="0" t="s">
        <v>7916</v>
      </c>
      <c r="B1502" s="0" t="s">
        <v>6339</v>
      </c>
      <c r="C1502" s="0" t="s">
        <v>7917</v>
      </c>
      <c r="E1502" s="1" t="s">
        <v>7917</v>
      </c>
      <c r="G1502" s="5" t="s">
        <v>7917</v>
      </c>
      <c r="H1502" s="5"/>
      <c r="I1502" s="5"/>
      <c r="J1502" s="5"/>
      <c r="K1502" s="5"/>
      <c r="L1502" s="5"/>
      <c r="M1502" s="5"/>
      <c r="N1502" s="5"/>
      <c r="O1502" s="0" t="s">
        <v>7917</v>
      </c>
      <c r="P1502" s="0" t="s">
        <v>7918</v>
      </c>
      <c r="Q1502" s="0" t="s">
        <v>51</v>
      </c>
      <c r="R1502" s="0" t="s">
        <v>52</v>
      </c>
      <c r="S1502" s="0" t="n">
        <v>1.007</v>
      </c>
      <c r="T1502" s="0" t="n">
        <v>6619</v>
      </c>
      <c r="U1502" s="0" t="n">
        <v>6619</v>
      </c>
      <c r="W1502" s="0" t="s">
        <v>7919</v>
      </c>
      <c r="X1502" s="0" t="n">
        <v>105</v>
      </c>
      <c r="Y1502" s="0" t="s">
        <v>53</v>
      </c>
      <c r="Z1502" s="0" t="n">
        <v>6619</v>
      </c>
      <c r="AA1502" s="0" t="s">
        <v>54</v>
      </c>
      <c r="AB1502" s="0" t="s">
        <v>54</v>
      </c>
      <c r="AC1502" s="0" t="n">
        <v>2.116</v>
      </c>
      <c r="AD1502" s="0" t="s">
        <v>7910</v>
      </c>
      <c r="AG1502" s="6" t="n">
        <v>42735</v>
      </c>
      <c r="AH1502" s="0" t="n">
        <v>135</v>
      </c>
      <c r="AI1502" s="0" t="n">
        <v>142</v>
      </c>
      <c r="AJ1502" s="6" t="n">
        <v>42735</v>
      </c>
      <c r="AK1502" s="0" t="n">
        <v>2.116</v>
      </c>
      <c r="AL1502" s="6" t="n">
        <v>42735</v>
      </c>
      <c r="AM1502" s="0" t="n">
        <v>1.871</v>
      </c>
      <c r="AN1502" s="0" t="n">
        <v>1.973</v>
      </c>
      <c r="AO1502" s="0" t="n">
        <v>2.879</v>
      </c>
      <c r="AP1502" s="0" t="n">
        <v>3.216</v>
      </c>
      <c r="AQ1502" s="0" t="s">
        <v>880</v>
      </c>
      <c r="AR1502" s="0" t="s">
        <v>58</v>
      </c>
      <c r="AS1502" s="0" t="s">
        <v>53</v>
      </c>
      <c r="AT1502" s="0" t="n">
        <v>67</v>
      </c>
      <c r="AU1502" s="0" t="n">
        <v>66</v>
      </c>
      <c r="AX1502" s="0" t="s">
        <v>145</v>
      </c>
    </row>
    <row r="1503" customFormat="false" ht="15" hidden="false" customHeight="false" outlineLevel="0" collapsed="false">
      <c r="A1503" s="0" t="s">
        <v>7920</v>
      </c>
      <c r="B1503" s="0" t="s">
        <v>6339</v>
      </c>
      <c r="C1503" s="0" t="s">
        <v>7921</v>
      </c>
      <c r="E1503" s="1" t="s">
        <v>7921</v>
      </c>
      <c r="G1503" s="5" t="s">
        <v>7921</v>
      </c>
      <c r="H1503" s="5"/>
      <c r="I1503" s="5"/>
      <c r="J1503" s="5"/>
      <c r="K1503" s="5"/>
      <c r="L1503" s="5"/>
      <c r="M1503" s="5"/>
      <c r="N1503" s="5"/>
      <c r="O1503" s="0" t="s">
        <v>7922</v>
      </c>
      <c r="P1503" s="0" t="s">
        <v>7923</v>
      </c>
      <c r="Q1503" s="0" t="s">
        <v>415</v>
      </c>
      <c r="R1503" s="0" t="s">
        <v>52</v>
      </c>
      <c r="S1503" s="0" t="n">
        <v>2.196</v>
      </c>
      <c r="T1503" s="0" t="n">
        <v>6500</v>
      </c>
      <c r="U1503" s="0" t="n">
        <v>6511</v>
      </c>
      <c r="X1503" s="0" t="n">
        <v>56</v>
      </c>
      <c r="Y1503" s="0" t="s">
        <v>67</v>
      </c>
      <c r="Z1503" s="0" t="n">
        <v>6500</v>
      </c>
      <c r="AA1503" s="0" t="s">
        <v>68</v>
      </c>
      <c r="AB1503" s="0" t="s">
        <v>56</v>
      </c>
      <c r="AD1503" s="0" t="s">
        <v>7924</v>
      </c>
      <c r="AG1503" s="6" t="n">
        <v>42735</v>
      </c>
      <c r="AH1503" s="0" t="n">
        <v>238</v>
      </c>
      <c r="AI1503" s="0" t="n">
        <v>251</v>
      </c>
      <c r="AJ1503" s="6" t="n">
        <v>42735</v>
      </c>
      <c r="AK1503" s="0" t="s">
        <v>56</v>
      </c>
      <c r="AM1503" s="0" t="n">
        <v>6.649</v>
      </c>
      <c r="AN1503" s="0" t="n">
        <v>7.009</v>
      </c>
      <c r="AO1503" s="0" t="s">
        <v>56</v>
      </c>
      <c r="AP1503" s="0" t="s">
        <v>56</v>
      </c>
      <c r="AQ1503" s="0" t="s">
        <v>189</v>
      </c>
      <c r="AR1503" s="0" t="s">
        <v>189</v>
      </c>
      <c r="AS1503" s="0" t="s">
        <v>67</v>
      </c>
      <c r="AT1503" s="0" t="n">
        <v>30</v>
      </c>
      <c r="AU1503" s="0" t="n">
        <v>27</v>
      </c>
      <c r="AX1503" s="0" t="s">
        <v>145</v>
      </c>
    </row>
    <row r="1504" customFormat="false" ht="15" hidden="false" customHeight="false" outlineLevel="0" collapsed="false">
      <c r="A1504" s="0" t="s">
        <v>7925</v>
      </c>
      <c r="B1504" s="0" t="s">
        <v>6339</v>
      </c>
      <c r="C1504" s="0" t="s">
        <v>7926</v>
      </c>
      <c r="E1504" s="1" t="s">
        <v>7926</v>
      </c>
      <c r="G1504" s="5" t="s">
        <v>7926</v>
      </c>
      <c r="H1504" s="5"/>
      <c r="I1504" s="5"/>
      <c r="J1504" s="5"/>
      <c r="K1504" s="5"/>
      <c r="L1504" s="5"/>
      <c r="M1504" s="5"/>
      <c r="N1504" s="5"/>
      <c r="O1504" s="0" t="s">
        <v>7926</v>
      </c>
      <c r="P1504" s="0" t="s">
        <v>7927</v>
      </c>
      <c r="Q1504" s="0" t="s">
        <v>51</v>
      </c>
      <c r="R1504" s="0" t="s">
        <v>52</v>
      </c>
      <c r="S1504" s="0" t="n">
        <v>1.6</v>
      </c>
      <c r="T1504" s="0" t="n">
        <v>729</v>
      </c>
      <c r="U1504" s="0" t="n">
        <v>729</v>
      </c>
      <c r="X1504" s="0" t="n">
        <v>61</v>
      </c>
      <c r="Y1504" s="0" t="s">
        <v>53</v>
      </c>
      <c r="Z1504" s="0" t="n">
        <v>729</v>
      </c>
      <c r="AA1504" s="0" t="s">
        <v>54</v>
      </c>
      <c r="AB1504" s="0" t="s">
        <v>54</v>
      </c>
      <c r="AD1504" s="0" t="s">
        <v>7928</v>
      </c>
      <c r="AG1504" s="6" t="n">
        <v>42735</v>
      </c>
      <c r="AH1504" s="0" t="n">
        <v>375</v>
      </c>
      <c r="AI1504" s="0" t="n">
        <v>395</v>
      </c>
      <c r="AJ1504" s="6" t="n">
        <v>42735</v>
      </c>
      <c r="AK1504" s="0" t="n">
        <v>9.292</v>
      </c>
      <c r="AL1504" s="6" t="n">
        <v>42369</v>
      </c>
      <c r="AM1504" s="0" t="n">
        <v>2.589</v>
      </c>
      <c r="AN1504" s="0" t="n">
        <v>2.729</v>
      </c>
      <c r="AO1504" s="0" t="n">
        <v>4.462</v>
      </c>
      <c r="AP1504" s="0" t="n">
        <v>4.986</v>
      </c>
      <c r="AQ1504" s="0" t="s">
        <v>880</v>
      </c>
      <c r="AR1504" s="0" t="s">
        <v>58</v>
      </c>
      <c r="AS1504" s="0" t="s">
        <v>53</v>
      </c>
      <c r="AT1504" s="0" t="n">
        <v>34</v>
      </c>
      <c r="AU1504" s="0" t="n">
        <v>37</v>
      </c>
      <c r="AV1504" s="0" t="s">
        <v>7929</v>
      </c>
      <c r="AX1504" s="0" t="s">
        <v>145</v>
      </c>
      <c r="AY1504" s="0" t="s">
        <v>7929</v>
      </c>
    </row>
    <row r="1505" customFormat="false" ht="15" hidden="false" customHeight="false" outlineLevel="0" collapsed="false">
      <c r="A1505" s="0" t="s">
        <v>7930</v>
      </c>
      <c r="B1505" s="0" t="s">
        <v>6339</v>
      </c>
      <c r="C1505" s="0" t="s">
        <v>7931</v>
      </c>
      <c r="E1505" s="1" t="s">
        <v>7931</v>
      </c>
      <c r="G1505" s="5" t="s">
        <v>7931</v>
      </c>
      <c r="H1505" s="5"/>
      <c r="I1505" s="5"/>
      <c r="J1505" s="5"/>
      <c r="K1505" s="5"/>
      <c r="L1505" s="5"/>
      <c r="M1505" s="5"/>
      <c r="N1505" s="5"/>
      <c r="O1505" s="0" t="s">
        <v>7931</v>
      </c>
      <c r="P1505" s="0" t="s">
        <v>7932</v>
      </c>
      <c r="Q1505" s="0" t="s">
        <v>51</v>
      </c>
      <c r="R1505" s="0" t="s">
        <v>52</v>
      </c>
      <c r="S1505" s="0" t="n">
        <v>16.748</v>
      </c>
      <c r="T1505" s="0" t="n">
        <v>2932</v>
      </c>
      <c r="U1505" s="0" t="n">
        <v>2932</v>
      </c>
      <c r="V1505" s="0" t="n">
        <v>2611</v>
      </c>
      <c r="X1505" s="0" t="n">
        <v>720</v>
      </c>
      <c r="Y1505" s="0" t="s">
        <v>53</v>
      </c>
      <c r="Z1505" s="0" t="n">
        <v>2932</v>
      </c>
      <c r="AA1505" s="0" t="s">
        <v>54</v>
      </c>
      <c r="AB1505" s="0" t="s">
        <v>54</v>
      </c>
      <c r="AC1505" s="0" t="n">
        <v>145</v>
      </c>
      <c r="AD1505" s="0" t="s">
        <v>7933</v>
      </c>
      <c r="AG1505" s="6" t="n">
        <v>42735</v>
      </c>
      <c r="AH1505" s="0" t="n">
        <v>1.192</v>
      </c>
      <c r="AI1505" s="0" t="n">
        <v>1.257</v>
      </c>
      <c r="AJ1505" s="6" t="n">
        <v>42735</v>
      </c>
      <c r="AK1505" s="0" t="n">
        <v>145</v>
      </c>
      <c r="AL1505" s="6" t="n">
        <v>42735</v>
      </c>
      <c r="AM1505" s="0" t="n">
        <v>11.661</v>
      </c>
      <c r="AN1505" s="0" t="n">
        <v>12.292</v>
      </c>
      <c r="AO1505" s="0" t="n">
        <v>20.559</v>
      </c>
      <c r="AP1505" s="0" t="n">
        <v>22.972</v>
      </c>
      <c r="AQ1505" s="0" t="s">
        <v>831</v>
      </c>
      <c r="AR1505" s="0" t="s">
        <v>58</v>
      </c>
      <c r="AS1505" s="0" t="s">
        <v>53</v>
      </c>
      <c r="AT1505" s="0" t="n">
        <v>369</v>
      </c>
      <c r="AU1505" s="0" t="n">
        <v>371</v>
      </c>
      <c r="AV1505" s="0" t="s">
        <v>145</v>
      </c>
      <c r="AX1505" s="0" t="s">
        <v>145</v>
      </c>
    </row>
    <row r="1506" customFormat="false" ht="15" hidden="false" customHeight="false" outlineLevel="0" collapsed="false">
      <c r="A1506" s="0" t="s">
        <v>7934</v>
      </c>
      <c r="B1506" s="0" t="s">
        <v>6339</v>
      </c>
      <c r="C1506" s="0" t="s">
        <v>7935</v>
      </c>
      <c r="E1506" s="1" t="s">
        <v>7935</v>
      </c>
      <c r="G1506" s="5" t="s">
        <v>7935</v>
      </c>
      <c r="H1506" s="5"/>
      <c r="I1506" s="5"/>
      <c r="J1506" s="5"/>
      <c r="K1506" s="5"/>
      <c r="L1506" s="5"/>
      <c r="M1506" s="5"/>
      <c r="N1506" s="5"/>
      <c r="O1506" s="0" t="s">
        <v>7935</v>
      </c>
      <c r="P1506" s="0" t="s">
        <v>7934</v>
      </c>
      <c r="Q1506" s="0" t="s">
        <v>51</v>
      </c>
      <c r="R1506" s="0" t="s">
        <v>52</v>
      </c>
      <c r="S1506" s="0" t="n">
        <v>17.701</v>
      </c>
      <c r="T1506" s="0" t="n">
        <v>7311</v>
      </c>
      <c r="U1506" s="0" t="n">
        <v>7311</v>
      </c>
      <c r="V1506" s="0" t="n">
        <v>1812</v>
      </c>
      <c r="W1506" s="0" t="s">
        <v>7936</v>
      </c>
      <c r="X1506" s="0" t="n">
        <v>2.72</v>
      </c>
      <c r="Y1506" s="0" t="s">
        <v>53</v>
      </c>
      <c r="Z1506" s="0" t="n">
        <v>7311</v>
      </c>
      <c r="AA1506" s="0" t="s">
        <v>54</v>
      </c>
      <c r="AB1506" s="0" t="s">
        <v>54</v>
      </c>
      <c r="AC1506" s="0" t="n">
        <v>124.93</v>
      </c>
      <c r="AD1506" s="0" t="s">
        <v>7928</v>
      </c>
      <c r="AG1506" s="6" t="n">
        <v>42735</v>
      </c>
      <c r="AH1506" s="0" t="n">
        <v>1.634</v>
      </c>
      <c r="AI1506" s="0" t="n">
        <v>1.722</v>
      </c>
      <c r="AJ1506" s="6" t="n">
        <v>42735</v>
      </c>
      <c r="AK1506" s="0" t="n">
        <v>124.93</v>
      </c>
      <c r="AL1506" s="6" t="n">
        <v>42735</v>
      </c>
      <c r="AM1506" s="0" t="n">
        <v>40.343</v>
      </c>
      <c r="AN1506" s="0" t="n">
        <v>42.526</v>
      </c>
      <c r="AO1506" s="0" t="n">
        <v>24.268</v>
      </c>
      <c r="AP1506" s="0" t="n">
        <v>27.116</v>
      </c>
      <c r="AQ1506" s="0" t="s">
        <v>880</v>
      </c>
      <c r="AR1506" s="0" t="s">
        <v>58</v>
      </c>
      <c r="AS1506" s="0" t="s">
        <v>53</v>
      </c>
      <c r="AT1506" s="0" t="n">
        <v>3476</v>
      </c>
      <c r="AU1506" s="0" t="n">
        <v>3.583</v>
      </c>
      <c r="AX1506" s="0" t="s">
        <v>145</v>
      </c>
      <c r="AY1506" s="0" t="s">
        <v>7937</v>
      </c>
    </row>
    <row r="1507" customFormat="false" ht="15" hidden="false" customHeight="false" outlineLevel="0" collapsed="false">
      <c r="A1507" s="0" t="s">
        <v>7938</v>
      </c>
      <c r="B1507" s="0" t="s">
        <v>6339</v>
      </c>
      <c r="C1507" s="0" t="s">
        <v>7939</v>
      </c>
      <c r="E1507" s="1" t="s">
        <v>7939</v>
      </c>
      <c r="F1507" s="1" t="s">
        <v>253</v>
      </c>
      <c r="G1507" s="5" t="e">
        <f aca="false">#N/A</f>
        <v>#N/A</v>
      </c>
      <c r="H1507" s="5"/>
      <c r="I1507" s="5"/>
      <c r="J1507" s="5"/>
      <c r="K1507" s="5"/>
      <c r="L1507" s="5"/>
      <c r="M1507" s="5"/>
      <c r="N1507" s="5"/>
      <c r="O1507" s="0" t="s">
        <v>7939</v>
      </c>
      <c r="P1507" s="0" t="s">
        <v>7938</v>
      </c>
      <c r="Q1507" s="0" t="s">
        <v>51</v>
      </c>
      <c r="R1507" s="0" t="s">
        <v>52</v>
      </c>
      <c r="S1507" s="0" t="n">
        <v>2.748</v>
      </c>
      <c r="T1507" s="0" t="n">
        <v>6831</v>
      </c>
      <c r="U1507" s="0" t="n">
        <v>6831</v>
      </c>
      <c r="X1507" s="0" t="n">
        <v>720</v>
      </c>
      <c r="Y1507" s="0" t="s">
        <v>7940</v>
      </c>
      <c r="Z1507" s="0" t="n">
        <v>6831</v>
      </c>
      <c r="AA1507" s="0" t="s">
        <v>54</v>
      </c>
      <c r="AB1507" s="0" t="s">
        <v>54</v>
      </c>
      <c r="AC1507" s="0" t="n">
        <v>8.608</v>
      </c>
      <c r="AD1507" s="0" t="s">
        <v>7924</v>
      </c>
      <c r="AG1507" s="6" t="n">
        <v>42735</v>
      </c>
      <c r="AH1507" s="0" t="n">
        <v>162</v>
      </c>
      <c r="AI1507" s="0" t="n">
        <v>171</v>
      </c>
      <c r="AJ1507" s="6" t="n">
        <v>42735</v>
      </c>
      <c r="AK1507" s="0" t="n">
        <v>8.608</v>
      </c>
      <c r="AL1507" s="6" t="n">
        <v>42735</v>
      </c>
      <c r="AM1507" s="0" t="n">
        <v>3.106</v>
      </c>
      <c r="AN1507" s="0" t="n">
        <v>3.274</v>
      </c>
      <c r="AO1507" s="0" t="n">
        <v>2.936</v>
      </c>
      <c r="AP1507" s="0" t="n">
        <v>3.492</v>
      </c>
      <c r="AQ1507" s="0" t="s">
        <v>880</v>
      </c>
      <c r="AR1507" s="0" t="s">
        <v>58</v>
      </c>
      <c r="AS1507" s="0" t="s">
        <v>7940</v>
      </c>
      <c r="AT1507" s="0" t="n">
        <v>1386</v>
      </c>
      <c r="AU1507" s="0" t="n">
        <v>1.386</v>
      </c>
      <c r="AX1507" s="0" t="s">
        <v>145</v>
      </c>
    </row>
    <row r="1508" customFormat="false" ht="15" hidden="false" customHeight="false" outlineLevel="0" collapsed="false">
      <c r="A1508" s="0" t="s">
        <v>7941</v>
      </c>
      <c r="B1508" s="0" t="s">
        <v>6339</v>
      </c>
      <c r="C1508" s="0" t="s">
        <v>7942</v>
      </c>
      <c r="E1508" s="1" t="s">
        <v>7942</v>
      </c>
      <c r="G1508" s="5" t="s">
        <v>7942</v>
      </c>
      <c r="H1508" s="5"/>
      <c r="I1508" s="5"/>
      <c r="J1508" s="5"/>
      <c r="K1508" s="5"/>
      <c r="L1508" s="5"/>
      <c r="M1508" s="5"/>
      <c r="N1508" s="5"/>
      <c r="O1508" s="0" t="s">
        <v>7942</v>
      </c>
      <c r="P1508" s="0" t="s">
        <v>7943</v>
      </c>
      <c r="Q1508" s="0" t="s">
        <v>51</v>
      </c>
      <c r="R1508" s="0" t="s">
        <v>52</v>
      </c>
      <c r="S1508" s="0" t="n">
        <v>4.55</v>
      </c>
      <c r="T1508" s="0" t="n">
        <v>8291</v>
      </c>
      <c r="U1508" s="0" t="n">
        <v>8291</v>
      </c>
      <c r="W1508" s="0" t="s">
        <v>7944</v>
      </c>
      <c r="X1508" s="0" t="n">
        <v>504</v>
      </c>
      <c r="Y1508" s="0" t="s">
        <v>53</v>
      </c>
      <c r="Z1508" s="0" t="n">
        <v>8291</v>
      </c>
      <c r="AA1508" s="0" t="s">
        <v>54</v>
      </c>
      <c r="AB1508" s="0" t="s">
        <v>54</v>
      </c>
      <c r="AC1508" s="0" t="n">
        <v>16.68</v>
      </c>
      <c r="AD1508" s="0" t="s">
        <v>7928</v>
      </c>
      <c r="AG1508" s="6" t="n">
        <v>42460</v>
      </c>
      <c r="AH1508" s="0" t="n">
        <v>661</v>
      </c>
      <c r="AI1508" s="0" t="n">
        <v>753</v>
      </c>
      <c r="AJ1508" s="6" t="n">
        <v>42460</v>
      </c>
      <c r="AK1508" s="0" t="n">
        <v>16.68</v>
      </c>
      <c r="AL1508" s="6" t="n">
        <v>42460</v>
      </c>
      <c r="AM1508" s="0" t="n">
        <v>6.506</v>
      </c>
      <c r="AN1508" s="0" t="n">
        <v>7.407</v>
      </c>
      <c r="AO1508" s="0" t="n">
        <v>17.338</v>
      </c>
      <c r="AP1508" s="0" t="n">
        <v>19.373</v>
      </c>
      <c r="AQ1508" s="0" t="s">
        <v>880</v>
      </c>
      <c r="AR1508" s="0" t="s">
        <v>58</v>
      </c>
      <c r="AS1508" s="0" t="s">
        <v>53</v>
      </c>
      <c r="AT1508" s="0" t="n">
        <v>209</v>
      </c>
      <c r="AU1508" s="0" t="n">
        <v>214</v>
      </c>
      <c r="AX1508" s="0" t="s">
        <v>145</v>
      </c>
      <c r="AY1508" s="0" t="s">
        <v>7945</v>
      </c>
    </row>
    <row r="1509" customFormat="false" ht="15" hidden="false" customHeight="false" outlineLevel="0" collapsed="false">
      <c r="A1509" s="0" t="s">
        <v>7946</v>
      </c>
      <c r="B1509" s="0" t="s">
        <v>6339</v>
      </c>
      <c r="C1509" s="0" t="s">
        <v>7947</v>
      </c>
      <c r="E1509" s="1" t="s">
        <v>7947</v>
      </c>
      <c r="G1509" s="5" t="s">
        <v>7947</v>
      </c>
      <c r="H1509" s="5"/>
      <c r="I1509" s="5"/>
      <c r="J1509" s="5"/>
      <c r="K1509" s="5"/>
      <c r="L1509" s="5"/>
      <c r="M1509" s="5"/>
      <c r="N1509" s="5" t="s">
        <v>7948</v>
      </c>
      <c r="O1509" s="0" t="s">
        <v>7947</v>
      </c>
      <c r="P1509" s="0" t="s">
        <v>7949</v>
      </c>
      <c r="Q1509" s="0" t="s">
        <v>51</v>
      </c>
      <c r="R1509" s="0" t="s">
        <v>52</v>
      </c>
      <c r="S1509" s="0" t="n">
        <v>11.397</v>
      </c>
      <c r="T1509" s="0" t="n">
        <v>2120</v>
      </c>
      <c r="U1509" s="0" t="n">
        <v>2120</v>
      </c>
      <c r="V1509" s="0" t="n">
        <v>2120</v>
      </c>
      <c r="W1509" s="0" t="s">
        <v>7950</v>
      </c>
      <c r="X1509" s="0" t="n">
        <v>724</v>
      </c>
      <c r="Y1509" s="0" t="s">
        <v>53</v>
      </c>
      <c r="Z1509" s="0" t="n">
        <v>2120</v>
      </c>
      <c r="AA1509" s="0" t="s">
        <v>54</v>
      </c>
      <c r="AB1509" s="0" t="s">
        <v>54</v>
      </c>
      <c r="AC1509" s="0" t="n">
        <v>23.906</v>
      </c>
      <c r="AD1509" s="0" t="s">
        <v>7928</v>
      </c>
      <c r="AG1509" s="6" t="n">
        <v>42735</v>
      </c>
      <c r="AH1509" s="0" t="n">
        <v>311</v>
      </c>
      <c r="AI1509" s="0" t="n">
        <v>327</v>
      </c>
      <c r="AJ1509" s="6" t="n">
        <v>42735</v>
      </c>
      <c r="AK1509" s="0" t="n">
        <v>23.906</v>
      </c>
      <c r="AL1509" s="6" t="n">
        <v>42735</v>
      </c>
      <c r="AM1509" s="0" t="n">
        <v>63.595</v>
      </c>
      <c r="AN1509" s="0" t="n">
        <v>67.035</v>
      </c>
      <c r="AO1509" s="0" t="n">
        <v>48.138</v>
      </c>
      <c r="AP1509" s="0" t="n">
        <v>53.787</v>
      </c>
      <c r="AQ1509" s="0" t="s">
        <v>880</v>
      </c>
      <c r="AR1509" s="0" t="s">
        <v>58</v>
      </c>
      <c r="AS1509" s="0" t="s">
        <v>53</v>
      </c>
      <c r="AT1509" s="0" t="n">
        <v>326</v>
      </c>
      <c r="AU1509" s="0" t="n">
        <v>331</v>
      </c>
      <c r="AV1509" s="0" t="s">
        <v>7924</v>
      </c>
      <c r="AX1509" s="0" t="s">
        <v>145</v>
      </c>
    </row>
    <row r="1510" customFormat="false" ht="15" hidden="false" customHeight="false" outlineLevel="0" collapsed="false">
      <c r="A1510" s="0" t="s">
        <v>7951</v>
      </c>
      <c r="B1510" s="0" t="s">
        <v>6339</v>
      </c>
      <c r="C1510" s="0" t="s">
        <v>7952</v>
      </c>
      <c r="E1510" s="1" t="s">
        <v>7952</v>
      </c>
      <c r="G1510" s="5" t="s">
        <v>7952</v>
      </c>
      <c r="H1510" s="5"/>
      <c r="I1510" s="5"/>
      <c r="J1510" s="5"/>
      <c r="K1510" s="5"/>
      <c r="L1510" s="5"/>
      <c r="M1510" s="5"/>
      <c r="N1510" s="5"/>
      <c r="Q1510" s="0" t="s">
        <v>51</v>
      </c>
      <c r="R1510" s="0" t="s">
        <v>119</v>
      </c>
      <c r="S1510" s="0" t="n">
        <v>95</v>
      </c>
      <c r="T1510" s="0" t="n">
        <v>2521</v>
      </c>
      <c r="U1510" s="0" t="n">
        <v>2521</v>
      </c>
      <c r="V1510" s="0" t="n">
        <v>4674</v>
      </c>
      <c r="X1510" s="0" t="n">
        <v>0</v>
      </c>
      <c r="Y1510" s="0" t="s">
        <v>512</v>
      </c>
      <c r="AD1510" s="0" t="s">
        <v>7953</v>
      </c>
      <c r="AG1510" s="0" t="n">
        <v>2017</v>
      </c>
      <c r="AH1510" s="0" t="s">
        <v>56</v>
      </c>
      <c r="AI1510" s="0" t="s">
        <v>56</v>
      </c>
      <c r="AK1510" s="0" t="n">
        <v>500</v>
      </c>
      <c r="AL1510" s="0" t="n">
        <v>2017</v>
      </c>
      <c r="AM1510" s="0" t="s">
        <v>56</v>
      </c>
      <c r="AN1510" s="0" t="s">
        <v>56</v>
      </c>
      <c r="AO1510" s="0" t="s">
        <v>56</v>
      </c>
      <c r="AP1510" s="0" t="s">
        <v>56</v>
      </c>
      <c r="AQ1510" s="0" t="s">
        <v>70</v>
      </c>
      <c r="AR1510" s="0" t="s">
        <v>70</v>
      </c>
      <c r="AS1510" s="0" t="s">
        <v>512</v>
      </c>
      <c r="AT1510" s="0" t="n">
        <v>0</v>
      </c>
      <c r="AU1510" s="0" t="n">
        <v>0</v>
      </c>
      <c r="AV1510" s="0" t="s">
        <v>7953</v>
      </c>
      <c r="AW1510" s="0" t="s">
        <v>7953</v>
      </c>
      <c r="AX1510" s="0" t="s">
        <v>145</v>
      </c>
    </row>
    <row r="1511" customFormat="false" ht="15" hidden="false" customHeight="false" outlineLevel="0" collapsed="false">
      <c r="A1511" s="0" t="s">
        <v>7954</v>
      </c>
      <c r="B1511" s="0" t="s">
        <v>6339</v>
      </c>
      <c r="C1511" s="0" t="s">
        <v>7955</v>
      </c>
      <c r="E1511" s="1" t="s">
        <v>7955</v>
      </c>
      <c r="G1511" s="5" t="s">
        <v>7955</v>
      </c>
      <c r="H1511" s="5" t="s">
        <v>7956</v>
      </c>
      <c r="I1511" s="5" t="s">
        <v>7957</v>
      </c>
      <c r="J1511" s="5" t="s">
        <v>7958</v>
      </c>
      <c r="K1511" s="5"/>
      <c r="L1511" s="5"/>
      <c r="M1511" s="5"/>
      <c r="N1511" s="5"/>
      <c r="Q1511" s="0" t="s">
        <v>51</v>
      </c>
      <c r="R1511" s="0" t="s">
        <v>119</v>
      </c>
      <c r="S1511" s="0" t="n">
        <v>13</v>
      </c>
      <c r="T1511" s="0" t="n">
        <v>4110</v>
      </c>
      <c r="U1511" s="0" t="n">
        <v>4110</v>
      </c>
      <c r="X1511" s="0" t="n">
        <v>0</v>
      </c>
      <c r="Y1511" s="0" t="s">
        <v>512</v>
      </c>
      <c r="AD1511" s="0" t="s">
        <v>7959</v>
      </c>
      <c r="AG1511" s="0" t="n">
        <v>2017</v>
      </c>
      <c r="AH1511" s="0" t="s">
        <v>56</v>
      </c>
      <c r="AI1511" s="0" t="s">
        <v>56</v>
      </c>
      <c r="AK1511" s="0" t="n">
        <v>114</v>
      </c>
      <c r="AL1511" s="0" t="n">
        <v>2017</v>
      </c>
      <c r="AM1511" s="0" t="s">
        <v>56</v>
      </c>
      <c r="AN1511" s="0" t="s">
        <v>56</v>
      </c>
      <c r="AO1511" s="0" t="s">
        <v>56</v>
      </c>
      <c r="AP1511" s="0" t="s">
        <v>56</v>
      </c>
      <c r="AQ1511" s="0" t="s">
        <v>70</v>
      </c>
      <c r="AR1511" s="0" t="s">
        <v>70</v>
      </c>
      <c r="AS1511" s="0" t="s">
        <v>512</v>
      </c>
      <c r="AT1511" s="0" t="n">
        <v>0</v>
      </c>
      <c r="AU1511" s="0" t="n">
        <v>0</v>
      </c>
      <c r="AV1511" s="0" t="s">
        <v>145</v>
      </c>
      <c r="AX1511" s="0" t="s">
        <v>145</v>
      </c>
    </row>
    <row r="1512" customFormat="false" ht="15" hidden="false" customHeight="false" outlineLevel="0" collapsed="false">
      <c r="A1512" s="0" t="s">
        <v>7960</v>
      </c>
      <c r="B1512" s="0" t="s">
        <v>6339</v>
      </c>
      <c r="C1512" s="0" t="s">
        <v>7961</v>
      </c>
      <c r="E1512" s="1" t="s">
        <v>7961</v>
      </c>
      <c r="G1512" s="5" t="s">
        <v>7961</v>
      </c>
      <c r="H1512" s="5"/>
      <c r="I1512" s="5"/>
      <c r="J1512" s="5"/>
      <c r="K1512" s="5"/>
      <c r="L1512" s="5"/>
      <c r="M1512" s="5"/>
      <c r="N1512" s="5"/>
      <c r="Q1512" s="0" t="s">
        <v>51</v>
      </c>
      <c r="R1512" s="0" t="s">
        <v>119</v>
      </c>
      <c r="S1512" s="0" t="n">
        <v>36</v>
      </c>
      <c r="T1512" s="0" t="n">
        <v>2229</v>
      </c>
      <c r="U1512" s="0" t="n">
        <v>2229</v>
      </c>
      <c r="V1512" s="0" t="n">
        <v>2016</v>
      </c>
      <c r="X1512" s="0" t="n">
        <v>0</v>
      </c>
      <c r="Y1512" s="0" t="s">
        <v>512</v>
      </c>
      <c r="AD1512" s="0" t="s">
        <v>7962</v>
      </c>
      <c r="AG1512" s="0" t="n">
        <v>2017</v>
      </c>
      <c r="AH1512" s="0" t="s">
        <v>56</v>
      </c>
      <c r="AI1512" s="0" t="s">
        <v>56</v>
      </c>
      <c r="AK1512" s="0" t="n">
        <v>270</v>
      </c>
      <c r="AL1512" s="0" t="n">
        <v>2017</v>
      </c>
      <c r="AM1512" s="0" t="s">
        <v>56</v>
      </c>
      <c r="AN1512" s="0" t="s">
        <v>56</v>
      </c>
      <c r="AO1512" s="0" t="s">
        <v>56</v>
      </c>
      <c r="AP1512" s="0" t="s">
        <v>56</v>
      </c>
      <c r="AQ1512" s="0" t="s">
        <v>70</v>
      </c>
      <c r="AR1512" s="0" t="s">
        <v>70</v>
      </c>
      <c r="AS1512" s="0" t="s">
        <v>512</v>
      </c>
      <c r="AT1512" s="0" t="n">
        <v>0</v>
      </c>
      <c r="AU1512" s="0" t="n">
        <v>0</v>
      </c>
      <c r="AV1512" s="0" t="s">
        <v>145</v>
      </c>
      <c r="AX1512" s="0" t="s">
        <v>145</v>
      </c>
    </row>
    <row r="1513" customFormat="false" ht="15" hidden="false" customHeight="false" outlineLevel="0" collapsed="false">
      <c r="A1513" s="0" t="s">
        <v>7963</v>
      </c>
      <c r="B1513" s="0" t="s">
        <v>6339</v>
      </c>
      <c r="C1513" s="0" t="s">
        <v>7964</v>
      </c>
      <c r="E1513" s="1" t="s">
        <v>7964</v>
      </c>
      <c r="G1513" s="5" t="s">
        <v>7964</v>
      </c>
      <c r="H1513" s="5"/>
      <c r="I1513" s="5"/>
      <c r="J1513" s="5"/>
      <c r="K1513" s="5"/>
      <c r="L1513" s="5"/>
      <c r="M1513" s="5"/>
      <c r="N1513" s="5"/>
      <c r="Q1513" s="0" t="s">
        <v>51</v>
      </c>
      <c r="R1513" s="0" t="s">
        <v>126</v>
      </c>
      <c r="S1513" s="0" t="n">
        <v>10</v>
      </c>
      <c r="T1513" s="0" t="n">
        <v>2790</v>
      </c>
      <c r="U1513" s="0" t="n">
        <v>2790</v>
      </c>
      <c r="X1513" s="0" t="n">
        <v>0</v>
      </c>
      <c r="Y1513" s="0" t="s">
        <v>512</v>
      </c>
      <c r="AD1513" s="0" t="s">
        <v>7965</v>
      </c>
      <c r="AG1513" s="0" t="n">
        <v>2017</v>
      </c>
      <c r="AH1513" s="0" t="s">
        <v>56</v>
      </c>
      <c r="AI1513" s="0" t="s">
        <v>56</v>
      </c>
      <c r="AK1513" s="0" t="n">
        <v>70</v>
      </c>
      <c r="AL1513" s="0" t="n">
        <v>2017</v>
      </c>
      <c r="AM1513" s="0" t="s">
        <v>56</v>
      </c>
      <c r="AN1513" s="0" t="s">
        <v>56</v>
      </c>
      <c r="AO1513" s="0" t="s">
        <v>56</v>
      </c>
      <c r="AP1513" s="0" t="s">
        <v>56</v>
      </c>
      <c r="AQ1513" s="0" t="s">
        <v>70</v>
      </c>
      <c r="AR1513" s="0" t="s">
        <v>70</v>
      </c>
      <c r="AS1513" s="0" t="s">
        <v>512</v>
      </c>
      <c r="AT1513" s="0" t="n">
        <v>0</v>
      </c>
      <c r="AU1513" s="0" t="n">
        <v>0</v>
      </c>
    </row>
    <row r="1514" customFormat="false" ht="15" hidden="false" customHeight="false" outlineLevel="0" collapsed="false">
      <c r="A1514" s="0" t="s">
        <v>7966</v>
      </c>
      <c r="B1514" s="0" t="s">
        <v>6339</v>
      </c>
      <c r="C1514" s="0" t="s">
        <v>7967</v>
      </c>
      <c r="E1514" s="1" t="s">
        <v>7967</v>
      </c>
      <c r="G1514" s="5" t="s">
        <v>7967</v>
      </c>
      <c r="H1514" s="5" t="s">
        <v>7968</v>
      </c>
      <c r="I1514" s="5"/>
      <c r="J1514" s="5"/>
      <c r="K1514" s="5"/>
      <c r="L1514" s="5"/>
      <c r="M1514" s="5"/>
      <c r="N1514" s="5"/>
      <c r="O1514" s="0" t="s">
        <v>7969</v>
      </c>
      <c r="P1514" s="0" t="s">
        <v>7970</v>
      </c>
      <c r="Q1514" s="0" t="s">
        <v>51</v>
      </c>
      <c r="R1514" s="0" t="s">
        <v>52</v>
      </c>
      <c r="S1514" s="0" t="n">
        <v>1.042</v>
      </c>
      <c r="T1514" s="0" t="n">
        <v>6420</v>
      </c>
      <c r="U1514" s="0" t="n">
        <v>6420</v>
      </c>
      <c r="V1514" s="0" t="n">
        <v>6420</v>
      </c>
      <c r="X1514" s="0" t="n">
        <v>81</v>
      </c>
      <c r="Y1514" s="0" t="s">
        <v>67</v>
      </c>
      <c r="Z1514" s="0" t="n">
        <v>6492</v>
      </c>
      <c r="AA1514" s="0" t="s">
        <v>68</v>
      </c>
      <c r="AB1514" s="0" t="s">
        <v>68</v>
      </c>
      <c r="AD1514" s="0" t="s">
        <v>7971</v>
      </c>
      <c r="AE1514" s="0" t="s">
        <v>7972</v>
      </c>
      <c r="AF1514" s="0" t="n">
        <v>15</v>
      </c>
      <c r="AG1514" s="0" t="n">
        <v>17</v>
      </c>
      <c r="AH1514" s="6" t="n">
        <v>42460</v>
      </c>
      <c r="AI1514" s="0" t="n">
        <v>4.977</v>
      </c>
      <c r="AJ1514" s="6" t="n">
        <v>42094</v>
      </c>
      <c r="AK1514" s="0" t="n">
        <v>876</v>
      </c>
      <c r="AL1514" s="0" t="n">
        <v>998</v>
      </c>
      <c r="AM1514" s="0" t="s">
        <v>56</v>
      </c>
      <c r="AN1514" s="0" t="s">
        <v>56</v>
      </c>
      <c r="AO1514" s="0" t="s">
        <v>70</v>
      </c>
      <c r="AP1514" s="0" t="s">
        <v>70</v>
      </c>
      <c r="AQ1514" s="0" t="s">
        <v>67</v>
      </c>
      <c r="AS1514" s="0" t="n">
        <v>27</v>
      </c>
      <c r="AT1514" s="0" t="s">
        <v>145</v>
      </c>
      <c r="AV1514" s="0" t="s">
        <v>145</v>
      </c>
    </row>
    <row r="1515" customFormat="false" ht="15" hidden="false" customHeight="false" outlineLevel="0" collapsed="false">
      <c r="A1515" s="0" t="s">
        <v>7973</v>
      </c>
      <c r="B1515" s="0" t="s">
        <v>6339</v>
      </c>
      <c r="C1515" s="0" t="s">
        <v>7974</v>
      </c>
      <c r="E1515" s="1" t="s">
        <v>7974</v>
      </c>
      <c r="G1515" s="5" t="s">
        <v>7974</v>
      </c>
      <c r="H1515" s="5"/>
      <c r="I1515" s="5"/>
      <c r="J1515" s="5"/>
      <c r="K1515" s="5"/>
      <c r="L1515" s="5"/>
      <c r="M1515" s="5"/>
      <c r="N1515" s="5"/>
      <c r="O1515" s="0" t="s">
        <v>7974</v>
      </c>
      <c r="P1515" s="0" t="s">
        <v>7975</v>
      </c>
      <c r="Q1515" s="0" t="s">
        <v>51</v>
      </c>
      <c r="R1515" s="0" t="s">
        <v>52</v>
      </c>
      <c r="S1515" s="0" t="n">
        <v>191</v>
      </c>
      <c r="T1515" s="0" t="n">
        <v>6311</v>
      </c>
      <c r="U1515" s="0" t="n">
        <v>6311</v>
      </c>
      <c r="X1515" s="0" t="n">
        <v>39</v>
      </c>
      <c r="Y1515" s="0" t="s">
        <v>77</v>
      </c>
      <c r="Z1515" s="0" t="n">
        <v>6311</v>
      </c>
      <c r="AA1515" s="0" t="s">
        <v>54</v>
      </c>
      <c r="AB1515" s="0" t="s">
        <v>54</v>
      </c>
      <c r="AC1515" s="0" t="n">
        <v>1.595</v>
      </c>
      <c r="AD1515" s="0" t="s">
        <v>7976</v>
      </c>
      <c r="AG1515" s="6" t="n">
        <v>42794</v>
      </c>
      <c r="AH1515" s="0" t="n">
        <v>11</v>
      </c>
      <c r="AI1515" s="0" t="n">
        <v>11</v>
      </c>
      <c r="AJ1515" s="6" t="n">
        <v>42794</v>
      </c>
      <c r="AK1515" s="0" t="n">
        <v>1.595</v>
      </c>
      <c r="AL1515" s="6" t="n">
        <v>42794</v>
      </c>
      <c r="AM1515" s="0" t="n">
        <v>297</v>
      </c>
      <c r="AN1515" s="0" t="n">
        <v>315</v>
      </c>
      <c r="AO1515" s="0" t="n">
        <v>859</v>
      </c>
      <c r="AP1515" s="0" t="n">
        <v>960</v>
      </c>
      <c r="AQ1515" s="0" t="s">
        <v>880</v>
      </c>
      <c r="AR1515" s="0" t="s">
        <v>58</v>
      </c>
      <c r="AS1515" s="0" t="s">
        <v>77</v>
      </c>
      <c r="AT1515" s="0" t="n">
        <v>28</v>
      </c>
      <c r="AU1515" s="0" t="n">
        <v>28</v>
      </c>
      <c r="AX1515" s="0" t="s">
        <v>145</v>
      </c>
    </row>
    <row r="1516" customFormat="false" ht="15" hidden="false" customHeight="false" outlineLevel="0" collapsed="false">
      <c r="A1516" s="0" t="s">
        <v>7977</v>
      </c>
      <c r="B1516" s="0" t="s">
        <v>6339</v>
      </c>
      <c r="C1516" s="0" t="s">
        <v>7978</v>
      </c>
      <c r="E1516" s="1" t="s">
        <v>7978</v>
      </c>
      <c r="G1516" s="5" t="s">
        <v>7978</v>
      </c>
      <c r="H1516" s="5"/>
      <c r="I1516" s="5"/>
      <c r="J1516" s="5"/>
      <c r="K1516" s="5"/>
      <c r="L1516" s="5"/>
      <c r="M1516" s="5"/>
      <c r="N1516" s="5"/>
      <c r="O1516" s="0" t="s">
        <v>7979</v>
      </c>
      <c r="P1516" s="0" t="s">
        <v>7980</v>
      </c>
      <c r="Q1516" s="0" t="s">
        <v>51</v>
      </c>
      <c r="R1516" s="0" t="s">
        <v>52</v>
      </c>
      <c r="S1516" s="0" t="n">
        <v>598</v>
      </c>
      <c r="T1516" s="0" t="n">
        <v>7120</v>
      </c>
      <c r="U1516" s="0" t="n">
        <v>7120</v>
      </c>
      <c r="V1516" s="0" t="n">
        <v>7010</v>
      </c>
      <c r="W1516" s="0" t="s">
        <v>7981</v>
      </c>
      <c r="X1516" s="0" t="n">
        <v>48</v>
      </c>
      <c r="Y1516" s="0" t="s">
        <v>67</v>
      </c>
      <c r="AA1516" s="0" t="s">
        <v>7982</v>
      </c>
      <c r="AB1516" s="0" t="s">
        <v>56</v>
      </c>
      <c r="AD1516" s="0" t="s">
        <v>7983</v>
      </c>
      <c r="AE1516" s="0" t="s">
        <v>7984</v>
      </c>
      <c r="AF1516" s="0" t="n">
        <v>31</v>
      </c>
      <c r="AG1516" s="0" t="n">
        <v>34</v>
      </c>
      <c r="AH1516" s="6" t="n">
        <v>42277</v>
      </c>
      <c r="AI1516" s="0" t="n">
        <v>3.554</v>
      </c>
      <c r="AJ1516" s="6" t="n">
        <v>42277</v>
      </c>
      <c r="AK1516" s="0" t="n">
        <v>593</v>
      </c>
      <c r="AL1516" s="0" t="n">
        <v>664</v>
      </c>
      <c r="AM1516" s="0" t="s">
        <v>56</v>
      </c>
      <c r="AN1516" s="0" t="s">
        <v>56</v>
      </c>
      <c r="AO1516" s="0" t="s">
        <v>70</v>
      </c>
      <c r="AP1516" s="0" t="s">
        <v>70</v>
      </c>
      <c r="AQ1516" s="0" t="s">
        <v>67</v>
      </c>
      <c r="AR1516" s="0" t="n">
        <v>26</v>
      </c>
      <c r="AS1516" s="0" t="n">
        <v>21</v>
      </c>
      <c r="AT1516" s="0" t="s">
        <v>7985</v>
      </c>
      <c r="AV1516" s="0" t="s">
        <v>145</v>
      </c>
      <c r="AW1516" s="0" t="s">
        <v>250</v>
      </c>
    </row>
    <row r="1517" customFormat="false" ht="15" hidden="false" customHeight="false" outlineLevel="0" collapsed="false">
      <c r="A1517" s="0" t="s">
        <v>7986</v>
      </c>
      <c r="B1517" s="0" t="s">
        <v>6339</v>
      </c>
      <c r="C1517" s="0" t="s">
        <v>7987</v>
      </c>
      <c r="E1517" s="1" t="s">
        <v>7987</v>
      </c>
      <c r="G1517" s="5" t="s">
        <v>7987</v>
      </c>
      <c r="H1517" s="5"/>
      <c r="I1517" s="5"/>
      <c r="J1517" s="5"/>
      <c r="K1517" s="5"/>
      <c r="L1517" s="5"/>
      <c r="M1517" s="5"/>
      <c r="N1517" s="5"/>
      <c r="O1517" s="0" t="s">
        <v>7988</v>
      </c>
      <c r="P1517" s="0" t="s">
        <v>7989</v>
      </c>
      <c r="Q1517" s="0" t="s">
        <v>51</v>
      </c>
      <c r="R1517" s="0" t="s">
        <v>52</v>
      </c>
      <c r="S1517" s="0" t="n">
        <v>149</v>
      </c>
      <c r="T1517" s="0" t="n">
        <v>2059</v>
      </c>
      <c r="U1517" s="0" t="n">
        <v>2059</v>
      </c>
      <c r="X1517" s="0" t="n">
        <v>35</v>
      </c>
      <c r="Y1517" s="0" t="s">
        <v>67</v>
      </c>
      <c r="Z1517" s="0" t="s">
        <v>120</v>
      </c>
      <c r="AA1517" s="0" t="s">
        <v>7990</v>
      </c>
      <c r="AB1517" s="0" t="s">
        <v>56</v>
      </c>
      <c r="AC1517" s="0" t="s">
        <v>120</v>
      </c>
      <c r="AD1517" s="0" t="s">
        <v>7991</v>
      </c>
      <c r="AE1517" s="0" t="s">
        <v>7992</v>
      </c>
      <c r="AF1517" s="0" t="n">
        <v>19</v>
      </c>
      <c r="AG1517" s="0" t="n">
        <v>20</v>
      </c>
      <c r="AH1517" s="6" t="n">
        <v>42369</v>
      </c>
      <c r="AI1517" s="0" t="n">
        <v>1.129</v>
      </c>
      <c r="AJ1517" s="6" t="n">
        <v>42369</v>
      </c>
      <c r="AK1517" s="0" t="n">
        <v>230</v>
      </c>
      <c r="AL1517" s="0" t="n">
        <v>250</v>
      </c>
      <c r="AM1517" s="0" t="s">
        <v>56</v>
      </c>
      <c r="AN1517" s="0" t="s">
        <v>56</v>
      </c>
      <c r="AO1517" s="0" t="s">
        <v>70</v>
      </c>
      <c r="AP1517" s="0" t="s">
        <v>70</v>
      </c>
      <c r="AQ1517" s="0" t="s">
        <v>67</v>
      </c>
      <c r="AR1517" s="0" t="n">
        <v>29</v>
      </c>
      <c r="AS1517" s="0" t="n">
        <v>6</v>
      </c>
      <c r="AT1517" s="0" t="s">
        <v>145</v>
      </c>
      <c r="AV1517" s="0" t="s">
        <v>145</v>
      </c>
    </row>
    <row r="1518" customFormat="false" ht="15" hidden="false" customHeight="false" outlineLevel="0" collapsed="false">
      <c r="A1518" s="0" t="s">
        <v>7993</v>
      </c>
      <c r="B1518" s="0" t="s">
        <v>6339</v>
      </c>
      <c r="C1518" s="0" t="s">
        <v>7994</v>
      </c>
      <c r="E1518" s="1" t="s">
        <v>7994</v>
      </c>
      <c r="G1518" s="5" t="s">
        <v>7994</v>
      </c>
      <c r="H1518" s="5"/>
      <c r="I1518" s="5"/>
      <c r="J1518" s="5"/>
      <c r="K1518" s="5"/>
      <c r="L1518" s="5"/>
      <c r="M1518" s="5"/>
      <c r="N1518" s="5"/>
      <c r="O1518" s="0" t="s">
        <v>7994</v>
      </c>
      <c r="P1518" s="0" t="s">
        <v>7995</v>
      </c>
      <c r="Q1518" s="0" t="s">
        <v>51</v>
      </c>
      <c r="R1518" s="0" t="s">
        <v>52</v>
      </c>
      <c r="S1518" s="0" t="n">
        <v>4.636</v>
      </c>
      <c r="T1518" s="0" t="n">
        <v>6920</v>
      </c>
      <c r="U1518" s="0" t="n">
        <v>6920</v>
      </c>
      <c r="V1518" s="0" t="n">
        <v>4110</v>
      </c>
      <c r="X1518" s="0" t="n">
        <v>239</v>
      </c>
      <c r="Y1518" s="0" t="s">
        <v>128</v>
      </c>
      <c r="Z1518" s="0" t="n">
        <v>6920</v>
      </c>
      <c r="AA1518" s="0" t="s">
        <v>54</v>
      </c>
      <c r="AB1518" s="0" t="s">
        <v>54</v>
      </c>
      <c r="AC1518" s="0" t="n">
        <v>21.864</v>
      </c>
      <c r="AD1518" s="0" t="s">
        <v>962</v>
      </c>
      <c r="AE1518" s="0" t="s">
        <v>7996</v>
      </c>
      <c r="AF1518" s="0" t="n">
        <v>1.007</v>
      </c>
      <c r="AG1518" s="0" t="n">
        <v>1.118</v>
      </c>
      <c r="AH1518" s="6" t="n">
        <v>42551</v>
      </c>
      <c r="AI1518" s="0" t="n">
        <v>21.864</v>
      </c>
      <c r="AJ1518" s="6" t="n">
        <v>42551</v>
      </c>
      <c r="AK1518" s="0" t="n">
        <v>2.212</v>
      </c>
      <c r="AL1518" s="0" t="n">
        <v>2.456</v>
      </c>
      <c r="AM1518" s="0" t="s">
        <v>56</v>
      </c>
      <c r="AN1518" s="0" t="s">
        <v>56</v>
      </c>
      <c r="AO1518" s="0" t="s">
        <v>70</v>
      </c>
      <c r="AP1518" s="0" t="s">
        <v>70</v>
      </c>
      <c r="AQ1518" s="0" t="s">
        <v>128</v>
      </c>
      <c r="AR1518" s="0" t="n">
        <v>112</v>
      </c>
      <c r="AS1518" s="0" t="n">
        <v>133</v>
      </c>
      <c r="AV1518" s="0" t="s">
        <v>145</v>
      </c>
    </row>
    <row r="1519" customFormat="false" ht="15" hidden="false" customHeight="false" outlineLevel="0" collapsed="false">
      <c r="A1519" s="0" t="s">
        <v>7997</v>
      </c>
      <c r="B1519" s="0" t="s">
        <v>6339</v>
      </c>
      <c r="C1519" s="0" t="s">
        <v>7998</v>
      </c>
      <c r="E1519" s="1" t="s">
        <v>7998</v>
      </c>
      <c r="G1519" s="5" t="s">
        <v>7998</v>
      </c>
      <c r="H1519" s="5"/>
      <c r="I1519" s="5"/>
      <c r="J1519" s="5"/>
      <c r="K1519" s="5"/>
      <c r="L1519" s="5"/>
      <c r="M1519" s="5"/>
      <c r="N1519" s="5"/>
      <c r="O1519" s="0" t="s">
        <v>7998</v>
      </c>
      <c r="P1519" s="0" t="s">
        <v>7999</v>
      </c>
      <c r="Q1519" s="0" t="s">
        <v>51</v>
      </c>
      <c r="R1519" s="0" t="s">
        <v>52</v>
      </c>
      <c r="S1519" s="0" t="n">
        <v>1.976</v>
      </c>
      <c r="T1519" s="0" t="n">
        <v>6910</v>
      </c>
      <c r="U1519" s="0" t="n">
        <v>6910</v>
      </c>
      <c r="X1519" s="0" t="n">
        <v>47</v>
      </c>
      <c r="Y1519" s="0" t="s">
        <v>128</v>
      </c>
      <c r="Z1519" s="0" t="n">
        <v>6910</v>
      </c>
      <c r="AA1519" s="0" t="s">
        <v>54</v>
      </c>
      <c r="AB1519" s="0" t="s">
        <v>54</v>
      </c>
      <c r="AC1519" s="0" t="n">
        <v>4.949</v>
      </c>
      <c r="AD1519" s="0" t="s">
        <v>962</v>
      </c>
      <c r="AG1519" s="6" t="n">
        <v>42124</v>
      </c>
      <c r="AH1519" s="0" t="n">
        <v>552</v>
      </c>
      <c r="AI1519" s="0" t="n">
        <v>619</v>
      </c>
      <c r="AJ1519" s="6" t="n">
        <v>42124</v>
      </c>
      <c r="AK1519" s="0" t="n">
        <v>4.949</v>
      </c>
      <c r="AL1519" s="6" t="n">
        <v>42124</v>
      </c>
      <c r="AM1519" s="0" t="n">
        <v>1.29</v>
      </c>
      <c r="AN1519" s="0" t="n">
        <v>1.447</v>
      </c>
      <c r="AO1519" s="0" t="s">
        <v>56</v>
      </c>
      <c r="AP1519" s="0" t="s">
        <v>56</v>
      </c>
      <c r="AQ1519" s="0" t="s">
        <v>70</v>
      </c>
      <c r="AR1519" s="0" t="s">
        <v>70</v>
      </c>
      <c r="AS1519" s="0" t="s">
        <v>128</v>
      </c>
      <c r="AT1519" s="0" t="n">
        <v>27</v>
      </c>
      <c r="AU1519" s="0" t="n">
        <v>28</v>
      </c>
      <c r="AX1519" s="0" t="s">
        <v>145</v>
      </c>
      <c r="AY1519" s="0" t="s">
        <v>8000</v>
      </c>
    </row>
    <row r="1520" customFormat="false" ht="15" hidden="false" customHeight="false" outlineLevel="0" collapsed="false">
      <c r="A1520" s="0" t="s">
        <v>8001</v>
      </c>
      <c r="B1520" s="0" t="s">
        <v>6339</v>
      </c>
      <c r="C1520" s="0" t="s">
        <v>8002</v>
      </c>
      <c r="E1520" s="1" t="s">
        <v>8002</v>
      </c>
      <c r="G1520" s="5" t="s">
        <v>8002</v>
      </c>
      <c r="H1520" s="5"/>
      <c r="I1520" s="5"/>
      <c r="J1520" s="5"/>
      <c r="K1520" s="5"/>
      <c r="L1520" s="5"/>
      <c r="M1520" s="5"/>
      <c r="N1520" s="5"/>
      <c r="O1520" s="0" t="s">
        <v>8002</v>
      </c>
      <c r="P1520" s="0" t="s">
        <v>8003</v>
      </c>
      <c r="Q1520" s="0" t="s">
        <v>51</v>
      </c>
      <c r="R1520" s="0" t="s">
        <v>52</v>
      </c>
      <c r="S1520" s="0" t="n">
        <v>0</v>
      </c>
      <c r="T1520" s="0" t="n">
        <v>6920</v>
      </c>
      <c r="U1520" s="0" t="n">
        <v>6920</v>
      </c>
      <c r="X1520" s="0" t="n">
        <v>78</v>
      </c>
      <c r="Y1520" s="0" t="s">
        <v>53</v>
      </c>
      <c r="Z1520" s="0" t="n">
        <v>6920</v>
      </c>
      <c r="AA1520" s="0" t="s">
        <v>54</v>
      </c>
      <c r="AB1520" s="0" t="s">
        <v>54</v>
      </c>
      <c r="AC1520" s="0" t="n">
        <v>4</v>
      </c>
      <c r="AD1520" s="0" t="s">
        <v>962</v>
      </c>
      <c r="AE1520" s="0" t="s">
        <v>8004</v>
      </c>
      <c r="AF1520" s="0" t="s">
        <v>56</v>
      </c>
      <c r="AG1520" s="0" t="s">
        <v>56</v>
      </c>
      <c r="AH1520" s="6" t="n">
        <v>42460</v>
      </c>
      <c r="AI1520" s="0" t="n">
        <v>4</v>
      </c>
      <c r="AJ1520" s="6" t="n">
        <v>42460</v>
      </c>
      <c r="AK1520" s="0" t="n">
        <v>5</v>
      </c>
      <c r="AL1520" s="0" t="n">
        <v>6</v>
      </c>
      <c r="AM1520" s="0" t="s">
        <v>56</v>
      </c>
      <c r="AN1520" s="0" t="s">
        <v>56</v>
      </c>
      <c r="AO1520" s="0" t="s">
        <v>70</v>
      </c>
      <c r="AP1520" s="0" t="s">
        <v>70</v>
      </c>
      <c r="AQ1520" s="0" t="s">
        <v>53</v>
      </c>
      <c r="AR1520" s="0" t="n">
        <v>12</v>
      </c>
      <c r="AS1520" s="0" t="n">
        <v>12</v>
      </c>
      <c r="AV1520" s="0" t="s">
        <v>145</v>
      </c>
    </row>
    <row r="1521" customFormat="false" ht="15" hidden="false" customHeight="false" outlineLevel="0" collapsed="false">
      <c r="A1521" s="0" t="s">
        <v>8005</v>
      </c>
      <c r="B1521" s="0" t="s">
        <v>6339</v>
      </c>
      <c r="C1521" s="0" t="s">
        <v>8006</v>
      </c>
      <c r="E1521" s="1" t="s">
        <v>8006</v>
      </c>
      <c r="G1521" s="5" t="s">
        <v>8006</v>
      </c>
      <c r="H1521" s="5" t="s">
        <v>8007</v>
      </c>
      <c r="I1521" s="5"/>
      <c r="J1521" s="5"/>
      <c r="K1521" s="5"/>
      <c r="L1521" s="5"/>
      <c r="M1521" s="5"/>
      <c r="N1521" s="5"/>
      <c r="O1521" s="0" t="s">
        <v>8006</v>
      </c>
      <c r="P1521" s="0" t="s">
        <v>8008</v>
      </c>
      <c r="Q1521" s="0" t="s">
        <v>51</v>
      </c>
      <c r="R1521" s="0" t="s">
        <v>52</v>
      </c>
      <c r="S1521" s="0" t="n">
        <v>237</v>
      </c>
      <c r="T1521" s="0" t="n">
        <v>7112</v>
      </c>
      <c r="U1521" s="0" t="n">
        <v>7112</v>
      </c>
      <c r="X1521" s="0" t="n">
        <v>35</v>
      </c>
      <c r="Y1521" s="0" t="s">
        <v>128</v>
      </c>
      <c r="Z1521" s="0" t="n">
        <v>7112</v>
      </c>
      <c r="AA1521" s="0" t="s">
        <v>54</v>
      </c>
      <c r="AB1521" s="0" t="s">
        <v>54</v>
      </c>
      <c r="AC1521" s="0" t="n">
        <v>1.647</v>
      </c>
      <c r="AD1521" s="0" t="s">
        <v>6528</v>
      </c>
      <c r="AE1521" s="0" t="s">
        <v>8009</v>
      </c>
      <c r="AF1521" s="0" t="n">
        <v>12</v>
      </c>
      <c r="AG1521" s="0" t="n">
        <v>14</v>
      </c>
      <c r="AH1521" s="6" t="n">
        <v>42490</v>
      </c>
      <c r="AI1521" s="0" t="n">
        <v>1.647</v>
      </c>
      <c r="AJ1521" s="6" t="n">
        <v>42490</v>
      </c>
      <c r="AK1521" s="0" t="n">
        <v>126</v>
      </c>
      <c r="AL1521" s="0" t="n">
        <v>144</v>
      </c>
      <c r="AM1521" s="0" t="s">
        <v>56</v>
      </c>
      <c r="AN1521" s="0" t="s">
        <v>56</v>
      </c>
      <c r="AO1521" s="0" t="s">
        <v>70</v>
      </c>
      <c r="AP1521" s="0" t="s">
        <v>70</v>
      </c>
      <c r="AQ1521" s="0" t="s">
        <v>128</v>
      </c>
      <c r="AR1521" s="0" t="n">
        <v>26</v>
      </c>
      <c r="AS1521" s="0" t="n">
        <v>25</v>
      </c>
      <c r="AV1521" s="0" t="s">
        <v>145</v>
      </c>
    </row>
    <row r="1522" customFormat="false" ht="15" hidden="false" customHeight="false" outlineLevel="0" collapsed="false">
      <c r="A1522" s="0" t="s">
        <v>8010</v>
      </c>
      <c r="B1522" s="0" t="s">
        <v>6339</v>
      </c>
      <c r="C1522" s="0" t="s">
        <v>8011</v>
      </c>
      <c r="E1522" s="1" t="s">
        <v>8011</v>
      </c>
      <c r="G1522" s="5" t="s">
        <v>8011</v>
      </c>
      <c r="H1522" s="5"/>
      <c r="I1522" s="5"/>
      <c r="J1522" s="5"/>
      <c r="K1522" s="5"/>
      <c r="L1522" s="5"/>
      <c r="M1522" s="5"/>
      <c r="N1522" s="5"/>
      <c r="O1522" s="0" t="s">
        <v>8011</v>
      </c>
      <c r="P1522" s="0" t="s">
        <v>8012</v>
      </c>
      <c r="Q1522" s="0" t="s">
        <v>51</v>
      </c>
      <c r="R1522" s="0" t="s">
        <v>52</v>
      </c>
      <c r="S1522" s="0" t="n">
        <v>2.305</v>
      </c>
      <c r="T1522" s="0" t="n">
        <v>2813</v>
      </c>
      <c r="U1522" s="0" t="n">
        <v>2813</v>
      </c>
      <c r="W1522" s="0" t="s">
        <v>8013</v>
      </c>
      <c r="X1522" s="0" t="n">
        <v>532</v>
      </c>
      <c r="Y1522" s="0" t="s">
        <v>53</v>
      </c>
      <c r="Z1522" s="0" t="n">
        <v>2813</v>
      </c>
      <c r="AA1522" s="0" t="s">
        <v>54</v>
      </c>
      <c r="AB1522" s="0" t="s">
        <v>54</v>
      </c>
      <c r="AC1522" s="0" t="n">
        <v>13.206</v>
      </c>
      <c r="AD1522" s="0" t="s">
        <v>8014</v>
      </c>
      <c r="AG1522" s="6" t="n">
        <v>42735</v>
      </c>
      <c r="AH1522" s="0" t="n">
        <v>45</v>
      </c>
      <c r="AI1522" s="0" t="n">
        <v>47</v>
      </c>
      <c r="AJ1522" s="6" t="n">
        <v>42735</v>
      </c>
      <c r="AK1522" s="0" t="n">
        <v>13.206</v>
      </c>
      <c r="AL1522" s="6" t="n">
        <v>42735</v>
      </c>
      <c r="AM1522" s="0" t="n">
        <v>4.112</v>
      </c>
      <c r="AN1522" s="0" t="n">
        <v>4.335</v>
      </c>
      <c r="AO1522" s="0" t="n">
        <v>4.358</v>
      </c>
      <c r="AP1522" s="0" t="n">
        <v>4.87</v>
      </c>
      <c r="AQ1522" s="0" t="s">
        <v>880</v>
      </c>
      <c r="AR1522" s="0" t="s">
        <v>58</v>
      </c>
      <c r="AS1522" s="0" t="s">
        <v>53</v>
      </c>
      <c r="AT1522" s="0" t="n">
        <v>275</v>
      </c>
      <c r="AU1522" s="0" t="n">
        <v>285</v>
      </c>
      <c r="AX1522" s="0" t="s">
        <v>145</v>
      </c>
      <c r="AY1522" s="0" t="s">
        <v>8015</v>
      </c>
    </row>
    <row r="1523" customFormat="false" ht="15" hidden="false" customHeight="false" outlineLevel="0" collapsed="false">
      <c r="A1523" s="0" t="s">
        <v>8016</v>
      </c>
      <c r="B1523" s="0" t="s">
        <v>6339</v>
      </c>
      <c r="C1523" s="0" t="s">
        <v>8017</v>
      </c>
      <c r="E1523" s="1" t="s">
        <v>8017</v>
      </c>
      <c r="G1523" s="5" t="s">
        <v>8017</v>
      </c>
      <c r="H1523" s="5"/>
      <c r="I1523" s="5"/>
      <c r="J1523" s="5"/>
      <c r="K1523" s="5"/>
      <c r="L1523" s="5"/>
      <c r="M1523" s="5"/>
      <c r="N1523" s="5"/>
      <c r="O1523" s="0" t="s">
        <v>8017</v>
      </c>
      <c r="P1523" s="0" t="s">
        <v>8018</v>
      </c>
      <c r="Q1523" s="0" t="s">
        <v>51</v>
      </c>
      <c r="R1523" s="0" t="s">
        <v>52</v>
      </c>
      <c r="S1523" s="0" t="n">
        <v>3.215</v>
      </c>
      <c r="T1523" s="0" t="n">
        <v>8121</v>
      </c>
      <c r="U1523" s="0" t="n">
        <v>8121</v>
      </c>
      <c r="W1523" s="0" t="s">
        <v>8019</v>
      </c>
      <c r="X1523" s="0" t="n">
        <v>289</v>
      </c>
      <c r="Y1523" s="0" t="s">
        <v>53</v>
      </c>
      <c r="Z1523" s="0" t="n">
        <v>8121</v>
      </c>
      <c r="AA1523" s="0" t="s">
        <v>54</v>
      </c>
      <c r="AB1523" s="0" t="s">
        <v>54</v>
      </c>
      <c r="AC1523" s="0" t="n">
        <v>62.674</v>
      </c>
      <c r="AD1523" s="0" t="s">
        <v>8014</v>
      </c>
      <c r="AG1523" s="6" t="n">
        <v>42460</v>
      </c>
      <c r="AH1523" s="0" t="n">
        <v>96</v>
      </c>
      <c r="AI1523" s="0" t="n">
        <v>109</v>
      </c>
      <c r="AJ1523" s="6" t="n">
        <v>42460</v>
      </c>
      <c r="AK1523" s="0" t="n">
        <v>62.674</v>
      </c>
      <c r="AL1523" s="6" t="n">
        <v>42460</v>
      </c>
      <c r="AM1523" s="0" t="n">
        <v>1.572</v>
      </c>
      <c r="AN1523" s="0" t="n">
        <v>1.789</v>
      </c>
      <c r="AO1523" s="0" t="n">
        <v>1.192</v>
      </c>
      <c r="AP1523" s="0" t="n">
        <v>1.332</v>
      </c>
      <c r="AQ1523" s="0" t="s">
        <v>880</v>
      </c>
      <c r="AR1523" s="0" t="s">
        <v>58</v>
      </c>
      <c r="AS1523" s="0" t="s">
        <v>53</v>
      </c>
      <c r="AT1523" s="0" t="n">
        <v>102</v>
      </c>
      <c r="AU1523" s="0" t="n">
        <v>104</v>
      </c>
      <c r="AX1523" s="0" t="s">
        <v>145</v>
      </c>
    </row>
    <row r="1524" customFormat="false" ht="15" hidden="false" customHeight="false" outlineLevel="0" collapsed="false">
      <c r="A1524" s="0" t="s">
        <v>8020</v>
      </c>
      <c r="B1524" s="0" t="s">
        <v>6339</v>
      </c>
      <c r="C1524" s="0" t="s">
        <v>8021</v>
      </c>
      <c r="E1524" s="1" t="s">
        <v>8021</v>
      </c>
      <c r="G1524" s="5" t="s">
        <v>8021</v>
      </c>
      <c r="H1524" s="5"/>
      <c r="I1524" s="5"/>
      <c r="J1524" s="5"/>
      <c r="K1524" s="5"/>
      <c r="L1524" s="5"/>
      <c r="M1524" s="5"/>
      <c r="N1524" s="5"/>
      <c r="O1524" s="0" t="s">
        <v>8021</v>
      </c>
      <c r="P1524" s="0" t="s">
        <v>8022</v>
      </c>
      <c r="Q1524" s="0" t="s">
        <v>51</v>
      </c>
      <c r="R1524" s="0" t="s">
        <v>52</v>
      </c>
      <c r="S1524" s="0" t="n">
        <v>2.438</v>
      </c>
      <c r="T1524" s="0" t="n">
        <v>4690</v>
      </c>
      <c r="U1524" s="0" t="n">
        <v>4690</v>
      </c>
      <c r="V1524" s="0" t="n">
        <v>4690</v>
      </c>
      <c r="W1524" s="0" t="s">
        <v>8023</v>
      </c>
      <c r="X1524" s="0" t="n">
        <v>618</v>
      </c>
      <c r="Y1524" s="0" t="s">
        <v>53</v>
      </c>
      <c r="Z1524" s="0" t="n">
        <v>4690</v>
      </c>
      <c r="AA1524" s="0" t="s">
        <v>54</v>
      </c>
      <c r="AB1524" s="0" t="s">
        <v>54</v>
      </c>
      <c r="AC1524" s="0" t="n">
        <v>28.081</v>
      </c>
      <c r="AD1524" s="0" t="s">
        <v>8024</v>
      </c>
      <c r="AG1524" s="6" t="n">
        <v>42735</v>
      </c>
      <c r="AH1524" s="0" t="n">
        <v>10</v>
      </c>
      <c r="AI1524" s="0" t="n">
        <v>10</v>
      </c>
      <c r="AJ1524" s="6" t="n">
        <v>42735</v>
      </c>
      <c r="AK1524" s="0" t="n">
        <v>28.081</v>
      </c>
      <c r="AL1524" s="6" t="n">
        <v>42735</v>
      </c>
      <c r="AM1524" s="0" t="n">
        <v>683</v>
      </c>
      <c r="AN1524" s="0" t="n">
        <v>720</v>
      </c>
      <c r="AO1524" s="0" t="n">
        <v>675</v>
      </c>
      <c r="AP1524" s="0" t="n">
        <v>754</v>
      </c>
      <c r="AQ1524" s="0" t="s">
        <v>880</v>
      </c>
      <c r="AR1524" s="0" t="s">
        <v>58</v>
      </c>
      <c r="AS1524" s="0" t="s">
        <v>53</v>
      </c>
      <c r="AT1524" s="0" t="n">
        <v>211</v>
      </c>
      <c r="AU1524" s="0" t="n">
        <v>222</v>
      </c>
      <c r="AX1524" s="0" t="s">
        <v>145</v>
      </c>
      <c r="AY1524" s="0" t="s">
        <v>8025</v>
      </c>
    </row>
    <row r="1525" customFormat="false" ht="15" hidden="false" customHeight="false" outlineLevel="0" collapsed="false">
      <c r="A1525" s="0" t="s">
        <v>8026</v>
      </c>
      <c r="B1525" s="0" t="s">
        <v>6339</v>
      </c>
      <c r="C1525" s="0" t="s">
        <v>8027</v>
      </c>
      <c r="E1525" s="1" t="s">
        <v>8027</v>
      </c>
      <c r="G1525" s="5" t="s">
        <v>8027</v>
      </c>
      <c r="H1525" s="5"/>
      <c r="I1525" s="5"/>
      <c r="J1525" s="5"/>
      <c r="K1525" s="5"/>
      <c r="L1525" s="5"/>
      <c r="N1525" s="5" t="s">
        <v>8028</v>
      </c>
      <c r="O1525" s="0" t="s">
        <v>8027</v>
      </c>
      <c r="P1525" s="0" t="s">
        <v>8029</v>
      </c>
      <c r="Q1525" s="0" t="s">
        <v>51</v>
      </c>
      <c r="R1525" s="0" t="s">
        <v>52</v>
      </c>
      <c r="S1525" s="0" t="n">
        <v>4.121</v>
      </c>
      <c r="T1525" s="0" t="n">
        <v>910</v>
      </c>
      <c r="U1525" s="0" t="n">
        <v>910</v>
      </c>
      <c r="X1525" s="0" t="n">
        <v>683</v>
      </c>
      <c r="Y1525" s="0" t="s">
        <v>53</v>
      </c>
      <c r="Z1525" s="0" t="n">
        <v>910</v>
      </c>
      <c r="AA1525" s="0" t="s">
        <v>54</v>
      </c>
      <c r="AB1525" s="0" t="s">
        <v>54</v>
      </c>
      <c r="AC1525" s="0" t="n">
        <v>25.531</v>
      </c>
      <c r="AD1525" s="0" t="s">
        <v>8030</v>
      </c>
      <c r="AG1525" s="6" t="n">
        <v>42735</v>
      </c>
      <c r="AH1525" s="0" t="n">
        <v>26</v>
      </c>
      <c r="AI1525" s="0" t="n">
        <v>28</v>
      </c>
      <c r="AJ1525" s="6" t="n">
        <v>42735</v>
      </c>
      <c r="AK1525" s="0" t="n">
        <v>25.531</v>
      </c>
      <c r="AL1525" s="6" t="n">
        <v>42735</v>
      </c>
      <c r="AM1525" s="0" t="n">
        <v>3.823</v>
      </c>
      <c r="AN1525" s="0" t="n">
        <v>4.03</v>
      </c>
      <c r="AO1525" s="0" t="n">
        <v>2.864</v>
      </c>
      <c r="AP1525" s="0" t="n">
        <v>3.2</v>
      </c>
      <c r="AQ1525" s="0" t="s">
        <v>880</v>
      </c>
      <c r="AR1525" s="0" t="s">
        <v>58</v>
      </c>
      <c r="AS1525" s="0" t="s">
        <v>53</v>
      </c>
      <c r="AT1525" s="0" t="n">
        <v>399</v>
      </c>
      <c r="AU1525" s="0" t="n">
        <v>441</v>
      </c>
      <c r="AX1525" s="0" t="s">
        <v>145</v>
      </c>
    </row>
    <row r="1526" customFormat="false" ht="15" hidden="false" customHeight="false" outlineLevel="0" collapsed="false">
      <c r="A1526" s="0" t="s">
        <v>8031</v>
      </c>
      <c r="B1526" s="0" t="s">
        <v>6339</v>
      </c>
      <c r="C1526" s="0" t="s">
        <v>8032</v>
      </c>
      <c r="E1526" s="1" t="s">
        <v>8032</v>
      </c>
      <c r="G1526" s="5" t="s">
        <v>8032</v>
      </c>
      <c r="H1526" s="5"/>
      <c r="I1526" s="5"/>
      <c r="J1526" s="5"/>
      <c r="K1526" s="5"/>
      <c r="L1526" s="5"/>
      <c r="M1526" s="5"/>
      <c r="N1526" s="5"/>
      <c r="O1526" s="0" t="s">
        <v>8033</v>
      </c>
      <c r="P1526" s="0" t="s">
        <v>8034</v>
      </c>
      <c r="Q1526" s="0" t="s">
        <v>451</v>
      </c>
      <c r="R1526" s="0" t="s">
        <v>52</v>
      </c>
      <c r="S1526" s="0" t="n">
        <v>14.911</v>
      </c>
      <c r="T1526" s="0" t="n">
        <v>6419</v>
      </c>
      <c r="U1526" s="0" t="n">
        <v>6419</v>
      </c>
      <c r="V1526" s="0" t="n">
        <v>6492</v>
      </c>
      <c r="X1526" s="0" t="n">
        <v>1.181</v>
      </c>
      <c r="Y1526" s="0" t="s">
        <v>67</v>
      </c>
      <c r="Z1526" s="0" t="n">
        <v>8411</v>
      </c>
      <c r="AA1526" s="0" t="s">
        <v>120</v>
      </c>
      <c r="AB1526" s="0" t="s">
        <v>56</v>
      </c>
      <c r="AC1526" s="0" t="s">
        <v>120</v>
      </c>
      <c r="AD1526" s="0" t="s">
        <v>8024</v>
      </c>
      <c r="AG1526" s="6" t="n">
        <v>42735</v>
      </c>
      <c r="AH1526" s="0" t="n">
        <v>-5.559</v>
      </c>
      <c r="AI1526" s="0" t="n">
        <v>-5.859</v>
      </c>
      <c r="AJ1526" s="6" t="n">
        <v>42735</v>
      </c>
      <c r="AK1526" s="0" t="n">
        <v>75.2</v>
      </c>
      <c r="AL1526" s="6" t="n">
        <v>42735</v>
      </c>
      <c r="AM1526" s="0" t="n">
        <v>931.098</v>
      </c>
      <c r="AN1526" s="0" t="n">
        <v>981.471</v>
      </c>
      <c r="AO1526" s="0" t="s">
        <v>56</v>
      </c>
      <c r="AP1526" s="0" t="s">
        <v>56</v>
      </c>
      <c r="AQ1526" s="0" t="s">
        <v>70</v>
      </c>
      <c r="AR1526" s="0" t="s">
        <v>70</v>
      </c>
      <c r="AS1526" s="0" t="s">
        <v>67</v>
      </c>
      <c r="AT1526" s="0" t="n">
        <v>1160</v>
      </c>
      <c r="AU1526" s="0" t="n">
        <v>530</v>
      </c>
      <c r="AX1526" s="0" t="s">
        <v>145</v>
      </c>
      <c r="AY1526" s="0" t="s">
        <v>8035</v>
      </c>
    </row>
    <row r="1527" customFormat="false" ht="15" hidden="false" customHeight="false" outlineLevel="0" collapsed="false">
      <c r="A1527" s="0" t="s">
        <v>8036</v>
      </c>
      <c r="B1527" s="0" t="s">
        <v>6339</v>
      </c>
      <c r="C1527" s="0" t="s">
        <v>8037</v>
      </c>
      <c r="E1527" s="1" t="s">
        <v>8037</v>
      </c>
      <c r="G1527" s="5" t="s">
        <v>8037</v>
      </c>
      <c r="H1527" s="5" t="s">
        <v>8038</v>
      </c>
      <c r="I1527" s="5" t="s">
        <v>8039</v>
      </c>
      <c r="J1527" s="5"/>
      <c r="K1527" s="5"/>
      <c r="L1527" s="5"/>
      <c r="M1527" s="5"/>
      <c r="N1527" s="5"/>
      <c r="O1527" s="0" t="s">
        <v>8037</v>
      </c>
      <c r="P1527" s="0" t="s">
        <v>8040</v>
      </c>
      <c r="Q1527" s="0" t="s">
        <v>451</v>
      </c>
      <c r="R1527" s="0" t="s">
        <v>52</v>
      </c>
      <c r="S1527" s="0" t="n">
        <v>21.978</v>
      </c>
      <c r="T1527" s="0" t="n">
        <v>6420</v>
      </c>
      <c r="U1527" s="0" t="n">
        <v>6420</v>
      </c>
      <c r="W1527" s="0" t="s">
        <v>8041</v>
      </c>
      <c r="X1527" s="0" t="n">
        <v>998</v>
      </c>
      <c r="Y1527" s="0" t="s">
        <v>53</v>
      </c>
      <c r="Z1527" s="0" t="n">
        <v>6420</v>
      </c>
      <c r="AA1527" s="0" t="s">
        <v>54</v>
      </c>
      <c r="AB1527" s="0" t="s">
        <v>54</v>
      </c>
      <c r="AC1527" s="0" t="n">
        <v>80.418</v>
      </c>
      <c r="AD1527" s="0" t="s">
        <v>8024</v>
      </c>
      <c r="AG1527" s="6" t="n">
        <v>42735</v>
      </c>
      <c r="AH1527" s="0" t="n">
        <v>2.934</v>
      </c>
      <c r="AI1527" s="0" t="n">
        <v>3.093</v>
      </c>
      <c r="AJ1527" s="6" t="n">
        <v>42735</v>
      </c>
      <c r="AK1527" s="0" t="n">
        <v>80.418</v>
      </c>
      <c r="AL1527" s="6" t="n">
        <v>42735</v>
      </c>
      <c r="AM1527" s="0" t="n">
        <v>954.415</v>
      </c>
      <c r="AN1527" s="0" t="s">
        <v>8042</v>
      </c>
      <c r="AO1527" s="0" t="n">
        <v>55.116</v>
      </c>
      <c r="AP1527" s="0" t="n">
        <v>61.584</v>
      </c>
      <c r="AQ1527" s="0" t="s">
        <v>880</v>
      </c>
      <c r="AR1527" s="0" t="s">
        <v>58</v>
      </c>
      <c r="AS1527" s="0" t="s">
        <v>53</v>
      </c>
      <c r="AT1527" s="0" t="n">
        <v>1205</v>
      </c>
      <c r="AU1527" s="0" t="n">
        <v>1.24</v>
      </c>
      <c r="AW1527" s="0" t="s">
        <v>8043</v>
      </c>
      <c r="AX1527" s="0" t="s">
        <v>145</v>
      </c>
      <c r="AY1527" s="0" t="s">
        <v>8044</v>
      </c>
    </row>
    <row r="1528" customFormat="false" ht="15" hidden="false" customHeight="false" outlineLevel="0" collapsed="false">
      <c r="A1528" s="0" t="s">
        <v>8045</v>
      </c>
      <c r="B1528" s="0" t="s">
        <v>6339</v>
      </c>
      <c r="C1528" s="0" t="s">
        <v>8046</v>
      </c>
      <c r="E1528" s="1" t="s">
        <v>8046</v>
      </c>
      <c r="G1528" s="5" t="s">
        <v>8046</v>
      </c>
      <c r="H1528" s="5"/>
      <c r="I1528" s="5"/>
      <c r="J1528" s="5"/>
      <c r="K1528" s="5"/>
      <c r="L1528" s="5"/>
      <c r="M1528" s="5"/>
      <c r="N1528" s="5"/>
      <c r="O1528" s="0" t="s">
        <v>8046</v>
      </c>
      <c r="P1528" s="0" t="s">
        <v>8045</v>
      </c>
      <c r="Q1528" s="0" t="s">
        <v>718</v>
      </c>
      <c r="R1528" s="0" t="s">
        <v>52</v>
      </c>
      <c r="S1528" s="0" t="n">
        <v>41.579</v>
      </c>
      <c r="T1528" s="0" t="n">
        <v>3511</v>
      </c>
      <c r="U1528" s="0" t="n">
        <v>3511</v>
      </c>
      <c r="W1528" s="0" t="s">
        <v>8047</v>
      </c>
      <c r="X1528" s="0" t="n">
        <v>613</v>
      </c>
      <c r="Y1528" s="0" t="s">
        <v>53</v>
      </c>
      <c r="Z1528" s="0" t="n">
        <v>3511</v>
      </c>
      <c r="AA1528" s="0" t="s">
        <v>54</v>
      </c>
      <c r="AB1528" s="0" t="s">
        <v>54</v>
      </c>
      <c r="AC1528" s="0" t="n">
        <v>21.118</v>
      </c>
      <c r="AD1528" s="0" t="s">
        <v>8048</v>
      </c>
      <c r="AG1528" s="6" t="n">
        <v>42460</v>
      </c>
      <c r="AH1528" s="0" t="n">
        <v>740</v>
      </c>
      <c r="AI1528" s="0" t="n">
        <v>843</v>
      </c>
      <c r="AJ1528" s="6" t="n">
        <v>42460</v>
      </c>
      <c r="AK1528" s="0" t="n">
        <v>21.118</v>
      </c>
      <c r="AL1528" s="6" t="n">
        <v>42460</v>
      </c>
      <c r="AM1528" s="0" t="n">
        <v>28.068</v>
      </c>
      <c r="AN1528" s="0" t="n">
        <v>31.955</v>
      </c>
      <c r="AO1528" s="0" t="n">
        <v>17.264</v>
      </c>
      <c r="AP1528" s="0" t="n">
        <v>19.29</v>
      </c>
      <c r="AQ1528" s="0" t="s">
        <v>880</v>
      </c>
      <c r="AR1528" s="0" t="s">
        <v>58</v>
      </c>
      <c r="AS1528" s="0" t="s">
        <v>53</v>
      </c>
      <c r="AT1528" s="0" t="n">
        <v>174</v>
      </c>
      <c r="AU1528" s="0" t="n">
        <v>209</v>
      </c>
      <c r="AX1528" s="0" t="s">
        <v>145</v>
      </c>
      <c r="AY1528" s="0" t="s">
        <v>8049</v>
      </c>
    </row>
    <row r="1529" customFormat="false" ht="15" hidden="false" customHeight="false" outlineLevel="0" collapsed="false">
      <c r="A1529" s="0" t="s">
        <v>8050</v>
      </c>
      <c r="B1529" s="0" t="s">
        <v>6339</v>
      </c>
      <c r="C1529" s="0" t="s">
        <v>8051</v>
      </c>
      <c r="E1529" s="1" t="s">
        <v>8051</v>
      </c>
      <c r="G1529" s="5" t="s">
        <v>8051</v>
      </c>
      <c r="H1529" s="5"/>
      <c r="I1529" s="5"/>
      <c r="J1529" s="5"/>
      <c r="K1529" s="5"/>
      <c r="L1529" s="5"/>
      <c r="M1529" s="5"/>
      <c r="N1529" s="5"/>
      <c r="O1529" s="0" t="s">
        <v>8051</v>
      </c>
      <c r="P1529" s="0" t="s">
        <v>8052</v>
      </c>
      <c r="Q1529" s="0" t="s">
        <v>51</v>
      </c>
      <c r="R1529" s="0" t="s">
        <v>52</v>
      </c>
      <c r="S1529" s="0" t="n">
        <v>297</v>
      </c>
      <c r="T1529" s="0" t="n">
        <v>1089</v>
      </c>
      <c r="U1529" s="0" t="n">
        <v>1089</v>
      </c>
      <c r="W1529" s="0" t="s">
        <v>8053</v>
      </c>
      <c r="X1529" s="0" t="n">
        <v>25</v>
      </c>
      <c r="Y1529" s="0" t="s">
        <v>53</v>
      </c>
      <c r="Z1529" s="0" t="n">
        <v>1089</v>
      </c>
      <c r="AA1529" s="0" t="s">
        <v>54</v>
      </c>
      <c r="AB1529" s="0" t="s">
        <v>54</v>
      </c>
      <c r="AC1529" s="0" t="n">
        <v>2.265</v>
      </c>
      <c r="AD1529" s="0" t="s">
        <v>8054</v>
      </c>
      <c r="AG1529" s="6" t="n">
        <v>42735</v>
      </c>
      <c r="AH1529" s="0" t="n">
        <v>3</v>
      </c>
      <c r="AI1529" s="0" t="n">
        <v>3</v>
      </c>
      <c r="AJ1529" s="6" t="n">
        <v>42735</v>
      </c>
      <c r="AK1529" s="0" t="n">
        <v>2.265</v>
      </c>
      <c r="AL1529" s="6" t="n">
        <v>42735</v>
      </c>
      <c r="AM1529" s="0" t="n">
        <v>513</v>
      </c>
      <c r="AN1529" s="0" t="n">
        <v>541</v>
      </c>
      <c r="AO1529" s="0" t="n">
        <v>406</v>
      </c>
      <c r="AP1529" s="0" t="n">
        <v>453</v>
      </c>
      <c r="AQ1529" s="0" t="s">
        <v>880</v>
      </c>
      <c r="AR1529" s="0" t="s">
        <v>58</v>
      </c>
      <c r="AS1529" s="0" t="s">
        <v>53</v>
      </c>
      <c r="AT1529" s="0" t="n">
        <v>12</v>
      </c>
      <c r="AU1529" s="0" t="n">
        <v>11</v>
      </c>
      <c r="AV1529" s="0" t="s">
        <v>8055</v>
      </c>
      <c r="AX1529" s="0" t="s">
        <v>145</v>
      </c>
      <c r="AY1529" s="0" t="s">
        <v>8056</v>
      </c>
    </row>
    <row r="1530" customFormat="false" ht="15" hidden="false" customHeight="false" outlineLevel="0" collapsed="false">
      <c r="A1530" s="0" t="s">
        <v>8057</v>
      </c>
      <c r="B1530" s="0" t="s">
        <v>6339</v>
      </c>
      <c r="C1530" s="0" t="s">
        <v>8058</v>
      </c>
      <c r="E1530" s="1" t="s">
        <v>8058</v>
      </c>
      <c r="G1530" s="5" t="s">
        <v>8058</v>
      </c>
      <c r="H1530" s="5"/>
      <c r="I1530" s="5"/>
      <c r="J1530" s="5"/>
      <c r="K1530" s="5"/>
      <c r="L1530" s="5"/>
      <c r="M1530" s="5"/>
      <c r="N1530" s="5"/>
      <c r="Q1530" s="0" t="s">
        <v>1046</v>
      </c>
      <c r="R1530" s="0" t="s">
        <v>539</v>
      </c>
      <c r="S1530" s="0" t="n">
        <v>1</v>
      </c>
      <c r="T1530" s="0" t="n">
        <v>7490</v>
      </c>
      <c r="U1530" s="0" t="n">
        <v>7490</v>
      </c>
      <c r="W1530" s="0" t="s">
        <v>8059</v>
      </c>
      <c r="X1530" s="0" t="n">
        <v>0</v>
      </c>
      <c r="Y1530" s="0" t="s">
        <v>512</v>
      </c>
      <c r="AD1530" s="0" t="s">
        <v>8014</v>
      </c>
      <c r="AG1530" s="6" t="n">
        <v>42460</v>
      </c>
      <c r="AH1530" s="0" t="s">
        <v>56</v>
      </c>
      <c r="AI1530" s="0" t="s">
        <v>56</v>
      </c>
      <c r="AJ1530" s="6" t="n">
        <v>42460</v>
      </c>
      <c r="AK1530" s="0" t="s">
        <v>56</v>
      </c>
      <c r="AM1530" s="0" t="n">
        <v>0</v>
      </c>
      <c r="AN1530" s="0" t="n">
        <v>0</v>
      </c>
      <c r="AO1530" s="0" t="s">
        <v>56</v>
      </c>
      <c r="AP1530" s="0" t="s">
        <v>56</v>
      </c>
      <c r="AQ1530" s="0" t="s">
        <v>70</v>
      </c>
      <c r="AR1530" s="0" t="s">
        <v>70</v>
      </c>
      <c r="AS1530" s="0" t="s">
        <v>512</v>
      </c>
      <c r="AT1530" s="0" t="n">
        <v>0</v>
      </c>
      <c r="AU1530" s="0" t="n">
        <v>0</v>
      </c>
      <c r="AX1530" s="0" t="s">
        <v>145</v>
      </c>
    </row>
    <row r="1531" customFormat="false" ht="15" hidden="false" customHeight="false" outlineLevel="0" collapsed="false">
      <c r="A1531" s="0" t="s">
        <v>8060</v>
      </c>
      <c r="B1531" s="0" t="s">
        <v>6339</v>
      </c>
      <c r="C1531" s="0" t="s">
        <v>8061</v>
      </c>
      <c r="E1531" s="1" t="s">
        <v>8061</v>
      </c>
      <c r="G1531" s="5" t="s">
        <v>8061</v>
      </c>
      <c r="H1531" s="5"/>
      <c r="I1531" s="5"/>
      <c r="J1531" s="5"/>
      <c r="K1531" s="5"/>
      <c r="L1531" s="5"/>
      <c r="M1531" s="5"/>
      <c r="N1531" s="5"/>
      <c r="O1531" s="0" t="s">
        <v>8061</v>
      </c>
      <c r="P1531" s="0" t="s">
        <v>8062</v>
      </c>
      <c r="Q1531" s="0" t="s">
        <v>415</v>
      </c>
      <c r="R1531" s="0" t="s">
        <v>52</v>
      </c>
      <c r="S1531" s="0" t="n">
        <v>2.631</v>
      </c>
      <c r="T1531" s="0" t="n">
        <v>6500</v>
      </c>
      <c r="U1531" s="0" t="n">
        <v>6511</v>
      </c>
      <c r="X1531" s="0" t="n">
        <v>935</v>
      </c>
      <c r="Y1531" s="0" t="s">
        <v>53</v>
      </c>
      <c r="Z1531" s="0" t="n">
        <v>6500</v>
      </c>
      <c r="AA1531" s="0" t="s">
        <v>54</v>
      </c>
      <c r="AB1531" s="0" t="s">
        <v>54</v>
      </c>
      <c r="AD1531" s="0" t="s">
        <v>8024</v>
      </c>
      <c r="AG1531" s="6" t="n">
        <v>42735</v>
      </c>
      <c r="AH1531" s="0" t="n">
        <v>489</v>
      </c>
      <c r="AI1531" s="0" t="n">
        <v>515</v>
      </c>
      <c r="AJ1531" s="6" t="n">
        <v>42735</v>
      </c>
      <c r="AK1531" s="0" t="s">
        <v>56</v>
      </c>
      <c r="AM1531" s="0" t="n">
        <v>222.319</v>
      </c>
      <c r="AN1531" s="0" t="n">
        <v>234.347</v>
      </c>
      <c r="AO1531" s="0" t="n">
        <v>8.843</v>
      </c>
      <c r="AP1531" s="0" t="n">
        <v>9.881</v>
      </c>
      <c r="AQ1531" s="0" t="s">
        <v>880</v>
      </c>
      <c r="AR1531" s="0" t="s">
        <v>58</v>
      </c>
      <c r="AS1531" s="0" t="s">
        <v>53</v>
      </c>
      <c r="AT1531" s="0" t="n">
        <v>246</v>
      </c>
      <c r="AU1531" s="0" t="n">
        <v>1.03</v>
      </c>
      <c r="AX1531" s="0" t="s">
        <v>145</v>
      </c>
      <c r="AY1531" s="0" t="s">
        <v>8063</v>
      </c>
    </row>
    <row r="1532" customFormat="false" ht="15" hidden="false" customHeight="false" outlineLevel="0" collapsed="false">
      <c r="A1532" s="0" t="s">
        <v>8064</v>
      </c>
      <c r="B1532" s="0" t="s">
        <v>6339</v>
      </c>
      <c r="C1532" s="0" t="s">
        <v>8065</v>
      </c>
      <c r="E1532" s="1" t="s">
        <v>8065</v>
      </c>
      <c r="G1532" s="5" t="s">
        <v>8065</v>
      </c>
      <c r="H1532" s="5"/>
      <c r="I1532" s="5"/>
      <c r="J1532" s="5"/>
      <c r="K1532" s="5"/>
      <c r="L1532" s="5"/>
      <c r="M1532" s="5"/>
      <c r="N1532" s="5"/>
      <c r="O1532" s="0" t="s">
        <v>8065</v>
      </c>
      <c r="P1532" s="0" t="s">
        <v>8066</v>
      </c>
      <c r="Q1532" s="0" t="s">
        <v>51</v>
      </c>
      <c r="R1532" s="0" t="s">
        <v>52</v>
      </c>
      <c r="S1532" s="0" t="n">
        <v>17</v>
      </c>
      <c r="T1532" s="0" t="n">
        <v>6201</v>
      </c>
      <c r="U1532" s="0" t="n">
        <v>6201</v>
      </c>
      <c r="W1532" s="0" t="s">
        <v>8067</v>
      </c>
      <c r="X1532" s="0" t="n">
        <v>10</v>
      </c>
      <c r="Y1532" s="0" t="s">
        <v>128</v>
      </c>
      <c r="Z1532" s="0" t="n">
        <v>6201</v>
      </c>
      <c r="AA1532" s="0" t="s">
        <v>54</v>
      </c>
      <c r="AB1532" s="0" t="s">
        <v>54</v>
      </c>
      <c r="AC1532" s="0" t="n">
        <v>114</v>
      </c>
      <c r="AD1532" s="0" t="s">
        <v>8068</v>
      </c>
      <c r="AG1532" s="6" t="n">
        <v>42735</v>
      </c>
      <c r="AH1532" s="0" t="n">
        <v>1</v>
      </c>
      <c r="AI1532" s="0" t="n">
        <v>1</v>
      </c>
      <c r="AJ1532" s="6" t="n">
        <v>42735</v>
      </c>
      <c r="AK1532" s="0" t="n">
        <v>114</v>
      </c>
      <c r="AL1532" s="6" t="n">
        <v>42735</v>
      </c>
      <c r="AM1532" s="0" t="n">
        <v>29</v>
      </c>
      <c r="AN1532" s="0" t="n">
        <v>31</v>
      </c>
      <c r="AO1532" s="0" t="n">
        <v>35</v>
      </c>
      <c r="AP1532" s="0" t="n">
        <v>39</v>
      </c>
      <c r="AQ1532" s="0" t="s">
        <v>576</v>
      </c>
      <c r="AR1532" s="0" t="s">
        <v>58</v>
      </c>
      <c r="AS1532" s="0" t="s">
        <v>128</v>
      </c>
      <c r="AT1532" s="0" t="n">
        <v>10</v>
      </c>
      <c r="AU1532" s="0" t="n">
        <v>9</v>
      </c>
      <c r="AX1532" s="0" t="s">
        <v>145</v>
      </c>
      <c r="AY1532" s="0" t="s">
        <v>8069</v>
      </c>
    </row>
    <row r="1533" customFormat="false" ht="15" hidden="false" customHeight="false" outlineLevel="0" collapsed="false">
      <c r="A1533" s="0" t="s">
        <v>8070</v>
      </c>
      <c r="B1533" s="0" t="s">
        <v>6339</v>
      </c>
      <c r="C1533" s="0" t="s">
        <v>8071</v>
      </c>
      <c r="E1533" s="1" t="s">
        <v>8071</v>
      </c>
      <c r="G1533" s="5" t="s">
        <v>8071</v>
      </c>
      <c r="H1533" s="5"/>
      <c r="I1533" s="5"/>
      <c r="J1533" s="5"/>
      <c r="K1533" s="5"/>
      <c r="L1533" s="5"/>
      <c r="M1533" s="5"/>
      <c r="N1533" s="5"/>
      <c r="O1533" s="0" t="s">
        <v>8071</v>
      </c>
      <c r="P1533" s="0" t="s">
        <v>8072</v>
      </c>
      <c r="Q1533" s="0" t="s">
        <v>51</v>
      </c>
      <c r="R1533" s="0" t="s">
        <v>52</v>
      </c>
      <c r="S1533" s="0" t="n">
        <v>147</v>
      </c>
      <c r="T1533" s="0" t="n">
        <v>9329</v>
      </c>
      <c r="U1533" s="0" t="n">
        <v>9329</v>
      </c>
      <c r="W1533" s="0" t="s">
        <v>8073</v>
      </c>
      <c r="X1533" s="0" t="n">
        <v>23</v>
      </c>
      <c r="Y1533" s="0" t="s">
        <v>53</v>
      </c>
      <c r="Z1533" s="0" t="n">
        <v>9329</v>
      </c>
      <c r="AA1533" s="0" t="s">
        <v>54</v>
      </c>
      <c r="AB1533" s="0" t="s">
        <v>54</v>
      </c>
      <c r="AC1533" s="0" t="n">
        <v>255</v>
      </c>
      <c r="AD1533" s="0" t="s">
        <v>962</v>
      </c>
      <c r="AG1533" s="6" t="n">
        <v>42735</v>
      </c>
      <c r="AH1533" s="0" t="n">
        <v>26</v>
      </c>
      <c r="AI1533" s="0" t="n">
        <v>27</v>
      </c>
      <c r="AJ1533" s="6" t="n">
        <v>42735</v>
      </c>
      <c r="AK1533" s="0" t="n">
        <v>255</v>
      </c>
      <c r="AL1533" s="6" t="n">
        <v>42735</v>
      </c>
      <c r="AM1533" s="0" t="n">
        <v>136</v>
      </c>
      <c r="AN1533" s="0" t="n">
        <v>143</v>
      </c>
      <c r="AO1533" s="0" t="n">
        <v>221</v>
      </c>
      <c r="AP1533" s="0" t="n">
        <v>247</v>
      </c>
      <c r="AQ1533" s="0" t="s">
        <v>197</v>
      </c>
      <c r="AR1533" s="0" t="s">
        <v>58</v>
      </c>
      <c r="AS1533" s="0" t="s">
        <v>53</v>
      </c>
      <c r="AT1533" s="0" t="n">
        <v>14</v>
      </c>
      <c r="AU1533" s="0" t="n">
        <v>18</v>
      </c>
      <c r="AX1533" s="0" t="s">
        <v>145</v>
      </c>
    </row>
    <row r="1534" customFormat="false" ht="15" hidden="false" customHeight="false" outlineLevel="0" collapsed="false">
      <c r="A1534" s="0" t="s">
        <v>8074</v>
      </c>
      <c r="B1534" s="0" t="s">
        <v>8075</v>
      </c>
      <c r="C1534" s="0" t="s">
        <v>8076</v>
      </c>
      <c r="D1534" s="1" t="s">
        <v>8077</v>
      </c>
      <c r="E1534" s="1" t="s">
        <v>8077</v>
      </c>
      <c r="G1534" s="5" t="s">
        <v>8077</v>
      </c>
      <c r="H1534" s="5"/>
      <c r="I1534" s="5"/>
      <c r="J1534" s="5"/>
      <c r="K1534" s="5"/>
      <c r="L1534" s="5"/>
      <c r="M1534" s="5"/>
      <c r="N1534" s="5"/>
      <c r="O1534" s="0" t="s">
        <v>8076</v>
      </c>
      <c r="P1534" s="0" t="s">
        <v>8078</v>
      </c>
      <c r="Q1534" s="0" t="s">
        <v>51</v>
      </c>
      <c r="R1534" s="0" t="s">
        <v>52</v>
      </c>
      <c r="S1534" s="0" t="n">
        <v>521</v>
      </c>
      <c r="T1534" s="0" t="n">
        <v>9200</v>
      </c>
      <c r="U1534" s="0" t="n">
        <v>9200</v>
      </c>
      <c r="X1534" s="0" t="n">
        <v>32</v>
      </c>
      <c r="Y1534" s="0" t="s">
        <v>53</v>
      </c>
      <c r="Z1534" s="0" t="n">
        <v>9200</v>
      </c>
      <c r="AA1534" s="0" t="s">
        <v>54</v>
      </c>
      <c r="AB1534" s="0" t="s">
        <v>54</v>
      </c>
      <c r="AC1534" s="0" t="n">
        <v>1.353</v>
      </c>
      <c r="AD1534" s="0" t="s">
        <v>8079</v>
      </c>
      <c r="AG1534" s="6" t="n">
        <v>42735</v>
      </c>
      <c r="AH1534" s="0" t="n">
        <v>49</v>
      </c>
      <c r="AI1534" s="0" t="n">
        <v>52</v>
      </c>
      <c r="AJ1534" s="6" t="n">
        <v>42735</v>
      </c>
      <c r="AK1534" s="0" t="n">
        <v>1.353</v>
      </c>
      <c r="AL1534" s="6" t="n">
        <v>42735</v>
      </c>
      <c r="AM1534" s="0" t="n">
        <v>361</v>
      </c>
      <c r="AN1534" s="0" t="n">
        <v>381</v>
      </c>
      <c r="AO1534" s="0" t="n">
        <v>1.091</v>
      </c>
      <c r="AP1534" s="0" t="n">
        <v>1.219</v>
      </c>
      <c r="AQ1534" s="0" t="s">
        <v>880</v>
      </c>
      <c r="AR1534" s="0" t="s">
        <v>58</v>
      </c>
      <c r="AS1534" s="0" t="s">
        <v>53</v>
      </c>
      <c r="AT1534" s="0" t="n">
        <v>27</v>
      </c>
      <c r="AU1534" s="0" t="n">
        <v>30</v>
      </c>
      <c r="AX1534" s="0" t="s">
        <v>8079</v>
      </c>
    </row>
    <row r="1535" customFormat="false" ht="15" hidden="false" customHeight="false" outlineLevel="0" collapsed="false">
      <c r="A1535" s="0" t="s">
        <v>8080</v>
      </c>
      <c r="B1535" s="0" t="s">
        <v>8081</v>
      </c>
      <c r="C1535" s="0" t="s">
        <v>8082</v>
      </c>
      <c r="E1535" s="1" t="s">
        <v>8082</v>
      </c>
      <c r="G1535" s="5" t="s">
        <v>8082</v>
      </c>
      <c r="H1535" s="5"/>
      <c r="I1535" s="5"/>
      <c r="J1535" s="5"/>
      <c r="K1535" s="5"/>
      <c r="L1535" s="5"/>
      <c r="M1535" s="5"/>
      <c r="N1535" s="5"/>
      <c r="O1535" s="0" t="s">
        <v>8082</v>
      </c>
      <c r="P1535" s="0" t="s">
        <v>8083</v>
      </c>
      <c r="Q1535" s="0" t="s">
        <v>51</v>
      </c>
      <c r="R1535" s="0" t="s">
        <v>52</v>
      </c>
      <c r="S1535" s="0" t="n">
        <v>2.3</v>
      </c>
      <c r="T1535" s="0" t="n">
        <v>4120</v>
      </c>
      <c r="U1535" s="0" t="n">
        <v>4120</v>
      </c>
      <c r="V1535" s="0" t="n">
        <v>4120</v>
      </c>
      <c r="W1535" s="0" t="s">
        <v>8084</v>
      </c>
      <c r="X1535" s="0" t="n">
        <v>479</v>
      </c>
      <c r="Y1535" s="0" t="s">
        <v>53</v>
      </c>
      <c r="Z1535" s="0" t="n">
        <v>4120</v>
      </c>
      <c r="AA1535" s="0" t="s">
        <v>54</v>
      </c>
      <c r="AB1535" s="0" t="s">
        <v>54</v>
      </c>
      <c r="AC1535" s="0" t="n">
        <v>5.856</v>
      </c>
      <c r="AD1535" s="0" t="s">
        <v>8085</v>
      </c>
      <c r="AG1535" s="6" t="n">
        <v>42735</v>
      </c>
      <c r="AH1535" s="0" t="n">
        <v>-122</v>
      </c>
      <c r="AI1535" s="0" t="n">
        <v>-128</v>
      </c>
      <c r="AJ1535" s="6" t="n">
        <v>42735</v>
      </c>
      <c r="AK1535" s="0" t="n">
        <v>5.856</v>
      </c>
      <c r="AL1535" s="6" t="n">
        <v>42735</v>
      </c>
      <c r="AM1535" s="0" t="n">
        <v>3.879</v>
      </c>
      <c r="AN1535" s="0" t="n">
        <v>4.088</v>
      </c>
      <c r="AO1535" s="0" t="n">
        <v>239</v>
      </c>
      <c r="AP1535" s="0" t="n">
        <v>267</v>
      </c>
      <c r="AQ1535" s="0" t="s">
        <v>8086</v>
      </c>
      <c r="AR1535" s="0" t="s">
        <v>58</v>
      </c>
      <c r="AS1535" s="0" t="s">
        <v>53</v>
      </c>
      <c r="AT1535" s="0" t="n">
        <v>210</v>
      </c>
      <c r="AU1535" s="0" t="n">
        <v>344</v>
      </c>
      <c r="AX1535" s="0" t="s">
        <v>8087</v>
      </c>
    </row>
    <row r="1536" customFormat="false" ht="15" hidden="false" customHeight="false" outlineLevel="0" collapsed="false">
      <c r="A1536" s="0" t="s">
        <v>8088</v>
      </c>
      <c r="B1536" s="0" t="s">
        <v>8081</v>
      </c>
      <c r="C1536" s="0" t="s">
        <v>8089</v>
      </c>
      <c r="E1536" s="1" t="s">
        <v>8089</v>
      </c>
      <c r="G1536" s="5" t="s">
        <v>8089</v>
      </c>
      <c r="H1536" s="5"/>
      <c r="I1536" s="5"/>
      <c r="J1536" s="5"/>
      <c r="K1536" s="5"/>
      <c r="L1536" s="5"/>
      <c r="M1536" s="5"/>
      <c r="N1536" s="5"/>
      <c r="O1536" s="0" t="s">
        <v>8090</v>
      </c>
      <c r="P1536" s="0" t="s">
        <v>8091</v>
      </c>
      <c r="Q1536" s="0" t="s">
        <v>51</v>
      </c>
      <c r="R1536" s="0" t="s">
        <v>52</v>
      </c>
      <c r="S1536" s="0" t="n">
        <v>38</v>
      </c>
      <c r="T1536" s="0" t="n">
        <v>2120</v>
      </c>
      <c r="U1536" s="0" t="n">
        <v>2120</v>
      </c>
      <c r="V1536" s="0" t="n">
        <v>4645</v>
      </c>
      <c r="X1536" s="0" t="n">
        <v>21</v>
      </c>
      <c r="Y1536" s="0" t="s">
        <v>67</v>
      </c>
      <c r="Z1536" s="0" t="s">
        <v>120</v>
      </c>
      <c r="AA1536" s="0" t="s">
        <v>8092</v>
      </c>
      <c r="AB1536" s="0" t="s">
        <v>56</v>
      </c>
      <c r="AC1536" s="0" t="s">
        <v>120</v>
      </c>
      <c r="AD1536" s="0" t="s">
        <v>8093</v>
      </c>
      <c r="AG1536" s="6" t="n">
        <v>42735</v>
      </c>
      <c r="AH1536" s="0" t="n">
        <v>4</v>
      </c>
      <c r="AI1536" s="0" t="n">
        <v>4</v>
      </c>
      <c r="AJ1536" s="6" t="n">
        <v>42735</v>
      </c>
      <c r="AK1536" s="0" t="n">
        <v>220</v>
      </c>
      <c r="AL1536" s="6" t="n">
        <v>42735</v>
      </c>
      <c r="AM1536" s="0" t="n">
        <v>48</v>
      </c>
      <c r="AN1536" s="0" t="n">
        <v>51</v>
      </c>
      <c r="AO1536" s="0" t="n">
        <v>5</v>
      </c>
      <c r="AP1536" s="0" t="n">
        <v>6</v>
      </c>
      <c r="AQ1536" s="0" t="s">
        <v>8086</v>
      </c>
      <c r="AR1536" s="0" t="s">
        <v>58</v>
      </c>
      <c r="AS1536" s="0" t="s">
        <v>67</v>
      </c>
      <c r="AT1536" s="0" t="n">
        <v>14</v>
      </c>
      <c r="AU1536" s="0" t="n">
        <v>9</v>
      </c>
      <c r="AV1536" s="0" t="s">
        <v>8087</v>
      </c>
      <c r="AX1536" s="0" t="s">
        <v>8087</v>
      </c>
      <c r="AY1536" s="0" t="s">
        <v>8094</v>
      </c>
    </row>
    <row r="1537" customFormat="false" ht="15" hidden="false" customHeight="false" outlineLevel="0" collapsed="false">
      <c r="A1537" s="0" t="s">
        <v>8095</v>
      </c>
      <c r="B1537" s="0" t="s">
        <v>8081</v>
      </c>
      <c r="C1537" s="0" t="s">
        <v>8096</v>
      </c>
      <c r="E1537" s="1" t="s">
        <v>8096</v>
      </c>
      <c r="G1537" s="5" t="s">
        <v>8096</v>
      </c>
      <c r="H1537" s="5"/>
      <c r="I1537" s="5"/>
      <c r="J1537" s="5"/>
      <c r="K1537" s="5"/>
      <c r="L1537" s="5"/>
      <c r="M1537" s="5"/>
      <c r="N1537" s="5"/>
      <c r="O1537" s="0" t="s">
        <v>8096</v>
      </c>
      <c r="P1537" s="0" t="s">
        <v>8097</v>
      </c>
      <c r="Q1537" s="0" t="s">
        <v>51</v>
      </c>
      <c r="R1537" s="0" t="s">
        <v>52</v>
      </c>
      <c r="S1537" s="0" t="n">
        <v>20</v>
      </c>
      <c r="T1537" s="0" t="n">
        <v>2620</v>
      </c>
      <c r="U1537" s="0" t="n">
        <v>2620</v>
      </c>
      <c r="V1537" s="0" t="n">
        <v>2630</v>
      </c>
      <c r="W1537" s="0" t="s">
        <v>8098</v>
      </c>
      <c r="X1537" s="0" t="n">
        <v>15</v>
      </c>
      <c r="Y1537" s="0" t="s">
        <v>53</v>
      </c>
      <c r="Z1537" s="0" t="n">
        <v>2620</v>
      </c>
      <c r="AA1537" s="0" t="s">
        <v>54</v>
      </c>
      <c r="AB1537" s="0" t="s">
        <v>54</v>
      </c>
      <c r="AC1537" s="0" t="n">
        <v>352</v>
      </c>
      <c r="AD1537" s="0" t="s">
        <v>8099</v>
      </c>
      <c r="AG1537" s="6" t="n">
        <v>42735</v>
      </c>
      <c r="AH1537" s="0" t="n">
        <v>-9</v>
      </c>
      <c r="AI1537" s="0" t="n">
        <v>-9</v>
      </c>
      <c r="AJ1537" s="6" t="n">
        <v>42735</v>
      </c>
      <c r="AK1537" s="0" t="n">
        <v>352</v>
      </c>
      <c r="AL1537" s="6" t="n">
        <v>42735</v>
      </c>
      <c r="AM1537" s="0" t="n">
        <v>16</v>
      </c>
      <c r="AN1537" s="0" t="n">
        <v>17</v>
      </c>
      <c r="AO1537" s="0" t="n">
        <v>3</v>
      </c>
      <c r="AP1537" s="0" t="n">
        <v>3</v>
      </c>
      <c r="AQ1537" s="0" t="s">
        <v>8086</v>
      </c>
      <c r="AR1537" s="0" t="s">
        <v>58</v>
      </c>
      <c r="AS1537" s="0" t="s">
        <v>53</v>
      </c>
      <c r="AT1537" s="0" t="n">
        <v>9</v>
      </c>
      <c r="AU1537" s="0" t="n">
        <v>10</v>
      </c>
      <c r="AX1537" s="0" t="s">
        <v>8087</v>
      </c>
      <c r="AY1537" s="0" t="s">
        <v>8100</v>
      </c>
    </row>
    <row r="1538" customFormat="false" ht="15" hidden="false" customHeight="false" outlineLevel="0" collapsed="false">
      <c r="A1538" s="0" t="s">
        <v>8101</v>
      </c>
      <c r="B1538" s="0" t="s">
        <v>8081</v>
      </c>
      <c r="C1538" s="0" t="s">
        <v>8102</v>
      </c>
      <c r="E1538" s="1" t="s">
        <v>8102</v>
      </c>
      <c r="G1538" s="5" t="s">
        <v>8102</v>
      </c>
      <c r="H1538" s="5"/>
      <c r="I1538" s="5"/>
      <c r="J1538" s="5"/>
      <c r="K1538" s="5"/>
      <c r="L1538" s="5"/>
      <c r="M1538" s="5"/>
      <c r="N1538" s="5"/>
      <c r="O1538" s="0" t="s">
        <v>8102</v>
      </c>
      <c r="P1538" s="0" t="s">
        <v>8103</v>
      </c>
      <c r="Q1538" s="0" t="s">
        <v>51</v>
      </c>
      <c r="R1538" s="0" t="s">
        <v>52</v>
      </c>
      <c r="S1538" s="0" t="n">
        <v>1.898</v>
      </c>
      <c r="T1538" s="0" t="n">
        <v>2620</v>
      </c>
      <c r="U1538" s="0" t="n">
        <v>2620</v>
      </c>
      <c r="V1538" s="0" t="n">
        <v>6201</v>
      </c>
      <c r="X1538" s="0" t="n">
        <v>242</v>
      </c>
      <c r="Y1538" s="0" t="s">
        <v>53</v>
      </c>
      <c r="Z1538" s="0" t="n">
        <v>2620</v>
      </c>
      <c r="AA1538" s="0" t="s">
        <v>54</v>
      </c>
      <c r="AB1538" s="0" t="s">
        <v>54</v>
      </c>
      <c r="AC1538" s="0" t="n">
        <v>5.293</v>
      </c>
      <c r="AD1538" s="0" t="s">
        <v>8104</v>
      </c>
      <c r="AG1538" s="6" t="n">
        <v>42735</v>
      </c>
      <c r="AH1538" s="0" t="n">
        <v>1</v>
      </c>
      <c r="AI1538" s="0" t="n">
        <v>1</v>
      </c>
      <c r="AJ1538" s="6" t="n">
        <v>42735</v>
      </c>
      <c r="AK1538" s="0" t="n">
        <v>5.293</v>
      </c>
      <c r="AL1538" s="6" t="n">
        <v>42735</v>
      </c>
      <c r="AM1538" s="0" t="n">
        <v>1.061</v>
      </c>
      <c r="AN1538" s="0" t="n">
        <v>1.118</v>
      </c>
      <c r="AO1538" s="0" t="n">
        <v>186</v>
      </c>
      <c r="AP1538" s="0" t="n">
        <v>208</v>
      </c>
      <c r="AQ1538" s="0" t="s">
        <v>8086</v>
      </c>
      <c r="AR1538" s="0" t="s">
        <v>58</v>
      </c>
      <c r="AS1538" s="0" t="s">
        <v>53</v>
      </c>
      <c r="AT1538" s="0" t="n">
        <v>95</v>
      </c>
      <c r="AU1538" s="0" t="n">
        <v>103</v>
      </c>
      <c r="AV1538" s="0" t="s">
        <v>8087</v>
      </c>
      <c r="AW1538" s="0" t="s">
        <v>8087</v>
      </c>
      <c r="AX1538" s="0" t="s">
        <v>8087</v>
      </c>
    </row>
    <row r="1539" customFormat="false" ht="15" hidden="false" customHeight="false" outlineLevel="0" collapsed="false">
      <c r="A1539" s="0" t="s">
        <v>8105</v>
      </c>
      <c r="B1539" s="0" t="s">
        <v>8081</v>
      </c>
      <c r="C1539" s="0" t="s">
        <v>8106</v>
      </c>
      <c r="E1539" s="1" t="s">
        <v>8106</v>
      </c>
      <c r="G1539" s="5" t="s">
        <v>8106</v>
      </c>
      <c r="H1539" s="5"/>
      <c r="I1539" s="5"/>
      <c r="J1539" s="5"/>
      <c r="K1539" s="5"/>
      <c r="L1539" s="5"/>
      <c r="M1539" s="5"/>
      <c r="N1539" s="5"/>
      <c r="O1539" s="0" t="s">
        <v>8106</v>
      </c>
      <c r="P1539" s="0" t="s">
        <v>8107</v>
      </c>
      <c r="Q1539" s="0" t="s">
        <v>51</v>
      </c>
      <c r="R1539" s="0" t="s">
        <v>52</v>
      </c>
      <c r="S1539" s="0" t="n">
        <v>439</v>
      </c>
      <c r="T1539" s="0" t="n">
        <v>2825</v>
      </c>
      <c r="U1539" s="0" t="n">
        <v>2825</v>
      </c>
      <c r="X1539" s="0" t="n">
        <v>50</v>
      </c>
      <c r="Y1539" s="0" t="s">
        <v>77</v>
      </c>
      <c r="Z1539" s="0" t="n">
        <v>2825</v>
      </c>
      <c r="AA1539" s="0" t="s">
        <v>54</v>
      </c>
      <c r="AB1539" s="0" t="s">
        <v>54</v>
      </c>
      <c r="AD1539" s="0" t="s">
        <v>8108</v>
      </c>
      <c r="AG1539" s="6" t="n">
        <v>42735</v>
      </c>
      <c r="AH1539" s="0" t="n">
        <v>-58</v>
      </c>
      <c r="AI1539" s="0" t="n">
        <v>-61</v>
      </c>
      <c r="AJ1539" s="6" t="n">
        <v>42735</v>
      </c>
      <c r="AK1539" s="0" t="n">
        <v>5.28</v>
      </c>
      <c r="AL1539" s="6" t="n">
        <v>42369</v>
      </c>
      <c r="AM1539" s="0" t="n">
        <v>440</v>
      </c>
      <c r="AN1539" s="0" t="n">
        <v>464</v>
      </c>
      <c r="AO1539" s="0" t="n">
        <v>5</v>
      </c>
      <c r="AP1539" s="0" t="n">
        <v>6</v>
      </c>
      <c r="AQ1539" s="0" t="s">
        <v>8086</v>
      </c>
      <c r="AR1539" s="0" t="s">
        <v>58</v>
      </c>
      <c r="AS1539" s="0" t="s">
        <v>77</v>
      </c>
      <c r="AT1539" s="0" t="n">
        <v>29</v>
      </c>
      <c r="AU1539" s="0" t="n">
        <v>28</v>
      </c>
      <c r="AV1539" s="0" t="s">
        <v>8109</v>
      </c>
      <c r="AX1539" s="0" t="s">
        <v>8087</v>
      </c>
    </row>
    <row r="1540" customFormat="false" ht="15" hidden="false" customHeight="false" outlineLevel="0" collapsed="false">
      <c r="A1540" s="0" t="s">
        <v>8110</v>
      </c>
      <c r="B1540" s="0" t="s">
        <v>8081</v>
      </c>
      <c r="C1540" s="0" t="s">
        <v>8111</v>
      </c>
      <c r="E1540" s="1" t="s">
        <v>8111</v>
      </c>
      <c r="G1540" s="5" t="s">
        <v>8111</v>
      </c>
      <c r="H1540" s="5"/>
      <c r="I1540" s="5"/>
      <c r="J1540" s="5"/>
      <c r="K1540" s="5"/>
      <c r="L1540" s="5"/>
      <c r="M1540" s="5"/>
      <c r="N1540" s="5"/>
      <c r="O1540" s="0" t="s">
        <v>8112</v>
      </c>
      <c r="P1540" s="0" t="s">
        <v>8113</v>
      </c>
      <c r="Q1540" s="0" t="s">
        <v>51</v>
      </c>
      <c r="R1540" s="0" t="s">
        <v>52</v>
      </c>
      <c r="S1540" s="0" t="n">
        <v>27</v>
      </c>
      <c r="T1540" s="0" t="n">
        <v>6201</v>
      </c>
      <c r="U1540" s="0" t="n">
        <v>6201</v>
      </c>
      <c r="X1540" s="0" t="n">
        <v>7</v>
      </c>
      <c r="Y1540" s="0" t="s">
        <v>67</v>
      </c>
      <c r="Z1540" s="0" t="s">
        <v>120</v>
      </c>
      <c r="AA1540" s="0" t="s">
        <v>8114</v>
      </c>
      <c r="AB1540" s="0" t="s">
        <v>56</v>
      </c>
      <c r="AC1540" s="0" t="s">
        <v>120</v>
      </c>
      <c r="AD1540" s="0" t="s">
        <v>8115</v>
      </c>
      <c r="AG1540" s="6" t="n">
        <v>42735</v>
      </c>
      <c r="AH1540" s="0" t="n">
        <v>2</v>
      </c>
      <c r="AI1540" s="0" t="n">
        <v>2</v>
      </c>
      <c r="AJ1540" s="6" t="n">
        <v>42735</v>
      </c>
      <c r="AK1540" s="0" t="n">
        <v>118</v>
      </c>
      <c r="AL1540" s="6" t="n">
        <v>42735</v>
      </c>
      <c r="AM1540" s="0" t="n">
        <v>45</v>
      </c>
      <c r="AN1540" s="0" t="n">
        <v>47</v>
      </c>
      <c r="AO1540" s="0" t="n">
        <v>56</v>
      </c>
      <c r="AP1540" s="0" t="n">
        <v>63</v>
      </c>
      <c r="AQ1540" s="0" t="s">
        <v>8086</v>
      </c>
      <c r="AR1540" s="0" t="s">
        <v>58</v>
      </c>
      <c r="AS1540" s="0" t="s">
        <v>67</v>
      </c>
      <c r="AT1540" s="0" t="n">
        <v>2</v>
      </c>
      <c r="AU1540" s="0" t="n">
        <v>1</v>
      </c>
    </row>
    <row r="1541" customFormat="false" ht="15" hidden="false" customHeight="false" outlineLevel="0" collapsed="false">
      <c r="A1541" s="0" t="s">
        <v>8116</v>
      </c>
      <c r="B1541" s="0" t="s">
        <v>8081</v>
      </c>
      <c r="C1541" s="0" t="s">
        <v>8117</v>
      </c>
      <c r="E1541" s="1" t="s">
        <v>8117</v>
      </c>
      <c r="G1541" s="5" t="s">
        <v>8117</v>
      </c>
      <c r="H1541" s="5"/>
      <c r="I1541" s="5"/>
      <c r="J1541" s="5"/>
      <c r="K1541" s="5"/>
      <c r="L1541" s="5"/>
      <c r="M1541" s="5"/>
      <c r="N1541" s="5"/>
      <c r="O1541" s="0" t="s">
        <v>8117</v>
      </c>
      <c r="P1541" s="0" t="s">
        <v>8118</v>
      </c>
      <c r="Q1541" s="0" t="s">
        <v>51</v>
      </c>
      <c r="R1541" s="0" t="s">
        <v>52</v>
      </c>
      <c r="S1541" s="0" t="n">
        <v>215</v>
      </c>
      <c r="T1541" s="0" t="n">
        <v>2120</v>
      </c>
      <c r="U1541" s="0" t="n">
        <v>2120</v>
      </c>
      <c r="V1541" s="0" t="n">
        <v>4645</v>
      </c>
      <c r="X1541" s="0" t="n">
        <v>24</v>
      </c>
      <c r="Y1541" s="0" t="s">
        <v>77</v>
      </c>
      <c r="Z1541" s="0" t="n">
        <v>2120</v>
      </c>
      <c r="AA1541" s="0" t="s">
        <v>54</v>
      </c>
      <c r="AB1541" s="0" t="s">
        <v>54</v>
      </c>
      <c r="AC1541" s="0" t="n">
        <v>747</v>
      </c>
      <c r="AD1541" s="0" t="s">
        <v>8119</v>
      </c>
      <c r="AG1541" s="6" t="n">
        <v>42369</v>
      </c>
      <c r="AH1541" s="0" t="n">
        <v>14</v>
      </c>
      <c r="AI1541" s="0" t="n">
        <v>15</v>
      </c>
      <c r="AJ1541" s="6" t="n">
        <v>42369</v>
      </c>
      <c r="AK1541" s="0" t="n">
        <v>747</v>
      </c>
      <c r="AL1541" s="6" t="n">
        <v>42369</v>
      </c>
      <c r="AM1541" s="0" t="n">
        <v>247</v>
      </c>
      <c r="AN1541" s="0" t="n">
        <v>269</v>
      </c>
      <c r="AO1541" s="0" t="s">
        <v>56</v>
      </c>
      <c r="AP1541" s="0" t="s">
        <v>56</v>
      </c>
      <c r="AQ1541" s="0" t="s">
        <v>70</v>
      </c>
      <c r="AR1541" s="0" t="s">
        <v>70</v>
      </c>
      <c r="AS1541" s="0" t="s">
        <v>77</v>
      </c>
      <c r="AT1541" s="0" t="n">
        <v>9</v>
      </c>
      <c r="AU1541" s="0" t="n">
        <v>10</v>
      </c>
      <c r="AV1541" s="0" t="s">
        <v>8119</v>
      </c>
      <c r="AX1541" s="0" t="s">
        <v>8087</v>
      </c>
    </row>
    <row r="1542" customFormat="false" ht="15" hidden="false" customHeight="false" outlineLevel="0" collapsed="false">
      <c r="A1542" s="0" t="s">
        <v>8120</v>
      </c>
      <c r="B1542" s="0" t="s">
        <v>8081</v>
      </c>
      <c r="C1542" s="0" t="s">
        <v>8121</v>
      </c>
      <c r="E1542" s="1" t="s">
        <v>8121</v>
      </c>
      <c r="G1542" s="5" t="s">
        <v>8121</v>
      </c>
      <c r="H1542" s="5"/>
      <c r="I1542" s="5"/>
      <c r="J1542" s="5"/>
      <c r="K1542" s="5"/>
      <c r="L1542" s="5"/>
      <c r="M1542" s="5"/>
      <c r="N1542" s="5"/>
      <c r="O1542" s="0" t="s">
        <v>8122</v>
      </c>
      <c r="P1542" s="0" t="s">
        <v>8123</v>
      </c>
      <c r="Q1542" s="0" t="s">
        <v>51</v>
      </c>
      <c r="R1542" s="0" t="s">
        <v>52</v>
      </c>
      <c r="S1542" s="0" t="n">
        <v>13</v>
      </c>
      <c r="T1542" s="0" t="n">
        <v>6201</v>
      </c>
      <c r="U1542" s="0" t="n">
        <v>6201</v>
      </c>
      <c r="V1542" s="0" t="n">
        <v>4649</v>
      </c>
      <c r="X1542" s="0" t="n">
        <v>3</v>
      </c>
      <c r="Y1542" s="0" t="s">
        <v>67</v>
      </c>
      <c r="Z1542" s="0" t="s">
        <v>120</v>
      </c>
      <c r="AA1542" s="0" t="s">
        <v>8124</v>
      </c>
      <c r="AB1542" s="0" t="s">
        <v>56</v>
      </c>
      <c r="AC1542" s="0" t="s">
        <v>120</v>
      </c>
      <c r="AD1542" s="0" t="s">
        <v>8125</v>
      </c>
      <c r="AG1542" s="6" t="n">
        <v>42735</v>
      </c>
      <c r="AH1542" s="0" t="n">
        <v>0</v>
      </c>
      <c r="AI1542" s="0" t="n">
        <v>0</v>
      </c>
      <c r="AJ1542" s="6" t="n">
        <v>42735</v>
      </c>
      <c r="AK1542" s="0" t="n">
        <v>384</v>
      </c>
      <c r="AL1542" s="6" t="n">
        <v>42735</v>
      </c>
      <c r="AM1542" s="0" t="n">
        <v>16</v>
      </c>
      <c r="AN1542" s="0" t="n">
        <v>17</v>
      </c>
      <c r="AO1542" s="0" t="n">
        <v>17</v>
      </c>
      <c r="AP1542" s="0" t="n">
        <v>26</v>
      </c>
      <c r="AQ1542" s="0" t="s">
        <v>8086</v>
      </c>
      <c r="AR1542" s="0" t="s">
        <v>58</v>
      </c>
      <c r="AS1542" s="0" t="s">
        <v>67</v>
      </c>
      <c r="AT1542" s="0" t="n">
        <v>2</v>
      </c>
      <c r="AU1542" s="0" t="n">
        <v>1</v>
      </c>
      <c r="AX1542" s="0" t="s">
        <v>8087</v>
      </c>
    </row>
    <row r="1543" customFormat="false" ht="15" hidden="false" customHeight="false" outlineLevel="0" collapsed="false">
      <c r="A1543" s="0" t="s">
        <v>8126</v>
      </c>
      <c r="B1543" s="0" t="s">
        <v>8127</v>
      </c>
      <c r="C1543" s="0" t="s">
        <v>8128</v>
      </c>
      <c r="E1543" s="1" t="s">
        <v>8128</v>
      </c>
      <c r="G1543" s="5" t="s">
        <v>8128</v>
      </c>
      <c r="H1543" s="5"/>
      <c r="I1543" s="5"/>
      <c r="J1543" s="5"/>
      <c r="K1543" s="5"/>
      <c r="L1543" s="5"/>
      <c r="M1543" s="5"/>
      <c r="N1543" s="5"/>
      <c r="O1543" s="0" t="s">
        <v>8129</v>
      </c>
      <c r="P1543" s="0" t="s">
        <v>8130</v>
      </c>
      <c r="Q1543" s="0" t="s">
        <v>51</v>
      </c>
      <c r="R1543" s="0" t="s">
        <v>119</v>
      </c>
      <c r="S1543" s="0" t="s">
        <v>56</v>
      </c>
      <c r="T1543" s="0" t="n">
        <v>4652</v>
      </c>
      <c r="U1543" s="0" t="n">
        <v>4652</v>
      </c>
      <c r="X1543" s="0" t="n">
        <v>0</v>
      </c>
      <c r="Y1543" s="0" t="s">
        <v>67</v>
      </c>
      <c r="AA1543" s="0" t="s">
        <v>120</v>
      </c>
      <c r="AB1543" s="0" t="s">
        <v>56</v>
      </c>
      <c r="AD1543" s="0" t="s">
        <v>8131</v>
      </c>
      <c r="AH1543" s="0" t="s">
        <v>56</v>
      </c>
      <c r="AI1543" s="0" t="s">
        <v>56</v>
      </c>
      <c r="AK1543" s="0" t="n">
        <v>200</v>
      </c>
      <c r="AL1543" s="6" t="n">
        <v>42735</v>
      </c>
      <c r="AM1543" s="0" t="s">
        <v>56</v>
      </c>
      <c r="AN1543" s="0" t="s">
        <v>56</v>
      </c>
      <c r="AO1543" s="0" t="s">
        <v>56</v>
      </c>
      <c r="AP1543" s="0" t="s">
        <v>56</v>
      </c>
      <c r="AQ1543" s="0" t="s">
        <v>70</v>
      </c>
      <c r="AR1543" s="0" t="s">
        <v>70</v>
      </c>
      <c r="AS1543" s="0" t="s">
        <v>67</v>
      </c>
      <c r="AT1543" s="0" t="n">
        <v>16</v>
      </c>
      <c r="AU1543" s="0" t="n">
        <v>0</v>
      </c>
      <c r="AX1543" s="0" t="s">
        <v>823</v>
      </c>
    </row>
    <row r="1544" customFormat="false" ht="15" hidden="false" customHeight="false" outlineLevel="0" collapsed="false">
      <c r="A1544" s="0" t="s">
        <v>8132</v>
      </c>
      <c r="B1544" s="0" t="s">
        <v>8127</v>
      </c>
      <c r="C1544" s="0" t="s">
        <v>8133</v>
      </c>
      <c r="E1544" s="1" t="s">
        <v>8133</v>
      </c>
      <c r="G1544" s="5" t="s">
        <v>8133</v>
      </c>
      <c r="H1544" s="5" t="s">
        <v>8134</v>
      </c>
      <c r="I1544" s="5"/>
      <c r="J1544" s="5"/>
      <c r="K1544" s="5"/>
      <c r="L1544" s="5"/>
      <c r="M1544" s="5" t="s">
        <v>8135</v>
      </c>
      <c r="N1544" s="5"/>
      <c r="O1544" s="0" t="s">
        <v>8136</v>
      </c>
      <c r="P1544" s="0" t="s">
        <v>8137</v>
      </c>
      <c r="Q1544" s="0" t="s">
        <v>51</v>
      </c>
      <c r="R1544" s="0" t="s">
        <v>52</v>
      </c>
      <c r="S1544" s="0" t="n">
        <v>762</v>
      </c>
      <c r="T1544" s="0" t="n">
        <v>6420</v>
      </c>
      <c r="U1544" s="0" t="n">
        <v>6420</v>
      </c>
      <c r="V1544" s="0" t="n">
        <v>2910</v>
      </c>
      <c r="X1544" s="0" t="n">
        <v>0</v>
      </c>
      <c r="Y1544" s="0" t="s">
        <v>67</v>
      </c>
      <c r="Z1544" s="0" t="n">
        <v>2920</v>
      </c>
      <c r="AA1544" s="0" t="s">
        <v>54</v>
      </c>
      <c r="AB1544" s="0" t="s">
        <v>54</v>
      </c>
      <c r="AC1544" s="0" t="n">
        <v>7.28</v>
      </c>
      <c r="AD1544" s="0" t="s">
        <v>8138</v>
      </c>
      <c r="AG1544" s="6" t="n">
        <v>42369</v>
      </c>
      <c r="AH1544" s="0" t="n">
        <v>453</v>
      </c>
      <c r="AI1544" s="0" t="n">
        <v>493</v>
      </c>
      <c r="AJ1544" s="6" t="n">
        <v>42369</v>
      </c>
      <c r="AK1544" s="0" t="n">
        <v>7.41</v>
      </c>
      <c r="AL1544" s="6" t="n">
        <v>42369</v>
      </c>
      <c r="AM1544" s="0" t="n">
        <v>3.831</v>
      </c>
      <c r="AN1544" s="0" t="n">
        <v>4.17</v>
      </c>
      <c r="AO1544" s="0" t="s">
        <v>56</v>
      </c>
      <c r="AP1544" s="0" t="s">
        <v>56</v>
      </c>
      <c r="AQ1544" s="0" t="s">
        <v>70</v>
      </c>
      <c r="AR1544" s="0" t="s">
        <v>70</v>
      </c>
      <c r="AS1544" s="0" t="s">
        <v>67</v>
      </c>
      <c r="AT1544" s="0" t="n">
        <v>21</v>
      </c>
      <c r="AU1544" s="0" t="n">
        <v>0</v>
      </c>
    </row>
    <row r="1545" customFormat="false" ht="15" hidden="false" customHeight="false" outlineLevel="0" collapsed="false">
      <c r="A1545" s="0" t="s">
        <v>8139</v>
      </c>
      <c r="B1545" s="0" t="s">
        <v>8127</v>
      </c>
      <c r="C1545" s="0" t="s">
        <v>8140</v>
      </c>
      <c r="E1545" s="1" t="s">
        <v>8140</v>
      </c>
      <c r="G1545" s="5" t="s">
        <v>8140</v>
      </c>
      <c r="H1545" s="5"/>
      <c r="I1545" s="5"/>
      <c r="J1545" s="5"/>
      <c r="K1545" s="5"/>
      <c r="L1545" s="5"/>
      <c r="M1545" s="5"/>
      <c r="N1545" s="5"/>
      <c r="Q1545" s="0" t="s">
        <v>51</v>
      </c>
      <c r="R1545" s="0" t="s">
        <v>539</v>
      </c>
      <c r="S1545" s="0" t="s">
        <v>56</v>
      </c>
      <c r="X1545" s="0" t="n">
        <v>0</v>
      </c>
      <c r="Y1545" s="0" t="s">
        <v>512</v>
      </c>
      <c r="AH1545" s="0" t="s">
        <v>56</v>
      </c>
      <c r="AI1545" s="0" t="s">
        <v>56</v>
      </c>
      <c r="AK1545" s="0" t="s">
        <v>56</v>
      </c>
      <c r="AM1545" s="0" t="s">
        <v>56</v>
      </c>
      <c r="AN1545" s="0" t="s">
        <v>56</v>
      </c>
      <c r="AO1545" s="0" t="s">
        <v>56</v>
      </c>
      <c r="AP1545" s="0" t="s">
        <v>56</v>
      </c>
      <c r="AQ1545" s="0" t="s">
        <v>70</v>
      </c>
      <c r="AR1545" s="0" t="s">
        <v>70</v>
      </c>
      <c r="AS1545" s="0" t="s">
        <v>512</v>
      </c>
      <c r="AT1545" s="0" t="n">
        <v>0</v>
      </c>
      <c r="AU1545" s="0" t="n">
        <v>0</v>
      </c>
    </row>
    <row r="1546" customFormat="false" ht="15" hidden="false" customHeight="false" outlineLevel="0" collapsed="false">
      <c r="A1546" s="0" t="s">
        <v>8141</v>
      </c>
      <c r="B1546" s="0" t="s">
        <v>8127</v>
      </c>
      <c r="C1546" s="0" t="s">
        <v>8142</v>
      </c>
      <c r="E1546" s="1" t="s">
        <v>8142</v>
      </c>
      <c r="G1546" s="5" t="s">
        <v>8142</v>
      </c>
      <c r="H1546" s="5"/>
      <c r="I1546" s="5"/>
      <c r="J1546" s="5"/>
      <c r="K1546" s="5"/>
      <c r="L1546" s="5"/>
      <c r="M1546" s="5"/>
      <c r="N1546" s="5"/>
      <c r="O1546" s="0" t="s">
        <v>8143</v>
      </c>
      <c r="P1546" s="0" t="s">
        <v>8144</v>
      </c>
      <c r="Q1546" s="0" t="s">
        <v>51</v>
      </c>
      <c r="R1546" s="0" t="s">
        <v>52</v>
      </c>
      <c r="S1546" s="0" t="n">
        <v>541</v>
      </c>
      <c r="T1546" s="0" t="n">
        <v>6420</v>
      </c>
      <c r="U1546" s="0" t="n">
        <v>6420</v>
      </c>
      <c r="V1546" s="0" t="n">
        <v>1084</v>
      </c>
      <c r="X1546" s="0" t="n">
        <v>0</v>
      </c>
      <c r="Y1546" s="0" t="s">
        <v>67</v>
      </c>
      <c r="Z1546" s="0" t="s">
        <v>120</v>
      </c>
      <c r="AA1546" s="0" t="s">
        <v>120</v>
      </c>
      <c r="AB1546" s="0" t="s">
        <v>56</v>
      </c>
      <c r="AC1546" s="0" t="s">
        <v>120</v>
      </c>
      <c r="AD1546" s="0" t="s">
        <v>8145</v>
      </c>
      <c r="AG1546" s="6" t="n">
        <v>42460</v>
      </c>
      <c r="AH1546" s="0" t="n">
        <v>111</v>
      </c>
      <c r="AI1546" s="0" t="n">
        <v>126</v>
      </c>
      <c r="AJ1546" s="6" t="n">
        <v>42460</v>
      </c>
      <c r="AK1546" s="0" t="n">
        <v>2.465</v>
      </c>
      <c r="AL1546" s="6" t="n">
        <v>42460</v>
      </c>
      <c r="AM1546" s="0" t="n">
        <v>1.313</v>
      </c>
      <c r="AN1546" s="0" t="n">
        <v>1.494</v>
      </c>
      <c r="AO1546" s="0" t="s">
        <v>56</v>
      </c>
      <c r="AP1546" s="0" t="s">
        <v>56</v>
      </c>
      <c r="AQ1546" s="0" t="s">
        <v>70</v>
      </c>
      <c r="AR1546" s="0" t="s">
        <v>70</v>
      </c>
      <c r="AS1546" s="0" t="s">
        <v>67</v>
      </c>
      <c r="AT1546" s="0" t="n">
        <v>47</v>
      </c>
      <c r="AU1546" s="0" t="n">
        <v>0</v>
      </c>
      <c r="AX1546" s="0" t="s">
        <v>823</v>
      </c>
    </row>
    <row r="1547" customFormat="false" ht="15" hidden="false" customHeight="false" outlineLevel="0" collapsed="false">
      <c r="A1547" s="0" t="s">
        <v>8146</v>
      </c>
      <c r="B1547" s="0" t="s">
        <v>8127</v>
      </c>
      <c r="C1547" s="0" t="s">
        <v>8147</v>
      </c>
      <c r="E1547" s="1" t="s">
        <v>8147</v>
      </c>
      <c r="G1547" s="5" t="s">
        <v>8147</v>
      </c>
      <c r="H1547" s="5"/>
      <c r="I1547" s="5"/>
      <c r="J1547" s="5"/>
      <c r="K1547" s="5"/>
      <c r="L1547" s="5"/>
      <c r="M1547" s="5"/>
      <c r="N1547" s="5"/>
      <c r="Q1547" s="0" t="s">
        <v>51</v>
      </c>
      <c r="R1547" s="0" t="s">
        <v>52</v>
      </c>
      <c r="S1547" s="0" t="n">
        <v>1.958</v>
      </c>
      <c r="T1547" s="0" t="n">
        <v>1413</v>
      </c>
      <c r="U1547" s="0" t="n">
        <v>1413</v>
      </c>
      <c r="V1547" s="0" t="n">
        <v>1419</v>
      </c>
      <c r="X1547" s="0" t="n">
        <v>0</v>
      </c>
      <c r="Y1547" s="0" t="s">
        <v>512</v>
      </c>
      <c r="AD1547" s="0" t="s">
        <v>8148</v>
      </c>
      <c r="AG1547" s="6" t="n">
        <v>42735</v>
      </c>
      <c r="AH1547" s="0" t="n">
        <v>349</v>
      </c>
      <c r="AI1547" s="0" t="n">
        <v>367</v>
      </c>
      <c r="AJ1547" s="6" t="n">
        <v>42735</v>
      </c>
      <c r="AK1547" s="0" t="n">
        <v>17.8</v>
      </c>
      <c r="AL1547" s="6" t="n">
        <v>42735</v>
      </c>
      <c r="AM1547" s="0" t="n">
        <v>1.942</v>
      </c>
      <c r="AN1547" s="0" t="n">
        <v>2.047</v>
      </c>
      <c r="AO1547" s="0" t="s">
        <v>56</v>
      </c>
      <c r="AP1547" s="0" t="s">
        <v>56</v>
      </c>
      <c r="AQ1547" s="0" t="s">
        <v>70</v>
      </c>
      <c r="AR1547" s="0" t="s">
        <v>70</v>
      </c>
      <c r="AS1547" s="0" t="s">
        <v>512</v>
      </c>
      <c r="AT1547" s="0" t="n">
        <v>0</v>
      </c>
      <c r="AU1547" s="0" t="n">
        <v>0</v>
      </c>
    </row>
    <row r="1548" customFormat="false" ht="15" hidden="false" customHeight="false" outlineLevel="0" collapsed="false">
      <c r="A1548" s="0" t="s">
        <v>8149</v>
      </c>
      <c r="B1548" s="0" t="s">
        <v>8127</v>
      </c>
      <c r="C1548" s="0" t="s">
        <v>8150</v>
      </c>
      <c r="E1548" s="1" t="s">
        <v>8150</v>
      </c>
      <c r="G1548" s="5" t="s">
        <v>8150</v>
      </c>
      <c r="H1548" s="5"/>
      <c r="I1548" s="5"/>
      <c r="J1548" s="5"/>
      <c r="K1548" s="5"/>
      <c r="L1548" s="5"/>
      <c r="M1548" s="5"/>
      <c r="N1548" s="5"/>
      <c r="Q1548" s="0" t="s">
        <v>51</v>
      </c>
      <c r="R1548" s="0" t="s">
        <v>52</v>
      </c>
      <c r="S1548" s="0" t="n">
        <v>455</v>
      </c>
      <c r="T1548" s="0" t="n">
        <v>6420</v>
      </c>
      <c r="U1548" s="0" t="n">
        <v>6420</v>
      </c>
      <c r="V1548" s="0" t="n">
        <v>2611</v>
      </c>
      <c r="X1548" s="0" t="n">
        <v>0</v>
      </c>
      <c r="Y1548" s="0" t="s">
        <v>512</v>
      </c>
      <c r="AD1548" s="0" t="s">
        <v>8138</v>
      </c>
      <c r="AG1548" s="6" t="n">
        <v>42460</v>
      </c>
      <c r="AH1548" s="0" t="n">
        <v>11</v>
      </c>
      <c r="AI1548" s="0" t="n">
        <v>12</v>
      </c>
      <c r="AJ1548" s="6" t="n">
        <v>42460</v>
      </c>
      <c r="AK1548" s="0" t="n">
        <v>4.4</v>
      </c>
      <c r="AL1548" s="6" t="n">
        <v>42460</v>
      </c>
      <c r="AM1548" s="0" t="n">
        <v>251</v>
      </c>
      <c r="AN1548" s="0" t="n">
        <v>286</v>
      </c>
      <c r="AO1548" s="0" t="s">
        <v>56</v>
      </c>
      <c r="AP1548" s="0" t="s">
        <v>56</v>
      </c>
      <c r="AQ1548" s="0" t="s">
        <v>70</v>
      </c>
      <c r="AR1548" s="0" t="s">
        <v>70</v>
      </c>
      <c r="AS1548" s="0" t="s">
        <v>512</v>
      </c>
      <c r="AT1548" s="0" t="n">
        <v>0</v>
      </c>
      <c r="AU1548" s="0" t="n">
        <v>0</v>
      </c>
      <c r="AX1548" s="0" t="s">
        <v>823</v>
      </c>
    </row>
    <row r="1549" customFormat="false" ht="15" hidden="false" customHeight="false" outlineLevel="0" collapsed="false">
      <c r="A1549" s="0" t="s">
        <v>8151</v>
      </c>
      <c r="B1549" s="0" t="s">
        <v>8127</v>
      </c>
      <c r="C1549" s="0" t="s">
        <v>8152</v>
      </c>
      <c r="E1549" s="1" t="s">
        <v>8152</v>
      </c>
      <c r="G1549" s="5" t="s">
        <v>8152</v>
      </c>
      <c r="H1549" s="5" t="s">
        <v>8153</v>
      </c>
      <c r="I1549" s="5" t="s">
        <v>8154</v>
      </c>
      <c r="J1549" s="5"/>
      <c r="K1549" s="5"/>
      <c r="L1549" s="5"/>
      <c r="M1549" s="5"/>
      <c r="N1549" s="5"/>
      <c r="Q1549" s="0" t="s">
        <v>51</v>
      </c>
      <c r="R1549" s="0" t="s">
        <v>52</v>
      </c>
      <c r="S1549" s="0" t="n">
        <v>2.481</v>
      </c>
      <c r="T1549" s="0" t="n">
        <v>6420</v>
      </c>
      <c r="U1549" s="0" t="n">
        <v>6420</v>
      </c>
      <c r="V1549" s="0" t="n">
        <v>2221</v>
      </c>
      <c r="X1549" s="0" t="n">
        <v>0</v>
      </c>
      <c r="Y1549" s="0" t="s">
        <v>512</v>
      </c>
      <c r="AD1549" s="0" t="s">
        <v>8155</v>
      </c>
      <c r="AG1549" s="6" t="n">
        <v>42735</v>
      </c>
      <c r="AH1549" s="0" t="n">
        <v>261</v>
      </c>
      <c r="AI1549" s="0" t="n">
        <v>275</v>
      </c>
      <c r="AJ1549" s="6" t="n">
        <v>42735</v>
      </c>
      <c r="AK1549" s="0" t="n">
        <v>9.1</v>
      </c>
      <c r="AL1549" s="6" t="n">
        <v>42735</v>
      </c>
      <c r="AM1549" s="0" t="n">
        <v>3.03</v>
      </c>
      <c r="AN1549" s="0" t="n">
        <v>3.194</v>
      </c>
      <c r="AO1549" s="0" t="s">
        <v>56</v>
      </c>
      <c r="AP1549" s="0" t="s">
        <v>56</v>
      </c>
      <c r="AQ1549" s="0" t="s">
        <v>70</v>
      </c>
      <c r="AR1549" s="0" t="s">
        <v>70</v>
      </c>
      <c r="AS1549" s="0" t="s">
        <v>512</v>
      </c>
      <c r="AT1549" s="0" t="n">
        <v>0</v>
      </c>
      <c r="AU1549" s="0" t="n">
        <v>0</v>
      </c>
      <c r="AV1549" s="0" t="s">
        <v>823</v>
      </c>
      <c r="AX1549" s="0" t="s">
        <v>823</v>
      </c>
    </row>
    <row r="1550" customFormat="false" ht="15" hidden="false" customHeight="false" outlineLevel="0" collapsed="false">
      <c r="A1550" s="0" t="s">
        <v>8156</v>
      </c>
      <c r="B1550" s="0" t="s">
        <v>8127</v>
      </c>
      <c r="C1550" s="0" t="s">
        <v>8157</v>
      </c>
      <c r="E1550" s="1" t="s">
        <v>8157</v>
      </c>
      <c r="G1550" s="5" t="s">
        <v>8157</v>
      </c>
      <c r="H1550" s="5" t="s">
        <v>8158</v>
      </c>
      <c r="I1550" s="5" t="s">
        <v>8159</v>
      </c>
      <c r="J1550" s="5" t="s">
        <v>8160</v>
      </c>
      <c r="K1550" s="5" t="s">
        <v>8161</v>
      </c>
      <c r="L1550" s="5" t="s">
        <v>8162</v>
      </c>
      <c r="M1550" s="5"/>
      <c r="N1550" s="5"/>
      <c r="O1550" s="0" t="s">
        <v>8163</v>
      </c>
      <c r="P1550" s="0" t="s">
        <v>8164</v>
      </c>
      <c r="Q1550" s="0" t="s">
        <v>51</v>
      </c>
      <c r="R1550" s="0" t="s">
        <v>52</v>
      </c>
      <c r="S1550" s="0" t="n">
        <v>892</v>
      </c>
      <c r="T1550" s="0" t="n">
        <v>6420</v>
      </c>
      <c r="U1550" s="0" t="n">
        <v>6420</v>
      </c>
      <c r="V1550" s="0" t="n">
        <v>1310</v>
      </c>
      <c r="X1550" s="0" t="n">
        <v>0</v>
      </c>
      <c r="Y1550" s="0" t="s">
        <v>67</v>
      </c>
      <c r="Z1550" s="0" t="n">
        <v>1729</v>
      </c>
      <c r="AA1550" s="0" t="s">
        <v>54</v>
      </c>
      <c r="AB1550" s="0" t="s">
        <v>54</v>
      </c>
      <c r="AC1550" s="0" t="n">
        <v>4.102</v>
      </c>
      <c r="AD1550" s="0" t="s">
        <v>8145</v>
      </c>
      <c r="AG1550" s="6" t="n">
        <v>42735</v>
      </c>
      <c r="AH1550" s="0" t="n">
        <v>43</v>
      </c>
      <c r="AI1550" s="0" t="n">
        <v>45</v>
      </c>
      <c r="AJ1550" s="6" t="n">
        <v>42735</v>
      </c>
      <c r="AK1550" s="0" t="n">
        <v>4.102</v>
      </c>
      <c r="AL1550" s="6" t="n">
        <v>42735</v>
      </c>
      <c r="AM1550" s="0" t="n">
        <v>1.179</v>
      </c>
      <c r="AN1550" s="0" t="n">
        <v>1.242</v>
      </c>
      <c r="AO1550" s="0" t="s">
        <v>56</v>
      </c>
      <c r="AP1550" s="0" t="s">
        <v>56</v>
      </c>
      <c r="AQ1550" s="0" t="s">
        <v>70</v>
      </c>
      <c r="AR1550" s="0" t="s">
        <v>70</v>
      </c>
      <c r="AS1550" s="0" t="s">
        <v>67</v>
      </c>
      <c r="AT1550" s="0" t="n">
        <v>8</v>
      </c>
      <c r="AU1550" s="0" t="n">
        <v>0</v>
      </c>
      <c r="AX1550" s="0" t="s">
        <v>823</v>
      </c>
    </row>
    <row r="1551" customFormat="false" ht="15" hidden="false" customHeight="false" outlineLevel="0" collapsed="false">
      <c r="A1551" s="0" t="s">
        <v>8165</v>
      </c>
      <c r="B1551" s="0" t="s">
        <v>8127</v>
      </c>
      <c r="C1551" s="0" t="s">
        <v>8166</v>
      </c>
      <c r="E1551" s="1" t="s">
        <v>8166</v>
      </c>
      <c r="G1551" s="5" t="s">
        <v>8166</v>
      </c>
      <c r="H1551" s="5"/>
      <c r="I1551" s="5"/>
      <c r="J1551" s="5"/>
      <c r="K1551" s="5"/>
      <c r="L1551" s="5"/>
      <c r="M1551" s="5"/>
      <c r="N1551" s="5"/>
      <c r="Q1551" s="0" t="s">
        <v>51</v>
      </c>
      <c r="R1551" s="0" t="s">
        <v>119</v>
      </c>
      <c r="S1551" s="0" t="s">
        <v>56</v>
      </c>
      <c r="T1551" s="0" t="n">
        <v>4652</v>
      </c>
      <c r="U1551" s="0" t="n">
        <v>4652</v>
      </c>
      <c r="X1551" s="0" t="n">
        <v>0</v>
      </c>
      <c r="Y1551" s="0" t="s">
        <v>512</v>
      </c>
      <c r="AD1551" s="0" t="s">
        <v>8167</v>
      </c>
      <c r="AH1551" s="0" t="s">
        <v>56</v>
      </c>
      <c r="AI1551" s="0" t="s">
        <v>56</v>
      </c>
      <c r="AK1551" s="0" t="n">
        <v>260</v>
      </c>
      <c r="AL1551" s="6" t="n">
        <v>42735</v>
      </c>
      <c r="AM1551" s="0" t="s">
        <v>56</v>
      </c>
      <c r="AN1551" s="0" t="s">
        <v>56</v>
      </c>
      <c r="AO1551" s="0" t="s">
        <v>56</v>
      </c>
      <c r="AP1551" s="0" t="s">
        <v>56</v>
      </c>
      <c r="AQ1551" s="0" t="s">
        <v>70</v>
      </c>
      <c r="AR1551" s="0" t="s">
        <v>70</v>
      </c>
      <c r="AS1551" s="0" t="s">
        <v>512</v>
      </c>
      <c r="AT1551" s="0" t="n">
        <v>0</v>
      </c>
      <c r="AU1551" s="0" t="n">
        <v>0</v>
      </c>
      <c r="AW1551" s="0" t="s">
        <v>8168</v>
      </c>
      <c r="AX1551" s="0" t="s">
        <v>823</v>
      </c>
    </row>
    <row r="1552" customFormat="false" ht="15" hidden="false" customHeight="false" outlineLevel="0" collapsed="false">
      <c r="A1552" s="0" t="s">
        <v>8169</v>
      </c>
      <c r="B1552" s="0" t="s">
        <v>8127</v>
      </c>
      <c r="C1552" s="0" t="s">
        <v>8170</v>
      </c>
      <c r="E1552" s="1" t="s">
        <v>8170</v>
      </c>
      <c r="G1552" s="5" t="s">
        <v>8170</v>
      </c>
      <c r="H1552" s="5" t="s">
        <v>8171</v>
      </c>
      <c r="I1552" s="5"/>
      <c r="J1552" s="5"/>
      <c r="K1552" s="5"/>
      <c r="L1552" s="5"/>
      <c r="M1552" s="5"/>
      <c r="N1552" s="5"/>
      <c r="Q1552" s="0" t="s">
        <v>51</v>
      </c>
      <c r="R1552" s="0" t="s">
        <v>539</v>
      </c>
      <c r="S1552" s="0" t="s">
        <v>56</v>
      </c>
      <c r="X1552" s="0" t="n">
        <v>0</v>
      </c>
      <c r="Y1552" s="0" t="s">
        <v>512</v>
      </c>
      <c r="AH1552" s="0" t="s">
        <v>56</v>
      </c>
      <c r="AI1552" s="0" t="s">
        <v>56</v>
      </c>
      <c r="AK1552" s="0" t="s">
        <v>56</v>
      </c>
      <c r="AM1552" s="0" t="s">
        <v>56</v>
      </c>
      <c r="AN1552" s="0" t="s">
        <v>56</v>
      </c>
      <c r="AO1552" s="0" t="s">
        <v>56</v>
      </c>
      <c r="AP1552" s="0" t="s">
        <v>56</v>
      </c>
      <c r="AQ1552" s="0" t="s">
        <v>70</v>
      </c>
      <c r="AR1552" s="0" t="s">
        <v>70</v>
      </c>
      <c r="AS1552" s="0" t="s">
        <v>512</v>
      </c>
      <c r="AT1552" s="0" t="n">
        <v>0</v>
      </c>
      <c r="AU1552" s="0" t="n">
        <v>0</v>
      </c>
    </row>
    <row r="1553" customFormat="false" ht="15" hidden="false" customHeight="false" outlineLevel="0" collapsed="false">
      <c r="A1553" s="0" t="s">
        <v>8172</v>
      </c>
      <c r="B1553" s="0" t="s">
        <v>8127</v>
      </c>
      <c r="C1553" s="0" t="s">
        <v>8173</v>
      </c>
      <c r="E1553" s="1" t="s">
        <v>8173</v>
      </c>
      <c r="G1553" s="5" t="s">
        <v>8173</v>
      </c>
      <c r="H1553" s="5" t="s">
        <v>8174</v>
      </c>
      <c r="I1553" s="5" t="s">
        <v>8175</v>
      </c>
      <c r="J1553" s="5"/>
      <c r="K1553" s="5"/>
      <c r="L1553" s="5"/>
      <c r="M1553" s="5"/>
      <c r="N1553" s="5"/>
      <c r="Q1553" s="0" t="s">
        <v>51</v>
      </c>
      <c r="R1553" s="0" t="s">
        <v>539</v>
      </c>
      <c r="S1553" s="0" t="s">
        <v>56</v>
      </c>
      <c r="X1553" s="0" t="n">
        <v>0</v>
      </c>
      <c r="Y1553" s="0" t="s">
        <v>512</v>
      </c>
      <c r="AH1553" s="0" t="s">
        <v>56</v>
      </c>
      <c r="AI1553" s="0" t="s">
        <v>56</v>
      </c>
      <c r="AK1553" s="0" t="s">
        <v>56</v>
      </c>
      <c r="AM1553" s="0" t="s">
        <v>56</v>
      </c>
      <c r="AN1553" s="0" t="s">
        <v>56</v>
      </c>
      <c r="AO1553" s="0" t="s">
        <v>56</v>
      </c>
      <c r="AP1553" s="0" t="s">
        <v>56</v>
      </c>
      <c r="AQ1553" s="0" t="s">
        <v>70</v>
      </c>
      <c r="AR1553" s="0" t="s">
        <v>70</v>
      </c>
      <c r="AS1553" s="0" t="s">
        <v>512</v>
      </c>
      <c r="AT1553" s="0" t="n">
        <v>0</v>
      </c>
      <c r="AU1553" s="0" t="n">
        <v>0</v>
      </c>
    </row>
    <row r="1554" customFormat="false" ht="15" hidden="false" customHeight="false" outlineLevel="0" collapsed="false">
      <c r="A1554" s="0" t="s">
        <v>8176</v>
      </c>
      <c r="B1554" s="0" t="s">
        <v>8127</v>
      </c>
      <c r="C1554" s="0" t="s">
        <v>8177</v>
      </c>
      <c r="E1554" s="1" t="s">
        <v>8177</v>
      </c>
      <c r="G1554" s="5" t="s">
        <v>8177</v>
      </c>
      <c r="H1554" s="5"/>
      <c r="I1554" s="5"/>
      <c r="J1554" s="5"/>
      <c r="K1554" s="5"/>
      <c r="L1554" s="5"/>
      <c r="M1554" s="5"/>
      <c r="N1554" s="5"/>
      <c r="O1554" s="0" t="s">
        <v>8177</v>
      </c>
      <c r="P1554" s="0" t="s">
        <v>8178</v>
      </c>
      <c r="Q1554" s="0" t="s">
        <v>51</v>
      </c>
      <c r="R1554" s="0" t="s">
        <v>52</v>
      </c>
      <c r="S1554" s="0" t="n">
        <v>5.485</v>
      </c>
      <c r="T1554" s="0" t="n">
        <v>2824</v>
      </c>
      <c r="U1554" s="0" t="n">
        <v>2824</v>
      </c>
      <c r="X1554" s="0" t="n">
        <v>253</v>
      </c>
      <c r="Y1554" s="0" t="n">
        <v>2824</v>
      </c>
      <c r="Z1554" s="0" t="s">
        <v>54</v>
      </c>
      <c r="AA1554" s="0" t="s">
        <v>54</v>
      </c>
      <c r="AB1554" s="0" t="n">
        <v>20.642</v>
      </c>
      <c r="AC1554" s="0" t="s">
        <v>8179</v>
      </c>
      <c r="AF1554" s="6" t="n">
        <v>42735</v>
      </c>
      <c r="AG1554" s="0" t="n">
        <v>388</v>
      </c>
      <c r="AH1554" s="0" t="n">
        <v>409</v>
      </c>
      <c r="AI1554" s="6" t="n">
        <v>42735</v>
      </c>
      <c r="AJ1554" s="0" t="n">
        <v>20.642</v>
      </c>
      <c r="AK1554" s="6" t="n">
        <v>42735</v>
      </c>
      <c r="AL1554" s="0" t="n">
        <v>4.858</v>
      </c>
      <c r="AM1554" s="0" t="n">
        <v>5.12</v>
      </c>
      <c r="AN1554" s="0" t="n">
        <v>7.664</v>
      </c>
      <c r="AO1554" s="0" t="n">
        <v>8.563</v>
      </c>
      <c r="AP1554" s="0" t="s">
        <v>816</v>
      </c>
      <c r="AQ1554" s="0" t="s">
        <v>58</v>
      </c>
      <c r="AR1554" s="0" t="s">
        <v>53</v>
      </c>
      <c r="AS1554" s="0" t="n">
        <v>139</v>
      </c>
      <c r="AT1554" s="0" t="n">
        <v>141</v>
      </c>
      <c r="AU1554" s="0" t="s">
        <v>8179</v>
      </c>
      <c r="AW1554" s="0" t="s">
        <v>823</v>
      </c>
      <c r="AX1554" s="0" t="s">
        <v>8180</v>
      </c>
    </row>
    <row r="1555" customFormat="false" ht="15" hidden="false" customHeight="false" outlineLevel="0" collapsed="false">
      <c r="A1555" s="0" t="s">
        <v>8181</v>
      </c>
      <c r="B1555" s="0" t="s">
        <v>8127</v>
      </c>
      <c r="C1555" s="0" t="s">
        <v>8182</v>
      </c>
      <c r="E1555" s="1" t="s">
        <v>8182</v>
      </c>
      <c r="G1555" s="5" t="s">
        <v>8182</v>
      </c>
      <c r="H1555" s="5" t="s">
        <v>8183</v>
      </c>
      <c r="I1555" s="5" t="s">
        <v>8184</v>
      </c>
      <c r="J1555" s="5" t="s">
        <v>8185</v>
      </c>
      <c r="K1555" s="5"/>
      <c r="L1555" s="5"/>
      <c r="M1555" s="5"/>
      <c r="N1555" s="5"/>
      <c r="O1555" s="0" t="s">
        <v>8182</v>
      </c>
      <c r="P1555" s="0" t="s">
        <v>8186</v>
      </c>
      <c r="Q1555" s="0" t="s">
        <v>51</v>
      </c>
      <c r="R1555" s="0" t="s">
        <v>52</v>
      </c>
      <c r="S1555" s="0" t="n">
        <v>1.607</v>
      </c>
      <c r="T1555" s="0" t="n">
        <v>2120</v>
      </c>
      <c r="U1555" s="0" t="n">
        <v>2120</v>
      </c>
      <c r="V1555" s="0" t="n">
        <v>4645</v>
      </c>
      <c r="W1555" s="0" t="s">
        <v>8187</v>
      </c>
      <c r="X1555" s="0" t="n">
        <v>40</v>
      </c>
      <c r="Y1555" s="0" t="s">
        <v>77</v>
      </c>
      <c r="Z1555" s="0" t="n">
        <v>2120</v>
      </c>
      <c r="AA1555" s="0" t="s">
        <v>54</v>
      </c>
      <c r="AB1555" s="0" t="s">
        <v>54</v>
      </c>
      <c r="AC1555" s="0" t="n">
        <v>10.529</v>
      </c>
      <c r="AD1555" s="0" t="s">
        <v>8145</v>
      </c>
      <c r="AG1555" s="6" t="n">
        <v>42735</v>
      </c>
      <c r="AH1555" s="0" t="n">
        <v>257</v>
      </c>
      <c r="AI1555" s="0" t="n">
        <v>271</v>
      </c>
      <c r="AJ1555" s="6" t="n">
        <v>42735</v>
      </c>
      <c r="AK1555" s="0" t="n">
        <v>10.529</v>
      </c>
      <c r="AL1555" s="6" t="n">
        <v>42735</v>
      </c>
      <c r="AM1555" s="0" t="n">
        <v>1.806</v>
      </c>
      <c r="AN1555" s="0" t="n">
        <v>1.904</v>
      </c>
      <c r="AO1555" s="0" t="n">
        <v>7.954</v>
      </c>
      <c r="AP1555" s="0" t="n">
        <v>8.888</v>
      </c>
      <c r="AQ1555" s="0" t="s">
        <v>816</v>
      </c>
      <c r="AR1555" s="0" t="s">
        <v>58</v>
      </c>
      <c r="AS1555" s="0" t="s">
        <v>77</v>
      </c>
      <c r="AT1555" s="0" t="n">
        <v>27</v>
      </c>
      <c r="AU1555" s="0" t="n">
        <v>33</v>
      </c>
      <c r="AX1555" s="0" t="s">
        <v>823</v>
      </c>
    </row>
    <row r="1556" customFormat="false" ht="15" hidden="false" customHeight="false" outlineLevel="0" collapsed="false">
      <c r="A1556" s="0" t="s">
        <v>8188</v>
      </c>
      <c r="B1556" s="0" t="s">
        <v>8127</v>
      </c>
      <c r="C1556" s="0" t="s">
        <v>8189</v>
      </c>
      <c r="E1556" s="1" t="s">
        <v>8189</v>
      </c>
      <c r="G1556" s="5" t="s">
        <v>8189</v>
      </c>
      <c r="H1556" s="5"/>
      <c r="I1556" s="5"/>
      <c r="J1556" s="5"/>
      <c r="K1556" s="5"/>
      <c r="L1556" s="5"/>
      <c r="M1556" s="5"/>
      <c r="N1556" s="5"/>
      <c r="O1556" s="0" t="s">
        <v>8189</v>
      </c>
      <c r="P1556" s="0" t="s">
        <v>8190</v>
      </c>
      <c r="Q1556" s="0" t="s">
        <v>51</v>
      </c>
      <c r="R1556" s="0" t="s">
        <v>52</v>
      </c>
      <c r="S1556" s="0" t="n">
        <v>43.485</v>
      </c>
      <c r="T1556" s="0" t="n">
        <v>2620</v>
      </c>
      <c r="U1556" s="0" t="n">
        <v>2620</v>
      </c>
      <c r="V1556" s="0" t="n">
        <v>2620</v>
      </c>
      <c r="W1556" s="0" t="s">
        <v>8191</v>
      </c>
      <c r="X1556" s="0" t="n">
        <v>293</v>
      </c>
      <c r="Y1556" s="0" t="s">
        <v>77</v>
      </c>
      <c r="Z1556" s="0" t="n">
        <v>2620</v>
      </c>
      <c r="AA1556" s="0" t="s">
        <v>54</v>
      </c>
      <c r="AB1556" s="0" t="s">
        <v>54</v>
      </c>
      <c r="AC1556" s="0" t="n">
        <v>52</v>
      </c>
      <c r="AD1556" s="0" t="s">
        <v>8192</v>
      </c>
      <c r="AG1556" s="6" t="n">
        <v>42825</v>
      </c>
      <c r="AH1556" s="0" t="n">
        <v>502</v>
      </c>
      <c r="AI1556" s="0" t="n">
        <v>537</v>
      </c>
      <c r="AJ1556" s="6" t="n">
        <v>42825</v>
      </c>
      <c r="AK1556" s="0" t="n">
        <v>52</v>
      </c>
      <c r="AL1556" s="6" t="n">
        <v>42825</v>
      </c>
      <c r="AM1556" s="0" t="n">
        <v>25.429</v>
      </c>
      <c r="AN1556" s="0" t="n">
        <v>27.186</v>
      </c>
      <c r="AO1556" s="0" t="n">
        <v>6.43</v>
      </c>
      <c r="AP1556" s="0" t="n">
        <v>7.185</v>
      </c>
      <c r="AQ1556" s="0" t="s">
        <v>816</v>
      </c>
      <c r="AR1556" s="0" t="s">
        <v>58</v>
      </c>
      <c r="AS1556" s="0" t="s">
        <v>77</v>
      </c>
      <c r="AT1556" s="0" t="n">
        <v>144</v>
      </c>
      <c r="AU1556" s="0" t="n">
        <v>153</v>
      </c>
      <c r="AX1556" s="0" t="s">
        <v>823</v>
      </c>
    </row>
    <row r="1557" customFormat="false" ht="15" hidden="false" customHeight="false" outlineLevel="0" collapsed="false">
      <c r="A1557" s="0" t="s">
        <v>8193</v>
      </c>
      <c r="B1557" s="0" t="s">
        <v>8127</v>
      </c>
      <c r="C1557" s="0" t="s">
        <v>8194</v>
      </c>
      <c r="E1557" s="1" t="s">
        <v>8194</v>
      </c>
      <c r="G1557" s="5" t="s">
        <v>8194</v>
      </c>
      <c r="H1557" s="5"/>
      <c r="I1557" s="5"/>
      <c r="J1557" s="5"/>
      <c r="K1557" s="5"/>
      <c r="L1557" s="5"/>
      <c r="M1557" s="5"/>
      <c r="N1557" s="5"/>
      <c r="O1557" s="0" t="s">
        <v>8195</v>
      </c>
      <c r="P1557" s="0" t="s">
        <v>8196</v>
      </c>
      <c r="Q1557" s="0" t="s">
        <v>51</v>
      </c>
      <c r="R1557" s="0" t="s">
        <v>52</v>
      </c>
      <c r="S1557" s="0" t="n">
        <v>5.868</v>
      </c>
      <c r="T1557" s="0" t="n">
        <v>4910</v>
      </c>
      <c r="U1557" s="0" t="n">
        <v>4910</v>
      </c>
      <c r="V1557" s="0" t="n">
        <v>4931</v>
      </c>
      <c r="X1557" s="0" t="n">
        <v>142</v>
      </c>
      <c r="Y1557" s="0" t="s">
        <v>67</v>
      </c>
      <c r="Z1557" s="0" t="n">
        <v>8411</v>
      </c>
      <c r="AA1557" s="0" t="s">
        <v>120</v>
      </c>
      <c r="AB1557" s="0" t="s">
        <v>56</v>
      </c>
      <c r="AC1557" s="0" t="s">
        <v>120</v>
      </c>
      <c r="AD1557" s="0" t="s">
        <v>8197</v>
      </c>
      <c r="AG1557" s="6" t="n">
        <v>42735</v>
      </c>
      <c r="AH1557" s="0" t="n">
        <v>1.255</v>
      </c>
      <c r="AI1557" s="0" t="n">
        <v>1.322</v>
      </c>
      <c r="AJ1557" s="6" t="n">
        <v>42735</v>
      </c>
      <c r="AK1557" s="0" t="n">
        <v>27.505</v>
      </c>
      <c r="AL1557" s="6" t="n">
        <v>42735</v>
      </c>
      <c r="AM1557" s="0" t="n">
        <v>31.485</v>
      </c>
      <c r="AN1557" s="0" t="n">
        <v>33.188</v>
      </c>
      <c r="AO1557" s="0" t="n">
        <v>29.575</v>
      </c>
      <c r="AP1557" s="0" t="n">
        <v>33.046</v>
      </c>
      <c r="AQ1557" s="0" t="s">
        <v>816</v>
      </c>
      <c r="AR1557" s="0" t="s">
        <v>58</v>
      </c>
      <c r="AS1557" s="0" t="s">
        <v>67</v>
      </c>
      <c r="AT1557" s="0" t="n">
        <v>94</v>
      </c>
      <c r="AU1557" s="0" t="n">
        <v>80</v>
      </c>
      <c r="AW1557" s="0" t="s">
        <v>876</v>
      </c>
      <c r="AX1557" s="0" t="s">
        <v>823</v>
      </c>
    </row>
    <row r="1558" customFormat="false" ht="15" hidden="false" customHeight="false" outlineLevel="0" collapsed="false">
      <c r="A1558" s="0" t="s">
        <v>8198</v>
      </c>
      <c r="B1558" s="0" t="s">
        <v>8127</v>
      </c>
      <c r="C1558" s="0" t="s">
        <v>8199</v>
      </c>
      <c r="E1558" s="1" t="s">
        <v>8199</v>
      </c>
      <c r="G1558" s="5" t="s">
        <v>8199</v>
      </c>
      <c r="H1558" s="5" t="s">
        <v>8200</v>
      </c>
      <c r="I1558" s="5"/>
      <c r="J1558" s="5"/>
      <c r="K1558" s="5"/>
      <c r="L1558" s="5"/>
      <c r="M1558" s="5"/>
      <c r="N1558" s="5"/>
      <c r="O1558" s="0" t="s">
        <v>1289</v>
      </c>
      <c r="P1558" s="0" t="s">
        <v>1290</v>
      </c>
      <c r="Q1558" s="0" t="s">
        <v>51</v>
      </c>
      <c r="R1558" s="0" t="s">
        <v>52</v>
      </c>
      <c r="S1558" s="0" t="n">
        <v>102.217</v>
      </c>
      <c r="T1558" s="0" t="n">
        <v>6190</v>
      </c>
      <c r="U1558" s="0" t="n">
        <v>6190</v>
      </c>
      <c r="V1558" s="0" t="n">
        <v>6190</v>
      </c>
      <c r="W1558" s="0" t="s">
        <v>8201</v>
      </c>
      <c r="X1558" s="0" t="n">
        <v>971</v>
      </c>
      <c r="Y1558" s="0" t="s">
        <v>67</v>
      </c>
      <c r="Z1558" s="0" t="s">
        <v>120</v>
      </c>
      <c r="AA1558" s="0" t="s">
        <v>120</v>
      </c>
      <c r="AB1558" s="0" t="s">
        <v>56</v>
      </c>
      <c r="AC1558" s="0" t="s">
        <v>120</v>
      </c>
      <c r="AD1558" s="0" t="s">
        <v>823</v>
      </c>
      <c r="AG1558" s="6" t="n">
        <v>42735</v>
      </c>
      <c r="AH1558" s="0" t="n">
        <v>14.844</v>
      </c>
      <c r="AI1558" s="0" t="n">
        <v>15.647</v>
      </c>
      <c r="AJ1558" s="6" t="n">
        <v>42735</v>
      </c>
      <c r="AK1558" s="0" t="n">
        <v>460.647</v>
      </c>
      <c r="AL1558" s="6" t="n">
        <v>42735</v>
      </c>
      <c r="AM1558" s="0" t="n">
        <v>207.622</v>
      </c>
      <c r="AN1558" s="0" t="n">
        <v>218.854</v>
      </c>
      <c r="AO1558" s="0" t="n">
        <v>196.709</v>
      </c>
      <c r="AP1558" s="0" t="n">
        <v>219.793</v>
      </c>
      <c r="AQ1558" s="0" t="s">
        <v>816</v>
      </c>
      <c r="AR1558" s="0" t="s">
        <v>58</v>
      </c>
      <c r="AS1558" s="0" t="s">
        <v>67</v>
      </c>
      <c r="AT1558" s="0" t="n">
        <v>13179</v>
      </c>
      <c r="AU1558" s="0" t="n">
        <v>73</v>
      </c>
      <c r="AX1558" s="0" t="s">
        <v>823</v>
      </c>
    </row>
    <row r="1559" customFormat="false" ht="15" hidden="false" customHeight="false" outlineLevel="0" collapsed="false">
      <c r="A1559" s="0" t="s">
        <v>8202</v>
      </c>
      <c r="B1559" s="0" t="s">
        <v>8127</v>
      </c>
      <c r="C1559" s="0" t="s">
        <v>8203</v>
      </c>
      <c r="E1559" s="1" t="s">
        <v>8203</v>
      </c>
      <c r="G1559" s="5" t="s">
        <v>8203</v>
      </c>
      <c r="H1559" s="5"/>
      <c r="I1559" s="5"/>
      <c r="J1559" s="5"/>
      <c r="K1559" s="5"/>
      <c r="L1559" s="5"/>
      <c r="M1559" s="5"/>
      <c r="N1559" s="5"/>
      <c r="O1559" s="0" t="s">
        <v>1289</v>
      </c>
      <c r="P1559" s="0" t="s">
        <v>1290</v>
      </c>
      <c r="Q1559" s="0" t="s">
        <v>51</v>
      </c>
      <c r="R1559" s="0" t="s">
        <v>52</v>
      </c>
      <c r="S1559" s="0" t="n">
        <v>21.078</v>
      </c>
      <c r="T1559" s="0" t="n">
        <v>910</v>
      </c>
      <c r="U1559" s="0" t="n">
        <v>910</v>
      </c>
      <c r="X1559" s="0" t="n">
        <v>212</v>
      </c>
      <c r="Y1559" s="0" t="s">
        <v>67</v>
      </c>
      <c r="Z1559" s="0" t="s">
        <v>120</v>
      </c>
      <c r="AA1559" s="0" t="s">
        <v>120</v>
      </c>
      <c r="AB1559" s="0" t="s">
        <v>56</v>
      </c>
      <c r="AC1559" s="0" t="s">
        <v>120</v>
      </c>
      <c r="AD1559" s="0" t="s">
        <v>1652</v>
      </c>
      <c r="AG1559" s="6" t="n">
        <v>42735</v>
      </c>
      <c r="AH1559" s="0" t="n">
        <v>87</v>
      </c>
      <c r="AI1559" s="0" t="n">
        <v>92</v>
      </c>
      <c r="AJ1559" s="6" t="n">
        <v>42735</v>
      </c>
      <c r="AK1559" s="0" t="n">
        <v>19.436</v>
      </c>
      <c r="AL1559" s="6" t="n">
        <v>42735</v>
      </c>
      <c r="AM1559" s="0" t="n">
        <v>87.046</v>
      </c>
      <c r="AN1559" s="0" t="n">
        <v>91.755</v>
      </c>
      <c r="AO1559" s="0" t="n">
        <v>43.739</v>
      </c>
      <c r="AP1559" s="0" t="n">
        <v>48.872</v>
      </c>
      <c r="AQ1559" s="0" t="s">
        <v>816</v>
      </c>
      <c r="AR1559" s="0" t="s">
        <v>58</v>
      </c>
      <c r="AS1559" s="0" t="s">
        <v>67</v>
      </c>
      <c r="AT1559" s="0" t="n">
        <v>13179</v>
      </c>
      <c r="AU1559" s="0" t="n">
        <v>31</v>
      </c>
      <c r="AW1559" s="0" t="s">
        <v>8204</v>
      </c>
      <c r="AX1559" s="0" t="s">
        <v>823</v>
      </c>
      <c r="AY1559" s="0" t="s">
        <v>8205</v>
      </c>
    </row>
    <row r="1560" customFormat="false" ht="15" hidden="false" customHeight="false" outlineLevel="0" collapsed="false">
      <c r="A1560" s="0" t="s">
        <v>8206</v>
      </c>
      <c r="B1560" s="0" t="s">
        <v>8127</v>
      </c>
      <c r="C1560" s="0" t="s">
        <v>8207</v>
      </c>
      <c r="E1560" s="1" t="s">
        <v>8207</v>
      </c>
      <c r="G1560" s="5" t="s">
        <v>8207</v>
      </c>
      <c r="H1560" s="5"/>
      <c r="I1560" s="5"/>
      <c r="J1560" s="5"/>
      <c r="K1560" s="5"/>
      <c r="L1560" s="5"/>
      <c r="M1560" s="5"/>
      <c r="N1560" s="5"/>
      <c r="O1560" s="0" t="s">
        <v>8208</v>
      </c>
      <c r="P1560" s="0" t="s">
        <v>8209</v>
      </c>
      <c r="Q1560" s="0" t="s">
        <v>51</v>
      </c>
      <c r="R1560" s="0" t="s">
        <v>52</v>
      </c>
      <c r="S1560" s="0" t="n">
        <v>11.01</v>
      </c>
      <c r="T1560" s="0" t="n">
        <v>2452</v>
      </c>
      <c r="U1560" s="0" t="n">
        <v>2452</v>
      </c>
      <c r="V1560" s="0" t="n">
        <v>2120</v>
      </c>
      <c r="X1560" s="0" t="n">
        <v>989</v>
      </c>
      <c r="Y1560" s="0" t="s">
        <v>67</v>
      </c>
      <c r="Z1560" s="0" t="s">
        <v>120</v>
      </c>
      <c r="AA1560" s="0" t="s">
        <v>120</v>
      </c>
      <c r="AB1560" s="0" t="s">
        <v>56</v>
      </c>
      <c r="AC1560" s="0" t="s">
        <v>120</v>
      </c>
      <c r="AD1560" s="0" t="s">
        <v>8138</v>
      </c>
      <c r="AG1560" s="6" t="n">
        <v>42735</v>
      </c>
      <c r="AH1560" s="0" t="n">
        <v>1.402</v>
      </c>
      <c r="AI1560" s="0" t="n">
        <v>1.477</v>
      </c>
      <c r="AJ1560" s="6" t="n">
        <v>42735</v>
      </c>
      <c r="AK1560" s="0" t="n">
        <v>53</v>
      </c>
      <c r="AL1560" s="6" t="n">
        <v>42735</v>
      </c>
      <c r="AM1560" s="0" t="n">
        <v>66.447</v>
      </c>
      <c r="AN1560" s="0" t="n">
        <v>70.042</v>
      </c>
      <c r="AO1560" s="0" t="n">
        <v>11.585</v>
      </c>
      <c r="AP1560" s="0" t="n">
        <v>12.944</v>
      </c>
      <c r="AQ1560" s="0" t="s">
        <v>816</v>
      </c>
      <c r="AR1560" s="0" t="s">
        <v>58</v>
      </c>
      <c r="AS1560" s="0" t="s">
        <v>67</v>
      </c>
      <c r="AT1560" s="0" t="n">
        <v>459</v>
      </c>
      <c r="AU1560" s="0" t="n">
        <v>83</v>
      </c>
      <c r="AX1560" s="0" t="s">
        <v>823</v>
      </c>
    </row>
    <row r="1561" customFormat="false" ht="15" hidden="false" customHeight="false" outlineLevel="0" collapsed="false">
      <c r="A1561" s="0" t="s">
        <v>8210</v>
      </c>
      <c r="B1561" s="0" t="s">
        <v>8211</v>
      </c>
      <c r="C1561" s="0" t="s">
        <v>8212</v>
      </c>
      <c r="E1561" s="1" t="s">
        <v>8212</v>
      </c>
      <c r="G1561" s="5" t="s">
        <v>8212</v>
      </c>
      <c r="H1561" s="5"/>
      <c r="I1561" s="5"/>
      <c r="J1561" s="5"/>
      <c r="K1561" s="5"/>
      <c r="L1561" s="5"/>
      <c r="M1561" s="5"/>
      <c r="N1561" s="5"/>
      <c r="O1561" s="0" t="s">
        <v>8212</v>
      </c>
      <c r="P1561" s="0" t="s">
        <v>8213</v>
      </c>
      <c r="Q1561" s="0" t="s">
        <v>51</v>
      </c>
      <c r="R1561" s="0" t="s">
        <v>52</v>
      </c>
      <c r="S1561" s="0" t="n">
        <v>1.327</v>
      </c>
      <c r="T1561" s="0" t="n">
        <v>2120</v>
      </c>
      <c r="U1561" s="0" t="n">
        <v>2120</v>
      </c>
      <c r="V1561" s="0" t="n">
        <v>4645</v>
      </c>
      <c r="X1561" s="0" t="n">
        <v>623</v>
      </c>
      <c r="Y1561" s="0" t="s">
        <v>77</v>
      </c>
      <c r="Z1561" s="0" t="n">
        <v>2120</v>
      </c>
      <c r="AA1561" s="0" t="s">
        <v>54</v>
      </c>
      <c r="AB1561" s="0" t="s">
        <v>54</v>
      </c>
      <c r="AC1561" s="0" t="n">
        <v>11.82</v>
      </c>
      <c r="AD1561" s="0" t="s">
        <v>8214</v>
      </c>
      <c r="AG1561" s="6" t="n">
        <v>42735</v>
      </c>
      <c r="AH1561" s="0" t="n">
        <v>214</v>
      </c>
      <c r="AI1561" s="0" t="n">
        <v>225</v>
      </c>
      <c r="AJ1561" s="6" t="n">
        <v>42735</v>
      </c>
      <c r="AK1561" s="0" t="n">
        <v>11.82</v>
      </c>
      <c r="AL1561" s="6" t="n">
        <v>42735</v>
      </c>
      <c r="AM1561" s="0" t="n">
        <v>2.629</v>
      </c>
      <c r="AN1561" s="0" t="n">
        <v>2.771</v>
      </c>
      <c r="AO1561" s="0" t="n">
        <v>4.301</v>
      </c>
      <c r="AP1561" s="0" t="n">
        <v>4.806</v>
      </c>
      <c r="AQ1561" s="0" t="s">
        <v>8215</v>
      </c>
      <c r="AR1561" s="0" t="s">
        <v>58</v>
      </c>
      <c r="AS1561" s="0" t="s">
        <v>77</v>
      </c>
      <c r="AT1561" s="0" t="n">
        <v>135</v>
      </c>
      <c r="AU1561" s="0" t="n">
        <v>154</v>
      </c>
      <c r="AV1561" s="0" t="s">
        <v>8216</v>
      </c>
      <c r="AX1561" s="0" t="s">
        <v>8217</v>
      </c>
      <c r="AY1561" s="0" t="s">
        <v>8218</v>
      </c>
    </row>
    <row r="1562" customFormat="false" ht="15" hidden="false" customHeight="false" outlineLevel="0" collapsed="false">
      <c r="A1562" s="0" t="s">
        <v>8219</v>
      </c>
      <c r="B1562" s="0" t="s">
        <v>8220</v>
      </c>
      <c r="C1562" s="0" t="s">
        <v>8221</v>
      </c>
      <c r="E1562" s="1" t="s">
        <v>8221</v>
      </c>
      <c r="G1562" s="5" t="s">
        <v>8221</v>
      </c>
      <c r="H1562" s="5"/>
      <c r="I1562" s="5"/>
      <c r="J1562" s="5"/>
      <c r="K1562" s="5"/>
      <c r="L1562" s="5"/>
      <c r="M1562" s="5"/>
      <c r="N1562" s="5"/>
      <c r="O1562" s="0" t="s">
        <v>8222</v>
      </c>
      <c r="P1562" s="0" t="s">
        <v>8223</v>
      </c>
      <c r="Q1562" s="0" t="s">
        <v>451</v>
      </c>
      <c r="R1562" s="0" t="s">
        <v>52</v>
      </c>
      <c r="S1562" s="0" t="n">
        <v>3.114</v>
      </c>
      <c r="T1562" s="0" t="n">
        <v>6419</v>
      </c>
      <c r="U1562" s="0" t="n">
        <v>6419</v>
      </c>
      <c r="V1562" s="0" t="n">
        <v>6492</v>
      </c>
      <c r="X1562" s="0" t="n">
        <v>517</v>
      </c>
      <c r="Y1562" s="0" t="s">
        <v>67</v>
      </c>
      <c r="Z1562" s="0" t="n">
        <v>8411</v>
      </c>
      <c r="AA1562" s="0" t="s">
        <v>120</v>
      </c>
      <c r="AB1562" s="0" t="s">
        <v>56</v>
      </c>
      <c r="AC1562" s="0" t="s">
        <v>120</v>
      </c>
      <c r="AD1562" s="0" t="s">
        <v>8224</v>
      </c>
      <c r="AG1562" s="6" t="n">
        <v>42735</v>
      </c>
      <c r="AH1562" s="0" t="n">
        <v>1.356</v>
      </c>
      <c r="AI1562" s="0" t="n">
        <v>1.429</v>
      </c>
      <c r="AJ1562" s="6" t="n">
        <v>42735</v>
      </c>
      <c r="AK1562" s="0" t="n">
        <v>10.376</v>
      </c>
      <c r="AL1562" s="6" t="n">
        <v>42735</v>
      </c>
      <c r="AM1562" s="0" t="n">
        <v>95.622</v>
      </c>
      <c r="AN1562" s="0" t="n">
        <v>100.795</v>
      </c>
      <c r="AO1562" s="0" t="n">
        <v>14.115</v>
      </c>
      <c r="AP1562" s="0" t="n">
        <v>15.771</v>
      </c>
      <c r="AQ1562" s="0" t="s">
        <v>8225</v>
      </c>
      <c r="AR1562" s="0" t="s">
        <v>58</v>
      </c>
      <c r="AS1562" s="0" t="s">
        <v>67</v>
      </c>
      <c r="AT1562" s="0" t="n">
        <v>261</v>
      </c>
      <c r="AU1562" s="0" t="n">
        <v>70</v>
      </c>
      <c r="AX1562" s="0" t="s">
        <v>8049</v>
      </c>
      <c r="AY1562" s="0" t="s">
        <v>8226</v>
      </c>
    </row>
    <row r="1563" customFormat="false" ht="15" hidden="false" customHeight="false" outlineLevel="0" collapsed="false">
      <c r="A1563" s="0" t="s">
        <v>8227</v>
      </c>
      <c r="B1563" s="0" t="s">
        <v>8220</v>
      </c>
      <c r="C1563" s="0" t="s">
        <v>8228</v>
      </c>
      <c r="E1563" s="1" t="s">
        <v>8228</v>
      </c>
      <c r="G1563" s="5" t="s">
        <v>8228</v>
      </c>
      <c r="H1563" s="5"/>
      <c r="I1563" s="5"/>
      <c r="J1563" s="5"/>
      <c r="K1563" s="5"/>
      <c r="L1563" s="5"/>
      <c r="M1563" s="5"/>
      <c r="N1563" s="5"/>
      <c r="O1563" s="0" t="s">
        <v>8228</v>
      </c>
      <c r="P1563" s="0" t="s">
        <v>8229</v>
      </c>
      <c r="Q1563" s="0" t="s">
        <v>51</v>
      </c>
      <c r="R1563" s="0" t="s">
        <v>52</v>
      </c>
      <c r="S1563" s="0" t="n">
        <v>3.277</v>
      </c>
      <c r="T1563" s="0" t="n">
        <v>2511</v>
      </c>
      <c r="U1563" s="0" t="n">
        <v>2511</v>
      </c>
      <c r="V1563" s="0" t="n">
        <v>1623</v>
      </c>
      <c r="W1563" s="0" t="s">
        <v>8230</v>
      </c>
      <c r="X1563" s="0" t="n">
        <v>530</v>
      </c>
      <c r="Y1563" s="0" t="s">
        <v>53</v>
      </c>
      <c r="Z1563" s="0" t="n">
        <v>2511</v>
      </c>
      <c r="AA1563" s="0" t="s">
        <v>54</v>
      </c>
      <c r="AB1563" s="0" t="s">
        <v>54</v>
      </c>
      <c r="AC1563" s="0" t="n">
        <v>10.396</v>
      </c>
      <c r="AD1563" s="0" t="s">
        <v>8231</v>
      </c>
      <c r="AG1563" s="6" t="n">
        <v>42735</v>
      </c>
      <c r="AH1563" s="0" t="n">
        <v>255</v>
      </c>
      <c r="AI1563" s="0" t="n">
        <v>269</v>
      </c>
      <c r="AJ1563" s="6" t="n">
        <v>42735</v>
      </c>
      <c r="AK1563" s="0" t="n">
        <v>10.396</v>
      </c>
      <c r="AL1563" s="6" t="n">
        <v>42735</v>
      </c>
      <c r="AM1563" s="0" t="n">
        <v>3.005</v>
      </c>
      <c r="AN1563" s="0" t="n">
        <v>3.167</v>
      </c>
      <c r="AO1563" s="0" t="n">
        <v>5.497</v>
      </c>
      <c r="AP1563" s="0" t="n">
        <v>6.143</v>
      </c>
      <c r="AQ1563" s="0" t="s">
        <v>8225</v>
      </c>
      <c r="AR1563" s="0" t="s">
        <v>58</v>
      </c>
      <c r="AS1563" s="0" t="s">
        <v>53</v>
      </c>
      <c r="AT1563" s="0" t="n">
        <v>242</v>
      </c>
      <c r="AU1563" s="0" t="n">
        <v>244</v>
      </c>
      <c r="AV1563" s="0" t="s">
        <v>8232</v>
      </c>
      <c r="AW1563" s="0" t="s">
        <v>8233</v>
      </c>
      <c r="AX1563" s="0" t="s">
        <v>8049</v>
      </c>
      <c r="AY1563" s="0" t="s">
        <v>8234</v>
      </c>
    </row>
    <row r="1564" customFormat="false" ht="15" hidden="false" customHeight="false" outlineLevel="0" collapsed="false">
      <c r="A1564" s="0" t="s">
        <v>8235</v>
      </c>
      <c r="B1564" s="0" t="s">
        <v>8220</v>
      </c>
      <c r="C1564" s="0" t="s">
        <v>8236</v>
      </c>
      <c r="E1564" s="1" t="s">
        <v>8236</v>
      </c>
      <c r="G1564" s="5" t="s">
        <v>8236</v>
      </c>
      <c r="H1564" s="5"/>
      <c r="I1564" s="5"/>
      <c r="J1564" s="5"/>
      <c r="K1564" s="5"/>
      <c r="L1564" s="5"/>
      <c r="M1564" s="5"/>
      <c r="N1564" s="5"/>
      <c r="O1564" s="0" t="s">
        <v>8236</v>
      </c>
      <c r="P1564" s="0" t="s">
        <v>8237</v>
      </c>
      <c r="Q1564" s="0" t="s">
        <v>51</v>
      </c>
      <c r="R1564" s="0" t="s">
        <v>52</v>
      </c>
      <c r="S1564" s="0" t="n">
        <v>6.462</v>
      </c>
      <c r="T1564" s="0" t="n">
        <v>1089</v>
      </c>
      <c r="U1564" s="0" t="n">
        <v>1089</v>
      </c>
      <c r="V1564" s="0" t="n">
        <v>1012</v>
      </c>
      <c r="X1564" s="0" t="n">
        <v>593</v>
      </c>
      <c r="Y1564" s="0" t="s">
        <v>53</v>
      </c>
      <c r="Z1564" s="0" t="n">
        <v>1089</v>
      </c>
      <c r="AA1564" s="0" t="s">
        <v>54</v>
      </c>
      <c r="AB1564" s="0" t="s">
        <v>54</v>
      </c>
      <c r="AC1564" s="0" t="n">
        <v>23.036</v>
      </c>
      <c r="AD1564" s="0" t="s">
        <v>8238</v>
      </c>
      <c r="AG1564" s="6" t="n">
        <v>42735</v>
      </c>
      <c r="AH1564" s="0" t="n">
        <v>533</v>
      </c>
      <c r="AI1564" s="0" t="n">
        <v>562</v>
      </c>
      <c r="AJ1564" s="6" t="n">
        <v>42735</v>
      </c>
      <c r="AK1564" s="0" t="n">
        <v>23.036</v>
      </c>
      <c r="AL1564" s="6" t="n">
        <v>42735</v>
      </c>
      <c r="AM1564" s="0" t="n">
        <v>7.422</v>
      </c>
      <c r="AN1564" s="0" t="n">
        <v>7.823</v>
      </c>
      <c r="AO1564" s="0" t="n">
        <v>13.597</v>
      </c>
      <c r="AP1564" s="0" t="n">
        <v>15.193</v>
      </c>
      <c r="AQ1564" s="0" t="s">
        <v>8225</v>
      </c>
      <c r="AR1564" s="0" t="s">
        <v>58</v>
      </c>
      <c r="AS1564" s="0" t="s">
        <v>53</v>
      </c>
      <c r="AT1564" s="0" t="n">
        <v>268</v>
      </c>
      <c r="AU1564" s="0" t="n">
        <v>270</v>
      </c>
      <c r="AV1564" s="0" t="s">
        <v>8239</v>
      </c>
      <c r="AX1564" s="0" t="s">
        <v>8049</v>
      </c>
      <c r="AY1564" s="0" t="s">
        <v>8240</v>
      </c>
    </row>
    <row r="1565" customFormat="false" ht="15" hidden="false" customHeight="false" outlineLevel="0" collapsed="false">
      <c r="A1565" s="0" t="s">
        <v>8241</v>
      </c>
      <c r="B1565" s="0" t="s">
        <v>8220</v>
      </c>
      <c r="C1565" s="0" t="s">
        <v>8242</v>
      </c>
      <c r="E1565" s="1" t="s">
        <v>8242</v>
      </c>
      <c r="G1565" s="5" t="s">
        <v>8242</v>
      </c>
      <c r="H1565" s="5"/>
      <c r="I1565" s="5"/>
      <c r="J1565" s="5"/>
      <c r="K1565" s="5"/>
      <c r="L1565" s="5"/>
      <c r="M1565" s="5"/>
      <c r="N1565" s="5"/>
      <c r="O1565" s="0" t="s">
        <v>8243</v>
      </c>
      <c r="P1565" s="0" t="s">
        <v>8244</v>
      </c>
      <c r="Q1565" s="0" t="s">
        <v>51</v>
      </c>
      <c r="R1565" s="0" t="s">
        <v>119</v>
      </c>
      <c r="S1565" s="0" t="n">
        <v>32</v>
      </c>
      <c r="T1565" s="0" t="n">
        <v>6201</v>
      </c>
      <c r="U1565" s="0" t="n">
        <v>6201</v>
      </c>
      <c r="W1565" s="0" t="s">
        <v>8245</v>
      </c>
      <c r="X1565" s="0" t="n">
        <v>14</v>
      </c>
      <c r="Y1565" s="0" t="s">
        <v>67</v>
      </c>
      <c r="Z1565" s="0" t="n">
        <v>7010</v>
      </c>
      <c r="AA1565" s="0" t="s">
        <v>54</v>
      </c>
      <c r="AB1565" s="0" t="s">
        <v>54</v>
      </c>
      <c r="AC1565" s="0" t="n">
        <v>180</v>
      </c>
      <c r="AD1565" s="0" t="s">
        <v>8246</v>
      </c>
      <c r="AG1565" s="6" t="n">
        <v>40209</v>
      </c>
      <c r="AH1565" s="0" t="n">
        <v>1</v>
      </c>
      <c r="AI1565" s="0" t="n">
        <v>1</v>
      </c>
      <c r="AJ1565" s="6" t="n">
        <v>40209</v>
      </c>
      <c r="AK1565" s="0" t="n">
        <v>208</v>
      </c>
      <c r="AL1565" s="6" t="n">
        <v>40209</v>
      </c>
      <c r="AM1565" s="0" t="n">
        <v>41</v>
      </c>
      <c r="AN1565" s="0" t="n">
        <v>57</v>
      </c>
      <c r="AO1565" s="0" t="n">
        <v>76</v>
      </c>
      <c r="AP1565" s="0" t="n">
        <v>102</v>
      </c>
      <c r="AQ1565" s="0" t="s">
        <v>189</v>
      </c>
      <c r="AR1565" s="0" t="s">
        <v>189</v>
      </c>
      <c r="AS1565" s="0" t="s">
        <v>67</v>
      </c>
      <c r="AT1565" s="0" t="n">
        <v>12</v>
      </c>
      <c r="AU1565" s="0" t="n">
        <v>9</v>
      </c>
      <c r="AX1565" s="0" t="s">
        <v>8049</v>
      </c>
      <c r="AY1565" s="0" t="s">
        <v>8247</v>
      </c>
    </row>
    <row r="1566" customFormat="false" ht="15" hidden="false" customHeight="false" outlineLevel="0" collapsed="false">
      <c r="A1566" s="0" t="s">
        <v>8248</v>
      </c>
      <c r="B1566" s="0" t="s">
        <v>8220</v>
      </c>
      <c r="C1566" s="0" t="s">
        <v>8249</v>
      </c>
      <c r="E1566" s="1" t="s">
        <v>8249</v>
      </c>
      <c r="G1566" s="5" t="s">
        <v>8249</v>
      </c>
      <c r="H1566" s="5"/>
      <c r="I1566" s="5"/>
      <c r="J1566" s="5"/>
      <c r="K1566" s="5"/>
      <c r="L1566" s="5"/>
      <c r="M1566" s="5"/>
      <c r="N1566" s="5"/>
      <c r="O1566" s="0" t="s">
        <v>8249</v>
      </c>
      <c r="P1566" s="0" t="s">
        <v>8250</v>
      </c>
      <c r="Q1566" s="0" t="s">
        <v>51</v>
      </c>
      <c r="R1566" s="0" t="s">
        <v>52</v>
      </c>
      <c r="S1566" s="0" t="n">
        <v>3.002</v>
      </c>
      <c r="T1566" s="0" t="n">
        <v>1051</v>
      </c>
      <c r="U1566" s="0" t="n">
        <v>1051</v>
      </c>
      <c r="V1566" s="0" t="n">
        <v>1011</v>
      </c>
      <c r="W1566" s="0" t="s">
        <v>8251</v>
      </c>
      <c r="X1566" s="0" t="n">
        <v>235</v>
      </c>
      <c r="Y1566" s="0" t="s">
        <v>77</v>
      </c>
      <c r="Z1566" s="0" t="n">
        <v>1051</v>
      </c>
      <c r="AA1566" s="0" t="s">
        <v>54</v>
      </c>
      <c r="AB1566" s="0" t="s">
        <v>54</v>
      </c>
      <c r="AC1566" s="0" t="n">
        <v>4.794</v>
      </c>
      <c r="AD1566" s="0" t="s">
        <v>8252</v>
      </c>
      <c r="AG1566" s="6" t="n">
        <v>42735</v>
      </c>
      <c r="AH1566" s="0" t="n">
        <v>212</v>
      </c>
      <c r="AI1566" s="0" t="n">
        <v>223</v>
      </c>
      <c r="AJ1566" s="6" t="n">
        <v>42735</v>
      </c>
      <c r="AK1566" s="0" t="n">
        <v>4.794</v>
      </c>
      <c r="AL1566" s="6" t="n">
        <v>42735</v>
      </c>
      <c r="AM1566" s="0" t="n">
        <v>2.709</v>
      </c>
      <c r="AN1566" s="0" t="n">
        <v>2.855</v>
      </c>
      <c r="AO1566" s="0" t="n">
        <v>5.323</v>
      </c>
      <c r="AP1566" s="0" t="n">
        <v>5.948</v>
      </c>
      <c r="AQ1566" s="0" t="s">
        <v>8225</v>
      </c>
      <c r="AR1566" s="0" t="s">
        <v>58</v>
      </c>
      <c r="AS1566" s="0" t="s">
        <v>77</v>
      </c>
      <c r="AT1566" s="0" t="n">
        <v>153</v>
      </c>
      <c r="AU1566" s="0" t="n">
        <v>160</v>
      </c>
      <c r="AV1566" s="0" t="s">
        <v>8049</v>
      </c>
      <c r="AX1566" s="0" t="s">
        <v>8049</v>
      </c>
      <c r="AY1566" s="0" t="s">
        <v>8253</v>
      </c>
    </row>
    <row r="1567" customFormat="false" ht="15" hidden="false" customHeight="false" outlineLevel="0" collapsed="false">
      <c r="A1567" s="0" t="s">
        <v>8254</v>
      </c>
      <c r="B1567" s="0" t="s">
        <v>8220</v>
      </c>
      <c r="C1567" s="0" t="s">
        <v>8255</v>
      </c>
      <c r="E1567" s="1" t="s">
        <v>8255</v>
      </c>
      <c r="G1567" s="5" t="s">
        <v>8255</v>
      </c>
      <c r="H1567" s="5"/>
      <c r="I1567" s="5"/>
      <c r="J1567" s="5"/>
      <c r="K1567" s="5"/>
      <c r="L1567" s="5"/>
      <c r="M1567" s="5"/>
      <c r="N1567" s="5"/>
      <c r="O1567" s="0" t="s">
        <v>8256</v>
      </c>
      <c r="P1567" s="0" t="s">
        <v>8257</v>
      </c>
      <c r="Q1567" s="0" t="s">
        <v>51</v>
      </c>
      <c r="R1567" s="0" t="s">
        <v>52</v>
      </c>
      <c r="S1567" s="0" t="n">
        <v>315</v>
      </c>
      <c r="T1567" s="0" t="n">
        <v>6201</v>
      </c>
      <c r="U1567" s="0" t="n">
        <v>6201</v>
      </c>
      <c r="W1567" s="0" t="s">
        <v>8258</v>
      </c>
      <c r="X1567" s="0" t="n">
        <v>40</v>
      </c>
      <c r="Y1567" s="0" t="s">
        <v>67</v>
      </c>
      <c r="Z1567" s="0" t="n">
        <v>6492</v>
      </c>
      <c r="AA1567" s="0" t="s">
        <v>120</v>
      </c>
      <c r="AB1567" s="0" t="s">
        <v>56</v>
      </c>
      <c r="AC1567" s="0" t="n">
        <v>21</v>
      </c>
      <c r="AD1567" s="0" t="s">
        <v>8246</v>
      </c>
      <c r="AG1567" s="6" t="n">
        <v>40209</v>
      </c>
      <c r="AH1567" s="0" t="n">
        <v>51</v>
      </c>
      <c r="AI1567" s="0" t="n">
        <v>71</v>
      </c>
      <c r="AJ1567" s="6" t="n">
        <v>40209</v>
      </c>
      <c r="AK1567" s="0" t="s">
        <v>56</v>
      </c>
      <c r="AM1567" s="0" t="n">
        <v>420</v>
      </c>
      <c r="AN1567" s="0" t="n">
        <v>586</v>
      </c>
      <c r="AO1567" s="0" t="n">
        <v>863</v>
      </c>
      <c r="AP1567" s="0" t="n">
        <v>1.062</v>
      </c>
      <c r="AQ1567" s="0" t="s">
        <v>189</v>
      </c>
      <c r="AR1567" s="0" t="s">
        <v>189</v>
      </c>
      <c r="AS1567" s="0" t="s">
        <v>67</v>
      </c>
      <c r="AT1567" s="0" t="n">
        <v>214</v>
      </c>
      <c r="AU1567" s="0" t="n">
        <v>26</v>
      </c>
      <c r="AX1567" s="0" t="s">
        <v>8049</v>
      </c>
    </row>
    <row r="1568" customFormat="false" ht="15" hidden="false" customHeight="false" outlineLevel="0" collapsed="false">
      <c r="A1568" s="0" t="s">
        <v>8259</v>
      </c>
      <c r="B1568" s="0" t="s">
        <v>8220</v>
      </c>
      <c r="C1568" s="0" t="s">
        <v>8260</v>
      </c>
      <c r="E1568" s="1" t="s">
        <v>8260</v>
      </c>
      <c r="G1568" s="5" t="s">
        <v>8260</v>
      </c>
      <c r="H1568" s="5" t="s">
        <v>7968</v>
      </c>
      <c r="I1568" s="5"/>
      <c r="J1568" s="5"/>
      <c r="K1568" s="5"/>
      <c r="L1568" s="5"/>
      <c r="M1568" s="5"/>
      <c r="N1568" s="5"/>
      <c r="Q1568" s="0" t="s">
        <v>51</v>
      </c>
      <c r="R1568" s="0" t="s">
        <v>539</v>
      </c>
      <c r="S1568" s="0" t="s">
        <v>56</v>
      </c>
      <c r="T1568" s="0" t="n">
        <v>8299</v>
      </c>
      <c r="U1568" s="0" t="n">
        <v>8299</v>
      </c>
      <c r="W1568" s="0" t="s">
        <v>8261</v>
      </c>
      <c r="X1568" s="0" t="n">
        <v>0</v>
      </c>
      <c r="Y1568" s="0" t="s">
        <v>67</v>
      </c>
      <c r="AH1568" s="0" t="s">
        <v>56</v>
      </c>
      <c r="AI1568" s="0" t="s">
        <v>56</v>
      </c>
      <c r="AK1568" s="0" t="s">
        <v>56</v>
      </c>
      <c r="AM1568" s="0" t="s">
        <v>56</v>
      </c>
      <c r="AN1568" s="0" t="s">
        <v>56</v>
      </c>
      <c r="AO1568" s="0" t="s">
        <v>56</v>
      </c>
      <c r="AP1568" s="0" t="s">
        <v>56</v>
      </c>
      <c r="AQ1568" s="0" t="s">
        <v>70</v>
      </c>
      <c r="AR1568" s="0" t="s">
        <v>70</v>
      </c>
      <c r="AS1568" s="0" t="s">
        <v>67</v>
      </c>
      <c r="AT1568" s="0" t="n">
        <v>0</v>
      </c>
      <c r="AU1568" s="0" t="n">
        <v>0</v>
      </c>
    </row>
    <row r="1569" customFormat="false" ht="15" hidden="false" customHeight="false" outlineLevel="0" collapsed="false">
      <c r="A1569" s="0" t="s">
        <v>8262</v>
      </c>
      <c r="B1569" s="0" t="s">
        <v>8220</v>
      </c>
      <c r="C1569" s="0" t="s">
        <v>8263</v>
      </c>
      <c r="E1569" s="1" t="s">
        <v>8263</v>
      </c>
      <c r="G1569" s="5" t="s">
        <v>8263</v>
      </c>
      <c r="H1569" s="5"/>
      <c r="I1569" s="5"/>
      <c r="J1569" s="5"/>
      <c r="K1569" s="5"/>
      <c r="L1569" s="5"/>
      <c r="M1569" s="5"/>
      <c r="N1569" s="5"/>
      <c r="O1569" s="0" t="s">
        <v>8263</v>
      </c>
      <c r="P1569" s="0" t="s">
        <v>8264</v>
      </c>
      <c r="Q1569" s="0" t="s">
        <v>51</v>
      </c>
      <c r="R1569" s="0" t="s">
        <v>52</v>
      </c>
      <c r="S1569" s="0" t="n">
        <v>1.923</v>
      </c>
      <c r="T1569" s="0" t="n">
        <v>1089</v>
      </c>
      <c r="U1569" s="0" t="n">
        <v>1089</v>
      </c>
      <c r="V1569" s="0" t="n">
        <v>1089</v>
      </c>
      <c r="X1569" s="0" t="n">
        <v>128</v>
      </c>
      <c r="Y1569" s="0" t="s">
        <v>53</v>
      </c>
      <c r="Z1569" s="0" t="n">
        <v>1089</v>
      </c>
      <c r="AA1569" s="0" t="s">
        <v>54</v>
      </c>
      <c r="AB1569" s="0" t="s">
        <v>54</v>
      </c>
      <c r="AC1569" s="0" t="n">
        <v>11.856</v>
      </c>
      <c r="AD1569" s="0" t="s">
        <v>8246</v>
      </c>
      <c r="AG1569" s="6" t="n">
        <v>42643</v>
      </c>
      <c r="AH1569" s="0" t="n">
        <v>55</v>
      </c>
      <c r="AI1569" s="0" t="n">
        <v>61</v>
      </c>
      <c r="AJ1569" s="6" t="n">
        <v>42643</v>
      </c>
      <c r="AK1569" s="0" t="n">
        <v>11.856</v>
      </c>
      <c r="AL1569" s="6" t="n">
        <v>42643</v>
      </c>
      <c r="AM1569" s="0" t="n">
        <v>1.458</v>
      </c>
      <c r="AN1569" s="0" t="n">
        <v>1.628</v>
      </c>
      <c r="AO1569" s="0" t="n">
        <v>2.039</v>
      </c>
      <c r="AP1569" s="0" t="n">
        <v>2.279</v>
      </c>
      <c r="AQ1569" s="0" t="s">
        <v>880</v>
      </c>
      <c r="AR1569" s="0" t="s">
        <v>58</v>
      </c>
      <c r="AS1569" s="0" t="s">
        <v>53</v>
      </c>
      <c r="AT1569" s="0" t="n">
        <v>56</v>
      </c>
      <c r="AU1569" s="0" t="n">
        <v>58</v>
      </c>
      <c r="AV1569" s="0" t="s">
        <v>8049</v>
      </c>
      <c r="AX1569" s="0" t="s">
        <v>8049</v>
      </c>
      <c r="AY1569" s="0" t="s">
        <v>8265</v>
      </c>
    </row>
    <row r="1570" customFormat="false" ht="15" hidden="false" customHeight="false" outlineLevel="0" collapsed="false">
      <c r="A1570" s="0" t="s">
        <v>8266</v>
      </c>
      <c r="B1570" s="0" t="s">
        <v>8220</v>
      </c>
      <c r="C1570" s="0" t="s">
        <v>8267</v>
      </c>
      <c r="E1570" s="1" t="s">
        <v>8267</v>
      </c>
      <c r="G1570" s="5" t="s">
        <v>8267</v>
      </c>
      <c r="H1570" s="5"/>
      <c r="I1570" s="5"/>
      <c r="J1570" s="5"/>
      <c r="K1570" s="5"/>
      <c r="L1570" s="5"/>
      <c r="M1570" s="5"/>
      <c r="N1570" s="5"/>
      <c r="O1570" s="0" t="s">
        <v>8267</v>
      </c>
      <c r="P1570" s="0" t="s">
        <v>8268</v>
      </c>
      <c r="Q1570" s="0" t="s">
        <v>51</v>
      </c>
      <c r="R1570" s="0" t="s">
        <v>52</v>
      </c>
      <c r="S1570" s="0" t="n">
        <v>100</v>
      </c>
      <c r="T1570" s="0" t="n">
        <v>2120</v>
      </c>
      <c r="U1570" s="0" t="n">
        <v>2120</v>
      </c>
      <c r="X1570" s="0" t="n">
        <v>34</v>
      </c>
      <c r="Y1570" s="0" t="s">
        <v>53</v>
      </c>
      <c r="Z1570" s="0" t="n">
        <v>2120</v>
      </c>
      <c r="AA1570" s="0" t="s">
        <v>54</v>
      </c>
      <c r="AB1570" s="0" t="s">
        <v>54</v>
      </c>
      <c r="AC1570" s="0" t="n">
        <v>582</v>
      </c>
      <c r="AD1570" s="0" t="s">
        <v>8269</v>
      </c>
      <c r="AG1570" s="6" t="n">
        <v>42735</v>
      </c>
      <c r="AH1570" s="0" t="n">
        <v>-95</v>
      </c>
      <c r="AI1570" s="0" t="n">
        <v>-101</v>
      </c>
      <c r="AJ1570" s="6" t="n">
        <v>42735</v>
      </c>
      <c r="AK1570" s="0" t="n">
        <v>582</v>
      </c>
      <c r="AL1570" s="6" t="n">
        <v>42735</v>
      </c>
      <c r="AM1570" s="0" t="n">
        <v>237</v>
      </c>
      <c r="AN1570" s="0" t="n">
        <v>250</v>
      </c>
      <c r="AO1570" s="0" t="n">
        <v>127</v>
      </c>
      <c r="AP1570" s="0" t="n">
        <v>141</v>
      </c>
      <c r="AQ1570" s="0" t="s">
        <v>674</v>
      </c>
      <c r="AR1570" s="0" t="s">
        <v>58</v>
      </c>
      <c r="AS1570" s="0" t="s">
        <v>53</v>
      </c>
      <c r="AT1570" s="0" t="n">
        <v>21</v>
      </c>
      <c r="AU1570" s="0" t="n">
        <v>24</v>
      </c>
      <c r="AV1570" s="0" t="s">
        <v>8049</v>
      </c>
      <c r="AW1570" s="0" t="s">
        <v>8270</v>
      </c>
      <c r="AX1570" s="0" t="s">
        <v>8049</v>
      </c>
      <c r="AY1570" s="0" t="s">
        <v>8271</v>
      </c>
    </row>
    <row r="1571" customFormat="false" ht="15" hidden="false" customHeight="false" outlineLevel="0" collapsed="false">
      <c r="A1571" s="0" t="s">
        <v>8272</v>
      </c>
      <c r="B1571" s="0" t="s">
        <v>8220</v>
      </c>
      <c r="C1571" s="0" t="s">
        <v>8273</v>
      </c>
      <c r="E1571" s="1" t="s">
        <v>8273</v>
      </c>
      <c r="G1571" s="5" t="s">
        <v>8273</v>
      </c>
      <c r="H1571" s="5"/>
      <c r="I1571" s="5"/>
      <c r="J1571" s="5"/>
      <c r="K1571" s="5"/>
      <c r="L1571" s="5"/>
      <c r="M1571" s="5"/>
      <c r="N1571" s="5"/>
      <c r="O1571" s="0" t="s">
        <v>8273</v>
      </c>
      <c r="P1571" s="0" t="s">
        <v>8274</v>
      </c>
      <c r="Q1571" s="0" t="s">
        <v>51</v>
      </c>
      <c r="R1571" s="0" t="s">
        <v>52</v>
      </c>
      <c r="S1571" s="0" t="n">
        <v>2.678</v>
      </c>
      <c r="T1571" s="0" t="n">
        <v>2110</v>
      </c>
      <c r="U1571" s="0" t="n">
        <v>2110</v>
      </c>
      <c r="V1571" s="0" t="n">
        <v>4646</v>
      </c>
      <c r="W1571" s="0" t="s">
        <v>8275</v>
      </c>
      <c r="X1571" s="0" t="n">
        <v>5</v>
      </c>
      <c r="Y1571" s="0" t="s">
        <v>512</v>
      </c>
      <c r="Z1571" s="0" t="n">
        <v>2110</v>
      </c>
      <c r="AA1571" s="0" t="s">
        <v>54</v>
      </c>
      <c r="AB1571" s="0" t="s">
        <v>54</v>
      </c>
      <c r="AD1571" s="0" t="s">
        <v>8276</v>
      </c>
      <c r="AG1571" s="6" t="n">
        <v>42369</v>
      </c>
      <c r="AH1571" s="0" t="n">
        <v>1.822</v>
      </c>
      <c r="AI1571" s="0" t="n">
        <v>1.983</v>
      </c>
      <c r="AJ1571" s="6" t="n">
        <v>42369</v>
      </c>
      <c r="AK1571" s="0" t="s">
        <v>56</v>
      </c>
      <c r="AM1571" s="0" t="n">
        <v>3.981</v>
      </c>
      <c r="AN1571" s="0" t="n">
        <v>4.334</v>
      </c>
      <c r="AO1571" s="0" t="s">
        <v>56</v>
      </c>
      <c r="AP1571" s="0" t="s">
        <v>56</v>
      </c>
      <c r="AQ1571" s="0" t="s">
        <v>70</v>
      </c>
      <c r="AR1571" s="0" t="s">
        <v>70</v>
      </c>
      <c r="AS1571" s="0" t="s">
        <v>512</v>
      </c>
      <c r="AT1571" s="0" t="n">
        <v>4</v>
      </c>
      <c r="AU1571" s="0" t="n">
        <v>4</v>
      </c>
      <c r="AX1571" s="0" t="s">
        <v>8049</v>
      </c>
    </row>
    <row r="1572" customFormat="false" ht="15" hidden="false" customHeight="false" outlineLevel="0" collapsed="false">
      <c r="A1572" s="0" t="s">
        <v>8277</v>
      </c>
      <c r="B1572" s="0" t="s">
        <v>8220</v>
      </c>
      <c r="C1572" s="0" t="s">
        <v>8278</v>
      </c>
      <c r="E1572" s="1" t="s">
        <v>8278</v>
      </c>
      <c r="G1572" s="5" t="s">
        <v>8278</v>
      </c>
      <c r="H1572" s="5"/>
      <c r="I1572" s="5"/>
      <c r="J1572" s="5"/>
      <c r="K1572" s="5"/>
      <c r="L1572" s="5"/>
      <c r="M1572" s="5"/>
      <c r="N1572" s="5"/>
      <c r="O1572" s="0" t="s">
        <v>8278</v>
      </c>
      <c r="P1572" s="0" t="s">
        <v>8279</v>
      </c>
      <c r="Q1572" s="0" t="s">
        <v>51</v>
      </c>
      <c r="R1572" s="0" t="s">
        <v>52</v>
      </c>
      <c r="S1572" s="0" t="n">
        <v>55</v>
      </c>
      <c r="T1572" s="0" t="n">
        <v>6201</v>
      </c>
      <c r="U1572" s="0" t="n">
        <v>6201</v>
      </c>
      <c r="V1572" s="0" t="n">
        <v>6209</v>
      </c>
      <c r="W1572" s="0" t="s">
        <v>8280</v>
      </c>
      <c r="X1572" s="0" t="n">
        <v>18</v>
      </c>
      <c r="Y1572" s="0" t="s">
        <v>77</v>
      </c>
      <c r="Z1572" s="0" t="n">
        <v>6201</v>
      </c>
      <c r="AA1572" s="0" t="s">
        <v>54</v>
      </c>
      <c r="AB1572" s="0" t="s">
        <v>54</v>
      </c>
      <c r="AC1572" s="0" t="n">
        <v>219</v>
      </c>
      <c r="AD1572" s="0" t="s">
        <v>8246</v>
      </c>
      <c r="AG1572" s="6" t="n">
        <v>42735</v>
      </c>
      <c r="AH1572" s="0" t="n">
        <v>5</v>
      </c>
      <c r="AI1572" s="0" t="n">
        <v>5</v>
      </c>
      <c r="AJ1572" s="6" t="n">
        <v>42735</v>
      </c>
      <c r="AK1572" s="0" t="n">
        <v>219</v>
      </c>
      <c r="AL1572" s="6" t="n">
        <v>42735</v>
      </c>
      <c r="AM1572" s="0" t="n">
        <v>60</v>
      </c>
      <c r="AN1572" s="0" t="n">
        <v>63</v>
      </c>
      <c r="AO1572" s="0" t="n">
        <v>304</v>
      </c>
      <c r="AP1572" s="0" t="n">
        <v>339</v>
      </c>
      <c r="AQ1572" s="0" t="s">
        <v>8225</v>
      </c>
      <c r="AR1572" s="0" t="s">
        <v>58</v>
      </c>
      <c r="AS1572" s="0" t="s">
        <v>77</v>
      </c>
      <c r="AT1572" s="0" t="n">
        <v>12</v>
      </c>
      <c r="AU1572" s="0" t="n">
        <v>11</v>
      </c>
      <c r="AV1572" s="0" t="s">
        <v>8281</v>
      </c>
      <c r="AX1572" s="0" t="s">
        <v>8049</v>
      </c>
      <c r="AY1572" s="0" t="s">
        <v>8282</v>
      </c>
    </row>
    <row r="1573" customFormat="false" ht="15" hidden="false" customHeight="false" outlineLevel="0" collapsed="false">
      <c r="A1573" s="0" t="s">
        <v>8283</v>
      </c>
      <c r="B1573" s="0" t="s">
        <v>8220</v>
      </c>
      <c r="C1573" s="0" t="s">
        <v>8284</v>
      </c>
      <c r="E1573" s="1" t="s">
        <v>8284</v>
      </c>
      <c r="G1573" s="5" t="s">
        <v>8284</v>
      </c>
      <c r="H1573" s="5"/>
      <c r="I1573" s="5"/>
      <c r="J1573" s="5"/>
      <c r="K1573" s="5"/>
      <c r="L1573" s="5"/>
      <c r="M1573" s="5"/>
      <c r="N1573" s="5"/>
      <c r="O1573" s="0" t="s">
        <v>8285</v>
      </c>
      <c r="P1573" s="0" t="s">
        <v>8286</v>
      </c>
      <c r="Q1573" s="0" t="s">
        <v>51</v>
      </c>
      <c r="R1573" s="0" t="s">
        <v>52</v>
      </c>
      <c r="S1573" s="0" t="n">
        <v>126</v>
      </c>
      <c r="T1573" s="0" t="n">
        <v>8299</v>
      </c>
      <c r="U1573" s="0" t="n">
        <v>8299</v>
      </c>
      <c r="V1573" s="0" t="n">
        <v>7219</v>
      </c>
      <c r="W1573" s="0" t="s">
        <v>8287</v>
      </c>
      <c r="X1573" s="0" t="n">
        <v>2</v>
      </c>
      <c r="Y1573" s="0" t="s">
        <v>67</v>
      </c>
      <c r="AA1573" s="0" t="s">
        <v>120</v>
      </c>
      <c r="AB1573" s="0" t="s">
        <v>54</v>
      </c>
      <c r="AD1573" s="0" t="s">
        <v>8224</v>
      </c>
      <c r="AG1573" s="6" t="n">
        <v>42185</v>
      </c>
      <c r="AH1573" s="0" t="n">
        <v>2</v>
      </c>
      <c r="AI1573" s="0" t="n">
        <v>3</v>
      </c>
      <c r="AJ1573" s="6" t="n">
        <v>42185</v>
      </c>
      <c r="AK1573" s="0" t="n">
        <v>5</v>
      </c>
      <c r="AL1573" s="6" t="n">
        <v>42185</v>
      </c>
      <c r="AM1573" s="0" t="n">
        <v>92</v>
      </c>
      <c r="AN1573" s="0" t="n">
        <v>103</v>
      </c>
      <c r="AO1573" s="0" t="s">
        <v>56</v>
      </c>
      <c r="AP1573" s="0" t="s">
        <v>56</v>
      </c>
      <c r="AQ1573" s="0" t="s">
        <v>70</v>
      </c>
      <c r="AR1573" s="0" t="s">
        <v>70</v>
      </c>
      <c r="AS1573" s="0" t="s">
        <v>67</v>
      </c>
      <c r="AT1573" s="0" t="n">
        <v>5</v>
      </c>
      <c r="AU1573" s="0" t="n">
        <v>2</v>
      </c>
      <c r="AW1573" s="0" t="s">
        <v>8049</v>
      </c>
      <c r="AX1573" s="0" t="s">
        <v>8049</v>
      </c>
    </row>
    <row r="1574" customFormat="false" ht="15" hidden="false" customHeight="false" outlineLevel="0" collapsed="false">
      <c r="A1574" s="0" t="s">
        <v>8288</v>
      </c>
      <c r="B1574" s="0" t="s">
        <v>8220</v>
      </c>
      <c r="C1574" s="0" t="s">
        <v>8289</v>
      </c>
      <c r="E1574" s="1" t="s">
        <v>8289</v>
      </c>
      <c r="G1574" s="5" t="s">
        <v>8289</v>
      </c>
      <c r="H1574" s="5"/>
      <c r="I1574" s="5"/>
      <c r="J1574" s="5"/>
      <c r="K1574" s="5"/>
      <c r="L1574" s="5"/>
      <c r="M1574" s="5"/>
      <c r="N1574" s="5"/>
      <c r="O1574" s="0" t="s">
        <v>8289</v>
      </c>
      <c r="P1574" s="0" t="s">
        <v>8290</v>
      </c>
      <c r="Q1574" s="0" t="s">
        <v>51</v>
      </c>
      <c r="R1574" s="0" t="s">
        <v>52</v>
      </c>
      <c r="S1574" s="0" t="n">
        <v>1.488</v>
      </c>
      <c r="T1574" s="0" t="n">
        <v>2120</v>
      </c>
      <c r="U1574" s="0" t="n">
        <v>2120</v>
      </c>
      <c r="V1574" s="0" t="n">
        <v>6420</v>
      </c>
      <c r="W1574" s="0" t="s">
        <v>8291</v>
      </c>
      <c r="X1574" s="0" t="n">
        <v>31</v>
      </c>
      <c r="Y1574" s="0" t="s">
        <v>53</v>
      </c>
      <c r="Z1574" s="0" t="n">
        <v>2120</v>
      </c>
      <c r="AA1574" s="0" t="s">
        <v>54</v>
      </c>
      <c r="AB1574" s="0" t="s">
        <v>54</v>
      </c>
      <c r="AC1574" s="0" t="n">
        <v>1.04</v>
      </c>
      <c r="AD1574" s="0" t="s">
        <v>8246</v>
      </c>
      <c r="AG1574" s="6" t="n">
        <v>42735</v>
      </c>
      <c r="AH1574" s="0" t="n">
        <v>376</v>
      </c>
      <c r="AI1574" s="0" t="n">
        <v>397</v>
      </c>
      <c r="AJ1574" s="6" t="n">
        <v>42735</v>
      </c>
      <c r="AK1574" s="0" t="n">
        <v>1.04</v>
      </c>
      <c r="AL1574" s="6" t="n">
        <v>42735</v>
      </c>
      <c r="AM1574" s="0" t="n">
        <v>4.554</v>
      </c>
      <c r="AN1574" s="0" t="n">
        <v>4.8</v>
      </c>
      <c r="AO1574" s="0" t="n">
        <v>8.577</v>
      </c>
      <c r="AP1574" s="0" t="n">
        <v>9.583</v>
      </c>
      <c r="AQ1574" s="0" t="s">
        <v>674</v>
      </c>
      <c r="AR1574" s="0" t="s">
        <v>58</v>
      </c>
      <c r="AS1574" s="0" t="s">
        <v>53</v>
      </c>
      <c r="AT1574" s="0" t="n">
        <v>24</v>
      </c>
      <c r="AU1574" s="0" t="n">
        <v>25</v>
      </c>
      <c r="AV1574" s="0" t="s">
        <v>8292</v>
      </c>
      <c r="AW1574" s="0" t="s">
        <v>8292</v>
      </c>
      <c r="AX1574" s="0" t="s">
        <v>8049</v>
      </c>
    </row>
    <row r="1575" customFormat="false" ht="15" hidden="false" customHeight="false" outlineLevel="0" collapsed="false">
      <c r="A1575" s="0" t="s">
        <v>8293</v>
      </c>
      <c r="B1575" s="0" t="s">
        <v>8220</v>
      </c>
      <c r="C1575" s="0" t="s">
        <v>8294</v>
      </c>
      <c r="E1575" s="1" t="s">
        <v>8294</v>
      </c>
      <c r="G1575" s="5" t="s">
        <v>8294</v>
      </c>
      <c r="H1575" s="5" t="s">
        <v>8295</v>
      </c>
      <c r="I1575" s="5"/>
      <c r="J1575" s="5"/>
      <c r="K1575" s="5"/>
      <c r="L1575" s="5"/>
      <c r="M1575" s="5"/>
      <c r="N1575" s="5"/>
      <c r="O1575" s="0" t="s">
        <v>8294</v>
      </c>
      <c r="P1575" s="0" t="s">
        <v>8296</v>
      </c>
      <c r="Q1575" s="0" t="s">
        <v>51</v>
      </c>
      <c r="R1575" s="0" t="s">
        <v>52</v>
      </c>
      <c r="S1575" s="0" t="n">
        <v>8.6</v>
      </c>
      <c r="T1575" s="0" t="n">
        <v>1729</v>
      </c>
      <c r="U1575" s="0" t="n">
        <v>1729</v>
      </c>
      <c r="W1575" s="0" t="s">
        <v>8297</v>
      </c>
      <c r="X1575" s="0" t="n">
        <v>779</v>
      </c>
      <c r="Y1575" s="0" t="s">
        <v>53</v>
      </c>
      <c r="Z1575" s="0" t="n">
        <v>1729</v>
      </c>
      <c r="AA1575" s="0" t="s">
        <v>54</v>
      </c>
      <c r="AB1575" s="0" t="s">
        <v>54</v>
      </c>
      <c r="AC1575" s="0" t="n">
        <v>45.524</v>
      </c>
      <c r="AD1575" s="0" t="s">
        <v>8224</v>
      </c>
      <c r="AG1575" s="6" t="n">
        <v>42735</v>
      </c>
      <c r="AH1575" s="0" t="n">
        <v>444</v>
      </c>
      <c r="AI1575" s="0" t="n">
        <v>468</v>
      </c>
      <c r="AJ1575" s="6" t="n">
        <v>42735</v>
      </c>
      <c r="AK1575" s="0" t="n">
        <v>45.524</v>
      </c>
      <c r="AL1575" s="6" t="n">
        <v>42735</v>
      </c>
      <c r="AM1575" s="0" t="n">
        <v>8.864</v>
      </c>
      <c r="AN1575" s="0" t="n">
        <v>9.344</v>
      </c>
      <c r="AO1575" s="0" t="n">
        <v>6.567</v>
      </c>
      <c r="AP1575" s="0" t="n">
        <v>7.338</v>
      </c>
      <c r="AQ1575" s="0" t="s">
        <v>880</v>
      </c>
      <c r="AR1575" s="0" t="s">
        <v>58</v>
      </c>
      <c r="AS1575" s="0" t="s">
        <v>53</v>
      </c>
      <c r="AT1575" s="0" t="n">
        <v>267</v>
      </c>
      <c r="AU1575" s="0" t="n">
        <v>267</v>
      </c>
      <c r="AX1575" s="0" t="s">
        <v>8049</v>
      </c>
      <c r="AY1575" s="0" t="s">
        <v>8298</v>
      </c>
    </row>
    <row r="1576" customFormat="false" ht="15" hidden="false" customHeight="false" outlineLevel="0" collapsed="false">
      <c r="A1576" s="0" t="s">
        <v>8299</v>
      </c>
      <c r="B1576" s="0" t="s">
        <v>8220</v>
      </c>
      <c r="C1576" s="0" t="s">
        <v>8300</v>
      </c>
      <c r="E1576" s="1" t="s">
        <v>8300</v>
      </c>
      <c r="G1576" s="5" t="s">
        <v>8300</v>
      </c>
      <c r="H1576" s="5"/>
      <c r="I1576" s="5"/>
      <c r="J1576" s="5"/>
      <c r="K1576" s="5"/>
      <c r="L1576" s="5"/>
      <c r="M1576" s="5"/>
      <c r="N1576" s="5"/>
      <c r="O1576" s="0" t="s">
        <v>8300</v>
      </c>
      <c r="P1576" s="0" t="s">
        <v>8301</v>
      </c>
      <c r="Q1576" s="0" t="s">
        <v>51</v>
      </c>
      <c r="R1576" s="0" t="s">
        <v>52</v>
      </c>
      <c r="S1576" s="0" t="n">
        <v>13.509</v>
      </c>
      <c r="T1576" s="0" t="n">
        <v>2651</v>
      </c>
      <c r="U1576" s="0" t="n">
        <v>2651</v>
      </c>
      <c r="V1576" s="0" t="n">
        <v>2599</v>
      </c>
      <c r="X1576" s="0" t="n">
        <v>1</v>
      </c>
      <c r="Y1576" s="0" t="s">
        <v>53</v>
      </c>
      <c r="Z1576" s="0" t="n">
        <v>2651</v>
      </c>
      <c r="AA1576" s="0" t="s">
        <v>54</v>
      </c>
      <c r="AB1576" s="0" t="s">
        <v>54</v>
      </c>
      <c r="AC1576" s="0" t="n">
        <v>45</v>
      </c>
      <c r="AD1576" s="0" t="s">
        <v>8302</v>
      </c>
      <c r="AG1576" s="6" t="n">
        <v>42735</v>
      </c>
      <c r="AH1576" s="0" t="n">
        <v>1.4</v>
      </c>
      <c r="AI1576" s="0" t="n">
        <v>1.476</v>
      </c>
      <c r="AJ1576" s="6" t="n">
        <v>42735</v>
      </c>
      <c r="AK1576" s="0" t="n">
        <v>45</v>
      </c>
      <c r="AL1576" s="6" t="n">
        <v>42735</v>
      </c>
      <c r="AM1576" s="0" t="n">
        <v>16.505</v>
      </c>
      <c r="AN1576" s="0" t="n">
        <v>17.397</v>
      </c>
      <c r="AO1576" s="0" t="n">
        <v>20.787</v>
      </c>
      <c r="AP1576" s="0" t="n">
        <v>23.226</v>
      </c>
      <c r="AQ1576" s="0" t="s">
        <v>831</v>
      </c>
      <c r="AR1576" s="0" t="s">
        <v>58</v>
      </c>
      <c r="AS1576" s="0" t="s">
        <v>53</v>
      </c>
      <c r="AT1576" s="0" t="n">
        <v>743</v>
      </c>
      <c r="AU1576" s="0" t="n">
        <v>764</v>
      </c>
      <c r="AV1576" s="0" t="s">
        <v>8049</v>
      </c>
      <c r="AX1576" s="0" t="s">
        <v>8049</v>
      </c>
    </row>
    <row r="1577" customFormat="false" ht="15" hidden="false" customHeight="false" outlineLevel="0" collapsed="false">
      <c r="A1577" s="0" t="s">
        <v>8303</v>
      </c>
      <c r="B1577" s="0" t="s">
        <v>8220</v>
      </c>
      <c r="C1577" s="0" t="s">
        <v>8304</v>
      </c>
      <c r="E1577" s="1" t="s">
        <v>8304</v>
      </c>
      <c r="G1577" s="5" t="s">
        <v>8304</v>
      </c>
      <c r="H1577" s="5"/>
      <c r="I1577" s="5"/>
      <c r="J1577" s="5"/>
      <c r="K1577" s="5"/>
      <c r="L1577" s="5"/>
      <c r="M1577" s="5"/>
      <c r="N1577" s="5"/>
      <c r="O1577" s="0" t="s">
        <v>8304</v>
      </c>
      <c r="P1577" s="0" t="s">
        <v>8305</v>
      </c>
      <c r="Q1577" s="0" t="s">
        <v>51</v>
      </c>
      <c r="R1577" s="0" t="s">
        <v>52</v>
      </c>
      <c r="S1577" s="0" t="n">
        <v>34.798</v>
      </c>
      <c r="T1577" s="0" t="n">
        <v>7490</v>
      </c>
      <c r="U1577" s="0" t="n">
        <v>7490</v>
      </c>
      <c r="V1577" s="0" t="n">
        <v>6201</v>
      </c>
      <c r="X1577" s="0" t="n">
        <v>993</v>
      </c>
      <c r="Y1577" s="0" t="s">
        <v>53</v>
      </c>
      <c r="Z1577" s="0" t="n">
        <v>7490</v>
      </c>
      <c r="AA1577" s="0" t="s">
        <v>54</v>
      </c>
      <c r="AB1577" s="0" t="s">
        <v>54</v>
      </c>
      <c r="AC1577" s="0" t="n">
        <v>384</v>
      </c>
      <c r="AD1577" s="0" t="s">
        <v>8246</v>
      </c>
      <c r="AG1577" s="6" t="n">
        <v>42613</v>
      </c>
      <c r="AH1577" s="0" t="n">
        <v>3.694</v>
      </c>
      <c r="AI1577" s="0" t="n">
        <v>4.112</v>
      </c>
      <c r="AJ1577" s="6" t="n">
        <v>42613</v>
      </c>
      <c r="AK1577" s="0" t="n">
        <v>384</v>
      </c>
      <c r="AL1577" s="6" t="n">
        <v>42613</v>
      </c>
      <c r="AM1577" s="0" t="n">
        <v>18.513</v>
      </c>
      <c r="AN1577" s="0" t="n">
        <v>20.609</v>
      </c>
      <c r="AO1577" s="0" t="n">
        <v>72.344</v>
      </c>
      <c r="AP1577" s="0" t="n">
        <v>80.833</v>
      </c>
      <c r="AQ1577" s="0" t="s">
        <v>831</v>
      </c>
      <c r="AR1577" s="0" t="s">
        <v>58</v>
      </c>
      <c r="AS1577" s="0" t="s">
        <v>53</v>
      </c>
      <c r="AT1577" s="0" t="n">
        <v>514</v>
      </c>
      <c r="AU1577" s="0" t="n">
        <v>523</v>
      </c>
      <c r="AX1577" s="0" t="s">
        <v>8049</v>
      </c>
    </row>
    <row r="1578" customFormat="false" ht="15" hidden="false" customHeight="false" outlineLevel="0" collapsed="false">
      <c r="A1578" s="0" t="s">
        <v>8306</v>
      </c>
      <c r="B1578" s="0" t="s">
        <v>8220</v>
      </c>
      <c r="C1578" s="0" t="s">
        <v>8307</v>
      </c>
      <c r="E1578" s="1" t="s">
        <v>8307</v>
      </c>
      <c r="G1578" s="5" t="s">
        <v>8307</v>
      </c>
      <c r="H1578" s="5" t="s">
        <v>8308</v>
      </c>
      <c r="I1578" s="5"/>
      <c r="J1578" s="5"/>
      <c r="K1578" s="5"/>
      <c r="L1578" s="5"/>
      <c r="M1578" s="5"/>
      <c r="N1578" s="5"/>
      <c r="O1578" s="0" t="s">
        <v>8307</v>
      </c>
      <c r="P1578" s="0" t="s">
        <v>8309</v>
      </c>
      <c r="Q1578" s="0" t="s">
        <v>718</v>
      </c>
      <c r="R1578" s="0" t="s">
        <v>52</v>
      </c>
      <c r="S1578" s="0" t="n">
        <v>11.16</v>
      </c>
      <c r="T1578" s="0" t="n">
        <v>2620</v>
      </c>
      <c r="U1578" s="0" t="n">
        <v>2620</v>
      </c>
      <c r="V1578" s="0" t="n">
        <v>2620</v>
      </c>
      <c r="X1578" s="0" t="n">
        <v>199</v>
      </c>
      <c r="Y1578" s="0" t="s">
        <v>53</v>
      </c>
      <c r="Z1578" s="0" t="n">
        <v>2620</v>
      </c>
      <c r="AA1578" s="0" t="s">
        <v>54</v>
      </c>
      <c r="AB1578" s="0" t="s">
        <v>54</v>
      </c>
      <c r="AC1578" s="0" t="n">
        <v>45.5</v>
      </c>
      <c r="AD1578" s="0" t="s">
        <v>8246</v>
      </c>
      <c r="AG1578" s="6" t="n">
        <v>42552</v>
      </c>
      <c r="AH1578" s="0" t="n">
        <v>223</v>
      </c>
      <c r="AI1578" s="0" t="n">
        <v>248</v>
      </c>
      <c r="AJ1578" s="6" t="n">
        <v>42552</v>
      </c>
      <c r="AK1578" s="0" t="n">
        <v>45.5</v>
      </c>
      <c r="AL1578" s="6" t="n">
        <v>42552</v>
      </c>
      <c r="AM1578" s="0" t="n">
        <v>7.433</v>
      </c>
      <c r="AN1578" s="0" t="n">
        <v>8.252</v>
      </c>
      <c r="AO1578" s="0" t="n">
        <v>11.153</v>
      </c>
      <c r="AP1578" s="0" t="n">
        <v>12.461</v>
      </c>
      <c r="AQ1578" s="0" t="s">
        <v>674</v>
      </c>
      <c r="AR1578" s="0" t="s">
        <v>58</v>
      </c>
      <c r="AS1578" s="0" t="s">
        <v>53</v>
      </c>
      <c r="AT1578" s="0" t="n">
        <v>113</v>
      </c>
      <c r="AU1578" s="0" t="n">
        <v>114</v>
      </c>
      <c r="AX1578" s="0" t="s">
        <v>8049</v>
      </c>
    </row>
    <row r="1579" customFormat="false" ht="15" hidden="false" customHeight="false" outlineLevel="0" collapsed="false">
      <c r="A1579" s="0" t="s">
        <v>8310</v>
      </c>
      <c r="B1579" s="0" t="s">
        <v>8220</v>
      </c>
      <c r="C1579" s="0" t="s">
        <v>8311</v>
      </c>
      <c r="E1579" s="1" t="s">
        <v>8311</v>
      </c>
      <c r="G1579" s="5" t="s">
        <v>8311</v>
      </c>
      <c r="H1579" s="5"/>
      <c r="I1579" s="5"/>
      <c r="J1579" s="5"/>
      <c r="K1579" s="5"/>
      <c r="L1579" s="5"/>
      <c r="M1579" s="5"/>
      <c r="N1579" s="5"/>
      <c r="O1579" s="0" t="s">
        <v>8312</v>
      </c>
      <c r="P1579" s="0" t="s">
        <v>8313</v>
      </c>
      <c r="Q1579" s="0" t="s">
        <v>51</v>
      </c>
      <c r="R1579" s="0" t="s">
        <v>52</v>
      </c>
      <c r="S1579" s="0" t="n">
        <v>660</v>
      </c>
      <c r="T1579" s="0" t="n">
        <v>8299</v>
      </c>
      <c r="U1579" s="0" t="n">
        <v>8299</v>
      </c>
      <c r="V1579" s="0" t="n">
        <v>6202</v>
      </c>
      <c r="X1579" s="0" t="n">
        <v>37</v>
      </c>
      <c r="Y1579" s="0" t="s">
        <v>67</v>
      </c>
      <c r="Z1579" s="0" t="s">
        <v>120</v>
      </c>
      <c r="AA1579" s="0" t="s">
        <v>120</v>
      </c>
      <c r="AB1579" s="0" t="s">
        <v>56</v>
      </c>
      <c r="AC1579" s="0" t="s">
        <v>120</v>
      </c>
      <c r="AD1579" s="0" t="s">
        <v>8224</v>
      </c>
      <c r="AG1579" s="6" t="n">
        <v>42369</v>
      </c>
      <c r="AH1579" s="0" t="n">
        <v>146</v>
      </c>
      <c r="AI1579" s="0" t="n">
        <v>159</v>
      </c>
      <c r="AJ1579" s="6" t="n">
        <v>42369</v>
      </c>
      <c r="AK1579" s="0" t="n">
        <v>2.662</v>
      </c>
      <c r="AL1579" s="6" t="n">
        <v>42369</v>
      </c>
      <c r="AM1579" s="0" t="n">
        <v>2.225</v>
      </c>
      <c r="AN1579" s="0" t="n">
        <v>2.422</v>
      </c>
      <c r="AO1579" s="0" t="s">
        <v>56</v>
      </c>
      <c r="AP1579" s="0" t="s">
        <v>56</v>
      </c>
      <c r="AQ1579" s="0" t="s">
        <v>70</v>
      </c>
      <c r="AR1579" s="0" t="s">
        <v>70</v>
      </c>
      <c r="AS1579" s="0" t="s">
        <v>67</v>
      </c>
      <c r="AT1579" s="0" t="n">
        <v>37</v>
      </c>
      <c r="AU1579" s="0" t="n">
        <v>2</v>
      </c>
      <c r="AX1579" s="0" t="s">
        <v>8049</v>
      </c>
    </row>
    <row r="1580" customFormat="false" ht="15" hidden="false" customHeight="false" outlineLevel="0" collapsed="false">
      <c r="A1580" s="0" t="s">
        <v>8314</v>
      </c>
      <c r="B1580" s="0" t="s">
        <v>8220</v>
      </c>
      <c r="C1580" s="0" t="s">
        <v>8315</v>
      </c>
      <c r="E1580" s="1" t="s">
        <v>8315</v>
      </c>
      <c r="G1580" s="5" t="s">
        <v>8315</v>
      </c>
      <c r="H1580" s="5"/>
      <c r="I1580" s="5"/>
      <c r="J1580" s="5"/>
      <c r="K1580" s="5"/>
      <c r="L1580" s="5"/>
      <c r="M1580" s="5"/>
      <c r="N1580" s="5"/>
      <c r="O1580" s="0" t="s">
        <v>8316</v>
      </c>
      <c r="P1580" s="0" t="s">
        <v>8317</v>
      </c>
      <c r="Q1580" s="0" t="s">
        <v>718</v>
      </c>
      <c r="R1580" s="0" t="s">
        <v>126</v>
      </c>
      <c r="S1580" s="0" t="n">
        <v>5</v>
      </c>
      <c r="T1580" s="0" t="n">
        <v>6499</v>
      </c>
      <c r="U1580" s="0" t="n">
        <v>6499</v>
      </c>
      <c r="V1580" s="0" t="n">
        <v>7735</v>
      </c>
      <c r="W1580" s="0" t="s">
        <v>8318</v>
      </c>
      <c r="X1580" s="0" t="n">
        <v>0</v>
      </c>
      <c r="Y1580" s="0" t="s">
        <v>67</v>
      </c>
      <c r="Z1580" s="0" t="n">
        <v>7735</v>
      </c>
      <c r="AA1580" s="0" t="s">
        <v>120</v>
      </c>
      <c r="AB1580" s="0" t="s">
        <v>56</v>
      </c>
      <c r="AC1580" s="0" t="n">
        <v>398</v>
      </c>
      <c r="AG1580" s="6" t="n">
        <v>42369</v>
      </c>
      <c r="AH1580" s="0" t="n">
        <v>0</v>
      </c>
      <c r="AI1580" s="0" t="n">
        <v>0</v>
      </c>
      <c r="AJ1580" s="6" t="n">
        <v>42369</v>
      </c>
      <c r="AK1580" s="0" t="s">
        <v>56</v>
      </c>
      <c r="AM1580" s="0" t="n">
        <v>19</v>
      </c>
      <c r="AN1580" s="0" t="n">
        <v>21</v>
      </c>
      <c r="AO1580" s="0" t="s">
        <v>56</v>
      </c>
      <c r="AP1580" s="0" t="s">
        <v>56</v>
      </c>
      <c r="AQ1580" s="0" t="s">
        <v>70</v>
      </c>
      <c r="AR1580" s="0" t="s">
        <v>70</v>
      </c>
      <c r="AS1580" s="0" t="s">
        <v>67</v>
      </c>
      <c r="AT1580" s="0" t="n">
        <v>379</v>
      </c>
      <c r="AU1580" s="0" t="n">
        <v>0</v>
      </c>
      <c r="AX1580" s="0" t="s">
        <v>8049</v>
      </c>
    </row>
    <row r="1581" customFormat="false" ht="15" hidden="false" customHeight="false" outlineLevel="0" collapsed="false">
      <c r="A1581" s="0" t="s">
        <v>8319</v>
      </c>
      <c r="B1581" s="0" t="s">
        <v>8220</v>
      </c>
      <c r="C1581" s="0" t="s">
        <v>8320</v>
      </c>
      <c r="E1581" s="1" t="s">
        <v>8320</v>
      </c>
      <c r="G1581" s="5" t="s">
        <v>8320</v>
      </c>
      <c r="H1581" s="5"/>
      <c r="I1581" s="5"/>
      <c r="J1581" s="5"/>
      <c r="K1581" s="5"/>
      <c r="L1581" s="5"/>
      <c r="M1581" s="5"/>
      <c r="N1581" s="5"/>
      <c r="O1581" s="0" t="s">
        <v>8320</v>
      </c>
      <c r="P1581" s="0" t="s">
        <v>8321</v>
      </c>
      <c r="Q1581" s="0" t="s">
        <v>51</v>
      </c>
      <c r="R1581" s="0" t="s">
        <v>52</v>
      </c>
      <c r="S1581" s="0" t="n">
        <v>746</v>
      </c>
      <c r="T1581" s="0" t="n">
        <v>2120</v>
      </c>
      <c r="U1581" s="0" t="n">
        <v>2120</v>
      </c>
      <c r="V1581" s="0" t="n">
        <v>7211</v>
      </c>
      <c r="W1581" s="0" t="s">
        <v>8322</v>
      </c>
      <c r="X1581" s="0" t="n">
        <v>31</v>
      </c>
      <c r="Y1581" s="0" t="s">
        <v>53</v>
      </c>
      <c r="Z1581" s="0" t="n">
        <v>2120</v>
      </c>
      <c r="AA1581" s="0" t="s">
        <v>54</v>
      </c>
      <c r="AB1581" s="0" t="s">
        <v>54</v>
      </c>
      <c r="AC1581" s="0" t="n">
        <v>1.75</v>
      </c>
      <c r="AD1581" s="0" t="s">
        <v>8246</v>
      </c>
      <c r="AG1581" s="6" t="n">
        <v>42735</v>
      </c>
      <c r="AH1581" s="0" t="n">
        <v>-198</v>
      </c>
      <c r="AI1581" s="0" t="n">
        <v>-208</v>
      </c>
      <c r="AJ1581" s="6" t="n">
        <v>42735</v>
      </c>
      <c r="AK1581" s="0" t="n">
        <v>1.75</v>
      </c>
      <c r="AL1581" s="6" t="n">
        <v>42735</v>
      </c>
      <c r="AM1581" s="0" t="n">
        <v>1.638</v>
      </c>
      <c r="AN1581" s="0" t="n">
        <v>1.726</v>
      </c>
      <c r="AO1581" s="0" t="n">
        <v>8.045</v>
      </c>
      <c r="AP1581" s="0" t="n">
        <v>8.989</v>
      </c>
      <c r="AQ1581" s="0" t="s">
        <v>674</v>
      </c>
      <c r="AR1581" s="0" t="s">
        <v>58</v>
      </c>
      <c r="AS1581" s="0" t="s">
        <v>53</v>
      </c>
      <c r="AT1581" s="0" t="n">
        <v>22</v>
      </c>
      <c r="AU1581" s="0" t="n">
        <v>21</v>
      </c>
      <c r="AV1581" s="0" t="s">
        <v>8323</v>
      </c>
      <c r="AX1581" s="0" t="s">
        <v>8049</v>
      </c>
    </row>
    <row r="1582" customFormat="false" ht="15" hidden="false" customHeight="false" outlineLevel="0" collapsed="false">
      <c r="A1582" s="0" t="s">
        <v>8324</v>
      </c>
      <c r="B1582" s="0" t="s">
        <v>8220</v>
      </c>
      <c r="C1582" s="0" t="s">
        <v>8325</v>
      </c>
      <c r="E1582" s="1" t="s">
        <v>8325</v>
      </c>
      <c r="G1582" s="5" t="s">
        <v>8325</v>
      </c>
      <c r="H1582" s="5"/>
      <c r="I1582" s="5"/>
      <c r="J1582" s="5"/>
      <c r="K1582" s="5"/>
      <c r="L1582" s="5"/>
      <c r="M1582" s="5"/>
      <c r="N1582" s="5"/>
      <c r="O1582" s="0" t="s">
        <v>8325</v>
      </c>
      <c r="P1582" s="0" t="s">
        <v>8326</v>
      </c>
      <c r="Q1582" s="0" t="s">
        <v>51</v>
      </c>
      <c r="R1582" s="0" t="s">
        <v>52</v>
      </c>
      <c r="S1582" s="0" t="n">
        <v>981</v>
      </c>
      <c r="T1582" s="0" t="n">
        <v>2120</v>
      </c>
      <c r="U1582" s="0" t="n">
        <v>2120</v>
      </c>
      <c r="W1582" s="0" t="s">
        <v>8327</v>
      </c>
      <c r="X1582" s="0" t="n">
        <v>65</v>
      </c>
      <c r="Y1582" s="0" t="s">
        <v>53</v>
      </c>
      <c r="Z1582" s="0" t="n">
        <v>2120</v>
      </c>
      <c r="AA1582" s="0" t="s">
        <v>54</v>
      </c>
      <c r="AB1582" s="0" t="s">
        <v>54</v>
      </c>
      <c r="AC1582" s="0" t="n">
        <v>1.05</v>
      </c>
      <c r="AD1582" s="0" t="s">
        <v>8246</v>
      </c>
      <c r="AG1582" s="6" t="n">
        <v>42735</v>
      </c>
      <c r="AH1582" s="0" t="n">
        <v>-158</v>
      </c>
      <c r="AI1582" s="0" t="n">
        <v>-167</v>
      </c>
      <c r="AJ1582" s="6" t="n">
        <v>42735</v>
      </c>
      <c r="AK1582" s="0" t="n">
        <v>1.05</v>
      </c>
      <c r="AL1582" s="6" t="n">
        <v>42735</v>
      </c>
      <c r="AM1582" s="0" t="n">
        <v>4.072</v>
      </c>
      <c r="AN1582" s="0" t="n">
        <v>4.292</v>
      </c>
      <c r="AO1582" s="0" t="n">
        <v>1.729</v>
      </c>
      <c r="AP1582" s="0" t="n">
        <v>1.931</v>
      </c>
      <c r="AQ1582" s="0" t="s">
        <v>674</v>
      </c>
      <c r="AR1582" s="0" t="s">
        <v>58</v>
      </c>
      <c r="AS1582" s="0" t="s">
        <v>53</v>
      </c>
      <c r="AT1582" s="0" t="n">
        <v>42</v>
      </c>
      <c r="AU1582" s="0" t="n">
        <v>45</v>
      </c>
      <c r="AV1582" s="0" t="s">
        <v>8049</v>
      </c>
      <c r="AW1582" s="0" t="s">
        <v>8049</v>
      </c>
      <c r="AX1582" s="0" t="s">
        <v>8049</v>
      </c>
    </row>
    <row r="1583" customFormat="false" ht="15" hidden="false" customHeight="false" outlineLevel="0" collapsed="false">
      <c r="A1583" s="0" t="s">
        <v>8328</v>
      </c>
      <c r="B1583" s="0" t="s">
        <v>8220</v>
      </c>
      <c r="C1583" s="0" t="s">
        <v>8329</v>
      </c>
      <c r="E1583" s="1" t="s">
        <v>8329</v>
      </c>
      <c r="G1583" s="5" t="s">
        <v>8329</v>
      </c>
      <c r="H1583" s="5" t="s">
        <v>8330</v>
      </c>
      <c r="I1583" s="5" t="s">
        <v>8331</v>
      </c>
      <c r="J1583" s="5"/>
      <c r="K1583" s="5"/>
      <c r="L1583" s="5"/>
      <c r="M1583" s="5"/>
      <c r="N1583" s="5"/>
      <c r="O1583" s="0" t="s">
        <v>8329</v>
      </c>
      <c r="P1583" s="0" t="s">
        <v>8332</v>
      </c>
      <c r="Q1583" s="0" t="s">
        <v>51</v>
      </c>
      <c r="R1583" s="0" t="s">
        <v>52</v>
      </c>
      <c r="S1583" s="0" t="n">
        <v>19.747</v>
      </c>
      <c r="T1583" s="0" t="n">
        <v>2712</v>
      </c>
      <c r="U1583" s="0" t="n">
        <v>2712</v>
      </c>
      <c r="V1583" s="0" t="n">
        <v>2229</v>
      </c>
      <c r="X1583" s="0" t="n">
        <v>951</v>
      </c>
      <c r="Y1583" s="0" t="s">
        <v>53</v>
      </c>
      <c r="Z1583" s="0" t="n">
        <v>2712</v>
      </c>
      <c r="AA1583" s="0" t="s">
        <v>54</v>
      </c>
      <c r="AB1583" s="0" t="s">
        <v>54</v>
      </c>
      <c r="AC1583" s="0" t="n">
        <v>95</v>
      </c>
      <c r="AD1583" s="0" t="s">
        <v>8246</v>
      </c>
      <c r="AG1583" s="6" t="n">
        <v>42735</v>
      </c>
      <c r="AH1583" s="0" t="n">
        <v>1.823</v>
      </c>
      <c r="AI1583" s="0" t="n">
        <v>1.922</v>
      </c>
      <c r="AJ1583" s="6" t="n">
        <v>42735</v>
      </c>
      <c r="AK1583" s="0" t="n">
        <v>95</v>
      </c>
      <c r="AL1583" s="6" t="n">
        <v>42735</v>
      </c>
      <c r="AM1583" s="0" t="n">
        <v>28.858</v>
      </c>
      <c r="AN1583" s="0" t="n">
        <v>30.419</v>
      </c>
      <c r="AO1583" s="0" t="n">
        <v>30.332</v>
      </c>
      <c r="AP1583" s="0" t="n">
        <v>33.892</v>
      </c>
      <c r="AQ1583" s="0" t="s">
        <v>831</v>
      </c>
      <c r="AR1583" s="0" t="s">
        <v>58</v>
      </c>
      <c r="AS1583" s="0" t="s">
        <v>53</v>
      </c>
      <c r="AT1583" s="0" t="n">
        <v>856</v>
      </c>
      <c r="AU1583" s="0" t="n">
        <v>875</v>
      </c>
      <c r="AX1583" s="0" t="s">
        <v>8049</v>
      </c>
    </row>
    <row r="1584" customFormat="false" ht="15" hidden="false" customHeight="false" outlineLevel="0" collapsed="false">
      <c r="A1584" s="0" t="s">
        <v>8333</v>
      </c>
      <c r="B1584" s="0" t="s">
        <v>8220</v>
      </c>
      <c r="C1584" s="0" t="s">
        <v>8334</v>
      </c>
      <c r="E1584" s="1" t="s">
        <v>8334</v>
      </c>
      <c r="G1584" s="5" t="s">
        <v>8334</v>
      </c>
      <c r="H1584" s="5"/>
      <c r="I1584" s="5"/>
      <c r="J1584" s="5"/>
      <c r="K1584" s="5"/>
      <c r="L1584" s="5"/>
      <c r="M1584" s="5"/>
      <c r="N1584" s="5"/>
      <c r="O1584" s="0" t="s">
        <v>8335</v>
      </c>
      <c r="P1584" s="0" t="s">
        <v>8336</v>
      </c>
      <c r="Q1584" s="0" t="s">
        <v>51</v>
      </c>
      <c r="R1584" s="0" t="s">
        <v>52</v>
      </c>
      <c r="S1584" s="0" t="n">
        <v>3.381</v>
      </c>
      <c r="T1584" s="0" t="n">
        <v>2120</v>
      </c>
      <c r="U1584" s="0" t="n">
        <v>2120</v>
      </c>
      <c r="V1584" s="0" t="n">
        <v>4645</v>
      </c>
      <c r="X1584" s="0" t="n">
        <v>277</v>
      </c>
      <c r="Y1584" s="0" t="s">
        <v>227</v>
      </c>
      <c r="Z1584" s="0" t="s">
        <v>120</v>
      </c>
      <c r="AA1584" s="0" t="s">
        <v>120</v>
      </c>
      <c r="AB1584" s="0" t="s">
        <v>56</v>
      </c>
      <c r="AC1584" s="0" t="s">
        <v>120</v>
      </c>
      <c r="AD1584" s="0" t="s">
        <v>8246</v>
      </c>
      <c r="AG1584" s="6" t="n">
        <v>42643</v>
      </c>
      <c r="AH1584" s="0" t="n">
        <v>577</v>
      </c>
      <c r="AI1584" s="0" t="n">
        <v>644</v>
      </c>
      <c r="AJ1584" s="6" t="n">
        <v>42643</v>
      </c>
      <c r="AK1584" s="0" t="n">
        <v>4.5</v>
      </c>
      <c r="AL1584" s="6" t="n">
        <v>42643</v>
      </c>
      <c r="AM1584" s="0" t="n">
        <v>13.886</v>
      </c>
      <c r="AN1584" s="0" t="n">
        <v>15.499</v>
      </c>
      <c r="AO1584" s="0" t="n">
        <v>4.034</v>
      </c>
      <c r="AP1584" s="0" t="n">
        <v>4.507</v>
      </c>
      <c r="AQ1584" s="0" t="s">
        <v>831</v>
      </c>
      <c r="AR1584" s="0" t="s">
        <v>58</v>
      </c>
      <c r="AS1584" s="0" t="s">
        <v>227</v>
      </c>
      <c r="AT1584" s="0" t="n">
        <v>168</v>
      </c>
      <c r="AU1584" s="0" t="n">
        <v>103</v>
      </c>
      <c r="AX1584" s="0" t="s">
        <v>8049</v>
      </c>
    </row>
    <row r="1585" customFormat="false" ht="15" hidden="false" customHeight="false" outlineLevel="0" collapsed="false">
      <c r="A1585" s="0" t="s">
        <v>8337</v>
      </c>
      <c r="B1585" s="0" t="s">
        <v>8220</v>
      </c>
      <c r="C1585" s="0" t="s">
        <v>8338</v>
      </c>
      <c r="E1585" s="1" t="s">
        <v>8338</v>
      </c>
      <c r="G1585" s="5" t="s">
        <v>8338</v>
      </c>
      <c r="H1585" s="5"/>
      <c r="I1585" s="5"/>
      <c r="J1585" s="5"/>
      <c r="K1585" s="5"/>
      <c r="L1585" s="5"/>
      <c r="M1585" s="5"/>
      <c r="N1585" s="5"/>
      <c r="O1585" s="0" t="s">
        <v>8338</v>
      </c>
      <c r="P1585" s="0" t="s">
        <v>8339</v>
      </c>
      <c r="Q1585" s="0" t="s">
        <v>51</v>
      </c>
      <c r="R1585" s="0" t="s">
        <v>52</v>
      </c>
      <c r="S1585" s="0" t="n">
        <v>2.256</v>
      </c>
      <c r="T1585" s="0" t="n">
        <v>8010</v>
      </c>
      <c r="U1585" s="0" t="n">
        <v>8010</v>
      </c>
      <c r="V1585" s="0" t="n">
        <v>2651</v>
      </c>
      <c r="X1585" s="0" t="n">
        <v>324</v>
      </c>
      <c r="Y1585" s="0" t="s">
        <v>53</v>
      </c>
      <c r="Z1585" s="0" t="n">
        <v>8010</v>
      </c>
      <c r="AA1585" s="0" t="s">
        <v>54</v>
      </c>
      <c r="AB1585" s="0" t="s">
        <v>54</v>
      </c>
      <c r="AD1585" s="0" t="s">
        <v>8246</v>
      </c>
      <c r="AG1585" s="6" t="n">
        <v>42735</v>
      </c>
      <c r="AH1585" s="0" t="n">
        <v>217</v>
      </c>
      <c r="AI1585" s="0" t="n">
        <v>229</v>
      </c>
      <c r="AJ1585" s="6" t="n">
        <v>42735</v>
      </c>
      <c r="AK1585" s="0" t="s">
        <v>56</v>
      </c>
      <c r="AM1585" s="0" t="n">
        <v>2.132</v>
      </c>
      <c r="AN1585" s="0" t="n">
        <v>2.247</v>
      </c>
      <c r="AO1585" s="0" t="n">
        <v>6.924</v>
      </c>
      <c r="AP1585" s="0" t="n">
        <v>7.736</v>
      </c>
      <c r="AQ1585" s="0" t="s">
        <v>831</v>
      </c>
      <c r="AR1585" s="0" t="s">
        <v>58</v>
      </c>
      <c r="AS1585" s="0" t="s">
        <v>53</v>
      </c>
      <c r="AT1585" s="0" t="n">
        <v>106</v>
      </c>
      <c r="AU1585" s="0" t="n">
        <v>107</v>
      </c>
      <c r="AV1585" s="0" t="s">
        <v>8049</v>
      </c>
      <c r="AX1585" s="0" t="s">
        <v>8049</v>
      </c>
    </row>
    <row r="1586" customFormat="false" ht="15" hidden="false" customHeight="false" outlineLevel="0" collapsed="false">
      <c r="A1586" s="0" t="s">
        <v>8340</v>
      </c>
      <c r="B1586" s="0" t="s">
        <v>8220</v>
      </c>
      <c r="C1586" s="0" t="s">
        <v>8341</v>
      </c>
      <c r="E1586" s="1" t="s">
        <v>8341</v>
      </c>
      <c r="G1586" s="5" t="s">
        <v>8341</v>
      </c>
      <c r="H1586" s="5"/>
      <c r="I1586" s="5"/>
      <c r="J1586" s="5"/>
      <c r="K1586" s="5"/>
      <c r="L1586" s="5"/>
      <c r="M1586" s="5"/>
      <c r="N1586" s="5"/>
      <c r="O1586" s="0" t="s">
        <v>8341</v>
      </c>
      <c r="P1586" s="0" t="s">
        <v>8342</v>
      </c>
      <c r="Q1586" s="0" t="s">
        <v>718</v>
      </c>
      <c r="R1586" s="0" t="s">
        <v>52</v>
      </c>
      <c r="S1586" s="0" t="n">
        <v>14.571</v>
      </c>
      <c r="T1586" s="0" t="n">
        <v>2120</v>
      </c>
      <c r="U1586" s="0" t="n">
        <v>2120</v>
      </c>
      <c r="V1586" s="0" t="n">
        <v>4645</v>
      </c>
      <c r="W1586" s="0" t="s">
        <v>8343</v>
      </c>
      <c r="X1586" s="0" t="n">
        <v>926</v>
      </c>
      <c r="Y1586" s="0" t="s">
        <v>53</v>
      </c>
      <c r="Z1586" s="0" t="n">
        <v>2120</v>
      </c>
      <c r="AA1586" s="0" t="s">
        <v>54</v>
      </c>
      <c r="AB1586" s="0" t="s">
        <v>54</v>
      </c>
      <c r="AC1586" s="0" t="n">
        <v>16.7</v>
      </c>
      <c r="AD1586" s="0" t="s">
        <v>8246</v>
      </c>
      <c r="AG1586" s="6" t="n">
        <v>42735</v>
      </c>
      <c r="AH1586" s="0" t="n">
        <v>13.941</v>
      </c>
      <c r="AI1586" s="0" t="n">
        <v>14.695</v>
      </c>
      <c r="AJ1586" s="6" t="n">
        <v>42735</v>
      </c>
      <c r="AK1586" s="0" t="n">
        <v>16.7</v>
      </c>
      <c r="AL1586" s="6" t="n">
        <v>42735</v>
      </c>
      <c r="AM1586" s="0" t="n">
        <v>122.366</v>
      </c>
      <c r="AN1586" s="0" t="n">
        <v>128.986</v>
      </c>
      <c r="AO1586" s="0" t="n">
        <v>74.197</v>
      </c>
      <c r="AP1586" s="0" t="n">
        <v>82.904</v>
      </c>
      <c r="AQ1586" s="0" t="s">
        <v>831</v>
      </c>
      <c r="AR1586" s="0" t="s">
        <v>58</v>
      </c>
      <c r="AS1586" s="0" t="s">
        <v>53</v>
      </c>
      <c r="AT1586" s="0" t="n">
        <v>513</v>
      </c>
      <c r="AU1586" s="0" t="n">
        <v>530</v>
      </c>
      <c r="AV1586" s="0" t="s">
        <v>8049</v>
      </c>
      <c r="AX1586" s="0" t="s">
        <v>8049</v>
      </c>
    </row>
    <row r="1587" customFormat="false" ht="15" hidden="false" customHeight="false" outlineLevel="0" collapsed="false">
      <c r="A1587" s="0" t="s">
        <v>8344</v>
      </c>
      <c r="B1587" s="0" t="s">
        <v>8220</v>
      </c>
      <c r="C1587" s="0" t="s">
        <v>8345</v>
      </c>
      <c r="E1587" s="1" t="s">
        <v>8345</v>
      </c>
      <c r="G1587" s="5" t="s">
        <v>8345</v>
      </c>
      <c r="H1587" s="5"/>
      <c r="I1587" s="5"/>
      <c r="J1587" s="5"/>
      <c r="K1587" s="5"/>
      <c r="L1587" s="5"/>
      <c r="M1587" s="5"/>
      <c r="N1587" s="5"/>
      <c r="O1587" s="0" t="s">
        <v>8345</v>
      </c>
      <c r="P1587" s="0" t="s">
        <v>8346</v>
      </c>
      <c r="Q1587" s="0" t="s">
        <v>51</v>
      </c>
      <c r="R1587" s="0" t="s">
        <v>52</v>
      </c>
      <c r="S1587" s="0" t="n">
        <v>5.281</v>
      </c>
      <c r="T1587" s="0" t="n">
        <v>2120</v>
      </c>
      <c r="U1587" s="0" t="n">
        <v>2120</v>
      </c>
      <c r="V1587" s="0" t="n">
        <v>1089</v>
      </c>
      <c r="W1587" s="0" t="s">
        <v>8347</v>
      </c>
      <c r="X1587" s="0" t="n">
        <v>540</v>
      </c>
      <c r="Y1587" s="0" t="s">
        <v>53</v>
      </c>
      <c r="Z1587" s="0" t="n">
        <v>2120</v>
      </c>
      <c r="AA1587" s="0" t="s">
        <v>54</v>
      </c>
      <c r="AB1587" s="0" t="s">
        <v>54</v>
      </c>
      <c r="AC1587" s="0" t="n">
        <v>12.8</v>
      </c>
      <c r="AD1587" s="0" t="s">
        <v>8246</v>
      </c>
      <c r="AG1587" s="6" t="n">
        <v>42735</v>
      </c>
      <c r="AH1587" s="0" t="n">
        <v>-3.807</v>
      </c>
      <c r="AI1587" s="0" t="n">
        <v>-4.013</v>
      </c>
      <c r="AJ1587" s="6" t="n">
        <v>42735</v>
      </c>
      <c r="AK1587" s="0" t="n">
        <v>12.8</v>
      </c>
      <c r="AL1587" s="6" t="n">
        <v>42735</v>
      </c>
      <c r="AM1587" s="0" t="n">
        <v>13.158</v>
      </c>
      <c r="AN1587" s="0" t="n">
        <v>13.87</v>
      </c>
      <c r="AO1587" s="0" t="n">
        <v>9.58</v>
      </c>
      <c r="AP1587" s="0" t="n">
        <v>10.705</v>
      </c>
      <c r="AQ1587" s="0" t="s">
        <v>831</v>
      </c>
      <c r="AR1587" s="0" t="s">
        <v>58</v>
      </c>
      <c r="AS1587" s="0" t="s">
        <v>53</v>
      </c>
      <c r="AT1587" s="0" t="n">
        <v>243</v>
      </c>
      <c r="AU1587" s="0" t="n">
        <v>249</v>
      </c>
      <c r="AV1587" s="0" t="s">
        <v>8049</v>
      </c>
      <c r="AX1587" s="0" t="s">
        <v>8049</v>
      </c>
    </row>
    <row r="1588" customFormat="false" ht="15" hidden="false" customHeight="false" outlineLevel="0" collapsed="false">
      <c r="A1588" s="0" t="s">
        <v>8348</v>
      </c>
      <c r="B1588" s="0" t="s">
        <v>8220</v>
      </c>
      <c r="C1588" s="0" t="s">
        <v>8349</v>
      </c>
      <c r="E1588" s="1" t="s">
        <v>8349</v>
      </c>
      <c r="G1588" s="5" t="s">
        <v>8349</v>
      </c>
      <c r="H1588" s="5"/>
      <c r="I1588" s="5"/>
      <c r="J1588" s="5"/>
      <c r="K1588" s="5"/>
      <c r="L1588" s="5"/>
      <c r="M1588" s="5" t="s">
        <v>8350</v>
      </c>
      <c r="N1588" s="5" t="s">
        <v>8351</v>
      </c>
      <c r="O1588" s="0" t="s">
        <v>8349</v>
      </c>
      <c r="P1588" s="0" t="s">
        <v>8352</v>
      </c>
      <c r="Q1588" s="0" t="s">
        <v>51</v>
      </c>
      <c r="R1588" s="0" t="s">
        <v>52</v>
      </c>
      <c r="S1588" s="0" t="n">
        <v>4.01</v>
      </c>
      <c r="T1588" s="0" t="n">
        <v>2120</v>
      </c>
      <c r="U1588" s="0" t="n">
        <v>2120</v>
      </c>
      <c r="V1588" s="0" t="n">
        <v>6420</v>
      </c>
      <c r="X1588" s="0" t="n">
        <v>241</v>
      </c>
      <c r="Y1588" s="0" t="s">
        <v>53</v>
      </c>
      <c r="Z1588" s="0" t="n">
        <v>2120</v>
      </c>
      <c r="AA1588" s="0" t="s">
        <v>54</v>
      </c>
      <c r="AB1588" s="0" t="s">
        <v>54</v>
      </c>
      <c r="AC1588" s="0" t="n">
        <v>4.894</v>
      </c>
      <c r="AD1588" s="0" t="s">
        <v>8246</v>
      </c>
      <c r="AG1588" s="6" t="n">
        <v>42735</v>
      </c>
      <c r="AH1588" s="0" t="n">
        <v>-3.175</v>
      </c>
      <c r="AI1588" s="0" t="n">
        <v>-3.347</v>
      </c>
      <c r="AJ1588" s="6" t="n">
        <v>42735</v>
      </c>
      <c r="AK1588" s="0" t="n">
        <v>4.894</v>
      </c>
      <c r="AL1588" s="6" t="n">
        <v>42735</v>
      </c>
      <c r="AM1588" s="0" t="n">
        <v>13.542</v>
      </c>
      <c r="AN1588" s="0" t="n">
        <v>14.275</v>
      </c>
      <c r="AO1588" s="0" t="n">
        <v>2.326</v>
      </c>
      <c r="AP1588" s="0" t="n">
        <v>2.599</v>
      </c>
      <c r="AQ1588" s="0" t="s">
        <v>674</v>
      </c>
      <c r="AR1588" s="0" t="s">
        <v>58</v>
      </c>
      <c r="AS1588" s="0" t="s">
        <v>53</v>
      </c>
      <c r="AT1588" s="0" t="n">
        <v>144</v>
      </c>
      <c r="AU1588" s="0" t="n">
        <v>143</v>
      </c>
      <c r="AV1588" s="0" t="s">
        <v>8353</v>
      </c>
      <c r="AX1588" s="0" t="s">
        <v>8049</v>
      </c>
    </row>
    <row r="1589" customFormat="false" ht="15" hidden="false" customHeight="false" outlineLevel="0" collapsed="false">
      <c r="A1589" s="0" t="s">
        <v>8354</v>
      </c>
      <c r="B1589" s="0" t="s">
        <v>8220</v>
      </c>
      <c r="C1589" s="0" t="s">
        <v>8355</v>
      </c>
      <c r="E1589" s="1" t="s">
        <v>8355</v>
      </c>
      <c r="G1589" s="5" t="s">
        <v>8355</v>
      </c>
      <c r="H1589" s="5"/>
      <c r="I1589" s="5"/>
      <c r="J1589" s="5"/>
      <c r="K1589" s="5"/>
      <c r="L1589" s="5"/>
      <c r="M1589" s="5"/>
      <c r="N1589" s="5"/>
      <c r="O1589" s="0" t="s">
        <v>8355</v>
      </c>
      <c r="P1589" s="0" t="s">
        <v>8356</v>
      </c>
      <c r="Q1589" s="0" t="s">
        <v>51</v>
      </c>
      <c r="R1589" s="0" t="s">
        <v>52</v>
      </c>
      <c r="S1589" s="0" t="n">
        <v>4.89</v>
      </c>
      <c r="T1589" s="0" t="n">
        <v>2814</v>
      </c>
      <c r="U1589" s="0" t="n">
        <v>2814</v>
      </c>
      <c r="V1589" s="0" t="n">
        <v>2814</v>
      </c>
      <c r="X1589" s="0" t="n">
        <v>996</v>
      </c>
      <c r="Y1589" s="0" t="s">
        <v>53</v>
      </c>
      <c r="Z1589" s="0" t="n">
        <v>2814</v>
      </c>
      <c r="AA1589" s="0" t="s">
        <v>54</v>
      </c>
      <c r="AB1589" s="0" t="s">
        <v>54</v>
      </c>
      <c r="AC1589" s="0" t="n">
        <v>26</v>
      </c>
      <c r="AD1589" s="0" t="s">
        <v>8246</v>
      </c>
      <c r="AG1589" s="6" t="n">
        <v>42735</v>
      </c>
      <c r="AH1589" s="0" t="n">
        <v>495</v>
      </c>
      <c r="AI1589" s="0" t="n">
        <v>522</v>
      </c>
      <c r="AJ1589" s="6" t="n">
        <v>42735</v>
      </c>
      <c r="AK1589" s="0" t="n">
        <v>26</v>
      </c>
      <c r="AL1589" s="6" t="n">
        <v>42735</v>
      </c>
      <c r="AM1589" s="0" t="n">
        <v>10.943</v>
      </c>
      <c r="AN1589" s="0" t="n">
        <v>11.535</v>
      </c>
      <c r="AO1589" s="0" t="n">
        <v>10.595</v>
      </c>
      <c r="AP1589" s="0" t="n">
        <v>11.839</v>
      </c>
      <c r="AQ1589" s="0" t="s">
        <v>831</v>
      </c>
      <c r="AR1589" s="0" t="s">
        <v>58</v>
      </c>
      <c r="AS1589" s="0" t="s">
        <v>53</v>
      </c>
      <c r="AT1589" s="0" t="n">
        <v>590</v>
      </c>
      <c r="AU1589" s="0" t="n">
        <v>609</v>
      </c>
      <c r="AV1589" s="0" t="s">
        <v>8246</v>
      </c>
      <c r="AX1589" s="0" t="s">
        <v>8049</v>
      </c>
    </row>
    <row r="1590" customFormat="false" ht="15" hidden="false" customHeight="false" outlineLevel="0" collapsed="false">
      <c r="A1590" s="0" t="s">
        <v>8357</v>
      </c>
      <c r="B1590" s="0" t="s">
        <v>8220</v>
      </c>
      <c r="C1590" s="0" t="s">
        <v>8358</v>
      </c>
      <c r="E1590" s="1" t="s">
        <v>8358</v>
      </c>
      <c r="G1590" s="5" t="s">
        <v>8358</v>
      </c>
      <c r="H1590" s="5"/>
      <c r="I1590" s="5"/>
      <c r="J1590" s="5"/>
      <c r="K1590" s="5"/>
      <c r="L1590" s="5"/>
      <c r="M1590" s="5"/>
      <c r="N1590" s="5"/>
      <c r="O1590" s="0" t="s">
        <v>8358</v>
      </c>
      <c r="P1590" s="0" t="s">
        <v>8359</v>
      </c>
      <c r="Q1590" s="0" t="s">
        <v>51</v>
      </c>
      <c r="R1590" s="0" t="s">
        <v>52</v>
      </c>
      <c r="S1590" s="0" t="n">
        <v>5.749</v>
      </c>
      <c r="T1590" s="0" t="n">
        <v>910</v>
      </c>
      <c r="U1590" s="0" t="n">
        <v>910</v>
      </c>
      <c r="V1590" s="0" t="n">
        <v>910</v>
      </c>
      <c r="X1590" s="0" t="n">
        <v>918</v>
      </c>
      <c r="Y1590" s="0" t="s">
        <v>53</v>
      </c>
      <c r="Z1590" s="0" t="n">
        <v>910</v>
      </c>
      <c r="AA1590" s="0" t="s">
        <v>54</v>
      </c>
      <c r="AB1590" s="0" t="s">
        <v>54</v>
      </c>
      <c r="AC1590" s="0" t="n">
        <v>30</v>
      </c>
      <c r="AD1590" s="0" t="s">
        <v>8246</v>
      </c>
      <c r="AG1590" s="6" t="n">
        <v>42735</v>
      </c>
      <c r="AH1590" s="0" t="n">
        <v>-3.218</v>
      </c>
      <c r="AI1590" s="0" t="n">
        <v>-3.392</v>
      </c>
      <c r="AJ1590" s="6" t="n">
        <v>42735</v>
      </c>
      <c r="AK1590" s="0" t="n">
        <v>30</v>
      </c>
      <c r="AL1590" s="6" t="n">
        <v>42735</v>
      </c>
      <c r="AM1590" s="0" t="n">
        <v>12.014</v>
      </c>
      <c r="AN1590" s="0" t="n">
        <v>12.664</v>
      </c>
      <c r="AO1590" s="0" t="n">
        <v>3.494</v>
      </c>
      <c r="AP1590" s="0" t="n">
        <v>3.904</v>
      </c>
      <c r="AQ1590" s="0" t="s">
        <v>831</v>
      </c>
      <c r="AR1590" s="0" t="s">
        <v>58</v>
      </c>
      <c r="AS1590" s="0" t="s">
        <v>53</v>
      </c>
      <c r="AT1590" s="0" t="n">
        <v>474</v>
      </c>
      <c r="AU1590" s="0" t="n">
        <v>479</v>
      </c>
      <c r="AX1590" s="0" t="s">
        <v>8049</v>
      </c>
    </row>
    <row r="1591" customFormat="false" ht="15" hidden="false" customHeight="false" outlineLevel="0" collapsed="false">
      <c r="A1591" s="0" t="s">
        <v>8360</v>
      </c>
      <c r="B1591" s="0" t="s">
        <v>8220</v>
      </c>
      <c r="C1591" s="0" t="s">
        <v>8361</v>
      </c>
      <c r="E1591" s="1" t="s">
        <v>8361</v>
      </c>
      <c r="G1591" s="5" t="s">
        <v>8361</v>
      </c>
      <c r="H1591" s="5"/>
      <c r="I1591" s="5"/>
      <c r="J1591" s="5"/>
      <c r="K1591" s="5"/>
      <c r="L1591" s="5"/>
      <c r="M1591" s="5"/>
      <c r="N1591" s="5"/>
      <c r="O1591" s="0" t="s">
        <v>8361</v>
      </c>
      <c r="P1591" s="0" t="s">
        <v>8362</v>
      </c>
      <c r="Q1591" s="0" t="s">
        <v>51</v>
      </c>
      <c r="R1591" s="0" t="s">
        <v>52</v>
      </c>
      <c r="S1591" s="0" t="n">
        <v>38.205</v>
      </c>
      <c r="T1591" s="0" t="n">
        <v>2521</v>
      </c>
      <c r="U1591" s="0" t="n">
        <v>2521</v>
      </c>
      <c r="V1591" s="0" t="n">
        <v>2630</v>
      </c>
      <c r="W1591" s="0" t="s">
        <v>8363</v>
      </c>
      <c r="X1591" s="0" t="n">
        <v>390</v>
      </c>
      <c r="Y1591" s="0" t="s">
        <v>53</v>
      </c>
      <c r="Z1591" s="0" t="n">
        <v>2521</v>
      </c>
      <c r="AA1591" s="0" t="s">
        <v>54</v>
      </c>
      <c r="AB1591" s="0" t="s">
        <v>54</v>
      </c>
      <c r="AC1591" s="0" t="n">
        <v>209</v>
      </c>
      <c r="AD1591" s="0" t="s">
        <v>8364</v>
      </c>
      <c r="AG1591" s="6" t="n">
        <v>42643</v>
      </c>
      <c r="AH1591" s="0" t="n">
        <v>-778</v>
      </c>
      <c r="AI1591" s="0" t="n">
        <v>-868</v>
      </c>
      <c r="AJ1591" s="6" t="n">
        <v>42643</v>
      </c>
      <c r="AK1591" s="0" t="n">
        <v>209</v>
      </c>
      <c r="AL1591" s="6" t="n">
        <v>42643</v>
      </c>
      <c r="AM1591" s="0" t="n">
        <v>56.673</v>
      </c>
      <c r="AN1591" s="0" t="n">
        <v>63.253</v>
      </c>
      <c r="AO1591" s="0" t="n">
        <v>35.111</v>
      </c>
      <c r="AP1591" s="0" t="n">
        <v>39.232</v>
      </c>
      <c r="AQ1591" s="0" t="s">
        <v>831</v>
      </c>
      <c r="AR1591" s="0" t="s">
        <v>58</v>
      </c>
      <c r="AS1591" s="0" t="s">
        <v>53</v>
      </c>
      <c r="AT1591" s="0" t="n">
        <v>663</v>
      </c>
      <c r="AU1591" s="0" t="n">
        <v>773</v>
      </c>
      <c r="AX1591" s="0" t="s">
        <v>8049</v>
      </c>
    </row>
    <row r="1592" customFormat="false" ht="15" hidden="false" customHeight="false" outlineLevel="0" collapsed="false">
      <c r="A1592" s="0" t="s">
        <v>8365</v>
      </c>
      <c r="B1592" s="0" t="s">
        <v>8220</v>
      </c>
      <c r="C1592" s="0" t="s">
        <v>8366</v>
      </c>
      <c r="E1592" s="1" t="s">
        <v>8366</v>
      </c>
      <c r="G1592" s="5" t="s">
        <v>8366</v>
      </c>
      <c r="H1592" s="5"/>
      <c r="I1592" s="5"/>
      <c r="J1592" s="5"/>
      <c r="K1592" s="5"/>
      <c r="L1592" s="5"/>
      <c r="M1592" s="5"/>
      <c r="N1592" s="5"/>
      <c r="O1592" s="0" t="s">
        <v>8366</v>
      </c>
      <c r="P1592" s="0" t="s">
        <v>8367</v>
      </c>
      <c r="Q1592" s="0" t="s">
        <v>51</v>
      </c>
      <c r="R1592" s="0" t="s">
        <v>52</v>
      </c>
      <c r="S1592" s="0" t="n">
        <v>28.833</v>
      </c>
      <c r="T1592" s="0" t="n">
        <v>2660</v>
      </c>
      <c r="U1592" s="0" t="n">
        <v>2660</v>
      </c>
      <c r="V1592" s="0" t="n">
        <v>3250</v>
      </c>
      <c r="W1592" s="0" t="s">
        <v>8368</v>
      </c>
      <c r="X1592" s="0" t="n">
        <v>994</v>
      </c>
      <c r="Y1592" s="0" t="s">
        <v>53</v>
      </c>
      <c r="Z1592" s="0" t="n">
        <v>2660</v>
      </c>
      <c r="AA1592" s="0" t="s">
        <v>54</v>
      </c>
      <c r="AB1592" s="0" t="s">
        <v>54</v>
      </c>
      <c r="AC1592" s="0" t="n">
        <v>88</v>
      </c>
      <c r="AD1592" s="0" t="s">
        <v>8246</v>
      </c>
      <c r="AG1592" s="6" t="n">
        <v>42489</v>
      </c>
      <c r="AH1592" s="0" t="n">
        <v>3.103</v>
      </c>
      <c r="AI1592" s="0" t="n">
        <v>3.538</v>
      </c>
      <c r="AJ1592" s="6" t="n">
        <v>42489</v>
      </c>
      <c r="AK1592" s="0" t="n">
        <v>88</v>
      </c>
      <c r="AL1592" s="6" t="n">
        <v>42489</v>
      </c>
      <c r="AM1592" s="0" t="n">
        <v>87.505</v>
      </c>
      <c r="AN1592" s="0" t="n">
        <v>99.782</v>
      </c>
      <c r="AO1592" s="0" t="n">
        <v>109.146</v>
      </c>
      <c r="AP1592" s="0" t="n">
        <v>121.954</v>
      </c>
      <c r="AQ1592" s="0" t="s">
        <v>831</v>
      </c>
      <c r="AR1592" s="0" t="s">
        <v>58</v>
      </c>
      <c r="AS1592" s="0" t="s">
        <v>53</v>
      </c>
      <c r="AT1592" s="0" t="n">
        <v>851</v>
      </c>
      <c r="AU1592" s="0" t="n">
        <v>856</v>
      </c>
      <c r="AX1592" s="0" t="s">
        <v>8049</v>
      </c>
    </row>
    <row r="1593" customFormat="false" ht="15" hidden="false" customHeight="false" outlineLevel="0" collapsed="false">
      <c r="A1593" s="0" t="s">
        <v>8369</v>
      </c>
      <c r="B1593" s="0" t="s">
        <v>8220</v>
      </c>
      <c r="C1593" s="0" t="s">
        <v>8370</v>
      </c>
      <c r="E1593" s="1" t="s">
        <v>8370</v>
      </c>
      <c r="F1593" s="1" t="s">
        <v>253</v>
      </c>
      <c r="G1593" s="5" t="e">
        <f aca="false">#N/A</f>
        <v>#N/A</v>
      </c>
      <c r="H1593" s="5"/>
      <c r="I1593" s="5"/>
      <c r="J1593" s="5"/>
      <c r="K1593" s="5"/>
      <c r="L1593" s="5"/>
      <c r="M1593" s="5"/>
      <c r="N1593" s="5"/>
      <c r="O1593" s="0" t="s">
        <v>8370</v>
      </c>
      <c r="P1593" s="0" t="s">
        <v>8371</v>
      </c>
      <c r="Q1593" s="0" t="s">
        <v>51</v>
      </c>
      <c r="R1593" s="0" t="s">
        <v>52</v>
      </c>
      <c r="S1593" s="0" t="n">
        <v>150</v>
      </c>
      <c r="T1593" s="0" t="n">
        <v>2120</v>
      </c>
      <c r="U1593" s="0" t="n">
        <v>2120</v>
      </c>
      <c r="X1593" s="0" t="n">
        <v>1</v>
      </c>
      <c r="Y1593" s="0" t="s">
        <v>512</v>
      </c>
      <c r="Z1593" s="0" t="n">
        <v>2120</v>
      </c>
      <c r="AA1593" s="0" t="s">
        <v>54</v>
      </c>
      <c r="AB1593" s="0" t="s">
        <v>54</v>
      </c>
      <c r="AC1593" s="0" t="n">
        <v>192</v>
      </c>
      <c r="AD1593" s="0" t="s">
        <v>8246</v>
      </c>
      <c r="AG1593" s="6" t="n">
        <v>42735</v>
      </c>
      <c r="AH1593" s="0" t="n">
        <v>-39</v>
      </c>
      <c r="AI1593" s="0" t="n">
        <v>-41</v>
      </c>
      <c r="AJ1593" s="6" t="n">
        <v>42735</v>
      </c>
      <c r="AK1593" s="0" t="n">
        <v>192</v>
      </c>
      <c r="AL1593" s="6" t="n">
        <v>42735</v>
      </c>
      <c r="AM1593" s="0" t="n">
        <v>233</v>
      </c>
      <c r="AN1593" s="0" t="n">
        <v>245</v>
      </c>
      <c r="AO1593" s="0" t="n">
        <v>330</v>
      </c>
      <c r="AP1593" s="0" t="n">
        <v>393</v>
      </c>
      <c r="AQ1593" s="0" t="s">
        <v>674</v>
      </c>
      <c r="AR1593" s="0" t="s">
        <v>58</v>
      </c>
      <c r="AS1593" s="0" t="s">
        <v>512</v>
      </c>
      <c r="AT1593" s="0" t="n">
        <v>2</v>
      </c>
      <c r="AU1593" s="0" t="n">
        <v>1</v>
      </c>
      <c r="AV1593" s="0" t="s">
        <v>8323</v>
      </c>
      <c r="AX1593" s="0" t="s">
        <v>8049</v>
      </c>
    </row>
    <row r="1594" customFormat="false" ht="15" hidden="false" customHeight="false" outlineLevel="0" collapsed="false">
      <c r="A1594" s="0" t="s">
        <v>8372</v>
      </c>
      <c r="B1594" s="0" t="s">
        <v>8220</v>
      </c>
      <c r="C1594" s="0" t="s">
        <v>8373</v>
      </c>
      <c r="E1594" s="1" t="s">
        <v>8373</v>
      </c>
      <c r="G1594" s="5" t="s">
        <v>8373</v>
      </c>
      <c r="H1594" s="5"/>
      <c r="I1594" s="5"/>
      <c r="J1594" s="5"/>
      <c r="K1594" s="5"/>
      <c r="L1594" s="5"/>
      <c r="M1594" s="5"/>
      <c r="N1594" s="5"/>
      <c r="O1594" s="0" t="s">
        <v>8373</v>
      </c>
      <c r="P1594" s="0" t="s">
        <v>8374</v>
      </c>
      <c r="Q1594" s="0" t="s">
        <v>451</v>
      </c>
      <c r="R1594" s="0" t="s">
        <v>52</v>
      </c>
      <c r="S1594" s="0" t="n">
        <v>3.347</v>
      </c>
      <c r="T1594" s="0" t="n">
        <v>6419</v>
      </c>
      <c r="U1594" s="0" t="n">
        <v>6419</v>
      </c>
      <c r="V1594" s="0" t="n">
        <v>6492</v>
      </c>
      <c r="X1594" s="0" t="n">
        <v>451</v>
      </c>
      <c r="Y1594" s="0" t="s">
        <v>53</v>
      </c>
      <c r="Z1594" s="0" t="n">
        <v>6419</v>
      </c>
      <c r="AA1594" s="0" t="s">
        <v>54</v>
      </c>
      <c r="AB1594" s="0" t="s">
        <v>54</v>
      </c>
      <c r="AC1594" s="0" t="n">
        <v>11.208</v>
      </c>
      <c r="AD1594" s="0" t="s">
        <v>8292</v>
      </c>
      <c r="AG1594" s="6" t="n">
        <v>42735</v>
      </c>
      <c r="AH1594" s="0" t="n">
        <v>793</v>
      </c>
      <c r="AI1594" s="0" t="n">
        <v>836</v>
      </c>
      <c r="AJ1594" s="6" t="n">
        <v>42735</v>
      </c>
      <c r="AK1594" s="0" t="n">
        <v>11.208</v>
      </c>
      <c r="AL1594" s="6" t="n">
        <v>42735</v>
      </c>
      <c r="AM1594" s="0" t="n">
        <v>123.129</v>
      </c>
      <c r="AN1594" s="0" t="n">
        <v>129.79</v>
      </c>
      <c r="AO1594" s="0" t="n">
        <v>7.67</v>
      </c>
      <c r="AP1594" s="0" t="n">
        <v>8.57</v>
      </c>
      <c r="AQ1594" s="0" t="s">
        <v>8225</v>
      </c>
      <c r="AR1594" s="0" t="s">
        <v>58</v>
      </c>
      <c r="AS1594" s="0" t="s">
        <v>53</v>
      </c>
      <c r="AT1594" s="0" t="n">
        <v>99</v>
      </c>
      <c r="AU1594" s="0" t="n">
        <v>111</v>
      </c>
      <c r="AX1594" s="0" t="s">
        <v>8049</v>
      </c>
    </row>
    <row r="1595" customFormat="false" ht="15" hidden="false" customHeight="false" outlineLevel="0" collapsed="false">
      <c r="A1595" s="0" t="s">
        <v>8375</v>
      </c>
      <c r="B1595" s="0" t="s">
        <v>8376</v>
      </c>
      <c r="C1595" s="0" t="s">
        <v>8377</v>
      </c>
      <c r="E1595" s="1" t="s">
        <v>8377</v>
      </c>
      <c r="G1595" s="5" t="s">
        <v>8377</v>
      </c>
      <c r="H1595" s="5"/>
      <c r="I1595" s="5"/>
      <c r="J1595" s="5"/>
      <c r="K1595" s="5"/>
      <c r="L1595" s="5"/>
      <c r="M1595" s="5"/>
      <c r="N1595" s="5"/>
      <c r="O1595" s="0" t="s">
        <v>8378</v>
      </c>
      <c r="P1595" s="0" t="s">
        <v>8379</v>
      </c>
      <c r="Q1595" s="0" t="s">
        <v>51</v>
      </c>
      <c r="R1595" s="0" t="s">
        <v>52</v>
      </c>
      <c r="S1595" s="0" t="n">
        <v>346</v>
      </c>
      <c r="T1595" s="0" t="n">
        <v>2630</v>
      </c>
      <c r="U1595" s="0" t="n">
        <v>2630</v>
      </c>
      <c r="X1595" s="0" t="n">
        <v>28</v>
      </c>
      <c r="Y1595" s="0" t="s">
        <v>67</v>
      </c>
      <c r="Z1595" s="0" t="s">
        <v>120</v>
      </c>
      <c r="AA1595" s="0" t="s">
        <v>68</v>
      </c>
      <c r="AB1595" s="0" t="s">
        <v>56</v>
      </c>
      <c r="AC1595" s="0" t="s">
        <v>120</v>
      </c>
      <c r="AD1595" s="0" t="s">
        <v>8380</v>
      </c>
      <c r="AG1595" s="0" t="n">
        <v>2015</v>
      </c>
      <c r="AH1595" s="0" t="s">
        <v>56</v>
      </c>
      <c r="AI1595" s="0" t="s">
        <v>56</v>
      </c>
      <c r="AK1595" s="0" t="n">
        <v>1.7</v>
      </c>
      <c r="AL1595" s="0" t="n">
        <v>2016</v>
      </c>
      <c r="AM1595" s="0" t="s">
        <v>56</v>
      </c>
      <c r="AN1595" s="0" t="s">
        <v>56</v>
      </c>
      <c r="AO1595" s="0" t="n">
        <v>840</v>
      </c>
      <c r="AP1595" s="0" t="n">
        <v>1.191</v>
      </c>
      <c r="AQ1595" s="0" t="s">
        <v>189</v>
      </c>
      <c r="AR1595" s="0" t="s">
        <v>189</v>
      </c>
      <c r="AS1595" s="0" t="s">
        <v>67</v>
      </c>
      <c r="AT1595" s="0" t="n">
        <v>17</v>
      </c>
      <c r="AU1595" s="0" t="n">
        <v>11</v>
      </c>
      <c r="AX1595" s="0" t="s">
        <v>8381</v>
      </c>
      <c r="AY1595" s="0" t="s">
        <v>8382</v>
      </c>
    </row>
    <row r="1596" customFormat="false" ht="15" hidden="false" customHeight="false" outlineLevel="0" collapsed="false">
      <c r="A1596" s="0" t="s">
        <v>8383</v>
      </c>
      <c r="B1596" s="0" t="s">
        <v>8376</v>
      </c>
      <c r="C1596" s="0" t="s">
        <v>8384</v>
      </c>
      <c r="E1596" s="1" t="s">
        <v>8384</v>
      </c>
      <c r="G1596" s="5" t="s">
        <v>8384</v>
      </c>
      <c r="H1596" s="5"/>
      <c r="I1596" s="5"/>
      <c r="J1596" s="5"/>
      <c r="K1596" s="5"/>
      <c r="L1596" s="5"/>
      <c r="M1596" s="5"/>
      <c r="N1596" s="5"/>
      <c r="O1596" s="0" t="s">
        <v>8384</v>
      </c>
      <c r="P1596" s="0" t="s">
        <v>8385</v>
      </c>
      <c r="Q1596" s="0" t="s">
        <v>51</v>
      </c>
      <c r="R1596" s="0" t="s">
        <v>52</v>
      </c>
      <c r="S1596" s="0" t="n">
        <v>806</v>
      </c>
      <c r="T1596" s="0" t="n">
        <v>2612</v>
      </c>
      <c r="U1596" s="0" t="n">
        <v>2612</v>
      </c>
      <c r="W1596" s="0" t="s">
        <v>8386</v>
      </c>
      <c r="X1596" s="0" t="n">
        <v>54</v>
      </c>
      <c r="Y1596" s="0" t="s">
        <v>53</v>
      </c>
      <c r="Z1596" s="0" t="n">
        <v>2612</v>
      </c>
      <c r="AA1596" s="0" t="s">
        <v>54</v>
      </c>
      <c r="AB1596" s="0" t="s">
        <v>54</v>
      </c>
      <c r="AC1596" s="0" t="n">
        <v>2.44</v>
      </c>
      <c r="AD1596" s="0" t="s">
        <v>8387</v>
      </c>
      <c r="AG1596" s="6" t="n">
        <v>42735</v>
      </c>
      <c r="AH1596" s="0" t="n">
        <v>75</v>
      </c>
      <c r="AI1596" s="0" t="n">
        <v>79</v>
      </c>
      <c r="AJ1596" s="6" t="n">
        <v>42735</v>
      </c>
      <c r="AK1596" s="0" t="n">
        <v>2.44</v>
      </c>
      <c r="AL1596" s="6" t="n">
        <v>42735</v>
      </c>
      <c r="AM1596" s="0" t="n">
        <v>1.046</v>
      </c>
      <c r="AN1596" s="0" t="n">
        <v>1.103</v>
      </c>
      <c r="AO1596" s="0" t="n">
        <v>1.433</v>
      </c>
      <c r="AP1596" s="0" t="n">
        <v>1.601</v>
      </c>
      <c r="AQ1596" s="0" t="s">
        <v>674</v>
      </c>
      <c r="AR1596" s="0" t="s">
        <v>58</v>
      </c>
      <c r="AS1596" s="0" t="s">
        <v>53</v>
      </c>
      <c r="AT1596" s="0" t="n">
        <v>37</v>
      </c>
      <c r="AU1596" s="0" t="n">
        <v>38</v>
      </c>
      <c r="AV1596" s="0" t="s">
        <v>8381</v>
      </c>
      <c r="AX1596" s="0" t="s">
        <v>8381</v>
      </c>
      <c r="AY1596" s="0" t="s">
        <v>8388</v>
      </c>
    </row>
    <row r="1597" customFormat="false" ht="15" hidden="false" customHeight="false" outlineLevel="0" collapsed="false">
      <c r="A1597" s="0" t="s">
        <v>8389</v>
      </c>
      <c r="B1597" s="0" t="s">
        <v>8376</v>
      </c>
      <c r="C1597" s="0" t="s">
        <v>8390</v>
      </c>
      <c r="E1597" s="1" t="s">
        <v>8390</v>
      </c>
      <c r="G1597" s="5" t="s">
        <v>8390</v>
      </c>
      <c r="H1597" s="5"/>
      <c r="I1597" s="5"/>
      <c r="J1597" s="5"/>
      <c r="K1597" s="5"/>
      <c r="L1597" s="5"/>
      <c r="M1597" s="5"/>
      <c r="N1597" s="5"/>
      <c r="O1597" s="0" t="s">
        <v>8391</v>
      </c>
      <c r="P1597" s="0" t="s">
        <v>8392</v>
      </c>
      <c r="Q1597" s="0" t="s">
        <v>8393</v>
      </c>
      <c r="R1597" s="0" t="s">
        <v>52</v>
      </c>
      <c r="S1597" s="0" t="n">
        <v>1.236</v>
      </c>
      <c r="T1597" s="0" t="n">
        <v>6430</v>
      </c>
      <c r="U1597" s="0" t="n">
        <v>6430</v>
      </c>
      <c r="W1597" s="0" t="s">
        <v>8394</v>
      </c>
      <c r="X1597" s="0" t="n">
        <v>412</v>
      </c>
      <c r="Y1597" s="0" t="s">
        <v>67</v>
      </c>
      <c r="Z1597" s="0" t="s">
        <v>120</v>
      </c>
      <c r="AA1597" s="0" t="s">
        <v>120</v>
      </c>
      <c r="AB1597" s="0" t="s">
        <v>56</v>
      </c>
      <c r="AC1597" s="0" t="s">
        <v>120</v>
      </c>
      <c r="AD1597" s="0" t="s">
        <v>8395</v>
      </c>
      <c r="AG1597" s="6" t="n">
        <v>42004</v>
      </c>
      <c r="AH1597" s="0" t="n">
        <v>-73</v>
      </c>
      <c r="AI1597" s="0" t="n">
        <v>-89</v>
      </c>
      <c r="AJ1597" s="6" t="n">
        <v>42004</v>
      </c>
      <c r="AK1597" s="0" t="n">
        <v>10.283</v>
      </c>
      <c r="AL1597" s="6" t="n">
        <v>42004</v>
      </c>
      <c r="AM1597" s="0" t="n">
        <v>2.169</v>
      </c>
      <c r="AN1597" s="0" t="n">
        <v>2.634</v>
      </c>
      <c r="AO1597" s="0" t="n">
        <v>515</v>
      </c>
      <c r="AP1597" s="0" t="n">
        <v>703</v>
      </c>
      <c r="AQ1597" s="0" t="s">
        <v>189</v>
      </c>
      <c r="AR1597" s="0" t="s">
        <v>189</v>
      </c>
      <c r="AS1597" s="0" t="s">
        <v>67</v>
      </c>
      <c r="AT1597" s="0" t="n">
        <v>321</v>
      </c>
      <c r="AU1597" s="0" t="n">
        <v>42</v>
      </c>
      <c r="AX1597" s="0" t="s">
        <v>8381</v>
      </c>
    </row>
    <row r="1598" customFormat="false" ht="15" hidden="false" customHeight="false" outlineLevel="0" collapsed="false">
      <c r="A1598" s="0" t="s">
        <v>8396</v>
      </c>
      <c r="B1598" s="0" t="s">
        <v>8376</v>
      </c>
      <c r="C1598" s="0" t="s">
        <v>8397</v>
      </c>
      <c r="E1598" s="1" t="s">
        <v>8397</v>
      </c>
      <c r="G1598" s="5" t="s">
        <v>8397</v>
      </c>
      <c r="H1598" s="5"/>
      <c r="I1598" s="5"/>
      <c r="J1598" s="5"/>
      <c r="K1598" s="5"/>
      <c r="L1598" s="5"/>
      <c r="M1598" s="5"/>
      <c r="N1598" s="5"/>
      <c r="O1598" s="0" t="s">
        <v>8397</v>
      </c>
      <c r="P1598" s="0" t="s">
        <v>8398</v>
      </c>
      <c r="Q1598" s="0" t="s">
        <v>51</v>
      </c>
      <c r="R1598" s="0" t="s">
        <v>52</v>
      </c>
      <c r="S1598" s="0" t="n">
        <v>1.08</v>
      </c>
      <c r="T1598" s="0" t="n">
        <v>1414</v>
      </c>
      <c r="U1598" s="0" t="n">
        <v>1414</v>
      </c>
      <c r="V1598" s="0" t="n">
        <v>1414</v>
      </c>
      <c r="X1598" s="0" t="n">
        <v>93</v>
      </c>
      <c r="Y1598" s="0" t="s">
        <v>77</v>
      </c>
      <c r="Z1598" s="0" t="n">
        <v>1414</v>
      </c>
      <c r="AA1598" s="0" t="s">
        <v>54</v>
      </c>
      <c r="AB1598" s="0" t="s">
        <v>54</v>
      </c>
      <c r="AC1598" s="0" t="n">
        <v>8.75</v>
      </c>
      <c r="AD1598" s="0" t="s">
        <v>8399</v>
      </c>
      <c r="AG1598" s="6" t="n">
        <v>42369</v>
      </c>
      <c r="AH1598" s="0" t="n">
        <v>40</v>
      </c>
      <c r="AI1598" s="0" t="n">
        <v>44</v>
      </c>
      <c r="AJ1598" s="6" t="n">
        <v>42369</v>
      </c>
      <c r="AK1598" s="0" t="n">
        <v>8.75</v>
      </c>
      <c r="AL1598" s="6" t="n">
        <v>42369</v>
      </c>
      <c r="AM1598" s="0" t="n">
        <v>733</v>
      </c>
      <c r="AN1598" s="0" t="n">
        <v>798</v>
      </c>
      <c r="AO1598" s="0" t="n">
        <v>657</v>
      </c>
      <c r="AP1598" s="0" t="n">
        <v>734</v>
      </c>
      <c r="AQ1598" s="0" t="s">
        <v>8400</v>
      </c>
      <c r="AR1598" s="0" t="s">
        <v>58</v>
      </c>
      <c r="AS1598" s="0" t="s">
        <v>77</v>
      </c>
      <c r="AT1598" s="0" t="n">
        <v>47</v>
      </c>
      <c r="AU1598" s="0" t="n">
        <v>47</v>
      </c>
      <c r="AV1598" s="0" t="s">
        <v>8401</v>
      </c>
      <c r="AX1598" s="0" t="s">
        <v>8381</v>
      </c>
      <c r="AY1598" s="0" t="s">
        <v>8402</v>
      </c>
    </row>
    <row r="1599" customFormat="false" ht="15" hidden="false" customHeight="false" outlineLevel="0" collapsed="false">
      <c r="A1599" s="0" t="s">
        <v>8403</v>
      </c>
      <c r="B1599" s="0" t="s">
        <v>8376</v>
      </c>
      <c r="C1599" s="0" t="s">
        <v>8404</v>
      </c>
      <c r="E1599" s="1" t="s">
        <v>8404</v>
      </c>
      <c r="G1599" s="5" t="s">
        <v>8404</v>
      </c>
      <c r="H1599" s="5"/>
      <c r="I1599" s="5"/>
      <c r="J1599" s="5"/>
      <c r="K1599" s="5"/>
      <c r="L1599" s="5"/>
      <c r="M1599" s="5"/>
      <c r="N1599" s="5"/>
      <c r="O1599" s="0" t="s">
        <v>8404</v>
      </c>
      <c r="P1599" s="0" t="s">
        <v>8405</v>
      </c>
      <c r="Q1599" s="0" t="s">
        <v>51</v>
      </c>
      <c r="R1599" s="0" t="s">
        <v>52</v>
      </c>
      <c r="S1599" s="0" t="n">
        <v>1.016</v>
      </c>
      <c r="T1599" s="0" t="n">
        <v>6190</v>
      </c>
      <c r="U1599" s="0" t="n">
        <v>6190</v>
      </c>
      <c r="W1599" s="0" t="s">
        <v>8406</v>
      </c>
      <c r="X1599" s="0" t="n">
        <v>81</v>
      </c>
      <c r="Y1599" s="0" t="s">
        <v>53</v>
      </c>
      <c r="Z1599" s="0" t="n">
        <v>6190</v>
      </c>
      <c r="AA1599" s="0" t="s">
        <v>54</v>
      </c>
      <c r="AB1599" s="0" t="s">
        <v>54</v>
      </c>
      <c r="AC1599" s="0" t="n">
        <v>4.93</v>
      </c>
      <c r="AD1599" s="0" t="s">
        <v>8407</v>
      </c>
      <c r="AG1599" s="6" t="n">
        <v>42735</v>
      </c>
      <c r="AH1599" s="0" t="n">
        <v>111</v>
      </c>
      <c r="AI1599" s="0" t="n">
        <v>117</v>
      </c>
      <c r="AJ1599" s="6" t="n">
        <v>42735</v>
      </c>
      <c r="AK1599" s="0" t="n">
        <v>4.93</v>
      </c>
      <c r="AL1599" s="6" t="n">
        <v>42735</v>
      </c>
      <c r="AM1599" s="0" t="n">
        <v>2.497</v>
      </c>
      <c r="AN1599" s="0" t="n">
        <v>2.632</v>
      </c>
      <c r="AO1599" s="0" t="n">
        <v>4.277</v>
      </c>
      <c r="AP1599" s="0" t="n">
        <v>4.779</v>
      </c>
      <c r="AQ1599" s="0" t="s">
        <v>8400</v>
      </c>
      <c r="AR1599" s="0" t="s">
        <v>58</v>
      </c>
      <c r="AS1599" s="0" t="s">
        <v>53</v>
      </c>
      <c r="AT1599" s="0" t="n">
        <v>54</v>
      </c>
      <c r="AU1599" s="0" t="n">
        <v>54</v>
      </c>
      <c r="AX1599" s="0" t="s">
        <v>8381</v>
      </c>
      <c r="AY1599" s="0" t="s">
        <v>8408</v>
      </c>
    </row>
    <row r="1600" customFormat="false" ht="15" hidden="false" customHeight="false" outlineLevel="0" collapsed="false">
      <c r="A1600" s="0" t="s">
        <v>8409</v>
      </c>
      <c r="B1600" s="0" t="s">
        <v>8376</v>
      </c>
      <c r="C1600" s="0" t="s">
        <v>8410</v>
      </c>
      <c r="E1600" s="1" t="s">
        <v>8410</v>
      </c>
      <c r="F1600" s="1" t="s">
        <v>253</v>
      </c>
      <c r="G1600" s="5" t="e">
        <f aca="false">#N/A</f>
        <v>#N/A</v>
      </c>
      <c r="H1600" s="5"/>
      <c r="I1600" s="5"/>
      <c r="J1600" s="5"/>
      <c r="K1600" s="5"/>
      <c r="L1600" s="5"/>
      <c r="M1600" s="5"/>
      <c r="N1600" s="5"/>
      <c r="O1600" s="0" t="s">
        <v>8410</v>
      </c>
      <c r="P1600" s="0" t="s">
        <v>8411</v>
      </c>
      <c r="Q1600" s="0" t="s">
        <v>51</v>
      </c>
      <c r="R1600" s="0" t="s">
        <v>52</v>
      </c>
      <c r="S1600" s="0" t="n">
        <v>31</v>
      </c>
      <c r="T1600" s="0" t="n">
        <v>2611</v>
      </c>
      <c r="U1600" s="0" t="n">
        <v>2611</v>
      </c>
      <c r="W1600" s="0" t="s">
        <v>8412</v>
      </c>
      <c r="X1600" s="0" t="n">
        <v>38</v>
      </c>
      <c r="Y1600" s="0" t="s">
        <v>77</v>
      </c>
      <c r="Z1600" s="0" t="n">
        <v>2611</v>
      </c>
      <c r="AA1600" s="0" t="s">
        <v>54</v>
      </c>
      <c r="AB1600" s="0" t="s">
        <v>54</v>
      </c>
      <c r="AC1600" s="0" t="n">
        <v>253</v>
      </c>
      <c r="AD1600" s="0" t="s">
        <v>8413</v>
      </c>
      <c r="AG1600" s="6" t="n">
        <v>42735</v>
      </c>
      <c r="AH1600" s="0" t="n">
        <v>-13</v>
      </c>
      <c r="AI1600" s="0" t="n">
        <v>-14</v>
      </c>
      <c r="AJ1600" s="6" t="n">
        <v>42735</v>
      </c>
      <c r="AK1600" s="0" t="n">
        <v>253</v>
      </c>
      <c r="AL1600" s="6" t="n">
        <v>42735</v>
      </c>
      <c r="AM1600" s="0" t="n">
        <v>51</v>
      </c>
      <c r="AN1600" s="0" t="n">
        <v>53</v>
      </c>
      <c r="AO1600" s="0" t="n">
        <v>43</v>
      </c>
      <c r="AP1600" s="0" t="n">
        <v>51</v>
      </c>
      <c r="AQ1600" s="0" t="s">
        <v>674</v>
      </c>
      <c r="AR1600" s="0" t="s">
        <v>58</v>
      </c>
      <c r="AS1600" s="0" t="s">
        <v>77</v>
      </c>
      <c r="AT1600" s="0" t="n">
        <v>29</v>
      </c>
      <c r="AU1600" s="0" t="n">
        <v>29</v>
      </c>
      <c r="AX1600" s="0" t="s">
        <v>8381</v>
      </c>
      <c r="AY1600" s="0" t="s">
        <v>8414</v>
      </c>
    </row>
    <row r="1601" customFormat="false" ht="15" hidden="false" customHeight="false" outlineLevel="0" collapsed="false">
      <c r="A1601" s="0" t="s">
        <v>8415</v>
      </c>
      <c r="B1601" s="0" t="s">
        <v>8376</v>
      </c>
      <c r="C1601" s="0" t="s">
        <v>8416</v>
      </c>
      <c r="E1601" s="1" t="s">
        <v>8416</v>
      </c>
      <c r="G1601" s="5" t="s">
        <v>8416</v>
      </c>
      <c r="H1601" s="5"/>
      <c r="I1601" s="5"/>
      <c r="J1601" s="5"/>
      <c r="K1601" s="5"/>
      <c r="L1601" s="5"/>
      <c r="M1601" s="5"/>
      <c r="N1601" s="5"/>
      <c r="O1601" s="0" t="s">
        <v>8416</v>
      </c>
      <c r="P1601" s="0" t="s">
        <v>8417</v>
      </c>
      <c r="Q1601" s="0" t="s">
        <v>51</v>
      </c>
      <c r="R1601" s="0" t="s">
        <v>52</v>
      </c>
      <c r="S1601" s="0" t="n">
        <v>1.741</v>
      </c>
      <c r="T1601" s="0" t="n">
        <v>6201</v>
      </c>
      <c r="U1601" s="0" t="n">
        <v>6201</v>
      </c>
      <c r="X1601" s="0" t="n">
        <v>86</v>
      </c>
      <c r="Y1601" s="0" t="s">
        <v>53</v>
      </c>
      <c r="Z1601" s="0" t="n">
        <v>6201</v>
      </c>
      <c r="AA1601" s="0" t="s">
        <v>54</v>
      </c>
      <c r="AB1601" s="0" t="s">
        <v>54</v>
      </c>
      <c r="AC1601" s="0" t="n">
        <v>4.281</v>
      </c>
      <c r="AD1601" s="0" t="s">
        <v>8399</v>
      </c>
      <c r="AG1601" s="6" t="n">
        <v>42735</v>
      </c>
      <c r="AH1601" s="0" t="n">
        <v>688</v>
      </c>
      <c r="AI1601" s="0" t="n">
        <v>725</v>
      </c>
      <c r="AJ1601" s="6" t="n">
        <v>42735</v>
      </c>
      <c r="AK1601" s="0" t="n">
        <v>4.281</v>
      </c>
      <c r="AL1601" s="6" t="n">
        <v>42735</v>
      </c>
      <c r="AM1601" s="0" t="n">
        <v>4.95</v>
      </c>
      <c r="AN1601" s="0" t="n">
        <v>5.218</v>
      </c>
      <c r="AO1601" s="0" t="n">
        <v>16.861</v>
      </c>
      <c r="AP1601" s="0" t="n">
        <v>18.84</v>
      </c>
      <c r="AQ1601" s="0" t="s">
        <v>674</v>
      </c>
      <c r="AR1601" s="0" t="s">
        <v>58</v>
      </c>
      <c r="AS1601" s="0" t="s">
        <v>53</v>
      </c>
      <c r="AT1601" s="0" t="n">
        <v>58</v>
      </c>
      <c r="AU1601" s="0" t="n">
        <v>57</v>
      </c>
      <c r="AX1601" s="0" t="s">
        <v>8381</v>
      </c>
      <c r="AY1601" s="0" t="s">
        <v>8418</v>
      </c>
    </row>
    <row r="1602" customFormat="false" ht="15" hidden="false" customHeight="false" outlineLevel="0" collapsed="false">
      <c r="A1602" s="0" t="s">
        <v>8419</v>
      </c>
      <c r="B1602" s="0" t="s">
        <v>8376</v>
      </c>
      <c r="C1602" s="0" t="s">
        <v>8420</v>
      </c>
      <c r="E1602" s="1" t="s">
        <v>8420</v>
      </c>
      <c r="G1602" s="5" t="s">
        <v>8420</v>
      </c>
      <c r="H1602" s="5"/>
      <c r="I1602" s="5"/>
      <c r="J1602" s="5"/>
      <c r="K1602" s="5"/>
      <c r="L1602" s="5"/>
      <c r="M1602" s="5"/>
      <c r="N1602" s="5"/>
      <c r="O1602" s="0" t="s">
        <v>8420</v>
      </c>
      <c r="P1602" s="0" t="s">
        <v>8421</v>
      </c>
      <c r="Q1602" s="0" t="s">
        <v>51</v>
      </c>
      <c r="R1602" s="0" t="s">
        <v>52</v>
      </c>
      <c r="S1602" s="0" t="n">
        <v>3.278</v>
      </c>
      <c r="T1602" s="0" t="n">
        <v>2611</v>
      </c>
      <c r="U1602" s="0" t="n">
        <v>2611</v>
      </c>
      <c r="X1602" s="0" t="n">
        <v>151</v>
      </c>
      <c r="Y1602" s="0" t="s">
        <v>77</v>
      </c>
      <c r="Z1602" s="0" t="n">
        <v>2611</v>
      </c>
      <c r="AA1602" s="0" t="s">
        <v>54</v>
      </c>
      <c r="AB1602" s="0" t="s">
        <v>54</v>
      </c>
      <c r="AC1602" s="0" t="n">
        <v>12.47</v>
      </c>
      <c r="AD1602" s="0" t="s">
        <v>8422</v>
      </c>
      <c r="AG1602" s="6" t="n">
        <v>42735</v>
      </c>
      <c r="AH1602" s="0" t="n">
        <v>225</v>
      </c>
      <c r="AI1602" s="0" t="n">
        <v>237</v>
      </c>
      <c r="AJ1602" s="6" t="n">
        <v>42735</v>
      </c>
      <c r="AK1602" s="0" t="n">
        <v>12.47</v>
      </c>
      <c r="AL1602" s="6" t="n">
        <v>42735</v>
      </c>
      <c r="AM1602" s="0" t="n">
        <v>4.129</v>
      </c>
      <c r="AN1602" s="0" t="n">
        <v>4.352</v>
      </c>
      <c r="AO1602" s="0" t="n">
        <v>4.781</v>
      </c>
      <c r="AP1602" s="0" t="n">
        <v>5.342</v>
      </c>
      <c r="AQ1602" s="0" t="s">
        <v>8400</v>
      </c>
      <c r="AR1602" s="0" t="s">
        <v>58</v>
      </c>
      <c r="AS1602" s="0" t="s">
        <v>77</v>
      </c>
      <c r="AT1602" s="0" t="n">
        <v>85</v>
      </c>
      <c r="AU1602" s="0" t="n">
        <v>97</v>
      </c>
      <c r="AV1602" s="0" t="s">
        <v>8423</v>
      </c>
      <c r="AX1602" s="0" t="s">
        <v>8381</v>
      </c>
      <c r="AY1602" s="0" t="s">
        <v>1071</v>
      </c>
    </row>
    <row r="1603" customFormat="false" ht="15" hidden="false" customHeight="false" outlineLevel="0" collapsed="false">
      <c r="A1603" s="0" t="s">
        <v>8424</v>
      </c>
      <c r="B1603" s="0" t="s">
        <v>8376</v>
      </c>
      <c r="C1603" s="0" t="s">
        <v>8425</v>
      </c>
      <c r="E1603" s="1" t="s">
        <v>8425</v>
      </c>
      <c r="G1603" s="5" t="s">
        <v>8425</v>
      </c>
      <c r="H1603" s="5"/>
      <c r="I1603" s="5"/>
      <c r="J1603" s="5"/>
      <c r="K1603" s="5"/>
      <c r="L1603" s="5"/>
      <c r="M1603" s="5"/>
      <c r="N1603" s="5"/>
      <c r="O1603" s="0" t="s">
        <v>8425</v>
      </c>
      <c r="P1603" s="0" t="s">
        <v>8426</v>
      </c>
      <c r="Q1603" s="0" t="s">
        <v>51</v>
      </c>
      <c r="R1603" s="0" t="s">
        <v>52</v>
      </c>
      <c r="S1603" s="0" t="n">
        <v>197</v>
      </c>
      <c r="T1603" s="0" t="n">
        <v>6209</v>
      </c>
      <c r="U1603" s="0" t="n">
        <v>6209</v>
      </c>
      <c r="V1603" s="0" t="n">
        <v>6209</v>
      </c>
      <c r="X1603" s="0" t="n">
        <v>23</v>
      </c>
      <c r="Y1603" s="0" t="s">
        <v>53</v>
      </c>
      <c r="Z1603" s="0" t="n">
        <v>6209</v>
      </c>
      <c r="AA1603" s="0" t="s">
        <v>54</v>
      </c>
      <c r="AB1603" s="0" t="s">
        <v>54</v>
      </c>
      <c r="AC1603" s="0" t="n">
        <v>979</v>
      </c>
      <c r="AD1603" s="0" t="s">
        <v>8399</v>
      </c>
      <c r="AG1603" s="6" t="n">
        <v>42735</v>
      </c>
      <c r="AH1603" s="0" t="n">
        <v>-8</v>
      </c>
      <c r="AI1603" s="0" t="n">
        <v>-9</v>
      </c>
      <c r="AJ1603" s="6" t="n">
        <v>42735</v>
      </c>
      <c r="AK1603" s="0" t="n">
        <v>979</v>
      </c>
      <c r="AL1603" s="6" t="n">
        <v>42735</v>
      </c>
      <c r="AM1603" s="0" t="n">
        <v>408</v>
      </c>
      <c r="AN1603" s="0" t="n">
        <v>430</v>
      </c>
      <c r="AO1603" s="0" t="n">
        <v>696</v>
      </c>
      <c r="AP1603" s="0" t="n">
        <v>778</v>
      </c>
      <c r="AQ1603" s="0" t="s">
        <v>674</v>
      </c>
      <c r="AR1603" s="0" t="s">
        <v>58</v>
      </c>
      <c r="AS1603" s="0" t="s">
        <v>53</v>
      </c>
      <c r="AT1603" s="0" t="n">
        <v>16</v>
      </c>
      <c r="AU1603" s="0" t="n">
        <v>16</v>
      </c>
      <c r="AV1603" s="0" t="s">
        <v>8381</v>
      </c>
      <c r="AX1603" s="0" t="s">
        <v>8381</v>
      </c>
    </row>
    <row r="1604" customFormat="false" ht="15" hidden="false" customHeight="false" outlineLevel="0" collapsed="false">
      <c r="A1604" s="0" t="s">
        <v>8427</v>
      </c>
      <c r="B1604" s="0" t="s">
        <v>8376</v>
      </c>
      <c r="C1604" s="0" t="s">
        <v>8428</v>
      </c>
      <c r="E1604" s="1" t="s">
        <v>8428</v>
      </c>
      <c r="G1604" s="5" t="s">
        <v>8428</v>
      </c>
      <c r="H1604" s="5"/>
      <c r="I1604" s="5"/>
      <c r="J1604" s="5"/>
      <c r="K1604" s="5"/>
      <c r="L1604" s="5"/>
      <c r="M1604" s="5"/>
      <c r="N1604" s="5"/>
      <c r="O1604" s="0" t="s">
        <v>8428</v>
      </c>
      <c r="P1604" s="0" t="s">
        <v>8429</v>
      </c>
      <c r="Q1604" s="0" t="s">
        <v>51</v>
      </c>
      <c r="R1604" s="0" t="s">
        <v>52</v>
      </c>
      <c r="S1604" s="0" t="n">
        <v>146</v>
      </c>
      <c r="T1604" s="0" t="n">
        <v>2630</v>
      </c>
      <c r="U1604" s="0" t="n">
        <v>2630</v>
      </c>
      <c r="X1604" s="0" t="n">
        <v>34</v>
      </c>
      <c r="Y1604" s="0" t="s">
        <v>53</v>
      </c>
      <c r="Z1604" s="0" t="n">
        <v>2630</v>
      </c>
      <c r="AA1604" s="0" t="s">
        <v>54</v>
      </c>
      <c r="AB1604" s="0" t="s">
        <v>54</v>
      </c>
      <c r="AC1604" s="0" t="n">
        <v>700</v>
      </c>
      <c r="AD1604" s="0" t="s">
        <v>8430</v>
      </c>
      <c r="AG1604" s="6" t="n">
        <v>42735</v>
      </c>
      <c r="AH1604" s="0" t="n">
        <v>15</v>
      </c>
      <c r="AI1604" s="0" t="n">
        <v>16</v>
      </c>
      <c r="AJ1604" s="6" t="n">
        <v>42735</v>
      </c>
      <c r="AK1604" s="0" t="n">
        <v>700</v>
      </c>
      <c r="AL1604" s="6" t="n">
        <v>42735</v>
      </c>
      <c r="AM1604" s="0" t="n">
        <v>177</v>
      </c>
      <c r="AN1604" s="0" t="n">
        <v>187</v>
      </c>
      <c r="AO1604" s="0" t="n">
        <v>181</v>
      </c>
      <c r="AP1604" s="0" t="n">
        <v>202</v>
      </c>
      <c r="AQ1604" s="0" t="s">
        <v>674</v>
      </c>
      <c r="AR1604" s="0" t="s">
        <v>58</v>
      </c>
      <c r="AS1604" s="0" t="s">
        <v>53</v>
      </c>
      <c r="AT1604" s="0" t="n">
        <v>24</v>
      </c>
      <c r="AU1604" s="0" t="n">
        <v>24</v>
      </c>
      <c r="AX1604" s="0" t="s">
        <v>8381</v>
      </c>
      <c r="AY1604" s="0" t="s">
        <v>8431</v>
      </c>
    </row>
    <row r="1605" customFormat="false" ht="15" hidden="false" customHeight="false" outlineLevel="0" collapsed="false">
      <c r="A1605" s="0" t="s">
        <v>8432</v>
      </c>
      <c r="B1605" s="0" t="s">
        <v>8376</v>
      </c>
      <c r="C1605" s="0" t="s">
        <v>8433</v>
      </c>
      <c r="E1605" s="1" t="s">
        <v>8433</v>
      </c>
      <c r="G1605" s="5" t="s">
        <v>8433</v>
      </c>
      <c r="H1605" s="5" t="s">
        <v>8434</v>
      </c>
      <c r="I1605" s="5"/>
      <c r="J1605" s="5"/>
      <c r="K1605" s="5"/>
      <c r="L1605" s="5"/>
      <c r="M1605" s="5"/>
      <c r="N1605" s="5"/>
      <c r="O1605" s="0" t="s">
        <v>8433</v>
      </c>
      <c r="P1605" s="0" t="s">
        <v>8435</v>
      </c>
      <c r="Q1605" s="0" t="s">
        <v>51</v>
      </c>
      <c r="R1605" s="0" t="s">
        <v>52</v>
      </c>
      <c r="S1605" s="0" t="n">
        <v>164</v>
      </c>
      <c r="T1605" s="0" t="n">
        <v>2651</v>
      </c>
      <c r="U1605" s="0" t="n">
        <v>2651</v>
      </c>
      <c r="X1605" s="0" t="n">
        <v>11</v>
      </c>
      <c r="Y1605" s="0" t="s">
        <v>53</v>
      </c>
      <c r="Z1605" s="0" t="n">
        <v>2651</v>
      </c>
      <c r="AA1605" s="0" t="s">
        <v>54</v>
      </c>
      <c r="AB1605" s="0" t="s">
        <v>54</v>
      </c>
      <c r="AC1605" s="0" t="n">
        <v>510</v>
      </c>
      <c r="AD1605" s="0" t="s">
        <v>8436</v>
      </c>
      <c r="AG1605" s="6" t="n">
        <v>42735</v>
      </c>
      <c r="AH1605" s="0" t="n">
        <v>9</v>
      </c>
      <c r="AI1605" s="0" t="n">
        <v>10</v>
      </c>
      <c r="AJ1605" s="6" t="n">
        <v>42735</v>
      </c>
      <c r="AK1605" s="0" t="n">
        <v>510</v>
      </c>
      <c r="AL1605" s="6" t="n">
        <v>42735</v>
      </c>
      <c r="AM1605" s="0" t="n">
        <v>207</v>
      </c>
      <c r="AN1605" s="0" t="n">
        <v>219</v>
      </c>
      <c r="AO1605" s="0" t="n">
        <v>585</v>
      </c>
      <c r="AP1605" s="0" t="n">
        <v>653</v>
      </c>
      <c r="AQ1605" s="0" t="s">
        <v>674</v>
      </c>
      <c r="AR1605" s="0" t="s">
        <v>58</v>
      </c>
      <c r="AS1605" s="0" t="s">
        <v>53</v>
      </c>
      <c r="AT1605" s="0" t="n">
        <v>9</v>
      </c>
      <c r="AU1605" s="0" t="n">
        <v>8</v>
      </c>
      <c r="AV1605" s="0" t="s">
        <v>8381</v>
      </c>
      <c r="AX1605" s="0" t="s">
        <v>8381</v>
      </c>
      <c r="AY1605" s="0" t="s">
        <v>8437</v>
      </c>
    </row>
    <row r="1606" customFormat="false" ht="15" hidden="false" customHeight="false" outlineLevel="0" collapsed="false">
      <c r="A1606" s="0" t="s">
        <v>8438</v>
      </c>
      <c r="B1606" s="0" t="s">
        <v>8376</v>
      </c>
      <c r="C1606" s="0" t="s">
        <v>8439</v>
      </c>
      <c r="E1606" s="1" t="s">
        <v>8439</v>
      </c>
      <c r="G1606" s="5" t="s">
        <v>8439</v>
      </c>
      <c r="H1606" s="5"/>
      <c r="I1606" s="5"/>
      <c r="J1606" s="5"/>
      <c r="K1606" s="5"/>
      <c r="L1606" s="5"/>
      <c r="M1606" s="5"/>
      <c r="N1606" s="5"/>
      <c r="O1606" s="0" t="s">
        <v>8439</v>
      </c>
      <c r="P1606" s="0" t="s">
        <v>8440</v>
      </c>
      <c r="Q1606" s="0" t="s">
        <v>51</v>
      </c>
      <c r="R1606" s="0" t="s">
        <v>52</v>
      </c>
      <c r="S1606" s="0" t="n">
        <v>280</v>
      </c>
      <c r="T1606" s="0" t="n">
        <v>2630</v>
      </c>
      <c r="U1606" s="0" t="n">
        <v>2630</v>
      </c>
      <c r="X1606" s="0" t="n">
        <v>51</v>
      </c>
      <c r="Y1606" s="0" t="s">
        <v>53</v>
      </c>
      <c r="Z1606" s="0" t="n">
        <v>2630</v>
      </c>
      <c r="AA1606" s="0" t="s">
        <v>54</v>
      </c>
      <c r="AB1606" s="0" t="s">
        <v>54</v>
      </c>
      <c r="AC1606" s="0" t="n">
        <v>1.068</v>
      </c>
      <c r="AD1606" s="0" t="s">
        <v>8380</v>
      </c>
      <c r="AG1606" s="6" t="n">
        <v>42735</v>
      </c>
      <c r="AH1606" s="0" t="n">
        <v>-5</v>
      </c>
      <c r="AI1606" s="0" t="n">
        <v>-5</v>
      </c>
      <c r="AJ1606" s="6" t="n">
        <v>42735</v>
      </c>
      <c r="AK1606" s="0" t="n">
        <v>1.068</v>
      </c>
      <c r="AL1606" s="6" t="n">
        <v>42735</v>
      </c>
      <c r="AM1606" s="0" t="n">
        <v>364</v>
      </c>
      <c r="AN1606" s="0" t="n">
        <v>383</v>
      </c>
      <c r="AO1606" s="0" t="n">
        <v>214</v>
      </c>
      <c r="AP1606" s="0" t="n">
        <v>239</v>
      </c>
      <c r="AQ1606" s="0" t="s">
        <v>674</v>
      </c>
      <c r="AR1606" s="0" t="s">
        <v>58</v>
      </c>
      <c r="AS1606" s="0" t="s">
        <v>53</v>
      </c>
      <c r="AT1606" s="0" t="n">
        <v>25</v>
      </c>
      <c r="AU1606" s="0" t="n">
        <v>26</v>
      </c>
      <c r="AV1606" s="0" t="s">
        <v>8380</v>
      </c>
      <c r="AW1606" s="0" t="s">
        <v>8380</v>
      </c>
      <c r="AX1606" s="0" t="s">
        <v>8381</v>
      </c>
      <c r="AY1606" s="0" t="s">
        <v>8441</v>
      </c>
    </row>
    <row r="1607" customFormat="false" ht="15" hidden="false" customHeight="false" outlineLevel="0" collapsed="false">
      <c r="A1607" s="0" t="s">
        <v>8442</v>
      </c>
      <c r="B1607" s="0" t="s">
        <v>8376</v>
      </c>
      <c r="C1607" s="0" t="s">
        <v>8443</v>
      </c>
      <c r="E1607" s="1" t="s">
        <v>8443</v>
      </c>
      <c r="G1607" s="5" t="s">
        <v>8443</v>
      </c>
      <c r="H1607" s="5"/>
      <c r="I1607" s="5"/>
      <c r="J1607" s="5"/>
      <c r="K1607" s="5"/>
      <c r="L1607" s="5"/>
      <c r="M1607" s="5"/>
      <c r="N1607" s="5"/>
      <c r="Q1607" s="0" t="s">
        <v>51</v>
      </c>
      <c r="R1607" s="0" t="s">
        <v>52</v>
      </c>
      <c r="S1607" s="0" t="n">
        <v>290</v>
      </c>
      <c r="T1607" s="0" t="n">
        <v>3250</v>
      </c>
      <c r="U1607" s="0" t="n">
        <v>3250</v>
      </c>
      <c r="V1607" s="0" t="n">
        <v>4690</v>
      </c>
      <c r="W1607" s="0" t="s">
        <v>8444</v>
      </c>
      <c r="X1607" s="0" t="n">
        <v>0</v>
      </c>
      <c r="Y1607" s="0" t="s">
        <v>120</v>
      </c>
      <c r="AD1607" s="0" t="s">
        <v>8445</v>
      </c>
      <c r="AG1607" s="6" t="n">
        <v>42004</v>
      </c>
      <c r="AH1607" s="0" t="n">
        <v>10</v>
      </c>
      <c r="AI1607" s="0" t="n">
        <v>13</v>
      </c>
      <c r="AJ1607" s="6" t="n">
        <v>42004</v>
      </c>
      <c r="AK1607" s="0" t="n">
        <v>1.137</v>
      </c>
      <c r="AL1607" s="6" t="n">
        <v>42004</v>
      </c>
      <c r="AM1607" s="0" t="n">
        <v>229</v>
      </c>
      <c r="AN1607" s="0" t="n">
        <v>278</v>
      </c>
      <c r="AO1607" s="0" t="n">
        <v>443</v>
      </c>
      <c r="AP1607" s="0" t="n">
        <v>496</v>
      </c>
      <c r="AQ1607" s="0" t="s">
        <v>189</v>
      </c>
      <c r="AR1607" s="0" t="s">
        <v>189</v>
      </c>
      <c r="AS1607" s="0" t="s">
        <v>120</v>
      </c>
      <c r="AT1607" s="0" t="n">
        <v>0</v>
      </c>
      <c r="AU1607" s="0" t="n">
        <v>0</v>
      </c>
      <c r="AV1607" s="0" t="s">
        <v>8445</v>
      </c>
      <c r="AX1607" s="0" t="s">
        <v>8381</v>
      </c>
      <c r="AY1607" s="0" t="s">
        <v>8446</v>
      </c>
    </row>
    <row r="1608" customFormat="false" ht="15" hidden="false" customHeight="false" outlineLevel="0" collapsed="false">
      <c r="A1608" s="0" t="s">
        <v>8447</v>
      </c>
      <c r="B1608" s="0" t="s">
        <v>8376</v>
      </c>
      <c r="C1608" s="0" t="s">
        <v>8448</v>
      </c>
      <c r="E1608" s="1" t="s">
        <v>8448</v>
      </c>
      <c r="G1608" s="5" t="s">
        <v>8448</v>
      </c>
      <c r="H1608" s="5" t="s">
        <v>8449</v>
      </c>
      <c r="I1608" s="5"/>
      <c r="J1608" s="5"/>
      <c r="K1608" s="5"/>
      <c r="L1608" s="5"/>
      <c r="M1608" s="5"/>
      <c r="N1608" s="5"/>
      <c r="O1608" s="0" t="s">
        <v>8448</v>
      </c>
      <c r="P1608" s="0" t="s">
        <v>8450</v>
      </c>
      <c r="Q1608" s="0" t="s">
        <v>51</v>
      </c>
      <c r="R1608" s="0" t="s">
        <v>52</v>
      </c>
      <c r="S1608" s="0" t="n">
        <v>1.25</v>
      </c>
      <c r="T1608" s="0" t="n">
        <v>2611</v>
      </c>
      <c r="U1608" s="0" t="n">
        <v>2611</v>
      </c>
      <c r="X1608" s="0" t="n">
        <v>17</v>
      </c>
      <c r="Y1608" s="0" t="s">
        <v>77</v>
      </c>
      <c r="Z1608" s="0" t="n">
        <v>2611</v>
      </c>
      <c r="AA1608" s="0" t="s">
        <v>54</v>
      </c>
      <c r="AB1608" s="0" t="s">
        <v>54</v>
      </c>
      <c r="AC1608" s="0" t="n">
        <v>5.552</v>
      </c>
      <c r="AD1608" s="0" t="s">
        <v>8451</v>
      </c>
      <c r="AG1608" s="6" t="n">
        <v>42735</v>
      </c>
      <c r="AH1608" s="0" t="n">
        <v>193</v>
      </c>
      <c r="AI1608" s="0" t="n">
        <v>204</v>
      </c>
      <c r="AJ1608" s="6" t="n">
        <v>42735</v>
      </c>
      <c r="AK1608" s="0" t="n">
        <v>5.552</v>
      </c>
      <c r="AL1608" s="6" t="n">
        <v>42735</v>
      </c>
      <c r="AM1608" s="0" t="n">
        <v>1.309</v>
      </c>
      <c r="AN1608" s="0" t="n">
        <v>1.38</v>
      </c>
      <c r="AO1608" s="0" t="n">
        <v>2.14</v>
      </c>
      <c r="AP1608" s="0" t="n">
        <v>2.391</v>
      </c>
      <c r="AQ1608" s="0" t="s">
        <v>8400</v>
      </c>
      <c r="AR1608" s="0" t="s">
        <v>58</v>
      </c>
      <c r="AS1608" s="0" t="s">
        <v>77</v>
      </c>
      <c r="AT1608" s="0" t="n">
        <v>12</v>
      </c>
      <c r="AU1608" s="0" t="n">
        <v>14</v>
      </c>
      <c r="AV1608" s="0" t="s">
        <v>8381</v>
      </c>
      <c r="AX1608" s="0" t="s">
        <v>8381</v>
      </c>
    </row>
    <row r="1609" customFormat="false" ht="15" hidden="false" customHeight="false" outlineLevel="0" collapsed="false">
      <c r="A1609" s="0" t="s">
        <v>8452</v>
      </c>
      <c r="B1609" s="0" t="s">
        <v>8376</v>
      </c>
      <c r="C1609" s="0" t="s">
        <v>8453</v>
      </c>
      <c r="E1609" s="1" t="s">
        <v>8453</v>
      </c>
      <c r="G1609" s="5" t="s">
        <v>8453</v>
      </c>
      <c r="H1609" s="5" t="s">
        <v>8454</v>
      </c>
      <c r="I1609" s="5" t="s">
        <v>8455</v>
      </c>
      <c r="J1609" s="5"/>
      <c r="K1609" s="5"/>
      <c r="L1609" s="5"/>
      <c r="M1609" s="5"/>
      <c r="N1609" s="5"/>
      <c r="O1609" s="0" t="s">
        <v>8453</v>
      </c>
      <c r="P1609" s="0" t="s">
        <v>8456</v>
      </c>
      <c r="Q1609" s="0" t="s">
        <v>51</v>
      </c>
      <c r="R1609" s="0" t="s">
        <v>52</v>
      </c>
      <c r="S1609" s="0" t="n">
        <v>296</v>
      </c>
      <c r="T1609" s="0" t="n">
        <v>2630</v>
      </c>
      <c r="U1609" s="0" t="n">
        <v>2630</v>
      </c>
      <c r="V1609" s="0" t="n">
        <v>2611</v>
      </c>
      <c r="X1609" s="0" t="n">
        <v>50</v>
      </c>
      <c r="Y1609" s="0" t="s">
        <v>53</v>
      </c>
      <c r="Z1609" s="0" t="n">
        <v>2630</v>
      </c>
      <c r="AA1609" s="0" t="s">
        <v>54</v>
      </c>
      <c r="AB1609" s="0" t="s">
        <v>54</v>
      </c>
      <c r="AC1609" s="0" t="n">
        <v>903</v>
      </c>
      <c r="AD1609" s="0" t="s">
        <v>8399</v>
      </c>
      <c r="AG1609" s="6" t="n">
        <v>42735</v>
      </c>
      <c r="AH1609" s="0" t="n">
        <v>11</v>
      </c>
      <c r="AI1609" s="0" t="n">
        <v>11</v>
      </c>
      <c r="AJ1609" s="6" t="n">
        <v>42735</v>
      </c>
      <c r="AK1609" s="0" t="n">
        <v>903</v>
      </c>
      <c r="AL1609" s="6" t="n">
        <v>42735</v>
      </c>
      <c r="AM1609" s="0" t="n">
        <v>232</v>
      </c>
      <c r="AN1609" s="0" t="n">
        <v>244</v>
      </c>
      <c r="AO1609" s="0" t="n">
        <v>177</v>
      </c>
      <c r="AP1609" s="0" t="n">
        <v>198</v>
      </c>
      <c r="AQ1609" s="0" t="s">
        <v>674</v>
      </c>
      <c r="AR1609" s="0" t="s">
        <v>58</v>
      </c>
      <c r="AS1609" s="0" t="s">
        <v>53</v>
      </c>
      <c r="AT1609" s="0" t="n">
        <v>31</v>
      </c>
      <c r="AU1609" s="0" t="n">
        <v>32</v>
      </c>
      <c r="AX1609" s="0" t="s">
        <v>8381</v>
      </c>
      <c r="AY1609" s="0" t="s">
        <v>8457</v>
      </c>
    </row>
    <row r="1610" customFormat="false" ht="15" hidden="false" customHeight="false" outlineLevel="0" collapsed="false">
      <c r="A1610" s="0" t="s">
        <v>8458</v>
      </c>
      <c r="B1610" s="0" t="s">
        <v>8376</v>
      </c>
      <c r="C1610" s="0" t="s">
        <v>8459</v>
      </c>
      <c r="E1610" s="1" t="s">
        <v>8459</v>
      </c>
      <c r="G1610" s="5" t="s">
        <v>8459</v>
      </c>
      <c r="H1610" s="5"/>
      <c r="I1610" s="5"/>
      <c r="J1610" s="5"/>
      <c r="K1610" s="5"/>
      <c r="L1610" s="5"/>
      <c r="M1610" s="5"/>
      <c r="N1610" s="5"/>
      <c r="O1610" s="0" t="s">
        <v>8459</v>
      </c>
      <c r="P1610" s="0" t="s">
        <v>8460</v>
      </c>
      <c r="Q1610" s="0" t="s">
        <v>51</v>
      </c>
      <c r="R1610" s="0" t="s">
        <v>52</v>
      </c>
      <c r="S1610" s="0" t="n">
        <v>300</v>
      </c>
      <c r="T1610" s="0" t="n">
        <v>2660</v>
      </c>
      <c r="U1610" s="0" t="n">
        <v>2660</v>
      </c>
      <c r="X1610" s="0" t="n">
        <v>46</v>
      </c>
      <c r="Y1610" s="0" t="s">
        <v>53</v>
      </c>
      <c r="Z1610" s="0" t="n">
        <v>2660</v>
      </c>
      <c r="AA1610" s="0" t="s">
        <v>54</v>
      </c>
      <c r="AB1610" s="0" t="s">
        <v>54</v>
      </c>
      <c r="AC1610" s="0" t="n">
        <v>817</v>
      </c>
      <c r="AD1610" s="0" t="s">
        <v>8445</v>
      </c>
      <c r="AG1610" s="6" t="n">
        <v>42735</v>
      </c>
      <c r="AH1610" s="0" t="n">
        <v>0</v>
      </c>
      <c r="AI1610" s="0" t="n">
        <v>0</v>
      </c>
      <c r="AJ1610" s="6" t="n">
        <v>42735</v>
      </c>
      <c r="AK1610" s="0" t="n">
        <v>817</v>
      </c>
      <c r="AL1610" s="6" t="n">
        <v>42735</v>
      </c>
      <c r="AM1610" s="0" t="n">
        <v>263</v>
      </c>
      <c r="AN1610" s="0" t="n">
        <v>277</v>
      </c>
      <c r="AO1610" s="0" t="n">
        <v>340</v>
      </c>
      <c r="AP1610" s="0" t="n">
        <v>380</v>
      </c>
      <c r="AQ1610" s="0" t="s">
        <v>674</v>
      </c>
      <c r="AR1610" s="0" t="s">
        <v>58</v>
      </c>
      <c r="AS1610" s="0" t="s">
        <v>53</v>
      </c>
      <c r="AT1610" s="0" t="n">
        <v>31</v>
      </c>
      <c r="AU1610" s="0" t="n">
        <v>34</v>
      </c>
      <c r="AV1610" s="0" t="s">
        <v>8381</v>
      </c>
      <c r="AX1610" s="0" t="s">
        <v>8381</v>
      </c>
      <c r="AY1610" s="0" t="s">
        <v>8461</v>
      </c>
    </row>
    <row r="1611" customFormat="false" ht="15" hidden="false" customHeight="false" outlineLevel="0" collapsed="false">
      <c r="A1611" s="0" t="s">
        <v>8462</v>
      </c>
      <c r="B1611" s="0" t="s">
        <v>8376</v>
      </c>
      <c r="C1611" s="0" t="s">
        <v>8463</v>
      </c>
      <c r="E1611" s="1" t="s">
        <v>8463</v>
      </c>
      <c r="G1611" s="5" t="s">
        <v>8463</v>
      </c>
      <c r="H1611" s="5"/>
      <c r="I1611" s="5"/>
      <c r="J1611" s="5"/>
      <c r="K1611" s="5"/>
      <c r="L1611" s="5"/>
      <c r="M1611" s="5"/>
      <c r="N1611" s="5"/>
      <c r="O1611" s="0" t="s">
        <v>8463</v>
      </c>
      <c r="P1611" s="0" t="s">
        <v>8464</v>
      </c>
      <c r="Q1611" s="0" t="s">
        <v>51</v>
      </c>
      <c r="R1611" s="0" t="s">
        <v>52</v>
      </c>
      <c r="S1611" s="0" t="n">
        <v>673</v>
      </c>
      <c r="T1611" s="0" t="n">
        <v>2620</v>
      </c>
      <c r="U1611" s="0" t="n">
        <v>2620</v>
      </c>
      <c r="V1611" s="0" t="n">
        <v>6201</v>
      </c>
      <c r="W1611" s="0" t="s">
        <v>8465</v>
      </c>
      <c r="X1611" s="0" t="n">
        <v>56</v>
      </c>
      <c r="Y1611" s="0" t="s">
        <v>53</v>
      </c>
      <c r="Z1611" s="0" t="n">
        <v>2620</v>
      </c>
      <c r="AA1611" s="0" t="s">
        <v>54</v>
      </c>
      <c r="AB1611" s="0" t="s">
        <v>54</v>
      </c>
      <c r="AC1611" s="0" t="n">
        <v>2.469</v>
      </c>
      <c r="AD1611" s="0" t="s">
        <v>8466</v>
      </c>
      <c r="AG1611" s="6" t="n">
        <v>42735</v>
      </c>
      <c r="AH1611" s="0" t="n">
        <v>-73</v>
      </c>
      <c r="AI1611" s="0" t="n">
        <v>-77</v>
      </c>
      <c r="AJ1611" s="6" t="n">
        <v>42735</v>
      </c>
      <c r="AK1611" s="0" t="n">
        <v>2.469</v>
      </c>
      <c r="AL1611" s="6" t="n">
        <v>42735</v>
      </c>
      <c r="AM1611" s="0" t="n">
        <v>1.296</v>
      </c>
      <c r="AN1611" s="0" t="n">
        <v>1.366</v>
      </c>
      <c r="AO1611" s="0" t="n">
        <v>1.31</v>
      </c>
      <c r="AP1611" s="0" t="n">
        <v>1.463</v>
      </c>
      <c r="AQ1611" s="0" t="s">
        <v>674</v>
      </c>
      <c r="AR1611" s="0" t="s">
        <v>58</v>
      </c>
      <c r="AS1611" s="0" t="s">
        <v>53</v>
      </c>
      <c r="AT1611" s="0" t="n">
        <v>32</v>
      </c>
      <c r="AU1611" s="0" t="n">
        <v>34</v>
      </c>
      <c r="AV1611" s="0" t="s">
        <v>8466</v>
      </c>
      <c r="AX1611" s="0" t="s">
        <v>8381</v>
      </c>
    </row>
    <row r="1612" customFormat="false" ht="15" hidden="false" customHeight="false" outlineLevel="0" collapsed="false">
      <c r="A1612" s="0" t="s">
        <v>8467</v>
      </c>
      <c r="B1612" s="0" t="s">
        <v>8376</v>
      </c>
      <c r="C1612" s="0" t="s">
        <v>8468</v>
      </c>
      <c r="E1612" s="1" t="s">
        <v>8468</v>
      </c>
      <c r="G1612" s="5" t="s">
        <v>8468</v>
      </c>
      <c r="H1612" s="5" t="s">
        <v>8469</v>
      </c>
      <c r="I1612" s="5"/>
      <c r="J1612" s="5"/>
      <c r="K1612" s="5"/>
      <c r="L1612" s="5"/>
      <c r="M1612" s="5"/>
      <c r="N1612" s="5"/>
      <c r="O1612" s="0" t="s">
        <v>8468</v>
      </c>
      <c r="P1612" s="0" t="s">
        <v>8470</v>
      </c>
      <c r="Q1612" s="0" t="s">
        <v>51</v>
      </c>
      <c r="R1612" s="0" t="s">
        <v>52</v>
      </c>
      <c r="S1612" s="0" t="n">
        <v>9</v>
      </c>
      <c r="T1612" s="0" t="n">
        <v>2120</v>
      </c>
      <c r="U1612" s="0" t="n">
        <v>2120</v>
      </c>
      <c r="V1612" s="0" t="n">
        <v>7211</v>
      </c>
      <c r="X1612" s="0" t="n">
        <v>4</v>
      </c>
      <c r="Y1612" s="0" t="s">
        <v>53</v>
      </c>
      <c r="Z1612" s="0" t="n">
        <v>2120</v>
      </c>
      <c r="AA1612" s="0" t="s">
        <v>54</v>
      </c>
      <c r="AB1612" s="0" t="s">
        <v>54</v>
      </c>
      <c r="AC1612" s="0" t="n">
        <v>86</v>
      </c>
      <c r="AD1612" s="0" t="s">
        <v>8466</v>
      </c>
      <c r="AG1612" s="6" t="n">
        <v>42735</v>
      </c>
      <c r="AH1612" s="0" t="n">
        <v>-15</v>
      </c>
      <c r="AI1612" s="0" t="n">
        <v>-16</v>
      </c>
      <c r="AJ1612" s="6" t="n">
        <v>42735</v>
      </c>
      <c r="AK1612" s="0" t="n">
        <v>86</v>
      </c>
      <c r="AL1612" s="6" t="n">
        <v>42735</v>
      </c>
      <c r="AM1612" s="0" t="n">
        <v>11</v>
      </c>
      <c r="AN1612" s="0" t="n">
        <v>12</v>
      </c>
      <c r="AO1612" s="0" t="n">
        <v>3</v>
      </c>
      <c r="AP1612" s="0" t="n">
        <v>4</v>
      </c>
      <c r="AQ1612" s="0" t="s">
        <v>674</v>
      </c>
      <c r="AR1612" s="0" t="s">
        <v>58</v>
      </c>
      <c r="AS1612" s="0" t="s">
        <v>53</v>
      </c>
      <c r="AT1612" s="0" t="n">
        <v>3</v>
      </c>
      <c r="AU1612" s="0" t="n">
        <v>2</v>
      </c>
      <c r="AV1612" s="0" t="s">
        <v>8381</v>
      </c>
      <c r="AX1612" s="0" t="s">
        <v>8381</v>
      </c>
    </row>
    <row r="1613" customFormat="false" ht="15" hidden="false" customHeight="false" outlineLevel="0" collapsed="false">
      <c r="A1613" s="0" t="s">
        <v>8471</v>
      </c>
      <c r="B1613" s="0" t="s">
        <v>8376</v>
      </c>
      <c r="C1613" s="0" t="s">
        <v>8472</v>
      </c>
      <c r="E1613" s="1" t="s">
        <v>8472</v>
      </c>
      <c r="G1613" s="5" t="s">
        <v>8472</v>
      </c>
      <c r="H1613" s="5"/>
      <c r="I1613" s="5"/>
      <c r="J1613" s="5"/>
      <c r="K1613" s="5"/>
      <c r="L1613" s="5"/>
      <c r="M1613" s="5"/>
      <c r="N1613" s="5" t="s">
        <v>8473</v>
      </c>
      <c r="O1613" s="0" t="s">
        <v>8472</v>
      </c>
      <c r="P1613" s="0" t="s">
        <v>8474</v>
      </c>
      <c r="Q1613" s="0" t="s">
        <v>51</v>
      </c>
      <c r="R1613" s="0" t="s">
        <v>52</v>
      </c>
      <c r="S1613" s="0" t="n">
        <v>90</v>
      </c>
      <c r="T1613" s="0" t="n">
        <v>6201</v>
      </c>
      <c r="U1613" s="0" t="n">
        <v>6201</v>
      </c>
      <c r="V1613" s="0" t="n">
        <v>5829</v>
      </c>
      <c r="X1613" s="0" t="n">
        <v>17</v>
      </c>
      <c r="Y1613" s="0" t="s">
        <v>53</v>
      </c>
      <c r="Z1613" s="0" t="n">
        <v>6201</v>
      </c>
      <c r="AA1613" s="0" t="s">
        <v>54</v>
      </c>
      <c r="AB1613" s="0" t="s">
        <v>54</v>
      </c>
      <c r="AC1613" s="0" t="n">
        <v>440</v>
      </c>
      <c r="AD1613" s="0" t="s">
        <v>8475</v>
      </c>
      <c r="AG1613" s="6" t="n">
        <v>42735</v>
      </c>
      <c r="AH1613" s="0" t="n">
        <v>-8</v>
      </c>
      <c r="AI1613" s="0" t="n">
        <v>-8</v>
      </c>
      <c r="AJ1613" s="6" t="n">
        <v>42735</v>
      </c>
      <c r="AK1613" s="0" t="n">
        <v>440</v>
      </c>
      <c r="AL1613" s="6" t="n">
        <v>42735</v>
      </c>
      <c r="AM1613" s="0" t="n">
        <v>181</v>
      </c>
      <c r="AN1613" s="0" t="n">
        <v>191</v>
      </c>
      <c r="AO1613" s="0" t="n">
        <v>150</v>
      </c>
      <c r="AP1613" s="0" t="n">
        <v>168</v>
      </c>
      <c r="AQ1613" s="0" t="s">
        <v>674</v>
      </c>
      <c r="AR1613" s="0" t="s">
        <v>58</v>
      </c>
      <c r="AS1613" s="0" t="s">
        <v>53</v>
      </c>
      <c r="AT1613" s="0" t="n">
        <v>14</v>
      </c>
      <c r="AU1613" s="0" t="n">
        <v>13</v>
      </c>
      <c r="AX1613" s="0" t="s">
        <v>8381</v>
      </c>
      <c r="AY1613" s="0" t="s">
        <v>8476</v>
      </c>
    </row>
    <row r="1614" customFormat="false" ht="15" hidden="false" customHeight="false" outlineLevel="0" collapsed="false">
      <c r="A1614" s="0" t="s">
        <v>8477</v>
      </c>
      <c r="B1614" s="0" t="s">
        <v>8376</v>
      </c>
      <c r="C1614" s="0" t="s">
        <v>8478</v>
      </c>
      <c r="E1614" s="1" t="s">
        <v>8478</v>
      </c>
      <c r="G1614" s="5" t="s">
        <v>8478</v>
      </c>
      <c r="H1614" s="5"/>
      <c r="I1614" s="5"/>
      <c r="J1614" s="5"/>
      <c r="K1614" s="5"/>
      <c r="L1614" s="5"/>
      <c r="M1614" s="5"/>
      <c r="N1614" s="5"/>
      <c r="O1614" s="0" t="s">
        <v>8479</v>
      </c>
      <c r="P1614" s="0" t="s">
        <v>8480</v>
      </c>
      <c r="Q1614" s="0" t="s">
        <v>51</v>
      </c>
      <c r="R1614" s="0" t="s">
        <v>52</v>
      </c>
      <c r="S1614" s="0" t="n">
        <v>3.709</v>
      </c>
      <c r="T1614" s="0" t="n">
        <v>3030</v>
      </c>
      <c r="U1614" s="0" t="n">
        <v>3030</v>
      </c>
      <c r="V1614" s="0" t="n">
        <v>3030</v>
      </c>
      <c r="X1614" s="0" t="n">
        <v>38</v>
      </c>
      <c r="Y1614" s="0" t="s">
        <v>67</v>
      </c>
      <c r="Z1614" s="0" t="n">
        <v>8411</v>
      </c>
      <c r="AA1614" s="0" t="s">
        <v>68</v>
      </c>
      <c r="AB1614" s="0" t="s">
        <v>56</v>
      </c>
      <c r="AC1614" s="0" t="s">
        <v>120</v>
      </c>
      <c r="AD1614" s="0" t="s">
        <v>8481</v>
      </c>
      <c r="AG1614" s="6" t="n">
        <v>42369</v>
      </c>
      <c r="AH1614" s="0" t="n">
        <v>7</v>
      </c>
      <c r="AI1614" s="0" t="n">
        <v>8</v>
      </c>
      <c r="AJ1614" s="6" t="n">
        <v>42369</v>
      </c>
      <c r="AK1614" s="0" t="n">
        <v>15.734</v>
      </c>
      <c r="AL1614" s="6" t="n">
        <v>42369</v>
      </c>
      <c r="AM1614" s="0" t="n">
        <v>4.324</v>
      </c>
      <c r="AN1614" s="0" t="n">
        <v>4.707</v>
      </c>
      <c r="AO1614" s="0" t="s">
        <v>56</v>
      </c>
      <c r="AP1614" s="0" t="s">
        <v>56</v>
      </c>
      <c r="AQ1614" s="0" t="s">
        <v>70</v>
      </c>
      <c r="AR1614" s="0" t="s">
        <v>70</v>
      </c>
      <c r="AS1614" s="0" t="s">
        <v>67</v>
      </c>
      <c r="AT1614" s="0" t="n">
        <v>19</v>
      </c>
      <c r="AU1614" s="0" t="n">
        <v>21</v>
      </c>
      <c r="AV1614" s="0" t="s">
        <v>8482</v>
      </c>
      <c r="AX1614" s="0" t="s">
        <v>8381</v>
      </c>
    </row>
    <row r="1615" customFormat="false" ht="15" hidden="false" customHeight="false" outlineLevel="0" collapsed="false">
      <c r="A1615" s="0" t="s">
        <v>8483</v>
      </c>
      <c r="B1615" s="0" t="s">
        <v>8376</v>
      </c>
      <c r="C1615" s="0" t="s">
        <v>8484</v>
      </c>
      <c r="E1615" s="1" t="s">
        <v>8484</v>
      </c>
      <c r="G1615" s="5" t="s">
        <v>8484</v>
      </c>
      <c r="H1615" s="5" t="s">
        <v>8485</v>
      </c>
      <c r="I1615" s="5"/>
      <c r="J1615" s="5"/>
      <c r="K1615" s="5"/>
      <c r="L1615" s="5"/>
      <c r="M1615" s="5"/>
      <c r="N1615" s="5"/>
      <c r="O1615" s="0" t="s">
        <v>8484</v>
      </c>
      <c r="P1615" s="0" t="s">
        <v>8486</v>
      </c>
      <c r="Q1615" s="0" t="s">
        <v>51</v>
      </c>
      <c r="R1615" s="0" t="s">
        <v>52</v>
      </c>
      <c r="S1615" s="0" t="n">
        <v>290</v>
      </c>
      <c r="T1615" s="0" t="n">
        <v>6201</v>
      </c>
      <c r="U1615" s="0" t="n">
        <v>6201</v>
      </c>
      <c r="X1615" s="0" t="n">
        <v>14</v>
      </c>
      <c r="Y1615" s="0" t="s">
        <v>53</v>
      </c>
      <c r="Z1615" s="0" t="n">
        <v>6201</v>
      </c>
      <c r="AA1615" s="0" t="s">
        <v>54</v>
      </c>
      <c r="AB1615" s="0" t="s">
        <v>54</v>
      </c>
      <c r="AC1615" s="0" t="n">
        <v>1.284</v>
      </c>
      <c r="AD1615" s="0" t="s">
        <v>8399</v>
      </c>
      <c r="AG1615" s="6" t="n">
        <v>42735</v>
      </c>
      <c r="AH1615" s="0" t="n">
        <v>-44</v>
      </c>
      <c r="AI1615" s="0" t="n">
        <v>-47</v>
      </c>
      <c r="AJ1615" s="6" t="n">
        <v>42735</v>
      </c>
      <c r="AK1615" s="0" t="n">
        <v>1.284</v>
      </c>
      <c r="AL1615" s="6" t="n">
        <v>42735</v>
      </c>
      <c r="AM1615" s="0" t="n">
        <v>204</v>
      </c>
      <c r="AN1615" s="0" t="n">
        <v>215</v>
      </c>
      <c r="AO1615" s="0" t="n">
        <v>2.962</v>
      </c>
      <c r="AP1615" s="0" t="n">
        <v>3.309</v>
      </c>
      <c r="AQ1615" s="0" t="s">
        <v>674</v>
      </c>
      <c r="AR1615" s="0" t="s">
        <v>58</v>
      </c>
      <c r="AS1615" s="0" t="s">
        <v>53</v>
      </c>
      <c r="AT1615" s="0" t="n">
        <v>10</v>
      </c>
      <c r="AU1615" s="0" t="n">
        <v>12</v>
      </c>
      <c r="AX1615" s="0" t="s">
        <v>8381</v>
      </c>
    </row>
    <row r="1616" customFormat="false" ht="15" hidden="false" customHeight="false" outlineLevel="0" collapsed="false">
      <c r="A1616" s="0" t="s">
        <v>8487</v>
      </c>
      <c r="B1616" s="0" t="s">
        <v>8376</v>
      </c>
      <c r="C1616" s="0" t="s">
        <v>8488</v>
      </c>
      <c r="E1616" s="1" t="s">
        <v>8488</v>
      </c>
      <c r="G1616" s="5" t="s">
        <v>8488</v>
      </c>
      <c r="H1616" s="5"/>
      <c r="I1616" s="5"/>
      <c r="J1616" s="5"/>
      <c r="K1616" s="5"/>
      <c r="L1616" s="5"/>
      <c r="M1616" s="5"/>
      <c r="N1616" s="5"/>
      <c r="O1616" s="0" t="s">
        <v>8488</v>
      </c>
      <c r="P1616" s="0" t="s">
        <v>8489</v>
      </c>
      <c r="Q1616" s="0" t="s">
        <v>51</v>
      </c>
      <c r="R1616" s="0" t="s">
        <v>52</v>
      </c>
      <c r="S1616" s="0" t="n">
        <v>857</v>
      </c>
      <c r="T1616" s="0" t="n">
        <v>2611</v>
      </c>
      <c r="U1616" s="0" t="n">
        <v>2611</v>
      </c>
      <c r="X1616" s="0" t="n">
        <v>20</v>
      </c>
      <c r="Y1616" s="0" t="s">
        <v>53</v>
      </c>
      <c r="Z1616" s="0" t="n">
        <v>2611</v>
      </c>
      <c r="AA1616" s="0" t="s">
        <v>54</v>
      </c>
      <c r="AB1616" s="0" t="s">
        <v>54</v>
      </c>
      <c r="AC1616" s="0" t="n">
        <v>2.684</v>
      </c>
      <c r="AD1616" s="0" t="s">
        <v>8445</v>
      </c>
      <c r="AG1616" s="6" t="n">
        <v>42735</v>
      </c>
      <c r="AH1616" s="0" t="n">
        <v>18</v>
      </c>
      <c r="AI1616" s="0" t="n">
        <v>19</v>
      </c>
      <c r="AJ1616" s="6" t="n">
        <v>42735</v>
      </c>
      <c r="AK1616" s="0" t="n">
        <v>2.684</v>
      </c>
      <c r="AL1616" s="6" t="n">
        <v>42735</v>
      </c>
      <c r="AM1616" s="0" t="n">
        <v>1.398</v>
      </c>
      <c r="AN1616" s="0" t="n">
        <v>1.474</v>
      </c>
      <c r="AO1616" s="0" t="n">
        <v>1.959</v>
      </c>
      <c r="AP1616" s="0" t="n">
        <v>2.189</v>
      </c>
      <c r="AQ1616" s="0" t="s">
        <v>674</v>
      </c>
      <c r="AR1616" s="0" t="s">
        <v>58</v>
      </c>
      <c r="AS1616" s="0" t="s">
        <v>53</v>
      </c>
      <c r="AT1616" s="0" t="n">
        <v>17</v>
      </c>
      <c r="AU1616" s="0" t="n">
        <v>16</v>
      </c>
      <c r="AX1616" s="0" t="s">
        <v>8381</v>
      </c>
    </row>
    <row r="1617" customFormat="false" ht="15" hidden="false" customHeight="false" outlineLevel="0" collapsed="false">
      <c r="A1617" s="0" t="s">
        <v>8490</v>
      </c>
      <c r="B1617" s="0" t="s">
        <v>8376</v>
      </c>
      <c r="C1617" s="0" t="s">
        <v>8491</v>
      </c>
      <c r="E1617" s="1" t="s">
        <v>8491</v>
      </c>
      <c r="G1617" s="5" t="s">
        <v>8491</v>
      </c>
      <c r="H1617" s="5" t="s">
        <v>8492</v>
      </c>
      <c r="I1617" s="5" t="s">
        <v>8493</v>
      </c>
      <c r="J1617" s="5" t="s">
        <v>8494</v>
      </c>
      <c r="K1617" s="5"/>
      <c r="L1617" s="5"/>
      <c r="M1617" s="5"/>
      <c r="N1617" s="5" t="s">
        <v>8495</v>
      </c>
      <c r="O1617" s="0" t="s">
        <v>8491</v>
      </c>
      <c r="P1617" s="0" t="s">
        <v>8496</v>
      </c>
      <c r="Q1617" s="0" t="s">
        <v>51</v>
      </c>
      <c r="R1617" s="0" t="s">
        <v>52</v>
      </c>
      <c r="S1617" s="0" t="n">
        <v>2.01</v>
      </c>
      <c r="T1617" s="0" t="n">
        <v>2790</v>
      </c>
      <c r="U1617" s="0" t="n">
        <v>2790</v>
      </c>
      <c r="X1617" s="0" t="n">
        <v>62</v>
      </c>
      <c r="Y1617" s="0" t="s">
        <v>128</v>
      </c>
      <c r="Z1617" s="0" t="n">
        <v>2790</v>
      </c>
      <c r="AA1617" s="0" t="s">
        <v>54</v>
      </c>
      <c r="AB1617" s="0" t="s">
        <v>54</v>
      </c>
      <c r="AD1617" s="0" t="s">
        <v>8422</v>
      </c>
      <c r="AG1617" s="0" t="n">
        <v>2015</v>
      </c>
      <c r="AH1617" s="0" t="n">
        <v>120</v>
      </c>
      <c r="AI1617" s="0" t="n">
        <v>130</v>
      </c>
      <c r="AJ1617" s="0" t="n">
        <v>2015</v>
      </c>
      <c r="AK1617" s="0" t="n">
        <v>0</v>
      </c>
      <c r="AL1617" s="0" t="n">
        <v>2015</v>
      </c>
      <c r="AM1617" s="0" t="n">
        <v>2.197</v>
      </c>
      <c r="AN1617" s="0" t="n">
        <v>2.392</v>
      </c>
      <c r="AO1617" s="0" t="s">
        <v>56</v>
      </c>
      <c r="AP1617" s="0" t="s">
        <v>56</v>
      </c>
      <c r="AQ1617" s="0" t="s">
        <v>70</v>
      </c>
      <c r="AR1617" s="0" t="s">
        <v>70</v>
      </c>
      <c r="AS1617" s="0" t="s">
        <v>128</v>
      </c>
      <c r="AT1617" s="0" t="n">
        <v>3</v>
      </c>
      <c r="AU1617" s="0" t="n">
        <v>22</v>
      </c>
      <c r="AW1617" s="0" t="s">
        <v>8497</v>
      </c>
      <c r="AX1617" s="0" t="s">
        <v>8381</v>
      </c>
    </row>
    <row r="1618" customFormat="false" ht="15" hidden="false" customHeight="false" outlineLevel="0" collapsed="false">
      <c r="A1618" s="0" t="s">
        <v>8498</v>
      </c>
      <c r="B1618" s="0" t="s">
        <v>8376</v>
      </c>
      <c r="C1618" s="0" t="s">
        <v>8499</v>
      </c>
      <c r="E1618" s="1" t="s">
        <v>8499</v>
      </c>
      <c r="G1618" s="5" t="s">
        <v>8499</v>
      </c>
      <c r="H1618" s="5" t="s">
        <v>8500</v>
      </c>
      <c r="I1618" s="5"/>
      <c r="J1618" s="5"/>
      <c r="K1618" s="5"/>
      <c r="L1618" s="5"/>
      <c r="M1618" s="5"/>
      <c r="N1618" s="5"/>
      <c r="Q1618" s="0" t="s">
        <v>51</v>
      </c>
      <c r="R1618" s="0" t="s">
        <v>126</v>
      </c>
      <c r="S1618" s="0" t="n">
        <v>20</v>
      </c>
      <c r="T1618" s="0" t="n">
        <v>4754</v>
      </c>
      <c r="U1618" s="0" t="n">
        <v>4754</v>
      </c>
      <c r="X1618" s="0" t="n">
        <v>0</v>
      </c>
      <c r="Y1618" s="0" t="s">
        <v>512</v>
      </c>
      <c r="AD1618" s="0" t="s">
        <v>8501</v>
      </c>
      <c r="AG1618" s="0" t="n">
        <v>2012</v>
      </c>
      <c r="AH1618" s="0" t="s">
        <v>56</v>
      </c>
      <c r="AI1618" s="0" t="s">
        <v>56</v>
      </c>
      <c r="AK1618" s="0" t="n">
        <v>94</v>
      </c>
      <c r="AL1618" s="0" t="n">
        <v>2013</v>
      </c>
      <c r="AM1618" s="0" t="s">
        <v>56</v>
      </c>
      <c r="AN1618" s="0" t="s">
        <v>56</v>
      </c>
      <c r="AO1618" s="0" t="s">
        <v>56</v>
      </c>
      <c r="AP1618" s="0" t="s">
        <v>56</v>
      </c>
      <c r="AQ1618" s="0" t="s">
        <v>70</v>
      </c>
      <c r="AR1618" s="0" t="s">
        <v>70</v>
      </c>
      <c r="AS1618" s="0" t="s">
        <v>512</v>
      </c>
      <c r="AT1618" s="0" t="n">
        <v>0</v>
      </c>
      <c r="AU1618" s="0" t="n">
        <v>0</v>
      </c>
    </row>
    <row r="1619" customFormat="false" ht="15" hidden="false" customHeight="false" outlineLevel="0" collapsed="false">
      <c r="A1619" s="0" t="s">
        <v>8502</v>
      </c>
      <c r="B1619" s="0" t="s">
        <v>8376</v>
      </c>
      <c r="C1619" s="0" t="s">
        <v>8503</v>
      </c>
      <c r="E1619" s="1" t="s">
        <v>8503</v>
      </c>
      <c r="G1619" s="5" t="s">
        <v>8503</v>
      </c>
      <c r="H1619" s="5"/>
      <c r="I1619" s="5"/>
      <c r="J1619" s="5"/>
      <c r="K1619" s="5"/>
      <c r="L1619" s="5"/>
      <c r="M1619" s="5"/>
      <c r="N1619" s="5"/>
      <c r="Q1619" s="0" t="s">
        <v>51</v>
      </c>
      <c r="R1619" s="0" t="s">
        <v>119</v>
      </c>
      <c r="S1619" s="0" t="n">
        <v>16</v>
      </c>
      <c r="T1619" s="0" t="n">
        <v>7211</v>
      </c>
      <c r="U1619" s="0" t="n">
        <v>7211</v>
      </c>
      <c r="X1619" s="0" t="n">
        <v>0</v>
      </c>
      <c r="Y1619" s="0" t="s">
        <v>298</v>
      </c>
      <c r="AD1619" s="0" t="s">
        <v>8504</v>
      </c>
      <c r="AG1619" s="0" t="n">
        <v>2015</v>
      </c>
      <c r="AH1619" s="0" t="s">
        <v>56</v>
      </c>
      <c r="AI1619" s="0" t="s">
        <v>56</v>
      </c>
      <c r="AK1619" s="0" t="n">
        <v>113</v>
      </c>
      <c r="AL1619" s="0" t="n">
        <v>2013</v>
      </c>
      <c r="AM1619" s="0" t="s">
        <v>56</v>
      </c>
      <c r="AN1619" s="0" t="s">
        <v>56</v>
      </c>
      <c r="AO1619" s="0" t="s">
        <v>56</v>
      </c>
      <c r="AP1619" s="0" t="s">
        <v>56</v>
      </c>
      <c r="AQ1619" s="0" t="s">
        <v>70</v>
      </c>
      <c r="AR1619" s="0" t="s">
        <v>70</v>
      </c>
      <c r="AS1619" s="0" t="s">
        <v>298</v>
      </c>
      <c r="AT1619" s="0" t="n">
        <v>0</v>
      </c>
      <c r="AU1619" s="0" t="n">
        <v>0</v>
      </c>
    </row>
    <row r="1620" customFormat="false" ht="15" hidden="false" customHeight="false" outlineLevel="0" collapsed="false">
      <c r="A1620" s="0" t="s">
        <v>8505</v>
      </c>
      <c r="B1620" s="0" t="s">
        <v>8376</v>
      </c>
      <c r="C1620" s="0" t="s">
        <v>8506</v>
      </c>
      <c r="E1620" s="1" t="s">
        <v>8506</v>
      </c>
      <c r="G1620" s="5" t="s">
        <v>8506</v>
      </c>
      <c r="H1620" s="5"/>
      <c r="I1620" s="5"/>
      <c r="J1620" s="5"/>
      <c r="K1620" s="5"/>
      <c r="L1620" s="5"/>
      <c r="M1620" s="5"/>
      <c r="N1620" s="5"/>
      <c r="O1620" s="0" t="s">
        <v>8506</v>
      </c>
      <c r="P1620" s="0" t="s">
        <v>8507</v>
      </c>
      <c r="Q1620" s="0" t="s">
        <v>51</v>
      </c>
      <c r="R1620" s="0" t="s">
        <v>119</v>
      </c>
      <c r="S1620" s="0" t="s">
        <v>56</v>
      </c>
      <c r="T1620" s="0" t="n">
        <v>6201</v>
      </c>
      <c r="U1620" s="0" t="n">
        <v>6201</v>
      </c>
      <c r="X1620" s="0" t="n">
        <v>24</v>
      </c>
      <c r="Y1620" s="0" t="s">
        <v>128</v>
      </c>
      <c r="Z1620" s="0" t="n">
        <v>6201</v>
      </c>
      <c r="AA1620" s="0" t="s">
        <v>54</v>
      </c>
      <c r="AB1620" s="0" t="s">
        <v>54</v>
      </c>
      <c r="AC1620" s="0" t="n">
        <v>300</v>
      </c>
      <c r="AD1620" s="0" t="s">
        <v>8508</v>
      </c>
      <c r="AH1620" s="0" t="s">
        <v>56</v>
      </c>
      <c r="AI1620" s="0" t="s">
        <v>56</v>
      </c>
      <c r="AK1620" s="0" t="n">
        <v>300</v>
      </c>
      <c r="AL1620" s="0" t="n">
        <v>2017</v>
      </c>
      <c r="AM1620" s="0" t="s">
        <v>56</v>
      </c>
      <c r="AN1620" s="0" t="s">
        <v>56</v>
      </c>
      <c r="AO1620" s="0" t="s">
        <v>56</v>
      </c>
      <c r="AP1620" s="0" t="s">
        <v>56</v>
      </c>
      <c r="AQ1620" s="0" t="s">
        <v>70</v>
      </c>
      <c r="AR1620" s="0" t="s">
        <v>70</v>
      </c>
      <c r="AS1620" s="0" t="s">
        <v>128</v>
      </c>
      <c r="AT1620" s="0" t="n">
        <v>17</v>
      </c>
      <c r="AU1620" s="0" t="n">
        <v>16</v>
      </c>
      <c r="AX1620" s="0" t="s">
        <v>8381</v>
      </c>
    </row>
    <row r="1621" customFormat="false" ht="15" hidden="false" customHeight="false" outlineLevel="0" collapsed="false">
      <c r="A1621" s="0" t="s">
        <v>8509</v>
      </c>
      <c r="B1621" s="0" t="s">
        <v>8376</v>
      </c>
      <c r="C1621" s="0" t="s">
        <v>8510</v>
      </c>
      <c r="E1621" s="1" t="s">
        <v>8510</v>
      </c>
      <c r="G1621" s="5" t="s">
        <v>8510</v>
      </c>
      <c r="H1621" s="5"/>
      <c r="I1621" s="5"/>
      <c r="J1621" s="5"/>
      <c r="K1621" s="5"/>
      <c r="L1621" s="5"/>
      <c r="M1621" s="5" t="s">
        <v>8511</v>
      </c>
      <c r="N1621" s="5"/>
      <c r="Q1621" s="0" t="s">
        <v>51</v>
      </c>
      <c r="R1621" s="0" t="s">
        <v>119</v>
      </c>
      <c r="S1621" s="0" t="s">
        <v>56</v>
      </c>
      <c r="T1621" s="0" t="n">
        <v>2899</v>
      </c>
      <c r="U1621" s="0" t="n">
        <v>2899</v>
      </c>
      <c r="X1621" s="0" t="n">
        <v>0</v>
      </c>
      <c r="Y1621" s="0" t="s">
        <v>512</v>
      </c>
      <c r="AD1621" s="0" t="s">
        <v>8466</v>
      </c>
      <c r="AH1621" s="0" t="s">
        <v>56</v>
      </c>
      <c r="AI1621" s="0" t="s">
        <v>56</v>
      </c>
      <c r="AK1621" s="0" t="n">
        <v>360</v>
      </c>
      <c r="AL1621" s="0" t="n">
        <v>2017</v>
      </c>
      <c r="AM1621" s="0" t="s">
        <v>56</v>
      </c>
      <c r="AN1621" s="0" t="s">
        <v>56</v>
      </c>
      <c r="AO1621" s="0" t="s">
        <v>56</v>
      </c>
      <c r="AP1621" s="0" t="s">
        <v>56</v>
      </c>
      <c r="AQ1621" s="0" t="s">
        <v>70</v>
      </c>
      <c r="AR1621" s="0" t="s">
        <v>70</v>
      </c>
      <c r="AS1621" s="0" t="s">
        <v>512</v>
      </c>
      <c r="AT1621" s="0" t="n">
        <v>0</v>
      </c>
      <c r="AU1621" s="0" t="n">
        <v>0</v>
      </c>
      <c r="AX1621" s="0" t="s">
        <v>8381</v>
      </c>
    </row>
    <row r="1622" customFormat="false" ht="15" hidden="false" customHeight="false" outlineLevel="0" collapsed="false">
      <c r="A1622" s="0" t="s">
        <v>8512</v>
      </c>
      <c r="B1622" s="0" t="s">
        <v>8376</v>
      </c>
      <c r="C1622" s="0" t="s">
        <v>8513</v>
      </c>
      <c r="E1622" s="1" t="s">
        <v>8513</v>
      </c>
      <c r="G1622" s="5" t="s">
        <v>8513</v>
      </c>
      <c r="H1622" s="5"/>
      <c r="I1622" s="5"/>
      <c r="J1622" s="5"/>
      <c r="K1622" s="5"/>
      <c r="L1622" s="5"/>
      <c r="M1622" s="5"/>
      <c r="N1622" s="5"/>
      <c r="Q1622" s="0" t="s">
        <v>51</v>
      </c>
      <c r="R1622" s="0" t="s">
        <v>126</v>
      </c>
      <c r="S1622" s="0" t="s">
        <v>56</v>
      </c>
      <c r="X1622" s="0" t="n">
        <v>0</v>
      </c>
      <c r="Y1622" s="0" t="s">
        <v>512</v>
      </c>
      <c r="AD1622" s="0" t="s">
        <v>8508</v>
      </c>
      <c r="AH1622" s="0" t="s">
        <v>56</v>
      </c>
      <c r="AI1622" s="0" t="s">
        <v>56</v>
      </c>
      <c r="AK1622" s="0" t="n">
        <v>100</v>
      </c>
      <c r="AL1622" s="0" t="n">
        <v>2017</v>
      </c>
      <c r="AM1622" s="0" t="s">
        <v>56</v>
      </c>
      <c r="AN1622" s="0" t="s">
        <v>56</v>
      </c>
      <c r="AO1622" s="0" t="s">
        <v>56</v>
      </c>
      <c r="AP1622" s="0" t="s">
        <v>56</v>
      </c>
      <c r="AQ1622" s="0" t="s">
        <v>70</v>
      </c>
      <c r="AR1622" s="0" t="s">
        <v>70</v>
      </c>
      <c r="AS1622" s="0" t="s">
        <v>512</v>
      </c>
      <c r="AT1622" s="0" t="n">
        <v>0</v>
      </c>
      <c r="AU1622" s="0" t="n">
        <v>0</v>
      </c>
    </row>
    <row r="1623" customFormat="false" ht="15" hidden="false" customHeight="false" outlineLevel="0" collapsed="false">
      <c r="A1623" s="0" t="s">
        <v>8514</v>
      </c>
      <c r="B1623" s="0" t="s">
        <v>8376</v>
      </c>
      <c r="C1623" s="0" t="s">
        <v>8515</v>
      </c>
      <c r="E1623" s="1" t="s">
        <v>8515</v>
      </c>
      <c r="G1623" s="5" t="s">
        <v>8515</v>
      </c>
      <c r="H1623" s="5" t="s">
        <v>8516</v>
      </c>
      <c r="I1623" s="5"/>
      <c r="J1623" s="5"/>
      <c r="K1623" s="5"/>
      <c r="L1623" s="5"/>
      <c r="M1623" s="5"/>
      <c r="N1623" s="5"/>
      <c r="Q1623" s="0" t="s">
        <v>3219</v>
      </c>
      <c r="R1623" s="0" t="s">
        <v>119</v>
      </c>
      <c r="S1623" s="0" t="s">
        <v>56</v>
      </c>
      <c r="T1623" s="0" t="n">
        <v>8690</v>
      </c>
      <c r="U1623" s="0" t="n">
        <v>8690</v>
      </c>
      <c r="X1623" s="0" t="n">
        <v>0</v>
      </c>
      <c r="Y1623" s="0" t="s">
        <v>120</v>
      </c>
      <c r="AD1623" s="0" t="s">
        <v>8517</v>
      </c>
      <c r="AH1623" s="0" t="s">
        <v>56</v>
      </c>
      <c r="AI1623" s="0" t="s">
        <v>56</v>
      </c>
      <c r="AK1623" s="0" t="n">
        <v>600</v>
      </c>
      <c r="AL1623" s="0" t="n">
        <v>2010</v>
      </c>
      <c r="AM1623" s="0" t="s">
        <v>56</v>
      </c>
      <c r="AN1623" s="0" t="s">
        <v>56</v>
      </c>
      <c r="AO1623" s="0" t="s">
        <v>56</v>
      </c>
      <c r="AP1623" s="0" t="s">
        <v>56</v>
      </c>
      <c r="AQ1623" s="0" t="s">
        <v>70</v>
      </c>
      <c r="AR1623" s="0" t="s">
        <v>70</v>
      </c>
      <c r="AS1623" s="0" t="s">
        <v>120</v>
      </c>
      <c r="AT1623" s="0" t="n">
        <v>0</v>
      </c>
      <c r="AU1623" s="0" t="n">
        <v>0</v>
      </c>
      <c r="AX1623" s="0" t="s">
        <v>8381</v>
      </c>
    </row>
    <row r="1624" customFormat="false" ht="15" hidden="false" customHeight="false" outlineLevel="0" collapsed="false">
      <c r="A1624" s="0" t="s">
        <v>8518</v>
      </c>
      <c r="B1624" s="0" t="s">
        <v>8376</v>
      </c>
      <c r="C1624" s="0" t="s">
        <v>8519</v>
      </c>
      <c r="E1624" s="1" t="s">
        <v>8519</v>
      </c>
      <c r="G1624" s="5" t="s">
        <v>8519</v>
      </c>
      <c r="H1624" s="5"/>
      <c r="I1624" s="5"/>
      <c r="J1624" s="5"/>
      <c r="K1624" s="5"/>
      <c r="L1624" s="5"/>
      <c r="M1624" s="5"/>
      <c r="N1624" s="5"/>
      <c r="O1624" s="0" t="s">
        <v>8519</v>
      </c>
      <c r="P1624" s="0" t="s">
        <v>8520</v>
      </c>
      <c r="Q1624" s="0" t="s">
        <v>51</v>
      </c>
      <c r="R1624" s="0" t="s">
        <v>52</v>
      </c>
      <c r="S1624" s="0" t="n">
        <v>5.434</v>
      </c>
      <c r="T1624" s="0" t="n">
        <v>2015</v>
      </c>
      <c r="U1624" s="0" t="n">
        <v>2015</v>
      </c>
      <c r="V1624" s="0" t="n">
        <v>2015</v>
      </c>
      <c r="X1624" s="0" t="n">
        <v>471</v>
      </c>
      <c r="Y1624" s="0" t="s">
        <v>77</v>
      </c>
      <c r="Z1624" s="0" t="n">
        <v>2015</v>
      </c>
      <c r="AA1624" s="0" t="s">
        <v>54</v>
      </c>
      <c r="AB1624" s="0" t="s">
        <v>54</v>
      </c>
      <c r="AC1624" s="0" t="n">
        <v>13.414</v>
      </c>
      <c r="AD1624" s="0" t="s">
        <v>8399</v>
      </c>
      <c r="AG1624" s="6" t="n">
        <v>42735</v>
      </c>
      <c r="AH1624" s="0" t="n">
        <v>-116</v>
      </c>
      <c r="AI1624" s="0" t="n">
        <v>-122</v>
      </c>
      <c r="AJ1624" s="6" t="n">
        <v>42735</v>
      </c>
      <c r="AK1624" s="0" t="n">
        <v>13.414</v>
      </c>
      <c r="AL1624" s="6" t="n">
        <v>42735</v>
      </c>
      <c r="AM1624" s="0" t="n">
        <v>8.113</v>
      </c>
      <c r="AN1624" s="0" t="n">
        <v>8.552</v>
      </c>
      <c r="AO1624" s="0" t="n">
        <v>5.109</v>
      </c>
      <c r="AP1624" s="0" t="n">
        <v>5.709</v>
      </c>
      <c r="AQ1624" s="0" t="s">
        <v>8400</v>
      </c>
      <c r="AR1624" s="0" t="s">
        <v>58</v>
      </c>
      <c r="AS1624" s="0" t="s">
        <v>77</v>
      </c>
      <c r="AT1624" s="0" t="n">
        <v>200</v>
      </c>
      <c r="AU1624" s="0" t="n">
        <v>212</v>
      </c>
      <c r="AX1624" s="0" t="s">
        <v>8381</v>
      </c>
      <c r="AY1624" s="0" t="s">
        <v>8521</v>
      </c>
    </row>
    <row r="1625" customFormat="false" ht="15" hidden="false" customHeight="false" outlineLevel="0" collapsed="false">
      <c r="A1625" s="0" t="s">
        <v>8522</v>
      </c>
      <c r="B1625" s="0" t="s">
        <v>8376</v>
      </c>
      <c r="C1625" s="0" t="s">
        <v>8523</v>
      </c>
      <c r="E1625" s="1" t="s">
        <v>8523</v>
      </c>
      <c r="G1625" s="5" t="s">
        <v>8523</v>
      </c>
      <c r="H1625" s="5"/>
      <c r="I1625" s="5"/>
      <c r="J1625" s="5"/>
      <c r="K1625" s="5"/>
      <c r="L1625" s="5"/>
      <c r="M1625" s="5"/>
      <c r="N1625" s="5"/>
      <c r="O1625" s="0" t="s">
        <v>8523</v>
      </c>
      <c r="P1625" s="0" t="s">
        <v>8524</v>
      </c>
      <c r="Q1625" s="0" t="s">
        <v>718</v>
      </c>
      <c r="R1625" s="0" t="s">
        <v>52</v>
      </c>
      <c r="S1625" s="0" t="n">
        <v>21.903</v>
      </c>
      <c r="T1625" s="0" t="n">
        <v>2120</v>
      </c>
      <c r="U1625" s="0" t="n">
        <v>2120</v>
      </c>
      <c r="V1625" s="0" t="n">
        <v>4645</v>
      </c>
      <c r="X1625" s="0" t="n">
        <v>944</v>
      </c>
      <c r="Y1625" s="0" t="s">
        <v>53</v>
      </c>
      <c r="Z1625" s="0" t="n">
        <v>2120</v>
      </c>
      <c r="AA1625" s="0" t="s">
        <v>54</v>
      </c>
      <c r="AB1625" s="0" t="s">
        <v>54</v>
      </c>
      <c r="AC1625" s="0" t="n">
        <v>56.96</v>
      </c>
      <c r="AD1625" s="0" t="s">
        <v>8380</v>
      </c>
      <c r="AG1625" s="6" t="n">
        <v>42735</v>
      </c>
      <c r="AH1625" s="0" t="n">
        <v>65</v>
      </c>
      <c r="AI1625" s="0" t="n">
        <v>68</v>
      </c>
      <c r="AJ1625" s="6" t="n">
        <v>42735</v>
      </c>
      <c r="AK1625" s="0" t="n">
        <v>56.96</v>
      </c>
      <c r="AL1625" s="6" t="n">
        <v>42735</v>
      </c>
      <c r="AM1625" s="0" t="n">
        <v>88.123</v>
      </c>
      <c r="AN1625" s="0" t="n">
        <v>92.89</v>
      </c>
      <c r="AO1625" s="0" t="n">
        <v>28.776</v>
      </c>
      <c r="AP1625" s="0" t="n">
        <v>32.153</v>
      </c>
      <c r="AQ1625" s="0" t="s">
        <v>8400</v>
      </c>
      <c r="AR1625" s="0" t="s">
        <v>58</v>
      </c>
      <c r="AS1625" s="0" t="s">
        <v>53</v>
      </c>
      <c r="AT1625" s="0" t="n">
        <v>217</v>
      </c>
      <c r="AU1625" s="0" t="n">
        <v>238</v>
      </c>
      <c r="AX1625" s="0" t="s">
        <v>8381</v>
      </c>
    </row>
    <row r="1626" customFormat="false" ht="15" hidden="false" customHeight="false" outlineLevel="0" collapsed="false">
      <c r="A1626" s="0" t="s">
        <v>8525</v>
      </c>
      <c r="B1626" s="0" t="s">
        <v>8376</v>
      </c>
      <c r="C1626" s="0" t="s">
        <v>8526</v>
      </c>
      <c r="E1626" s="1" t="s">
        <v>8526</v>
      </c>
      <c r="G1626" s="5" t="s">
        <v>8526</v>
      </c>
      <c r="H1626" s="5"/>
      <c r="I1626" s="5"/>
      <c r="J1626" s="5"/>
      <c r="K1626" s="5"/>
      <c r="L1626" s="5"/>
      <c r="M1626" s="5"/>
      <c r="N1626" s="5"/>
      <c r="O1626" s="0" t="s">
        <v>8526</v>
      </c>
      <c r="P1626" s="0" t="s">
        <v>8527</v>
      </c>
      <c r="Q1626" s="0" t="s">
        <v>51</v>
      </c>
      <c r="R1626" s="0" t="s">
        <v>52</v>
      </c>
      <c r="S1626" s="0" t="n">
        <v>5.434</v>
      </c>
      <c r="T1626" s="0" t="n">
        <v>2059</v>
      </c>
      <c r="U1626" s="0" t="n">
        <v>2059</v>
      </c>
      <c r="V1626" s="0" t="n">
        <v>2611</v>
      </c>
      <c r="X1626" s="0" t="n">
        <v>685</v>
      </c>
      <c r="Y1626" s="0" t="s">
        <v>77</v>
      </c>
      <c r="Z1626" s="0" t="n">
        <v>2059</v>
      </c>
      <c r="AA1626" s="0" t="s">
        <v>54</v>
      </c>
      <c r="AB1626" s="0" t="s">
        <v>54</v>
      </c>
      <c r="AD1626" s="0" t="s">
        <v>8395</v>
      </c>
      <c r="AG1626" s="6" t="n">
        <v>42735</v>
      </c>
      <c r="AH1626" s="0" t="n">
        <v>-110</v>
      </c>
      <c r="AI1626" s="0" t="n">
        <v>-116</v>
      </c>
      <c r="AJ1626" s="6" t="n">
        <v>42735</v>
      </c>
      <c r="AK1626" s="0" t="s">
        <v>56</v>
      </c>
      <c r="AM1626" s="0" t="n">
        <v>9.888</v>
      </c>
      <c r="AN1626" s="0" t="n">
        <v>10.423</v>
      </c>
      <c r="AO1626" s="0" t="n">
        <v>1.413</v>
      </c>
      <c r="AP1626" s="0" t="n">
        <v>1.578</v>
      </c>
      <c r="AQ1626" s="0" t="s">
        <v>8400</v>
      </c>
      <c r="AR1626" s="0" t="s">
        <v>58</v>
      </c>
      <c r="AS1626" s="0" t="s">
        <v>77</v>
      </c>
      <c r="AT1626" s="0" t="n">
        <v>20</v>
      </c>
      <c r="AU1626" s="0" t="n">
        <v>29</v>
      </c>
      <c r="AX1626" s="0" t="s">
        <v>8381</v>
      </c>
    </row>
    <row r="1627" customFormat="false" ht="15" hidden="false" customHeight="false" outlineLevel="0" collapsed="false">
      <c r="A1627" s="0" t="s">
        <v>8528</v>
      </c>
      <c r="B1627" s="0" t="s">
        <v>8529</v>
      </c>
      <c r="C1627" s="0" t="s">
        <v>8530</v>
      </c>
      <c r="E1627" s="1" t="s">
        <v>8530</v>
      </c>
      <c r="G1627" s="5" t="s">
        <v>8530</v>
      </c>
      <c r="H1627" s="5"/>
      <c r="I1627" s="5"/>
      <c r="J1627" s="5"/>
      <c r="K1627" s="5"/>
      <c r="L1627" s="5"/>
      <c r="M1627" s="5"/>
      <c r="N1627" s="5"/>
      <c r="Q1627" s="0" t="s">
        <v>51</v>
      </c>
      <c r="R1627" s="0" t="s">
        <v>52</v>
      </c>
      <c r="S1627" s="0" t="n">
        <v>311</v>
      </c>
      <c r="T1627" s="0" t="n">
        <v>2120</v>
      </c>
      <c r="U1627" s="0" t="n">
        <v>2120</v>
      </c>
      <c r="X1627" s="0" t="n">
        <v>0</v>
      </c>
      <c r="Y1627" s="0" t="s">
        <v>512</v>
      </c>
      <c r="AD1627" s="0" t="s">
        <v>8531</v>
      </c>
      <c r="AG1627" s="6" t="n">
        <v>41364</v>
      </c>
      <c r="AH1627" s="0" t="n">
        <v>53</v>
      </c>
      <c r="AI1627" s="0" t="n">
        <v>68</v>
      </c>
      <c r="AJ1627" s="6" t="n">
        <v>41364</v>
      </c>
      <c r="AK1627" s="0" t="s">
        <v>56</v>
      </c>
      <c r="AM1627" s="0" t="n">
        <v>283</v>
      </c>
      <c r="AN1627" s="0" t="n">
        <v>362</v>
      </c>
      <c r="AO1627" s="0" t="s">
        <v>56</v>
      </c>
      <c r="AP1627" s="0" t="s">
        <v>56</v>
      </c>
      <c r="AQ1627" s="0" t="s">
        <v>70</v>
      </c>
      <c r="AR1627" s="0" t="s">
        <v>70</v>
      </c>
      <c r="AS1627" s="0" t="s">
        <v>512</v>
      </c>
      <c r="AT1627" s="0" t="n">
        <v>0</v>
      </c>
      <c r="AU1627" s="0" t="n">
        <v>0</v>
      </c>
      <c r="AV1627" s="0" t="s">
        <v>8532</v>
      </c>
      <c r="AX1627" s="0" t="s">
        <v>8533</v>
      </c>
    </row>
    <row r="1628" customFormat="false" ht="15" hidden="false" customHeight="false" outlineLevel="0" collapsed="false">
      <c r="A1628" s="0" t="s">
        <v>8534</v>
      </c>
      <c r="B1628" s="0" t="s">
        <v>8529</v>
      </c>
      <c r="C1628" s="0" t="s">
        <v>8535</v>
      </c>
      <c r="E1628" s="1" t="s">
        <v>8535</v>
      </c>
      <c r="G1628" s="5" t="s">
        <v>8535</v>
      </c>
      <c r="H1628" s="5"/>
      <c r="I1628" s="5"/>
      <c r="J1628" s="5"/>
      <c r="K1628" s="5"/>
      <c r="L1628" s="5"/>
      <c r="M1628" s="5"/>
      <c r="N1628" s="5"/>
      <c r="O1628" s="0" t="s">
        <v>8535</v>
      </c>
      <c r="P1628" s="0" t="s">
        <v>8536</v>
      </c>
      <c r="Q1628" s="0" t="s">
        <v>51</v>
      </c>
      <c r="R1628" s="0" t="s">
        <v>119</v>
      </c>
      <c r="S1628" s="0" t="s">
        <v>56</v>
      </c>
      <c r="T1628" s="0" t="n">
        <v>7211</v>
      </c>
      <c r="U1628" s="0" t="n">
        <v>7211</v>
      </c>
      <c r="X1628" s="0" t="n">
        <v>4</v>
      </c>
      <c r="Y1628" s="0" t="s">
        <v>128</v>
      </c>
      <c r="Z1628" s="0" t="n">
        <v>7211</v>
      </c>
      <c r="AA1628" s="0" t="s">
        <v>54</v>
      </c>
      <c r="AB1628" s="0" t="s">
        <v>54</v>
      </c>
      <c r="AD1628" s="0" t="s">
        <v>8531</v>
      </c>
      <c r="AH1628" s="0" t="s">
        <v>56</v>
      </c>
      <c r="AI1628" s="0" t="s">
        <v>56</v>
      </c>
      <c r="AK1628" s="0" t="s">
        <v>56</v>
      </c>
      <c r="AM1628" s="0" t="s">
        <v>56</v>
      </c>
      <c r="AN1628" s="0" t="s">
        <v>56</v>
      </c>
      <c r="AO1628" s="0" t="s">
        <v>56</v>
      </c>
      <c r="AP1628" s="0" t="s">
        <v>56</v>
      </c>
      <c r="AQ1628" s="0" t="s">
        <v>70</v>
      </c>
      <c r="AR1628" s="0" t="s">
        <v>70</v>
      </c>
      <c r="AS1628" s="0" t="s">
        <v>128</v>
      </c>
      <c r="AT1628" s="0" t="n">
        <v>3</v>
      </c>
      <c r="AU1628" s="0" t="n">
        <v>2</v>
      </c>
      <c r="AX1628" s="0" t="s">
        <v>8533</v>
      </c>
    </row>
    <row r="1629" customFormat="false" ht="15" hidden="false" customHeight="false" outlineLevel="0" collapsed="false">
      <c r="A1629" s="0" t="s">
        <v>8537</v>
      </c>
      <c r="B1629" s="0" t="s">
        <v>8529</v>
      </c>
      <c r="C1629" s="0" t="s">
        <v>8538</v>
      </c>
      <c r="E1629" s="1" t="s">
        <v>8538</v>
      </c>
      <c r="G1629" s="5" t="s">
        <v>8538</v>
      </c>
      <c r="H1629" s="5"/>
      <c r="I1629" s="5"/>
      <c r="J1629" s="5"/>
      <c r="K1629" s="5"/>
      <c r="L1629" s="5"/>
      <c r="M1629" s="5"/>
      <c r="N1629" s="5"/>
      <c r="O1629" s="0" t="s">
        <v>8539</v>
      </c>
      <c r="P1629" s="0" t="s">
        <v>8540</v>
      </c>
      <c r="Q1629" s="0" t="s">
        <v>51</v>
      </c>
      <c r="R1629" s="0" t="s">
        <v>126</v>
      </c>
      <c r="S1629" s="0" t="n">
        <v>6</v>
      </c>
      <c r="T1629" s="0" t="n">
        <v>6201</v>
      </c>
      <c r="U1629" s="0" t="n">
        <v>6201</v>
      </c>
      <c r="X1629" s="0" t="n">
        <v>0</v>
      </c>
      <c r="Y1629" s="0" t="s">
        <v>67</v>
      </c>
      <c r="AA1629" s="0" t="s">
        <v>54</v>
      </c>
      <c r="AB1629" s="0" t="s">
        <v>54</v>
      </c>
      <c r="AD1629" s="0" t="s">
        <v>8541</v>
      </c>
      <c r="AG1629" s="6" t="n">
        <v>42094</v>
      </c>
      <c r="AH1629" s="0" t="n">
        <v>1</v>
      </c>
      <c r="AI1629" s="0" t="n">
        <v>1</v>
      </c>
      <c r="AJ1629" s="6" t="n">
        <v>42094</v>
      </c>
      <c r="AK1629" s="0" t="s">
        <v>56</v>
      </c>
      <c r="AM1629" s="0" t="n">
        <v>3</v>
      </c>
      <c r="AN1629" s="0" t="n">
        <v>3</v>
      </c>
      <c r="AO1629" s="0" t="s">
        <v>56</v>
      </c>
      <c r="AP1629" s="0" t="s">
        <v>56</v>
      </c>
      <c r="AQ1629" s="0" t="s">
        <v>70</v>
      </c>
      <c r="AR1629" s="0" t="s">
        <v>70</v>
      </c>
      <c r="AS1629" s="0" t="s">
        <v>67</v>
      </c>
      <c r="AT1629" s="0" t="n">
        <v>2</v>
      </c>
      <c r="AU1629" s="0" t="n">
        <v>0</v>
      </c>
      <c r="AX1629" s="0" t="s">
        <v>8533</v>
      </c>
      <c r="AY1629" s="0" t="s">
        <v>8542</v>
      </c>
    </row>
    <row r="1630" customFormat="false" ht="15" hidden="false" customHeight="false" outlineLevel="0" collapsed="false">
      <c r="A1630" s="0" t="s">
        <v>8543</v>
      </c>
      <c r="B1630" s="0" t="s">
        <v>8529</v>
      </c>
      <c r="C1630" s="0" t="s">
        <v>8544</v>
      </c>
      <c r="E1630" s="1" t="s">
        <v>8544</v>
      </c>
      <c r="G1630" s="5" t="s">
        <v>8544</v>
      </c>
      <c r="H1630" s="5"/>
      <c r="I1630" s="5"/>
      <c r="J1630" s="5"/>
      <c r="K1630" s="5"/>
      <c r="L1630" s="5"/>
      <c r="M1630" s="5"/>
      <c r="N1630" s="5"/>
      <c r="Q1630" s="0" t="s">
        <v>51</v>
      </c>
      <c r="R1630" s="0" t="s">
        <v>119</v>
      </c>
      <c r="S1630" s="0" t="n">
        <v>95</v>
      </c>
      <c r="T1630" s="0" t="n">
        <v>6209</v>
      </c>
      <c r="U1630" s="0" t="n">
        <v>6209</v>
      </c>
      <c r="X1630" s="0" t="n">
        <v>0</v>
      </c>
      <c r="Y1630" s="0" t="s">
        <v>512</v>
      </c>
      <c r="AD1630" s="0" t="s">
        <v>8531</v>
      </c>
      <c r="AG1630" s="6" t="n">
        <v>42460</v>
      </c>
      <c r="AH1630" s="0" t="n">
        <v>4</v>
      </c>
      <c r="AI1630" s="0" t="n">
        <v>4</v>
      </c>
      <c r="AJ1630" s="6" t="n">
        <v>42460</v>
      </c>
      <c r="AK1630" s="0" t="s">
        <v>56</v>
      </c>
      <c r="AM1630" s="0" t="n">
        <v>111</v>
      </c>
      <c r="AN1630" s="0" t="n">
        <v>126</v>
      </c>
      <c r="AO1630" s="0" t="s">
        <v>56</v>
      </c>
      <c r="AP1630" s="0" t="s">
        <v>56</v>
      </c>
      <c r="AQ1630" s="0" t="s">
        <v>70</v>
      </c>
      <c r="AR1630" s="0" t="s">
        <v>70</v>
      </c>
      <c r="AS1630" s="0" t="s">
        <v>512</v>
      </c>
      <c r="AT1630" s="0" t="n">
        <v>0</v>
      </c>
      <c r="AU1630" s="0" t="n">
        <v>0</v>
      </c>
      <c r="AX1630" s="0" t="s">
        <v>8533</v>
      </c>
    </row>
    <row r="1631" customFormat="false" ht="15" hidden="false" customHeight="false" outlineLevel="0" collapsed="false">
      <c r="A1631" s="0" t="s">
        <v>8545</v>
      </c>
      <c r="B1631" s="0" t="s">
        <v>8529</v>
      </c>
      <c r="C1631" s="0" t="s">
        <v>8546</v>
      </c>
      <c r="E1631" s="1" t="s">
        <v>8546</v>
      </c>
      <c r="G1631" s="5" t="s">
        <v>8546</v>
      </c>
      <c r="H1631" s="5"/>
      <c r="I1631" s="5"/>
      <c r="J1631" s="5"/>
      <c r="K1631" s="5"/>
      <c r="L1631" s="5"/>
      <c r="M1631" s="5"/>
      <c r="N1631" s="5"/>
      <c r="Q1631" s="0" t="s">
        <v>51</v>
      </c>
      <c r="R1631" s="0" t="s">
        <v>126</v>
      </c>
      <c r="S1631" s="0" t="s">
        <v>56</v>
      </c>
      <c r="T1631" s="0" t="n">
        <v>8299</v>
      </c>
      <c r="U1631" s="0" t="n">
        <v>8299</v>
      </c>
      <c r="X1631" s="0" t="n">
        <v>0</v>
      </c>
      <c r="Y1631" s="0" t="s">
        <v>512</v>
      </c>
      <c r="AD1631" s="0" t="s">
        <v>8547</v>
      </c>
      <c r="AH1631" s="0" t="s">
        <v>56</v>
      </c>
      <c r="AI1631" s="0" t="s">
        <v>56</v>
      </c>
      <c r="AK1631" s="0" t="s">
        <v>56</v>
      </c>
      <c r="AM1631" s="0" t="s">
        <v>56</v>
      </c>
      <c r="AN1631" s="0" t="s">
        <v>56</v>
      </c>
      <c r="AO1631" s="0" t="s">
        <v>56</v>
      </c>
      <c r="AP1631" s="0" t="s">
        <v>56</v>
      </c>
      <c r="AQ1631" s="0" t="s">
        <v>70</v>
      </c>
      <c r="AR1631" s="0" t="s">
        <v>70</v>
      </c>
      <c r="AS1631" s="0" t="s">
        <v>512</v>
      </c>
      <c r="AT1631" s="0" t="n">
        <v>0</v>
      </c>
      <c r="AU1631" s="0" t="n">
        <v>0</v>
      </c>
    </row>
    <row r="1632" customFormat="false" ht="15" hidden="false" customHeight="false" outlineLevel="0" collapsed="false">
      <c r="A1632" s="0" t="s">
        <v>8548</v>
      </c>
      <c r="B1632" s="0" t="s">
        <v>8529</v>
      </c>
      <c r="C1632" s="0" t="s">
        <v>8549</v>
      </c>
      <c r="E1632" s="1" t="s">
        <v>8549</v>
      </c>
      <c r="G1632" s="5" t="s">
        <v>8549</v>
      </c>
      <c r="H1632" s="5"/>
      <c r="I1632" s="5"/>
      <c r="J1632" s="5"/>
      <c r="K1632" s="5"/>
      <c r="L1632" s="5"/>
      <c r="M1632" s="5"/>
      <c r="N1632" s="5"/>
      <c r="Q1632" s="0" t="s">
        <v>51</v>
      </c>
      <c r="R1632" s="0" t="s">
        <v>52</v>
      </c>
      <c r="S1632" s="0" t="n">
        <v>237</v>
      </c>
      <c r="T1632" s="0" t="n">
        <v>2120</v>
      </c>
      <c r="U1632" s="0" t="n">
        <v>2120</v>
      </c>
      <c r="X1632" s="0" t="n">
        <v>0</v>
      </c>
      <c r="Y1632" s="0" t="s">
        <v>512</v>
      </c>
      <c r="AD1632" s="0" t="s">
        <v>8541</v>
      </c>
      <c r="AG1632" s="6" t="n">
        <v>42094</v>
      </c>
      <c r="AH1632" s="0" t="n">
        <v>17</v>
      </c>
      <c r="AI1632" s="0" t="n">
        <v>19</v>
      </c>
      <c r="AJ1632" s="6" t="n">
        <v>42094</v>
      </c>
      <c r="AK1632" s="0" t="s">
        <v>56</v>
      </c>
      <c r="AM1632" s="0" t="n">
        <v>249</v>
      </c>
      <c r="AN1632" s="0" t="n">
        <v>268</v>
      </c>
      <c r="AO1632" s="0" t="s">
        <v>56</v>
      </c>
      <c r="AP1632" s="0" t="s">
        <v>56</v>
      </c>
      <c r="AQ1632" s="0" t="s">
        <v>70</v>
      </c>
      <c r="AR1632" s="0" t="s">
        <v>70</v>
      </c>
      <c r="AS1632" s="0" t="s">
        <v>512</v>
      </c>
      <c r="AT1632" s="0" t="n">
        <v>0</v>
      </c>
      <c r="AU1632" s="0" t="n">
        <v>0</v>
      </c>
      <c r="AV1632" s="0" t="s">
        <v>8541</v>
      </c>
      <c r="AX1632" s="0" t="s">
        <v>8533</v>
      </c>
    </row>
    <row r="1633" customFormat="false" ht="15" hidden="false" customHeight="false" outlineLevel="0" collapsed="false">
      <c r="A1633" s="0" t="s">
        <v>8550</v>
      </c>
      <c r="B1633" s="0" t="s">
        <v>8529</v>
      </c>
      <c r="C1633" s="0" t="s">
        <v>8551</v>
      </c>
      <c r="E1633" s="1" t="s">
        <v>8551</v>
      </c>
      <c r="G1633" s="5" t="s">
        <v>8551</v>
      </c>
      <c r="H1633" s="5" t="s">
        <v>8552</v>
      </c>
      <c r="I1633" s="5"/>
      <c r="J1633" s="5"/>
      <c r="K1633" s="5"/>
      <c r="L1633" s="5"/>
      <c r="M1633" s="5"/>
      <c r="N1633" s="5"/>
      <c r="Q1633" s="0" t="s">
        <v>51</v>
      </c>
      <c r="R1633" s="0" t="s">
        <v>52</v>
      </c>
      <c r="S1633" s="0" t="n">
        <v>148</v>
      </c>
      <c r="T1633" s="0" t="n">
        <v>2120</v>
      </c>
      <c r="U1633" s="0" t="n">
        <v>2120</v>
      </c>
      <c r="X1633" s="0" t="n">
        <v>0</v>
      </c>
      <c r="Y1633" s="0" t="s">
        <v>512</v>
      </c>
      <c r="AD1633" s="0" t="s">
        <v>8541</v>
      </c>
      <c r="AG1633" s="6" t="n">
        <v>42094</v>
      </c>
      <c r="AH1633" s="0" t="n">
        <v>35</v>
      </c>
      <c r="AI1633" s="0" t="n">
        <v>37</v>
      </c>
      <c r="AJ1633" s="6" t="n">
        <v>42094</v>
      </c>
      <c r="AK1633" s="0" t="s">
        <v>56</v>
      </c>
      <c r="AM1633" s="0" t="n">
        <v>194</v>
      </c>
      <c r="AN1633" s="0" t="n">
        <v>209</v>
      </c>
      <c r="AO1633" s="0" t="s">
        <v>56</v>
      </c>
      <c r="AP1633" s="0" t="s">
        <v>56</v>
      </c>
      <c r="AQ1633" s="0" t="s">
        <v>70</v>
      </c>
      <c r="AR1633" s="0" t="s">
        <v>70</v>
      </c>
      <c r="AS1633" s="0" t="s">
        <v>512</v>
      </c>
      <c r="AT1633" s="0" t="n">
        <v>0</v>
      </c>
      <c r="AU1633" s="0" t="n">
        <v>0</v>
      </c>
      <c r="AV1633" s="0" t="s">
        <v>8553</v>
      </c>
      <c r="AX1633" s="0" t="s">
        <v>8533</v>
      </c>
    </row>
    <row r="1634" customFormat="false" ht="15" hidden="false" customHeight="false" outlineLevel="0" collapsed="false">
      <c r="A1634" s="0" t="s">
        <v>8554</v>
      </c>
      <c r="B1634" s="0" t="s">
        <v>8529</v>
      </c>
      <c r="C1634" s="0" t="s">
        <v>8555</v>
      </c>
      <c r="E1634" s="1" t="s">
        <v>8555</v>
      </c>
      <c r="G1634" s="5" t="s">
        <v>8555</v>
      </c>
      <c r="H1634" s="5"/>
      <c r="I1634" s="5"/>
      <c r="J1634" s="5"/>
      <c r="K1634" s="5"/>
      <c r="L1634" s="5"/>
      <c r="M1634" s="5"/>
      <c r="N1634" s="5"/>
      <c r="O1634" s="0" t="s">
        <v>8555</v>
      </c>
      <c r="P1634" s="0" t="s">
        <v>8556</v>
      </c>
      <c r="Q1634" s="0" t="s">
        <v>51</v>
      </c>
      <c r="R1634" s="0" t="s">
        <v>52</v>
      </c>
      <c r="S1634" s="0" t="n">
        <v>754</v>
      </c>
      <c r="T1634" s="0" t="n">
        <v>2120</v>
      </c>
      <c r="U1634" s="0" t="n">
        <v>2120</v>
      </c>
      <c r="V1634" s="0" t="n">
        <v>9499</v>
      </c>
      <c r="X1634" s="0" t="n">
        <v>14</v>
      </c>
      <c r="Y1634" s="0" t="s">
        <v>53</v>
      </c>
      <c r="Z1634" s="0" t="n">
        <v>2120</v>
      </c>
      <c r="AA1634" s="0" t="s">
        <v>54</v>
      </c>
      <c r="AB1634" s="0" t="s">
        <v>54</v>
      </c>
      <c r="AC1634" s="0" t="n">
        <v>10.468</v>
      </c>
      <c r="AD1634" s="0" t="s">
        <v>8547</v>
      </c>
      <c r="AG1634" s="6" t="n">
        <v>42460</v>
      </c>
      <c r="AH1634" s="0" t="n">
        <v>89</v>
      </c>
      <c r="AI1634" s="0" t="n">
        <v>101</v>
      </c>
      <c r="AJ1634" s="6" t="n">
        <v>42460</v>
      </c>
      <c r="AK1634" s="0" t="n">
        <v>10.468</v>
      </c>
      <c r="AL1634" s="6" t="n">
        <v>42460</v>
      </c>
      <c r="AM1634" s="0" t="n">
        <v>720</v>
      </c>
      <c r="AN1634" s="0" t="n">
        <v>820</v>
      </c>
      <c r="AO1634" s="0" t="n">
        <v>3.074</v>
      </c>
      <c r="AP1634" s="0" t="n">
        <v>3.434</v>
      </c>
      <c r="AQ1634" s="0" t="s">
        <v>8557</v>
      </c>
      <c r="AR1634" s="0" t="s">
        <v>58</v>
      </c>
      <c r="AS1634" s="0" t="s">
        <v>53</v>
      </c>
      <c r="AT1634" s="0" t="n">
        <v>9</v>
      </c>
      <c r="AU1634" s="0" t="n">
        <v>9</v>
      </c>
      <c r="AX1634" s="0" t="s">
        <v>8533</v>
      </c>
      <c r="AY1634" s="0" t="s">
        <v>8558</v>
      </c>
    </row>
    <row r="1635" customFormat="false" ht="15" hidden="false" customHeight="false" outlineLevel="0" collapsed="false">
      <c r="A1635" s="0" t="s">
        <v>8559</v>
      </c>
      <c r="B1635" s="0" t="s">
        <v>8529</v>
      </c>
      <c r="C1635" s="0" t="s">
        <v>8560</v>
      </c>
      <c r="E1635" s="1" t="s">
        <v>8560</v>
      </c>
      <c r="G1635" s="5" t="s">
        <v>8560</v>
      </c>
      <c r="H1635" s="5"/>
      <c r="I1635" s="5"/>
      <c r="J1635" s="5"/>
      <c r="K1635" s="5"/>
      <c r="L1635" s="5"/>
      <c r="M1635" s="5"/>
      <c r="N1635" s="5"/>
      <c r="O1635" s="0" t="s">
        <v>8560</v>
      </c>
      <c r="P1635" s="0" t="s">
        <v>8561</v>
      </c>
      <c r="Q1635" s="0" t="s">
        <v>51</v>
      </c>
      <c r="R1635" s="0" t="s">
        <v>52</v>
      </c>
      <c r="S1635" s="0" t="n">
        <v>15.121</v>
      </c>
      <c r="T1635" s="0" t="n">
        <v>2442</v>
      </c>
      <c r="U1635" s="0" t="n">
        <v>2442</v>
      </c>
      <c r="V1635" s="0" t="n">
        <v>2442</v>
      </c>
      <c r="W1635" s="0" t="s">
        <v>8562</v>
      </c>
      <c r="X1635" s="0" t="n">
        <v>997</v>
      </c>
      <c r="Y1635" s="0" t="s">
        <v>77</v>
      </c>
      <c r="Z1635" s="0" t="n">
        <v>2442</v>
      </c>
      <c r="AA1635" s="0" t="s">
        <v>54</v>
      </c>
      <c r="AB1635" s="0" t="s">
        <v>54</v>
      </c>
      <c r="AC1635" s="0" t="n">
        <v>24.118</v>
      </c>
      <c r="AD1635" s="0" t="s">
        <v>8547</v>
      </c>
      <c r="AG1635" s="6" t="n">
        <v>42460</v>
      </c>
      <c r="AH1635" s="0" t="n">
        <v>6</v>
      </c>
      <c r="AI1635" s="0" t="n">
        <v>7</v>
      </c>
      <c r="AJ1635" s="6" t="n">
        <v>42460</v>
      </c>
      <c r="AK1635" s="0" t="n">
        <v>24.118</v>
      </c>
      <c r="AL1635" s="6" t="n">
        <v>42460</v>
      </c>
      <c r="AM1635" s="0" t="n">
        <v>18.56</v>
      </c>
      <c r="AN1635" s="0" t="n">
        <v>21.13</v>
      </c>
      <c r="AO1635" s="0" t="n">
        <v>5.951</v>
      </c>
      <c r="AP1635" s="0" t="n">
        <v>6.649</v>
      </c>
      <c r="AQ1635" s="0" t="s">
        <v>8557</v>
      </c>
      <c r="AR1635" s="0" t="s">
        <v>58</v>
      </c>
      <c r="AS1635" s="0" t="s">
        <v>77</v>
      </c>
      <c r="AT1635" s="0" t="n">
        <v>80</v>
      </c>
      <c r="AU1635" s="0" t="n">
        <v>99</v>
      </c>
      <c r="AV1635" s="0" t="s">
        <v>8547</v>
      </c>
      <c r="AX1635" s="0" t="s">
        <v>8533</v>
      </c>
    </row>
    <row r="1636" customFormat="false" ht="15" hidden="false" customHeight="false" outlineLevel="0" collapsed="false">
      <c r="A1636" s="0" t="s">
        <v>8563</v>
      </c>
      <c r="B1636" s="0" t="s">
        <v>8529</v>
      </c>
      <c r="C1636" s="0" t="s">
        <v>8564</v>
      </c>
      <c r="E1636" s="1" t="s">
        <v>8564</v>
      </c>
      <c r="G1636" s="5" t="s">
        <v>8564</v>
      </c>
      <c r="H1636" s="5"/>
      <c r="I1636" s="5"/>
      <c r="J1636" s="5"/>
      <c r="K1636" s="5"/>
      <c r="L1636" s="5"/>
      <c r="M1636" s="5"/>
      <c r="N1636" s="5"/>
      <c r="O1636" s="0" t="s">
        <v>8564</v>
      </c>
      <c r="P1636" s="0" t="s">
        <v>8565</v>
      </c>
      <c r="Q1636" s="0" t="s">
        <v>51</v>
      </c>
      <c r="R1636" s="0" t="s">
        <v>52</v>
      </c>
      <c r="S1636" s="0" t="n">
        <v>41.542</v>
      </c>
      <c r="T1636" s="0" t="n">
        <v>2910</v>
      </c>
      <c r="U1636" s="0" t="n">
        <v>2910</v>
      </c>
      <c r="V1636" s="0" t="n">
        <v>2932</v>
      </c>
      <c r="W1636" s="0" t="s">
        <v>8566</v>
      </c>
      <c r="X1636" s="0" t="n">
        <v>930</v>
      </c>
      <c r="Y1636" s="0" t="s">
        <v>77</v>
      </c>
      <c r="Z1636" s="0" t="n">
        <v>2910</v>
      </c>
      <c r="AA1636" s="0" t="s">
        <v>54</v>
      </c>
      <c r="AB1636" s="0" t="s">
        <v>54</v>
      </c>
      <c r="AC1636" s="0" t="n">
        <v>76.598</v>
      </c>
      <c r="AD1636" s="0" t="s">
        <v>8547</v>
      </c>
      <c r="AG1636" s="6" t="n">
        <v>42460</v>
      </c>
      <c r="AH1636" s="0" t="n">
        <v>1.46</v>
      </c>
      <c r="AI1636" s="0" t="n">
        <v>1.662</v>
      </c>
      <c r="AJ1636" s="6" t="n">
        <v>42460</v>
      </c>
      <c r="AK1636" s="0" t="n">
        <v>76.598</v>
      </c>
      <c r="AL1636" s="6" t="n">
        <v>42460</v>
      </c>
      <c r="AM1636" s="0" t="n">
        <v>35.659</v>
      </c>
      <c r="AN1636" s="0" t="n">
        <v>40.598</v>
      </c>
      <c r="AO1636" s="0" t="n">
        <v>18.105</v>
      </c>
      <c r="AP1636" s="0" t="n">
        <v>20.229</v>
      </c>
      <c r="AQ1636" s="0" t="s">
        <v>8557</v>
      </c>
      <c r="AR1636" s="0" t="s">
        <v>58</v>
      </c>
      <c r="AS1636" s="0" t="s">
        <v>77</v>
      </c>
      <c r="AT1636" s="0" t="n">
        <v>106</v>
      </c>
      <c r="AU1636" s="0" t="n">
        <v>131</v>
      </c>
      <c r="AV1636" s="0" t="s">
        <v>8567</v>
      </c>
      <c r="AX1636" s="0" t="s">
        <v>8533</v>
      </c>
    </row>
    <row r="1637" customFormat="false" ht="15" hidden="false" customHeight="false" outlineLevel="0" collapsed="false">
      <c r="A1637" s="0" t="s">
        <v>8568</v>
      </c>
      <c r="B1637" s="0" t="s">
        <v>8529</v>
      </c>
      <c r="C1637" s="0" t="s">
        <v>8569</v>
      </c>
      <c r="E1637" s="1" t="s">
        <v>8569</v>
      </c>
      <c r="G1637" s="5" t="s">
        <v>8569</v>
      </c>
      <c r="H1637" s="5"/>
      <c r="I1637" s="5"/>
      <c r="J1637" s="5"/>
      <c r="K1637" s="5"/>
      <c r="L1637" s="5"/>
      <c r="M1637" s="5"/>
      <c r="N1637" s="5"/>
      <c r="O1637" s="0" t="s">
        <v>8569</v>
      </c>
      <c r="P1637" s="0" t="s">
        <v>8570</v>
      </c>
      <c r="Q1637" s="0" t="s">
        <v>51</v>
      </c>
      <c r="R1637" s="0" t="s">
        <v>52</v>
      </c>
      <c r="S1637" s="0" t="n">
        <v>17.839</v>
      </c>
      <c r="T1637" s="0" t="n">
        <v>2420</v>
      </c>
      <c r="U1637" s="0" t="n">
        <v>2420</v>
      </c>
      <c r="V1637" s="0" t="n">
        <v>2815</v>
      </c>
      <c r="W1637" s="0" t="s">
        <v>8571</v>
      </c>
      <c r="X1637" s="0" t="n">
        <v>930</v>
      </c>
      <c r="Y1637" s="0" t="s">
        <v>77</v>
      </c>
      <c r="Z1637" s="0" t="n">
        <v>2420</v>
      </c>
      <c r="AA1637" s="0" t="s">
        <v>54</v>
      </c>
      <c r="AB1637" s="0" t="s">
        <v>54</v>
      </c>
      <c r="AC1637" s="0" t="n">
        <v>35.439</v>
      </c>
      <c r="AD1637" s="0" t="s">
        <v>8547</v>
      </c>
      <c r="AG1637" s="6" t="n">
        <v>42460</v>
      </c>
      <c r="AH1637" s="0" t="n">
        <v>-404</v>
      </c>
      <c r="AI1637" s="0" t="n">
        <v>-460</v>
      </c>
      <c r="AJ1637" s="6" t="n">
        <v>42460</v>
      </c>
      <c r="AK1637" s="0" t="n">
        <v>35.439</v>
      </c>
      <c r="AL1637" s="6" t="n">
        <v>42460</v>
      </c>
      <c r="AM1637" s="0" t="n">
        <v>21.617</v>
      </c>
      <c r="AN1637" s="0" t="n">
        <v>24.611</v>
      </c>
      <c r="AO1637" s="0" t="n">
        <v>6.921</v>
      </c>
      <c r="AP1637" s="0" t="n">
        <v>7.733</v>
      </c>
      <c r="AQ1637" s="0" t="s">
        <v>8557</v>
      </c>
      <c r="AR1637" s="0" t="s">
        <v>58</v>
      </c>
      <c r="AS1637" s="0" t="s">
        <v>77</v>
      </c>
      <c r="AT1637" s="0" t="n">
        <v>366</v>
      </c>
      <c r="AU1637" s="0" t="n">
        <v>442</v>
      </c>
      <c r="AV1637" s="0" t="s">
        <v>8572</v>
      </c>
      <c r="AX1637" s="0" t="s">
        <v>8533</v>
      </c>
      <c r="AY1637" s="0" t="s">
        <v>8573</v>
      </c>
    </row>
    <row r="1638" customFormat="false" ht="15" hidden="false" customHeight="false" outlineLevel="0" collapsed="false">
      <c r="A1638" s="0" t="s">
        <v>8574</v>
      </c>
      <c r="B1638" s="0" t="s">
        <v>8529</v>
      </c>
      <c r="C1638" s="0" t="s">
        <v>8575</v>
      </c>
      <c r="E1638" s="1" t="s">
        <v>8575</v>
      </c>
      <c r="G1638" s="5" t="s">
        <v>8575</v>
      </c>
      <c r="H1638" s="5"/>
      <c r="I1638" s="5"/>
      <c r="J1638" s="5"/>
      <c r="K1638" s="5"/>
      <c r="L1638" s="5"/>
      <c r="M1638" s="5"/>
      <c r="N1638" s="5"/>
      <c r="O1638" s="0" t="s">
        <v>8575</v>
      </c>
      <c r="P1638" s="0" t="s">
        <v>8576</v>
      </c>
      <c r="Q1638" s="0" t="s">
        <v>51</v>
      </c>
      <c r="R1638" s="0" t="s">
        <v>52</v>
      </c>
      <c r="S1638" s="0" t="n">
        <v>15.517</v>
      </c>
      <c r="T1638" s="0" t="n">
        <v>2899</v>
      </c>
      <c r="U1638" s="0" t="n">
        <v>2899</v>
      </c>
      <c r="X1638" s="0" t="n">
        <v>1</v>
      </c>
      <c r="Y1638" s="0" t="s">
        <v>53</v>
      </c>
      <c r="Z1638" s="0" t="n">
        <v>2899</v>
      </c>
      <c r="AA1638" s="0" t="s">
        <v>54</v>
      </c>
      <c r="AB1638" s="0" t="s">
        <v>54</v>
      </c>
      <c r="AC1638" s="0" t="n">
        <v>43.354</v>
      </c>
      <c r="AD1638" s="0" t="s">
        <v>8547</v>
      </c>
      <c r="AG1638" s="6" t="n">
        <v>42460</v>
      </c>
      <c r="AH1638" s="0" t="n">
        <v>674</v>
      </c>
      <c r="AI1638" s="0" t="n">
        <v>767</v>
      </c>
      <c r="AJ1638" s="6" t="n">
        <v>42460</v>
      </c>
      <c r="AK1638" s="0" t="n">
        <v>43.354</v>
      </c>
      <c r="AL1638" s="6" t="n">
        <v>42460</v>
      </c>
      <c r="AM1638" s="0" t="n">
        <v>30.128</v>
      </c>
      <c r="AN1638" s="0" t="n">
        <v>34.3</v>
      </c>
      <c r="AO1638" s="0" t="n">
        <v>22.446</v>
      </c>
      <c r="AP1638" s="0" t="n">
        <v>25.08</v>
      </c>
      <c r="AQ1638" s="0" t="s">
        <v>8557</v>
      </c>
      <c r="AR1638" s="0" t="s">
        <v>58</v>
      </c>
      <c r="AS1638" s="0" t="s">
        <v>53</v>
      </c>
      <c r="AT1638" s="0" t="n">
        <v>182</v>
      </c>
      <c r="AU1638" s="0" t="n">
        <v>400</v>
      </c>
      <c r="AX1638" s="0" t="s">
        <v>8533</v>
      </c>
    </row>
    <row r="1639" customFormat="false" ht="15" hidden="false" customHeight="false" outlineLevel="0" collapsed="false">
      <c r="A1639" s="0" t="s">
        <v>8577</v>
      </c>
      <c r="B1639" s="0" t="s">
        <v>8529</v>
      </c>
      <c r="C1639" s="0" t="s">
        <v>8578</v>
      </c>
      <c r="E1639" s="1" t="s">
        <v>8578</v>
      </c>
      <c r="G1639" s="5" t="s">
        <v>8578</v>
      </c>
      <c r="H1639" s="5"/>
      <c r="I1639" s="5"/>
      <c r="J1639" s="5"/>
      <c r="K1639" s="5"/>
      <c r="L1639" s="5"/>
      <c r="M1639" s="5"/>
      <c r="N1639" s="5"/>
      <c r="O1639" s="0" t="s">
        <v>8578</v>
      </c>
      <c r="P1639" s="0" t="s">
        <v>8579</v>
      </c>
      <c r="Q1639" s="0" t="s">
        <v>51</v>
      </c>
      <c r="R1639" s="0" t="s">
        <v>52</v>
      </c>
      <c r="S1639" s="0" t="n">
        <v>2.67</v>
      </c>
      <c r="T1639" s="0" t="n">
        <v>2059</v>
      </c>
      <c r="U1639" s="0" t="n">
        <v>2059</v>
      </c>
      <c r="V1639" s="0" t="n">
        <v>2015</v>
      </c>
      <c r="X1639" s="0" t="n">
        <v>999</v>
      </c>
      <c r="Y1639" s="0" t="s">
        <v>77</v>
      </c>
      <c r="Z1639" s="0" t="n">
        <v>2059</v>
      </c>
      <c r="AA1639" s="0" t="s">
        <v>54</v>
      </c>
      <c r="AB1639" s="0" t="s">
        <v>54</v>
      </c>
      <c r="AC1639" s="0" t="n">
        <v>3.102</v>
      </c>
      <c r="AD1639" s="0" t="s">
        <v>8547</v>
      </c>
      <c r="AG1639" s="6" t="n">
        <v>42460</v>
      </c>
      <c r="AH1639" s="0" t="n">
        <v>103</v>
      </c>
      <c r="AI1639" s="0" t="n">
        <v>118</v>
      </c>
      <c r="AJ1639" s="6" t="n">
        <v>42460</v>
      </c>
      <c r="AK1639" s="0" t="n">
        <v>3.102</v>
      </c>
      <c r="AL1639" s="6" t="n">
        <v>42460</v>
      </c>
      <c r="AM1639" s="0" t="n">
        <v>2.793</v>
      </c>
      <c r="AN1639" s="0" t="n">
        <v>3.18</v>
      </c>
      <c r="AO1639" s="0" t="n">
        <v>2.17</v>
      </c>
      <c r="AP1639" s="0" t="n">
        <v>2.425</v>
      </c>
      <c r="AQ1639" s="0" t="s">
        <v>8557</v>
      </c>
      <c r="AR1639" s="0" t="s">
        <v>58</v>
      </c>
      <c r="AS1639" s="0" t="s">
        <v>77</v>
      </c>
      <c r="AT1639" s="0" t="n">
        <v>55</v>
      </c>
      <c r="AU1639" s="0" t="n">
        <v>70</v>
      </c>
      <c r="AV1639" s="0" t="s">
        <v>8533</v>
      </c>
      <c r="AX1639" s="0" t="s">
        <v>8533</v>
      </c>
      <c r="AY1639" s="0" t="s">
        <v>8580</v>
      </c>
    </row>
    <row r="1640" customFormat="false" ht="15" hidden="false" customHeight="false" outlineLevel="0" collapsed="false">
      <c r="A1640" s="0" t="s">
        <v>8581</v>
      </c>
      <c r="B1640" s="0" t="s">
        <v>8529</v>
      </c>
      <c r="C1640" s="0" t="s">
        <v>8582</v>
      </c>
      <c r="E1640" s="1" t="s">
        <v>8582</v>
      </c>
      <c r="G1640" s="5" t="s">
        <v>8582</v>
      </c>
      <c r="H1640" s="5"/>
      <c r="I1640" s="5"/>
      <c r="J1640" s="5"/>
      <c r="K1640" s="5"/>
      <c r="L1640" s="5"/>
      <c r="M1640" s="5"/>
      <c r="N1640" s="5"/>
      <c r="O1640" s="0" t="s">
        <v>8582</v>
      </c>
      <c r="P1640" s="0" t="s">
        <v>8583</v>
      </c>
      <c r="Q1640" s="0" t="s">
        <v>1046</v>
      </c>
      <c r="R1640" s="0" t="s">
        <v>52</v>
      </c>
      <c r="S1640" s="0" t="n">
        <v>10.664</v>
      </c>
      <c r="T1640" s="0" t="n">
        <v>2910</v>
      </c>
      <c r="U1640" s="0" t="n">
        <v>2910</v>
      </c>
      <c r="V1640" s="0" t="n">
        <v>2830</v>
      </c>
      <c r="W1640" s="0" t="s">
        <v>8584</v>
      </c>
      <c r="X1640" s="0" t="n">
        <v>1</v>
      </c>
      <c r="Y1640" s="0" t="s">
        <v>53</v>
      </c>
      <c r="Z1640" s="0" t="n">
        <v>2910</v>
      </c>
      <c r="AA1640" s="0" t="s">
        <v>54</v>
      </c>
      <c r="AB1640" s="0" t="s">
        <v>54</v>
      </c>
      <c r="AC1640" s="0" t="n">
        <v>39.276</v>
      </c>
      <c r="AD1640" s="0" t="s">
        <v>8547</v>
      </c>
      <c r="AG1640" s="6" t="n">
        <v>42460</v>
      </c>
      <c r="AH1640" s="0" t="n">
        <v>425</v>
      </c>
      <c r="AI1640" s="0" t="n">
        <v>484</v>
      </c>
      <c r="AJ1640" s="6" t="n">
        <v>42460</v>
      </c>
      <c r="AK1640" s="0" t="n">
        <v>39.276</v>
      </c>
      <c r="AL1640" s="6" t="n">
        <v>42460</v>
      </c>
      <c r="AM1640" s="0" t="n">
        <v>14.33</v>
      </c>
      <c r="AN1640" s="0" t="n">
        <v>16.315</v>
      </c>
      <c r="AO1640" s="0" t="n">
        <v>12.008</v>
      </c>
      <c r="AP1640" s="0" t="n">
        <v>13.417</v>
      </c>
      <c r="AQ1640" s="0" t="s">
        <v>8557</v>
      </c>
      <c r="AR1640" s="0" t="s">
        <v>58</v>
      </c>
      <c r="AS1640" s="0" t="s">
        <v>53</v>
      </c>
      <c r="AT1640" s="0" t="n">
        <v>275</v>
      </c>
      <c r="AU1640" s="0" t="n">
        <v>305</v>
      </c>
      <c r="AV1640" s="0" t="s">
        <v>8585</v>
      </c>
      <c r="AX1640" s="0" t="s">
        <v>8533</v>
      </c>
      <c r="AY1640" s="0" t="s">
        <v>8586</v>
      </c>
    </row>
    <row r="1641" customFormat="false" ht="15" hidden="false" customHeight="false" outlineLevel="0" collapsed="false">
      <c r="A1641" s="0" t="s">
        <v>8587</v>
      </c>
      <c r="B1641" s="0" t="s">
        <v>8529</v>
      </c>
      <c r="C1641" s="0" t="s">
        <v>8588</v>
      </c>
      <c r="E1641" s="1" t="s">
        <v>8588</v>
      </c>
      <c r="G1641" s="5" t="s">
        <v>8588</v>
      </c>
      <c r="H1641" s="5"/>
      <c r="I1641" s="5"/>
      <c r="J1641" s="5"/>
      <c r="K1641" s="5"/>
      <c r="L1641" s="5"/>
      <c r="M1641" s="5"/>
      <c r="N1641" s="5"/>
      <c r="O1641" s="0" t="s">
        <v>8588</v>
      </c>
      <c r="P1641" s="0" t="s">
        <v>8589</v>
      </c>
      <c r="Q1641" s="0" t="s">
        <v>718</v>
      </c>
      <c r="R1641" s="0" t="s">
        <v>52</v>
      </c>
      <c r="S1641" s="0" t="n">
        <v>42.294</v>
      </c>
      <c r="T1641" s="0" t="n">
        <v>2016</v>
      </c>
      <c r="U1641" s="0" t="n">
        <v>2016</v>
      </c>
      <c r="V1641" s="0" t="n">
        <v>2059</v>
      </c>
      <c r="X1641" s="0" t="n">
        <v>521</v>
      </c>
      <c r="Y1641" s="0" t="s">
        <v>53</v>
      </c>
      <c r="Z1641" s="0" t="n">
        <v>2016</v>
      </c>
      <c r="AA1641" s="0" t="s">
        <v>54</v>
      </c>
      <c r="AB1641" s="0" t="s">
        <v>54</v>
      </c>
      <c r="AC1641" s="0" t="n">
        <v>24.121</v>
      </c>
      <c r="AD1641" s="0" t="s">
        <v>8547</v>
      </c>
      <c r="AG1641" s="6" t="n">
        <v>42460</v>
      </c>
      <c r="AH1641" s="0" t="n">
        <v>3.659</v>
      </c>
      <c r="AI1641" s="0" t="n">
        <v>4.165</v>
      </c>
      <c r="AJ1641" s="6" t="n">
        <v>42460</v>
      </c>
      <c r="AK1641" s="0" t="n">
        <v>24.121</v>
      </c>
      <c r="AL1641" s="6" t="n">
        <v>42460</v>
      </c>
      <c r="AM1641" s="0" t="n">
        <v>80.272</v>
      </c>
      <c r="AN1641" s="0" t="n">
        <v>91.39</v>
      </c>
      <c r="AO1641" s="0" t="n">
        <v>64.533</v>
      </c>
      <c r="AP1641" s="0" t="n">
        <v>72.106</v>
      </c>
      <c r="AQ1641" s="0" t="s">
        <v>8557</v>
      </c>
      <c r="AR1641" s="0" t="s">
        <v>58</v>
      </c>
      <c r="AS1641" s="0" t="s">
        <v>53</v>
      </c>
      <c r="AT1641" s="0" t="n">
        <v>173</v>
      </c>
      <c r="AU1641" s="0" t="n">
        <v>272</v>
      </c>
      <c r="AV1641" s="0" t="s">
        <v>8533</v>
      </c>
      <c r="AX1641" s="0" t="s">
        <v>8533</v>
      </c>
    </row>
    <row r="1642" customFormat="false" ht="15" hidden="false" customHeight="false" outlineLevel="0" collapsed="false">
      <c r="A1642" s="0" t="s">
        <v>8590</v>
      </c>
      <c r="B1642" s="0" t="s">
        <v>8529</v>
      </c>
      <c r="C1642" s="0" t="s">
        <v>8591</v>
      </c>
      <c r="E1642" s="1" t="s">
        <v>8591</v>
      </c>
      <c r="G1642" s="5" t="s">
        <v>8591</v>
      </c>
      <c r="H1642" s="5"/>
      <c r="I1642" s="5"/>
      <c r="J1642" s="5"/>
      <c r="K1642" s="5"/>
      <c r="L1642" s="5"/>
      <c r="M1642" s="5"/>
      <c r="N1642" s="5"/>
      <c r="O1642" s="0" t="s">
        <v>8591</v>
      </c>
      <c r="P1642" s="0" t="s">
        <v>8592</v>
      </c>
      <c r="Q1642" s="0" t="s">
        <v>51</v>
      </c>
      <c r="R1642" s="0" t="s">
        <v>52</v>
      </c>
      <c r="S1642" s="0" t="n">
        <v>1.773</v>
      </c>
      <c r="T1642" s="0" t="n">
        <v>2211</v>
      </c>
      <c r="U1642" s="0" t="n">
        <v>2211</v>
      </c>
      <c r="X1642" s="0" t="n">
        <v>186</v>
      </c>
      <c r="Y1642" s="0" t="s">
        <v>53</v>
      </c>
      <c r="Z1642" s="0" t="n">
        <v>2211</v>
      </c>
      <c r="AA1642" s="0" t="s">
        <v>54</v>
      </c>
      <c r="AB1642" s="0" t="s">
        <v>54</v>
      </c>
      <c r="AC1642" s="0" t="n">
        <v>12.853</v>
      </c>
      <c r="AD1642" s="0" t="s">
        <v>8593</v>
      </c>
      <c r="AG1642" s="6" t="n">
        <v>42460</v>
      </c>
      <c r="AH1642" s="0" t="n">
        <v>145</v>
      </c>
      <c r="AI1642" s="0" t="n">
        <v>165</v>
      </c>
      <c r="AJ1642" s="6" t="n">
        <v>42460</v>
      </c>
      <c r="AK1642" s="0" t="n">
        <v>12.853</v>
      </c>
      <c r="AL1642" s="6" t="n">
        <v>42460</v>
      </c>
      <c r="AM1642" s="0" t="n">
        <v>1.47</v>
      </c>
      <c r="AN1642" s="0" t="n">
        <v>1.674</v>
      </c>
      <c r="AO1642" s="0" t="n">
        <v>1.814</v>
      </c>
      <c r="AP1642" s="0" t="n">
        <v>2.027</v>
      </c>
      <c r="AQ1642" s="0" t="s">
        <v>8557</v>
      </c>
      <c r="AR1642" s="0" t="s">
        <v>58</v>
      </c>
      <c r="AS1642" s="0" t="s">
        <v>53</v>
      </c>
      <c r="AT1642" s="0" t="n">
        <v>44</v>
      </c>
      <c r="AU1642" s="0" t="n">
        <v>48</v>
      </c>
      <c r="AV1642" s="0" t="s">
        <v>8533</v>
      </c>
      <c r="AX1642" s="0" t="s">
        <v>8533</v>
      </c>
    </row>
    <row r="1643" customFormat="false" ht="15" hidden="false" customHeight="false" outlineLevel="0" collapsed="false">
      <c r="A1643" s="0" t="s">
        <v>8594</v>
      </c>
      <c r="B1643" s="0" t="s">
        <v>8529</v>
      </c>
      <c r="C1643" s="0" t="s">
        <v>8595</v>
      </c>
      <c r="E1643" s="1" t="s">
        <v>8595</v>
      </c>
      <c r="G1643" s="5" t="s">
        <v>8595</v>
      </c>
      <c r="H1643" s="5"/>
      <c r="I1643" s="5"/>
      <c r="J1643" s="5"/>
      <c r="K1643" s="5"/>
      <c r="L1643" s="5"/>
      <c r="M1643" s="5"/>
      <c r="N1643" s="5"/>
      <c r="O1643" s="0" t="s">
        <v>8595</v>
      </c>
      <c r="P1643" s="0" t="s">
        <v>8596</v>
      </c>
      <c r="Q1643" s="0" t="s">
        <v>51</v>
      </c>
      <c r="R1643" s="0" t="s">
        <v>52</v>
      </c>
      <c r="S1643" s="0" t="n">
        <v>2.367</v>
      </c>
      <c r="T1643" s="0" t="n">
        <v>2120</v>
      </c>
      <c r="U1643" s="0" t="n">
        <v>2120</v>
      </c>
      <c r="V1643" s="0" t="n">
        <v>4645</v>
      </c>
      <c r="X1643" s="0" t="n">
        <v>146</v>
      </c>
      <c r="Y1643" s="0" t="s">
        <v>53</v>
      </c>
      <c r="Z1643" s="0" t="n">
        <v>2120</v>
      </c>
      <c r="AA1643" s="0" t="s">
        <v>54</v>
      </c>
      <c r="AB1643" s="0" t="s">
        <v>54</v>
      </c>
      <c r="AC1643" s="0" t="n">
        <v>21.669</v>
      </c>
      <c r="AD1643" s="0" t="s">
        <v>8541</v>
      </c>
      <c r="AG1643" s="6" t="n">
        <v>42460</v>
      </c>
      <c r="AH1643" s="0" t="n">
        <v>285</v>
      </c>
      <c r="AI1643" s="0" t="n">
        <v>324</v>
      </c>
      <c r="AJ1643" s="6" t="n">
        <v>42460</v>
      </c>
      <c r="AK1643" s="0" t="n">
        <v>21.669</v>
      </c>
      <c r="AL1643" s="6" t="n">
        <v>42460</v>
      </c>
      <c r="AM1643" s="0" t="n">
        <v>2.65</v>
      </c>
      <c r="AN1643" s="0" t="n">
        <v>3.017</v>
      </c>
      <c r="AO1643" s="0" t="n">
        <v>6.037</v>
      </c>
      <c r="AP1643" s="0" t="n">
        <v>6.745</v>
      </c>
      <c r="AQ1643" s="0" t="s">
        <v>8557</v>
      </c>
      <c r="AR1643" s="0" t="s">
        <v>58</v>
      </c>
      <c r="AS1643" s="0" t="s">
        <v>53</v>
      </c>
      <c r="AT1643" s="0" t="n">
        <v>100</v>
      </c>
      <c r="AU1643" s="0" t="n">
        <v>104</v>
      </c>
      <c r="AV1643" s="0" t="s">
        <v>8597</v>
      </c>
      <c r="AX1643" s="0" t="s">
        <v>8533</v>
      </c>
      <c r="AY1643" s="0" t="s">
        <v>8598</v>
      </c>
    </row>
    <row r="1644" customFormat="false" ht="15" hidden="false" customHeight="false" outlineLevel="0" collapsed="false">
      <c r="A1644" s="0" t="s">
        <v>8599</v>
      </c>
      <c r="B1644" s="0" t="s">
        <v>8529</v>
      </c>
      <c r="C1644" s="0" t="s">
        <v>8600</v>
      </c>
      <c r="E1644" s="1" t="s">
        <v>8600</v>
      </c>
      <c r="G1644" s="5" t="s">
        <v>8600</v>
      </c>
      <c r="H1644" s="5"/>
      <c r="I1644" s="5"/>
      <c r="J1644" s="5"/>
      <c r="K1644" s="5"/>
      <c r="L1644" s="5"/>
      <c r="M1644" s="5"/>
      <c r="N1644" s="5"/>
      <c r="O1644" s="0" t="s">
        <v>8600</v>
      </c>
      <c r="P1644" s="0" t="s">
        <v>8601</v>
      </c>
      <c r="Q1644" s="0" t="s">
        <v>51</v>
      </c>
      <c r="R1644" s="0" t="s">
        <v>52</v>
      </c>
      <c r="S1644" s="0" t="n">
        <v>2.142</v>
      </c>
      <c r="T1644" s="0" t="n">
        <v>2120</v>
      </c>
      <c r="U1644" s="0" t="n">
        <v>2120</v>
      </c>
      <c r="W1644" s="0" t="s">
        <v>8602</v>
      </c>
      <c r="X1644" s="0" t="n">
        <v>84</v>
      </c>
      <c r="Y1644" s="0" t="s">
        <v>53</v>
      </c>
      <c r="Z1644" s="0" t="n">
        <v>2120</v>
      </c>
      <c r="AA1644" s="0" t="s">
        <v>54</v>
      </c>
      <c r="AB1644" s="0" t="s">
        <v>54</v>
      </c>
      <c r="AC1644" s="0" t="n">
        <v>16.351</v>
      </c>
      <c r="AD1644" s="0" t="s">
        <v>8547</v>
      </c>
      <c r="AG1644" s="6" t="n">
        <v>42460</v>
      </c>
      <c r="AH1644" s="0" t="n">
        <v>301</v>
      </c>
      <c r="AI1644" s="0" t="n">
        <v>342</v>
      </c>
      <c r="AJ1644" s="6" t="n">
        <v>42460</v>
      </c>
      <c r="AK1644" s="0" t="n">
        <v>16.351</v>
      </c>
      <c r="AL1644" s="6" t="n">
        <v>42460</v>
      </c>
      <c r="AM1644" s="0" t="n">
        <v>2.971</v>
      </c>
      <c r="AN1644" s="0" t="n">
        <v>3.383</v>
      </c>
      <c r="AO1644" s="0" t="n">
        <v>6.674</v>
      </c>
      <c r="AP1644" s="0" t="n">
        <v>7.457</v>
      </c>
      <c r="AQ1644" s="0" t="s">
        <v>8557</v>
      </c>
      <c r="AR1644" s="0" t="s">
        <v>58</v>
      </c>
      <c r="AS1644" s="0" t="s">
        <v>53</v>
      </c>
      <c r="AT1644" s="0" t="n">
        <v>43</v>
      </c>
      <c r="AU1644" s="0" t="n">
        <v>45</v>
      </c>
      <c r="AV1644" s="0" t="s">
        <v>8533</v>
      </c>
      <c r="AX1644" s="0" t="s">
        <v>8533</v>
      </c>
      <c r="AY1644" s="0" t="s">
        <v>8603</v>
      </c>
    </row>
    <row r="1645" customFormat="false" ht="15" hidden="false" customHeight="false" outlineLevel="0" collapsed="false">
      <c r="A1645" s="0" t="s">
        <v>8604</v>
      </c>
      <c r="B1645" s="0" t="s">
        <v>8529</v>
      </c>
      <c r="C1645" s="0" t="s">
        <v>8605</v>
      </c>
      <c r="E1645" s="1" t="s">
        <v>8605</v>
      </c>
      <c r="G1645" s="5" t="s">
        <v>8605</v>
      </c>
      <c r="H1645" s="5"/>
      <c r="I1645" s="5"/>
      <c r="J1645" s="5"/>
      <c r="K1645" s="5"/>
      <c r="L1645" s="5"/>
      <c r="M1645" s="5"/>
      <c r="N1645" s="5"/>
      <c r="O1645" s="0" t="s">
        <v>8605</v>
      </c>
      <c r="P1645" s="0" t="s">
        <v>8606</v>
      </c>
      <c r="Q1645" s="0" t="s">
        <v>51</v>
      </c>
      <c r="R1645" s="0" t="s">
        <v>52</v>
      </c>
      <c r="S1645" s="0" t="n">
        <v>9.478</v>
      </c>
      <c r="T1645" s="0" t="n">
        <v>6209</v>
      </c>
      <c r="U1645" s="0" t="n">
        <v>6209</v>
      </c>
      <c r="V1645" s="0" t="n">
        <v>6399</v>
      </c>
      <c r="X1645" s="0" t="n">
        <v>204</v>
      </c>
      <c r="Y1645" s="0" t="s">
        <v>53</v>
      </c>
      <c r="Z1645" s="0" t="n">
        <v>6209</v>
      </c>
      <c r="AA1645" s="0" t="s">
        <v>54</v>
      </c>
      <c r="AB1645" s="0" t="s">
        <v>54</v>
      </c>
      <c r="AD1645" s="0" t="s">
        <v>8531</v>
      </c>
      <c r="AG1645" s="6" t="n">
        <v>42460</v>
      </c>
      <c r="AH1645" s="0" t="n">
        <v>1.812</v>
      </c>
      <c r="AI1645" s="0" t="n">
        <v>2.062</v>
      </c>
      <c r="AJ1645" s="6" t="n">
        <v>42460</v>
      </c>
      <c r="AK1645" s="0" t="s">
        <v>56</v>
      </c>
      <c r="AM1645" s="0" t="n">
        <v>9.95</v>
      </c>
      <c r="AN1645" s="0" t="n">
        <v>11.328</v>
      </c>
      <c r="AO1645" s="0" t="n">
        <v>29.91</v>
      </c>
      <c r="AP1645" s="0" t="n">
        <v>33.42</v>
      </c>
      <c r="AQ1645" s="0" t="s">
        <v>8557</v>
      </c>
      <c r="AR1645" s="0" t="s">
        <v>58</v>
      </c>
      <c r="AS1645" s="0" t="s">
        <v>53</v>
      </c>
      <c r="AT1645" s="0" t="n">
        <v>107</v>
      </c>
      <c r="AU1645" s="0" t="n">
        <v>114</v>
      </c>
      <c r="AX1645" s="0" t="s">
        <v>8533</v>
      </c>
    </row>
    <row r="1646" customFormat="false" ht="15" hidden="false" customHeight="false" outlineLevel="0" collapsed="false">
      <c r="A1646" s="0" t="s">
        <v>8607</v>
      </c>
      <c r="B1646" s="0" t="s">
        <v>8529</v>
      </c>
      <c r="C1646" s="0" t="s">
        <v>8608</v>
      </c>
      <c r="E1646" s="1" t="s">
        <v>8608</v>
      </c>
      <c r="G1646" s="5" t="s">
        <v>8608</v>
      </c>
      <c r="H1646" s="5"/>
      <c r="I1646" s="5"/>
      <c r="J1646" s="5"/>
      <c r="K1646" s="5"/>
      <c r="L1646" s="5"/>
      <c r="M1646" s="5"/>
      <c r="N1646" s="5"/>
      <c r="O1646" s="0" t="s">
        <v>8608</v>
      </c>
      <c r="P1646" s="0" t="s">
        <v>8609</v>
      </c>
      <c r="Q1646" s="0" t="s">
        <v>51</v>
      </c>
      <c r="R1646" s="0" t="s">
        <v>52</v>
      </c>
      <c r="S1646" s="0" t="n">
        <v>7.743</v>
      </c>
      <c r="T1646" s="0" t="n">
        <v>6209</v>
      </c>
      <c r="U1646" s="0" t="n">
        <v>6209</v>
      </c>
      <c r="V1646" s="0" t="n">
        <v>6201</v>
      </c>
      <c r="W1646" s="0" t="s">
        <v>8610</v>
      </c>
      <c r="X1646" s="0" t="n">
        <v>311</v>
      </c>
      <c r="Y1646" s="0" t="s">
        <v>53</v>
      </c>
      <c r="Z1646" s="0" t="n">
        <v>6209</v>
      </c>
      <c r="AA1646" s="0" t="s">
        <v>54</v>
      </c>
      <c r="AB1646" s="0" t="s">
        <v>54</v>
      </c>
      <c r="AC1646" s="0" t="n">
        <v>123.577</v>
      </c>
      <c r="AD1646" s="0" t="s">
        <v>8531</v>
      </c>
      <c r="AG1646" s="6" t="n">
        <v>42460</v>
      </c>
      <c r="AH1646" s="0" t="n">
        <v>1.186</v>
      </c>
      <c r="AI1646" s="0" t="n">
        <v>1.351</v>
      </c>
      <c r="AJ1646" s="6" t="n">
        <v>42460</v>
      </c>
      <c r="AK1646" s="0" t="n">
        <v>123.577</v>
      </c>
      <c r="AL1646" s="6" t="n">
        <v>42460</v>
      </c>
      <c r="AM1646" s="0" t="n">
        <v>9.367</v>
      </c>
      <c r="AN1646" s="0" t="n">
        <v>10.665</v>
      </c>
      <c r="AO1646" s="0" t="n">
        <v>17.088</v>
      </c>
      <c r="AP1646" s="0" t="n">
        <v>19.093</v>
      </c>
      <c r="AQ1646" s="0" t="s">
        <v>8557</v>
      </c>
      <c r="AR1646" s="0" t="s">
        <v>58</v>
      </c>
      <c r="AS1646" s="0" t="s">
        <v>53</v>
      </c>
      <c r="AT1646" s="0" t="n">
        <v>123</v>
      </c>
      <c r="AU1646" s="0" t="n">
        <v>147</v>
      </c>
      <c r="AX1646" s="0" t="s">
        <v>8533</v>
      </c>
    </row>
    <row r="1647" customFormat="false" ht="15" hidden="false" customHeight="false" outlineLevel="0" collapsed="false">
      <c r="A1647" s="0" t="s">
        <v>8611</v>
      </c>
      <c r="B1647" s="0" t="s">
        <v>8529</v>
      </c>
      <c r="C1647" s="0" t="s">
        <v>8612</v>
      </c>
      <c r="E1647" s="1" t="s">
        <v>8612</v>
      </c>
      <c r="G1647" s="5" t="s">
        <v>8612</v>
      </c>
      <c r="H1647" s="5"/>
      <c r="I1647" s="5"/>
      <c r="J1647" s="5"/>
      <c r="K1647" s="5"/>
      <c r="L1647" s="5"/>
      <c r="M1647" s="5"/>
      <c r="N1647" s="5"/>
      <c r="O1647" s="0" t="s">
        <v>8613</v>
      </c>
      <c r="P1647" s="0" t="s">
        <v>8614</v>
      </c>
      <c r="Q1647" s="0" t="s">
        <v>51</v>
      </c>
      <c r="R1647" s="0" t="s">
        <v>52</v>
      </c>
      <c r="S1647" s="0" t="n">
        <v>3.994</v>
      </c>
      <c r="T1647" s="0" t="n">
        <v>2813</v>
      </c>
      <c r="U1647" s="0" t="n">
        <v>2813</v>
      </c>
      <c r="V1647" s="0" t="n">
        <v>2611</v>
      </c>
      <c r="X1647" s="0" t="n">
        <v>8</v>
      </c>
      <c r="Y1647" s="0" t="s">
        <v>67</v>
      </c>
      <c r="Z1647" s="0" t="s">
        <v>120</v>
      </c>
      <c r="AA1647" s="0" t="s">
        <v>4287</v>
      </c>
      <c r="AB1647" s="0" t="s">
        <v>56</v>
      </c>
      <c r="AC1647" s="0" t="s">
        <v>120</v>
      </c>
      <c r="AD1647" s="0" t="s">
        <v>8615</v>
      </c>
      <c r="AG1647" s="6" t="n">
        <v>42460</v>
      </c>
      <c r="AH1647" s="0" t="n">
        <v>-119</v>
      </c>
      <c r="AI1647" s="0" t="n">
        <v>-135</v>
      </c>
      <c r="AJ1647" s="6" t="n">
        <v>42460</v>
      </c>
      <c r="AK1647" s="0" t="n">
        <v>42.198</v>
      </c>
      <c r="AL1647" s="6" t="n">
        <v>42460</v>
      </c>
      <c r="AM1647" s="0" t="n">
        <v>9.222</v>
      </c>
      <c r="AN1647" s="0" t="n">
        <v>10.499</v>
      </c>
      <c r="AO1647" s="0" t="n">
        <v>4.639</v>
      </c>
      <c r="AP1647" s="0" t="n">
        <v>5.183</v>
      </c>
      <c r="AQ1647" s="0" t="s">
        <v>8557</v>
      </c>
      <c r="AR1647" s="0" t="s">
        <v>58</v>
      </c>
      <c r="AS1647" s="0" t="s">
        <v>67</v>
      </c>
      <c r="AT1647" s="0" t="n">
        <v>482</v>
      </c>
      <c r="AU1647" s="0" t="n">
        <v>8</v>
      </c>
      <c r="AV1647" s="0" t="s">
        <v>8616</v>
      </c>
      <c r="AX1647" s="0" t="s">
        <v>8533</v>
      </c>
    </row>
    <row r="1648" customFormat="false" ht="15" hidden="false" customHeight="false" outlineLevel="0" collapsed="false">
      <c r="A1648" s="0" t="s">
        <v>8617</v>
      </c>
      <c r="B1648" s="0" t="s">
        <v>8529</v>
      </c>
      <c r="C1648" s="0" t="s">
        <v>8618</v>
      </c>
      <c r="E1648" s="1" t="s">
        <v>8618</v>
      </c>
      <c r="G1648" s="5" t="s">
        <v>8618</v>
      </c>
      <c r="H1648" s="5"/>
      <c r="I1648" s="5"/>
      <c r="J1648" s="5"/>
      <c r="K1648" s="5"/>
      <c r="L1648" s="5"/>
      <c r="M1648" s="5"/>
      <c r="N1648" s="5"/>
      <c r="O1648" s="0" t="s">
        <v>8618</v>
      </c>
      <c r="P1648" s="0" t="s">
        <v>8619</v>
      </c>
      <c r="Q1648" s="0" t="s">
        <v>51</v>
      </c>
      <c r="R1648" s="0" t="s">
        <v>52</v>
      </c>
      <c r="S1648" s="0" t="n">
        <v>2.065</v>
      </c>
      <c r="T1648" s="0" t="n">
        <v>2120</v>
      </c>
      <c r="U1648" s="0" t="n">
        <v>2120</v>
      </c>
      <c r="V1648" s="0" t="n">
        <v>4645</v>
      </c>
      <c r="X1648" s="0" t="n">
        <v>130</v>
      </c>
      <c r="Y1648" s="0" t="s">
        <v>53</v>
      </c>
      <c r="Z1648" s="0" t="n">
        <v>2120</v>
      </c>
      <c r="AA1648" s="0" t="s">
        <v>54</v>
      </c>
      <c r="AB1648" s="0" t="s">
        <v>54</v>
      </c>
      <c r="AC1648" s="0" t="n">
        <v>24.034</v>
      </c>
      <c r="AD1648" s="0" t="s">
        <v>8547</v>
      </c>
      <c r="AG1648" s="6" t="n">
        <v>42460</v>
      </c>
      <c r="AH1648" s="0" t="n">
        <v>199</v>
      </c>
      <c r="AI1648" s="0" t="n">
        <v>227</v>
      </c>
      <c r="AJ1648" s="6" t="n">
        <v>42460</v>
      </c>
      <c r="AK1648" s="0" t="n">
        <v>24.034</v>
      </c>
      <c r="AL1648" s="6" t="n">
        <v>42460</v>
      </c>
      <c r="AM1648" s="0" t="n">
        <v>2.766</v>
      </c>
      <c r="AN1648" s="0" t="n">
        <v>3.15</v>
      </c>
      <c r="AO1648" s="0" t="n">
        <v>6.004</v>
      </c>
      <c r="AP1648" s="0" t="n">
        <v>6.709</v>
      </c>
      <c r="AQ1648" s="0" t="s">
        <v>8557</v>
      </c>
      <c r="AR1648" s="0" t="s">
        <v>58</v>
      </c>
      <c r="AS1648" s="0" t="s">
        <v>53</v>
      </c>
      <c r="AT1648" s="0" t="n">
        <v>75</v>
      </c>
      <c r="AU1648" s="0" t="n">
        <v>78</v>
      </c>
      <c r="AX1648" s="0" t="s">
        <v>8533</v>
      </c>
      <c r="AY1648" s="0" t="s">
        <v>8620</v>
      </c>
    </row>
    <row r="1649" customFormat="false" ht="15" hidden="false" customHeight="false" outlineLevel="0" collapsed="false">
      <c r="A1649" s="0" t="s">
        <v>8621</v>
      </c>
      <c r="B1649" s="0" t="s">
        <v>8529</v>
      </c>
      <c r="C1649" s="0" t="s">
        <v>8622</v>
      </c>
      <c r="E1649" s="1" t="s">
        <v>8622</v>
      </c>
      <c r="G1649" s="5" t="s">
        <v>8622</v>
      </c>
      <c r="H1649" s="5"/>
      <c r="I1649" s="5"/>
      <c r="J1649" s="5"/>
      <c r="K1649" s="5"/>
      <c r="L1649" s="5"/>
      <c r="M1649" s="5"/>
      <c r="N1649" s="5"/>
      <c r="O1649" s="0" t="s">
        <v>8622</v>
      </c>
      <c r="P1649" s="0" t="s">
        <v>8623</v>
      </c>
      <c r="Q1649" s="0" t="s">
        <v>51</v>
      </c>
      <c r="R1649" s="0" t="s">
        <v>52</v>
      </c>
      <c r="S1649" s="0" t="n">
        <v>1.658</v>
      </c>
      <c r="T1649" s="0" t="n">
        <v>2120</v>
      </c>
      <c r="U1649" s="0" t="n">
        <v>2120</v>
      </c>
      <c r="V1649" s="0" t="n">
        <v>2059</v>
      </c>
      <c r="W1649" s="0" t="s">
        <v>8624</v>
      </c>
      <c r="X1649" s="0" t="n">
        <v>824</v>
      </c>
      <c r="Y1649" s="0" t="s">
        <v>53</v>
      </c>
      <c r="Z1649" s="0" t="n">
        <v>2120</v>
      </c>
      <c r="AA1649" s="0" t="s">
        <v>54</v>
      </c>
      <c r="AB1649" s="0" t="s">
        <v>54</v>
      </c>
      <c r="AC1649" s="0" t="n">
        <v>68</v>
      </c>
      <c r="AD1649" s="0" t="s">
        <v>8615</v>
      </c>
      <c r="AG1649" s="6" t="n">
        <v>42460</v>
      </c>
      <c r="AH1649" s="0" t="n">
        <v>33</v>
      </c>
      <c r="AI1649" s="0" t="n">
        <v>38</v>
      </c>
      <c r="AJ1649" s="6" t="n">
        <v>42460</v>
      </c>
      <c r="AK1649" s="0" t="n">
        <v>68</v>
      </c>
      <c r="AL1649" s="6" t="n">
        <v>42460</v>
      </c>
      <c r="AM1649" s="0" t="n">
        <v>5.051</v>
      </c>
      <c r="AN1649" s="0" t="n">
        <v>5.751</v>
      </c>
      <c r="AO1649" s="0" t="n">
        <v>2.227</v>
      </c>
      <c r="AP1649" s="0" t="n">
        <v>2.489</v>
      </c>
      <c r="AQ1649" s="0" t="s">
        <v>8557</v>
      </c>
      <c r="AR1649" s="0" t="s">
        <v>58</v>
      </c>
      <c r="AS1649" s="0" t="s">
        <v>53</v>
      </c>
      <c r="AT1649" s="0" t="n">
        <v>12</v>
      </c>
      <c r="AU1649" s="0" t="n">
        <v>14</v>
      </c>
      <c r="AV1649" s="0" t="s">
        <v>8533</v>
      </c>
      <c r="AX1649" s="0" t="s">
        <v>8533</v>
      </c>
    </row>
    <row r="1650" customFormat="false" ht="15" hidden="false" customHeight="false" outlineLevel="0" collapsed="false">
      <c r="A1650" s="0" t="s">
        <v>8625</v>
      </c>
      <c r="B1650" s="0" t="s">
        <v>8529</v>
      </c>
      <c r="C1650" s="0" t="s">
        <v>8626</v>
      </c>
      <c r="E1650" s="1" t="s">
        <v>8626</v>
      </c>
      <c r="G1650" s="5" t="s">
        <v>8626</v>
      </c>
      <c r="H1650" s="5"/>
      <c r="I1650" s="5"/>
      <c r="J1650" s="5"/>
      <c r="K1650" s="5"/>
      <c r="L1650" s="5"/>
      <c r="M1650" s="5"/>
      <c r="N1650" s="5"/>
      <c r="O1650" s="0" t="s">
        <v>8626</v>
      </c>
      <c r="P1650" s="0" t="s">
        <v>8627</v>
      </c>
      <c r="Q1650" s="0" t="s">
        <v>51</v>
      </c>
      <c r="R1650" s="0" t="s">
        <v>52</v>
      </c>
      <c r="S1650" s="0" t="n">
        <v>616</v>
      </c>
      <c r="T1650" s="0" t="n">
        <v>729</v>
      </c>
      <c r="U1650" s="0" t="n">
        <v>729</v>
      </c>
      <c r="V1650" s="0" t="n">
        <v>2313</v>
      </c>
      <c r="W1650" s="0" t="s">
        <v>8628</v>
      </c>
      <c r="X1650" s="0" t="n">
        <v>59</v>
      </c>
      <c r="Y1650" s="0" t="s">
        <v>77</v>
      </c>
      <c r="Z1650" s="0" t="n">
        <v>729</v>
      </c>
      <c r="AA1650" s="0" t="s">
        <v>54</v>
      </c>
      <c r="AB1650" s="0" t="s">
        <v>54</v>
      </c>
      <c r="AC1650" s="0" t="n">
        <v>33</v>
      </c>
      <c r="AD1650" s="0" t="s">
        <v>8547</v>
      </c>
      <c r="AG1650" s="6" t="n">
        <v>42460</v>
      </c>
      <c r="AH1650" s="0" t="n">
        <v>-60</v>
      </c>
      <c r="AI1650" s="0" t="n">
        <v>-68</v>
      </c>
      <c r="AJ1650" s="6" t="n">
        <v>42460</v>
      </c>
      <c r="AK1650" s="0" t="n">
        <v>33</v>
      </c>
      <c r="AL1650" s="6" t="n">
        <v>42460</v>
      </c>
      <c r="AM1650" s="0" t="n">
        <v>912</v>
      </c>
      <c r="AN1650" s="0" t="n">
        <v>1.038</v>
      </c>
      <c r="AO1650" s="0" t="n">
        <v>33</v>
      </c>
      <c r="AP1650" s="0" t="n">
        <v>37</v>
      </c>
      <c r="AQ1650" s="0" t="s">
        <v>8557</v>
      </c>
      <c r="AR1650" s="0" t="s">
        <v>58</v>
      </c>
      <c r="AS1650" s="0" t="s">
        <v>77</v>
      </c>
      <c r="AT1650" s="0" t="n">
        <v>41</v>
      </c>
      <c r="AU1650" s="0" t="n">
        <v>40</v>
      </c>
      <c r="AV1650" s="0" t="s">
        <v>8533</v>
      </c>
      <c r="AX1650" s="0" t="s">
        <v>8533</v>
      </c>
    </row>
    <row r="1651" customFormat="false" ht="15" hidden="false" customHeight="false" outlineLevel="0" collapsed="false">
      <c r="A1651" s="0" t="s">
        <v>8629</v>
      </c>
      <c r="B1651" s="0" t="s">
        <v>8529</v>
      </c>
      <c r="C1651" s="0" t="s">
        <v>8630</v>
      </c>
      <c r="E1651" s="1" t="s">
        <v>8630</v>
      </c>
      <c r="G1651" s="5" t="s">
        <v>8630</v>
      </c>
      <c r="H1651" s="5"/>
      <c r="I1651" s="5"/>
      <c r="J1651" s="5"/>
      <c r="K1651" s="5"/>
      <c r="L1651" s="5"/>
      <c r="M1651" s="5"/>
      <c r="N1651" s="5"/>
      <c r="O1651" s="0" t="s">
        <v>8630</v>
      </c>
      <c r="P1651" s="0" t="s">
        <v>8631</v>
      </c>
      <c r="Q1651" s="0" t="s">
        <v>51</v>
      </c>
      <c r="R1651" s="0" t="s">
        <v>52</v>
      </c>
      <c r="S1651" s="0" t="n">
        <v>994</v>
      </c>
      <c r="T1651" s="0" t="n">
        <v>2120</v>
      </c>
      <c r="U1651" s="0" t="n">
        <v>2120</v>
      </c>
      <c r="V1651" s="0" t="n">
        <v>4645</v>
      </c>
      <c r="W1651" s="0" t="s">
        <v>8632</v>
      </c>
      <c r="X1651" s="0" t="n">
        <v>997</v>
      </c>
      <c r="Y1651" s="0" t="s">
        <v>77</v>
      </c>
      <c r="Z1651" s="0" t="n">
        <v>2120</v>
      </c>
      <c r="AA1651" s="0" t="s">
        <v>54</v>
      </c>
      <c r="AB1651" s="0" t="s">
        <v>54</v>
      </c>
      <c r="AC1651" s="0" t="n">
        <v>3.783</v>
      </c>
      <c r="AD1651" s="0" t="s">
        <v>8547</v>
      </c>
      <c r="AG1651" s="6" t="n">
        <v>42460</v>
      </c>
      <c r="AH1651" s="0" t="n">
        <v>126</v>
      </c>
      <c r="AI1651" s="0" t="n">
        <v>143</v>
      </c>
      <c r="AJ1651" s="6" t="n">
        <v>42460</v>
      </c>
      <c r="AK1651" s="0" t="n">
        <v>3.783</v>
      </c>
      <c r="AL1651" s="6" t="n">
        <v>42460</v>
      </c>
      <c r="AM1651" s="0" t="n">
        <v>4.083</v>
      </c>
      <c r="AN1651" s="0" t="n">
        <v>4.649</v>
      </c>
      <c r="AO1651" s="0" t="n">
        <v>6.915</v>
      </c>
      <c r="AP1651" s="0" t="n">
        <v>7.727</v>
      </c>
      <c r="AQ1651" s="0" t="s">
        <v>8557</v>
      </c>
      <c r="AR1651" s="0" t="s">
        <v>58</v>
      </c>
      <c r="AS1651" s="0" t="s">
        <v>77</v>
      </c>
      <c r="AT1651" s="0" t="n">
        <v>73</v>
      </c>
      <c r="AU1651" s="0" t="n">
        <v>80</v>
      </c>
      <c r="AV1651" s="0" t="s">
        <v>8533</v>
      </c>
      <c r="AX1651" s="0" t="s">
        <v>8533</v>
      </c>
    </row>
    <row r="1652" customFormat="false" ht="15" hidden="false" customHeight="false" outlineLevel="0" collapsed="false">
      <c r="A1652" s="0" t="s">
        <v>8633</v>
      </c>
      <c r="B1652" s="0" t="s">
        <v>8529</v>
      </c>
      <c r="C1652" s="0" t="s">
        <v>8634</v>
      </c>
      <c r="E1652" s="1" t="s">
        <v>8634</v>
      </c>
      <c r="G1652" s="5" t="s">
        <v>8634</v>
      </c>
      <c r="H1652" s="5"/>
      <c r="I1652" s="5"/>
      <c r="J1652" s="5"/>
      <c r="K1652" s="5"/>
      <c r="L1652" s="5"/>
      <c r="M1652" s="5"/>
      <c r="N1652" s="5"/>
      <c r="O1652" s="0" t="s">
        <v>8613</v>
      </c>
      <c r="P1652" s="0" t="s">
        <v>8614</v>
      </c>
      <c r="Q1652" s="0" t="s">
        <v>51</v>
      </c>
      <c r="R1652" s="0" t="s">
        <v>52</v>
      </c>
      <c r="S1652" s="0" t="n">
        <v>53.872</v>
      </c>
      <c r="T1652" s="0" t="n">
        <v>1910</v>
      </c>
      <c r="U1652" s="0" t="n">
        <v>1910</v>
      </c>
      <c r="V1652" s="0" t="n">
        <v>4671</v>
      </c>
      <c r="W1652" s="0" t="s">
        <v>8635</v>
      </c>
      <c r="X1652" s="0" t="n">
        <v>279</v>
      </c>
      <c r="Y1652" s="0" t="s">
        <v>67</v>
      </c>
      <c r="Z1652" s="0" t="s">
        <v>120</v>
      </c>
      <c r="AA1652" s="0" t="s">
        <v>8636</v>
      </c>
      <c r="AB1652" s="0" t="s">
        <v>56</v>
      </c>
      <c r="AC1652" s="0" t="s">
        <v>120</v>
      </c>
      <c r="AD1652" s="0" t="s">
        <v>8547</v>
      </c>
      <c r="AG1652" s="6" t="n">
        <v>42460</v>
      </c>
      <c r="AH1652" s="0" t="n">
        <v>318</v>
      </c>
      <c r="AI1652" s="0" t="n">
        <v>362</v>
      </c>
      <c r="AJ1652" s="6" t="n">
        <v>42460</v>
      </c>
      <c r="AK1652" s="0" t="n">
        <v>555</v>
      </c>
      <c r="AL1652" s="6" t="n">
        <v>42460</v>
      </c>
      <c r="AM1652" s="0" t="n">
        <v>32.048</v>
      </c>
      <c r="AN1652" s="0" t="n">
        <v>36.486</v>
      </c>
      <c r="AO1652" s="0" t="n">
        <v>26.465</v>
      </c>
      <c r="AP1652" s="0" t="n">
        <v>29.57</v>
      </c>
      <c r="AQ1652" s="0" t="s">
        <v>8557</v>
      </c>
      <c r="AR1652" s="0" t="s">
        <v>58</v>
      </c>
      <c r="AS1652" s="0" t="s">
        <v>67</v>
      </c>
      <c r="AT1652" s="0" t="n">
        <v>482</v>
      </c>
      <c r="AU1652" s="0" t="n">
        <v>39</v>
      </c>
      <c r="AV1652" s="0" t="s">
        <v>8637</v>
      </c>
      <c r="AW1652" s="0" t="s">
        <v>8638</v>
      </c>
      <c r="AX1652" s="0" t="s">
        <v>8533</v>
      </c>
      <c r="AY1652" s="0" t="s">
        <v>8639</v>
      </c>
    </row>
    <row r="1653" customFormat="false" ht="15" hidden="false" customHeight="false" outlineLevel="0" collapsed="false">
      <c r="A1653" s="0" t="s">
        <v>8640</v>
      </c>
      <c r="B1653" s="0" t="s">
        <v>8529</v>
      </c>
      <c r="C1653" s="0" t="s">
        <v>8641</v>
      </c>
      <c r="E1653" s="1" t="s">
        <v>8641</v>
      </c>
      <c r="G1653" s="5" t="s">
        <v>8641</v>
      </c>
      <c r="H1653" s="5" t="s">
        <v>8642</v>
      </c>
      <c r="I1653" s="5" t="s">
        <v>8643</v>
      </c>
      <c r="J1653" s="5"/>
      <c r="K1653" s="5"/>
      <c r="L1653" s="5"/>
      <c r="M1653" s="5"/>
      <c r="N1653" s="5"/>
      <c r="O1653" s="0" t="s">
        <v>8644</v>
      </c>
      <c r="P1653" s="0" t="s">
        <v>8645</v>
      </c>
      <c r="Q1653" s="0" t="s">
        <v>51</v>
      </c>
      <c r="R1653" s="0" t="s">
        <v>52</v>
      </c>
      <c r="S1653" s="0" t="n">
        <v>331</v>
      </c>
      <c r="T1653" s="0" t="n">
        <v>2420</v>
      </c>
      <c r="U1653" s="0" t="n">
        <v>2420</v>
      </c>
      <c r="V1653" s="0" t="n">
        <v>2572</v>
      </c>
      <c r="W1653" s="0" t="s">
        <v>8646</v>
      </c>
      <c r="X1653" s="0" t="n">
        <v>35</v>
      </c>
      <c r="Y1653" s="0" t="s">
        <v>67</v>
      </c>
      <c r="AA1653" s="0" t="s">
        <v>8647</v>
      </c>
      <c r="AB1653" s="0" t="s">
        <v>56</v>
      </c>
      <c r="AD1653" s="0" t="s">
        <v>8547</v>
      </c>
      <c r="AG1653" s="6" t="n">
        <v>42460</v>
      </c>
      <c r="AH1653" s="0" t="n">
        <v>24</v>
      </c>
      <c r="AI1653" s="0" t="n">
        <v>27</v>
      </c>
      <c r="AJ1653" s="6" t="n">
        <v>42460</v>
      </c>
      <c r="AK1653" s="0" t="n">
        <v>1.093</v>
      </c>
      <c r="AL1653" s="6" t="n">
        <v>42460</v>
      </c>
      <c r="AM1653" s="0" t="n">
        <v>275</v>
      </c>
      <c r="AN1653" s="0" t="n">
        <v>313</v>
      </c>
      <c r="AO1653" s="0" t="n">
        <v>546</v>
      </c>
      <c r="AP1653" s="0" t="n">
        <v>610</v>
      </c>
      <c r="AQ1653" s="0" t="s">
        <v>8557</v>
      </c>
      <c r="AR1653" s="0" t="s">
        <v>58</v>
      </c>
      <c r="AS1653" s="0" t="s">
        <v>67</v>
      </c>
      <c r="AT1653" s="0" t="n">
        <v>30</v>
      </c>
      <c r="AU1653" s="0" t="n">
        <v>29</v>
      </c>
      <c r="AV1653" s="0" t="s">
        <v>8533</v>
      </c>
      <c r="AX1653" s="0" t="s">
        <v>8533</v>
      </c>
    </row>
    <row r="1654" customFormat="false" ht="15" hidden="false" customHeight="false" outlineLevel="0" collapsed="false">
      <c r="A1654" s="0" t="s">
        <v>8648</v>
      </c>
      <c r="B1654" s="0" t="s">
        <v>8529</v>
      </c>
      <c r="C1654" s="0" t="s">
        <v>8649</v>
      </c>
      <c r="E1654" s="1" t="s">
        <v>8649</v>
      </c>
      <c r="G1654" s="5" t="s">
        <v>8649</v>
      </c>
      <c r="H1654" s="5"/>
      <c r="I1654" s="5"/>
      <c r="J1654" s="5"/>
      <c r="K1654" s="5"/>
      <c r="L1654" s="5"/>
      <c r="M1654" s="5"/>
      <c r="N1654" s="5"/>
      <c r="O1654" s="0" t="s">
        <v>8649</v>
      </c>
      <c r="P1654" s="0" t="s">
        <v>8650</v>
      </c>
      <c r="Q1654" s="0" t="s">
        <v>718</v>
      </c>
      <c r="R1654" s="0" t="s">
        <v>52</v>
      </c>
      <c r="S1654" s="0" t="n">
        <v>2.103</v>
      </c>
      <c r="T1654" s="0" t="n">
        <v>2120</v>
      </c>
      <c r="U1654" s="0" t="n">
        <v>2120</v>
      </c>
      <c r="V1654" s="0" t="n">
        <v>4645</v>
      </c>
      <c r="X1654" s="0" t="n">
        <v>102</v>
      </c>
      <c r="Y1654" s="0" t="s">
        <v>77</v>
      </c>
      <c r="Z1654" s="0" t="n">
        <v>2120</v>
      </c>
      <c r="AA1654" s="0" t="s">
        <v>54</v>
      </c>
      <c r="AB1654" s="0" t="s">
        <v>54</v>
      </c>
      <c r="AC1654" s="0" t="n">
        <v>13.288</v>
      </c>
      <c r="AD1654" s="0" t="s">
        <v>8541</v>
      </c>
      <c r="AG1654" s="6" t="n">
        <v>42460</v>
      </c>
      <c r="AH1654" s="0" t="n">
        <v>262</v>
      </c>
      <c r="AI1654" s="0" t="n">
        <v>299</v>
      </c>
      <c r="AJ1654" s="6" t="n">
        <v>42460</v>
      </c>
      <c r="AK1654" s="0" t="n">
        <v>13.288</v>
      </c>
      <c r="AL1654" s="6" t="n">
        <v>42460</v>
      </c>
      <c r="AM1654" s="0" t="n">
        <v>2.079</v>
      </c>
      <c r="AN1654" s="0" t="n">
        <v>2.367</v>
      </c>
      <c r="AO1654" s="0" t="n">
        <v>5.401</v>
      </c>
      <c r="AP1654" s="0" t="n">
        <v>6.035</v>
      </c>
      <c r="AQ1654" s="0" t="s">
        <v>8557</v>
      </c>
      <c r="AR1654" s="0" t="s">
        <v>58</v>
      </c>
      <c r="AS1654" s="0" t="s">
        <v>77</v>
      </c>
      <c r="AT1654" s="0" t="n">
        <v>71</v>
      </c>
      <c r="AU1654" s="0" t="n">
        <v>71</v>
      </c>
      <c r="AV1654" s="0" t="s">
        <v>8533</v>
      </c>
      <c r="AX1654" s="0" t="s">
        <v>8533</v>
      </c>
      <c r="AY1654" s="0" t="s">
        <v>8651</v>
      </c>
    </row>
    <row r="1655" customFormat="false" ht="15" hidden="false" customHeight="false" outlineLevel="0" collapsed="false">
      <c r="A1655" s="0" t="s">
        <v>8652</v>
      </c>
      <c r="B1655" s="0" t="s">
        <v>8529</v>
      </c>
      <c r="C1655" s="0" t="s">
        <v>8653</v>
      </c>
      <c r="E1655" s="1" t="s">
        <v>8653</v>
      </c>
      <c r="G1655" s="5" t="s">
        <v>8653</v>
      </c>
      <c r="H1655" s="5"/>
      <c r="I1655" s="5"/>
      <c r="J1655" s="5"/>
      <c r="K1655" s="5"/>
      <c r="L1655" s="5"/>
      <c r="M1655" s="5"/>
      <c r="N1655" s="5"/>
      <c r="O1655" s="0" t="s">
        <v>8653</v>
      </c>
      <c r="P1655" s="0" t="s">
        <v>8654</v>
      </c>
      <c r="Q1655" s="0" t="s">
        <v>51</v>
      </c>
      <c r="R1655" s="0" t="s">
        <v>52</v>
      </c>
      <c r="S1655" s="0" t="n">
        <v>4.277</v>
      </c>
      <c r="T1655" s="0" t="n">
        <v>2120</v>
      </c>
      <c r="U1655" s="0" t="n">
        <v>2120</v>
      </c>
      <c r="V1655" s="0" t="n">
        <v>4645</v>
      </c>
      <c r="X1655" s="0" t="n">
        <v>353</v>
      </c>
      <c r="Y1655" s="0" t="s">
        <v>53</v>
      </c>
      <c r="Z1655" s="0" t="n">
        <v>2120</v>
      </c>
      <c r="AA1655" s="0" t="s">
        <v>54</v>
      </c>
      <c r="AB1655" s="0" t="s">
        <v>54</v>
      </c>
      <c r="AC1655" s="0" t="n">
        <v>14.747</v>
      </c>
      <c r="AD1655" s="0" t="s">
        <v>8547</v>
      </c>
      <c r="AG1655" s="6" t="n">
        <v>42460</v>
      </c>
      <c r="AH1655" s="0" t="n">
        <v>624</v>
      </c>
      <c r="AI1655" s="0" t="n">
        <v>711</v>
      </c>
      <c r="AJ1655" s="6" t="n">
        <v>42460</v>
      </c>
      <c r="AK1655" s="0" t="n">
        <v>14.747</v>
      </c>
      <c r="AL1655" s="6" t="n">
        <v>42460</v>
      </c>
      <c r="AM1655" s="0" t="n">
        <v>7.179</v>
      </c>
      <c r="AN1655" s="0" t="n">
        <v>8.174</v>
      </c>
      <c r="AO1655" s="0" t="n">
        <v>17.899</v>
      </c>
      <c r="AP1655" s="0" t="n">
        <v>19.999</v>
      </c>
      <c r="AQ1655" s="0" t="s">
        <v>8557</v>
      </c>
      <c r="AR1655" s="0" t="s">
        <v>58</v>
      </c>
      <c r="AS1655" s="0" t="s">
        <v>53</v>
      </c>
      <c r="AT1655" s="0" t="n">
        <v>200</v>
      </c>
      <c r="AU1655" s="0" t="n">
        <v>207</v>
      </c>
      <c r="AV1655" s="0" t="s">
        <v>8655</v>
      </c>
      <c r="AX1655" s="0" t="s">
        <v>8533</v>
      </c>
      <c r="AY1655" s="0" t="s">
        <v>8656</v>
      </c>
    </row>
    <row r="1656" customFormat="false" ht="15" hidden="false" customHeight="false" outlineLevel="0" collapsed="false">
      <c r="A1656" s="0" t="s">
        <v>8657</v>
      </c>
      <c r="B1656" s="0" t="s">
        <v>8529</v>
      </c>
      <c r="C1656" s="0" t="s">
        <v>8658</v>
      </c>
      <c r="E1656" s="1" t="s">
        <v>8658</v>
      </c>
      <c r="G1656" s="5" t="s">
        <v>8658</v>
      </c>
      <c r="H1656" s="5"/>
      <c r="I1656" s="5"/>
      <c r="J1656" s="5"/>
      <c r="K1656" s="5"/>
      <c r="L1656" s="5"/>
      <c r="M1656" s="5"/>
      <c r="N1656" s="5"/>
      <c r="O1656" s="0" t="s">
        <v>8658</v>
      </c>
      <c r="P1656" s="0" t="s">
        <v>8659</v>
      </c>
      <c r="Q1656" s="0" t="s">
        <v>51</v>
      </c>
      <c r="R1656" s="0" t="s">
        <v>52</v>
      </c>
      <c r="S1656" s="0" t="n">
        <v>1.155</v>
      </c>
      <c r="T1656" s="0" t="n">
        <v>2120</v>
      </c>
      <c r="U1656" s="0" t="n">
        <v>2120</v>
      </c>
      <c r="V1656" s="0" t="n">
        <v>4645</v>
      </c>
      <c r="X1656" s="0" t="n">
        <v>70</v>
      </c>
      <c r="Y1656" s="0" t="s">
        <v>77</v>
      </c>
      <c r="Z1656" s="0" t="n">
        <v>2120</v>
      </c>
      <c r="AA1656" s="0" t="s">
        <v>54</v>
      </c>
      <c r="AB1656" s="0" t="s">
        <v>54</v>
      </c>
      <c r="AC1656" s="0" t="n">
        <v>10.025</v>
      </c>
      <c r="AD1656" s="0" t="s">
        <v>8547</v>
      </c>
      <c r="AG1656" s="6" t="n">
        <v>42460</v>
      </c>
      <c r="AH1656" s="0" t="n">
        <v>93</v>
      </c>
      <c r="AI1656" s="0" t="n">
        <v>106</v>
      </c>
      <c r="AJ1656" s="6" t="n">
        <v>42460</v>
      </c>
      <c r="AK1656" s="0" t="n">
        <v>10.025</v>
      </c>
      <c r="AL1656" s="6" t="n">
        <v>42460</v>
      </c>
      <c r="AM1656" s="0" t="n">
        <v>1.47</v>
      </c>
      <c r="AN1656" s="0" t="n">
        <v>1.674</v>
      </c>
      <c r="AO1656" s="0" t="n">
        <v>2.455</v>
      </c>
      <c r="AP1656" s="0" t="n">
        <v>2.743</v>
      </c>
      <c r="AQ1656" s="0" t="s">
        <v>8557</v>
      </c>
      <c r="AR1656" s="0" t="s">
        <v>58</v>
      </c>
      <c r="AS1656" s="0" t="s">
        <v>77</v>
      </c>
      <c r="AT1656" s="0" t="n">
        <v>37</v>
      </c>
      <c r="AU1656" s="0" t="n">
        <v>47</v>
      </c>
      <c r="AW1656" s="0" t="s">
        <v>8638</v>
      </c>
      <c r="AX1656" s="0" t="s">
        <v>8533</v>
      </c>
      <c r="AY1656" s="0" t="s">
        <v>8660</v>
      </c>
    </row>
    <row r="1657" customFormat="false" ht="15" hidden="false" customHeight="false" outlineLevel="0" collapsed="false">
      <c r="A1657" s="0" t="s">
        <v>8661</v>
      </c>
      <c r="B1657" s="0" t="s">
        <v>8529</v>
      </c>
      <c r="C1657" s="0" t="s">
        <v>8662</v>
      </c>
      <c r="E1657" s="1" t="s">
        <v>8662</v>
      </c>
      <c r="G1657" s="5" t="s">
        <v>8662</v>
      </c>
      <c r="H1657" s="5"/>
      <c r="I1657" s="5"/>
      <c r="J1657" s="5"/>
      <c r="K1657" s="5"/>
      <c r="L1657" s="5"/>
      <c r="M1657" s="5"/>
      <c r="N1657" s="5"/>
      <c r="O1657" s="0" t="s">
        <v>8663</v>
      </c>
      <c r="P1657" s="0" t="s">
        <v>8664</v>
      </c>
      <c r="Q1657" s="0" t="s">
        <v>51</v>
      </c>
      <c r="R1657" s="0" t="s">
        <v>52</v>
      </c>
      <c r="S1657" s="0" t="n">
        <v>1.483</v>
      </c>
      <c r="T1657" s="0" t="n">
        <v>2120</v>
      </c>
      <c r="U1657" s="0" t="n">
        <v>2120</v>
      </c>
      <c r="X1657" s="0" t="n">
        <v>83</v>
      </c>
      <c r="Y1657" s="0" t="s">
        <v>67</v>
      </c>
      <c r="AA1657" s="0" t="s">
        <v>8665</v>
      </c>
      <c r="AB1657" s="0" t="s">
        <v>56</v>
      </c>
      <c r="AD1657" s="0" t="s">
        <v>8666</v>
      </c>
      <c r="AG1657" s="6" t="n">
        <v>42460</v>
      </c>
      <c r="AH1657" s="0" t="n">
        <v>202</v>
      </c>
      <c r="AI1657" s="0" t="n">
        <v>230</v>
      </c>
      <c r="AJ1657" s="6" t="n">
        <v>42460</v>
      </c>
      <c r="AK1657" s="0" t="n">
        <v>15.441</v>
      </c>
      <c r="AL1657" s="6" t="n">
        <v>42460</v>
      </c>
      <c r="AM1657" s="0" t="n">
        <v>1.326</v>
      </c>
      <c r="AN1657" s="0" t="n">
        <v>1.51</v>
      </c>
      <c r="AO1657" s="0" t="n">
        <v>7.458</v>
      </c>
      <c r="AP1657" s="0" t="n">
        <v>8.333</v>
      </c>
      <c r="AQ1657" s="0" t="s">
        <v>8557</v>
      </c>
      <c r="AR1657" s="0" t="s">
        <v>58</v>
      </c>
      <c r="AS1657" s="0" t="s">
        <v>67</v>
      </c>
      <c r="AT1657" s="0" t="n">
        <v>44</v>
      </c>
      <c r="AU1657" s="0" t="n">
        <v>42</v>
      </c>
      <c r="AV1657" s="0" t="s">
        <v>8533</v>
      </c>
      <c r="AX1657" s="0" t="s">
        <v>8533</v>
      </c>
    </row>
    <row r="1658" customFormat="false" ht="15" hidden="false" customHeight="false" outlineLevel="0" collapsed="false">
      <c r="A1658" s="0" t="s">
        <v>8667</v>
      </c>
      <c r="B1658" s="0" t="s">
        <v>8529</v>
      </c>
      <c r="C1658" s="0" t="s">
        <v>8668</v>
      </c>
      <c r="E1658" s="1" t="s">
        <v>8668</v>
      </c>
      <c r="G1658" s="5" t="s">
        <v>8668</v>
      </c>
      <c r="H1658" s="5"/>
      <c r="I1658" s="5"/>
      <c r="J1658" s="5"/>
      <c r="K1658" s="5"/>
      <c r="L1658" s="5"/>
      <c r="M1658" s="5"/>
      <c r="N1658" s="5"/>
      <c r="O1658" s="0" t="s">
        <v>8613</v>
      </c>
      <c r="P1658" s="0" t="s">
        <v>8614</v>
      </c>
      <c r="Q1658" s="0" t="s">
        <v>51</v>
      </c>
      <c r="R1658" s="0" t="s">
        <v>52</v>
      </c>
      <c r="S1658" s="0" t="n">
        <v>1.133</v>
      </c>
      <c r="T1658" s="0" t="n">
        <v>2630</v>
      </c>
      <c r="U1658" s="0" t="n">
        <v>2630</v>
      </c>
      <c r="V1658" s="0" t="n">
        <v>2611</v>
      </c>
      <c r="X1658" s="0" t="n">
        <v>4</v>
      </c>
      <c r="Y1658" s="0" t="s">
        <v>67</v>
      </c>
      <c r="Z1658" s="0" t="s">
        <v>120</v>
      </c>
      <c r="AA1658" s="0" t="s">
        <v>8669</v>
      </c>
      <c r="AB1658" s="0" t="s">
        <v>56</v>
      </c>
      <c r="AC1658" s="0" t="s">
        <v>120</v>
      </c>
      <c r="AD1658" s="0" t="s">
        <v>8531</v>
      </c>
      <c r="AG1658" s="6" t="n">
        <v>42460</v>
      </c>
      <c r="AH1658" s="0" t="n">
        <v>184</v>
      </c>
      <c r="AI1658" s="0" t="n">
        <v>209</v>
      </c>
      <c r="AJ1658" s="6" t="n">
        <v>42460</v>
      </c>
      <c r="AK1658" s="0" t="n">
        <v>9.848</v>
      </c>
      <c r="AL1658" s="6" t="n">
        <v>42460</v>
      </c>
      <c r="AM1658" s="0" t="n">
        <v>2.453</v>
      </c>
      <c r="AN1658" s="0" t="n">
        <v>2.793</v>
      </c>
      <c r="AO1658" s="0" t="n">
        <v>5.149</v>
      </c>
      <c r="AP1658" s="0" t="n">
        <v>5.753</v>
      </c>
      <c r="AQ1658" s="0" t="s">
        <v>8557</v>
      </c>
      <c r="AR1658" s="0" t="s">
        <v>58</v>
      </c>
      <c r="AS1658" s="0" t="s">
        <v>67</v>
      </c>
      <c r="AT1658" s="0" t="n">
        <v>482</v>
      </c>
      <c r="AU1658" s="0" t="n">
        <v>4</v>
      </c>
      <c r="AV1658" s="0" t="s">
        <v>8533</v>
      </c>
      <c r="AX1658" s="0" t="s">
        <v>8533</v>
      </c>
      <c r="AY1658" s="0" t="s">
        <v>8670</v>
      </c>
    </row>
    <row r="1659" customFormat="false" ht="15" hidden="false" customHeight="false" outlineLevel="0" collapsed="false">
      <c r="A1659" s="0" t="s">
        <v>8671</v>
      </c>
      <c r="B1659" s="0" t="s">
        <v>8529</v>
      </c>
      <c r="C1659" s="0" t="s">
        <v>8672</v>
      </c>
      <c r="E1659" s="1" t="s">
        <v>8672</v>
      </c>
      <c r="G1659" s="5" t="s">
        <v>8672</v>
      </c>
      <c r="H1659" s="5"/>
      <c r="I1659" s="5"/>
      <c r="J1659" s="5"/>
      <c r="K1659" s="5"/>
      <c r="L1659" s="5"/>
      <c r="M1659" s="5"/>
      <c r="N1659" s="5"/>
      <c r="O1659" s="0" t="s">
        <v>8672</v>
      </c>
      <c r="P1659" s="0" t="s">
        <v>8673</v>
      </c>
      <c r="Q1659" s="0" t="s">
        <v>51</v>
      </c>
      <c r="R1659" s="0" t="s">
        <v>52</v>
      </c>
      <c r="S1659" s="0" t="n">
        <v>2.362</v>
      </c>
      <c r="T1659" s="0" t="n">
        <v>2910</v>
      </c>
      <c r="U1659" s="0" t="n">
        <v>2910</v>
      </c>
      <c r="V1659" s="0" t="n">
        <v>4511</v>
      </c>
      <c r="X1659" s="0" t="n">
        <v>21</v>
      </c>
      <c r="Y1659" s="0" t="s">
        <v>77</v>
      </c>
      <c r="Z1659" s="0" t="n">
        <v>2910</v>
      </c>
      <c r="AA1659" s="0" t="s">
        <v>54</v>
      </c>
      <c r="AB1659" s="0" t="s">
        <v>54</v>
      </c>
      <c r="AC1659" s="0" t="n">
        <v>1.882</v>
      </c>
      <c r="AD1659" s="0" t="s">
        <v>8674</v>
      </c>
      <c r="AG1659" s="6" t="n">
        <v>42460</v>
      </c>
      <c r="AH1659" s="0" t="n">
        <v>169</v>
      </c>
      <c r="AI1659" s="0" t="n">
        <v>193</v>
      </c>
      <c r="AJ1659" s="6" t="n">
        <v>42460</v>
      </c>
      <c r="AK1659" s="0" t="n">
        <v>1.882</v>
      </c>
      <c r="AL1659" s="6" t="n">
        <v>42460</v>
      </c>
      <c r="AM1659" s="0" t="n">
        <v>1.123</v>
      </c>
      <c r="AN1659" s="0" t="n">
        <v>1.278</v>
      </c>
      <c r="AO1659" s="0" t="n">
        <v>10.425</v>
      </c>
      <c r="AP1659" s="0" t="n">
        <v>11.648</v>
      </c>
      <c r="AQ1659" s="0" t="s">
        <v>8557</v>
      </c>
      <c r="AR1659" s="0" t="s">
        <v>58</v>
      </c>
      <c r="AS1659" s="0" t="s">
        <v>77</v>
      </c>
      <c r="AT1659" s="0" t="n">
        <v>14</v>
      </c>
      <c r="AU1659" s="0" t="n">
        <v>14</v>
      </c>
      <c r="AV1659" s="0" t="s">
        <v>8533</v>
      </c>
      <c r="AX1659" s="0" t="s">
        <v>8533</v>
      </c>
    </row>
    <row r="1660" customFormat="false" ht="15" hidden="false" customHeight="false" outlineLevel="0" collapsed="false">
      <c r="A1660" s="0" t="s">
        <v>8675</v>
      </c>
      <c r="B1660" s="0" t="s">
        <v>8529</v>
      </c>
      <c r="C1660" s="0" t="s">
        <v>8676</v>
      </c>
      <c r="E1660" s="1" t="s">
        <v>8676</v>
      </c>
      <c r="G1660" s="5" t="s">
        <v>8676</v>
      </c>
      <c r="H1660" s="5"/>
      <c r="I1660" s="5"/>
      <c r="J1660" s="5"/>
      <c r="K1660" s="5"/>
      <c r="L1660" s="5"/>
      <c r="M1660" s="5"/>
      <c r="N1660" s="5"/>
      <c r="O1660" s="0" t="s">
        <v>8676</v>
      </c>
      <c r="P1660" s="0" t="s">
        <v>8677</v>
      </c>
      <c r="Q1660" s="0" t="s">
        <v>51</v>
      </c>
      <c r="R1660" s="0" t="s">
        <v>52</v>
      </c>
      <c r="S1660" s="0" t="n">
        <v>5.828</v>
      </c>
      <c r="T1660" s="0" t="n">
        <v>2434</v>
      </c>
      <c r="U1660" s="0" t="n">
        <v>2434</v>
      </c>
      <c r="X1660" s="0" t="n">
        <v>320</v>
      </c>
      <c r="Y1660" s="0" t="s">
        <v>77</v>
      </c>
      <c r="Z1660" s="0" t="n">
        <v>2434</v>
      </c>
      <c r="AA1660" s="0" t="s">
        <v>54</v>
      </c>
      <c r="AB1660" s="0" t="s">
        <v>54</v>
      </c>
      <c r="AC1660" s="0" t="n">
        <v>64.494</v>
      </c>
      <c r="AD1660" s="0" t="s">
        <v>8678</v>
      </c>
      <c r="AG1660" s="6" t="n">
        <v>42460</v>
      </c>
      <c r="AH1660" s="0" t="n">
        <v>169</v>
      </c>
      <c r="AI1660" s="0" t="n">
        <v>192</v>
      </c>
      <c r="AJ1660" s="6" t="n">
        <v>42460</v>
      </c>
      <c r="AK1660" s="0" t="n">
        <v>64.494</v>
      </c>
      <c r="AL1660" s="6" t="n">
        <v>42460</v>
      </c>
      <c r="AM1660" s="0" t="n">
        <v>2.744</v>
      </c>
      <c r="AN1660" s="0" t="n">
        <v>3.124</v>
      </c>
      <c r="AO1660" s="0" t="n">
        <v>9.162</v>
      </c>
      <c r="AP1660" s="0" t="n">
        <v>10.237</v>
      </c>
      <c r="AQ1660" s="0" t="s">
        <v>8557</v>
      </c>
      <c r="AR1660" s="0" t="s">
        <v>58</v>
      </c>
      <c r="AS1660" s="0" t="s">
        <v>77</v>
      </c>
      <c r="AT1660" s="0" t="n">
        <v>160</v>
      </c>
      <c r="AU1660" s="0" t="n">
        <v>167</v>
      </c>
      <c r="AV1660" s="0" t="s">
        <v>8679</v>
      </c>
      <c r="AX1660" s="0" t="s">
        <v>8533</v>
      </c>
      <c r="AY1660" s="0" t="s">
        <v>8680</v>
      </c>
    </row>
    <row r="1661" customFormat="false" ht="15" hidden="false" customHeight="false" outlineLevel="0" collapsed="false">
      <c r="A1661" s="0" t="s">
        <v>8681</v>
      </c>
      <c r="B1661" s="0" t="s">
        <v>8529</v>
      </c>
      <c r="C1661" s="0" t="s">
        <v>8682</v>
      </c>
      <c r="E1661" s="1" t="s">
        <v>8682</v>
      </c>
      <c r="G1661" s="5" t="s">
        <v>8682</v>
      </c>
      <c r="H1661" s="5"/>
      <c r="I1661" s="5"/>
      <c r="J1661" s="5"/>
      <c r="K1661" s="5"/>
      <c r="L1661" s="5"/>
      <c r="M1661" s="5"/>
      <c r="N1661" s="5"/>
      <c r="O1661" s="0" t="s">
        <v>8613</v>
      </c>
      <c r="P1661" s="0" t="s">
        <v>8614</v>
      </c>
      <c r="Q1661" s="0" t="s">
        <v>51</v>
      </c>
      <c r="R1661" s="0" t="s">
        <v>52</v>
      </c>
      <c r="S1661" s="0" t="n">
        <v>179</v>
      </c>
      <c r="T1661" s="0" t="n">
        <v>6190</v>
      </c>
      <c r="U1661" s="0" t="n">
        <v>6190</v>
      </c>
      <c r="V1661" s="0" t="n">
        <v>2630</v>
      </c>
      <c r="X1661" s="0" t="n">
        <v>2</v>
      </c>
      <c r="Y1661" s="0" t="s">
        <v>67</v>
      </c>
      <c r="Z1661" s="0" t="s">
        <v>120</v>
      </c>
      <c r="AA1661" s="0" t="s">
        <v>8683</v>
      </c>
      <c r="AB1661" s="0" t="s">
        <v>56</v>
      </c>
      <c r="AC1661" s="0" t="s">
        <v>120</v>
      </c>
      <c r="AD1661" s="0" t="s">
        <v>8531</v>
      </c>
      <c r="AG1661" s="6" t="n">
        <v>42460</v>
      </c>
      <c r="AH1661" s="0" t="n">
        <v>33</v>
      </c>
      <c r="AI1661" s="0" t="n">
        <v>38</v>
      </c>
      <c r="AJ1661" s="6" t="n">
        <v>42460</v>
      </c>
      <c r="AK1661" s="0" t="n">
        <v>861</v>
      </c>
      <c r="AL1661" s="6" t="n">
        <v>42460</v>
      </c>
      <c r="AM1661" s="0" t="n">
        <v>773</v>
      </c>
      <c r="AN1661" s="0" t="n">
        <v>880</v>
      </c>
      <c r="AO1661" s="0" t="n">
        <v>362</v>
      </c>
      <c r="AP1661" s="0" t="n">
        <v>404</v>
      </c>
      <c r="AQ1661" s="0" t="s">
        <v>8557</v>
      </c>
      <c r="AR1661" s="0" t="s">
        <v>58</v>
      </c>
      <c r="AS1661" s="0" t="s">
        <v>67</v>
      </c>
      <c r="AT1661" s="0" t="n">
        <v>482</v>
      </c>
      <c r="AU1661" s="0" t="n">
        <v>2</v>
      </c>
      <c r="AV1661" s="0" t="s">
        <v>8533</v>
      </c>
      <c r="AX1661" s="0" t="s">
        <v>8533</v>
      </c>
    </row>
    <row r="1662" customFormat="false" ht="15" hidden="false" customHeight="false" outlineLevel="0" collapsed="false">
      <c r="A1662" s="0" t="s">
        <v>8684</v>
      </c>
      <c r="B1662" s="0" t="s">
        <v>8529</v>
      </c>
      <c r="C1662" s="0" t="s">
        <v>8685</v>
      </c>
      <c r="E1662" s="1" t="s">
        <v>8685</v>
      </c>
      <c r="G1662" s="5" t="s">
        <v>8685</v>
      </c>
      <c r="H1662" s="5"/>
      <c r="I1662" s="5"/>
      <c r="J1662" s="5"/>
      <c r="K1662" s="5"/>
      <c r="L1662" s="5"/>
      <c r="M1662" s="5"/>
      <c r="N1662" s="5"/>
      <c r="O1662" s="0" t="s">
        <v>8685</v>
      </c>
      <c r="P1662" s="0" t="s">
        <v>8686</v>
      </c>
      <c r="Q1662" s="0" t="s">
        <v>51</v>
      </c>
      <c r="R1662" s="0" t="s">
        <v>52</v>
      </c>
      <c r="S1662" s="0" t="n">
        <v>132</v>
      </c>
      <c r="T1662" s="0" t="n">
        <v>2120</v>
      </c>
      <c r="U1662" s="0" t="n">
        <v>2120</v>
      </c>
      <c r="W1662" s="0" t="s">
        <v>8687</v>
      </c>
      <c r="X1662" s="0" t="n">
        <v>16</v>
      </c>
      <c r="Y1662" s="0" t="s">
        <v>53</v>
      </c>
      <c r="Z1662" s="0" t="n">
        <v>2120</v>
      </c>
      <c r="AA1662" s="0" t="s">
        <v>54</v>
      </c>
      <c r="AB1662" s="0" t="s">
        <v>54</v>
      </c>
      <c r="AC1662" s="0" t="n">
        <v>1.683</v>
      </c>
      <c r="AD1662" s="0" t="s">
        <v>8688</v>
      </c>
      <c r="AG1662" s="6" t="n">
        <v>42460</v>
      </c>
      <c r="AH1662" s="0" t="n">
        <v>-37</v>
      </c>
      <c r="AI1662" s="0" t="n">
        <v>-42</v>
      </c>
      <c r="AJ1662" s="6" t="n">
        <v>42460</v>
      </c>
      <c r="AK1662" s="0" t="n">
        <v>1.683</v>
      </c>
      <c r="AL1662" s="6" t="n">
        <v>42460</v>
      </c>
      <c r="AM1662" s="0" t="n">
        <v>511</v>
      </c>
      <c r="AN1662" s="0" t="n">
        <v>582</v>
      </c>
      <c r="AO1662" s="0" t="n">
        <v>32</v>
      </c>
      <c r="AP1662" s="0" t="n">
        <v>36</v>
      </c>
      <c r="AQ1662" s="0" t="s">
        <v>8557</v>
      </c>
      <c r="AR1662" s="0" t="s">
        <v>58</v>
      </c>
      <c r="AS1662" s="0" t="s">
        <v>53</v>
      </c>
      <c r="AT1662" s="0" t="n">
        <v>9</v>
      </c>
      <c r="AU1662" s="0" t="n">
        <v>12</v>
      </c>
      <c r="AV1662" s="0" t="s">
        <v>8689</v>
      </c>
      <c r="AX1662" s="0" t="s">
        <v>8533</v>
      </c>
      <c r="AY1662" s="0" t="s">
        <v>8690</v>
      </c>
    </row>
    <row r="1663" customFormat="false" ht="15" hidden="false" customHeight="false" outlineLevel="0" collapsed="false">
      <c r="A1663" s="0" t="s">
        <v>8691</v>
      </c>
      <c r="B1663" s="0" t="s">
        <v>8529</v>
      </c>
      <c r="C1663" s="0" t="s">
        <v>8692</v>
      </c>
      <c r="E1663" s="1" t="s">
        <v>8692</v>
      </c>
      <c r="G1663" s="5" t="s">
        <v>8692</v>
      </c>
      <c r="H1663" s="5"/>
      <c r="I1663" s="5"/>
      <c r="J1663" s="5"/>
      <c r="K1663" s="5"/>
      <c r="L1663" s="5"/>
      <c r="M1663" s="5"/>
      <c r="N1663" s="5"/>
      <c r="O1663" s="0" t="s">
        <v>8692</v>
      </c>
      <c r="P1663" s="0" t="s">
        <v>8693</v>
      </c>
      <c r="Q1663" s="0" t="s">
        <v>718</v>
      </c>
      <c r="R1663" s="0" t="s">
        <v>52</v>
      </c>
      <c r="S1663" s="0" t="n">
        <v>308</v>
      </c>
      <c r="T1663" s="0" t="n">
        <v>6201</v>
      </c>
      <c r="U1663" s="0" t="n">
        <v>6201</v>
      </c>
      <c r="W1663" s="0" t="s">
        <v>8694</v>
      </c>
      <c r="X1663" s="0" t="n">
        <v>29</v>
      </c>
      <c r="Y1663" s="0" t="s">
        <v>53</v>
      </c>
      <c r="Z1663" s="0" t="n">
        <v>6201</v>
      </c>
      <c r="AA1663" s="0" t="s">
        <v>54</v>
      </c>
      <c r="AB1663" s="0" t="s">
        <v>54</v>
      </c>
      <c r="AC1663" s="0" t="n">
        <v>7.291</v>
      </c>
      <c r="AD1663" s="0" t="s">
        <v>8688</v>
      </c>
      <c r="AG1663" s="6" t="n">
        <v>42460</v>
      </c>
      <c r="AH1663" s="0" t="n">
        <v>17</v>
      </c>
      <c r="AI1663" s="0" t="n">
        <v>19</v>
      </c>
      <c r="AJ1663" s="6" t="n">
        <v>42460</v>
      </c>
      <c r="AK1663" s="0" t="n">
        <v>7.291</v>
      </c>
      <c r="AL1663" s="6" t="n">
        <v>42460</v>
      </c>
      <c r="AM1663" s="0" t="n">
        <v>171</v>
      </c>
      <c r="AN1663" s="0" t="n">
        <v>194</v>
      </c>
      <c r="AO1663" s="0" t="n">
        <v>332</v>
      </c>
      <c r="AP1663" s="0" t="n">
        <v>371</v>
      </c>
      <c r="AQ1663" s="0" t="s">
        <v>8557</v>
      </c>
      <c r="AR1663" s="0" t="s">
        <v>58</v>
      </c>
      <c r="AS1663" s="0" t="s">
        <v>53</v>
      </c>
      <c r="AT1663" s="0" t="n">
        <v>19</v>
      </c>
      <c r="AU1663" s="0" t="n">
        <v>21</v>
      </c>
      <c r="AX1663" s="0" t="s">
        <v>8533</v>
      </c>
      <c r="AY1663" s="0" t="s">
        <v>8695</v>
      </c>
    </row>
    <row r="1664" customFormat="false" ht="15" hidden="false" customHeight="false" outlineLevel="0" collapsed="false">
      <c r="A1664" s="0" t="s">
        <v>8696</v>
      </c>
      <c r="B1664" s="0" t="s">
        <v>8529</v>
      </c>
      <c r="C1664" s="0" t="s">
        <v>8697</v>
      </c>
      <c r="E1664" s="1" t="s">
        <v>8697</v>
      </c>
      <c r="G1664" s="5" t="s">
        <v>8697</v>
      </c>
      <c r="H1664" s="5"/>
      <c r="I1664" s="5"/>
      <c r="J1664" s="5"/>
      <c r="K1664" s="5"/>
      <c r="L1664" s="5"/>
      <c r="M1664" s="5"/>
      <c r="N1664" s="5"/>
      <c r="O1664" s="0" t="s">
        <v>8697</v>
      </c>
      <c r="P1664" s="0" t="s">
        <v>8698</v>
      </c>
      <c r="Q1664" s="0" t="s">
        <v>51</v>
      </c>
      <c r="R1664" s="0" t="s">
        <v>52</v>
      </c>
      <c r="S1664" s="0" t="n">
        <v>100</v>
      </c>
      <c r="T1664" s="0" t="n">
        <v>2120</v>
      </c>
      <c r="U1664" s="0" t="n">
        <v>2120</v>
      </c>
      <c r="V1664" s="0" t="n">
        <v>4645</v>
      </c>
      <c r="X1664" s="0" t="n">
        <v>19</v>
      </c>
      <c r="Y1664" s="0" t="s">
        <v>53</v>
      </c>
      <c r="Z1664" s="0" t="n">
        <v>2120</v>
      </c>
      <c r="AA1664" s="0" t="s">
        <v>54</v>
      </c>
      <c r="AB1664" s="0" t="s">
        <v>54</v>
      </c>
      <c r="AC1664" s="0" t="n">
        <v>2.499</v>
      </c>
      <c r="AD1664" s="0" t="s">
        <v>8615</v>
      </c>
      <c r="AG1664" s="6" t="n">
        <v>42460</v>
      </c>
      <c r="AH1664" s="0" t="n">
        <v>-2</v>
      </c>
      <c r="AI1664" s="0" t="n">
        <v>-3</v>
      </c>
      <c r="AJ1664" s="6" t="n">
        <v>42460</v>
      </c>
      <c r="AK1664" s="0" t="n">
        <v>2.499</v>
      </c>
      <c r="AL1664" s="6" t="n">
        <v>42460</v>
      </c>
      <c r="AM1664" s="0" t="n">
        <v>246</v>
      </c>
      <c r="AN1664" s="0" t="n">
        <v>280</v>
      </c>
      <c r="AO1664" s="0" t="n">
        <v>118</v>
      </c>
      <c r="AP1664" s="0" t="n">
        <v>132</v>
      </c>
      <c r="AQ1664" s="0" t="s">
        <v>8557</v>
      </c>
      <c r="AR1664" s="0" t="s">
        <v>58</v>
      </c>
      <c r="AS1664" s="0" t="s">
        <v>53</v>
      </c>
      <c r="AT1664" s="0" t="n">
        <v>12</v>
      </c>
      <c r="AU1664" s="0" t="n">
        <v>13</v>
      </c>
      <c r="AV1664" s="0" t="s">
        <v>8533</v>
      </c>
      <c r="AW1664" s="0" t="s">
        <v>8699</v>
      </c>
      <c r="AX1664" s="0" t="s">
        <v>8533</v>
      </c>
      <c r="AY1664" s="0" t="s">
        <v>8699</v>
      </c>
    </row>
    <row r="1665" customFormat="false" ht="15" hidden="false" customHeight="false" outlineLevel="0" collapsed="false">
      <c r="A1665" s="0" t="s">
        <v>8700</v>
      </c>
      <c r="B1665" s="0" t="s">
        <v>8529</v>
      </c>
      <c r="C1665" s="0" t="s">
        <v>8701</v>
      </c>
      <c r="E1665" s="1" t="s">
        <v>8701</v>
      </c>
      <c r="G1665" s="5" t="s">
        <v>8701</v>
      </c>
      <c r="H1665" s="5"/>
      <c r="I1665" s="5"/>
      <c r="J1665" s="5"/>
      <c r="K1665" s="5"/>
      <c r="L1665" s="5"/>
      <c r="M1665" s="5"/>
      <c r="N1665" s="5"/>
      <c r="O1665" s="0" t="s">
        <v>8701</v>
      </c>
      <c r="P1665" s="0" t="s">
        <v>8702</v>
      </c>
      <c r="Q1665" s="0" t="s">
        <v>51</v>
      </c>
      <c r="R1665" s="0" t="s">
        <v>52</v>
      </c>
      <c r="S1665" s="0" t="n">
        <v>4.658</v>
      </c>
      <c r="T1665" s="0" t="n">
        <v>6201</v>
      </c>
      <c r="U1665" s="0" t="n">
        <v>6201</v>
      </c>
      <c r="V1665" s="0" t="n">
        <v>6209</v>
      </c>
      <c r="W1665" s="0" t="s">
        <v>8703</v>
      </c>
      <c r="X1665" s="0" t="n">
        <v>207</v>
      </c>
      <c r="Y1665" s="0" t="s">
        <v>77</v>
      </c>
      <c r="Z1665" s="0" t="n">
        <v>6201</v>
      </c>
      <c r="AA1665" s="0" t="s">
        <v>54</v>
      </c>
      <c r="AB1665" s="0" t="s">
        <v>54</v>
      </c>
      <c r="AC1665" s="0" t="n">
        <v>74.887</v>
      </c>
      <c r="AD1665" s="0" t="s">
        <v>8615</v>
      </c>
      <c r="AG1665" s="6" t="n">
        <v>42460</v>
      </c>
      <c r="AH1665" s="0" t="n">
        <v>747</v>
      </c>
      <c r="AI1665" s="0" t="n">
        <v>851</v>
      </c>
      <c r="AJ1665" s="6" t="n">
        <v>42460</v>
      </c>
      <c r="AK1665" s="0" t="n">
        <v>74.887</v>
      </c>
      <c r="AL1665" s="6" t="n">
        <v>42460</v>
      </c>
      <c r="AM1665" s="0" t="n">
        <v>5.21</v>
      </c>
      <c r="AN1665" s="0" t="n">
        <v>5.931</v>
      </c>
      <c r="AO1665" s="0" t="n">
        <v>16.771</v>
      </c>
      <c r="AP1665" s="0" t="n">
        <v>18.74</v>
      </c>
      <c r="AQ1665" s="0" t="s">
        <v>8557</v>
      </c>
      <c r="AR1665" s="0" t="s">
        <v>58</v>
      </c>
      <c r="AS1665" s="0" t="s">
        <v>77</v>
      </c>
      <c r="AT1665" s="0" t="n">
        <v>117</v>
      </c>
      <c r="AU1665" s="0" t="n">
        <v>122</v>
      </c>
      <c r="AX1665" s="0" t="s">
        <v>8533</v>
      </c>
    </row>
    <row r="1666" customFormat="false" ht="15" hidden="false" customHeight="false" outlineLevel="0" collapsed="false">
      <c r="A1666" s="0" t="s">
        <v>8704</v>
      </c>
      <c r="B1666" s="0" t="s">
        <v>8529</v>
      </c>
      <c r="C1666" s="0" t="s">
        <v>8705</v>
      </c>
      <c r="E1666" s="1" t="s">
        <v>8705</v>
      </c>
      <c r="G1666" s="5" t="s">
        <v>8705</v>
      </c>
      <c r="H1666" s="5"/>
      <c r="I1666" s="5"/>
      <c r="J1666" s="5"/>
      <c r="K1666" s="5"/>
      <c r="L1666" s="5"/>
      <c r="M1666" s="5"/>
      <c r="N1666" s="5"/>
      <c r="O1666" s="0" t="s">
        <v>8613</v>
      </c>
      <c r="P1666" s="0" t="s">
        <v>8614</v>
      </c>
      <c r="Q1666" s="0" t="s">
        <v>51</v>
      </c>
      <c r="R1666" s="0" t="s">
        <v>52</v>
      </c>
      <c r="S1666" s="0" t="n">
        <v>19.959</v>
      </c>
      <c r="T1666" s="0" t="n">
        <v>910</v>
      </c>
      <c r="U1666" s="0" t="n">
        <v>910</v>
      </c>
      <c r="X1666" s="0" t="n">
        <v>279</v>
      </c>
      <c r="Y1666" s="0" t="s">
        <v>67</v>
      </c>
      <c r="Z1666" s="0" t="s">
        <v>120</v>
      </c>
      <c r="AA1666" s="0" t="s">
        <v>694</v>
      </c>
      <c r="AB1666" s="0" t="s">
        <v>56</v>
      </c>
      <c r="AC1666" s="0" t="s">
        <v>120</v>
      </c>
      <c r="AD1666" s="0" t="s">
        <v>8615</v>
      </c>
      <c r="AG1666" s="6" t="n">
        <v>42460</v>
      </c>
      <c r="AH1666" s="0" t="n">
        <v>1.87</v>
      </c>
      <c r="AI1666" s="0" t="n">
        <v>2.129</v>
      </c>
      <c r="AJ1666" s="6" t="n">
        <v>42460</v>
      </c>
      <c r="AK1666" s="0" t="n">
        <v>33.927</v>
      </c>
      <c r="AL1666" s="6" t="n">
        <v>42460</v>
      </c>
      <c r="AM1666" s="0" t="n">
        <v>47.168</v>
      </c>
      <c r="AN1666" s="0" t="n">
        <v>53.701</v>
      </c>
      <c r="AO1666" s="0" t="n">
        <v>28.524</v>
      </c>
      <c r="AP1666" s="0" t="n">
        <v>31.871</v>
      </c>
      <c r="AQ1666" s="0" t="s">
        <v>8557</v>
      </c>
      <c r="AR1666" s="0" t="s">
        <v>58</v>
      </c>
      <c r="AS1666" s="0" t="s">
        <v>67</v>
      </c>
      <c r="AT1666" s="0" t="n">
        <v>482</v>
      </c>
      <c r="AU1666" s="0" t="n">
        <v>70</v>
      </c>
      <c r="AV1666" s="0" t="s">
        <v>8533</v>
      </c>
      <c r="AX1666" s="0" t="s">
        <v>8533</v>
      </c>
    </row>
    <row r="1667" customFormat="false" ht="15" hidden="false" customHeight="false" outlineLevel="0" collapsed="false">
      <c r="A1667" s="0" t="s">
        <v>8706</v>
      </c>
      <c r="B1667" s="0" t="s">
        <v>8529</v>
      </c>
      <c r="C1667" s="0" t="s">
        <v>8707</v>
      </c>
      <c r="E1667" s="1" t="s">
        <v>8707</v>
      </c>
      <c r="G1667" s="5" t="s">
        <v>8707</v>
      </c>
      <c r="H1667" s="5"/>
      <c r="I1667" s="5"/>
      <c r="J1667" s="5"/>
      <c r="K1667" s="5"/>
      <c r="L1667" s="5"/>
      <c r="M1667" s="5"/>
      <c r="N1667" s="5"/>
      <c r="O1667" s="0" t="s">
        <v>8707</v>
      </c>
      <c r="P1667" s="0" t="s">
        <v>8708</v>
      </c>
      <c r="Q1667" s="0" t="s">
        <v>51</v>
      </c>
      <c r="R1667" s="0" t="s">
        <v>52</v>
      </c>
      <c r="S1667" s="0" t="n">
        <v>486</v>
      </c>
      <c r="T1667" s="0" t="n">
        <v>6201</v>
      </c>
      <c r="U1667" s="0" t="n">
        <v>6201</v>
      </c>
      <c r="W1667" s="0" t="s">
        <v>8709</v>
      </c>
      <c r="X1667" s="0" t="n">
        <v>38</v>
      </c>
      <c r="Y1667" s="0" t="s">
        <v>53</v>
      </c>
      <c r="Z1667" s="0" t="n">
        <v>6201</v>
      </c>
      <c r="AA1667" s="0" t="s">
        <v>54</v>
      </c>
      <c r="AB1667" s="0" t="s">
        <v>54</v>
      </c>
      <c r="AC1667" s="0" t="n">
        <v>8.54</v>
      </c>
      <c r="AD1667" s="0" t="s">
        <v>8710</v>
      </c>
      <c r="AG1667" s="6" t="n">
        <v>42460</v>
      </c>
      <c r="AH1667" s="0" t="n">
        <v>37</v>
      </c>
      <c r="AI1667" s="0" t="n">
        <v>42</v>
      </c>
      <c r="AJ1667" s="6" t="n">
        <v>42460</v>
      </c>
      <c r="AK1667" s="0" t="n">
        <v>8.54</v>
      </c>
      <c r="AL1667" s="6" t="n">
        <v>42460</v>
      </c>
      <c r="AM1667" s="0" t="n">
        <v>291</v>
      </c>
      <c r="AN1667" s="0" t="n">
        <v>331</v>
      </c>
      <c r="AO1667" s="0" t="n">
        <v>332</v>
      </c>
      <c r="AP1667" s="0" t="n">
        <v>371</v>
      </c>
      <c r="AQ1667" s="0" t="s">
        <v>8557</v>
      </c>
      <c r="AR1667" s="0" t="s">
        <v>58</v>
      </c>
      <c r="AS1667" s="0" t="s">
        <v>53</v>
      </c>
      <c r="AT1667" s="0" t="n">
        <v>25</v>
      </c>
      <c r="AU1667" s="0" t="n">
        <v>24</v>
      </c>
      <c r="AX1667" s="0" t="s">
        <v>8533</v>
      </c>
    </row>
    <row r="1668" customFormat="false" ht="15" hidden="false" customHeight="false" outlineLevel="0" collapsed="false">
      <c r="A1668" s="0" t="s">
        <v>8711</v>
      </c>
      <c r="B1668" s="0" t="s">
        <v>8529</v>
      </c>
      <c r="C1668" s="0" t="s">
        <v>8712</v>
      </c>
      <c r="E1668" s="1" t="s">
        <v>8712</v>
      </c>
      <c r="G1668" s="5" t="s">
        <v>8712</v>
      </c>
      <c r="H1668" s="5"/>
      <c r="I1668" s="5"/>
      <c r="J1668" s="5"/>
      <c r="K1668" s="5"/>
      <c r="L1668" s="5"/>
      <c r="M1668" s="5"/>
      <c r="N1668" s="5"/>
      <c r="O1668" s="0" t="s">
        <v>8712</v>
      </c>
      <c r="P1668" s="0" t="s">
        <v>8713</v>
      </c>
      <c r="Q1668" s="0" t="s">
        <v>51</v>
      </c>
      <c r="R1668" s="0" t="s">
        <v>52</v>
      </c>
      <c r="S1668" s="0" t="n">
        <v>53</v>
      </c>
      <c r="T1668" s="0" t="n">
        <v>6201</v>
      </c>
      <c r="U1668" s="0" t="n">
        <v>6201</v>
      </c>
      <c r="X1668" s="0" t="n">
        <v>20</v>
      </c>
      <c r="Y1668" s="0" t="s">
        <v>77</v>
      </c>
      <c r="Z1668" s="0" t="n">
        <v>6201</v>
      </c>
      <c r="AA1668" s="0" t="s">
        <v>54</v>
      </c>
      <c r="AB1668" s="0" t="s">
        <v>54</v>
      </c>
      <c r="AD1668" s="0" t="s">
        <v>8615</v>
      </c>
      <c r="AG1668" s="6" t="n">
        <v>42460</v>
      </c>
      <c r="AH1668" s="0" t="n">
        <v>4</v>
      </c>
      <c r="AI1668" s="0" t="n">
        <v>5</v>
      </c>
      <c r="AJ1668" s="6" t="n">
        <v>42460</v>
      </c>
      <c r="AK1668" s="0" t="s">
        <v>56</v>
      </c>
      <c r="AM1668" s="0" t="n">
        <v>77</v>
      </c>
      <c r="AN1668" s="0" t="n">
        <v>88</v>
      </c>
      <c r="AO1668" s="0" t="n">
        <v>152</v>
      </c>
      <c r="AP1668" s="0" t="n">
        <v>170</v>
      </c>
      <c r="AQ1668" s="0" t="s">
        <v>8557</v>
      </c>
      <c r="AR1668" s="0" t="s">
        <v>58</v>
      </c>
      <c r="AS1668" s="0" t="s">
        <v>77</v>
      </c>
      <c r="AT1668" s="0" t="n">
        <v>12</v>
      </c>
      <c r="AU1668" s="0" t="n">
        <v>11</v>
      </c>
      <c r="AX1668" s="0" t="s">
        <v>8533</v>
      </c>
    </row>
    <row r="1669" customFormat="false" ht="15" hidden="false" customHeight="false" outlineLevel="0" collapsed="false">
      <c r="A1669" s="0" t="s">
        <v>8714</v>
      </c>
      <c r="B1669" s="0" t="s">
        <v>8529</v>
      </c>
      <c r="C1669" s="0" t="s">
        <v>8715</v>
      </c>
      <c r="E1669" s="1" t="s">
        <v>8715</v>
      </c>
      <c r="G1669" s="5" t="s">
        <v>8715</v>
      </c>
      <c r="H1669" s="5" t="s">
        <v>8716</v>
      </c>
      <c r="I1669" s="5"/>
      <c r="J1669" s="5"/>
      <c r="K1669" s="5"/>
      <c r="L1669" s="5"/>
      <c r="M1669" s="5"/>
      <c r="N1669" s="5"/>
      <c r="O1669" s="0" t="s">
        <v>8715</v>
      </c>
      <c r="P1669" s="0" t="s">
        <v>8717</v>
      </c>
      <c r="Q1669" s="0" t="s">
        <v>51</v>
      </c>
      <c r="R1669" s="0" t="s">
        <v>52</v>
      </c>
      <c r="S1669" s="0" t="n">
        <v>1.9</v>
      </c>
      <c r="T1669" s="0" t="n">
        <v>2932</v>
      </c>
      <c r="U1669" s="0" t="n">
        <v>2932</v>
      </c>
      <c r="V1669" s="0" t="n">
        <v>4531</v>
      </c>
      <c r="X1669" s="0" t="n">
        <v>50</v>
      </c>
      <c r="Y1669" s="0" t="s">
        <v>77</v>
      </c>
      <c r="Z1669" s="0" t="n">
        <v>2932</v>
      </c>
      <c r="AA1669" s="0" t="s">
        <v>54</v>
      </c>
      <c r="AB1669" s="0" t="s">
        <v>54</v>
      </c>
      <c r="AD1669" s="0" t="s">
        <v>8688</v>
      </c>
      <c r="AG1669" s="6" t="n">
        <v>42460</v>
      </c>
      <c r="AH1669" s="0" t="n">
        <v>54</v>
      </c>
      <c r="AI1669" s="0" t="n">
        <v>62</v>
      </c>
      <c r="AJ1669" s="6" t="n">
        <v>42460</v>
      </c>
      <c r="AK1669" s="0" t="s">
        <v>56</v>
      </c>
      <c r="AM1669" s="0" t="n">
        <v>786</v>
      </c>
      <c r="AN1669" s="0" t="n">
        <v>895</v>
      </c>
      <c r="AO1669" s="0" t="n">
        <v>1.154</v>
      </c>
      <c r="AP1669" s="0" t="n">
        <v>1.289</v>
      </c>
      <c r="AQ1669" s="0" t="s">
        <v>8557</v>
      </c>
      <c r="AR1669" s="0" t="s">
        <v>58</v>
      </c>
      <c r="AS1669" s="0" t="s">
        <v>77</v>
      </c>
      <c r="AT1669" s="0" t="n">
        <v>16</v>
      </c>
      <c r="AU1669" s="0" t="n">
        <v>18</v>
      </c>
      <c r="AX1669" s="0" t="s">
        <v>8533</v>
      </c>
    </row>
    <row r="1670" customFormat="false" ht="15" hidden="false" customHeight="false" outlineLevel="0" collapsed="false">
      <c r="A1670" s="0" t="s">
        <v>8718</v>
      </c>
      <c r="B1670" s="0" t="s">
        <v>8529</v>
      </c>
      <c r="C1670" s="0" t="s">
        <v>8719</v>
      </c>
      <c r="E1670" s="1" t="s">
        <v>8719</v>
      </c>
      <c r="G1670" s="5" t="s">
        <v>8719</v>
      </c>
      <c r="H1670" s="5"/>
      <c r="I1670" s="5"/>
      <c r="J1670" s="5"/>
      <c r="K1670" s="5"/>
      <c r="L1670" s="5"/>
      <c r="M1670" s="5"/>
      <c r="N1670" s="5"/>
      <c r="O1670" s="0" t="s">
        <v>8720</v>
      </c>
      <c r="P1670" s="0" t="s">
        <v>8721</v>
      </c>
      <c r="Q1670" s="0" t="s">
        <v>51</v>
      </c>
      <c r="R1670" s="0" t="s">
        <v>52</v>
      </c>
      <c r="S1670" s="0" t="n">
        <v>676</v>
      </c>
      <c r="T1670" s="0" t="n">
        <v>2120</v>
      </c>
      <c r="U1670" s="0" t="n">
        <v>2120</v>
      </c>
      <c r="V1670" s="0" t="n">
        <v>4645</v>
      </c>
      <c r="X1670" s="0" t="n">
        <v>82</v>
      </c>
      <c r="Y1670" s="0" t="s">
        <v>67</v>
      </c>
      <c r="Z1670" s="0" t="n">
        <v>8299</v>
      </c>
      <c r="AA1670" s="0" t="s">
        <v>8722</v>
      </c>
      <c r="AB1670" s="0" t="s">
        <v>56</v>
      </c>
      <c r="AD1670" s="0" t="s">
        <v>8547</v>
      </c>
      <c r="AG1670" s="6" t="n">
        <v>42460</v>
      </c>
      <c r="AH1670" s="0" t="n">
        <v>43</v>
      </c>
      <c r="AI1670" s="0" t="n">
        <v>49</v>
      </c>
      <c r="AJ1670" s="6" t="n">
        <v>42460</v>
      </c>
      <c r="AK1670" s="0" t="n">
        <v>7.376</v>
      </c>
      <c r="AL1670" s="6" t="n">
        <v>42460</v>
      </c>
      <c r="AM1670" s="0" t="n">
        <v>1.053</v>
      </c>
      <c r="AN1670" s="0" t="n">
        <v>1.199</v>
      </c>
      <c r="AO1670" s="0" t="n">
        <v>856</v>
      </c>
      <c r="AP1670" s="0" t="n">
        <v>957</v>
      </c>
      <c r="AQ1670" s="0" t="s">
        <v>8557</v>
      </c>
      <c r="AR1670" s="0" t="s">
        <v>58</v>
      </c>
      <c r="AS1670" s="0" t="s">
        <v>67</v>
      </c>
      <c r="AT1670" s="0" t="n">
        <v>49</v>
      </c>
      <c r="AU1670" s="0" t="n">
        <v>25</v>
      </c>
      <c r="AV1670" s="0" t="s">
        <v>8533</v>
      </c>
      <c r="AX1670" s="0" t="s">
        <v>8533</v>
      </c>
      <c r="AY1670" s="0" t="s">
        <v>8723</v>
      </c>
    </row>
    <row r="1671" customFormat="false" ht="15" hidden="false" customHeight="false" outlineLevel="0" collapsed="false">
      <c r="A1671" s="0" t="s">
        <v>8724</v>
      </c>
      <c r="B1671" s="0" t="s">
        <v>8529</v>
      </c>
      <c r="C1671" s="0" t="s">
        <v>8725</v>
      </c>
      <c r="E1671" s="1" t="s">
        <v>8725</v>
      </c>
      <c r="G1671" s="5" t="s">
        <v>8725</v>
      </c>
      <c r="H1671" s="5"/>
      <c r="I1671" s="5"/>
      <c r="J1671" s="5"/>
      <c r="K1671" s="5"/>
      <c r="L1671" s="5"/>
      <c r="M1671" s="5"/>
      <c r="N1671" s="5"/>
      <c r="O1671" s="0" t="s">
        <v>8725</v>
      </c>
      <c r="P1671" s="0" t="s">
        <v>8726</v>
      </c>
      <c r="Q1671" s="0" t="s">
        <v>51</v>
      </c>
      <c r="R1671" s="0" t="s">
        <v>52</v>
      </c>
      <c r="S1671" s="0" t="n">
        <v>220</v>
      </c>
      <c r="T1671" s="0" t="n">
        <v>2932</v>
      </c>
      <c r="U1671" s="0" t="n">
        <v>2932</v>
      </c>
      <c r="W1671" s="0" t="s">
        <v>8727</v>
      </c>
      <c r="X1671" s="0" t="n">
        <v>8</v>
      </c>
      <c r="Y1671" s="0" t="s">
        <v>53</v>
      </c>
      <c r="Z1671" s="0" t="n">
        <v>2932</v>
      </c>
      <c r="AA1671" s="0" t="s">
        <v>54</v>
      </c>
      <c r="AB1671" s="0" t="s">
        <v>54</v>
      </c>
      <c r="AC1671" s="0" t="n">
        <v>650</v>
      </c>
      <c r="AD1671" s="0" t="s">
        <v>8728</v>
      </c>
      <c r="AG1671" s="6" t="n">
        <v>42460</v>
      </c>
      <c r="AH1671" s="0" t="n">
        <v>0</v>
      </c>
      <c r="AI1671" s="0" t="n">
        <v>0</v>
      </c>
      <c r="AJ1671" s="6" t="n">
        <v>42460</v>
      </c>
      <c r="AK1671" s="0" t="n">
        <v>650</v>
      </c>
      <c r="AL1671" s="6" t="n">
        <v>42460</v>
      </c>
      <c r="AM1671" s="0" t="n">
        <v>104</v>
      </c>
      <c r="AN1671" s="0" t="n">
        <v>119</v>
      </c>
      <c r="AO1671" s="0" t="n">
        <v>118</v>
      </c>
      <c r="AP1671" s="0" t="n">
        <v>126</v>
      </c>
      <c r="AQ1671" s="0" t="s">
        <v>189</v>
      </c>
      <c r="AR1671" s="0" t="s">
        <v>189</v>
      </c>
      <c r="AS1671" s="0" t="s">
        <v>53</v>
      </c>
      <c r="AT1671" s="0" t="n">
        <v>8</v>
      </c>
      <c r="AU1671" s="0" t="n">
        <v>7</v>
      </c>
      <c r="AV1671" s="0" t="s">
        <v>8729</v>
      </c>
      <c r="AX1671" s="0" t="s">
        <v>8533</v>
      </c>
    </row>
    <row r="1672" customFormat="false" ht="15" hidden="false" customHeight="false" outlineLevel="0" collapsed="false">
      <c r="A1672" s="0" t="s">
        <v>8730</v>
      </c>
      <c r="B1672" s="0" t="s">
        <v>8529</v>
      </c>
      <c r="C1672" s="0" t="s">
        <v>8731</v>
      </c>
      <c r="E1672" s="1" t="s">
        <v>8731</v>
      </c>
      <c r="G1672" s="5" t="s">
        <v>8731</v>
      </c>
      <c r="H1672" s="5"/>
      <c r="I1672" s="5"/>
      <c r="J1672" s="5"/>
      <c r="K1672" s="5"/>
      <c r="L1672" s="5"/>
      <c r="M1672" s="5"/>
      <c r="N1672" s="5"/>
      <c r="O1672" s="0" t="s">
        <v>8731</v>
      </c>
      <c r="P1672" s="0" t="s">
        <v>8732</v>
      </c>
      <c r="Q1672" s="0" t="s">
        <v>51</v>
      </c>
      <c r="R1672" s="0" t="s">
        <v>52</v>
      </c>
      <c r="S1672" s="0" t="n">
        <v>545</v>
      </c>
      <c r="T1672" s="0" t="n">
        <v>2120</v>
      </c>
      <c r="U1672" s="0" t="n">
        <v>2120</v>
      </c>
      <c r="V1672" s="0" t="n">
        <v>4645</v>
      </c>
      <c r="X1672" s="0" t="n">
        <v>14</v>
      </c>
      <c r="Y1672" s="0" t="s">
        <v>77</v>
      </c>
      <c r="Z1672" s="0" t="n">
        <v>2120</v>
      </c>
      <c r="AA1672" s="0" t="s">
        <v>54</v>
      </c>
      <c r="AB1672" s="0" t="s">
        <v>54</v>
      </c>
      <c r="AC1672" s="0" t="n">
        <v>7.528</v>
      </c>
      <c r="AD1672" s="0" t="s">
        <v>8531</v>
      </c>
      <c r="AG1672" s="6" t="n">
        <v>42460</v>
      </c>
      <c r="AH1672" s="0" t="n">
        <v>119</v>
      </c>
      <c r="AI1672" s="0" t="n">
        <v>135</v>
      </c>
      <c r="AJ1672" s="6" t="n">
        <v>42460</v>
      </c>
      <c r="AK1672" s="0" t="n">
        <v>7.528</v>
      </c>
      <c r="AL1672" s="6" t="n">
        <v>42460</v>
      </c>
      <c r="AM1672" s="0" t="n">
        <v>1.123</v>
      </c>
      <c r="AN1672" s="0" t="n">
        <v>1.279</v>
      </c>
      <c r="AO1672" s="0" t="n">
        <v>2.759</v>
      </c>
      <c r="AP1672" s="0" t="n">
        <v>3.083</v>
      </c>
      <c r="AQ1672" s="0" t="s">
        <v>8557</v>
      </c>
      <c r="AR1672" s="0" t="s">
        <v>58</v>
      </c>
      <c r="AS1672" s="0" t="s">
        <v>77</v>
      </c>
      <c r="AT1672" s="0" t="n">
        <v>11</v>
      </c>
      <c r="AU1672" s="0" t="n">
        <v>12</v>
      </c>
      <c r="AV1672" s="0" t="s">
        <v>8531</v>
      </c>
      <c r="AX1672" s="0" t="s">
        <v>8533</v>
      </c>
    </row>
    <row r="1673" customFormat="false" ht="15" hidden="false" customHeight="false" outlineLevel="0" collapsed="false">
      <c r="A1673" s="0" t="s">
        <v>8733</v>
      </c>
      <c r="B1673" s="0" t="s">
        <v>8529</v>
      </c>
      <c r="C1673" s="0" t="s">
        <v>8734</v>
      </c>
      <c r="E1673" s="1" t="s">
        <v>8734</v>
      </c>
      <c r="G1673" s="5" t="s">
        <v>8734</v>
      </c>
      <c r="H1673" s="5"/>
      <c r="I1673" s="5"/>
      <c r="J1673" s="5"/>
      <c r="K1673" s="5"/>
      <c r="L1673" s="5"/>
      <c r="M1673" s="5"/>
      <c r="N1673" s="5"/>
      <c r="O1673" s="0" t="s">
        <v>8734</v>
      </c>
      <c r="P1673" s="0" t="s">
        <v>8735</v>
      </c>
      <c r="Q1673" s="0" t="s">
        <v>51</v>
      </c>
      <c r="R1673" s="0" t="s">
        <v>52</v>
      </c>
      <c r="S1673" s="0" t="n">
        <v>1.042</v>
      </c>
      <c r="T1673" s="0" t="n">
        <v>2550</v>
      </c>
      <c r="U1673" s="0" t="n">
        <v>2550</v>
      </c>
      <c r="X1673" s="0" t="n">
        <v>145</v>
      </c>
      <c r="Y1673" s="0" t="s">
        <v>53</v>
      </c>
      <c r="Z1673" s="0" t="n">
        <v>2550</v>
      </c>
      <c r="AA1673" s="0" t="s">
        <v>54</v>
      </c>
      <c r="AB1673" s="0" t="s">
        <v>54</v>
      </c>
      <c r="AC1673" s="0" t="n">
        <v>1.415</v>
      </c>
      <c r="AD1673" s="0" t="s">
        <v>8615</v>
      </c>
      <c r="AG1673" s="6" t="n">
        <v>42460</v>
      </c>
      <c r="AH1673" s="0" t="n">
        <v>-150</v>
      </c>
      <c r="AI1673" s="0" t="n">
        <v>-171</v>
      </c>
      <c r="AJ1673" s="6" t="n">
        <v>42460</v>
      </c>
      <c r="AK1673" s="0" t="n">
        <v>1.415</v>
      </c>
      <c r="AL1673" s="6" t="n">
        <v>42460</v>
      </c>
      <c r="AM1673" s="0" t="n">
        <v>3.369</v>
      </c>
      <c r="AN1673" s="0" t="n">
        <v>3.835</v>
      </c>
      <c r="AO1673" s="0" t="n">
        <v>106</v>
      </c>
      <c r="AP1673" s="0" t="n">
        <v>119</v>
      </c>
      <c r="AQ1673" s="0" t="s">
        <v>8557</v>
      </c>
      <c r="AR1673" s="0" t="s">
        <v>58</v>
      </c>
      <c r="AS1673" s="0" t="s">
        <v>53</v>
      </c>
      <c r="AT1673" s="0" t="n">
        <v>88</v>
      </c>
      <c r="AU1673" s="0" t="n">
        <v>97</v>
      </c>
      <c r="AV1673" s="0" t="s">
        <v>8736</v>
      </c>
      <c r="AX1673" s="0" t="s">
        <v>8533</v>
      </c>
    </row>
    <row r="1674" customFormat="false" ht="15" hidden="false" customHeight="false" outlineLevel="0" collapsed="false">
      <c r="A1674" s="0" t="s">
        <v>8737</v>
      </c>
      <c r="B1674" s="0" t="s">
        <v>8529</v>
      </c>
      <c r="C1674" s="0" t="s">
        <v>8738</v>
      </c>
      <c r="E1674" s="1" t="s">
        <v>8738</v>
      </c>
      <c r="G1674" s="5" t="s">
        <v>8738</v>
      </c>
      <c r="H1674" s="5"/>
      <c r="I1674" s="5"/>
      <c r="J1674" s="5"/>
      <c r="K1674" s="5"/>
      <c r="L1674" s="5"/>
      <c r="M1674" s="5"/>
      <c r="N1674" s="5"/>
      <c r="O1674" s="0" t="s">
        <v>8738</v>
      </c>
      <c r="P1674" s="0" t="s">
        <v>8739</v>
      </c>
      <c r="Q1674" s="0" t="s">
        <v>51</v>
      </c>
      <c r="R1674" s="0" t="s">
        <v>52</v>
      </c>
      <c r="S1674" s="0" t="n">
        <v>173</v>
      </c>
      <c r="T1674" s="0" t="n">
        <v>2120</v>
      </c>
      <c r="U1674" s="0" t="n">
        <v>2120</v>
      </c>
      <c r="W1674" s="0" t="s">
        <v>8740</v>
      </c>
      <c r="X1674" s="0" t="n">
        <v>14</v>
      </c>
      <c r="Y1674" s="0" t="s">
        <v>53</v>
      </c>
      <c r="Z1674" s="0" t="n">
        <v>2120</v>
      </c>
      <c r="AA1674" s="0" t="s">
        <v>54</v>
      </c>
      <c r="AB1674" s="0" t="s">
        <v>54</v>
      </c>
      <c r="AD1674" s="0" t="s">
        <v>8541</v>
      </c>
      <c r="AG1674" s="6" t="n">
        <v>42460</v>
      </c>
      <c r="AH1674" s="0" t="n">
        <v>21</v>
      </c>
      <c r="AI1674" s="0" t="n">
        <v>23</v>
      </c>
      <c r="AJ1674" s="6" t="n">
        <v>42460</v>
      </c>
      <c r="AK1674" s="0" t="s">
        <v>56</v>
      </c>
      <c r="AM1674" s="0" t="n">
        <v>241</v>
      </c>
      <c r="AN1674" s="0" t="n">
        <v>275</v>
      </c>
      <c r="AO1674" s="0" t="n">
        <v>2.335</v>
      </c>
      <c r="AP1674" s="0" t="n">
        <v>2.609</v>
      </c>
      <c r="AQ1674" s="0" t="s">
        <v>8557</v>
      </c>
      <c r="AR1674" s="0" t="s">
        <v>58</v>
      </c>
      <c r="AS1674" s="0" t="s">
        <v>53</v>
      </c>
      <c r="AT1674" s="0" t="n">
        <v>8</v>
      </c>
      <c r="AU1674" s="0" t="n">
        <v>8</v>
      </c>
      <c r="AV1674" s="0" t="s">
        <v>8533</v>
      </c>
      <c r="AX1674" s="0" t="s">
        <v>8533</v>
      </c>
    </row>
    <row r="1675" customFormat="false" ht="15" hidden="false" customHeight="false" outlineLevel="0" collapsed="false">
      <c r="A1675" s="0" t="s">
        <v>8741</v>
      </c>
      <c r="B1675" s="0" t="s">
        <v>8529</v>
      </c>
      <c r="C1675" s="0" t="s">
        <v>8742</v>
      </c>
      <c r="E1675" s="1" t="s">
        <v>8742</v>
      </c>
      <c r="G1675" s="5" t="s">
        <v>8742</v>
      </c>
      <c r="H1675" s="5"/>
      <c r="I1675" s="5"/>
      <c r="J1675" s="5"/>
      <c r="K1675" s="5"/>
      <c r="L1675" s="5"/>
      <c r="M1675" s="5"/>
      <c r="N1675" s="5"/>
      <c r="O1675" s="0" t="s">
        <v>8743</v>
      </c>
      <c r="P1675" s="0" t="s">
        <v>8744</v>
      </c>
      <c r="Q1675" s="0" t="s">
        <v>51</v>
      </c>
      <c r="R1675" s="0" t="s">
        <v>52</v>
      </c>
      <c r="S1675" s="0" t="n">
        <v>16.395</v>
      </c>
      <c r="T1675" s="0" t="n">
        <v>6209</v>
      </c>
      <c r="U1675" s="0" t="n">
        <v>6209</v>
      </c>
      <c r="X1675" s="0" t="n">
        <v>166</v>
      </c>
      <c r="Y1675" s="0" t="s">
        <v>67</v>
      </c>
      <c r="AA1675" s="0" t="s">
        <v>120</v>
      </c>
      <c r="AB1675" s="0" t="s">
        <v>56</v>
      </c>
      <c r="AD1675" s="0" t="s">
        <v>8547</v>
      </c>
      <c r="AG1675" s="6" t="n">
        <v>42460</v>
      </c>
      <c r="AH1675" s="0" t="n">
        <v>3.217</v>
      </c>
      <c r="AI1675" s="0" t="n">
        <v>3.662</v>
      </c>
      <c r="AJ1675" s="6" t="n">
        <v>42460</v>
      </c>
      <c r="AK1675" s="0" t="n">
        <v>353.843</v>
      </c>
      <c r="AL1675" s="6" t="n">
        <v>42460</v>
      </c>
      <c r="AM1675" s="0" t="n">
        <v>11.836</v>
      </c>
      <c r="AN1675" s="0" t="n">
        <v>13.475</v>
      </c>
      <c r="AO1675" s="0" t="n">
        <v>63.51</v>
      </c>
      <c r="AP1675" s="0" t="n">
        <v>70.963</v>
      </c>
      <c r="AQ1675" s="0" t="s">
        <v>8557</v>
      </c>
      <c r="AR1675" s="0" t="s">
        <v>58</v>
      </c>
      <c r="AS1675" s="0" t="s">
        <v>67</v>
      </c>
      <c r="AT1675" s="0" t="n">
        <v>271</v>
      </c>
      <c r="AU1675" s="0" t="n">
        <v>70</v>
      </c>
      <c r="AX1675" s="0" t="s">
        <v>8533</v>
      </c>
    </row>
    <row r="1676" customFormat="false" ht="15" hidden="false" customHeight="false" outlineLevel="0" collapsed="false">
      <c r="A1676" s="0" t="s">
        <v>8745</v>
      </c>
      <c r="B1676" s="0" t="s">
        <v>8529</v>
      </c>
      <c r="C1676" s="0" t="s">
        <v>8746</v>
      </c>
      <c r="E1676" s="1" t="s">
        <v>8746</v>
      </c>
      <c r="G1676" s="5" t="s">
        <v>8746</v>
      </c>
      <c r="H1676" s="5"/>
      <c r="I1676" s="5"/>
      <c r="J1676" s="5"/>
      <c r="K1676" s="5"/>
      <c r="L1676" s="5"/>
      <c r="M1676" s="5"/>
      <c r="N1676" s="5"/>
      <c r="O1676" s="0" t="s">
        <v>8746</v>
      </c>
      <c r="P1676" s="0" t="s">
        <v>8747</v>
      </c>
      <c r="Q1676" s="0" t="s">
        <v>51</v>
      </c>
      <c r="R1676" s="0" t="s">
        <v>52</v>
      </c>
      <c r="S1676" s="0" t="n">
        <v>23</v>
      </c>
      <c r="T1676" s="0" t="n">
        <v>6209</v>
      </c>
      <c r="U1676" s="0" t="n">
        <v>6209</v>
      </c>
      <c r="W1676" s="0" t="s">
        <v>8748</v>
      </c>
      <c r="X1676" s="0" t="n">
        <v>54</v>
      </c>
      <c r="Y1676" s="0" t="s">
        <v>53</v>
      </c>
      <c r="Z1676" s="0" t="n">
        <v>6209</v>
      </c>
      <c r="AA1676" s="0" t="s">
        <v>54</v>
      </c>
      <c r="AB1676" s="0" t="s">
        <v>54</v>
      </c>
      <c r="AD1676" s="0" t="s">
        <v>8749</v>
      </c>
      <c r="AG1676" s="6" t="n">
        <v>42460</v>
      </c>
      <c r="AH1676" s="0" t="n">
        <v>-71</v>
      </c>
      <c r="AI1676" s="0" t="n">
        <v>-81</v>
      </c>
      <c r="AJ1676" s="6" t="n">
        <v>42460</v>
      </c>
      <c r="AK1676" s="0" t="s">
        <v>56</v>
      </c>
      <c r="AM1676" s="0" t="n">
        <v>206</v>
      </c>
      <c r="AN1676" s="0" t="n">
        <v>235</v>
      </c>
      <c r="AO1676" s="0" t="n">
        <v>3</v>
      </c>
      <c r="AP1676" s="0" t="n">
        <v>3</v>
      </c>
      <c r="AQ1676" s="0" t="s">
        <v>8557</v>
      </c>
      <c r="AR1676" s="0" t="s">
        <v>58</v>
      </c>
      <c r="AS1676" s="0" t="s">
        <v>53</v>
      </c>
      <c r="AT1676" s="0" t="n">
        <v>30</v>
      </c>
      <c r="AU1676" s="0" t="n">
        <v>44</v>
      </c>
      <c r="AX1676" s="0" t="s">
        <v>8533</v>
      </c>
    </row>
    <row r="1677" customFormat="false" ht="15" hidden="false" customHeight="false" outlineLevel="0" collapsed="false">
      <c r="A1677" s="0" t="s">
        <v>8750</v>
      </c>
      <c r="B1677" s="0" t="s">
        <v>8529</v>
      </c>
      <c r="C1677" s="0" t="s">
        <v>8751</v>
      </c>
      <c r="E1677" s="1" t="s">
        <v>8751</v>
      </c>
      <c r="G1677" s="5" t="s">
        <v>8751</v>
      </c>
      <c r="H1677" s="5"/>
      <c r="I1677" s="5"/>
      <c r="J1677" s="5"/>
      <c r="K1677" s="5"/>
      <c r="L1677" s="5"/>
      <c r="M1677" s="5" t="s">
        <v>8752</v>
      </c>
      <c r="N1677" s="5"/>
      <c r="O1677" s="0" t="s">
        <v>8751</v>
      </c>
      <c r="P1677" s="0" t="s">
        <v>8753</v>
      </c>
      <c r="Q1677" s="0" t="s">
        <v>51</v>
      </c>
      <c r="R1677" s="0" t="s">
        <v>52</v>
      </c>
      <c r="S1677" s="0" t="n">
        <v>3.462</v>
      </c>
      <c r="T1677" s="0" t="n">
        <v>6190</v>
      </c>
      <c r="U1677" s="0" t="n">
        <v>6190</v>
      </c>
      <c r="W1677" s="0" t="s">
        <v>8754</v>
      </c>
      <c r="X1677" s="0" t="n">
        <v>216</v>
      </c>
      <c r="Y1677" s="0" t="s">
        <v>77</v>
      </c>
      <c r="Z1677" s="0" t="n">
        <v>6190</v>
      </c>
      <c r="AA1677" s="0" t="s">
        <v>54</v>
      </c>
      <c r="AB1677" s="0" t="s">
        <v>54</v>
      </c>
      <c r="AC1677" s="0" t="n">
        <v>7.257</v>
      </c>
      <c r="AD1677" s="0" t="s">
        <v>8749</v>
      </c>
      <c r="AG1677" s="6" t="n">
        <v>42460</v>
      </c>
      <c r="AH1677" s="0" t="n">
        <v>90</v>
      </c>
      <c r="AI1677" s="0" t="n">
        <v>103</v>
      </c>
      <c r="AJ1677" s="6" t="n">
        <v>42460</v>
      </c>
      <c r="AK1677" s="0" t="n">
        <v>7.257</v>
      </c>
      <c r="AL1677" s="6" t="n">
        <v>42460</v>
      </c>
      <c r="AM1677" s="0" t="n">
        <v>13.515</v>
      </c>
      <c r="AN1677" s="0" t="n">
        <v>15.387</v>
      </c>
      <c r="AO1677" s="0" t="n">
        <v>693</v>
      </c>
      <c r="AP1677" s="0" t="n">
        <v>774</v>
      </c>
      <c r="AQ1677" s="0" t="s">
        <v>8557</v>
      </c>
      <c r="AR1677" s="0" t="s">
        <v>58</v>
      </c>
      <c r="AS1677" s="0" t="s">
        <v>77</v>
      </c>
      <c r="AT1677" s="0" t="n">
        <v>88</v>
      </c>
      <c r="AU1677" s="0" t="n">
        <v>91</v>
      </c>
      <c r="AX1677" s="0" t="s">
        <v>8533</v>
      </c>
    </row>
    <row r="1678" customFormat="false" ht="15" hidden="false" customHeight="false" outlineLevel="0" collapsed="false">
      <c r="A1678" s="0" t="s">
        <v>8755</v>
      </c>
      <c r="B1678" s="0" t="s">
        <v>8529</v>
      </c>
      <c r="C1678" s="0" t="s">
        <v>8756</v>
      </c>
      <c r="E1678" s="1" t="s">
        <v>8756</v>
      </c>
      <c r="G1678" s="5" t="s">
        <v>8756</v>
      </c>
      <c r="H1678" s="5"/>
      <c r="I1678" s="5"/>
      <c r="J1678" s="5"/>
      <c r="K1678" s="5"/>
      <c r="L1678" s="5"/>
      <c r="M1678" s="5"/>
      <c r="N1678" s="5"/>
      <c r="O1678" s="0" t="s">
        <v>8756</v>
      </c>
      <c r="P1678" s="0" t="s">
        <v>8757</v>
      </c>
      <c r="Q1678" s="0" t="s">
        <v>51</v>
      </c>
      <c r="R1678" s="0" t="s">
        <v>52</v>
      </c>
      <c r="S1678" s="0" t="n">
        <v>1.447</v>
      </c>
      <c r="T1678" s="0" t="n">
        <v>3512</v>
      </c>
      <c r="U1678" s="0" t="n">
        <v>3512</v>
      </c>
      <c r="X1678" s="0" t="n">
        <v>153</v>
      </c>
      <c r="Y1678" s="0" t="s">
        <v>53</v>
      </c>
      <c r="Z1678" s="0" t="n">
        <v>3512</v>
      </c>
      <c r="AA1678" s="0" t="s">
        <v>54</v>
      </c>
      <c r="AB1678" s="0" t="s">
        <v>54</v>
      </c>
      <c r="AD1678" s="0" t="s">
        <v>8710</v>
      </c>
      <c r="AG1678" s="6" t="n">
        <v>42460</v>
      </c>
      <c r="AH1678" s="0" t="n">
        <v>64</v>
      </c>
      <c r="AI1678" s="0" t="n">
        <v>73</v>
      </c>
      <c r="AJ1678" s="6" t="n">
        <v>42460</v>
      </c>
      <c r="AK1678" s="0" t="n">
        <v>6.9</v>
      </c>
      <c r="AL1678" s="6" t="n">
        <v>42094</v>
      </c>
      <c r="AM1678" s="0" t="n">
        <v>1.32</v>
      </c>
      <c r="AN1678" s="0" t="n">
        <v>1.503</v>
      </c>
      <c r="AO1678" s="0" t="n">
        <v>1.342</v>
      </c>
      <c r="AP1678" s="0" t="n">
        <v>1.5</v>
      </c>
      <c r="AQ1678" s="0" t="s">
        <v>8557</v>
      </c>
      <c r="AR1678" s="0" t="s">
        <v>58</v>
      </c>
      <c r="AS1678" s="0" t="s">
        <v>53</v>
      </c>
      <c r="AT1678" s="0" t="n">
        <v>103</v>
      </c>
      <c r="AU1678" s="0" t="n">
        <v>103</v>
      </c>
      <c r="AV1678" s="0" t="s">
        <v>8758</v>
      </c>
      <c r="AX1678" s="0" t="s">
        <v>8533</v>
      </c>
      <c r="AY1678" s="0" t="s">
        <v>8759</v>
      </c>
    </row>
    <row r="1679" customFormat="false" ht="15" hidden="false" customHeight="false" outlineLevel="0" collapsed="false">
      <c r="A1679" s="0" t="s">
        <v>8760</v>
      </c>
      <c r="B1679" s="0" t="s">
        <v>8529</v>
      </c>
      <c r="C1679" s="0" t="s">
        <v>8761</v>
      </c>
      <c r="E1679" s="1" t="s">
        <v>8761</v>
      </c>
      <c r="G1679" s="5" t="s">
        <v>8761</v>
      </c>
      <c r="H1679" s="5"/>
      <c r="I1679" s="5"/>
      <c r="J1679" s="5"/>
      <c r="K1679" s="5"/>
      <c r="L1679" s="5"/>
      <c r="M1679" s="5"/>
      <c r="N1679" s="5"/>
      <c r="O1679" s="0" t="s">
        <v>8761</v>
      </c>
      <c r="P1679" s="0" t="s">
        <v>8762</v>
      </c>
      <c r="Q1679" s="0" t="s">
        <v>51</v>
      </c>
      <c r="R1679" s="0" t="s">
        <v>52</v>
      </c>
      <c r="S1679" s="0" t="n">
        <v>188</v>
      </c>
      <c r="T1679" s="0" t="n">
        <v>6209</v>
      </c>
      <c r="U1679" s="0" t="n">
        <v>6209</v>
      </c>
      <c r="V1679" s="0" t="n">
        <v>6190</v>
      </c>
      <c r="X1679" s="0" t="n">
        <v>3</v>
      </c>
      <c r="Y1679" s="0" t="s">
        <v>53</v>
      </c>
      <c r="Z1679" s="0" t="n">
        <v>6209</v>
      </c>
      <c r="AA1679" s="0" t="s">
        <v>54</v>
      </c>
      <c r="AB1679" s="0" t="s">
        <v>54</v>
      </c>
      <c r="AD1679" s="0" t="s">
        <v>8541</v>
      </c>
      <c r="AG1679" s="6" t="n">
        <v>41729</v>
      </c>
      <c r="AH1679" s="0" t="n">
        <v>-2</v>
      </c>
      <c r="AI1679" s="0" t="n">
        <v>-3</v>
      </c>
      <c r="AJ1679" s="6" t="n">
        <v>41729</v>
      </c>
      <c r="AK1679" s="0" t="s">
        <v>56</v>
      </c>
      <c r="AM1679" s="0" t="n">
        <v>139</v>
      </c>
      <c r="AN1679" s="0" t="n">
        <v>191</v>
      </c>
      <c r="AO1679" s="0" t="n">
        <v>0</v>
      </c>
      <c r="AP1679" s="0" t="n">
        <v>0</v>
      </c>
      <c r="AQ1679" s="0" t="s">
        <v>8557</v>
      </c>
      <c r="AR1679" s="0" t="s">
        <v>58</v>
      </c>
      <c r="AS1679" s="0" t="s">
        <v>53</v>
      </c>
      <c r="AT1679" s="0" t="n">
        <v>3</v>
      </c>
      <c r="AU1679" s="0" t="n">
        <v>3</v>
      </c>
      <c r="AX1679" s="0" t="s">
        <v>8533</v>
      </c>
      <c r="AY1679" s="0" t="s">
        <v>8763</v>
      </c>
    </row>
    <row r="1680" customFormat="false" ht="15" hidden="false" customHeight="false" outlineLevel="0" collapsed="false">
      <c r="A1680" s="0" t="s">
        <v>8764</v>
      </c>
      <c r="B1680" s="0" t="s">
        <v>8529</v>
      </c>
      <c r="C1680" s="0" t="s">
        <v>8765</v>
      </c>
      <c r="E1680" s="1" t="s">
        <v>8765</v>
      </c>
      <c r="G1680" s="5" t="s">
        <v>8765</v>
      </c>
      <c r="H1680" s="5"/>
      <c r="I1680" s="5"/>
      <c r="J1680" s="5"/>
      <c r="K1680" s="5"/>
      <c r="L1680" s="5"/>
      <c r="M1680" s="5"/>
      <c r="N1680" s="5"/>
      <c r="O1680" s="0" t="s">
        <v>8765</v>
      </c>
      <c r="P1680" s="0" t="s">
        <v>8766</v>
      </c>
      <c r="Q1680" s="0" t="s">
        <v>51</v>
      </c>
      <c r="R1680" s="0" t="s">
        <v>52</v>
      </c>
      <c r="S1680" s="0" t="n">
        <v>812</v>
      </c>
      <c r="T1680" s="0" t="n">
        <v>6201</v>
      </c>
      <c r="U1680" s="0" t="n">
        <v>6201</v>
      </c>
      <c r="W1680" s="0" t="s">
        <v>8767</v>
      </c>
      <c r="X1680" s="0" t="n">
        <v>27</v>
      </c>
      <c r="Y1680" s="0" t="s">
        <v>53</v>
      </c>
      <c r="Z1680" s="0" t="n">
        <v>6201</v>
      </c>
      <c r="AA1680" s="0" t="s">
        <v>54</v>
      </c>
      <c r="AB1680" s="0" t="s">
        <v>54</v>
      </c>
      <c r="AD1680" s="0" t="s">
        <v>8531</v>
      </c>
      <c r="AG1680" s="6" t="n">
        <v>42825</v>
      </c>
      <c r="AH1680" s="0" t="n">
        <v>60</v>
      </c>
      <c r="AI1680" s="0" t="n">
        <v>65</v>
      </c>
      <c r="AJ1680" s="6" t="n">
        <v>42825</v>
      </c>
      <c r="AK1680" s="0" t="n">
        <v>16.223</v>
      </c>
      <c r="AL1680" s="6" t="n">
        <v>42460</v>
      </c>
      <c r="AM1680" s="0" t="n">
        <v>489</v>
      </c>
      <c r="AN1680" s="0" t="n">
        <v>523</v>
      </c>
      <c r="AO1680" s="0" t="n">
        <v>1.212</v>
      </c>
      <c r="AP1680" s="0" t="n">
        <v>1.354</v>
      </c>
      <c r="AQ1680" s="0" t="s">
        <v>8557</v>
      </c>
      <c r="AR1680" s="0" t="s">
        <v>58</v>
      </c>
      <c r="AS1680" s="0" t="s">
        <v>53</v>
      </c>
      <c r="AT1680" s="0" t="n">
        <v>16</v>
      </c>
      <c r="AU1680" s="0" t="n">
        <v>15</v>
      </c>
      <c r="AX1680" s="0" t="s">
        <v>8533</v>
      </c>
      <c r="AY1680" s="0" t="s">
        <v>8768</v>
      </c>
    </row>
    <row r="1681" customFormat="false" ht="15" hidden="false" customHeight="false" outlineLevel="0" collapsed="false">
      <c r="A1681" s="0" t="s">
        <v>8769</v>
      </c>
      <c r="B1681" s="0" t="s">
        <v>8529</v>
      </c>
      <c r="C1681" s="0" t="s">
        <v>8770</v>
      </c>
      <c r="E1681" s="1" t="s">
        <v>8770</v>
      </c>
      <c r="G1681" s="5" t="s">
        <v>8770</v>
      </c>
      <c r="H1681" s="5"/>
      <c r="I1681" s="5"/>
      <c r="J1681" s="5"/>
      <c r="K1681" s="5"/>
      <c r="L1681" s="5"/>
      <c r="M1681" s="5"/>
      <c r="N1681" s="5"/>
      <c r="O1681" s="0" t="s">
        <v>8770</v>
      </c>
      <c r="P1681" s="0" t="s">
        <v>8771</v>
      </c>
      <c r="Q1681" s="0" t="s">
        <v>51</v>
      </c>
      <c r="R1681" s="0" t="s">
        <v>52</v>
      </c>
      <c r="S1681" s="0" t="n">
        <v>109</v>
      </c>
      <c r="T1681" s="0" t="n">
        <v>2120</v>
      </c>
      <c r="U1681" s="0" t="n">
        <v>2120</v>
      </c>
      <c r="V1681" s="0" t="n">
        <v>3512</v>
      </c>
      <c r="X1681" s="0" t="n">
        <v>10</v>
      </c>
      <c r="Y1681" s="0" t="s">
        <v>128</v>
      </c>
      <c r="Z1681" s="0" t="n">
        <v>2120</v>
      </c>
      <c r="AA1681" s="0" t="s">
        <v>54</v>
      </c>
      <c r="AB1681" s="0" t="s">
        <v>54</v>
      </c>
      <c r="AC1681" s="0" t="n">
        <v>1.404</v>
      </c>
      <c r="AD1681" s="0" t="s">
        <v>8772</v>
      </c>
      <c r="AG1681" s="6" t="n">
        <v>42460</v>
      </c>
      <c r="AH1681" s="0" t="n">
        <v>14</v>
      </c>
      <c r="AI1681" s="0" t="n">
        <v>16</v>
      </c>
      <c r="AJ1681" s="6" t="n">
        <v>42460</v>
      </c>
      <c r="AK1681" s="0" t="n">
        <v>1.404</v>
      </c>
      <c r="AL1681" s="6" t="n">
        <v>42460</v>
      </c>
      <c r="AM1681" s="0" t="n">
        <v>141</v>
      </c>
      <c r="AN1681" s="0" t="n">
        <v>160</v>
      </c>
      <c r="AO1681" s="0" t="n">
        <v>716</v>
      </c>
      <c r="AP1681" s="0" t="n">
        <v>800</v>
      </c>
      <c r="AQ1681" s="0" t="s">
        <v>8557</v>
      </c>
      <c r="AR1681" s="0" t="s">
        <v>58</v>
      </c>
      <c r="AS1681" s="0" t="s">
        <v>128</v>
      </c>
      <c r="AT1681" s="0" t="n">
        <v>8</v>
      </c>
      <c r="AU1681" s="0" t="n">
        <v>10</v>
      </c>
      <c r="AX1681" s="0" t="s">
        <v>8533</v>
      </c>
      <c r="AY1681" s="0" t="s">
        <v>8773</v>
      </c>
    </row>
    <row r="1682" customFormat="false" ht="15" hidden="false" customHeight="false" outlineLevel="0" collapsed="false">
      <c r="A1682" s="0" t="s">
        <v>8774</v>
      </c>
      <c r="B1682" s="0" t="s">
        <v>8529</v>
      </c>
      <c r="C1682" s="0" t="s">
        <v>8775</v>
      </c>
      <c r="E1682" s="1" t="s">
        <v>8775</v>
      </c>
      <c r="G1682" s="5" t="s">
        <v>8775</v>
      </c>
      <c r="H1682" s="5"/>
      <c r="I1682" s="5"/>
      <c r="J1682" s="5"/>
      <c r="K1682" s="5"/>
      <c r="L1682" s="5"/>
      <c r="M1682" s="5"/>
      <c r="N1682" s="5"/>
      <c r="O1682" s="0" t="s">
        <v>8775</v>
      </c>
      <c r="P1682" s="0" t="s">
        <v>8776</v>
      </c>
      <c r="Q1682" s="0" t="s">
        <v>51</v>
      </c>
      <c r="R1682" s="0" t="s">
        <v>52</v>
      </c>
      <c r="S1682" s="0" t="n">
        <v>7</v>
      </c>
      <c r="T1682" s="0" t="n">
        <v>4651</v>
      </c>
      <c r="U1682" s="0" t="n">
        <v>4651</v>
      </c>
      <c r="X1682" s="0" t="n">
        <v>4</v>
      </c>
      <c r="Y1682" s="0" t="s">
        <v>128</v>
      </c>
      <c r="Z1682" s="0" t="n">
        <v>4651</v>
      </c>
      <c r="AA1682" s="0" t="s">
        <v>54</v>
      </c>
      <c r="AB1682" s="0" t="s">
        <v>54</v>
      </c>
      <c r="AD1682" s="0" t="s">
        <v>8777</v>
      </c>
      <c r="AG1682" s="6" t="n">
        <v>42460</v>
      </c>
      <c r="AH1682" s="0" t="n">
        <v>-13</v>
      </c>
      <c r="AI1682" s="0" t="n">
        <v>-15</v>
      </c>
      <c r="AJ1682" s="6" t="n">
        <v>42460</v>
      </c>
      <c r="AK1682" s="0" t="s">
        <v>56</v>
      </c>
      <c r="AM1682" s="0" t="n">
        <v>57</v>
      </c>
      <c r="AN1682" s="0" t="n">
        <v>65</v>
      </c>
      <c r="AO1682" s="0" t="n">
        <v>5</v>
      </c>
      <c r="AP1682" s="0" t="n">
        <v>6</v>
      </c>
      <c r="AQ1682" s="0" t="s">
        <v>8557</v>
      </c>
      <c r="AR1682" s="0" t="s">
        <v>58</v>
      </c>
      <c r="AS1682" s="0" t="s">
        <v>128</v>
      </c>
      <c r="AT1682" s="0" t="n">
        <v>2</v>
      </c>
      <c r="AU1682" s="0" t="n">
        <v>4</v>
      </c>
      <c r="AX1682" s="0" t="s">
        <v>8533</v>
      </c>
    </row>
    <row r="1683" customFormat="false" ht="15" hidden="false" customHeight="false" outlineLevel="0" collapsed="false">
      <c r="A1683" s="0" t="s">
        <v>8778</v>
      </c>
      <c r="B1683" s="0" t="s">
        <v>8529</v>
      </c>
      <c r="C1683" s="0" t="s">
        <v>8779</v>
      </c>
      <c r="E1683" s="1" t="s">
        <v>8779</v>
      </c>
      <c r="G1683" s="5" t="s">
        <v>8779</v>
      </c>
      <c r="H1683" s="5"/>
      <c r="I1683" s="5"/>
      <c r="J1683" s="5"/>
      <c r="K1683" s="5"/>
      <c r="L1683" s="5"/>
      <c r="M1683" s="5"/>
      <c r="N1683" s="5"/>
      <c r="O1683" s="0" t="s">
        <v>8779</v>
      </c>
      <c r="P1683" s="0" t="s">
        <v>8780</v>
      </c>
      <c r="Q1683" s="0" t="s">
        <v>51</v>
      </c>
      <c r="R1683" s="0" t="s">
        <v>52</v>
      </c>
      <c r="S1683" s="0" t="n">
        <v>35</v>
      </c>
      <c r="T1683" s="0" t="n">
        <v>6209</v>
      </c>
      <c r="U1683" s="0" t="n">
        <v>6209</v>
      </c>
      <c r="X1683" s="0" t="n">
        <v>6</v>
      </c>
      <c r="Y1683" s="0" t="s">
        <v>298</v>
      </c>
      <c r="Z1683" s="0" t="n">
        <v>6209</v>
      </c>
      <c r="AA1683" s="0" t="s">
        <v>54</v>
      </c>
      <c r="AB1683" s="0" t="s">
        <v>54</v>
      </c>
      <c r="AD1683" s="0" t="s">
        <v>8688</v>
      </c>
      <c r="AG1683" s="6" t="n">
        <v>42460</v>
      </c>
      <c r="AH1683" s="0" t="n">
        <v>-26</v>
      </c>
      <c r="AI1683" s="0" t="n">
        <v>-29</v>
      </c>
      <c r="AJ1683" s="6" t="n">
        <v>42460</v>
      </c>
      <c r="AK1683" s="0" t="s">
        <v>56</v>
      </c>
      <c r="AM1683" s="0" t="n">
        <v>23</v>
      </c>
      <c r="AN1683" s="0" t="n">
        <v>26</v>
      </c>
      <c r="AO1683" s="0" t="n">
        <v>3</v>
      </c>
      <c r="AP1683" s="0" t="n">
        <v>4</v>
      </c>
      <c r="AQ1683" s="0" t="s">
        <v>8557</v>
      </c>
      <c r="AR1683" s="0" t="s">
        <v>58</v>
      </c>
      <c r="AS1683" s="0" t="s">
        <v>298</v>
      </c>
      <c r="AT1683" s="0" t="n">
        <v>6</v>
      </c>
      <c r="AU1683" s="0" t="n">
        <v>5</v>
      </c>
      <c r="AX1683" s="0" t="s">
        <v>8533</v>
      </c>
    </row>
    <row r="1684" customFormat="false" ht="15" hidden="false" customHeight="false" outlineLevel="0" collapsed="false">
      <c r="A1684" s="0" t="s">
        <v>8781</v>
      </c>
      <c r="B1684" s="0" t="s">
        <v>8529</v>
      </c>
      <c r="C1684" s="0" t="s">
        <v>8782</v>
      </c>
      <c r="E1684" s="1" t="s">
        <v>8782</v>
      </c>
      <c r="G1684" s="5" t="s">
        <v>8782</v>
      </c>
      <c r="H1684" s="5" t="s">
        <v>8783</v>
      </c>
      <c r="I1684" s="5"/>
      <c r="J1684" s="5"/>
      <c r="K1684" s="5"/>
      <c r="L1684" s="5"/>
      <c r="M1684" s="5"/>
      <c r="N1684" s="5"/>
      <c r="O1684" s="0" t="s">
        <v>8782</v>
      </c>
      <c r="P1684" s="0" t="s">
        <v>8784</v>
      </c>
      <c r="Q1684" s="0" t="s">
        <v>51</v>
      </c>
      <c r="R1684" s="0" t="s">
        <v>52</v>
      </c>
      <c r="S1684" s="0" t="n">
        <v>123</v>
      </c>
      <c r="T1684" s="0" t="n">
        <v>6190</v>
      </c>
      <c r="U1684" s="0" t="n">
        <v>6190</v>
      </c>
      <c r="X1684" s="0" t="n">
        <v>68</v>
      </c>
      <c r="Y1684" s="0" t="s">
        <v>77</v>
      </c>
      <c r="Z1684" s="0" t="n">
        <v>6190</v>
      </c>
      <c r="AA1684" s="0" t="s">
        <v>54</v>
      </c>
      <c r="AB1684" s="0" t="s">
        <v>54</v>
      </c>
      <c r="AC1684" s="0" t="n">
        <v>890</v>
      </c>
      <c r="AD1684" s="0" t="s">
        <v>8531</v>
      </c>
      <c r="AG1684" s="6" t="n">
        <v>42460</v>
      </c>
      <c r="AH1684" s="0" t="n">
        <v>-2</v>
      </c>
      <c r="AI1684" s="0" t="n">
        <v>-2</v>
      </c>
      <c r="AJ1684" s="6" t="n">
        <v>42460</v>
      </c>
      <c r="AK1684" s="0" t="n">
        <v>890</v>
      </c>
      <c r="AL1684" s="6" t="n">
        <v>42460</v>
      </c>
      <c r="AM1684" s="0" t="n">
        <v>127</v>
      </c>
      <c r="AN1684" s="0" t="n">
        <v>145</v>
      </c>
      <c r="AO1684" s="0" t="n">
        <v>99</v>
      </c>
      <c r="AP1684" s="0" t="n">
        <v>111</v>
      </c>
      <c r="AQ1684" s="0" t="s">
        <v>8557</v>
      </c>
      <c r="AR1684" s="0" t="s">
        <v>58</v>
      </c>
      <c r="AS1684" s="0" t="s">
        <v>77</v>
      </c>
      <c r="AT1684" s="0" t="n">
        <v>54</v>
      </c>
      <c r="AU1684" s="0" t="n">
        <v>54</v>
      </c>
      <c r="AX1684" s="0" t="s">
        <v>8533</v>
      </c>
    </row>
    <row r="1685" customFormat="false" ht="15" hidden="false" customHeight="false" outlineLevel="0" collapsed="false">
      <c r="A1685" s="0" t="s">
        <v>8785</v>
      </c>
      <c r="B1685" s="0" t="s">
        <v>8529</v>
      </c>
      <c r="C1685" s="0" t="s">
        <v>8786</v>
      </c>
      <c r="E1685" s="1" t="s">
        <v>8786</v>
      </c>
      <c r="G1685" s="5" t="s">
        <v>8786</v>
      </c>
      <c r="H1685" s="5"/>
      <c r="I1685" s="5"/>
      <c r="J1685" s="5"/>
      <c r="K1685" s="5"/>
      <c r="L1685" s="5"/>
      <c r="M1685" s="5"/>
      <c r="N1685" s="5"/>
      <c r="Q1685" s="0" t="s">
        <v>51</v>
      </c>
      <c r="R1685" s="0" t="s">
        <v>52</v>
      </c>
      <c r="S1685" s="0" t="n">
        <v>475</v>
      </c>
      <c r="T1685" s="0" t="n">
        <v>2120</v>
      </c>
      <c r="U1685" s="0" t="n">
        <v>2120</v>
      </c>
      <c r="X1685" s="0" t="n">
        <v>6</v>
      </c>
      <c r="Y1685" s="0" t="s">
        <v>77</v>
      </c>
      <c r="AD1685" s="0" t="s">
        <v>8787</v>
      </c>
      <c r="AG1685" s="6" t="n">
        <v>42460</v>
      </c>
      <c r="AH1685" s="0" t="n">
        <v>95</v>
      </c>
      <c r="AI1685" s="0" t="n">
        <v>108</v>
      </c>
      <c r="AJ1685" s="6" t="n">
        <v>42460</v>
      </c>
      <c r="AK1685" s="0" t="n">
        <v>8.007</v>
      </c>
      <c r="AL1685" s="6" t="n">
        <v>42460</v>
      </c>
      <c r="AM1685" s="0" t="n">
        <v>326</v>
      </c>
      <c r="AN1685" s="0" t="n">
        <v>371</v>
      </c>
      <c r="AO1685" s="0" t="n">
        <v>1.36</v>
      </c>
      <c r="AP1685" s="0" t="n">
        <v>1.52</v>
      </c>
      <c r="AQ1685" s="0" t="s">
        <v>8557</v>
      </c>
      <c r="AR1685" s="0" t="s">
        <v>58</v>
      </c>
      <c r="AS1685" s="0" t="s">
        <v>77</v>
      </c>
      <c r="AT1685" s="0" t="n">
        <v>0</v>
      </c>
      <c r="AU1685" s="0" t="n">
        <v>1</v>
      </c>
      <c r="AX1685" s="0" t="s">
        <v>8533</v>
      </c>
    </row>
    <row r="1686" customFormat="false" ht="15" hidden="false" customHeight="false" outlineLevel="0" collapsed="false">
      <c r="A1686" s="0" t="s">
        <v>8788</v>
      </c>
      <c r="B1686" s="0" t="s">
        <v>8789</v>
      </c>
      <c r="C1686" s="0" t="s">
        <v>8790</v>
      </c>
      <c r="E1686" s="1" t="s">
        <v>8790</v>
      </c>
      <c r="G1686" s="5" t="s">
        <v>8790</v>
      </c>
      <c r="H1686" s="5"/>
      <c r="I1686" s="5"/>
      <c r="J1686" s="5"/>
      <c r="K1686" s="5"/>
      <c r="L1686" s="5"/>
      <c r="M1686" s="5"/>
      <c r="N1686" s="5"/>
      <c r="O1686" s="0" t="s">
        <v>8790</v>
      </c>
      <c r="P1686" s="0" t="s">
        <v>8791</v>
      </c>
      <c r="Q1686" s="0" t="s">
        <v>51</v>
      </c>
      <c r="R1686" s="0" t="s">
        <v>52</v>
      </c>
      <c r="S1686" s="0" t="n">
        <v>521</v>
      </c>
      <c r="T1686" s="0" t="n">
        <v>3250</v>
      </c>
      <c r="U1686" s="0" t="n">
        <v>3250</v>
      </c>
      <c r="X1686" s="0" t="n">
        <v>106</v>
      </c>
      <c r="Y1686" s="0" t="s">
        <v>77</v>
      </c>
      <c r="Z1686" s="0" t="n">
        <v>3250</v>
      </c>
      <c r="AA1686" s="0" t="s">
        <v>54</v>
      </c>
      <c r="AB1686" s="0" t="s">
        <v>54</v>
      </c>
      <c r="AC1686" s="0" t="n">
        <v>2.799</v>
      </c>
      <c r="AD1686" s="0" t="s">
        <v>8792</v>
      </c>
      <c r="AG1686" s="6" t="n">
        <v>42735</v>
      </c>
      <c r="AH1686" s="0" t="n">
        <v>48</v>
      </c>
      <c r="AI1686" s="0" t="n">
        <v>51</v>
      </c>
      <c r="AJ1686" s="6" t="n">
        <v>42735</v>
      </c>
      <c r="AK1686" s="0" t="n">
        <v>2.799</v>
      </c>
      <c r="AL1686" s="6" t="n">
        <v>42735</v>
      </c>
      <c r="AM1686" s="0" t="n">
        <v>708</v>
      </c>
      <c r="AN1686" s="0" t="n">
        <v>746</v>
      </c>
      <c r="AO1686" s="0" t="n">
        <v>1.245</v>
      </c>
      <c r="AP1686" s="0" t="n">
        <v>1.391</v>
      </c>
      <c r="AQ1686" s="0" t="s">
        <v>4791</v>
      </c>
      <c r="AR1686" s="0" t="s">
        <v>58</v>
      </c>
      <c r="AS1686" s="0" t="s">
        <v>77</v>
      </c>
      <c r="AT1686" s="0" t="n">
        <v>50</v>
      </c>
      <c r="AU1686" s="0" t="n">
        <v>49</v>
      </c>
      <c r="AV1686" s="0" t="s">
        <v>8793</v>
      </c>
      <c r="AX1686" s="0" t="s">
        <v>8793</v>
      </c>
      <c r="AY1686" s="0" t="s">
        <v>8794</v>
      </c>
    </row>
    <row r="1687" customFormat="false" ht="15" hidden="false" customHeight="false" outlineLevel="0" collapsed="false">
      <c r="A1687" s="0" t="s">
        <v>8795</v>
      </c>
      <c r="B1687" s="0" t="s">
        <v>8789</v>
      </c>
      <c r="C1687" s="0" t="s">
        <v>8796</v>
      </c>
      <c r="E1687" s="1" t="s">
        <v>8796</v>
      </c>
      <c r="G1687" s="5" t="s">
        <v>8796</v>
      </c>
      <c r="H1687" s="5" t="s">
        <v>8797</v>
      </c>
      <c r="I1687" s="5"/>
      <c r="J1687" s="5"/>
      <c r="K1687" s="5"/>
      <c r="L1687" s="5"/>
      <c r="M1687" s="5"/>
      <c r="N1687" s="5"/>
      <c r="O1687" s="0" t="s">
        <v>8796</v>
      </c>
      <c r="P1687" s="0" t="s">
        <v>8798</v>
      </c>
      <c r="Q1687" s="0" t="s">
        <v>51</v>
      </c>
      <c r="R1687" s="0" t="s">
        <v>52</v>
      </c>
      <c r="S1687" s="0" t="n">
        <v>1.022</v>
      </c>
      <c r="T1687" s="0" t="n">
        <v>2893</v>
      </c>
      <c r="U1687" s="0" t="n">
        <v>2893</v>
      </c>
      <c r="W1687" s="0" t="s">
        <v>8799</v>
      </c>
      <c r="X1687" s="0" t="n">
        <v>97</v>
      </c>
      <c r="Y1687" s="0" t="s">
        <v>77</v>
      </c>
      <c r="Z1687" s="0" t="n">
        <v>2893</v>
      </c>
      <c r="AA1687" s="0" t="s">
        <v>54</v>
      </c>
      <c r="AB1687" s="0" t="s">
        <v>54</v>
      </c>
      <c r="AC1687" s="0" t="n">
        <v>4.599</v>
      </c>
      <c r="AD1687" s="0" t="s">
        <v>8800</v>
      </c>
      <c r="AG1687" s="6" t="n">
        <v>42735</v>
      </c>
      <c r="AH1687" s="0" t="n">
        <v>76</v>
      </c>
      <c r="AI1687" s="0" t="n">
        <v>80</v>
      </c>
      <c r="AJ1687" s="6" t="n">
        <v>42735</v>
      </c>
      <c r="AK1687" s="0" t="n">
        <v>4.599</v>
      </c>
      <c r="AL1687" s="6" t="n">
        <v>42735</v>
      </c>
      <c r="AM1687" s="0" t="n">
        <v>1.392</v>
      </c>
      <c r="AN1687" s="0" t="n">
        <v>1.468</v>
      </c>
      <c r="AO1687" s="0" t="n">
        <v>2.272</v>
      </c>
      <c r="AP1687" s="0" t="n">
        <v>2.539</v>
      </c>
      <c r="AQ1687" s="0" t="s">
        <v>8801</v>
      </c>
      <c r="AR1687" s="0" t="s">
        <v>58</v>
      </c>
      <c r="AS1687" s="0" t="s">
        <v>77</v>
      </c>
      <c r="AT1687" s="0" t="n">
        <v>52</v>
      </c>
      <c r="AU1687" s="0" t="n">
        <v>52</v>
      </c>
      <c r="AV1687" s="0" t="s">
        <v>8793</v>
      </c>
      <c r="AX1687" s="0" t="s">
        <v>8793</v>
      </c>
      <c r="AY1687" s="0" t="s">
        <v>8802</v>
      </c>
    </row>
    <row r="1688" customFormat="false" ht="15" hidden="false" customHeight="false" outlineLevel="0" collapsed="false">
      <c r="A1688" s="7" t="s">
        <v>8803</v>
      </c>
      <c r="B1688" s="0" t="s">
        <v>8804</v>
      </c>
      <c r="C1688" s="0" t="s">
        <v>8805</v>
      </c>
      <c r="E1688" s="1" t="s">
        <v>8805</v>
      </c>
      <c r="G1688" s="5" t="s">
        <v>8805</v>
      </c>
      <c r="H1688" s="5"/>
      <c r="I1688" s="5"/>
      <c r="J1688" s="5"/>
      <c r="K1688" s="5"/>
      <c r="L1688" s="5"/>
      <c r="M1688" s="5"/>
      <c r="N1688" s="5"/>
      <c r="O1688" s="0" t="s">
        <v>8806</v>
      </c>
      <c r="P1688" s="0" t="s">
        <v>8807</v>
      </c>
      <c r="Q1688" s="0" t="s">
        <v>51</v>
      </c>
      <c r="R1688" s="0" t="s">
        <v>52</v>
      </c>
      <c r="S1688" s="0" t="n">
        <v>466</v>
      </c>
      <c r="T1688" s="0" t="n">
        <v>2751</v>
      </c>
      <c r="U1688" s="0" t="n">
        <v>2751</v>
      </c>
      <c r="V1688" s="0" t="n">
        <v>2751</v>
      </c>
      <c r="X1688" s="0" t="n">
        <v>32</v>
      </c>
      <c r="Y1688" s="0" t="s">
        <v>67</v>
      </c>
      <c r="Z1688" s="0" t="s">
        <v>120</v>
      </c>
      <c r="AA1688" s="0" t="s">
        <v>120</v>
      </c>
      <c r="AB1688" s="0" t="s">
        <v>56</v>
      </c>
      <c r="AC1688" s="0" t="s">
        <v>120</v>
      </c>
      <c r="AD1688" s="0" t="s">
        <v>8808</v>
      </c>
      <c r="AG1688" s="6" t="n">
        <v>42735</v>
      </c>
      <c r="AH1688" s="0" t="n">
        <v>-6</v>
      </c>
      <c r="AI1688" s="0" t="n">
        <v>-6</v>
      </c>
      <c r="AJ1688" s="6" t="n">
        <v>42735</v>
      </c>
      <c r="AK1688" s="0" t="n">
        <v>3.663</v>
      </c>
      <c r="AL1688" s="6" t="n">
        <v>42735</v>
      </c>
      <c r="AM1688" s="0" t="n">
        <v>371</v>
      </c>
      <c r="AN1688" s="0" t="n">
        <v>391</v>
      </c>
      <c r="AO1688" s="0" t="n">
        <v>115</v>
      </c>
      <c r="AP1688" s="0" t="n">
        <v>128</v>
      </c>
      <c r="AQ1688" s="0" t="s">
        <v>8809</v>
      </c>
      <c r="AR1688" s="0" t="s">
        <v>58</v>
      </c>
      <c r="AS1688" s="0" t="s">
        <v>67</v>
      </c>
      <c r="AT1688" s="0" t="n">
        <v>24</v>
      </c>
      <c r="AU1688" s="0" t="n">
        <v>21</v>
      </c>
      <c r="AX1688" s="0" t="s">
        <v>5941</v>
      </c>
      <c r="AY1688" s="0" t="s">
        <v>8810</v>
      </c>
    </row>
    <row r="1689" customFormat="false" ht="15" hidden="false" customHeight="false" outlineLevel="0" collapsed="false">
      <c r="A1689" s="0" t="s">
        <v>8811</v>
      </c>
      <c r="B1689" s="0" t="s">
        <v>8804</v>
      </c>
      <c r="C1689" s="0" t="s">
        <v>8812</v>
      </c>
      <c r="E1689" s="1" t="s">
        <v>8812</v>
      </c>
      <c r="G1689" s="5" t="s">
        <v>8812</v>
      </c>
      <c r="H1689" s="5"/>
      <c r="I1689" s="5"/>
      <c r="J1689" s="5"/>
      <c r="K1689" s="5"/>
      <c r="L1689" s="5"/>
      <c r="M1689" s="5"/>
      <c r="N1689" s="5"/>
      <c r="O1689" s="0" t="s">
        <v>8813</v>
      </c>
      <c r="P1689" s="0" t="s">
        <v>8814</v>
      </c>
      <c r="Q1689" s="0" t="s">
        <v>51</v>
      </c>
      <c r="R1689" s="0" t="s">
        <v>52</v>
      </c>
      <c r="S1689" s="0" t="n">
        <v>416</v>
      </c>
      <c r="T1689" s="0" t="n">
        <v>2830</v>
      </c>
      <c r="U1689" s="0" t="n">
        <v>2830</v>
      </c>
      <c r="V1689" s="0" t="n">
        <v>2824</v>
      </c>
      <c r="X1689" s="0" t="n">
        <v>81</v>
      </c>
      <c r="Y1689" s="0" t="s">
        <v>67</v>
      </c>
      <c r="Z1689" s="0" t="n">
        <v>6499</v>
      </c>
      <c r="AA1689" s="0" t="s">
        <v>8815</v>
      </c>
      <c r="AB1689" s="0" t="s">
        <v>56</v>
      </c>
      <c r="AC1689" s="0" t="n">
        <v>1.832</v>
      </c>
      <c r="AD1689" s="0" t="s">
        <v>8816</v>
      </c>
      <c r="AG1689" s="6" t="n">
        <v>42735</v>
      </c>
      <c r="AH1689" s="0" t="n">
        <v>18</v>
      </c>
      <c r="AI1689" s="0" t="n">
        <v>19</v>
      </c>
      <c r="AJ1689" s="6" t="n">
        <v>42735</v>
      </c>
      <c r="AK1689" s="0" t="n">
        <v>1.686</v>
      </c>
      <c r="AL1689" s="6" t="n">
        <v>42735</v>
      </c>
      <c r="AM1689" s="0" t="n">
        <v>406</v>
      </c>
      <c r="AN1689" s="0" t="n">
        <v>428</v>
      </c>
      <c r="AO1689" s="0" t="n">
        <v>282</v>
      </c>
      <c r="AP1689" s="0" t="n">
        <v>315</v>
      </c>
      <c r="AQ1689" s="0" t="s">
        <v>8809</v>
      </c>
      <c r="AR1689" s="0" t="s">
        <v>58</v>
      </c>
      <c r="AS1689" s="0" t="s">
        <v>67</v>
      </c>
      <c r="AT1689" s="0" t="n">
        <v>47</v>
      </c>
      <c r="AU1689" s="0" t="n">
        <v>31</v>
      </c>
      <c r="AV1689" s="0" t="s">
        <v>8816</v>
      </c>
      <c r="AX1689" s="0" t="s">
        <v>5941</v>
      </c>
    </row>
    <row r="1690" customFormat="false" ht="15" hidden="false" customHeight="false" outlineLevel="0" collapsed="false">
      <c r="A1690" s="0" t="s">
        <v>8817</v>
      </c>
      <c r="B1690" s="0" t="s">
        <v>8804</v>
      </c>
      <c r="C1690" s="0" t="s">
        <v>8818</v>
      </c>
      <c r="E1690" s="1" t="s">
        <v>8818</v>
      </c>
      <c r="G1690" s="5" t="s">
        <v>8818</v>
      </c>
      <c r="H1690" s="5"/>
      <c r="I1690" s="5"/>
      <c r="J1690" s="5"/>
      <c r="K1690" s="5"/>
      <c r="L1690" s="5"/>
      <c r="M1690" s="5"/>
      <c r="N1690" s="5"/>
      <c r="O1690" s="0" t="s">
        <v>8819</v>
      </c>
      <c r="P1690" s="0" t="s">
        <v>8820</v>
      </c>
      <c r="Q1690" s="0" t="s">
        <v>51</v>
      </c>
      <c r="R1690" s="0" t="s">
        <v>52</v>
      </c>
      <c r="S1690" s="0" t="n">
        <v>373</v>
      </c>
      <c r="T1690" s="0" t="n">
        <v>7010</v>
      </c>
      <c r="U1690" s="0" t="n">
        <v>7010</v>
      </c>
      <c r="X1690" s="0" t="n">
        <v>109</v>
      </c>
      <c r="Y1690" s="0" t="s">
        <v>67</v>
      </c>
      <c r="Z1690" s="0" t="n">
        <v>6420</v>
      </c>
      <c r="AA1690" s="0" t="s">
        <v>120</v>
      </c>
      <c r="AB1690" s="0" t="s">
        <v>56</v>
      </c>
      <c r="AD1690" s="0" t="s">
        <v>8821</v>
      </c>
      <c r="AE1690" s="0" t="s">
        <v>8822</v>
      </c>
      <c r="AF1690" s="0" t="n">
        <v>14</v>
      </c>
      <c r="AG1690" s="0" t="n">
        <v>16</v>
      </c>
      <c r="AH1690" s="6" t="n">
        <v>42369</v>
      </c>
      <c r="AI1690" s="0" t="n">
        <v>3.228</v>
      </c>
      <c r="AJ1690" s="6" t="n">
        <v>42369</v>
      </c>
      <c r="AK1690" s="0" t="n">
        <v>386</v>
      </c>
      <c r="AL1690" s="0" t="n">
        <v>421</v>
      </c>
      <c r="AM1690" s="0" t="n">
        <v>271</v>
      </c>
      <c r="AN1690" s="0" t="n">
        <v>384</v>
      </c>
      <c r="AO1690" s="0" t="s">
        <v>189</v>
      </c>
      <c r="AP1690" s="0" t="s">
        <v>189</v>
      </c>
      <c r="AQ1690" s="0" t="s">
        <v>67</v>
      </c>
      <c r="AR1690" s="0" t="n">
        <v>37</v>
      </c>
      <c r="AS1690" s="0" t="n">
        <v>32</v>
      </c>
      <c r="AT1690" s="0" t="s">
        <v>5941</v>
      </c>
      <c r="AV1690" s="0" t="s">
        <v>5941</v>
      </c>
      <c r="AW1690" s="0" t="s">
        <v>8823</v>
      </c>
    </row>
    <row r="1691" customFormat="false" ht="15" hidden="false" customHeight="false" outlineLevel="0" collapsed="false">
      <c r="A1691" s="0" t="s">
        <v>8824</v>
      </c>
      <c r="B1691" s="0" t="s">
        <v>8804</v>
      </c>
      <c r="C1691" s="0" t="s">
        <v>8825</v>
      </c>
      <c r="E1691" s="1" t="s">
        <v>8825</v>
      </c>
      <c r="G1691" s="5" t="s">
        <v>8825</v>
      </c>
      <c r="H1691" s="5"/>
      <c r="I1691" s="5"/>
      <c r="J1691" s="5"/>
      <c r="K1691" s="5"/>
      <c r="L1691" s="5"/>
      <c r="M1691" s="5"/>
      <c r="N1691" s="5"/>
      <c r="O1691" s="0" t="s">
        <v>8826</v>
      </c>
      <c r="P1691" s="0" t="s">
        <v>8827</v>
      </c>
      <c r="Q1691" s="0" t="s">
        <v>51</v>
      </c>
      <c r="R1691" s="0" t="s">
        <v>52</v>
      </c>
      <c r="S1691" s="0" t="n">
        <v>2.785</v>
      </c>
      <c r="T1691" s="0" t="n">
        <v>2891</v>
      </c>
      <c r="U1691" s="0" t="n">
        <v>2891</v>
      </c>
      <c r="V1691" s="0" t="n">
        <v>6420</v>
      </c>
      <c r="X1691" s="0" t="n">
        <v>265</v>
      </c>
      <c r="Y1691" s="0" t="s">
        <v>67</v>
      </c>
      <c r="Z1691" s="0" t="n">
        <v>6810</v>
      </c>
      <c r="AA1691" s="0" t="s">
        <v>8828</v>
      </c>
      <c r="AB1691" s="0" t="s">
        <v>56</v>
      </c>
      <c r="AC1691" s="0" t="n">
        <v>10.293</v>
      </c>
      <c r="AD1691" s="0" t="s">
        <v>8829</v>
      </c>
      <c r="AG1691" s="6" t="n">
        <v>42551</v>
      </c>
      <c r="AH1691" s="0" t="n">
        <v>88</v>
      </c>
      <c r="AI1691" s="0" t="n">
        <v>98</v>
      </c>
      <c r="AJ1691" s="6" t="n">
        <v>42551</v>
      </c>
      <c r="AK1691" s="0" t="n">
        <v>9.419</v>
      </c>
      <c r="AL1691" s="6" t="n">
        <v>42551</v>
      </c>
      <c r="AM1691" s="0" t="n">
        <v>5.333</v>
      </c>
      <c r="AN1691" s="0" t="n">
        <v>5.921</v>
      </c>
      <c r="AO1691" s="0" t="n">
        <v>892</v>
      </c>
      <c r="AP1691" s="0" t="n">
        <v>997</v>
      </c>
      <c r="AQ1691" s="0" t="s">
        <v>8809</v>
      </c>
      <c r="AR1691" s="0" t="s">
        <v>58</v>
      </c>
      <c r="AS1691" s="0" t="s">
        <v>67</v>
      </c>
      <c r="AT1691" s="0" t="n">
        <v>112</v>
      </c>
      <c r="AU1691" s="0" t="n">
        <v>78</v>
      </c>
      <c r="AW1691" s="0" t="s">
        <v>8830</v>
      </c>
      <c r="AX1691" s="0" t="s">
        <v>5941</v>
      </c>
      <c r="AY1691" s="0" t="s">
        <v>8830</v>
      </c>
    </row>
    <row r="1692" customFormat="false" ht="15" hidden="false" customHeight="false" outlineLevel="0" collapsed="false">
      <c r="A1692" s="0" t="s">
        <v>8831</v>
      </c>
      <c r="B1692" s="0" t="s">
        <v>8804</v>
      </c>
      <c r="C1692" s="0" t="s">
        <v>8832</v>
      </c>
      <c r="E1692" s="1" t="s">
        <v>8832</v>
      </c>
      <c r="G1692" s="5" t="s">
        <v>8832</v>
      </c>
      <c r="H1692" s="5"/>
      <c r="I1692" s="5"/>
      <c r="J1692" s="5"/>
      <c r="K1692" s="5"/>
      <c r="L1692" s="5"/>
      <c r="M1692" s="5"/>
      <c r="N1692" s="5"/>
      <c r="O1692" s="0" t="s">
        <v>8832</v>
      </c>
      <c r="P1692" s="0" t="s">
        <v>8833</v>
      </c>
      <c r="Q1692" s="0" t="s">
        <v>51</v>
      </c>
      <c r="R1692" s="0" t="s">
        <v>52</v>
      </c>
      <c r="S1692" s="0" t="n">
        <v>629</v>
      </c>
      <c r="T1692" s="0" t="n">
        <v>2932</v>
      </c>
      <c r="U1692" s="0" t="n">
        <v>2932</v>
      </c>
      <c r="X1692" s="0" t="n">
        <v>60</v>
      </c>
      <c r="Y1692" s="0" t="s">
        <v>77</v>
      </c>
      <c r="Z1692" s="0" t="n">
        <v>2932</v>
      </c>
      <c r="AA1692" s="0" t="s">
        <v>54</v>
      </c>
      <c r="AB1692" s="0" t="s">
        <v>54</v>
      </c>
      <c r="AC1692" s="0" t="n">
        <v>2.979</v>
      </c>
      <c r="AD1692" s="0" t="s">
        <v>8834</v>
      </c>
      <c r="AG1692" s="6" t="n">
        <v>42735</v>
      </c>
      <c r="AH1692" s="0" t="n">
        <v>-9</v>
      </c>
      <c r="AI1692" s="0" t="n">
        <v>-10</v>
      </c>
      <c r="AJ1692" s="6" t="n">
        <v>42735</v>
      </c>
      <c r="AK1692" s="0" t="n">
        <v>2.979</v>
      </c>
      <c r="AL1692" s="6" t="n">
        <v>42735</v>
      </c>
      <c r="AM1692" s="0" t="n">
        <v>486</v>
      </c>
      <c r="AN1692" s="0" t="n">
        <v>513</v>
      </c>
      <c r="AO1692" s="0" t="n">
        <v>222</v>
      </c>
      <c r="AP1692" s="0" t="n">
        <v>248</v>
      </c>
      <c r="AQ1692" s="0" t="s">
        <v>8809</v>
      </c>
      <c r="AR1692" s="0" t="s">
        <v>58</v>
      </c>
      <c r="AS1692" s="0" t="s">
        <v>77</v>
      </c>
      <c r="AT1692" s="0" t="n">
        <v>23</v>
      </c>
      <c r="AU1692" s="0" t="n">
        <v>30</v>
      </c>
      <c r="AV1692" s="0" t="s">
        <v>8834</v>
      </c>
      <c r="AX1692" s="0" t="s">
        <v>5941</v>
      </c>
      <c r="AY1692" s="0" t="s">
        <v>8835</v>
      </c>
    </row>
    <row r="1693" customFormat="false" ht="15" hidden="false" customHeight="false" outlineLevel="0" collapsed="false">
      <c r="A1693" s="0" t="s">
        <v>8836</v>
      </c>
      <c r="B1693" s="0" t="s">
        <v>8804</v>
      </c>
      <c r="C1693" s="0" t="s">
        <v>8837</v>
      </c>
      <c r="E1693" s="1" t="s">
        <v>8837</v>
      </c>
      <c r="G1693" s="5" t="s">
        <v>8837</v>
      </c>
      <c r="H1693" s="5"/>
      <c r="I1693" s="5"/>
      <c r="J1693" s="5"/>
      <c r="K1693" s="5"/>
      <c r="L1693" s="5"/>
      <c r="M1693" s="5"/>
      <c r="N1693" s="5"/>
      <c r="O1693" s="0" t="s">
        <v>8838</v>
      </c>
      <c r="P1693" s="0" t="s">
        <v>8839</v>
      </c>
      <c r="Q1693" s="0" t="s">
        <v>51</v>
      </c>
      <c r="R1693" s="0" t="s">
        <v>119</v>
      </c>
      <c r="S1693" s="0" t="n">
        <v>84</v>
      </c>
      <c r="T1693" s="0" t="n">
        <v>2590</v>
      </c>
      <c r="U1693" s="0" t="n">
        <v>2590</v>
      </c>
      <c r="X1693" s="0" t="n">
        <v>16</v>
      </c>
      <c r="Y1693" s="0" t="s">
        <v>67</v>
      </c>
      <c r="Z1693" s="0" t="n">
        <v>6810</v>
      </c>
      <c r="AA1693" s="0" t="s">
        <v>54</v>
      </c>
      <c r="AB1693" s="0" t="s">
        <v>54</v>
      </c>
      <c r="AC1693" s="0" t="n">
        <v>541</v>
      </c>
      <c r="AD1693" s="0" t="s">
        <v>8840</v>
      </c>
      <c r="AE1693" s="0" t="s">
        <v>8841</v>
      </c>
      <c r="AF1693" s="0" t="n">
        <v>7</v>
      </c>
      <c r="AG1693" s="0" t="n">
        <v>7</v>
      </c>
      <c r="AH1693" s="6" t="n">
        <v>42369</v>
      </c>
      <c r="AI1693" s="0" t="n">
        <v>398</v>
      </c>
      <c r="AJ1693" s="6" t="n">
        <v>42369</v>
      </c>
      <c r="AK1693" s="0" t="n">
        <v>140</v>
      </c>
      <c r="AL1693" s="0" t="n">
        <v>152</v>
      </c>
      <c r="AM1693" s="0" t="s">
        <v>56</v>
      </c>
      <c r="AN1693" s="0" t="s">
        <v>56</v>
      </c>
      <c r="AO1693" s="0" t="s">
        <v>70</v>
      </c>
      <c r="AP1693" s="0" t="s">
        <v>70</v>
      </c>
      <c r="AQ1693" s="0" t="s">
        <v>67</v>
      </c>
      <c r="AR1693" s="0" t="n">
        <v>16</v>
      </c>
      <c r="AS1693" s="0" t="n">
        <v>9</v>
      </c>
      <c r="AT1693" s="0" t="s">
        <v>8842</v>
      </c>
      <c r="AV1693" s="0" t="s">
        <v>5941</v>
      </c>
      <c r="AW1693" s="0" t="s">
        <v>8843</v>
      </c>
    </row>
    <row r="1694" customFormat="false" ht="15" hidden="false" customHeight="false" outlineLevel="0" collapsed="false">
      <c r="A1694" s="0" t="s">
        <v>8844</v>
      </c>
      <c r="B1694" s="0" t="s">
        <v>8804</v>
      </c>
      <c r="C1694" s="0" t="s">
        <v>8845</v>
      </c>
      <c r="E1694" s="1" t="s">
        <v>8845</v>
      </c>
      <c r="G1694" s="5" t="s">
        <v>8845</v>
      </c>
      <c r="H1694" s="5"/>
      <c r="I1694" s="5"/>
      <c r="J1694" s="5"/>
      <c r="K1694" s="5"/>
      <c r="L1694" s="5"/>
      <c r="M1694" s="5"/>
      <c r="N1694" s="5"/>
      <c r="O1694" s="0" t="s">
        <v>8846</v>
      </c>
      <c r="P1694" s="0" t="s">
        <v>8847</v>
      </c>
      <c r="Q1694" s="0" t="s">
        <v>51</v>
      </c>
      <c r="R1694" s="0" t="s">
        <v>52</v>
      </c>
      <c r="S1694" s="0" t="n">
        <v>1.544</v>
      </c>
      <c r="T1694" s="0" t="n">
        <v>7010</v>
      </c>
      <c r="U1694" s="0" t="n">
        <v>7010</v>
      </c>
      <c r="X1694" s="0" t="n">
        <v>72</v>
      </c>
      <c r="Y1694" s="0" t="s">
        <v>67</v>
      </c>
      <c r="AA1694" s="0" t="s">
        <v>54</v>
      </c>
      <c r="AB1694" s="0" t="s">
        <v>54</v>
      </c>
      <c r="AD1694" s="0" t="s">
        <v>8848</v>
      </c>
      <c r="AE1694" s="0" t="s">
        <v>8849</v>
      </c>
      <c r="AF1694" s="0" t="n">
        <v>50</v>
      </c>
      <c r="AG1694" s="0" t="n">
        <v>55</v>
      </c>
      <c r="AH1694" s="6" t="n">
        <v>42369</v>
      </c>
      <c r="AI1694" s="0" t="n">
        <v>2.866</v>
      </c>
      <c r="AJ1694" s="6" t="n">
        <v>42369</v>
      </c>
      <c r="AK1694" s="0" t="n">
        <v>1.275</v>
      </c>
      <c r="AL1694" s="0" t="n">
        <v>1.388</v>
      </c>
      <c r="AM1694" s="0" t="s">
        <v>56</v>
      </c>
      <c r="AN1694" s="0" t="s">
        <v>56</v>
      </c>
      <c r="AO1694" s="0" t="s">
        <v>70</v>
      </c>
      <c r="AP1694" s="0" t="s">
        <v>70</v>
      </c>
      <c r="AQ1694" s="0" t="s">
        <v>67</v>
      </c>
      <c r="AR1694" s="0" t="n">
        <v>31</v>
      </c>
      <c r="AS1694" s="0" t="n">
        <v>24</v>
      </c>
      <c r="AT1694" s="0" t="s">
        <v>5941</v>
      </c>
      <c r="AV1694" s="0" t="s">
        <v>5941</v>
      </c>
      <c r="AW1694" s="0" t="s">
        <v>8850</v>
      </c>
    </row>
    <row r="1695" customFormat="false" ht="15" hidden="false" customHeight="false" outlineLevel="0" collapsed="false">
      <c r="A1695" s="0" t="s">
        <v>8851</v>
      </c>
      <c r="B1695" s="0" t="s">
        <v>8804</v>
      </c>
      <c r="C1695" s="0" t="s">
        <v>8852</v>
      </c>
      <c r="E1695" s="1" t="s">
        <v>8852</v>
      </c>
      <c r="G1695" s="5" t="s">
        <v>8852</v>
      </c>
      <c r="H1695" s="5"/>
      <c r="I1695" s="5"/>
      <c r="J1695" s="5"/>
      <c r="K1695" s="5"/>
      <c r="L1695" s="5"/>
      <c r="M1695" s="5"/>
      <c r="N1695" s="5"/>
      <c r="O1695" s="0" t="s">
        <v>8853</v>
      </c>
      <c r="P1695" s="0" t="s">
        <v>8854</v>
      </c>
      <c r="Q1695" s="0" t="s">
        <v>51</v>
      </c>
      <c r="R1695" s="0" t="s">
        <v>52</v>
      </c>
      <c r="S1695" s="0" t="n">
        <v>2.432</v>
      </c>
      <c r="T1695" s="0" t="n">
        <v>2932</v>
      </c>
      <c r="U1695" s="0" t="n">
        <v>2932</v>
      </c>
      <c r="X1695" s="0" t="n">
        <v>147</v>
      </c>
      <c r="Y1695" s="0" t="s">
        <v>67</v>
      </c>
      <c r="Z1695" s="0" t="s">
        <v>120</v>
      </c>
      <c r="AA1695" s="0" t="s">
        <v>120</v>
      </c>
      <c r="AB1695" s="0" t="s">
        <v>56</v>
      </c>
      <c r="AC1695" s="0" t="s">
        <v>120</v>
      </c>
      <c r="AD1695" s="0" t="s">
        <v>8855</v>
      </c>
      <c r="AG1695" s="6" t="n">
        <v>42735</v>
      </c>
      <c r="AH1695" s="0" t="n">
        <v>241</v>
      </c>
      <c r="AI1695" s="0" t="n">
        <v>254</v>
      </c>
      <c r="AJ1695" s="6" t="n">
        <v>42735</v>
      </c>
      <c r="AK1695" s="0" t="n">
        <v>7.867</v>
      </c>
      <c r="AL1695" s="6" t="n">
        <v>42369</v>
      </c>
      <c r="AM1695" s="0" t="n">
        <v>1.965</v>
      </c>
      <c r="AN1695" s="0" t="n">
        <v>2.071</v>
      </c>
      <c r="AO1695" s="0" t="n">
        <v>4.428</v>
      </c>
      <c r="AP1695" s="0" t="n">
        <v>4.947</v>
      </c>
      <c r="AQ1695" s="0" t="s">
        <v>8809</v>
      </c>
      <c r="AR1695" s="0" t="s">
        <v>58</v>
      </c>
      <c r="AS1695" s="0" t="s">
        <v>67</v>
      </c>
      <c r="AT1695" s="0" t="n">
        <v>33</v>
      </c>
      <c r="AU1695" s="0" t="n">
        <v>34</v>
      </c>
      <c r="AV1695" s="0" t="s">
        <v>8856</v>
      </c>
      <c r="AX1695" s="0" t="s">
        <v>5941</v>
      </c>
      <c r="AY1695" s="0" t="s">
        <v>8857</v>
      </c>
    </row>
    <row r="1696" customFormat="false" ht="15" hidden="false" customHeight="false" outlineLevel="0" collapsed="false">
      <c r="A1696" s="0" t="s">
        <v>8858</v>
      </c>
      <c r="B1696" s="0" t="s">
        <v>8804</v>
      </c>
      <c r="C1696" s="0" t="s">
        <v>8859</v>
      </c>
      <c r="E1696" s="1" t="s">
        <v>8859</v>
      </c>
      <c r="G1696" s="5" t="s">
        <v>8859</v>
      </c>
      <c r="H1696" s="5"/>
      <c r="I1696" s="5"/>
      <c r="J1696" s="5"/>
      <c r="K1696" s="5"/>
      <c r="L1696" s="5"/>
      <c r="M1696" s="5"/>
      <c r="N1696" s="5"/>
      <c r="O1696" s="0" t="s">
        <v>8859</v>
      </c>
      <c r="P1696" s="0" t="s">
        <v>8860</v>
      </c>
      <c r="Q1696" s="0" t="s">
        <v>51</v>
      </c>
      <c r="R1696" s="0" t="s">
        <v>52</v>
      </c>
      <c r="S1696" s="0" t="n">
        <v>1.562</v>
      </c>
      <c r="T1696" s="0" t="n">
        <v>2899</v>
      </c>
      <c r="U1696" s="0" t="n">
        <v>2899</v>
      </c>
      <c r="X1696" s="0" t="n">
        <v>1</v>
      </c>
      <c r="Y1696" s="0" t="s">
        <v>128</v>
      </c>
      <c r="Z1696" s="0" t="n">
        <v>2899</v>
      </c>
      <c r="AA1696" s="0" t="s">
        <v>54</v>
      </c>
      <c r="AB1696" s="0" t="s">
        <v>54</v>
      </c>
      <c r="AC1696" s="0" t="n">
        <v>4.197</v>
      </c>
      <c r="AD1696" s="0" t="s">
        <v>8861</v>
      </c>
      <c r="AE1696" s="0" t="s">
        <v>8862</v>
      </c>
      <c r="AF1696" s="0" t="n">
        <v>31</v>
      </c>
      <c r="AG1696" s="0" t="n">
        <v>33</v>
      </c>
      <c r="AH1696" s="6" t="n">
        <v>42369</v>
      </c>
      <c r="AI1696" s="0" t="n">
        <v>4.197</v>
      </c>
      <c r="AJ1696" s="6" t="n">
        <v>42369</v>
      </c>
      <c r="AK1696" s="0" t="n">
        <v>1.875</v>
      </c>
      <c r="AL1696" s="0" t="n">
        <v>2.041</v>
      </c>
      <c r="AM1696" s="0" t="s">
        <v>56</v>
      </c>
      <c r="AN1696" s="0" t="s">
        <v>56</v>
      </c>
      <c r="AO1696" s="0" t="s">
        <v>70</v>
      </c>
      <c r="AP1696" s="0" t="s">
        <v>70</v>
      </c>
      <c r="AQ1696" s="0" t="s">
        <v>128</v>
      </c>
      <c r="AR1696" s="0" t="n">
        <v>68</v>
      </c>
      <c r="AS1696" s="0" t="n">
        <v>92</v>
      </c>
      <c r="AV1696" s="0" t="s">
        <v>5941</v>
      </c>
      <c r="AW1696" s="0" t="s">
        <v>8863</v>
      </c>
    </row>
    <row r="1697" customFormat="false" ht="15" hidden="false" customHeight="false" outlineLevel="0" collapsed="false">
      <c r="A1697" s="0" t="s">
        <v>8864</v>
      </c>
      <c r="B1697" s="0" t="s">
        <v>8804</v>
      </c>
      <c r="C1697" s="0" t="s">
        <v>8865</v>
      </c>
      <c r="E1697" s="1" t="s">
        <v>8865</v>
      </c>
      <c r="G1697" s="5" t="s">
        <v>8865</v>
      </c>
      <c r="H1697" s="5"/>
      <c r="I1697" s="5"/>
      <c r="J1697" s="5"/>
      <c r="K1697" s="5"/>
      <c r="L1697" s="5"/>
      <c r="M1697" s="5"/>
      <c r="N1697" s="5"/>
      <c r="O1697" s="0" t="s">
        <v>8866</v>
      </c>
      <c r="P1697" s="0" t="s">
        <v>8867</v>
      </c>
      <c r="Q1697" s="0" t="s">
        <v>51</v>
      </c>
      <c r="R1697" s="0" t="s">
        <v>52</v>
      </c>
      <c r="S1697" s="0" t="n">
        <v>1.431</v>
      </c>
      <c r="T1697" s="0" t="n">
        <v>2899</v>
      </c>
      <c r="U1697" s="0" t="n">
        <v>2899</v>
      </c>
      <c r="X1697" s="0" t="n">
        <v>999</v>
      </c>
      <c r="Y1697" s="0" t="s">
        <v>67</v>
      </c>
      <c r="Z1697" s="0" t="n">
        <v>6499</v>
      </c>
      <c r="AA1697" s="0" t="s">
        <v>120</v>
      </c>
      <c r="AB1697" s="0" t="s">
        <v>8868</v>
      </c>
      <c r="AC1697" s="0" t="n">
        <v>4.588</v>
      </c>
      <c r="AD1697" s="0" t="s">
        <v>8869</v>
      </c>
      <c r="AG1697" s="6" t="n">
        <v>42735</v>
      </c>
      <c r="AH1697" s="0" t="n">
        <v>94</v>
      </c>
      <c r="AI1697" s="0" t="n">
        <v>99</v>
      </c>
      <c r="AJ1697" s="6" t="n">
        <v>42735</v>
      </c>
      <c r="AK1697" s="0" t="n">
        <v>5.109</v>
      </c>
      <c r="AL1697" s="6" t="n">
        <v>42735</v>
      </c>
      <c r="AM1697" s="0" t="n">
        <v>1.376</v>
      </c>
      <c r="AN1697" s="0" t="n">
        <v>1.451</v>
      </c>
      <c r="AO1697" s="0" t="n">
        <v>3.278</v>
      </c>
      <c r="AP1697" s="0" t="n">
        <v>3.663</v>
      </c>
      <c r="AQ1697" s="0" t="s">
        <v>8809</v>
      </c>
      <c r="AR1697" s="0" t="s">
        <v>58</v>
      </c>
      <c r="AS1697" s="0" t="s">
        <v>67</v>
      </c>
      <c r="AT1697" s="0" t="n">
        <v>103</v>
      </c>
      <c r="AU1697" s="0" t="n">
        <v>97</v>
      </c>
      <c r="AX1697" s="0" t="s">
        <v>5941</v>
      </c>
      <c r="AY1697" s="0" t="s">
        <v>8870</v>
      </c>
    </row>
    <row r="1698" customFormat="false" ht="15" hidden="false" customHeight="false" outlineLevel="0" collapsed="false">
      <c r="A1698" s="0" t="s">
        <v>8871</v>
      </c>
      <c r="B1698" s="0" t="s">
        <v>8804</v>
      </c>
      <c r="C1698" s="0" t="s">
        <v>8872</v>
      </c>
      <c r="E1698" s="1" t="s">
        <v>8872</v>
      </c>
      <c r="G1698" s="5" t="s">
        <v>8872</v>
      </c>
      <c r="H1698" s="5"/>
      <c r="I1698" s="5"/>
      <c r="J1698" s="5"/>
      <c r="K1698" s="5"/>
      <c r="L1698" s="5"/>
      <c r="M1698" s="5"/>
      <c r="N1698" s="5"/>
      <c r="O1698" s="0" t="s">
        <v>8872</v>
      </c>
      <c r="P1698" s="0" t="s">
        <v>8873</v>
      </c>
      <c r="Q1698" s="0" t="s">
        <v>451</v>
      </c>
      <c r="R1698" s="0" t="s">
        <v>52</v>
      </c>
      <c r="S1698" s="0" t="n">
        <v>19.136</v>
      </c>
      <c r="T1698" s="0" t="n">
        <v>6419</v>
      </c>
      <c r="U1698" s="0" t="n">
        <v>6419</v>
      </c>
      <c r="V1698" s="0" t="n">
        <v>6492</v>
      </c>
      <c r="W1698" s="0" t="s">
        <v>8874</v>
      </c>
      <c r="X1698" s="0" t="n">
        <v>1.923</v>
      </c>
      <c r="Y1698" s="0" t="s">
        <v>53</v>
      </c>
      <c r="Z1698" s="0" t="n">
        <v>6419</v>
      </c>
      <c r="AA1698" s="0" t="s">
        <v>54</v>
      </c>
      <c r="AB1698" s="0" t="s">
        <v>54</v>
      </c>
      <c r="AC1698" s="0" t="n">
        <v>135.2</v>
      </c>
      <c r="AD1698" s="0" t="s">
        <v>8875</v>
      </c>
      <c r="AG1698" s="6" t="n">
        <v>42735</v>
      </c>
      <c r="AH1698" s="0" t="n">
        <v>-11.326</v>
      </c>
      <c r="AI1698" s="0" t="n">
        <v>-11.939</v>
      </c>
      <c r="AJ1698" s="6" t="n">
        <v>42735</v>
      </c>
      <c r="AK1698" s="0" t="n">
        <v>135.2</v>
      </c>
      <c r="AL1698" s="6" t="n">
        <v>42735</v>
      </c>
      <c r="AM1698" s="0" t="n">
        <v>859.533</v>
      </c>
      <c r="AN1698" s="0" t="n">
        <v>906.034</v>
      </c>
      <c r="AO1698" s="0" t="n">
        <v>35.277</v>
      </c>
      <c r="AP1698" s="0" t="n">
        <v>39.417</v>
      </c>
      <c r="AQ1698" s="0" t="s">
        <v>8809</v>
      </c>
      <c r="AR1698" s="0" t="s">
        <v>58</v>
      </c>
      <c r="AS1698" s="0" t="s">
        <v>53</v>
      </c>
      <c r="AT1698" s="0" t="n">
        <v>1880</v>
      </c>
      <c r="AU1698" s="0" t="n">
        <v>2.972</v>
      </c>
      <c r="AX1698" s="0" t="s">
        <v>5941</v>
      </c>
      <c r="AY1698" s="0" t="s">
        <v>8876</v>
      </c>
    </row>
    <row r="1699" customFormat="false" ht="15" hidden="false" customHeight="false" outlineLevel="0" collapsed="false">
      <c r="A1699" s="0" t="s">
        <v>8877</v>
      </c>
      <c r="B1699" s="0" t="s">
        <v>8804</v>
      </c>
      <c r="C1699" s="0" t="s">
        <v>8878</v>
      </c>
      <c r="E1699" s="1" t="s">
        <v>8878</v>
      </c>
      <c r="G1699" s="5" t="s">
        <v>8878</v>
      </c>
      <c r="H1699" s="5"/>
      <c r="I1699" s="5"/>
      <c r="J1699" s="5"/>
      <c r="K1699" s="5"/>
      <c r="L1699" s="5"/>
      <c r="M1699" s="5"/>
      <c r="N1699" s="5"/>
      <c r="O1699" s="0" t="s">
        <v>8879</v>
      </c>
      <c r="P1699" s="0" t="s">
        <v>8880</v>
      </c>
      <c r="Q1699" s="0" t="s">
        <v>51</v>
      </c>
      <c r="R1699" s="0" t="s">
        <v>52</v>
      </c>
      <c r="S1699" s="0" t="n">
        <v>307</v>
      </c>
      <c r="T1699" s="0" t="n">
        <v>2733</v>
      </c>
      <c r="U1699" s="0" t="n">
        <v>2733</v>
      </c>
      <c r="X1699" s="0" t="n">
        <v>27</v>
      </c>
      <c r="Y1699" s="0" t="s">
        <v>67</v>
      </c>
      <c r="Z1699" s="0" t="s">
        <v>120</v>
      </c>
      <c r="AA1699" s="0" t="s">
        <v>120</v>
      </c>
      <c r="AB1699" s="0" t="s">
        <v>56</v>
      </c>
      <c r="AC1699" s="0" t="s">
        <v>120</v>
      </c>
      <c r="AD1699" s="0" t="s">
        <v>8881</v>
      </c>
      <c r="AE1699" s="0" t="s">
        <v>8882</v>
      </c>
      <c r="AF1699" s="0" t="n">
        <v>24</v>
      </c>
      <c r="AG1699" s="0" t="n">
        <v>26</v>
      </c>
      <c r="AH1699" s="6" t="n">
        <v>42369</v>
      </c>
      <c r="AI1699" s="0" t="n">
        <v>1.497</v>
      </c>
      <c r="AJ1699" s="6" t="n">
        <v>42369</v>
      </c>
      <c r="AK1699" s="0" t="n">
        <v>276</v>
      </c>
      <c r="AL1699" s="0" t="n">
        <v>300</v>
      </c>
      <c r="AM1699" s="0" t="n">
        <v>609</v>
      </c>
      <c r="AN1699" s="0" t="n">
        <v>868</v>
      </c>
      <c r="AO1699" s="0" t="s">
        <v>189</v>
      </c>
      <c r="AP1699" s="0" t="s">
        <v>189</v>
      </c>
      <c r="AQ1699" s="0" t="s">
        <v>67</v>
      </c>
      <c r="AR1699" s="0" t="n">
        <v>26</v>
      </c>
      <c r="AS1699" s="0" t="n">
        <v>20</v>
      </c>
      <c r="AT1699" s="0" t="s">
        <v>8881</v>
      </c>
      <c r="AV1699" s="0" t="s">
        <v>5941</v>
      </c>
    </row>
    <row r="1700" customFormat="false" ht="15" hidden="false" customHeight="false" outlineLevel="0" collapsed="false">
      <c r="A1700" s="0" t="s">
        <v>8883</v>
      </c>
      <c r="B1700" s="0" t="s">
        <v>8804</v>
      </c>
      <c r="C1700" s="0" t="s">
        <v>8884</v>
      </c>
      <c r="E1700" s="1" t="s">
        <v>8884</v>
      </c>
      <c r="G1700" s="5" t="s">
        <v>8884</v>
      </c>
      <c r="H1700" s="5"/>
      <c r="I1700" s="5"/>
      <c r="J1700" s="5"/>
      <c r="K1700" s="5"/>
      <c r="L1700" s="5"/>
      <c r="M1700" s="5"/>
      <c r="N1700" s="5"/>
      <c r="O1700" s="0" t="s">
        <v>8885</v>
      </c>
      <c r="P1700" s="0" t="s">
        <v>8886</v>
      </c>
      <c r="Q1700" s="0" t="s">
        <v>51</v>
      </c>
      <c r="R1700" s="0" t="s">
        <v>52</v>
      </c>
      <c r="S1700" s="0" t="n">
        <v>4.674</v>
      </c>
      <c r="T1700" s="0" t="n">
        <v>3011</v>
      </c>
      <c r="U1700" s="0" t="n">
        <v>3011</v>
      </c>
      <c r="W1700" s="0" t="s">
        <v>8887</v>
      </c>
      <c r="X1700" s="0" t="n">
        <v>957</v>
      </c>
      <c r="Y1700" s="0" t="s">
        <v>67</v>
      </c>
      <c r="Z1700" s="0" t="s">
        <v>120</v>
      </c>
      <c r="AA1700" s="0" t="s">
        <v>120</v>
      </c>
      <c r="AB1700" s="0" t="s">
        <v>56</v>
      </c>
      <c r="AC1700" s="0" t="s">
        <v>120</v>
      </c>
      <c r="AD1700" s="0" t="s">
        <v>8888</v>
      </c>
      <c r="AG1700" s="6" t="n">
        <v>42735</v>
      </c>
      <c r="AH1700" s="0" t="n">
        <v>25</v>
      </c>
      <c r="AI1700" s="0" t="n">
        <v>27</v>
      </c>
      <c r="AJ1700" s="6" t="n">
        <v>42735</v>
      </c>
      <c r="AK1700" s="0" t="n">
        <v>19.181</v>
      </c>
      <c r="AL1700" s="6" t="n">
        <v>42735</v>
      </c>
      <c r="AM1700" s="0" t="n">
        <v>5.677</v>
      </c>
      <c r="AN1700" s="0" t="n">
        <v>5.984</v>
      </c>
      <c r="AO1700" s="0" t="n">
        <v>1.504</v>
      </c>
      <c r="AP1700" s="0" t="n">
        <v>1.681</v>
      </c>
      <c r="AQ1700" s="0" t="s">
        <v>8809</v>
      </c>
      <c r="AR1700" s="0" t="s">
        <v>58</v>
      </c>
      <c r="AS1700" s="0" t="s">
        <v>67</v>
      </c>
      <c r="AT1700" s="0" t="n">
        <v>387</v>
      </c>
      <c r="AU1700" s="0" t="n">
        <v>77</v>
      </c>
      <c r="AV1700" s="0" t="s">
        <v>5941</v>
      </c>
      <c r="AX1700" s="0" t="s">
        <v>5941</v>
      </c>
      <c r="AY1700" s="0" t="s">
        <v>8889</v>
      </c>
    </row>
    <row r="1701" customFormat="false" ht="15" hidden="false" customHeight="false" outlineLevel="0" collapsed="false">
      <c r="A1701" s="0" t="s">
        <v>8890</v>
      </c>
      <c r="B1701" s="0" t="s">
        <v>8804</v>
      </c>
      <c r="C1701" s="0" t="s">
        <v>8891</v>
      </c>
      <c r="E1701" s="1" t="s">
        <v>8891</v>
      </c>
      <c r="G1701" s="5" t="s">
        <v>8891</v>
      </c>
      <c r="H1701" s="5"/>
      <c r="I1701" s="5"/>
      <c r="J1701" s="5"/>
      <c r="K1701" s="5"/>
      <c r="L1701" s="5"/>
      <c r="M1701" s="5"/>
      <c r="N1701" s="5"/>
      <c r="O1701" s="0" t="s">
        <v>8891</v>
      </c>
      <c r="P1701" s="0" t="s">
        <v>8892</v>
      </c>
      <c r="Q1701" s="0" t="s">
        <v>51</v>
      </c>
      <c r="R1701" s="0" t="s">
        <v>52</v>
      </c>
      <c r="S1701" s="0" t="n">
        <v>13.433</v>
      </c>
      <c r="T1701" s="0" t="n">
        <v>3030</v>
      </c>
      <c r="U1701" s="0" t="n">
        <v>3030</v>
      </c>
      <c r="V1701" s="0" t="n">
        <v>2651</v>
      </c>
      <c r="W1701" s="0" t="s">
        <v>8893</v>
      </c>
      <c r="X1701" s="0" t="n">
        <v>992</v>
      </c>
      <c r="Y1701" s="0" t="s">
        <v>77</v>
      </c>
      <c r="Z1701" s="0" t="n">
        <v>3030</v>
      </c>
      <c r="AA1701" s="0" t="s">
        <v>54</v>
      </c>
      <c r="AB1701" s="0" t="s">
        <v>54</v>
      </c>
      <c r="AC1701" s="0" t="n">
        <v>45.631</v>
      </c>
      <c r="AD1701" s="0" t="s">
        <v>8894</v>
      </c>
      <c r="AG1701" s="6" t="n">
        <v>42735</v>
      </c>
      <c r="AH1701" s="0" t="n">
        <v>505</v>
      </c>
      <c r="AI1701" s="0" t="n">
        <v>532</v>
      </c>
      <c r="AJ1701" s="6" t="n">
        <v>42735</v>
      </c>
      <c r="AK1701" s="0" t="n">
        <v>45.631</v>
      </c>
      <c r="AL1701" s="6" t="n">
        <v>42735</v>
      </c>
      <c r="AM1701" s="0" t="n">
        <v>25.385</v>
      </c>
      <c r="AN1701" s="0" t="n">
        <v>26.758</v>
      </c>
      <c r="AO1701" s="0" t="n">
        <v>8.904</v>
      </c>
      <c r="AP1701" s="0" t="n">
        <v>9.948</v>
      </c>
      <c r="AQ1701" s="0" t="s">
        <v>8809</v>
      </c>
      <c r="AR1701" s="0" t="s">
        <v>58</v>
      </c>
      <c r="AS1701" s="0" t="s">
        <v>77</v>
      </c>
      <c r="AT1701" s="0" t="n">
        <v>268</v>
      </c>
      <c r="AU1701" s="0" t="n">
        <v>359</v>
      </c>
      <c r="AX1701" s="0" t="s">
        <v>5941</v>
      </c>
    </row>
    <row r="1702" customFormat="false" ht="15" hidden="false" customHeight="false" outlineLevel="0" collapsed="false">
      <c r="A1702" s="0" t="s">
        <v>8895</v>
      </c>
      <c r="B1702" s="0" t="s">
        <v>8804</v>
      </c>
      <c r="C1702" s="0" t="s">
        <v>8896</v>
      </c>
      <c r="E1702" s="1" t="s">
        <v>8896</v>
      </c>
      <c r="G1702" s="5" t="s">
        <v>8896</v>
      </c>
      <c r="H1702" s="5"/>
      <c r="I1702" s="5"/>
      <c r="J1702" s="5"/>
      <c r="K1702" s="5"/>
      <c r="L1702" s="5"/>
      <c r="M1702" s="5"/>
      <c r="N1702" s="5"/>
      <c r="O1702" s="0" t="s">
        <v>8896</v>
      </c>
      <c r="P1702" s="0" t="s">
        <v>8897</v>
      </c>
      <c r="Q1702" s="0" t="s">
        <v>718</v>
      </c>
      <c r="R1702" s="0" t="s">
        <v>52</v>
      </c>
      <c r="S1702" s="0" t="n">
        <v>586</v>
      </c>
      <c r="T1702" s="0" t="n">
        <v>6800</v>
      </c>
      <c r="U1702" s="0" t="n">
        <v>6800</v>
      </c>
      <c r="X1702" s="0" t="n">
        <v>1</v>
      </c>
      <c r="Y1702" s="0" t="s">
        <v>77</v>
      </c>
      <c r="Z1702" s="0" t="n">
        <v>6800</v>
      </c>
      <c r="AA1702" s="0" t="s">
        <v>54</v>
      </c>
      <c r="AB1702" s="0" t="s">
        <v>54</v>
      </c>
      <c r="AC1702" s="0" t="n">
        <v>2.567</v>
      </c>
      <c r="AD1702" s="0" t="s">
        <v>8898</v>
      </c>
      <c r="AE1702" s="0" t="s">
        <v>8899</v>
      </c>
      <c r="AF1702" s="0" t="n">
        <v>42</v>
      </c>
      <c r="AG1702" s="0" t="n">
        <v>46</v>
      </c>
      <c r="AH1702" s="6" t="n">
        <v>42369</v>
      </c>
      <c r="AI1702" s="0" t="n">
        <v>2.567</v>
      </c>
      <c r="AJ1702" s="6" t="n">
        <v>42369</v>
      </c>
      <c r="AK1702" s="0" t="n">
        <v>861</v>
      </c>
      <c r="AL1702" s="0" t="n">
        <v>937</v>
      </c>
      <c r="AM1702" s="0" t="s">
        <v>56</v>
      </c>
      <c r="AN1702" s="0" t="s">
        <v>56</v>
      </c>
      <c r="AO1702" s="0" t="s">
        <v>70</v>
      </c>
      <c r="AP1702" s="0" t="s">
        <v>70</v>
      </c>
      <c r="AQ1702" s="0" t="s">
        <v>77</v>
      </c>
      <c r="AR1702" s="0" t="n">
        <v>48</v>
      </c>
      <c r="AS1702" s="0" t="n">
        <v>50</v>
      </c>
      <c r="AV1702" s="0" t="s">
        <v>5941</v>
      </c>
    </row>
    <row r="1703" customFormat="false" ht="15" hidden="false" customHeight="false" outlineLevel="0" collapsed="false">
      <c r="A1703" s="0" t="s">
        <v>8900</v>
      </c>
      <c r="B1703" s="0" t="s">
        <v>8804</v>
      </c>
      <c r="C1703" s="0" t="s">
        <v>8901</v>
      </c>
      <c r="E1703" s="1" t="s">
        <v>8901</v>
      </c>
      <c r="G1703" s="5" t="s">
        <v>8901</v>
      </c>
      <c r="H1703" s="5" t="s">
        <v>8902</v>
      </c>
      <c r="I1703" s="5" t="s">
        <v>8903</v>
      </c>
      <c r="J1703" s="5"/>
      <c r="K1703" s="5"/>
      <c r="L1703" s="5"/>
      <c r="M1703" s="5"/>
      <c r="N1703" s="5"/>
      <c r="O1703" s="0" t="s">
        <v>8904</v>
      </c>
      <c r="P1703" s="0" t="s">
        <v>8905</v>
      </c>
      <c r="Q1703" s="0" t="s">
        <v>718</v>
      </c>
      <c r="R1703" s="0" t="s">
        <v>52</v>
      </c>
      <c r="S1703" s="0" t="n">
        <v>1.665</v>
      </c>
      <c r="T1703" s="0" t="n">
        <v>6420</v>
      </c>
      <c r="U1703" s="0" t="n">
        <v>6420</v>
      </c>
      <c r="X1703" s="0" t="n">
        <v>147</v>
      </c>
      <c r="Y1703" s="0" t="s">
        <v>67</v>
      </c>
      <c r="AA1703" s="0" t="s">
        <v>120</v>
      </c>
      <c r="AB1703" s="0" t="s">
        <v>56</v>
      </c>
      <c r="AD1703" s="0" t="s">
        <v>8894</v>
      </c>
      <c r="AE1703" s="0" t="s">
        <v>8906</v>
      </c>
      <c r="AF1703" s="0" t="n">
        <v>60</v>
      </c>
      <c r="AG1703" s="0" t="n">
        <v>66</v>
      </c>
      <c r="AH1703" s="6" t="n">
        <v>42369</v>
      </c>
      <c r="AI1703" s="0" t="n">
        <v>103</v>
      </c>
      <c r="AJ1703" s="6" t="n">
        <v>42369</v>
      </c>
      <c r="AK1703" s="0" t="n">
        <v>2.209</v>
      </c>
      <c r="AL1703" s="0" t="n">
        <v>2.405</v>
      </c>
      <c r="AM1703" s="0" t="s">
        <v>56</v>
      </c>
      <c r="AN1703" s="0" t="s">
        <v>56</v>
      </c>
      <c r="AO1703" s="0" t="s">
        <v>70</v>
      </c>
      <c r="AP1703" s="0" t="s">
        <v>70</v>
      </c>
      <c r="AQ1703" s="0" t="s">
        <v>67</v>
      </c>
      <c r="AR1703" s="0" t="n">
        <v>62</v>
      </c>
      <c r="AS1703" s="0" t="n">
        <v>47</v>
      </c>
      <c r="AV1703" s="0" t="s">
        <v>5941</v>
      </c>
    </row>
    <row r="1704" customFormat="false" ht="15" hidden="false" customHeight="false" outlineLevel="0" collapsed="false">
      <c r="A1704" s="0" t="s">
        <v>8907</v>
      </c>
      <c r="B1704" s="0" t="s">
        <v>8804</v>
      </c>
      <c r="C1704" s="0" t="s">
        <v>8908</v>
      </c>
      <c r="E1704" s="1" t="s">
        <v>8908</v>
      </c>
      <c r="G1704" s="5" t="s">
        <v>8908</v>
      </c>
      <c r="H1704" s="5"/>
      <c r="I1704" s="5"/>
      <c r="J1704" s="5"/>
      <c r="K1704" s="5"/>
      <c r="L1704" s="5"/>
      <c r="M1704" s="5"/>
      <c r="N1704" s="5"/>
      <c r="O1704" s="0" t="s">
        <v>8909</v>
      </c>
      <c r="P1704" s="0" t="s">
        <v>8910</v>
      </c>
      <c r="Q1704" s="0" t="s">
        <v>51</v>
      </c>
      <c r="R1704" s="0" t="s">
        <v>52</v>
      </c>
      <c r="S1704" s="0" t="n">
        <v>1.633</v>
      </c>
      <c r="T1704" s="0" t="n">
        <v>1083</v>
      </c>
      <c r="U1704" s="0" t="n">
        <v>1083</v>
      </c>
      <c r="X1704" s="0" t="n">
        <v>123</v>
      </c>
      <c r="Y1704" s="0" t="s">
        <v>67</v>
      </c>
      <c r="Z1704" s="0" t="n">
        <v>6420</v>
      </c>
      <c r="AA1704" s="0" t="s">
        <v>68</v>
      </c>
      <c r="AB1704" s="0" t="s">
        <v>68</v>
      </c>
      <c r="AC1704" s="0" t="n">
        <v>2.562</v>
      </c>
      <c r="AD1704" s="0" t="s">
        <v>8911</v>
      </c>
      <c r="AE1704" s="0" t="s">
        <v>8912</v>
      </c>
      <c r="AF1704" s="0" t="n">
        <v>802</v>
      </c>
      <c r="AG1704" s="0" t="n">
        <v>873</v>
      </c>
      <c r="AH1704" s="6" t="n">
        <v>42369</v>
      </c>
      <c r="AI1704" s="0" t="n">
        <v>2.562</v>
      </c>
      <c r="AJ1704" s="6" t="n">
        <v>42369</v>
      </c>
      <c r="AK1704" s="0" t="n">
        <v>2.537</v>
      </c>
      <c r="AL1704" s="0" t="n">
        <v>2.763</v>
      </c>
      <c r="AM1704" s="0" t="s">
        <v>56</v>
      </c>
      <c r="AN1704" s="0" t="s">
        <v>56</v>
      </c>
      <c r="AO1704" s="0" t="s">
        <v>70</v>
      </c>
      <c r="AP1704" s="0" t="s">
        <v>70</v>
      </c>
      <c r="AQ1704" s="0" t="s">
        <v>67</v>
      </c>
      <c r="AR1704" s="0" t="n">
        <v>36</v>
      </c>
      <c r="AS1704" s="0" t="n">
        <v>37</v>
      </c>
      <c r="AT1704" s="0" t="s">
        <v>5941</v>
      </c>
      <c r="AV1704" s="0" t="s">
        <v>5941</v>
      </c>
      <c r="AW1704" s="0" t="s">
        <v>8913</v>
      </c>
    </row>
    <row r="1705" customFormat="false" ht="15" hidden="false" customHeight="false" outlineLevel="0" collapsed="false">
      <c r="A1705" s="0" t="s">
        <v>8914</v>
      </c>
      <c r="B1705" s="0" t="s">
        <v>8804</v>
      </c>
      <c r="C1705" s="0" t="s">
        <v>8915</v>
      </c>
      <c r="E1705" s="1" t="s">
        <v>8915</v>
      </c>
      <c r="G1705" s="5" t="s">
        <v>8915</v>
      </c>
      <c r="H1705" s="5"/>
      <c r="I1705" s="5"/>
      <c r="J1705" s="5"/>
      <c r="K1705" s="5"/>
      <c r="L1705" s="5"/>
      <c r="M1705" s="5"/>
      <c r="N1705" s="5"/>
      <c r="O1705" s="0" t="s">
        <v>8915</v>
      </c>
      <c r="P1705" s="0" t="s">
        <v>8914</v>
      </c>
      <c r="Q1705" s="0" t="s">
        <v>51</v>
      </c>
      <c r="R1705" s="0" t="s">
        <v>52</v>
      </c>
      <c r="S1705" s="0" t="n">
        <v>59.76</v>
      </c>
      <c r="T1705" s="0" t="n">
        <v>610</v>
      </c>
      <c r="U1705" s="0" t="n">
        <v>610</v>
      </c>
      <c r="V1705" s="0" t="n">
        <v>1920</v>
      </c>
      <c r="W1705" s="0" t="s">
        <v>8916</v>
      </c>
      <c r="X1705" s="0" t="n">
        <v>999</v>
      </c>
      <c r="Y1705" s="0" t="s">
        <v>77</v>
      </c>
      <c r="Z1705" s="0" t="n">
        <v>610</v>
      </c>
      <c r="AA1705" s="0" t="s">
        <v>54</v>
      </c>
      <c r="AB1705" s="0" t="s">
        <v>54</v>
      </c>
      <c r="AC1705" s="0" t="n">
        <v>33.536</v>
      </c>
      <c r="AD1705" s="0" t="s">
        <v>8894</v>
      </c>
      <c r="AG1705" s="6" t="n">
        <v>42735</v>
      </c>
      <c r="AH1705" s="0" t="n">
        <v>-1.448</v>
      </c>
      <c r="AI1705" s="0" t="n">
        <v>-1.526</v>
      </c>
      <c r="AJ1705" s="6" t="n">
        <v>42735</v>
      </c>
      <c r="AK1705" s="0" t="n">
        <v>33.536</v>
      </c>
      <c r="AL1705" s="6" t="n">
        <v>42735</v>
      </c>
      <c r="AM1705" s="0" t="n">
        <v>124.545</v>
      </c>
      <c r="AN1705" s="0" t="n">
        <v>131.283</v>
      </c>
      <c r="AO1705" s="0" t="n">
        <v>49.643</v>
      </c>
      <c r="AP1705" s="0" t="n">
        <v>55.469</v>
      </c>
      <c r="AQ1705" s="0" t="s">
        <v>8809</v>
      </c>
      <c r="AR1705" s="0" t="s">
        <v>58</v>
      </c>
      <c r="AS1705" s="0" t="s">
        <v>77</v>
      </c>
      <c r="AT1705" s="0" t="n">
        <v>297</v>
      </c>
      <c r="AU1705" s="0" t="n">
        <v>499</v>
      </c>
      <c r="AV1705" s="0" t="s">
        <v>8894</v>
      </c>
      <c r="AX1705" s="0" t="s">
        <v>5941</v>
      </c>
      <c r="AY1705" s="0" t="s">
        <v>8917</v>
      </c>
    </row>
    <row r="1706" customFormat="false" ht="15" hidden="false" customHeight="false" outlineLevel="0" collapsed="false">
      <c r="A1706" s="0" t="s">
        <v>8918</v>
      </c>
      <c r="B1706" s="0" t="s">
        <v>8804</v>
      </c>
      <c r="C1706" s="0" t="s">
        <v>8919</v>
      </c>
      <c r="E1706" s="1" t="s">
        <v>8919</v>
      </c>
      <c r="G1706" s="5" t="s">
        <v>8919</v>
      </c>
      <c r="H1706" s="5"/>
      <c r="I1706" s="5"/>
      <c r="J1706" s="5"/>
      <c r="K1706" s="5"/>
      <c r="L1706" s="5"/>
      <c r="M1706" s="5"/>
      <c r="N1706" s="5"/>
      <c r="O1706" s="0" t="s">
        <v>8919</v>
      </c>
      <c r="P1706" s="0" t="s">
        <v>8920</v>
      </c>
      <c r="Q1706" s="0" t="s">
        <v>51</v>
      </c>
      <c r="R1706" s="0" t="s">
        <v>52</v>
      </c>
      <c r="S1706" s="0" t="n">
        <v>20.382</v>
      </c>
      <c r="T1706" s="0" t="n">
        <v>6190</v>
      </c>
      <c r="U1706" s="0" t="n">
        <v>6190</v>
      </c>
      <c r="V1706" s="0" t="n">
        <v>6209</v>
      </c>
      <c r="W1706" s="0" t="s">
        <v>8921</v>
      </c>
      <c r="X1706" s="0" t="n">
        <v>1</v>
      </c>
      <c r="Y1706" s="0" t="s">
        <v>77</v>
      </c>
      <c r="Z1706" s="0" t="n">
        <v>6190</v>
      </c>
      <c r="AA1706" s="0" t="s">
        <v>54</v>
      </c>
      <c r="AB1706" s="0" t="s">
        <v>54</v>
      </c>
      <c r="AC1706" s="0" t="n">
        <v>61.229</v>
      </c>
      <c r="AD1706" s="0" t="s">
        <v>8875</v>
      </c>
      <c r="AG1706" s="6" t="n">
        <v>42735</v>
      </c>
      <c r="AH1706" s="0" t="n">
        <v>1.808</v>
      </c>
      <c r="AI1706" s="0" t="n">
        <v>1.906</v>
      </c>
      <c r="AJ1706" s="6" t="n">
        <v>42735</v>
      </c>
      <c r="AK1706" s="0" t="n">
        <v>61.229</v>
      </c>
      <c r="AL1706" s="6" t="n">
        <v>42735</v>
      </c>
      <c r="AM1706" s="0" t="n">
        <v>70.446</v>
      </c>
      <c r="AN1706" s="0" t="n">
        <v>74.257</v>
      </c>
      <c r="AO1706" s="0" t="n">
        <v>11.11</v>
      </c>
      <c r="AP1706" s="0" t="n">
        <v>12.414</v>
      </c>
      <c r="AQ1706" s="0" t="s">
        <v>8809</v>
      </c>
      <c r="AR1706" s="0" t="s">
        <v>58</v>
      </c>
      <c r="AS1706" s="0" t="s">
        <v>77</v>
      </c>
      <c r="AT1706" s="0" t="n">
        <v>98</v>
      </c>
      <c r="AU1706" s="0" t="n">
        <v>142</v>
      </c>
      <c r="AX1706" s="0" t="s">
        <v>5941</v>
      </c>
      <c r="AY1706" s="0" t="s">
        <v>8922</v>
      </c>
    </row>
    <row r="1707" customFormat="false" ht="15" hidden="false" customHeight="false" outlineLevel="0" collapsed="false">
      <c r="A1707" s="0" t="s">
        <v>8923</v>
      </c>
      <c r="B1707" s="0" t="s">
        <v>8804</v>
      </c>
      <c r="C1707" s="0" t="s">
        <v>8924</v>
      </c>
      <c r="E1707" s="1" t="s">
        <v>8924</v>
      </c>
      <c r="G1707" s="5" t="s">
        <v>8924</v>
      </c>
      <c r="H1707" s="5"/>
      <c r="I1707" s="5"/>
      <c r="J1707" s="5"/>
      <c r="K1707" s="5"/>
      <c r="L1707" s="5"/>
      <c r="M1707" s="5"/>
      <c r="N1707" s="5"/>
      <c r="O1707" s="0" t="s">
        <v>8924</v>
      </c>
      <c r="P1707" s="0" t="s">
        <v>8925</v>
      </c>
      <c r="Q1707" s="0" t="s">
        <v>51</v>
      </c>
      <c r="R1707" s="0" t="s">
        <v>52</v>
      </c>
      <c r="S1707" s="0" t="n">
        <v>2.791</v>
      </c>
      <c r="T1707" s="0" t="n">
        <v>1811</v>
      </c>
      <c r="U1707" s="0" t="n">
        <v>1811</v>
      </c>
      <c r="V1707" s="0" t="n">
        <v>1089</v>
      </c>
      <c r="X1707" s="0" t="n">
        <v>500</v>
      </c>
      <c r="Y1707" s="0" t="s">
        <v>77</v>
      </c>
      <c r="Z1707" s="0" t="n">
        <v>1811</v>
      </c>
      <c r="AA1707" s="0" t="s">
        <v>54</v>
      </c>
      <c r="AB1707" s="0" t="s">
        <v>54</v>
      </c>
      <c r="AC1707" s="0" t="n">
        <v>13.848</v>
      </c>
      <c r="AD1707" s="0" t="s">
        <v>8875</v>
      </c>
      <c r="AG1707" s="6" t="n">
        <v>42735</v>
      </c>
      <c r="AH1707" s="0" t="n">
        <v>34</v>
      </c>
      <c r="AI1707" s="0" t="n">
        <v>36</v>
      </c>
      <c r="AJ1707" s="6" t="n">
        <v>42735</v>
      </c>
      <c r="AK1707" s="0" t="n">
        <v>13.848</v>
      </c>
      <c r="AL1707" s="6" t="n">
        <v>42735</v>
      </c>
      <c r="AM1707" s="0" t="n">
        <v>3.395</v>
      </c>
      <c r="AN1707" s="0" t="n">
        <v>3.579</v>
      </c>
      <c r="AO1707" s="0" t="n">
        <v>1.06</v>
      </c>
      <c r="AP1707" s="0" t="n">
        <v>1.185</v>
      </c>
      <c r="AQ1707" s="0" t="s">
        <v>8809</v>
      </c>
      <c r="AR1707" s="0" t="s">
        <v>58</v>
      </c>
      <c r="AS1707" s="0" t="s">
        <v>77</v>
      </c>
      <c r="AT1707" s="0" t="n">
        <v>56</v>
      </c>
      <c r="AU1707" s="0" t="n">
        <v>88</v>
      </c>
      <c r="AX1707" s="0" t="s">
        <v>5941</v>
      </c>
    </row>
    <row r="1708" customFormat="false" ht="15" hidden="false" customHeight="false" outlineLevel="0" collapsed="false">
      <c r="A1708" s="0" t="s">
        <v>8926</v>
      </c>
      <c r="B1708" s="0" t="s">
        <v>8804</v>
      </c>
      <c r="C1708" s="0" t="s">
        <v>8927</v>
      </c>
      <c r="E1708" s="1" t="s">
        <v>8927</v>
      </c>
      <c r="G1708" s="5" t="s">
        <v>8927</v>
      </c>
      <c r="H1708" s="5"/>
      <c r="I1708" s="5"/>
      <c r="J1708" s="5"/>
      <c r="K1708" s="5"/>
      <c r="L1708" s="5"/>
      <c r="M1708" s="5"/>
      <c r="N1708" s="5"/>
      <c r="O1708" s="0" t="s">
        <v>8928</v>
      </c>
      <c r="P1708" s="0" t="s">
        <v>8929</v>
      </c>
      <c r="Q1708" s="0" t="s">
        <v>51</v>
      </c>
      <c r="R1708" s="0" t="s">
        <v>52</v>
      </c>
      <c r="S1708" s="0" t="n">
        <v>1.659</v>
      </c>
      <c r="T1708" s="0" t="n">
        <v>2932</v>
      </c>
      <c r="U1708" s="0" t="n">
        <v>2932</v>
      </c>
      <c r="X1708" s="0" t="n">
        <v>121</v>
      </c>
      <c r="Y1708" s="0" t="s">
        <v>67</v>
      </c>
      <c r="Z1708" s="0" t="s">
        <v>120</v>
      </c>
      <c r="AA1708" s="0" t="s">
        <v>120</v>
      </c>
      <c r="AB1708" s="0" t="s">
        <v>56</v>
      </c>
      <c r="AC1708" s="0" t="s">
        <v>120</v>
      </c>
      <c r="AD1708" s="0" t="s">
        <v>8930</v>
      </c>
      <c r="AG1708" s="6" t="n">
        <v>42735</v>
      </c>
      <c r="AH1708" s="0" t="n">
        <v>9</v>
      </c>
      <c r="AI1708" s="0" t="n">
        <v>10</v>
      </c>
      <c r="AJ1708" s="6" t="n">
        <v>42735</v>
      </c>
      <c r="AK1708" s="0" t="n">
        <v>6.801</v>
      </c>
      <c r="AL1708" s="6" t="n">
        <v>42735</v>
      </c>
      <c r="AM1708" s="0" t="n">
        <v>1.108</v>
      </c>
      <c r="AN1708" s="0" t="n">
        <v>1.168</v>
      </c>
      <c r="AO1708" s="0" t="n">
        <v>631</v>
      </c>
      <c r="AP1708" s="0" t="n">
        <v>705</v>
      </c>
      <c r="AQ1708" s="0" t="s">
        <v>8809</v>
      </c>
      <c r="AR1708" s="0" t="s">
        <v>58</v>
      </c>
      <c r="AS1708" s="0" t="s">
        <v>67</v>
      </c>
      <c r="AT1708" s="0" t="n">
        <v>85</v>
      </c>
      <c r="AU1708" s="0" t="n">
        <v>38</v>
      </c>
      <c r="AV1708" s="0" t="s">
        <v>8930</v>
      </c>
      <c r="AX1708" s="0" t="s">
        <v>5941</v>
      </c>
      <c r="AY1708" s="0" t="s">
        <v>8931</v>
      </c>
    </row>
    <row r="1709" customFormat="false" ht="15" hidden="false" customHeight="false" outlineLevel="0" collapsed="false">
      <c r="A1709" s="0" t="s">
        <v>8932</v>
      </c>
      <c r="B1709" s="0" t="s">
        <v>8804</v>
      </c>
      <c r="C1709" s="0" t="s">
        <v>8933</v>
      </c>
      <c r="E1709" s="1" t="s">
        <v>8933</v>
      </c>
      <c r="G1709" s="5" t="s">
        <v>8933</v>
      </c>
      <c r="H1709" s="5"/>
      <c r="I1709" s="5"/>
      <c r="J1709" s="5"/>
      <c r="K1709" s="5"/>
      <c r="L1709" s="5"/>
      <c r="M1709" s="5"/>
      <c r="N1709" s="5"/>
      <c r="O1709" s="0" t="s">
        <v>8934</v>
      </c>
      <c r="P1709" s="0" t="s">
        <v>8935</v>
      </c>
      <c r="Q1709" s="0" t="s">
        <v>51</v>
      </c>
      <c r="R1709" s="0" t="s">
        <v>52</v>
      </c>
      <c r="S1709" s="0" t="n">
        <v>493</v>
      </c>
      <c r="T1709" s="0" t="n">
        <v>6420</v>
      </c>
      <c r="U1709" s="0" t="n">
        <v>6420</v>
      </c>
      <c r="X1709" s="0" t="n">
        <v>230</v>
      </c>
      <c r="Y1709" s="0" t="s">
        <v>67</v>
      </c>
      <c r="Z1709" s="0" t="n">
        <v>6619</v>
      </c>
      <c r="AA1709" s="0" t="s">
        <v>120</v>
      </c>
      <c r="AB1709" s="0" t="s">
        <v>56</v>
      </c>
      <c r="AD1709" s="0" t="s">
        <v>8875</v>
      </c>
      <c r="AE1709" s="0" t="s">
        <v>8936</v>
      </c>
      <c r="AF1709" s="0" t="n">
        <v>-34</v>
      </c>
      <c r="AG1709" s="0" t="n">
        <v>-37</v>
      </c>
      <c r="AH1709" s="6" t="n">
        <v>42369</v>
      </c>
      <c r="AI1709" s="0" t="n">
        <v>16</v>
      </c>
      <c r="AJ1709" s="6" t="n">
        <v>42369</v>
      </c>
      <c r="AK1709" s="0" t="n">
        <v>1.07</v>
      </c>
      <c r="AL1709" s="0" t="n">
        <v>1.165</v>
      </c>
      <c r="AM1709" s="0" t="s">
        <v>56</v>
      </c>
      <c r="AN1709" s="0" t="s">
        <v>56</v>
      </c>
      <c r="AO1709" s="0" t="s">
        <v>70</v>
      </c>
      <c r="AP1709" s="0" t="s">
        <v>70</v>
      </c>
      <c r="AQ1709" s="0" t="s">
        <v>67</v>
      </c>
      <c r="AR1709" s="0" t="n">
        <v>412</v>
      </c>
      <c r="AS1709" s="0" t="n">
        <v>65</v>
      </c>
      <c r="AV1709" s="0" t="s">
        <v>5941</v>
      </c>
    </row>
    <row r="1710" customFormat="false" ht="15" hidden="false" customHeight="false" outlineLevel="0" collapsed="false">
      <c r="A1710" s="0" t="s">
        <v>8937</v>
      </c>
      <c r="B1710" s="0" t="s">
        <v>8804</v>
      </c>
      <c r="C1710" s="0" t="s">
        <v>8938</v>
      </c>
      <c r="E1710" s="1" t="s">
        <v>8938</v>
      </c>
      <c r="G1710" s="5" t="s">
        <v>8938</v>
      </c>
      <c r="H1710" s="5"/>
      <c r="I1710" s="5"/>
      <c r="J1710" s="5"/>
      <c r="K1710" s="5"/>
      <c r="L1710" s="5"/>
      <c r="M1710" s="5"/>
      <c r="N1710" s="5"/>
      <c r="O1710" s="0" t="s">
        <v>8939</v>
      </c>
      <c r="P1710" s="0" t="s">
        <v>8940</v>
      </c>
      <c r="Q1710" s="0" t="s">
        <v>51</v>
      </c>
      <c r="R1710" s="0" t="s">
        <v>52</v>
      </c>
      <c r="S1710" s="0" t="n">
        <v>1.126</v>
      </c>
      <c r="T1710" s="0" t="n">
        <v>2351</v>
      </c>
      <c r="U1710" s="0" t="n">
        <v>2351</v>
      </c>
      <c r="V1710" s="0" t="n">
        <v>2369</v>
      </c>
      <c r="W1710" s="0" t="s">
        <v>8941</v>
      </c>
      <c r="X1710" s="0" t="n">
        <v>232</v>
      </c>
      <c r="Y1710" s="0" t="s">
        <v>227</v>
      </c>
      <c r="Z1710" s="0" t="s">
        <v>120</v>
      </c>
      <c r="AA1710" s="0" t="s">
        <v>8942</v>
      </c>
      <c r="AB1710" s="0" t="s">
        <v>8943</v>
      </c>
      <c r="AC1710" s="0" t="s">
        <v>120</v>
      </c>
      <c r="AD1710" s="0" t="s">
        <v>8894</v>
      </c>
      <c r="AG1710" s="6" t="n">
        <v>42735</v>
      </c>
      <c r="AH1710" s="0" t="n">
        <v>67</v>
      </c>
      <c r="AI1710" s="0" t="n">
        <v>71</v>
      </c>
      <c r="AJ1710" s="6" t="n">
        <v>42735</v>
      </c>
      <c r="AK1710" s="0" t="n">
        <v>3.032</v>
      </c>
      <c r="AL1710" s="6" t="n">
        <v>42369</v>
      </c>
      <c r="AM1710" s="0" t="n">
        <v>2.435</v>
      </c>
      <c r="AN1710" s="0" t="n">
        <v>2.567</v>
      </c>
      <c r="AO1710" s="0" t="n">
        <v>843</v>
      </c>
      <c r="AP1710" s="0" t="n">
        <v>942</v>
      </c>
      <c r="AQ1710" s="0" t="s">
        <v>8809</v>
      </c>
      <c r="AR1710" s="0" t="s">
        <v>58</v>
      </c>
      <c r="AS1710" s="0" t="s">
        <v>227</v>
      </c>
      <c r="AT1710" s="0" t="n">
        <v>174</v>
      </c>
      <c r="AU1710" s="0" t="n">
        <v>30</v>
      </c>
      <c r="AX1710" s="0" t="s">
        <v>5941</v>
      </c>
      <c r="AY1710" s="0" t="s">
        <v>8944</v>
      </c>
    </row>
    <row r="1711" customFormat="false" ht="15" hidden="false" customHeight="false" outlineLevel="0" collapsed="false">
      <c r="A1711" s="0" t="s">
        <v>8945</v>
      </c>
      <c r="B1711" s="0" t="s">
        <v>8804</v>
      </c>
      <c r="C1711" s="0" t="s">
        <v>8946</v>
      </c>
      <c r="E1711" s="1" t="s">
        <v>8946</v>
      </c>
      <c r="G1711" s="5" t="s">
        <v>8946</v>
      </c>
      <c r="H1711" s="5"/>
      <c r="I1711" s="5"/>
      <c r="J1711" s="5"/>
      <c r="K1711" s="5"/>
      <c r="L1711" s="5"/>
      <c r="M1711" s="5"/>
      <c r="N1711" s="5"/>
      <c r="O1711" s="0" t="s">
        <v>8946</v>
      </c>
      <c r="P1711" s="0" t="s">
        <v>8947</v>
      </c>
      <c r="Q1711" s="0" t="s">
        <v>51</v>
      </c>
      <c r="R1711" s="0" t="s">
        <v>52</v>
      </c>
      <c r="S1711" s="0" t="n">
        <v>1.45</v>
      </c>
      <c r="T1711" s="0" t="n">
        <v>2811</v>
      </c>
      <c r="U1711" s="0" t="n">
        <v>2811</v>
      </c>
      <c r="X1711" s="0" t="n">
        <v>68</v>
      </c>
      <c r="Y1711" s="0" t="s">
        <v>77</v>
      </c>
      <c r="Z1711" s="0" t="n">
        <v>2811</v>
      </c>
      <c r="AA1711" s="0" t="s">
        <v>54</v>
      </c>
      <c r="AB1711" s="0" t="s">
        <v>54</v>
      </c>
      <c r="AC1711" s="0" t="n">
        <v>4.227</v>
      </c>
      <c r="AD1711" s="0" t="s">
        <v>8948</v>
      </c>
      <c r="AE1711" s="0" t="s">
        <v>8949</v>
      </c>
      <c r="AF1711" s="0" t="n">
        <v>60</v>
      </c>
      <c r="AG1711" s="0" t="n">
        <v>64</v>
      </c>
      <c r="AH1711" s="6" t="n">
        <v>42735</v>
      </c>
      <c r="AI1711" s="0" t="n">
        <v>4.227</v>
      </c>
      <c r="AJ1711" s="6" t="n">
        <v>42735</v>
      </c>
      <c r="AK1711" s="0" t="n">
        <v>3.157</v>
      </c>
      <c r="AL1711" s="0" t="n">
        <v>3.328</v>
      </c>
      <c r="AM1711" s="0" t="s">
        <v>56</v>
      </c>
      <c r="AN1711" s="0" t="s">
        <v>56</v>
      </c>
      <c r="AO1711" s="0" t="s">
        <v>70</v>
      </c>
      <c r="AP1711" s="0" t="s">
        <v>70</v>
      </c>
      <c r="AQ1711" s="0" t="s">
        <v>77</v>
      </c>
      <c r="AR1711" s="0" t="n">
        <v>26</v>
      </c>
      <c r="AS1711" s="0" t="n">
        <v>43</v>
      </c>
      <c r="AV1711" s="0" t="s">
        <v>5941</v>
      </c>
      <c r="AW1711" s="0" t="s">
        <v>8950</v>
      </c>
    </row>
    <row r="1712" customFormat="false" ht="15" hidden="false" customHeight="false" outlineLevel="0" collapsed="false">
      <c r="A1712" s="0" t="s">
        <v>8951</v>
      </c>
      <c r="B1712" s="0" t="s">
        <v>8804</v>
      </c>
      <c r="C1712" s="0" t="s">
        <v>8952</v>
      </c>
      <c r="E1712" s="1" t="s">
        <v>8952</v>
      </c>
      <c r="G1712" s="5" t="s">
        <v>8952</v>
      </c>
      <c r="H1712" s="5"/>
      <c r="I1712" s="5"/>
      <c r="J1712" s="5"/>
      <c r="K1712" s="5"/>
      <c r="L1712" s="5"/>
      <c r="M1712" s="5"/>
      <c r="N1712" s="5"/>
      <c r="O1712" s="0" t="s">
        <v>8953</v>
      </c>
      <c r="P1712" s="0" t="s">
        <v>8954</v>
      </c>
      <c r="Q1712" s="0" t="s">
        <v>51</v>
      </c>
      <c r="R1712" s="0" t="s">
        <v>52</v>
      </c>
      <c r="S1712" s="0" t="n">
        <v>1.216</v>
      </c>
      <c r="T1712" s="0" t="n">
        <v>2120</v>
      </c>
      <c r="U1712" s="0" t="n">
        <v>2120</v>
      </c>
      <c r="V1712" s="0" t="n">
        <v>4645</v>
      </c>
      <c r="X1712" s="0" t="n">
        <v>122</v>
      </c>
      <c r="Y1712" s="0" t="s">
        <v>67</v>
      </c>
      <c r="Z1712" s="0" t="n">
        <v>7010</v>
      </c>
      <c r="AA1712" s="0" t="s">
        <v>8955</v>
      </c>
      <c r="AB1712" s="0" t="s">
        <v>56</v>
      </c>
      <c r="AC1712" s="0" t="n">
        <v>2</v>
      </c>
      <c r="AD1712" s="0" t="s">
        <v>8875</v>
      </c>
      <c r="AG1712" s="6" t="n">
        <v>42735</v>
      </c>
      <c r="AH1712" s="0" t="n">
        <v>237</v>
      </c>
      <c r="AI1712" s="0" t="n">
        <v>250</v>
      </c>
      <c r="AJ1712" s="6" t="n">
        <v>42735</v>
      </c>
      <c r="AK1712" s="0" t="n">
        <v>4.116</v>
      </c>
      <c r="AL1712" s="6" t="n">
        <v>42735</v>
      </c>
      <c r="AM1712" s="0" t="n">
        <v>1.561</v>
      </c>
      <c r="AN1712" s="0" t="n">
        <v>1.645</v>
      </c>
      <c r="AO1712" s="0" t="n">
        <v>7.863</v>
      </c>
      <c r="AP1712" s="0" t="n">
        <v>8.786</v>
      </c>
      <c r="AQ1712" s="0" t="s">
        <v>8809</v>
      </c>
      <c r="AR1712" s="0" t="s">
        <v>58</v>
      </c>
      <c r="AS1712" s="0" t="s">
        <v>67</v>
      </c>
      <c r="AT1712" s="0" t="n">
        <v>54</v>
      </c>
      <c r="AU1712" s="0" t="n">
        <v>44</v>
      </c>
      <c r="AV1712" s="0" t="s">
        <v>5941</v>
      </c>
      <c r="AW1712" s="0" t="s">
        <v>8956</v>
      </c>
      <c r="AX1712" s="0" t="s">
        <v>5941</v>
      </c>
      <c r="AY1712" s="0" t="s">
        <v>8956</v>
      </c>
    </row>
    <row r="1713" customFormat="false" ht="15" hidden="false" customHeight="false" outlineLevel="0" collapsed="false">
      <c r="A1713" s="0" t="s">
        <v>8957</v>
      </c>
      <c r="B1713" s="0" t="s">
        <v>8804</v>
      </c>
      <c r="C1713" s="0" t="s">
        <v>8958</v>
      </c>
      <c r="E1713" s="1" t="s">
        <v>8958</v>
      </c>
      <c r="G1713" s="5" t="s">
        <v>8958</v>
      </c>
      <c r="H1713" s="5"/>
      <c r="I1713" s="5"/>
      <c r="J1713" s="5"/>
      <c r="K1713" s="5"/>
      <c r="L1713" s="5"/>
      <c r="M1713" s="5"/>
      <c r="N1713" s="5"/>
      <c r="O1713" s="0" t="s">
        <v>8958</v>
      </c>
      <c r="P1713" s="0" t="s">
        <v>8959</v>
      </c>
      <c r="Q1713" s="0" t="s">
        <v>51</v>
      </c>
      <c r="R1713" s="0" t="s">
        <v>52</v>
      </c>
      <c r="S1713" s="0" t="n">
        <v>200</v>
      </c>
      <c r="T1713" s="0" t="n">
        <v>2651</v>
      </c>
      <c r="U1713" s="0" t="n">
        <v>2651</v>
      </c>
      <c r="V1713" s="0" t="n">
        <v>2611</v>
      </c>
      <c r="X1713" s="0" t="n">
        <v>33</v>
      </c>
      <c r="Y1713" s="0" t="s">
        <v>77</v>
      </c>
      <c r="Z1713" s="0" t="n">
        <v>2651</v>
      </c>
      <c r="AA1713" s="0" t="s">
        <v>54</v>
      </c>
      <c r="AB1713" s="0" t="s">
        <v>54</v>
      </c>
      <c r="AC1713" s="0" t="n">
        <v>1.081</v>
      </c>
      <c r="AD1713" s="0" t="s">
        <v>8960</v>
      </c>
      <c r="AG1713" s="6" t="n">
        <v>42735</v>
      </c>
      <c r="AH1713" s="0" t="n">
        <v>14</v>
      </c>
      <c r="AI1713" s="0" t="n">
        <v>15</v>
      </c>
      <c r="AJ1713" s="6" t="n">
        <v>42735</v>
      </c>
      <c r="AK1713" s="0" t="n">
        <v>1.081</v>
      </c>
      <c r="AL1713" s="6" t="n">
        <v>42735</v>
      </c>
      <c r="AM1713" s="0" t="n">
        <v>245</v>
      </c>
      <c r="AN1713" s="0" t="n">
        <v>258</v>
      </c>
      <c r="AO1713" s="0" t="n">
        <v>268</v>
      </c>
      <c r="AP1713" s="0" t="n">
        <v>300</v>
      </c>
      <c r="AQ1713" s="0" t="s">
        <v>8809</v>
      </c>
      <c r="AR1713" s="0" t="s">
        <v>58</v>
      </c>
      <c r="AS1713" s="0" t="s">
        <v>77</v>
      </c>
      <c r="AT1713" s="0" t="n">
        <v>17</v>
      </c>
      <c r="AU1713" s="0" t="n">
        <v>20</v>
      </c>
      <c r="AV1713" s="0" t="s">
        <v>8961</v>
      </c>
      <c r="AX1713" s="0" t="s">
        <v>5941</v>
      </c>
      <c r="AY1713" s="0" t="s">
        <v>8962</v>
      </c>
    </row>
    <row r="1714" customFormat="false" ht="15" hidden="false" customHeight="false" outlineLevel="0" collapsed="false">
      <c r="A1714" s="0" t="s">
        <v>8963</v>
      </c>
      <c r="B1714" s="0" t="s">
        <v>8804</v>
      </c>
      <c r="C1714" s="0" t="s">
        <v>8964</v>
      </c>
      <c r="E1714" s="1" t="s">
        <v>8964</v>
      </c>
      <c r="G1714" s="5" t="s">
        <v>8964</v>
      </c>
      <c r="H1714" s="5"/>
      <c r="I1714" s="5"/>
      <c r="J1714" s="5"/>
      <c r="K1714" s="5"/>
      <c r="L1714" s="5"/>
      <c r="M1714" s="5"/>
      <c r="N1714" s="5"/>
      <c r="O1714" s="0" t="s">
        <v>8965</v>
      </c>
      <c r="P1714" s="0" t="s">
        <v>8966</v>
      </c>
      <c r="Q1714" s="0" t="s">
        <v>51</v>
      </c>
      <c r="R1714" s="0" t="s">
        <v>52</v>
      </c>
      <c r="S1714" s="0" t="n">
        <v>304</v>
      </c>
      <c r="T1714" s="0" t="n">
        <v>5811</v>
      </c>
      <c r="U1714" s="0" t="n">
        <v>5811</v>
      </c>
      <c r="X1714" s="0" t="n">
        <v>39</v>
      </c>
      <c r="Y1714" s="0" t="s">
        <v>67</v>
      </c>
      <c r="AA1714" s="0" t="s">
        <v>8967</v>
      </c>
      <c r="AB1714" s="0" t="s">
        <v>56</v>
      </c>
      <c r="AD1714" s="0" t="s">
        <v>8875</v>
      </c>
      <c r="AG1714" s="6" t="n">
        <v>42735</v>
      </c>
      <c r="AH1714" s="0" t="n">
        <v>-92</v>
      </c>
      <c r="AI1714" s="0" t="n">
        <v>-97</v>
      </c>
      <c r="AJ1714" s="6" t="n">
        <v>42735</v>
      </c>
      <c r="AK1714" s="0" t="n">
        <v>1.153</v>
      </c>
      <c r="AL1714" s="6" t="n">
        <v>42735</v>
      </c>
      <c r="AM1714" s="0" t="n">
        <v>267</v>
      </c>
      <c r="AN1714" s="0" t="n">
        <v>282</v>
      </c>
      <c r="AO1714" s="0" t="n">
        <v>18</v>
      </c>
      <c r="AP1714" s="0" t="n">
        <v>20</v>
      </c>
      <c r="AQ1714" s="0" t="s">
        <v>8809</v>
      </c>
      <c r="AR1714" s="0" t="s">
        <v>58</v>
      </c>
      <c r="AS1714" s="0" t="s">
        <v>67</v>
      </c>
      <c r="AT1714" s="0" t="n">
        <v>10</v>
      </c>
      <c r="AU1714" s="0" t="n">
        <v>20</v>
      </c>
      <c r="AX1714" s="0" t="s">
        <v>5941</v>
      </c>
    </row>
    <row r="1715" customFormat="false" ht="15" hidden="false" customHeight="false" outlineLevel="0" collapsed="false">
      <c r="A1715" s="0" t="s">
        <v>8968</v>
      </c>
      <c r="B1715" s="0" t="s">
        <v>8804</v>
      </c>
      <c r="C1715" s="0" t="s">
        <v>8969</v>
      </c>
      <c r="E1715" s="1" t="s">
        <v>8969</v>
      </c>
      <c r="G1715" s="5" t="s">
        <v>8969</v>
      </c>
      <c r="H1715" s="5"/>
      <c r="I1715" s="5"/>
      <c r="J1715" s="5"/>
      <c r="K1715" s="5"/>
      <c r="L1715" s="5"/>
      <c r="M1715" s="5"/>
      <c r="N1715" s="5"/>
      <c r="O1715" s="0" t="s">
        <v>8969</v>
      </c>
      <c r="P1715" s="0" t="s">
        <v>8970</v>
      </c>
      <c r="Q1715" s="0" t="s">
        <v>451</v>
      </c>
      <c r="R1715" s="0" t="s">
        <v>52</v>
      </c>
      <c r="S1715" s="0" t="n">
        <v>17.282</v>
      </c>
      <c r="T1715" s="0" t="n">
        <v>6419</v>
      </c>
      <c r="U1715" s="0" t="n">
        <v>6419</v>
      </c>
      <c r="V1715" s="0" t="n">
        <v>6492</v>
      </c>
      <c r="W1715" s="0" t="s">
        <v>8971</v>
      </c>
      <c r="X1715" s="0" t="n">
        <v>988</v>
      </c>
      <c r="Y1715" s="0" t="s">
        <v>53</v>
      </c>
      <c r="Z1715" s="0" t="n">
        <v>6419</v>
      </c>
      <c r="AA1715" s="0" t="s">
        <v>54</v>
      </c>
      <c r="AB1715" s="0" t="s">
        <v>54</v>
      </c>
      <c r="AC1715" s="0" t="n">
        <v>84.67</v>
      </c>
      <c r="AD1715" s="0" t="s">
        <v>8911</v>
      </c>
      <c r="AG1715" s="6" t="n">
        <v>42735</v>
      </c>
      <c r="AH1715" s="0" t="n">
        <v>3.2</v>
      </c>
      <c r="AI1715" s="0" t="n">
        <v>3.373</v>
      </c>
      <c r="AJ1715" s="6" t="n">
        <v>42735</v>
      </c>
      <c r="AK1715" s="0" t="n">
        <v>84.67</v>
      </c>
      <c r="AL1715" s="6" t="n">
        <v>42735</v>
      </c>
      <c r="AM1715" s="0" t="n">
        <v>725.1</v>
      </c>
      <c r="AN1715" s="0" t="n">
        <v>764.328</v>
      </c>
      <c r="AO1715" s="0" t="n">
        <v>41.457</v>
      </c>
      <c r="AP1715" s="0" t="n">
        <v>46.322</v>
      </c>
      <c r="AQ1715" s="0" t="s">
        <v>8809</v>
      </c>
      <c r="AR1715" s="0" t="s">
        <v>58</v>
      </c>
      <c r="AS1715" s="0" t="s">
        <v>53</v>
      </c>
      <c r="AT1715" s="0" t="n">
        <v>727</v>
      </c>
      <c r="AU1715" s="0" t="n">
        <v>1.287</v>
      </c>
      <c r="AX1715" s="0" t="s">
        <v>5941</v>
      </c>
      <c r="AY1715" s="0" t="s">
        <v>8972</v>
      </c>
    </row>
    <row r="1716" customFormat="false" ht="15" hidden="false" customHeight="false" outlineLevel="0" collapsed="false">
      <c r="A1716" s="0" t="s">
        <v>8973</v>
      </c>
      <c r="B1716" s="0" t="s">
        <v>8804</v>
      </c>
      <c r="C1716" s="0" t="s">
        <v>8974</v>
      </c>
      <c r="E1716" s="1" t="s">
        <v>8974</v>
      </c>
      <c r="G1716" s="5" t="s">
        <v>8974</v>
      </c>
      <c r="H1716" s="5"/>
      <c r="I1716" s="5"/>
      <c r="J1716" s="5"/>
      <c r="K1716" s="5"/>
      <c r="L1716" s="5"/>
      <c r="M1716" s="5"/>
      <c r="N1716" s="5"/>
      <c r="O1716" s="0" t="s">
        <v>8974</v>
      </c>
      <c r="P1716" s="0" t="s">
        <v>8975</v>
      </c>
      <c r="Q1716" s="0" t="s">
        <v>51</v>
      </c>
      <c r="R1716" s="0" t="s">
        <v>52</v>
      </c>
      <c r="S1716" s="0" t="n">
        <v>74.411</v>
      </c>
      <c r="T1716" s="0" t="n">
        <v>3511</v>
      </c>
      <c r="U1716" s="0" t="n">
        <v>3511</v>
      </c>
      <c r="X1716" s="0" t="n">
        <v>745</v>
      </c>
      <c r="Y1716" s="0" t="s">
        <v>53</v>
      </c>
      <c r="Z1716" s="0" t="n">
        <v>3511</v>
      </c>
      <c r="AA1716" s="0" t="s">
        <v>54</v>
      </c>
      <c r="AB1716" s="0" t="s">
        <v>54</v>
      </c>
      <c r="AC1716" s="0" t="n">
        <v>62.08</v>
      </c>
      <c r="AD1716" s="0" t="s">
        <v>8894</v>
      </c>
      <c r="AG1716" s="6" t="n">
        <v>42735</v>
      </c>
      <c r="AH1716" s="0" t="n">
        <v>2.57</v>
      </c>
      <c r="AI1716" s="0" t="n">
        <v>2.709</v>
      </c>
      <c r="AJ1716" s="6" t="n">
        <v>42735</v>
      </c>
      <c r="AK1716" s="0" t="n">
        <v>62.08</v>
      </c>
      <c r="AL1716" s="6" t="n">
        <v>42735</v>
      </c>
      <c r="AM1716" s="0" t="n">
        <v>155.596</v>
      </c>
      <c r="AN1716" s="0" t="n">
        <v>164.014</v>
      </c>
      <c r="AO1716" s="0" t="n">
        <v>50.081</v>
      </c>
      <c r="AP1716" s="0" t="n">
        <v>55.958</v>
      </c>
      <c r="AQ1716" s="0" t="s">
        <v>8809</v>
      </c>
      <c r="AR1716" s="0" t="s">
        <v>58</v>
      </c>
      <c r="AS1716" s="0" t="s">
        <v>53</v>
      </c>
      <c r="AT1716" s="0" t="n">
        <v>878</v>
      </c>
      <c r="AU1716" s="0" t="n">
        <v>1.028</v>
      </c>
      <c r="AX1716" s="0" t="s">
        <v>5941</v>
      </c>
    </row>
    <row r="1717" customFormat="false" ht="15" hidden="false" customHeight="false" outlineLevel="0" collapsed="false">
      <c r="A1717" s="0" t="s">
        <v>8976</v>
      </c>
      <c r="B1717" s="0" t="s">
        <v>8804</v>
      </c>
      <c r="C1717" s="0" t="s">
        <v>8977</v>
      </c>
      <c r="E1717" s="1" t="s">
        <v>8977</v>
      </c>
      <c r="G1717" s="5" t="s">
        <v>8977</v>
      </c>
      <c r="H1717" s="5"/>
      <c r="I1717" s="5"/>
      <c r="J1717" s="5"/>
      <c r="K1717" s="5"/>
      <c r="L1717" s="5"/>
      <c r="M1717" s="5"/>
      <c r="N1717" s="5"/>
      <c r="O1717" s="0" t="s">
        <v>8977</v>
      </c>
      <c r="P1717" s="0" t="s">
        <v>8978</v>
      </c>
      <c r="Q1717" s="0" t="s">
        <v>51</v>
      </c>
      <c r="R1717" s="0" t="s">
        <v>52</v>
      </c>
      <c r="S1717" s="0" t="n">
        <v>1.465</v>
      </c>
      <c r="T1717" s="0" t="n">
        <v>2110</v>
      </c>
      <c r="U1717" s="0" t="n">
        <v>2110</v>
      </c>
      <c r="X1717" s="0" t="n">
        <v>206</v>
      </c>
      <c r="Y1717" s="0" t="s">
        <v>77</v>
      </c>
      <c r="Z1717" s="0" t="n">
        <v>2110</v>
      </c>
      <c r="AA1717" s="0" t="s">
        <v>54</v>
      </c>
      <c r="AB1717" s="0" t="s">
        <v>54</v>
      </c>
      <c r="AC1717" s="0" t="n">
        <v>3.366</v>
      </c>
      <c r="AD1717" s="0" t="s">
        <v>8875</v>
      </c>
      <c r="AE1717" s="0" t="s">
        <v>8979</v>
      </c>
      <c r="AF1717" s="0" t="n">
        <v>88</v>
      </c>
      <c r="AG1717" s="0" t="n">
        <v>96</v>
      </c>
      <c r="AH1717" s="6" t="n">
        <v>42369</v>
      </c>
      <c r="AI1717" s="0" t="n">
        <v>3.366</v>
      </c>
      <c r="AJ1717" s="6" t="n">
        <v>42369</v>
      </c>
      <c r="AK1717" s="0" t="n">
        <v>1.428</v>
      </c>
      <c r="AL1717" s="0" t="n">
        <v>1.555</v>
      </c>
      <c r="AM1717" s="0" t="s">
        <v>56</v>
      </c>
      <c r="AN1717" s="0" t="s">
        <v>56</v>
      </c>
      <c r="AO1717" s="0" t="s">
        <v>70</v>
      </c>
      <c r="AP1717" s="0" t="s">
        <v>70</v>
      </c>
      <c r="AQ1717" s="0" t="s">
        <v>77</v>
      </c>
      <c r="AR1717" s="0" t="n">
        <v>59</v>
      </c>
      <c r="AS1717" s="0" t="n">
        <v>60</v>
      </c>
      <c r="AT1717" s="0" t="s">
        <v>8875</v>
      </c>
      <c r="AV1717" s="0" t="s">
        <v>5941</v>
      </c>
    </row>
    <row r="1718" customFormat="false" ht="15" hidden="false" customHeight="false" outlineLevel="0" collapsed="false">
      <c r="A1718" s="0" t="s">
        <v>8980</v>
      </c>
      <c r="B1718" s="0" t="s">
        <v>8804</v>
      </c>
      <c r="C1718" s="0" t="s">
        <v>8981</v>
      </c>
      <c r="E1718" s="1" t="s">
        <v>8981</v>
      </c>
      <c r="G1718" s="5" t="s">
        <v>8981</v>
      </c>
      <c r="H1718" s="5"/>
      <c r="I1718" s="5"/>
      <c r="J1718" s="5"/>
      <c r="K1718" s="5"/>
      <c r="L1718" s="5"/>
      <c r="M1718" s="5"/>
      <c r="N1718" s="5"/>
      <c r="O1718" s="0" t="s">
        <v>8981</v>
      </c>
      <c r="P1718" s="0" t="s">
        <v>8982</v>
      </c>
      <c r="Q1718" s="0" t="s">
        <v>51</v>
      </c>
      <c r="R1718" s="0" t="s">
        <v>52</v>
      </c>
      <c r="S1718" s="0" t="n">
        <v>10.552</v>
      </c>
      <c r="T1718" s="0" t="n">
        <v>910</v>
      </c>
      <c r="U1718" s="0" t="n">
        <v>910</v>
      </c>
      <c r="V1718" s="0" t="n">
        <v>910</v>
      </c>
      <c r="X1718" s="0" t="n">
        <v>390</v>
      </c>
      <c r="Y1718" s="0" t="s">
        <v>77</v>
      </c>
      <c r="Z1718" s="0" t="n">
        <v>910</v>
      </c>
      <c r="AA1718" s="0" t="s">
        <v>54</v>
      </c>
      <c r="AB1718" s="0" t="s">
        <v>54</v>
      </c>
      <c r="AC1718" s="0" t="n">
        <v>6.416</v>
      </c>
      <c r="AD1718" s="0" t="s">
        <v>8983</v>
      </c>
      <c r="AG1718" s="6" t="n">
        <v>42735</v>
      </c>
      <c r="AH1718" s="0" t="n">
        <v>-2.087</v>
      </c>
      <c r="AI1718" s="0" t="n">
        <v>-2.2</v>
      </c>
      <c r="AJ1718" s="6" t="n">
        <v>42735</v>
      </c>
      <c r="AK1718" s="0" t="n">
        <v>6.416</v>
      </c>
      <c r="AL1718" s="6" t="n">
        <v>42735</v>
      </c>
      <c r="AM1718" s="0" t="n">
        <v>14.286</v>
      </c>
      <c r="AN1718" s="0" t="n">
        <v>15.059</v>
      </c>
      <c r="AO1718" s="0" t="n">
        <v>326</v>
      </c>
      <c r="AP1718" s="0" t="n">
        <v>364</v>
      </c>
      <c r="AQ1718" s="0" t="s">
        <v>8809</v>
      </c>
      <c r="AR1718" s="0" t="s">
        <v>58</v>
      </c>
      <c r="AS1718" s="0" t="s">
        <v>77</v>
      </c>
      <c r="AT1718" s="0" t="n">
        <v>101</v>
      </c>
      <c r="AU1718" s="0" t="n">
        <v>138</v>
      </c>
      <c r="AX1718" s="0" t="s">
        <v>5941</v>
      </c>
      <c r="AY1718" s="0" t="s">
        <v>8984</v>
      </c>
    </row>
    <row r="1719" customFormat="false" ht="15" hidden="false" customHeight="false" outlineLevel="0" collapsed="false">
      <c r="A1719" s="0" t="s">
        <v>8985</v>
      </c>
      <c r="B1719" s="0" t="s">
        <v>8804</v>
      </c>
      <c r="C1719" s="0" t="s">
        <v>8986</v>
      </c>
      <c r="E1719" s="1" t="s">
        <v>8986</v>
      </c>
      <c r="G1719" s="5" t="s">
        <v>8986</v>
      </c>
      <c r="H1719" s="5"/>
      <c r="I1719" s="5"/>
      <c r="J1719" s="5"/>
      <c r="K1719" s="5"/>
      <c r="L1719" s="5"/>
      <c r="M1719" s="5"/>
      <c r="N1719" s="5"/>
      <c r="O1719" s="0" t="s">
        <v>1289</v>
      </c>
      <c r="P1719" s="0" t="s">
        <v>1290</v>
      </c>
      <c r="Q1719" s="0" t="s">
        <v>51</v>
      </c>
      <c r="R1719" s="0" t="s">
        <v>52</v>
      </c>
      <c r="S1719" s="0" t="n">
        <v>6.64</v>
      </c>
      <c r="T1719" s="0" t="n">
        <v>2211</v>
      </c>
      <c r="U1719" s="0" t="n">
        <v>2211</v>
      </c>
      <c r="V1719" s="0" t="n">
        <v>6820</v>
      </c>
      <c r="W1719" s="0" t="s">
        <v>8987</v>
      </c>
      <c r="X1719" s="0" t="n">
        <v>981</v>
      </c>
      <c r="Y1719" s="0" t="s">
        <v>67</v>
      </c>
      <c r="Z1719" s="0" t="s">
        <v>120</v>
      </c>
      <c r="AA1719" s="0" t="s">
        <v>120</v>
      </c>
      <c r="AB1719" s="0" t="s">
        <v>56</v>
      </c>
      <c r="AC1719" s="0" t="s">
        <v>120</v>
      </c>
      <c r="AD1719" s="0" t="s">
        <v>8875</v>
      </c>
      <c r="AG1719" s="6" t="n">
        <v>42735</v>
      </c>
      <c r="AH1719" s="0" t="n">
        <v>148</v>
      </c>
      <c r="AI1719" s="0" t="n">
        <v>156</v>
      </c>
      <c r="AJ1719" s="6" t="n">
        <v>42735</v>
      </c>
      <c r="AK1719" s="0" t="n">
        <v>36.753</v>
      </c>
      <c r="AL1719" s="6" t="n">
        <v>42369</v>
      </c>
      <c r="AM1719" s="0" t="n">
        <v>14.366</v>
      </c>
      <c r="AN1719" s="0" t="n">
        <v>15.144</v>
      </c>
      <c r="AO1719" s="0" t="n">
        <v>7.122</v>
      </c>
      <c r="AP1719" s="0" t="n">
        <v>7.846</v>
      </c>
      <c r="AQ1719" s="0" t="s">
        <v>189</v>
      </c>
      <c r="AR1719" s="0" t="s">
        <v>189</v>
      </c>
      <c r="AS1719" s="0" t="s">
        <v>67</v>
      </c>
      <c r="AT1719" s="0" t="n">
        <v>13179</v>
      </c>
      <c r="AU1719" s="0" t="n">
        <v>141</v>
      </c>
      <c r="AW1719" s="0" t="s">
        <v>8988</v>
      </c>
      <c r="AX1719" s="0" t="s">
        <v>5941</v>
      </c>
      <c r="AY1719" s="0" t="s">
        <v>8989</v>
      </c>
    </row>
    <row r="1720" customFormat="false" ht="15" hidden="false" customHeight="false" outlineLevel="0" collapsed="false">
      <c r="A1720" s="0" t="s">
        <v>8990</v>
      </c>
      <c r="B1720" s="0" t="s">
        <v>8804</v>
      </c>
      <c r="C1720" s="0" t="s">
        <v>8991</v>
      </c>
      <c r="E1720" s="1" t="s">
        <v>8991</v>
      </c>
      <c r="G1720" s="5" t="s">
        <v>8991</v>
      </c>
      <c r="H1720" s="5"/>
      <c r="I1720" s="5"/>
      <c r="J1720" s="5"/>
      <c r="K1720" s="5"/>
      <c r="L1720" s="5"/>
      <c r="M1720" s="5"/>
      <c r="N1720" s="5"/>
      <c r="O1720" s="0" t="s">
        <v>8992</v>
      </c>
      <c r="P1720" s="0" t="s">
        <v>8993</v>
      </c>
      <c r="Q1720" s="0" t="s">
        <v>51</v>
      </c>
      <c r="R1720" s="0" t="s">
        <v>52</v>
      </c>
      <c r="S1720" s="0" t="n">
        <v>2.875</v>
      </c>
      <c r="T1720" s="0" t="n">
        <v>2351</v>
      </c>
      <c r="U1720" s="0" t="n">
        <v>2351</v>
      </c>
      <c r="V1720" s="0" t="n">
        <v>2363</v>
      </c>
      <c r="W1720" s="0" t="s">
        <v>8994</v>
      </c>
      <c r="X1720" s="0" t="n">
        <v>926</v>
      </c>
      <c r="Y1720" s="0" t="s">
        <v>227</v>
      </c>
      <c r="Z1720" s="0" t="n">
        <v>6499</v>
      </c>
      <c r="AA1720" s="0" t="s">
        <v>8995</v>
      </c>
      <c r="AB1720" s="0" t="s">
        <v>56</v>
      </c>
      <c r="AC1720" s="0" t="n">
        <v>9.92</v>
      </c>
      <c r="AD1720" s="0" t="s">
        <v>8996</v>
      </c>
      <c r="AG1720" s="6" t="n">
        <v>42735</v>
      </c>
      <c r="AH1720" s="0" t="n">
        <v>146</v>
      </c>
      <c r="AI1720" s="0" t="n">
        <v>154</v>
      </c>
      <c r="AJ1720" s="6" t="n">
        <v>42735</v>
      </c>
      <c r="AK1720" s="0" t="n">
        <v>10.114</v>
      </c>
      <c r="AL1720" s="6" t="n">
        <v>42735</v>
      </c>
      <c r="AM1720" s="0" t="n">
        <v>5.809</v>
      </c>
      <c r="AN1720" s="0" t="n">
        <v>6.123</v>
      </c>
      <c r="AO1720" s="0" t="n">
        <v>3.714</v>
      </c>
      <c r="AP1720" s="0" t="n">
        <v>4.15</v>
      </c>
      <c r="AQ1720" s="0" t="s">
        <v>8809</v>
      </c>
      <c r="AR1720" s="0" t="s">
        <v>58</v>
      </c>
      <c r="AS1720" s="0" t="s">
        <v>227</v>
      </c>
      <c r="AT1720" s="0" t="n">
        <v>204</v>
      </c>
      <c r="AU1720" s="0" t="n">
        <v>237</v>
      </c>
      <c r="AV1720" s="0" t="s">
        <v>5941</v>
      </c>
      <c r="AX1720" s="0" t="s">
        <v>5941</v>
      </c>
      <c r="AY1720" s="0" t="s">
        <v>8997</v>
      </c>
    </row>
    <row r="1721" customFormat="false" ht="15" hidden="false" customHeight="false" outlineLevel="0" collapsed="false">
      <c r="A1721" s="0" t="s">
        <v>8998</v>
      </c>
      <c r="B1721" s="0" t="s">
        <v>8804</v>
      </c>
      <c r="C1721" s="0" t="s">
        <v>8999</v>
      </c>
      <c r="E1721" s="1" t="s">
        <v>8999</v>
      </c>
      <c r="G1721" s="5" t="s">
        <v>8999</v>
      </c>
      <c r="H1721" s="5"/>
      <c r="I1721" s="5"/>
      <c r="J1721" s="5"/>
      <c r="K1721" s="5"/>
      <c r="L1721" s="5"/>
      <c r="M1721" s="5"/>
      <c r="N1721" s="5"/>
      <c r="O1721" s="0" t="s">
        <v>8999</v>
      </c>
      <c r="P1721" s="0" t="s">
        <v>9000</v>
      </c>
      <c r="Q1721" s="0" t="s">
        <v>51</v>
      </c>
      <c r="R1721" s="0" t="s">
        <v>52</v>
      </c>
      <c r="S1721" s="0" t="n">
        <v>955</v>
      </c>
      <c r="T1721" s="0" t="n">
        <v>6201</v>
      </c>
      <c r="U1721" s="0" t="n">
        <v>6201</v>
      </c>
      <c r="W1721" s="0" t="s">
        <v>9001</v>
      </c>
      <c r="X1721" s="0" t="n">
        <v>110</v>
      </c>
      <c r="Y1721" s="0" t="s">
        <v>512</v>
      </c>
      <c r="Z1721" s="0" t="n">
        <v>6201</v>
      </c>
      <c r="AA1721" s="0" t="s">
        <v>54</v>
      </c>
      <c r="AB1721" s="0" t="s">
        <v>54</v>
      </c>
      <c r="AC1721" s="0" t="n">
        <v>7.777</v>
      </c>
      <c r="AD1721" s="0" t="s">
        <v>8894</v>
      </c>
      <c r="AG1721" s="6" t="n">
        <v>42369</v>
      </c>
      <c r="AH1721" s="0" t="n">
        <v>49</v>
      </c>
      <c r="AI1721" s="0" t="n">
        <v>54</v>
      </c>
      <c r="AJ1721" s="6" t="n">
        <v>42369</v>
      </c>
      <c r="AK1721" s="0" t="n">
        <v>7.777</v>
      </c>
      <c r="AL1721" s="6" t="n">
        <v>42369</v>
      </c>
      <c r="AM1721" s="0" t="n">
        <v>1.033</v>
      </c>
      <c r="AN1721" s="0" t="n">
        <v>1.125</v>
      </c>
      <c r="AO1721" s="0" t="n">
        <v>824</v>
      </c>
      <c r="AP1721" s="0" t="n">
        <v>915</v>
      </c>
      <c r="AQ1721" s="0" t="s">
        <v>189</v>
      </c>
      <c r="AR1721" s="0" t="s">
        <v>189</v>
      </c>
      <c r="AS1721" s="0" t="s">
        <v>512</v>
      </c>
      <c r="AT1721" s="0" t="n">
        <v>22</v>
      </c>
      <c r="AU1721" s="0" t="n">
        <v>43</v>
      </c>
      <c r="AX1721" s="0" t="s">
        <v>5941</v>
      </c>
    </row>
    <row r="1722" customFormat="false" ht="15" hidden="false" customHeight="false" outlineLevel="0" collapsed="false">
      <c r="A1722" s="0" t="s">
        <v>9002</v>
      </c>
      <c r="B1722" s="0" t="s">
        <v>8804</v>
      </c>
      <c r="C1722" s="0" t="s">
        <v>9003</v>
      </c>
      <c r="E1722" s="1" t="s">
        <v>9003</v>
      </c>
      <c r="G1722" s="5" t="s">
        <v>9003</v>
      </c>
      <c r="H1722" s="5"/>
      <c r="I1722" s="5"/>
      <c r="J1722" s="5"/>
      <c r="K1722" s="5"/>
      <c r="L1722" s="5"/>
      <c r="M1722" s="5"/>
      <c r="N1722" s="5"/>
      <c r="O1722" s="0" t="s">
        <v>9003</v>
      </c>
      <c r="P1722" s="0" t="s">
        <v>9004</v>
      </c>
      <c r="Q1722" s="0" t="s">
        <v>51</v>
      </c>
      <c r="R1722" s="0" t="s">
        <v>52</v>
      </c>
      <c r="S1722" s="0" t="n">
        <v>1.982</v>
      </c>
      <c r="T1722" s="0" t="n">
        <v>4675</v>
      </c>
      <c r="U1722" s="0" t="n">
        <v>4675</v>
      </c>
      <c r="X1722" s="0" t="n">
        <v>146</v>
      </c>
      <c r="Y1722" s="0" t="s">
        <v>77</v>
      </c>
      <c r="Z1722" s="0" t="n">
        <v>4675</v>
      </c>
      <c r="AA1722" s="0" t="s">
        <v>54</v>
      </c>
      <c r="AB1722" s="0" t="s">
        <v>54</v>
      </c>
      <c r="AC1722" s="0" t="n">
        <v>1.724</v>
      </c>
      <c r="AD1722" s="0" t="s">
        <v>9005</v>
      </c>
      <c r="AE1722" s="0" t="s">
        <v>9006</v>
      </c>
      <c r="AF1722" s="0" t="n">
        <v>-51</v>
      </c>
      <c r="AG1722" s="0" t="n">
        <v>-56</v>
      </c>
      <c r="AH1722" s="6" t="n">
        <v>42369</v>
      </c>
      <c r="AI1722" s="0" t="n">
        <v>1.724</v>
      </c>
      <c r="AJ1722" s="6" t="n">
        <v>42369</v>
      </c>
      <c r="AK1722" s="0" t="n">
        <v>2.661</v>
      </c>
      <c r="AL1722" s="0" t="n">
        <v>2.898</v>
      </c>
      <c r="AM1722" s="0" t="s">
        <v>56</v>
      </c>
      <c r="AN1722" s="0" t="s">
        <v>56</v>
      </c>
      <c r="AO1722" s="0" t="s">
        <v>70</v>
      </c>
      <c r="AP1722" s="0" t="s">
        <v>70</v>
      </c>
      <c r="AQ1722" s="0" t="s">
        <v>77</v>
      </c>
      <c r="AR1722" s="0" t="n">
        <v>64</v>
      </c>
      <c r="AS1722" s="0" t="n">
        <v>66</v>
      </c>
      <c r="AV1722" s="0" t="s">
        <v>5941</v>
      </c>
    </row>
    <row r="1723" customFormat="false" ht="15" hidden="false" customHeight="false" outlineLevel="0" collapsed="false">
      <c r="A1723" s="0" t="s">
        <v>9007</v>
      </c>
      <c r="B1723" s="0" t="s">
        <v>8804</v>
      </c>
      <c r="C1723" s="0" t="s">
        <v>9008</v>
      </c>
      <c r="E1723" s="1" t="s">
        <v>9008</v>
      </c>
      <c r="G1723" s="5" t="s">
        <v>9008</v>
      </c>
      <c r="H1723" s="5"/>
      <c r="I1723" s="5"/>
      <c r="J1723" s="5"/>
      <c r="K1723" s="5"/>
      <c r="L1723" s="5"/>
      <c r="M1723" s="5"/>
      <c r="N1723" s="5"/>
      <c r="O1723" s="0" t="s">
        <v>9009</v>
      </c>
      <c r="P1723" s="0" t="s">
        <v>9010</v>
      </c>
      <c r="Q1723" s="0" t="s">
        <v>51</v>
      </c>
      <c r="R1723" s="0" t="s">
        <v>52</v>
      </c>
      <c r="S1723" s="0" t="n">
        <v>277</v>
      </c>
      <c r="T1723" s="0" t="n">
        <v>2894</v>
      </c>
      <c r="U1723" s="0" t="n">
        <v>2894</v>
      </c>
      <c r="X1723" s="0" t="n">
        <v>348</v>
      </c>
      <c r="Y1723" s="0" t="s">
        <v>67</v>
      </c>
      <c r="Z1723" s="0" t="n">
        <v>6420</v>
      </c>
      <c r="AA1723" s="0" t="s">
        <v>54</v>
      </c>
      <c r="AB1723" s="0" t="s">
        <v>54</v>
      </c>
      <c r="AD1723" s="0" t="s">
        <v>9011</v>
      </c>
      <c r="AE1723" s="0" t="s">
        <v>9012</v>
      </c>
      <c r="AF1723" s="0" t="n">
        <v>7</v>
      </c>
      <c r="AG1723" s="0" t="n">
        <v>8</v>
      </c>
      <c r="AH1723" s="6" t="n">
        <v>42369</v>
      </c>
      <c r="AI1723" s="0" t="n">
        <v>1.321</v>
      </c>
      <c r="AJ1723" s="6" t="n">
        <v>42369</v>
      </c>
      <c r="AK1723" s="0" t="n">
        <v>818</v>
      </c>
      <c r="AL1723" s="0" t="n">
        <v>891</v>
      </c>
      <c r="AM1723" s="0" t="s">
        <v>56</v>
      </c>
      <c r="AN1723" s="0" t="s">
        <v>56</v>
      </c>
      <c r="AO1723" s="0" t="s">
        <v>70</v>
      </c>
      <c r="AP1723" s="0" t="s">
        <v>70</v>
      </c>
      <c r="AQ1723" s="0" t="s">
        <v>67</v>
      </c>
      <c r="AR1723" s="0" t="n">
        <v>22</v>
      </c>
      <c r="AS1723" s="0" t="n">
        <v>38</v>
      </c>
      <c r="AT1723" s="0" t="s">
        <v>5941</v>
      </c>
      <c r="AV1723" s="0" t="s">
        <v>5941</v>
      </c>
      <c r="AW1723" s="0" t="s">
        <v>9013</v>
      </c>
    </row>
    <row r="1724" customFormat="false" ht="15" hidden="false" customHeight="false" outlineLevel="0" collapsed="false">
      <c r="A1724" s="0" t="s">
        <v>9014</v>
      </c>
      <c r="B1724" s="0" t="s">
        <v>8804</v>
      </c>
      <c r="C1724" s="0" t="s">
        <v>9015</v>
      </c>
      <c r="E1724" s="1" t="s">
        <v>9015</v>
      </c>
      <c r="G1724" s="5" t="s">
        <v>9015</v>
      </c>
      <c r="H1724" s="5"/>
      <c r="I1724" s="5"/>
      <c r="J1724" s="5"/>
      <c r="K1724" s="5"/>
      <c r="L1724" s="5"/>
      <c r="M1724" s="5"/>
      <c r="N1724" s="5"/>
      <c r="O1724" s="0" t="s">
        <v>9015</v>
      </c>
      <c r="P1724" s="0" t="s">
        <v>9016</v>
      </c>
      <c r="Q1724" s="0" t="s">
        <v>51</v>
      </c>
      <c r="R1724" s="0" t="s">
        <v>52</v>
      </c>
      <c r="S1724" s="0" t="n">
        <v>1.203</v>
      </c>
      <c r="T1724" s="0" t="n">
        <v>4211</v>
      </c>
      <c r="U1724" s="0" t="n">
        <v>4211</v>
      </c>
      <c r="V1724" s="0" t="n">
        <v>910</v>
      </c>
      <c r="X1724" s="0" t="n">
        <v>965</v>
      </c>
      <c r="Y1724" s="0" t="s">
        <v>77</v>
      </c>
      <c r="Z1724" s="0" t="n">
        <v>4211</v>
      </c>
      <c r="AA1724" s="0" t="s">
        <v>54</v>
      </c>
      <c r="AB1724" s="0" t="s">
        <v>54</v>
      </c>
      <c r="AC1724" s="0" t="n">
        <v>7.237</v>
      </c>
      <c r="AD1724" s="0" t="s">
        <v>9017</v>
      </c>
      <c r="AG1724" s="6" t="n">
        <v>42735</v>
      </c>
      <c r="AH1724" s="0" t="n">
        <v>-86</v>
      </c>
      <c r="AI1724" s="0" t="n">
        <v>-91</v>
      </c>
      <c r="AJ1724" s="6" t="n">
        <v>42735</v>
      </c>
      <c r="AK1724" s="0" t="n">
        <v>7.237</v>
      </c>
      <c r="AL1724" s="6" t="n">
        <v>42735</v>
      </c>
      <c r="AM1724" s="0" t="n">
        <v>1.711</v>
      </c>
      <c r="AN1724" s="0" t="n">
        <v>1.804</v>
      </c>
      <c r="AO1724" s="0" t="n">
        <v>116</v>
      </c>
      <c r="AP1724" s="0" t="n">
        <v>130</v>
      </c>
      <c r="AQ1724" s="0" t="s">
        <v>8809</v>
      </c>
      <c r="AR1724" s="0" t="s">
        <v>58</v>
      </c>
      <c r="AS1724" s="0" t="s">
        <v>77</v>
      </c>
      <c r="AT1724" s="0" t="n">
        <v>130</v>
      </c>
      <c r="AU1724" s="0" t="n">
        <v>171</v>
      </c>
      <c r="AX1724" s="0" t="s">
        <v>5941</v>
      </c>
      <c r="AY1724" s="0" t="s">
        <v>9018</v>
      </c>
    </row>
    <row r="1725" customFormat="false" ht="15" hidden="false" customHeight="false" outlineLevel="0" collapsed="false">
      <c r="A1725" s="0" t="s">
        <v>9019</v>
      </c>
      <c r="B1725" s="0" t="s">
        <v>8804</v>
      </c>
      <c r="C1725" s="0" t="s">
        <v>9020</v>
      </c>
      <c r="E1725" s="1" t="s">
        <v>9020</v>
      </c>
      <c r="G1725" s="5" t="s">
        <v>9020</v>
      </c>
      <c r="H1725" s="5"/>
      <c r="I1725" s="5"/>
      <c r="J1725" s="5"/>
      <c r="K1725" s="5"/>
      <c r="L1725" s="5"/>
      <c r="M1725" s="5"/>
      <c r="N1725" s="5"/>
      <c r="O1725" s="0" t="s">
        <v>9020</v>
      </c>
      <c r="P1725" s="0" t="s">
        <v>9021</v>
      </c>
      <c r="Q1725" s="0" t="s">
        <v>718</v>
      </c>
      <c r="R1725" s="0" t="s">
        <v>52</v>
      </c>
      <c r="S1725" s="0" t="n">
        <v>204</v>
      </c>
      <c r="T1725" s="0" t="n">
        <v>6420</v>
      </c>
      <c r="U1725" s="0" t="n">
        <v>6420</v>
      </c>
      <c r="X1725" s="0" t="n">
        <v>32</v>
      </c>
      <c r="Y1725" s="0" t="s">
        <v>77</v>
      </c>
      <c r="Z1725" s="0" t="n">
        <v>6420</v>
      </c>
      <c r="AA1725" s="0" t="s">
        <v>54</v>
      </c>
      <c r="AB1725" s="0" t="s">
        <v>54</v>
      </c>
      <c r="AC1725" s="0" t="n">
        <v>250</v>
      </c>
      <c r="AD1725" s="0" t="s">
        <v>8894</v>
      </c>
      <c r="AE1725" s="0" t="s">
        <v>9022</v>
      </c>
      <c r="AF1725" s="0" t="n">
        <v>832</v>
      </c>
      <c r="AG1725" s="0" t="n">
        <v>906</v>
      </c>
      <c r="AH1725" s="6" t="n">
        <v>42369</v>
      </c>
      <c r="AI1725" s="0" t="n">
        <v>250</v>
      </c>
      <c r="AJ1725" s="6" t="n">
        <v>42369</v>
      </c>
      <c r="AK1725" s="0" t="n">
        <v>1.333</v>
      </c>
      <c r="AL1725" s="0" t="n">
        <v>1.452</v>
      </c>
      <c r="AM1725" s="0" t="s">
        <v>56</v>
      </c>
      <c r="AN1725" s="0" t="s">
        <v>56</v>
      </c>
      <c r="AO1725" s="0" t="s">
        <v>70</v>
      </c>
      <c r="AP1725" s="0" t="s">
        <v>70</v>
      </c>
      <c r="AQ1725" s="0" t="s">
        <v>77</v>
      </c>
      <c r="AR1725" s="0" t="n">
        <v>8</v>
      </c>
      <c r="AS1725" s="0" t="n">
        <v>18</v>
      </c>
      <c r="AV1725" s="0" t="s">
        <v>5941</v>
      </c>
    </row>
    <row r="1726" customFormat="false" ht="15" hidden="false" customHeight="false" outlineLevel="0" collapsed="false">
      <c r="A1726" s="0" t="s">
        <v>9023</v>
      </c>
      <c r="B1726" s="0" t="s">
        <v>8804</v>
      </c>
      <c r="C1726" s="0" t="s">
        <v>9024</v>
      </c>
      <c r="E1726" s="1" t="s">
        <v>9024</v>
      </c>
      <c r="G1726" s="5" t="s">
        <v>9024</v>
      </c>
      <c r="H1726" s="5"/>
      <c r="I1726" s="5"/>
      <c r="J1726" s="5"/>
      <c r="K1726" s="5"/>
      <c r="L1726" s="5"/>
      <c r="M1726" s="5"/>
      <c r="N1726" s="5"/>
      <c r="O1726" s="0" t="s">
        <v>9025</v>
      </c>
      <c r="P1726" s="0" t="s">
        <v>9026</v>
      </c>
      <c r="Q1726" s="0" t="s">
        <v>51</v>
      </c>
      <c r="R1726" s="0" t="s">
        <v>52</v>
      </c>
      <c r="S1726" s="0" t="n">
        <v>2.726</v>
      </c>
      <c r="T1726" s="0" t="n">
        <v>1073</v>
      </c>
      <c r="U1726" s="0" t="n">
        <v>1073</v>
      </c>
      <c r="X1726" s="0" t="n">
        <v>109</v>
      </c>
      <c r="Y1726" s="0" t="s">
        <v>67</v>
      </c>
      <c r="Z1726" s="0" t="n">
        <v>7020</v>
      </c>
      <c r="AA1726" s="0" t="s">
        <v>120</v>
      </c>
      <c r="AB1726" s="0" t="s">
        <v>56</v>
      </c>
      <c r="AC1726" s="0" t="n">
        <v>10</v>
      </c>
      <c r="AD1726" s="0" t="s">
        <v>9027</v>
      </c>
      <c r="AE1726" s="0" t="s">
        <v>9028</v>
      </c>
      <c r="AF1726" s="0" t="n">
        <v>127</v>
      </c>
      <c r="AG1726" s="0" t="n">
        <v>138</v>
      </c>
      <c r="AH1726" s="6" t="n">
        <v>42369</v>
      </c>
      <c r="AI1726" s="0" t="n">
        <v>3.993</v>
      </c>
      <c r="AJ1726" s="6" t="n">
        <v>42369</v>
      </c>
      <c r="AK1726" s="0" t="n">
        <v>2.467</v>
      </c>
      <c r="AL1726" s="0" t="n">
        <v>2.685</v>
      </c>
      <c r="AM1726" s="0" t="s">
        <v>56</v>
      </c>
      <c r="AN1726" s="0" t="s">
        <v>56</v>
      </c>
      <c r="AO1726" s="0" t="s">
        <v>70</v>
      </c>
      <c r="AP1726" s="0" t="s">
        <v>70</v>
      </c>
      <c r="AQ1726" s="0" t="s">
        <v>67</v>
      </c>
      <c r="AR1726" s="0" t="n">
        <v>241</v>
      </c>
      <c r="AS1726" s="0" t="n">
        <v>31</v>
      </c>
      <c r="AV1726" s="0" t="s">
        <v>5941</v>
      </c>
    </row>
    <row r="1727" customFormat="false" ht="15" hidden="false" customHeight="false" outlineLevel="0" collapsed="false">
      <c r="A1727" s="0" t="s">
        <v>9029</v>
      </c>
      <c r="B1727" s="0" t="s">
        <v>8804</v>
      </c>
      <c r="C1727" s="0" t="s">
        <v>9030</v>
      </c>
      <c r="E1727" s="1" t="s">
        <v>9030</v>
      </c>
      <c r="G1727" s="5" t="s">
        <v>9030</v>
      </c>
      <c r="H1727" s="5"/>
      <c r="I1727" s="5"/>
      <c r="J1727" s="5"/>
      <c r="K1727" s="5"/>
      <c r="L1727" s="5"/>
      <c r="M1727" s="5"/>
      <c r="N1727" s="5"/>
      <c r="O1727" s="0" t="s">
        <v>9031</v>
      </c>
      <c r="P1727" s="0" t="s">
        <v>9032</v>
      </c>
      <c r="Q1727" s="0" t="s">
        <v>51</v>
      </c>
      <c r="R1727" s="0" t="s">
        <v>52</v>
      </c>
      <c r="S1727" s="0" t="n">
        <v>628</v>
      </c>
      <c r="T1727" s="0" t="n">
        <v>2120</v>
      </c>
      <c r="U1727" s="0" t="n">
        <v>2120</v>
      </c>
      <c r="X1727" s="0" t="n">
        <v>42</v>
      </c>
      <c r="Y1727" s="0" t="s">
        <v>67</v>
      </c>
      <c r="Z1727" s="0" t="n">
        <v>6619</v>
      </c>
      <c r="AA1727" s="0" t="s">
        <v>120</v>
      </c>
      <c r="AB1727" s="0" t="s">
        <v>56</v>
      </c>
      <c r="AC1727" s="0" t="n">
        <v>8</v>
      </c>
      <c r="AD1727" s="0" t="s">
        <v>9033</v>
      </c>
      <c r="AE1727" s="0" t="s">
        <v>9034</v>
      </c>
      <c r="AF1727" s="0" t="n">
        <v>39</v>
      </c>
      <c r="AG1727" s="0" t="n">
        <v>42</v>
      </c>
      <c r="AH1727" s="6" t="n">
        <v>42369</v>
      </c>
      <c r="AI1727" s="0" t="n">
        <v>2.155</v>
      </c>
      <c r="AJ1727" s="6" t="n">
        <v>42369</v>
      </c>
      <c r="AK1727" s="0" t="n">
        <v>949</v>
      </c>
      <c r="AL1727" s="0" t="n">
        <v>1.033</v>
      </c>
      <c r="AM1727" s="0" t="s">
        <v>56</v>
      </c>
      <c r="AN1727" s="0" t="s">
        <v>56</v>
      </c>
      <c r="AO1727" s="0" t="s">
        <v>70</v>
      </c>
      <c r="AP1727" s="0" t="s">
        <v>70</v>
      </c>
      <c r="AQ1727" s="0" t="s">
        <v>67</v>
      </c>
      <c r="AR1727" s="0" t="n">
        <v>205</v>
      </c>
      <c r="AS1727" s="0" t="n">
        <v>22</v>
      </c>
    </row>
    <row r="1728" customFormat="false" ht="15" hidden="false" customHeight="false" outlineLevel="0" collapsed="false">
      <c r="A1728" s="0" t="s">
        <v>9035</v>
      </c>
      <c r="B1728" s="0" t="s">
        <v>8804</v>
      </c>
      <c r="C1728" s="0" t="s">
        <v>9036</v>
      </c>
      <c r="E1728" s="1" t="s">
        <v>9036</v>
      </c>
      <c r="G1728" s="5" t="s">
        <v>9036</v>
      </c>
      <c r="H1728" s="5"/>
      <c r="I1728" s="5"/>
      <c r="J1728" s="5"/>
      <c r="K1728" s="5"/>
      <c r="L1728" s="5"/>
      <c r="M1728" s="5"/>
      <c r="N1728" s="5"/>
      <c r="O1728" s="0" t="s">
        <v>9036</v>
      </c>
      <c r="P1728" s="0" t="s">
        <v>9037</v>
      </c>
      <c r="Q1728" s="0" t="s">
        <v>51</v>
      </c>
      <c r="R1728" s="0" t="s">
        <v>52</v>
      </c>
      <c r="S1728" s="0" t="n">
        <v>68</v>
      </c>
      <c r="T1728" s="0" t="n">
        <v>2620</v>
      </c>
      <c r="U1728" s="0" t="n">
        <v>2620</v>
      </c>
      <c r="X1728" s="0" t="n">
        <v>38</v>
      </c>
      <c r="Y1728" s="0" t="s">
        <v>53</v>
      </c>
      <c r="Z1728" s="0" t="n">
        <v>2620</v>
      </c>
      <c r="AA1728" s="0" t="s">
        <v>54</v>
      </c>
      <c r="AB1728" s="0" t="s">
        <v>54</v>
      </c>
      <c r="AC1728" s="0" t="n">
        <v>321</v>
      </c>
      <c r="AD1728" s="0" t="s">
        <v>9038</v>
      </c>
      <c r="AG1728" s="6" t="n">
        <v>42735</v>
      </c>
      <c r="AH1728" s="0" t="n">
        <v>-5</v>
      </c>
      <c r="AI1728" s="0" t="n">
        <v>-5</v>
      </c>
      <c r="AJ1728" s="6" t="n">
        <v>42735</v>
      </c>
      <c r="AK1728" s="0" t="n">
        <v>321</v>
      </c>
      <c r="AL1728" s="6" t="n">
        <v>42735</v>
      </c>
      <c r="AM1728" s="0" t="n">
        <v>142</v>
      </c>
      <c r="AN1728" s="0" t="n">
        <v>150</v>
      </c>
      <c r="AO1728" s="0" t="n">
        <v>50</v>
      </c>
      <c r="AP1728" s="0" t="n">
        <v>56</v>
      </c>
      <c r="AQ1728" s="0" t="s">
        <v>8809</v>
      </c>
      <c r="AR1728" s="0" t="s">
        <v>58</v>
      </c>
      <c r="AS1728" s="0" t="s">
        <v>53</v>
      </c>
      <c r="AT1728" s="0" t="n">
        <v>15</v>
      </c>
      <c r="AU1728" s="0" t="n">
        <v>21</v>
      </c>
      <c r="AV1728" s="0" t="s">
        <v>5941</v>
      </c>
      <c r="AX1728" s="0" t="s">
        <v>5941</v>
      </c>
      <c r="AY1728" s="0" t="s">
        <v>9039</v>
      </c>
    </row>
    <row r="1729" customFormat="false" ht="15" hidden="false" customHeight="false" outlineLevel="0" collapsed="false">
      <c r="A1729" s="0" t="s">
        <v>9040</v>
      </c>
      <c r="B1729" s="0" t="s">
        <v>8804</v>
      </c>
      <c r="C1729" s="0" t="s">
        <v>9041</v>
      </c>
      <c r="E1729" s="1" t="s">
        <v>9041</v>
      </c>
      <c r="G1729" s="5" t="s">
        <v>9041</v>
      </c>
      <c r="H1729" s="5"/>
      <c r="I1729" s="5"/>
      <c r="J1729" s="5"/>
      <c r="K1729" s="5"/>
      <c r="L1729" s="5"/>
      <c r="M1729" s="5"/>
      <c r="N1729" s="5"/>
      <c r="O1729" s="0" t="s">
        <v>9042</v>
      </c>
      <c r="P1729" s="0" t="s">
        <v>9043</v>
      </c>
      <c r="Q1729" s="0" t="s">
        <v>51</v>
      </c>
      <c r="R1729" s="0" t="s">
        <v>52</v>
      </c>
      <c r="S1729" s="0" t="n">
        <v>303</v>
      </c>
      <c r="T1729" s="0" t="n">
        <v>1413</v>
      </c>
      <c r="U1729" s="0" t="n">
        <v>1413</v>
      </c>
      <c r="V1729" s="0" t="n">
        <v>1413</v>
      </c>
      <c r="X1729" s="0" t="n">
        <v>77</v>
      </c>
      <c r="Y1729" s="0" t="s">
        <v>227</v>
      </c>
      <c r="Z1729" s="0" t="n">
        <v>6420</v>
      </c>
      <c r="AA1729" s="0" t="s">
        <v>9044</v>
      </c>
      <c r="AB1729" s="0" t="s">
        <v>5927</v>
      </c>
      <c r="AC1729" s="0" t="n">
        <v>1.276</v>
      </c>
      <c r="AD1729" s="0" t="s">
        <v>9045</v>
      </c>
      <c r="AG1729" s="6" t="n">
        <v>42735</v>
      </c>
      <c r="AH1729" s="0" t="n">
        <v>4</v>
      </c>
      <c r="AI1729" s="0" t="n">
        <v>4</v>
      </c>
      <c r="AJ1729" s="6" t="n">
        <v>42735</v>
      </c>
      <c r="AK1729" s="0" t="n">
        <v>1.301</v>
      </c>
      <c r="AL1729" s="6" t="n">
        <v>42735</v>
      </c>
      <c r="AM1729" s="0" t="n">
        <v>374</v>
      </c>
      <c r="AN1729" s="0" t="n">
        <v>395</v>
      </c>
      <c r="AO1729" s="0" t="n">
        <v>193</v>
      </c>
      <c r="AP1729" s="0" t="n">
        <v>215</v>
      </c>
      <c r="AQ1729" s="0" t="s">
        <v>8809</v>
      </c>
      <c r="AR1729" s="0" t="s">
        <v>58</v>
      </c>
      <c r="AS1729" s="0" t="s">
        <v>227</v>
      </c>
      <c r="AT1729" s="0" t="n">
        <v>30</v>
      </c>
      <c r="AU1729" s="0" t="n">
        <v>21</v>
      </c>
      <c r="AV1729" s="0" t="s">
        <v>9046</v>
      </c>
      <c r="AW1729" s="0" t="s">
        <v>9046</v>
      </c>
      <c r="AX1729" s="0" t="s">
        <v>5941</v>
      </c>
    </row>
    <row r="1730" customFormat="false" ht="15" hidden="false" customHeight="false" outlineLevel="0" collapsed="false">
      <c r="A1730" s="0" t="s">
        <v>9047</v>
      </c>
      <c r="B1730" s="0" t="s">
        <v>8804</v>
      </c>
      <c r="C1730" s="0" t="s">
        <v>9048</v>
      </c>
      <c r="E1730" s="1" t="s">
        <v>9048</v>
      </c>
      <c r="G1730" s="5" t="s">
        <v>9048</v>
      </c>
      <c r="H1730" s="5"/>
      <c r="I1730" s="5"/>
      <c r="J1730" s="5"/>
      <c r="K1730" s="5"/>
      <c r="L1730" s="5"/>
      <c r="M1730" s="5"/>
      <c r="N1730" s="5"/>
      <c r="O1730" s="0" t="s">
        <v>9049</v>
      </c>
      <c r="P1730" s="0" t="s">
        <v>9050</v>
      </c>
      <c r="Q1730" s="0" t="s">
        <v>51</v>
      </c>
      <c r="R1730" s="0" t="s">
        <v>52</v>
      </c>
      <c r="S1730" s="0" t="n">
        <v>1.689</v>
      </c>
      <c r="T1730" s="0" t="n">
        <v>7010</v>
      </c>
      <c r="U1730" s="0" t="n">
        <v>7010</v>
      </c>
      <c r="X1730" s="0" t="n">
        <v>199</v>
      </c>
      <c r="Y1730" s="0" t="s">
        <v>67</v>
      </c>
      <c r="Z1730" s="0" t="s">
        <v>120</v>
      </c>
      <c r="AA1730" s="0" t="s">
        <v>120</v>
      </c>
      <c r="AB1730" s="0" t="s">
        <v>56</v>
      </c>
      <c r="AC1730" s="0" t="s">
        <v>120</v>
      </c>
      <c r="AD1730" s="0" t="s">
        <v>8898</v>
      </c>
      <c r="AE1730" s="0" t="s">
        <v>9051</v>
      </c>
      <c r="AF1730" s="0" t="n">
        <v>171</v>
      </c>
      <c r="AG1730" s="0" t="n">
        <v>186</v>
      </c>
      <c r="AH1730" s="6" t="n">
        <v>42369</v>
      </c>
      <c r="AI1730" s="0" t="n">
        <v>14</v>
      </c>
      <c r="AJ1730" s="6" t="n">
        <v>42369</v>
      </c>
      <c r="AK1730" s="0" t="n">
        <v>1.869</v>
      </c>
      <c r="AL1730" s="0" t="n">
        <v>2.034</v>
      </c>
      <c r="AM1730" s="0" t="s">
        <v>56</v>
      </c>
      <c r="AN1730" s="0" t="s">
        <v>56</v>
      </c>
      <c r="AO1730" s="0" t="s">
        <v>70</v>
      </c>
      <c r="AP1730" s="0" t="s">
        <v>70</v>
      </c>
      <c r="AQ1730" s="0" t="s">
        <v>67</v>
      </c>
      <c r="AR1730" s="0" t="n">
        <v>139</v>
      </c>
      <c r="AS1730" s="0" t="n">
        <v>82</v>
      </c>
      <c r="AV1730" s="0" t="s">
        <v>5941</v>
      </c>
      <c r="AW1730" s="0" t="s">
        <v>9052</v>
      </c>
    </row>
    <row r="1731" customFormat="false" ht="15" hidden="false" customHeight="false" outlineLevel="0" collapsed="false">
      <c r="A1731" s="0" t="s">
        <v>9053</v>
      </c>
      <c r="B1731" s="0" t="s">
        <v>8804</v>
      </c>
      <c r="C1731" s="0" t="s">
        <v>9054</v>
      </c>
      <c r="E1731" s="1" t="s">
        <v>9054</v>
      </c>
      <c r="G1731" s="5" t="s">
        <v>9054</v>
      </c>
      <c r="H1731" s="5"/>
      <c r="I1731" s="5"/>
      <c r="J1731" s="5"/>
      <c r="K1731" s="5"/>
      <c r="L1731" s="5"/>
      <c r="M1731" s="5"/>
      <c r="N1731" s="5"/>
      <c r="O1731" s="0" t="s">
        <v>9055</v>
      </c>
      <c r="P1731" s="0" t="s">
        <v>9056</v>
      </c>
      <c r="Q1731" s="0" t="s">
        <v>51</v>
      </c>
      <c r="R1731" s="0" t="s">
        <v>52</v>
      </c>
      <c r="S1731" s="0" t="n">
        <v>337</v>
      </c>
      <c r="T1731" s="0" t="n">
        <v>6420</v>
      </c>
      <c r="U1731" s="0" t="n">
        <v>6420</v>
      </c>
      <c r="X1731" s="0" t="n">
        <v>995</v>
      </c>
      <c r="Y1731" s="0" t="s">
        <v>67</v>
      </c>
      <c r="Z1731" s="0" t="s">
        <v>120</v>
      </c>
      <c r="AA1731" s="0" t="s">
        <v>9057</v>
      </c>
      <c r="AB1731" s="0" t="s">
        <v>56</v>
      </c>
      <c r="AC1731" s="0" t="s">
        <v>120</v>
      </c>
      <c r="AD1731" s="0" t="s">
        <v>9058</v>
      </c>
      <c r="AE1731" s="0" t="s">
        <v>9059</v>
      </c>
      <c r="AF1731" s="0" t="n">
        <v>13</v>
      </c>
      <c r="AG1731" s="0" t="n">
        <v>14</v>
      </c>
      <c r="AH1731" s="6" t="n">
        <v>42369</v>
      </c>
      <c r="AI1731" s="0" t="n">
        <v>1.598</v>
      </c>
      <c r="AJ1731" s="6" t="n">
        <v>42369</v>
      </c>
      <c r="AK1731" s="0" t="n">
        <v>742</v>
      </c>
      <c r="AL1731" s="0" t="n">
        <v>808</v>
      </c>
      <c r="AM1731" s="0" t="s">
        <v>56</v>
      </c>
      <c r="AN1731" s="0" t="s">
        <v>56</v>
      </c>
      <c r="AO1731" s="0" t="s">
        <v>70</v>
      </c>
      <c r="AP1731" s="0" t="s">
        <v>70</v>
      </c>
      <c r="AQ1731" s="0" t="s">
        <v>67</v>
      </c>
      <c r="AR1731" s="0" t="n">
        <v>64</v>
      </c>
      <c r="AS1731" s="0" t="n">
        <v>45</v>
      </c>
      <c r="AT1731" s="0" t="s">
        <v>5941</v>
      </c>
      <c r="AV1731" s="0" t="s">
        <v>5941</v>
      </c>
      <c r="AW1731" s="0" t="s">
        <v>9060</v>
      </c>
    </row>
    <row r="1732" customFormat="false" ht="15" hidden="false" customHeight="false" outlineLevel="0" collapsed="false">
      <c r="A1732" s="0" t="s">
        <v>9061</v>
      </c>
      <c r="B1732" s="0" t="s">
        <v>8804</v>
      </c>
      <c r="C1732" s="0" t="s">
        <v>9062</v>
      </c>
      <c r="E1732" s="1" t="s">
        <v>9062</v>
      </c>
      <c r="G1732" s="5" t="s">
        <v>9062</v>
      </c>
      <c r="H1732" s="5"/>
      <c r="I1732" s="5"/>
      <c r="J1732" s="5"/>
      <c r="K1732" s="5"/>
      <c r="L1732" s="5"/>
      <c r="M1732" s="5"/>
      <c r="N1732" s="5"/>
      <c r="O1732" s="0" t="s">
        <v>9062</v>
      </c>
      <c r="P1732" s="0" t="s">
        <v>9063</v>
      </c>
      <c r="Q1732" s="0" t="s">
        <v>51</v>
      </c>
      <c r="R1732" s="0" t="s">
        <v>52</v>
      </c>
      <c r="S1732" s="0" t="n">
        <v>7</v>
      </c>
      <c r="T1732" s="0" t="n">
        <v>2120</v>
      </c>
      <c r="U1732" s="0" t="n">
        <v>2120</v>
      </c>
      <c r="V1732" s="0" t="n">
        <v>2120</v>
      </c>
      <c r="X1732" s="0" t="n">
        <v>4</v>
      </c>
      <c r="Y1732" s="0" t="s">
        <v>1154</v>
      </c>
      <c r="Z1732" s="0" t="n">
        <v>2120</v>
      </c>
      <c r="AA1732" s="0" t="s">
        <v>54</v>
      </c>
      <c r="AB1732" s="0" t="s">
        <v>54</v>
      </c>
      <c r="AC1732" s="0" t="n">
        <v>23</v>
      </c>
      <c r="AD1732" s="0" t="s">
        <v>9064</v>
      </c>
      <c r="AG1732" s="6" t="n">
        <v>42735</v>
      </c>
      <c r="AH1732" s="0" t="e">
        <f aca="false">+ac0-15</f>
        <v>#NAME?</v>
      </c>
      <c r="AI1732" s="0" t="e">
        <f aca="false">+ac0-16</f>
        <v>#NAME?</v>
      </c>
      <c r="AJ1732" s="6" t="n">
        <v>42735</v>
      </c>
      <c r="AK1732" s="0" t="n">
        <v>23</v>
      </c>
      <c r="AL1732" s="6" t="n">
        <v>42735</v>
      </c>
      <c r="AM1732" s="0" t="n">
        <v>57</v>
      </c>
      <c r="AN1732" s="0" t="n">
        <v>60</v>
      </c>
      <c r="AO1732" s="0" t="n">
        <v>300</v>
      </c>
      <c r="AP1732" s="0" t="n">
        <v>335</v>
      </c>
      <c r="AQ1732" s="0" t="s">
        <v>101</v>
      </c>
      <c r="AR1732" s="0" t="s">
        <v>58</v>
      </c>
      <c r="AS1732" s="0" t="s">
        <v>1154</v>
      </c>
      <c r="AT1732" s="0" t="n">
        <v>5</v>
      </c>
      <c r="AU1732" s="0" t="n">
        <v>4</v>
      </c>
      <c r="AV1732" s="0" t="s">
        <v>9065</v>
      </c>
      <c r="AX1732" s="0" t="s">
        <v>5941</v>
      </c>
    </row>
    <row r="1733" customFormat="false" ht="15" hidden="false" customHeight="false" outlineLevel="0" collapsed="false">
      <c r="A1733" s="0" t="s">
        <v>9066</v>
      </c>
      <c r="B1733" s="0" t="s">
        <v>8804</v>
      </c>
      <c r="C1733" s="0" t="s">
        <v>9067</v>
      </c>
      <c r="E1733" s="1" t="s">
        <v>9067</v>
      </c>
      <c r="G1733" s="5" t="s">
        <v>9067</v>
      </c>
      <c r="H1733" s="5"/>
      <c r="I1733" s="5"/>
      <c r="J1733" s="5"/>
      <c r="K1733" s="5"/>
      <c r="L1733" s="5"/>
      <c r="M1733" s="5"/>
      <c r="N1733" s="5"/>
      <c r="O1733" s="0" t="s">
        <v>9068</v>
      </c>
      <c r="P1733" s="0" t="s">
        <v>9069</v>
      </c>
      <c r="Q1733" s="0" t="s">
        <v>51</v>
      </c>
      <c r="R1733" s="0" t="s">
        <v>52</v>
      </c>
      <c r="S1733" s="0" t="n">
        <v>840</v>
      </c>
      <c r="T1733" s="0" t="n">
        <v>7010</v>
      </c>
      <c r="U1733" s="0" t="n">
        <v>7010</v>
      </c>
      <c r="X1733" s="0" t="n">
        <v>681</v>
      </c>
      <c r="Y1733" s="0" t="s">
        <v>67</v>
      </c>
      <c r="Z1733" s="0" t="s">
        <v>9070</v>
      </c>
      <c r="AA1733" s="0" t="s">
        <v>9071</v>
      </c>
      <c r="AB1733" s="0" t="s">
        <v>56</v>
      </c>
      <c r="AC1733" s="0" t="s">
        <v>9070</v>
      </c>
      <c r="AD1733" s="0" t="s">
        <v>9072</v>
      </c>
      <c r="AE1733" s="0" t="s">
        <v>9073</v>
      </c>
      <c r="AF1733" s="0" t="s">
        <v>9074</v>
      </c>
      <c r="AG1733" s="6" t="n">
        <v>42400</v>
      </c>
      <c r="AH1733" s="0" t="n">
        <v>15</v>
      </c>
      <c r="AI1733" s="0" t="n">
        <v>16</v>
      </c>
      <c r="AJ1733" s="6" t="n">
        <v>42400</v>
      </c>
      <c r="AK1733" s="0" t="n">
        <v>2.624</v>
      </c>
      <c r="AL1733" s="6" t="n">
        <v>42400</v>
      </c>
      <c r="AM1733" s="0" t="n">
        <v>966</v>
      </c>
      <c r="AN1733" s="0" t="n">
        <v>1.055</v>
      </c>
      <c r="AO1733" s="0" t="s">
        <v>56</v>
      </c>
      <c r="AP1733" s="0" t="s">
        <v>56</v>
      </c>
      <c r="AQ1733" s="0" t="s">
        <v>70</v>
      </c>
      <c r="AR1733" s="0" t="s">
        <v>70</v>
      </c>
      <c r="AS1733" s="0" t="s">
        <v>67</v>
      </c>
      <c r="AT1733" s="0" t="n">
        <v>104</v>
      </c>
      <c r="AU1733" s="0" t="n">
        <v>85</v>
      </c>
      <c r="AX1733" s="0" t="s">
        <v>5941</v>
      </c>
    </row>
    <row r="1734" customFormat="false" ht="15" hidden="false" customHeight="false" outlineLevel="0" collapsed="false">
      <c r="A1734" s="0" t="s">
        <v>9075</v>
      </c>
      <c r="B1734" s="0" t="s">
        <v>8804</v>
      </c>
      <c r="C1734" s="0" t="s">
        <v>9076</v>
      </c>
      <c r="E1734" s="1" t="s">
        <v>9076</v>
      </c>
      <c r="G1734" s="5" t="s">
        <v>9076</v>
      </c>
      <c r="H1734" s="5"/>
      <c r="I1734" s="5"/>
      <c r="J1734" s="5"/>
      <c r="K1734" s="5"/>
      <c r="L1734" s="5"/>
      <c r="M1734" s="5"/>
      <c r="N1734" s="5"/>
      <c r="O1734" s="0" t="s">
        <v>9077</v>
      </c>
      <c r="P1734" s="0" t="s">
        <v>9078</v>
      </c>
      <c r="Q1734" s="0" t="s">
        <v>51</v>
      </c>
      <c r="R1734" s="0" t="s">
        <v>119</v>
      </c>
      <c r="S1734" s="0" t="n">
        <v>17</v>
      </c>
      <c r="T1734" s="0" t="n">
        <v>2651</v>
      </c>
      <c r="U1734" s="0" t="n">
        <v>2651</v>
      </c>
      <c r="X1734" s="0" t="n">
        <v>10</v>
      </c>
      <c r="Y1734" s="0" t="s">
        <v>67</v>
      </c>
      <c r="Z1734" s="0" t="s">
        <v>9070</v>
      </c>
      <c r="AA1734" s="0" t="s">
        <v>9070</v>
      </c>
      <c r="AB1734" s="0" t="s">
        <v>56</v>
      </c>
      <c r="AC1734" s="0" t="s">
        <v>9070</v>
      </c>
      <c r="AD1734" s="0" t="s">
        <v>9079</v>
      </c>
      <c r="AE1734" s="0" t="s">
        <v>9080</v>
      </c>
      <c r="AF1734" s="0" t="s">
        <v>9081</v>
      </c>
      <c r="AG1734" s="6" t="n">
        <v>42369</v>
      </c>
      <c r="AH1734" s="0" t="e">
        <f aca="false">+ac0-1</f>
        <v>#NAME?</v>
      </c>
      <c r="AI1734" s="0" t="e">
        <f aca="false">+ac0-1</f>
        <v>#NAME?</v>
      </c>
      <c r="AJ1734" s="6" t="n">
        <v>42369</v>
      </c>
      <c r="AK1734" s="0" t="n">
        <v>94</v>
      </c>
      <c r="AL1734" s="6" t="n">
        <v>42369</v>
      </c>
      <c r="AM1734" s="0" t="n">
        <v>23</v>
      </c>
      <c r="AN1734" s="0" t="n">
        <v>26</v>
      </c>
      <c r="AO1734" s="0" t="s">
        <v>56</v>
      </c>
      <c r="AP1734" s="0" t="s">
        <v>56</v>
      </c>
      <c r="AQ1734" s="0" t="s">
        <v>70</v>
      </c>
      <c r="AR1734" s="0" t="s">
        <v>70</v>
      </c>
      <c r="AS1734" s="0" t="s">
        <v>67</v>
      </c>
      <c r="AT1734" s="0" t="n">
        <v>7</v>
      </c>
      <c r="AU1734" s="0" t="n">
        <v>2</v>
      </c>
      <c r="AV1734" s="0" t="s">
        <v>5941</v>
      </c>
      <c r="AX1734" s="0" t="s">
        <v>5941</v>
      </c>
      <c r="AY1734" s="0" t="s">
        <v>9082</v>
      </c>
    </row>
    <row r="1735" customFormat="false" ht="15" hidden="false" customHeight="false" outlineLevel="0" collapsed="false">
      <c r="A1735" s="0" t="s">
        <v>9083</v>
      </c>
      <c r="B1735" s="0" t="s">
        <v>8804</v>
      </c>
      <c r="C1735" s="0" t="s">
        <v>9084</v>
      </c>
      <c r="E1735" s="1" t="s">
        <v>9084</v>
      </c>
      <c r="G1735" s="5" t="s">
        <v>9084</v>
      </c>
      <c r="H1735" s="5"/>
      <c r="I1735" s="5"/>
      <c r="J1735" s="5"/>
      <c r="K1735" s="5"/>
      <c r="L1735" s="5"/>
      <c r="M1735" s="5"/>
      <c r="N1735" s="5"/>
      <c r="O1735" s="0" t="s">
        <v>9085</v>
      </c>
      <c r="P1735" s="0" t="s">
        <v>9086</v>
      </c>
      <c r="Q1735" s="0" t="s">
        <v>51</v>
      </c>
      <c r="R1735" s="0" t="s">
        <v>52</v>
      </c>
      <c r="S1735" s="0" t="n">
        <v>127</v>
      </c>
      <c r="T1735" s="0" t="n">
        <v>2651</v>
      </c>
      <c r="U1735" s="0" t="n">
        <v>2651</v>
      </c>
      <c r="X1735" s="0" t="n">
        <v>44</v>
      </c>
      <c r="Y1735" s="0" t="s">
        <v>67</v>
      </c>
      <c r="Z1735" s="0" t="n">
        <v>6400</v>
      </c>
      <c r="AA1735" s="0" t="s">
        <v>120</v>
      </c>
      <c r="AB1735" s="0" t="s">
        <v>56</v>
      </c>
      <c r="AC1735" s="0" t="n">
        <v>240</v>
      </c>
      <c r="AD1735" s="0" t="s">
        <v>9087</v>
      </c>
      <c r="AG1735" s="6" t="n">
        <v>42735</v>
      </c>
      <c r="AH1735" s="0" t="n">
        <v>4</v>
      </c>
      <c r="AI1735" s="0" t="n">
        <v>4</v>
      </c>
      <c r="AJ1735" s="6" t="n">
        <v>42735</v>
      </c>
      <c r="AK1735" s="0" t="n">
        <v>829</v>
      </c>
      <c r="AL1735" s="6" t="n">
        <v>42369</v>
      </c>
      <c r="AM1735" s="0" t="n">
        <v>140</v>
      </c>
      <c r="AN1735" s="0" t="n">
        <v>147</v>
      </c>
      <c r="AO1735" s="0" t="n">
        <v>95</v>
      </c>
      <c r="AP1735" s="0" t="n">
        <v>107</v>
      </c>
      <c r="AQ1735" s="0" t="s">
        <v>8809</v>
      </c>
      <c r="AR1735" s="0" t="s">
        <v>58</v>
      </c>
      <c r="AS1735" s="0" t="s">
        <v>67</v>
      </c>
      <c r="AT1735" s="0" t="n">
        <v>1062</v>
      </c>
      <c r="AU1735" s="0" t="n">
        <v>22</v>
      </c>
      <c r="AV1735" s="0" t="s">
        <v>9088</v>
      </c>
      <c r="AX1735" s="0" t="s">
        <v>5941</v>
      </c>
    </row>
    <row r="1736" customFormat="false" ht="15" hidden="false" customHeight="false" outlineLevel="0" collapsed="false">
      <c r="A1736" s="0" t="s">
        <v>9089</v>
      </c>
      <c r="B1736" s="0" t="s">
        <v>8804</v>
      </c>
      <c r="C1736" s="0" t="s">
        <v>9090</v>
      </c>
      <c r="E1736" s="1" t="s">
        <v>9090</v>
      </c>
      <c r="G1736" s="5" t="s">
        <v>9090</v>
      </c>
      <c r="H1736" s="5"/>
      <c r="I1736" s="5"/>
      <c r="J1736" s="5"/>
      <c r="K1736" s="5"/>
      <c r="L1736" s="5"/>
      <c r="M1736" s="5"/>
      <c r="N1736" s="5"/>
      <c r="O1736" s="0" t="s">
        <v>9090</v>
      </c>
      <c r="P1736" s="0" t="s">
        <v>9091</v>
      </c>
      <c r="Q1736" s="0" t="s">
        <v>51</v>
      </c>
      <c r="R1736" s="0" t="s">
        <v>52</v>
      </c>
      <c r="S1736" s="0" t="n">
        <v>270</v>
      </c>
      <c r="T1736" s="0" t="n">
        <v>2790</v>
      </c>
      <c r="U1736" s="0" t="n">
        <v>2790</v>
      </c>
      <c r="X1736" s="0" t="n">
        <v>72</v>
      </c>
      <c r="Y1736" s="0" t="s">
        <v>53</v>
      </c>
      <c r="Z1736" s="0" t="n">
        <v>2790</v>
      </c>
      <c r="AA1736" s="0" t="s">
        <v>54</v>
      </c>
      <c r="AB1736" s="0" t="s">
        <v>54</v>
      </c>
      <c r="AC1736" s="0" t="n">
        <v>1.093</v>
      </c>
      <c r="AD1736" s="0" t="s">
        <v>9092</v>
      </c>
      <c r="AG1736" s="6" t="n">
        <v>42735</v>
      </c>
      <c r="AH1736" s="0" t="n">
        <v>40</v>
      </c>
      <c r="AI1736" s="0" t="n">
        <v>43</v>
      </c>
      <c r="AJ1736" s="6" t="n">
        <v>42735</v>
      </c>
      <c r="AK1736" s="0" t="n">
        <v>1.093</v>
      </c>
      <c r="AL1736" s="6" t="n">
        <v>42735</v>
      </c>
      <c r="AM1736" s="0" t="n">
        <v>301</v>
      </c>
      <c r="AN1736" s="0" t="n">
        <v>317</v>
      </c>
      <c r="AO1736" s="0" t="n">
        <v>563</v>
      </c>
      <c r="AP1736" s="0" t="n">
        <v>629</v>
      </c>
      <c r="AQ1736" s="0" t="s">
        <v>8809</v>
      </c>
      <c r="AR1736" s="0" t="s">
        <v>58</v>
      </c>
      <c r="AS1736" s="0" t="s">
        <v>53</v>
      </c>
      <c r="AT1736" s="0" t="n">
        <v>27</v>
      </c>
      <c r="AU1736" s="0" t="n">
        <v>40</v>
      </c>
      <c r="AX1736" s="0" t="s">
        <v>5941</v>
      </c>
    </row>
    <row r="1737" customFormat="false" ht="15" hidden="false" customHeight="false" outlineLevel="0" collapsed="false">
      <c r="A1737" s="0" t="s">
        <v>9093</v>
      </c>
      <c r="B1737" s="0" t="s">
        <v>8804</v>
      </c>
      <c r="C1737" s="0" t="s">
        <v>9094</v>
      </c>
      <c r="E1737" s="1" t="s">
        <v>9094</v>
      </c>
      <c r="G1737" s="5" t="s">
        <v>9094</v>
      </c>
      <c r="H1737" s="5"/>
      <c r="I1737" s="5"/>
      <c r="J1737" s="5"/>
      <c r="K1737" s="5"/>
      <c r="L1737" s="5"/>
      <c r="M1737" s="5"/>
      <c r="N1737" s="5"/>
      <c r="O1737" s="0" t="s">
        <v>9095</v>
      </c>
      <c r="P1737" s="0" t="s">
        <v>9096</v>
      </c>
      <c r="Q1737" s="0" t="s">
        <v>51</v>
      </c>
      <c r="R1737" s="0" t="s">
        <v>52</v>
      </c>
      <c r="S1737" s="0" t="n">
        <v>966</v>
      </c>
      <c r="T1737" s="0" t="n">
        <v>1520</v>
      </c>
      <c r="U1737" s="0" t="n">
        <v>1520</v>
      </c>
      <c r="V1737" s="0" t="n">
        <v>1419</v>
      </c>
      <c r="W1737" s="0" t="s">
        <v>9097</v>
      </c>
      <c r="X1737" s="0" t="n">
        <v>226</v>
      </c>
      <c r="Y1737" s="0" t="s">
        <v>67</v>
      </c>
      <c r="Z1737" s="0" t="s">
        <v>120</v>
      </c>
      <c r="AA1737" s="0" t="s">
        <v>120</v>
      </c>
      <c r="AB1737" s="0" t="s">
        <v>56</v>
      </c>
      <c r="AC1737" s="0" t="s">
        <v>120</v>
      </c>
      <c r="AD1737" s="0" t="s">
        <v>9098</v>
      </c>
      <c r="AG1737" s="6" t="n">
        <v>42735</v>
      </c>
      <c r="AH1737" s="0" t="n">
        <v>2</v>
      </c>
      <c r="AI1737" s="0" t="n">
        <v>2</v>
      </c>
      <c r="AJ1737" s="6" t="n">
        <v>42735</v>
      </c>
      <c r="AK1737" s="0" t="n">
        <v>5.163</v>
      </c>
      <c r="AL1737" s="6" t="n">
        <v>42735</v>
      </c>
      <c r="AM1737" s="0" t="n">
        <v>715</v>
      </c>
      <c r="AN1737" s="0" t="n">
        <v>753</v>
      </c>
      <c r="AO1737" s="0" t="n">
        <v>763</v>
      </c>
      <c r="AP1737" s="0" t="n">
        <v>853</v>
      </c>
      <c r="AQ1737" s="0" t="s">
        <v>8809</v>
      </c>
      <c r="AR1737" s="0" t="s">
        <v>58</v>
      </c>
      <c r="AS1737" s="0" t="s">
        <v>67</v>
      </c>
      <c r="AT1737" s="0" t="n">
        <v>42</v>
      </c>
      <c r="AU1737" s="0" t="n">
        <v>53</v>
      </c>
      <c r="AV1737" s="0" t="s">
        <v>5941</v>
      </c>
      <c r="AW1737" s="0" t="s">
        <v>9099</v>
      </c>
      <c r="AX1737" s="0" t="s">
        <v>5941</v>
      </c>
      <c r="AY1737" s="0" t="s">
        <v>9099</v>
      </c>
    </row>
    <row r="1738" customFormat="false" ht="15" hidden="false" customHeight="false" outlineLevel="0" collapsed="false">
      <c r="A1738" s="0" t="s">
        <v>9100</v>
      </c>
      <c r="B1738" s="0" t="s">
        <v>8804</v>
      </c>
      <c r="C1738" s="0" t="s">
        <v>9101</v>
      </c>
      <c r="E1738" s="1" t="s">
        <v>9101</v>
      </c>
      <c r="G1738" s="5" t="s">
        <v>9101</v>
      </c>
      <c r="H1738" s="5"/>
      <c r="I1738" s="5"/>
      <c r="J1738" s="5"/>
      <c r="K1738" s="5"/>
      <c r="L1738" s="5"/>
      <c r="M1738" s="5"/>
      <c r="N1738" s="5"/>
      <c r="O1738" s="0" t="s">
        <v>9102</v>
      </c>
      <c r="P1738" s="0" t="s">
        <v>9103</v>
      </c>
      <c r="Q1738" s="0" t="s">
        <v>718</v>
      </c>
      <c r="R1738" s="0" t="s">
        <v>52</v>
      </c>
      <c r="S1738" s="0" t="n">
        <v>1.316</v>
      </c>
      <c r="T1738" s="0" t="n">
        <v>4690</v>
      </c>
      <c r="U1738" s="0" t="n">
        <v>4690</v>
      </c>
      <c r="X1738" s="0" t="n">
        <v>103</v>
      </c>
      <c r="Y1738" s="0" t="s">
        <v>67</v>
      </c>
      <c r="Z1738" s="0" t="n">
        <v>6420</v>
      </c>
      <c r="AA1738" s="0" t="s">
        <v>256</v>
      </c>
      <c r="AB1738" s="0" t="s">
        <v>54</v>
      </c>
      <c r="AC1738" s="0" t="n">
        <v>64.997</v>
      </c>
      <c r="AD1738" s="0" t="s">
        <v>9104</v>
      </c>
      <c r="AE1738" s="0" t="s">
        <v>9105</v>
      </c>
      <c r="AF1738" s="0" t="n">
        <v>-70</v>
      </c>
      <c r="AG1738" s="0" t="n">
        <v>-76</v>
      </c>
      <c r="AH1738" s="6" t="n">
        <v>42369</v>
      </c>
      <c r="AI1738" s="0" t="n">
        <v>3.065</v>
      </c>
      <c r="AJ1738" s="6" t="n">
        <v>42369</v>
      </c>
      <c r="AK1738" s="0" t="n">
        <v>1.579</v>
      </c>
      <c r="AL1738" s="0" t="n">
        <v>1.719</v>
      </c>
      <c r="AM1738" s="0" t="s">
        <v>56</v>
      </c>
      <c r="AN1738" s="0" t="s">
        <v>56</v>
      </c>
      <c r="AO1738" s="0" t="s">
        <v>70</v>
      </c>
      <c r="AP1738" s="0" t="s">
        <v>70</v>
      </c>
      <c r="AQ1738" s="0" t="s">
        <v>67</v>
      </c>
      <c r="AR1738" s="0" t="n">
        <v>525</v>
      </c>
      <c r="AS1738" s="0" t="n">
        <v>29</v>
      </c>
      <c r="AV1738" s="0" t="s">
        <v>5941</v>
      </c>
    </row>
    <row r="1739" customFormat="false" ht="15" hidden="false" customHeight="false" outlineLevel="0" collapsed="false">
      <c r="A1739" s="0" t="s">
        <v>9106</v>
      </c>
      <c r="B1739" s="0" t="s">
        <v>8804</v>
      </c>
      <c r="C1739" s="0" t="s">
        <v>9107</v>
      </c>
      <c r="E1739" s="1" t="s">
        <v>9107</v>
      </c>
      <c r="G1739" s="5" t="s">
        <v>9107</v>
      </c>
      <c r="H1739" s="5"/>
      <c r="I1739" s="5"/>
      <c r="J1739" s="5"/>
      <c r="K1739" s="5"/>
      <c r="L1739" s="5"/>
      <c r="M1739" s="5"/>
      <c r="N1739" s="5"/>
      <c r="O1739" s="0" t="s">
        <v>9108</v>
      </c>
      <c r="P1739" s="0" t="s">
        <v>9109</v>
      </c>
      <c r="Q1739" s="0" t="s">
        <v>51</v>
      </c>
      <c r="R1739" s="0" t="s">
        <v>52</v>
      </c>
      <c r="S1739" s="0" t="n">
        <v>532</v>
      </c>
      <c r="T1739" s="0" t="n">
        <v>3109</v>
      </c>
      <c r="U1739" s="0" t="n">
        <v>3109</v>
      </c>
      <c r="V1739" s="0" t="n">
        <v>4647</v>
      </c>
      <c r="W1739" s="0" t="s">
        <v>9110</v>
      </c>
      <c r="X1739" s="0" t="n">
        <v>46</v>
      </c>
      <c r="Y1739" s="0" t="s">
        <v>67</v>
      </c>
      <c r="Z1739" s="0" t="s">
        <v>120</v>
      </c>
      <c r="AA1739" s="0" t="s">
        <v>120</v>
      </c>
      <c r="AB1739" s="0" t="s">
        <v>56</v>
      </c>
      <c r="AC1739" s="0" t="s">
        <v>120</v>
      </c>
      <c r="AD1739" s="0" t="s">
        <v>9111</v>
      </c>
      <c r="AG1739" s="6" t="n">
        <v>42369</v>
      </c>
      <c r="AH1739" s="0" t="n">
        <v>-16</v>
      </c>
      <c r="AI1739" s="0" t="n">
        <v>-18</v>
      </c>
      <c r="AJ1739" s="6" t="n">
        <v>42369</v>
      </c>
      <c r="AK1739" s="0" t="n">
        <v>5.641</v>
      </c>
      <c r="AL1739" s="6" t="n">
        <v>42369</v>
      </c>
      <c r="AM1739" s="0" t="n">
        <v>349</v>
      </c>
      <c r="AN1739" s="0" t="n">
        <v>380</v>
      </c>
      <c r="AO1739" s="0" t="n">
        <v>51</v>
      </c>
      <c r="AP1739" s="0" t="n">
        <v>57</v>
      </c>
      <c r="AQ1739" s="0" t="s">
        <v>831</v>
      </c>
      <c r="AR1739" s="0" t="s">
        <v>58</v>
      </c>
      <c r="AS1739" s="0" t="s">
        <v>67</v>
      </c>
      <c r="AT1739" s="0" t="n">
        <v>37</v>
      </c>
      <c r="AU1739" s="0" t="n">
        <v>29</v>
      </c>
      <c r="AV1739" s="0" t="s">
        <v>9112</v>
      </c>
      <c r="AW1739" s="0" t="s">
        <v>9113</v>
      </c>
      <c r="AX1739" s="0" t="s">
        <v>5941</v>
      </c>
      <c r="AY1739" s="0" t="s">
        <v>9113</v>
      </c>
    </row>
    <row r="1740" customFormat="false" ht="15" hidden="false" customHeight="false" outlineLevel="0" collapsed="false">
      <c r="A1740" s="0" t="s">
        <v>9114</v>
      </c>
      <c r="B1740" s="0" t="s">
        <v>8804</v>
      </c>
      <c r="C1740" s="0" t="s">
        <v>9115</v>
      </c>
      <c r="E1740" s="1" t="s">
        <v>9115</v>
      </c>
      <c r="G1740" s="5" t="s">
        <v>9115</v>
      </c>
      <c r="H1740" s="5"/>
      <c r="I1740" s="5"/>
      <c r="J1740" s="5"/>
      <c r="K1740" s="5"/>
      <c r="L1740" s="5"/>
      <c r="M1740" s="5"/>
      <c r="N1740" s="5"/>
      <c r="O1740" s="0" t="s">
        <v>9115</v>
      </c>
      <c r="P1740" s="0" t="s">
        <v>9116</v>
      </c>
      <c r="Q1740" s="0" t="s">
        <v>51</v>
      </c>
      <c r="R1740" s="0" t="s">
        <v>52</v>
      </c>
      <c r="S1740" s="0" t="n">
        <v>6.614</v>
      </c>
      <c r="T1740" s="0" t="n">
        <v>5229</v>
      </c>
      <c r="U1740" s="0" t="n">
        <v>5229</v>
      </c>
      <c r="W1740" s="0" t="s">
        <v>9117</v>
      </c>
      <c r="X1740" s="0" t="n">
        <v>461</v>
      </c>
      <c r="Y1740" s="0" t="s">
        <v>77</v>
      </c>
      <c r="Z1740" s="0" t="n">
        <v>5229</v>
      </c>
      <c r="AA1740" s="0" t="s">
        <v>54</v>
      </c>
      <c r="AB1740" s="0" t="s">
        <v>54</v>
      </c>
      <c r="AD1740" s="0" t="s">
        <v>8894</v>
      </c>
      <c r="AG1740" s="6" t="n">
        <v>42735</v>
      </c>
      <c r="AH1740" s="0" t="n">
        <v>1.122</v>
      </c>
      <c r="AI1740" s="0" t="n">
        <v>1.183</v>
      </c>
      <c r="AJ1740" s="6" t="n">
        <v>42735</v>
      </c>
      <c r="AK1740" s="0" t="n">
        <v>14.406</v>
      </c>
      <c r="AL1740" s="6" t="n">
        <v>42369</v>
      </c>
      <c r="AM1740" s="0" t="n">
        <v>38.781</v>
      </c>
      <c r="AN1740" s="0" t="n">
        <v>40.879</v>
      </c>
      <c r="AO1740" s="0" t="n">
        <v>20.95</v>
      </c>
      <c r="AP1740" s="0" t="n">
        <v>23.409</v>
      </c>
      <c r="AQ1740" s="0" t="s">
        <v>8809</v>
      </c>
      <c r="AR1740" s="0" t="s">
        <v>58</v>
      </c>
      <c r="AS1740" s="0" t="s">
        <v>77</v>
      </c>
      <c r="AT1740" s="0" t="n">
        <v>52</v>
      </c>
      <c r="AU1740" s="0" t="n">
        <v>87</v>
      </c>
      <c r="AX1740" s="0" t="s">
        <v>5941</v>
      </c>
    </row>
    <row r="1741" customFormat="false" ht="15" hidden="false" customHeight="false" outlineLevel="0" collapsed="false">
      <c r="A1741" s="0" t="s">
        <v>9118</v>
      </c>
      <c r="B1741" s="0" t="s">
        <v>8804</v>
      </c>
      <c r="C1741" s="0" t="s">
        <v>9119</v>
      </c>
      <c r="E1741" s="1" t="s">
        <v>9119</v>
      </c>
      <c r="G1741" s="5" t="s">
        <v>9119</v>
      </c>
      <c r="H1741" s="5"/>
      <c r="I1741" s="5"/>
      <c r="J1741" s="5"/>
      <c r="K1741" s="5"/>
      <c r="L1741" s="5"/>
      <c r="M1741" s="5"/>
      <c r="N1741" s="5"/>
      <c r="O1741" s="0" t="s">
        <v>9119</v>
      </c>
      <c r="P1741" s="0" t="s">
        <v>9120</v>
      </c>
      <c r="Q1741" s="0" t="s">
        <v>51</v>
      </c>
      <c r="R1741" s="0" t="s">
        <v>52</v>
      </c>
      <c r="S1741" s="0" t="n">
        <v>420</v>
      </c>
      <c r="T1741" s="0" t="n">
        <v>2849</v>
      </c>
      <c r="U1741" s="0" t="n">
        <v>2849</v>
      </c>
      <c r="V1741" s="0" t="n">
        <v>4614</v>
      </c>
      <c r="X1741" s="0" t="n">
        <v>93</v>
      </c>
      <c r="Y1741" s="0" t="s">
        <v>77</v>
      </c>
      <c r="Z1741" s="0" t="n">
        <v>2849</v>
      </c>
      <c r="AA1741" s="0" t="s">
        <v>54</v>
      </c>
      <c r="AB1741" s="0" t="s">
        <v>54</v>
      </c>
      <c r="AC1741" s="0" t="n">
        <v>1.664</v>
      </c>
      <c r="AD1741" s="0" t="s">
        <v>9121</v>
      </c>
      <c r="AG1741" s="6" t="n">
        <v>42735</v>
      </c>
      <c r="AH1741" s="0" t="n">
        <v>10</v>
      </c>
      <c r="AI1741" s="0" t="n">
        <v>11</v>
      </c>
      <c r="AJ1741" s="6" t="n">
        <v>42735</v>
      </c>
      <c r="AK1741" s="0" t="n">
        <v>1.664</v>
      </c>
      <c r="AL1741" s="6" t="n">
        <v>42735</v>
      </c>
      <c r="AM1741" s="0" t="n">
        <v>466</v>
      </c>
      <c r="AN1741" s="0" t="n">
        <v>491</v>
      </c>
      <c r="AO1741" s="0" t="n">
        <v>286</v>
      </c>
      <c r="AP1741" s="0" t="n">
        <v>319</v>
      </c>
      <c r="AQ1741" s="0" t="s">
        <v>8809</v>
      </c>
      <c r="AR1741" s="0" t="s">
        <v>58</v>
      </c>
      <c r="AS1741" s="0" t="s">
        <v>77</v>
      </c>
      <c r="AT1741" s="0" t="n">
        <v>36</v>
      </c>
      <c r="AU1741" s="0" t="n">
        <v>40</v>
      </c>
      <c r="AV1741" s="0" t="s">
        <v>9121</v>
      </c>
      <c r="AW1741" s="0" t="s">
        <v>9121</v>
      </c>
      <c r="AX1741" s="0" t="s">
        <v>5941</v>
      </c>
    </row>
    <row r="1742" customFormat="false" ht="15" hidden="false" customHeight="false" outlineLevel="0" collapsed="false">
      <c r="A1742" s="0" t="s">
        <v>9122</v>
      </c>
      <c r="B1742" s="0" t="s">
        <v>8804</v>
      </c>
      <c r="C1742" s="0" t="s">
        <v>9123</v>
      </c>
      <c r="E1742" s="1" t="s">
        <v>9123</v>
      </c>
      <c r="G1742" s="5" t="s">
        <v>9123</v>
      </c>
      <c r="H1742" s="5"/>
      <c r="I1742" s="5"/>
      <c r="J1742" s="5"/>
      <c r="K1742" s="5"/>
      <c r="L1742" s="5"/>
      <c r="M1742" s="5"/>
      <c r="N1742" s="5"/>
      <c r="O1742" s="0" t="s">
        <v>9124</v>
      </c>
      <c r="P1742" s="0" t="s">
        <v>9125</v>
      </c>
      <c r="Q1742" s="0" t="s">
        <v>51</v>
      </c>
      <c r="R1742" s="0" t="s">
        <v>52</v>
      </c>
      <c r="S1742" s="0" t="n">
        <v>422</v>
      </c>
      <c r="T1742" s="0" t="n">
        <v>7010</v>
      </c>
      <c r="U1742" s="0" t="n">
        <v>7010</v>
      </c>
      <c r="X1742" s="0" t="n">
        <v>46</v>
      </c>
      <c r="Y1742" s="0" t="s">
        <v>67</v>
      </c>
      <c r="Z1742" s="0" t="s">
        <v>120</v>
      </c>
      <c r="AA1742" s="0" t="s">
        <v>120</v>
      </c>
      <c r="AB1742" s="0" t="s">
        <v>56</v>
      </c>
      <c r="AC1742" s="0" t="s">
        <v>120</v>
      </c>
      <c r="AD1742" s="0" t="s">
        <v>8875</v>
      </c>
      <c r="AE1742" s="0" t="s">
        <v>9126</v>
      </c>
      <c r="AF1742" s="0" t="n">
        <v>38</v>
      </c>
      <c r="AG1742" s="0" t="n">
        <v>41</v>
      </c>
      <c r="AH1742" s="6" t="n">
        <v>42369</v>
      </c>
      <c r="AI1742" s="0" t="n">
        <v>1.395</v>
      </c>
      <c r="AJ1742" s="6" t="n">
        <v>42369</v>
      </c>
      <c r="AK1742" s="0" t="n">
        <v>703</v>
      </c>
      <c r="AL1742" s="0" t="n">
        <v>766</v>
      </c>
      <c r="AM1742" s="0" t="s">
        <v>56</v>
      </c>
      <c r="AN1742" s="0" t="s">
        <v>56</v>
      </c>
      <c r="AO1742" s="0" t="s">
        <v>70</v>
      </c>
      <c r="AP1742" s="0" t="s">
        <v>70</v>
      </c>
      <c r="AQ1742" s="0" t="s">
        <v>67</v>
      </c>
      <c r="AR1742" s="0" t="n">
        <v>43</v>
      </c>
      <c r="AS1742" s="0" t="n">
        <v>26</v>
      </c>
      <c r="AV1742" s="0" t="s">
        <v>5941</v>
      </c>
    </row>
    <row r="1743" customFormat="false" ht="15" hidden="false" customHeight="false" outlineLevel="0" collapsed="false">
      <c r="A1743" s="0" t="s">
        <v>9127</v>
      </c>
      <c r="B1743" s="0" t="s">
        <v>8804</v>
      </c>
      <c r="C1743" s="0" t="s">
        <v>9128</v>
      </c>
      <c r="E1743" s="1" t="s">
        <v>9128</v>
      </c>
      <c r="G1743" s="5" t="s">
        <v>9128</v>
      </c>
      <c r="H1743" s="5"/>
      <c r="I1743" s="5"/>
      <c r="J1743" s="5"/>
      <c r="K1743" s="5"/>
      <c r="L1743" s="5"/>
      <c r="M1743" s="5"/>
      <c r="N1743" s="5"/>
      <c r="O1743" s="0" t="s">
        <v>9129</v>
      </c>
      <c r="P1743" s="0" t="s">
        <v>9130</v>
      </c>
      <c r="Q1743" s="0" t="s">
        <v>51</v>
      </c>
      <c r="R1743" s="0" t="s">
        <v>52</v>
      </c>
      <c r="S1743" s="0" t="n">
        <v>62</v>
      </c>
      <c r="T1743" s="0" t="n">
        <v>7210</v>
      </c>
      <c r="U1743" s="0" t="n">
        <v>7210</v>
      </c>
      <c r="X1743" s="0" t="n">
        <v>22</v>
      </c>
      <c r="Y1743" s="0" t="s">
        <v>67</v>
      </c>
      <c r="AA1743" s="0" t="s">
        <v>120</v>
      </c>
      <c r="AB1743" s="0" t="s">
        <v>54</v>
      </c>
      <c r="AD1743" s="0" t="s">
        <v>9131</v>
      </c>
      <c r="AE1743" s="0" t="s">
        <v>9132</v>
      </c>
      <c r="AF1743" s="0" t="n">
        <v>4</v>
      </c>
      <c r="AG1743" s="0" t="n">
        <v>5</v>
      </c>
      <c r="AH1743" s="6" t="n">
        <v>42004</v>
      </c>
      <c r="AI1743" s="0" t="n">
        <v>162</v>
      </c>
      <c r="AJ1743" s="6" t="n">
        <v>42004</v>
      </c>
      <c r="AK1743" s="0" t="n">
        <v>202</v>
      </c>
      <c r="AL1743" s="0" t="n">
        <v>245</v>
      </c>
      <c r="AM1743" s="0" t="s">
        <v>56</v>
      </c>
      <c r="AN1743" s="0" t="s">
        <v>56</v>
      </c>
      <c r="AO1743" s="0" t="s">
        <v>70</v>
      </c>
      <c r="AP1743" s="0" t="s">
        <v>70</v>
      </c>
      <c r="AQ1743" s="0" t="s">
        <v>67</v>
      </c>
      <c r="AR1743" s="0" t="n">
        <v>10</v>
      </c>
      <c r="AS1743" s="0" t="n">
        <v>9</v>
      </c>
      <c r="AT1743" s="0" t="s">
        <v>9133</v>
      </c>
      <c r="AV1743" s="0" t="s">
        <v>5941</v>
      </c>
    </row>
    <row r="1744" customFormat="false" ht="15" hidden="false" customHeight="false" outlineLevel="0" collapsed="false">
      <c r="A1744" s="0" t="s">
        <v>9134</v>
      </c>
      <c r="B1744" s="0" t="s">
        <v>8804</v>
      </c>
      <c r="C1744" s="0" t="s">
        <v>9135</v>
      </c>
      <c r="E1744" s="1" t="s">
        <v>9135</v>
      </c>
      <c r="G1744" s="5" t="s">
        <v>9135</v>
      </c>
      <c r="H1744" s="5"/>
      <c r="I1744" s="5"/>
      <c r="J1744" s="5"/>
      <c r="K1744" s="5"/>
      <c r="L1744" s="5"/>
      <c r="M1744" s="5"/>
      <c r="N1744" s="5"/>
      <c r="O1744" s="0" t="s">
        <v>3239</v>
      </c>
      <c r="P1744" s="0" t="s">
        <v>3240</v>
      </c>
      <c r="Q1744" s="0" t="s">
        <v>51</v>
      </c>
      <c r="R1744" s="0" t="s">
        <v>52</v>
      </c>
      <c r="S1744" s="0" t="n">
        <v>561</v>
      </c>
      <c r="T1744" s="0" t="n">
        <v>2059</v>
      </c>
      <c r="U1744" s="0" t="n">
        <v>2059</v>
      </c>
      <c r="X1744" s="0" t="n">
        <v>165</v>
      </c>
      <c r="Y1744" s="0" t="s">
        <v>67</v>
      </c>
      <c r="Z1744" s="0" t="n">
        <v>6499</v>
      </c>
      <c r="AA1744" s="0" t="s">
        <v>9136</v>
      </c>
      <c r="AB1744" s="0" t="s">
        <v>56</v>
      </c>
      <c r="AC1744" s="0" t="n">
        <v>1.342</v>
      </c>
      <c r="AD1744" s="0" t="s">
        <v>9137</v>
      </c>
      <c r="AE1744" s="0" t="s">
        <v>9138</v>
      </c>
      <c r="AF1744" s="0" t="n">
        <v>50</v>
      </c>
      <c r="AG1744" s="0" t="n">
        <v>55</v>
      </c>
      <c r="AH1744" s="6" t="n">
        <v>42369</v>
      </c>
      <c r="AI1744" s="0" t="n">
        <v>1.342</v>
      </c>
      <c r="AJ1744" s="6" t="n">
        <v>42369</v>
      </c>
      <c r="AK1744" s="0" t="n">
        <v>476</v>
      </c>
      <c r="AL1744" s="0" t="n">
        <v>518</v>
      </c>
      <c r="AM1744" s="0" t="s">
        <v>56</v>
      </c>
      <c r="AN1744" s="0" t="s">
        <v>56</v>
      </c>
      <c r="AO1744" s="0" t="s">
        <v>70</v>
      </c>
      <c r="AP1744" s="0" t="s">
        <v>70</v>
      </c>
      <c r="AQ1744" s="0" t="s">
        <v>67</v>
      </c>
      <c r="AR1744" s="0" t="n">
        <v>45</v>
      </c>
      <c r="AS1744" s="0" t="n">
        <v>39</v>
      </c>
      <c r="AT1744" s="0" t="s">
        <v>5941</v>
      </c>
      <c r="AV1744" s="0" t="s">
        <v>5941</v>
      </c>
      <c r="AW1744" s="0" t="s">
        <v>9139</v>
      </c>
    </row>
    <row r="1745" customFormat="false" ht="15" hidden="false" customHeight="false" outlineLevel="0" collapsed="false">
      <c r="A1745" s="0" t="s">
        <v>9140</v>
      </c>
      <c r="B1745" s="0" t="s">
        <v>8804</v>
      </c>
      <c r="C1745" s="0" t="s">
        <v>9141</v>
      </c>
      <c r="E1745" s="1" t="s">
        <v>9141</v>
      </c>
      <c r="G1745" s="5" t="s">
        <v>9141</v>
      </c>
      <c r="H1745" s="5"/>
      <c r="I1745" s="5"/>
      <c r="J1745" s="5"/>
      <c r="K1745" s="5"/>
      <c r="L1745" s="5"/>
      <c r="M1745" s="5"/>
      <c r="N1745" s="5"/>
      <c r="O1745" s="0" t="s">
        <v>9142</v>
      </c>
      <c r="P1745" s="0" t="s">
        <v>9143</v>
      </c>
      <c r="Q1745" s="0" t="s">
        <v>51</v>
      </c>
      <c r="R1745" s="0" t="s">
        <v>52</v>
      </c>
      <c r="S1745" s="0" t="n">
        <v>67</v>
      </c>
      <c r="T1745" s="0" t="n">
        <v>6209</v>
      </c>
      <c r="U1745" s="0" t="n">
        <v>6209</v>
      </c>
      <c r="X1745" s="0" t="n">
        <v>34</v>
      </c>
      <c r="Y1745" s="0" t="s">
        <v>67</v>
      </c>
      <c r="AA1745" s="0" t="s">
        <v>120</v>
      </c>
      <c r="AB1745" s="0" t="s">
        <v>56</v>
      </c>
      <c r="AD1745" s="0" t="s">
        <v>9144</v>
      </c>
      <c r="AG1745" s="6" t="n">
        <v>42735</v>
      </c>
      <c r="AH1745" s="0" t="n">
        <v>0</v>
      </c>
      <c r="AI1745" s="0" t="n">
        <v>0</v>
      </c>
      <c r="AJ1745" s="6" t="n">
        <v>42735</v>
      </c>
      <c r="AK1745" s="0" t="n">
        <v>445</v>
      </c>
      <c r="AL1745" s="6" t="n">
        <v>42735</v>
      </c>
      <c r="AM1745" s="0" t="n">
        <v>116</v>
      </c>
      <c r="AN1745" s="0" t="n">
        <v>122</v>
      </c>
      <c r="AO1745" s="0" t="n">
        <v>57</v>
      </c>
      <c r="AP1745" s="0" t="n">
        <v>64</v>
      </c>
      <c r="AQ1745" s="0" t="s">
        <v>8809</v>
      </c>
      <c r="AR1745" s="0" t="s">
        <v>58</v>
      </c>
      <c r="AS1745" s="0" t="s">
        <v>67</v>
      </c>
      <c r="AT1745" s="0" t="n">
        <v>200</v>
      </c>
      <c r="AU1745" s="0" t="n">
        <v>15</v>
      </c>
      <c r="AX1745" s="0" t="s">
        <v>5941</v>
      </c>
    </row>
    <row r="1746" customFormat="false" ht="15" hidden="false" customHeight="false" outlineLevel="0" collapsed="false">
      <c r="A1746" s="0" t="s">
        <v>9145</v>
      </c>
      <c r="B1746" s="0" t="s">
        <v>8804</v>
      </c>
      <c r="C1746" s="0" t="s">
        <v>9146</v>
      </c>
      <c r="E1746" s="1" t="s">
        <v>9146</v>
      </c>
      <c r="G1746" s="5" t="s">
        <v>9146</v>
      </c>
      <c r="H1746" s="5"/>
      <c r="I1746" s="5"/>
      <c r="J1746" s="5"/>
      <c r="K1746" s="5"/>
      <c r="L1746" s="5"/>
      <c r="M1746" s="5"/>
      <c r="N1746" s="5"/>
      <c r="O1746" s="0" t="s">
        <v>9146</v>
      </c>
      <c r="P1746" s="0" t="s">
        <v>9147</v>
      </c>
      <c r="Q1746" s="0" t="s">
        <v>51</v>
      </c>
      <c r="R1746" s="0" t="s">
        <v>52</v>
      </c>
      <c r="S1746" s="0" t="n">
        <v>8.055</v>
      </c>
      <c r="T1746" s="0" t="n">
        <v>2630</v>
      </c>
      <c r="U1746" s="0" t="n">
        <v>2630</v>
      </c>
      <c r="V1746" s="0" t="n">
        <v>2434</v>
      </c>
      <c r="X1746" s="0" t="n">
        <v>550</v>
      </c>
      <c r="Y1746" s="0" t="s">
        <v>53</v>
      </c>
      <c r="Z1746" s="0" t="n">
        <v>2630</v>
      </c>
      <c r="AA1746" s="0" t="s">
        <v>54</v>
      </c>
      <c r="AB1746" s="0" t="s">
        <v>54</v>
      </c>
      <c r="AC1746" s="0" t="n">
        <v>21</v>
      </c>
      <c r="AD1746" s="0" t="s">
        <v>8875</v>
      </c>
      <c r="AG1746" s="6" t="n">
        <v>42735</v>
      </c>
      <c r="AH1746" s="0" t="n">
        <v>246</v>
      </c>
      <c r="AI1746" s="0" t="n">
        <v>259</v>
      </c>
      <c r="AJ1746" s="6" t="n">
        <v>42735</v>
      </c>
      <c r="AK1746" s="0" t="n">
        <v>21</v>
      </c>
      <c r="AL1746" s="6" t="n">
        <v>42735</v>
      </c>
      <c r="AM1746" s="0" t="n">
        <v>6.311</v>
      </c>
      <c r="AN1746" s="0" t="n">
        <v>6.652</v>
      </c>
      <c r="AO1746" s="0" t="n">
        <v>5.613</v>
      </c>
      <c r="AP1746" s="0" t="n">
        <v>6.272</v>
      </c>
      <c r="AQ1746" s="0" t="s">
        <v>8809</v>
      </c>
      <c r="AR1746" s="0" t="s">
        <v>58</v>
      </c>
      <c r="AS1746" s="0" t="s">
        <v>53</v>
      </c>
      <c r="AT1746" s="0" t="n">
        <v>184</v>
      </c>
      <c r="AU1746" s="0" t="n">
        <v>196</v>
      </c>
      <c r="AV1746" s="0" t="s">
        <v>5941</v>
      </c>
      <c r="AX1746" s="0" t="s">
        <v>5941</v>
      </c>
    </row>
    <row r="1747" customFormat="false" ht="15" hidden="false" customHeight="false" outlineLevel="0" collapsed="false">
      <c r="A1747" s="0" t="s">
        <v>9148</v>
      </c>
      <c r="B1747" s="0" t="s">
        <v>8804</v>
      </c>
      <c r="C1747" s="0" t="s">
        <v>9149</v>
      </c>
      <c r="E1747" s="1" t="s">
        <v>9149</v>
      </c>
      <c r="G1747" s="5" t="s">
        <v>9149</v>
      </c>
      <c r="H1747" s="5"/>
      <c r="I1747" s="5"/>
      <c r="J1747" s="5"/>
      <c r="K1747" s="5"/>
      <c r="L1747" s="5"/>
      <c r="M1747" s="5"/>
      <c r="N1747" s="5"/>
      <c r="O1747" s="0" t="s">
        <v>9150</v>
      </c>
      <c r="P1747" s="0" t="s">
        <v>9151</v>
      </c>
      <c r="Q1747" s="0" t="s">
        <v>51</v>
      </c>
      <c r="R1747" s="0" t="s">
        <v>52</v>
      </c>
      <c r="S1747" s="0" t="n">
        <v>713</v>
      </c>
      <c r="T1747" s="0" t="n">
        <v>2010</v>
      </c>
      <c r="U1747" s="0" t="n">
        <v>2010</v>
      </c>
      <c r="X1747" s="0" t="n">
        <v>52</v>
      </c>
      <c r="Y1747" s="0" t="s">
        <v>67</v>
      </c>
      <c r="Z1747" s="0" t="n">
        <v>2016</v>
      </c>
      <c r="AA1747" s="0" t="s">
        <v>54</v>
      </c>
      <c r="AB1747" s="0" t="s">
        <v>54</v>
      </c>
      <c r="AC1747" s="0" t="n">
        <v>1.5</v>
      </c>
      <c r="AD1747" s="0" t="s">
        <v>9152</v>
      </c>
      <c r="AE1747" s="0" t="s">
        <v>9153</v>
      </c>
      <c r="AF1747" s="0" t="n">
        <v>21</v>
      </c>
      <c r="AG1747" s="0" t="n">
        <v>23</v>
      </c>
      <c r="AH1747" s="6" t="n">
        <v>42369</v>
      </c>
      <c r="AI1747" s="0" t="n">
        <v>1.211</v>
      </c>
      <c r="AJ1747" s="6" t="n">
        <v>42369</v>
      </c>
      <c r="AK1747" s="0" t="n">
        <v>567</v>
      </c>
      <c r="AL1747" s="0" t="n">
        <v>618</v>
      </c>
      <c r="AM1747" s="0" t="s">
        <v>56</v>
      </c>
      <c r="AN1747" s="0" t="s">
        <v>56</v>
      </c>
      <c r="AO1747" s="0" t="s">
        <v>70</v>
      </c>
      <c r="AP1747" s="0" t="s">
        <v>70</v>
      </c>
      <c r="AQ1747" s="0" t="s">
        <v>67</v>
      </c>
      <c r="AR1747" s="0" t="n">
        <v>34</v>
      </c>
      <c r="AS1747" s="0" t="n">
        <v>14</v>
      </c>
      <c r="AT1747" s="0" t="s">
        <v>5941</v>
      </c>
      <c r="AV1747" s="0" t="s">
        <v>5941</v>
      </c>
      <c r="AW1747" s="0" t="s">
        <v>9154</v>
      </c>
    </row>
    <row r="1748" customFormat="false" ht="15" hidden="false" customHeight="false" outlineLevel="0" collapsed="false">
      <c r="A1748" s="0" t="s">
        <v>9155</v>
      </c>
      <c r="B1748" s="0" t="s">
        <v>8804</v>
      </c>
      <c r="C1748" s="0" t="s">
        <v>9156</v>
      </c>
      <c r="E1748" s="1" t="s">
        <v>9156</v>
      </c>
      <c r="G1748" s="5" t="s">
        <v>9156</v>
      </c>
      <c r="H1748" s="5"/>
      <c r="I1748" s="5"/>
      <c r="J1748" s="5"/>
      <c r="K1748" s="5"/>
      <c r="L1748" s="5"/>
      <c r="M1748" s="5"/>
      <c r="N1748" s="5"/>
      <c r="O1748" s="0" t="s">
        <v>9156</v>
      </c>
      <c r="P1748" s="0" t="s">
        <v>9157</v>
      </c>
      <c r="Q1748" s="0" t="s">
        <v>51</v>
      </c>
      <c r="R1748" s="0" t="s">
        <v>52</v>
      </c>
      <c r="S1748" s="0" t="n">
        <v>329</v>
      </c>
      <c r="T1748" s="0" t="n">
        <v>2829</v>
      </c>
      <c r="U1748" s="0" t="n">
        <v>2829</v>
      </c>
      <c r="X1748" s="0" t="n">
        <v>54</v>
      </c>
      <c r="Y1748" s="0" t="s">
        <v>128</v>
      </c>
      <c r="Z1748" s="0" t="n">
        <v>2829</v>
      </c>
      <c r="AA1748" s="0" t="s">
        <v>54</v>
      </c>
      <c r="AB1748" s="0" t="s">
        <v>54</v>
      </c>
      <c r="AD1748" s="0" t="s">
        <v>9158</v>
      </c>
      <c r="AE1748" s="0" t="s">
        <v>9159</v>
      </c>
      <c r="AF1748" s="0" t="n">
        <v>-15</v>
      </c>
      <c r="AG1748" s="0" t="n">
        <v>-16</v>
      </c>
      <c r="AH1748" s="6" t="n">
        <v>42369</v>
      </c>
      <c r="AI1748" s="0" t="n">
        <v>1.369</v>
      </c>
      <c r="AJ1748" s="6" t="n">
        <v>42004</v>
      </c>
      <c r="AK1748" s="0" t="n">
        <v>902</v>
      </c>
      <c r="AL1748" s="0" t="n">
        <v>982</v>
      </c>
      <c r="AM1748" s="0" t="s">
        <v>56</v>
      </c>
      <c r="AN1748" s="0" t="s">
        <v>56</v>
      </c>
      <c r="AO1748" s="0" t="s">
        <v>70</v>
      </c>
      <c r="AP1748" s="0" t="s">
        <v>70</v>
      </c>
      <c r="AQ1748" s="0" t="s">
        <v>128</v>
      </c>
      <c r="AR1748" s="0" t="n">
        <v>27</v>
      </c>
      <c r="AS1748" s="0" t="n">
        <v>28</v>
      </c>
      <c r="AV1748" s="0" t="s">
        <v>5941</v>
      </c>
    </row>
    <row r="1749" customFormat="false" ht="15" hidden="false" customHeight="false" outlineLevel="0" collapsed="false">
      <c r="A1749" s="0" t="s">
        <v>9160</v>
      </c>
      <c r="B1749" s="0" t="s">
        <v>8804</v>
      </c>
      <c r="C1749" s="0" t="s">
        <v>9161</v>
      </c>
      <c r="E1749" s="1" t="s">
        <v>9161</v>
      </c>
      <c r="G1749" s="5" t="s">
        <v>9161</v>
      </c>
      <c r="H1749" s="5"/>
      <c r="I1749" s="5"/>
      <c r="J1749" s="5"/>
      <c r="K1749" s="5"/>
      <c r="L1749" s="5"/>
      <c r="M1749" s="5"/>
      <c r="N1749" s="5"/>
      <c r="O1749" s="0" t="s">
        <v>9162</v>
      </c>
      <c r="P1749" s="0" t="s">
        <v>9163</v>
      </c>
      <c r="Q1749" s="0" t="s">
        <v>51</v>
      </c>
      <c r="R1749" s="0" t="s">
        <v>52</v>
      </c>
      <c r="S1749" s="0" t="n">
        <v>1.148</v>
      </c>
      <c r="T1749" s="0" t="n">
        <v>1413</v>
      </c>
      <c r="U1749" s="0" t="n">
        <v>1413</v>
      </c>
      <c r="X1749" s="0" t="n">
        <v>72</v>
      </c>
      <c r="Y1749" s="0" t="s">
        <v>67</v>
      </c>
      <c r="Z1749" s="0" t="s">
        <v>120</v>
      </c>
      <c r="AA1749" s="0" t="s">
        <v>120</v>
      </c>
      <c r="AB1749" s="0" t="s">
        <v>56</v>
      </c>
      <c r="AC1749" s="0" t="s">
        <v>120</v>
      </c>
      <c r="AD1749" s="0" t="s">
        <v>8875</v>
      </c>
      <c r="AE1749" s="0" t="s">
        <v>9164</v>
      </c>
      <c r="AF1749" s="0" t="n">
        <v>76</v>
      </c>
      <c r="AG1749" s="0" t="n">
        <v>83</v>
      </c>
      <c r="AH1749" s="6" t="n">
        <v>42369</v>
      </c>
      <c r="AI1749" s="0" t="n">
        <v>3.077</v>
      </c>
      <c r="AJ1749" s="6" t="n">
        <v>42369</v>
      </c>
      <c r="AK1749" s="0" t="n">
        <v>1.247</v>
      </c>
      <c r="AL1749" s="0" t="n">
        <v>1.357</v>
      </c>
      <c r="AM1749" s="0" t="s">
        <v>56</v>
      </c>
      <c r="AN1749" s="0" t="s">
        <v>56</v>
      </c>
      <c r="AO1749" s="0" t="s">
        <v>70</v>
      </c>
      <c r="AP1749" s="0" t="s">
        <v>70</v>
      </c>
      <c r="AQ1749" s="0" t="s">
        <v>67</v>
      </c>
      <c r="AR1749" s="0" t="n">
        <v>132</v>
      </c>
      <c r="AS1749" s="0" t="n">
        <v>47</v>
      </c>
      <c r="AT1749" s="0" t="s">
        <v>5941</v>
      </c>
      <c r="AV1749" s="0" t="s">
        <v>5941</v>
      </c>
      <c r="AW1749" s="0" t="s">
        <v>9165</v>
      </c>
    </row>
    <row r="1750" customFormat="false" ht="15" hidden="false" customHeight="false" outlineLevel="0" collapsed="false">
      <c r="A1750" s="0" t="s">
        <v>9166</v>
      </c>
      <c r="B1750" s="0" t="s">
        <v>8804</v>
      </c>
      <c r="C1750" s="0" t="s">
        <v>9167</v>
      </c>
      <c r="E1750" s="1" t="s">
        <v>9167</v>
      </c>
      <c r="G1750" s="5" t="s">
        <v>9167</v>
      </c>
      <c r="H1750" s="5"/>
      <c r="I1750" s="5"/>
      <c r="J1750" s="5"/>
      <c r="K1750" s="5"/>
      <c r="L1750" s="5"/>
      <c r="M1750" s="5"/>
      <c r="N1750" s="5"/>
      <c r="O1750" s="0" t="s">
        <v>9167</v>
      </c>
      <c r="P1750" s="0" t="s">
        <v>9168</v>
      </c>
      <c r="Q1750" s="0" t="s">
        <v>51</v>
      </c>
      <c r="R1750" s="0" t="s">
        <v>52</v>
      </c>
      <c r="S1750" s="0" t="n">
        <v>2.217</v>
      </c>
      <c r="T1750" s="0" t="n">
        <v>3511</v>
      </c>
      <c r="U1750" s="0" t="n">
        <v>3511</v>
      </c>
      <c r="X1750" s="0" t="n">
        <v>963</v>
      </c>
      <c r="Y1750" s="0" t="s">
        <v>77</v>
      </c>
      <c r="Z1750" s="0" t="n">
        <v>3511</v>
      </c>
      <c r="AA1750" s="0" t="s">
        <v>54</v>
      </c>
      <c r="AB1750" s="0" t="s">
        <v>54</v>
      </c>
      <c r="AC1750" s="0" t="n">
        <v>3.869</v>
      </c>
      <c r="AD1750" s="0" t="s">
        <v>8894</v>
      </c>
      <c r="AG1750" s="6" t="n">
        <v>42735</v>
      </c>
      <c r="AH1750" s="0" t="n">
        <v>633</v>
      </c>
      <c r="AI1750" s="0" t="n">
        <v>667</v>
      </c>
      <c r="AJ1750" s="6" t="n">
        <v>42735</v>
      </c>
      <c r="AK1750" s="0" t="n">
        <v>3.869</v>
      </c>
      <c r="AL1750" s="6" t="n">
        <v>42735</v>
      </c>
      <c r="AM1750" s="0" t="n">
        <v>16.041</v>
      </c>
      <c r="AN1750" s="0" t="n">
        <v>16.909</v>
      </c>
      <c r="AO1750" s="0" t="n">
        <v>10.08</v>
      </c>
      <c r="AP1750" s="0" t="n">
        <v>11.263</v>
      </c>
      <c r="AQ1750" s="0" t="s">
        <v>8809</v>
      </c>
      <c r="AR1750" s="0" t="s">
        <v>58</v>
      </c>
      <c r="AS1750" s="0" t="s">
        <v>77</v>
      </c>
      <c r="AT1750" s="0" t="n">
        <v>21</v>
      </c>
      <c r="AU1750" s="0" t="n">
        <v>26</v>
      </c>
      <c r="AX1750" s="0" t="s">
        <v>5941</v>
      </c>
    </row>
    <row r="1751" customFormat="false" ht="15" hidden="false" customHeight="false" outlineLevel="0" collapsed="false">
      <c r="A1751" s="0" t="s">
        <v>9169</v>
      </c>
      <c r="B1751" s="0" t="s">
        <v>8804</v>
      </c>
      <c r="C1751" s="0" t="s">
        <v>9170</v>
      </c>
      <c r="E1751" s="1" t="s">
        <v>9170</v>
      </c>
      <c r="F1751" s="1" t="s">
        <v>253</v>
      </c>
      <c r="G1751" s="5" t="e">
        <f aca="false">#N/A</f>
        <v>#N/A</v>
      </c>
      <c r="H1751" s="5"/>
      <c r="I1751" s="5"/>
      <c r="J1751" s="5"/>
      <c r="K1751" s="5"/>
      <c r="L1751" s="5"/>
      <c r="M1751" s="5"/>
      <c r="N1751" s="5"/>
      <c r="O1751" s="0" t="s">
        <v>9171</v>
      </c>
      <c r="P1751" s="0" t="s">
        <v>9172</v>
      </c>
      <c r="Q1751" s="0" t="s">
        <v>51</v>
      </c>
      <c r="R1751" s="0" t="s">
        <v>52</v>
      </c>
      <c r="S1751" s="0" t="n">
        <v>146</v>
      </c>
      <c r="T1751" s="0" t="n">
        <v>7110</v>
      </c>
      <c r="U1751" s="0" t="n">
        <v>7110</v>
      </c>
      <c r="X1751" s="0" t="n">
        <v>2</v>
      </c>
      <c r="Y1751" s="0" t="s">
        <v>67</v>
      </c>
      <c r="Z1751" s="0" t="n">
        <v>8412</v>
      </c>
      <c r="AA1751" s="0" t="s">
        <v>1345</v>
      </c>
      <c r="AB1751" s="0" t="s">
        <v>56</v>
      </c>
      <c r="AD1751" s="0" t="s">
        <v>8894</v>
      </c>
      <c r="AE1751" s="0" t="s">
        <v>9173</v>
      </c>
      <c r="AF1751" s="0" t="n">
        <v>-1</v>
      </c>
      <c r="AG1751" s="0" t="n">
        <v>-2</v>
      </c>
      <c r="AH1751" s="6" t="n">
        <v>42369</v>
      </c>
      <c r="AI1751" s="0" t="n">
        <v>75</v>
      </c>
      <c r="AJ1751" s="6" t="n">
        <v>42369</v>
      </c>
      <c r="AK1751" s="0" t="n">
        <v>187</v>
      </c>
      <c r="AL1751" s="0" t="n">
        <v>204</v>
      </c>
      <c r="AM1751" s="0" t="s">
        <v>56</v>
      </c>
      <c r="AN1751" s="0" t="s">
        <v>56</v>
      </c>
      <c r="AO1751" s="0" t="s">
        <v>70</v>
      </c>
      <c r="AP1751" s="0" t="s">
        <v>70</v>
      </c>
      <c r="AQ1751" s="0" t="s">
        <v>67</v>
      </c>
      <c r="AR1751" s="0" t="n">
        <v>2</v>
      </c>
      <c r="AS1751" s="0" t="n">
        <v>0</v>
      </c>
      <c r="AT1751" s="0" t="s">
        <v>9174</v>
      </c>
      <c r="AU1751" s="0" t="s">
        <v>9174</v>
      </c>
      <c r="AV1751" s="0" t="s">
        <v>5941</v>
      </c>
    </row>
    <row r="1752" customFormat="false" ht="15" hidden="false" customHeight="false" outlineLevel="0" collapsed="false">
      <c r="A1752" s="0" t="s">
        <v>9175</v>
      </c>
      <c r="B1752" s="0" t="s">
        <v>8804</v>
      </c>
      <c r="C1752" s="0" t="s">
        <v>9176</v>
      </c>
      <c r="E1752" s="1" t="s">
        <v>9176</v>
      </c>
      <c r="G1752" s="5" t="s">
        <v>9176</v>
      </c>
      <c r="H1752" s="5"/>
      <c r="I1752" s="5"/>
      <c r="J1752" s="5"/>
      <c r="K1752" s="5"/>
      <c r="L1752" s="5"/>
      <c r="M1752" s="5"/>
      <c r="N1752" s="5"/>
      <c r="O1752" s="0" t="s">
        <v>9176</v>
      </c>
      <c r="P1752" s="0" t="s">
        <v>9177</v>
      </c>
      <c r="Q1752" s="0" t="s">
        <v>51</v>
      </c>
      <c r="R1752" s="0" t="s">
        <v>52</v>
      </c>
      <c r="S1752" s="0" t="n">
        <v>924</v>
      </c>
      <c r="T1752" s="0" t="n">
        <v>7010</v>
      </c>
      <c r="U1752" s="0" t="n">
        <v>7010</v>
      </c>
      <c r="X1752" s="0" t="n">
        <v>44</v>
      </c>
      <c r="Y1752" s="0" t="s">
        <v>77</v>
      </c>
      <c r="Z1752" s="0" t="n">
        <v>7010</v>
      </c>
      <c r="AA1752" s="0" t="s">
        <v>54</v>
      </c>
      <c r="AB1752" s="0" t="s">
        <v>54</v>
      </c>
      <c r="AC1752" s="0" t="n">
        <v>5.386</v>
      </c>
      <c r="AD1752" s="0" t="s">
        <v>9178</v>
      </c>
      <c r="AE1752" s="0" t="s">
        <v>9179</v>
      </c>
      <c r="AF1752" s="0" t="n">
        <v>39</v>
      </c>
      <c r="AG1752" s="0" t="n">
        <v>42</v>
      </c>
      <c r="AH1752" s="6" t="n">
        <v>42369</v>
      </c>
      <c r="AI1752" s="0" t="n">
        <v>5.386</v>
      </c>
      <c r="AJ1752" s="6" t="n">
        <v>42369</v>
      </c>
      <c r="AK1752" s="0" t="n">
        <v>664</v>
      </c>
      <c r="AL1752" s="0" t="n">
        <v>723</v>
      </c>
      <c r="AM1752" s="0" t="s">
        <v>56</v>
      </c>
      <c r="AN1752" s="0" t="s">
        <v>56</v>
      </c>
      <c r="AO1752" s="0" t="s">
        <v>70</v>
      </c>
      <c r="AP1752" s="0" t="s">
        <v>70</v>
      </c>
      <c r="AQ1752" s="0" t="s">
        <v>77</v>
      </c>
      <c r="AR1752" s="0" t="n">
        <v>22</v>
      </c>
      <c r="AS1752" s="0" t="n">
        <v>21</v>
      </c>
      <c r="AT1752" s="0" t="s">
        <v>9180</v>
      </c>
      <c r="AU1752" s="0" t="s">
        <v>9181</v>
      </c>
      <c r="AV1752" s="0" t="s">
        <v>5941</v>
      </c>
      <c r="AW1752" s="0" t="s">
        <v>9182</v>
      </c>
    </row>
    <row r="1753" customFormat="false" ht="15" hidden="false" customHeight="false" outlineLevel="0" collapsed="false">
      <c r="A1753" s="0" t="s">
        <v>9183</v>
      </c>
      <c r="B1753" s="0" t="s">
        <v>8804</v>
      </c>
      <c r="C1753" s="0" t="s">
        <v>9184</v>
      </c>
      <c r="E1753" s="1" t="s">
        <v>9184</v>
      </c>
      <c r="G1753" s="5" t="s">
        <v>9184</v>
      </c>
      <c r="H1753" s="5"/>
      <c r="I1753" s="5"/>
      <c r="J1753" s="5"/>
      <c r="K1753" s="5"/>
      <c r="L1753" s="5"/>
      <c r="M1753" s="5"/>
      <c r="N1753" s="5"/>
      <c r="O1753" s="0" t="s">
        <v>9185</v>
      </c>
      <c r="P1753" s="0" t="s">
        <v>9186</v>
      </c>
      <c r="Q1753" s="0" t="s">
        <v>51</v>
      </c>
      <c r="R1753" s="0" t="s">
        <v>52</v>
      </c>
      <c r="S1753" s="0" t="n">
        <v>5.538</v>
      </c>
      <c r="T1753" s="0" t="n">
        <v>6420</v>
      </c>
      <c r="U1753" s="0" t="n">
        <v>6420</v>
      </c>
      <c r="X1753" s="0" t="n">
        <v>965</v>
      </c>
      <c r="Y1753" s="0" t="s">
        <v>67</v>
      </c>
      <c r="Z1753" s="0" t="n">
        <v>6420</v>
      </c>
      <c r="AA1753" s="0" t="s">
        <v>9187</v>
      </c>
      <c r="AB1753" s="0" t="s">
        <v>56</v>
      </c>
      <c r="AD1753" s="0" t="s">
        <v>9188</v>
      </c>
      <c r="AE1753" s="0" t="s">
        <v>9189</v>
      </c>
      <c r="AF1753" s="0" t="n">
        <v>-181</v>
      </c>
      <c r="AG1753" s="0" t="n">
        <v>-197</v>
      </c>
      <c r="AH1753" s="6" t="n">
        <v>42369</v>
      </c>
      <c r="AI1753" s="0" t="n">
        <v>65</v>
      </c>
      <c r="AJ1753" s="6" t="n">
        <v>42369</v>
      </c>
      <c r="AK1753" s="0" t="n">
        <v>16.899</v>
      </c>
      <c r="AL1753" s="0" t="n">
        <v>18.398</v>
      </c>
      <c r="AM1753" s="0" t="s">
        <v>56</v>
      </c>
      <c r="AN1753" s="0" t="s">
        <v>56</v>
      </c>
      <c r="AO1753" s="0" t="s">
        <v>70</v>
      </c>
      <c r="AP1753" s="0" t="s">
        <v>70</v>
      </c>
      <c r="AQ1753" s="0" t="s">
        <v>67</v>
      </c>
      <c r="AR1753" s="0" t="n">
        <v>453</v>
      </c>
      <c r="AS1753" s="0" t="n">
        <v>220</v>
      </c>
      <c r="AV1753" s="0" t="s">
        <v>5941</v>
      </c>
    </row>
    <row r="1754" customFormat="false" ht="15" hidden="false" customHeight="false" outlineLevel="0" collapsed="false">
      <c r="A1754" s="0" t="s">
        <v>9190</v>
      </c>
      <c r="B1754" s="0" t="s">
        <v>8804</v>
      </c>
      <c r="C1754" s="0" t="s">
        <v>9191</v>
      </c>
      <c r="E1754" s="1" t="s">
        <v>9191</v>
      </c>
      <c r="G1754" s="5" t="s">
        <v>9191</v>
      </c>
      <c r="H1754" s="5"/>
      <c r="I1754" s="5"/>
      <c r="J1754" s="5"/>
      <c r="K1754" s="5"/>
      <c r="L1754" s="5"/>
      <c r="M1754" s="5"/>
      <c r="N1754" s="5"/>
      <c r="O1754" s="0" t="s">
        <v>9192</v>
      </c>
      <c r="P1754" s="0" t="s">
        <v>9193</v>
      </c>
      <c r="Q1754" s="0" t="s">
        <v>51</v>
      </c>
      <c r="R1754" s="0" t="s">
        <v>52</v>
      </c>
      <c r="S1754" s="0" t="n">
        <v>2.567</v>
      </c>
      <c r="T1754" s="0" t="n">
        <v>910</v>
      </c>
      <c r="U1754" s="0" t="n">
        <v>910</v>
      </c>
      <c r="W1754" s="0" t="s">
        <v>9194</v>
      </c>
      <c r="X1754" s="0" t="n">
        <v>228</v>
      </c>
      <c r="Y1754" s="0" t="s">
        <v>67</v>
      </c>
      <c r="Z1754" s="0" t="s">
        <v>120</v>
      </c>
      <c r="AA1754" s="0" t="s">
        <v>120</v>
      </c>
      <c r="AB1754" s="0" t="s">
        <v>56</v>
      </c>
      <c r="AC1754" s="0" t="s">
        <v>120</v>
      </c>
      <c r="AD1754" s="0" t="s">
        <v>8894</v>
      </c>
      <c r="AG1754" s="6" t="n">
        <v>42735</v>
      </c>
      <c r="AH1754" s="0" t="n">
        <v>74</v>
      </c>
      <c r="AI1754" s="0" t="n">
        <v>78</v>
      </c>
      <c r="AJ1754" s="6" t="n">
        <v>42735</v>
      </c>
      <c r="AK1754" s="0" t="n">
        <v>4.956</v>
      </c>
      <c r="AL1754" s="6" t="n">
        <v>42735</v>
      </c>
      <c r="AM1754" s="0" t="n">
        <v>3.049</v>
      </c>
      <c r="AN1754" s="0" t="n">
        <v>3.214</v>
      </c>
      <c r="AO1754" s="0" t="n">
        <v>1.294</v>
      </c>
      <c r="AP1754" s="0" t="n">
        <v>1.445</v>
      </c>
      <c r="AQ1754" s="0" t="s">
        <v>8809</v>
      </c>
      <c r="AR1754" s="0" t="s">
        <v>58</v>
      </c>
      <c r="AS1754" s="0" t="s">
        <v>67</v>
      </c>
      <c r="AT1754" s="0" t="n">
        <v>83</v>
      </c>
      <c r="AU1754" s="0" t="n">
        <v>58</v>
      </c>
      <c r="AX1754" s="0" t="s">
        <v>5941</v>
      </c>
    </row>
    <row r="1755" customFormat="false" ht="15" hidden="false" customHeight="false" outlineLevel="0" collapsed="false">
      <c r="A1755" s="0" t="s">
        <v>9195</v>
      </c>
      <c r="B1755" s="0" t="s">
        <v>8804</v>
      </c>
      <c r="C1755" s="0" t="s">
        <v>9196</v>
      </c>
      <c r="E1755" s="1" t="s">
        <v>9196</v>
      </c>
      <c r="G1755" s="5" t="s">
        <v>9196</v>
      </c>
      <c r="H1755" s="5"/>
      <c r="I1755" s="5"/>
      <c r="J1755" s="5"/>
      <c r="K1755" s="5"/>
      <c r="L1755" s="5"/>
      <c r="M1755" s="5"/>
      <c r="N1755" s="5"/>
      <c r="O1755" s="0" t="s">
        <v>9196</v>
      </c>
      <c r="P1755" s="0" t="s">
        <v>9197</v>
      </c>
      <c r="Q1755" s="0" t="s">
        <v>718</v>
      </c>
      <c r="R1755" s="0" t="s">
        <v>52</v>
      </c>
      <c r="S1755" s="0" t="n">
        <v>254</v>
      </c>
      <c r="T1755" s="0" t="n">
        <v>6400</v>
      </c>
      <c r="U1755" s="0" t="n">
        <v>6400</v>
      </c>
      <c r="X1755" s="0" t="n">
        <v>42</v>
      </c>
      <c r="Y1755" s="0" t="s">
        <v>7940</v>
      </c>
      <c r="Z1755" s="0" t="n">
        <v>6400</v>
      </c>
      <c r="AA1755" s="0" t="s">
        <v>54</v>
      </c>
      <c r="AB1755" s="0" t="s">
        <v>54</v>
      </c>
      <c r="AC1755" s="0" t="n">
        <v>894</v>
      </c>
      <c r="AD1755" s="0" t="s">
        <v>8875</v>
      </c>
      <c r="AE1755" s="0" t="s">
        <v>9198</v>
      </c>
      <c r="AF1755" s="0" t="s">
        <v>9199</v>
      </c>
      <c r="AG1755" s="6" t="n">
        <v>42369</v>
      </c>
      <c r="AH1755" s="0" t="n">
        <v>19</v>
      </c>
      <c r="AI1755" s="0" t="n">
        <v>20</v>
      </c>
      <c r="AJ1755" s="6" t="n">
        <v>42369</v>
      </c>
      <c r="AK1755" s="0" t="n">
        <v>894</v>
      </c>
      <c r="AL1755" s="6" t="n">
        <v>42369</v>
      </c>
      <c r="AM1755" s="0" t="n">
        <v>314</v>
      </c>
      <c r="AN1755" s="0" t="n">
        <v>341</v>
      </c>
      <c r="AO1755" s="0" t="s">
        <v>56</v>
      </c>
      <c r="AP1755" s="0" t="s">
        <v>56</v>
      </c>
      <c r="AQ1755" s="0" t="s">
        <v>70</v>
      </c>
      <c r="AR1755" s="0" t="s">
        <v>70</v>
      </c>
      <c r="AS1755" s="0" t="s">
        <v>7940</v>
      </c>
      <c r="AT1755" s="0" t="n">
        <v>16</v>
      </c>
      <c r="AU1755" s="0" t="n">
        <v>18</v>
      </c>
      <c r="AX1755" s="0" t="s">
        <v>5941</v>
      </c>
    </row>
    <row r="1756" customFormat="false" ht="15" hidden="false" customHeight="false" outlineLevel="0" collapsed="false">
      <c r="A1756" s="0" t="s">
        <v>9200</v>
      </c>
      <c r="B1756" s="0" t="s">
        <v>8804</v>
      </c>
      <c r="C1756" s="0" t="s">
        <v>9201</v>
      </c>
      <c r="E1756" s="1" t="s">
        <v>9201</v>
      </c>
      <c r="G1756" s="5" t="s">
        <v>9201</v>
      </c>
      <c r="H1756" s="5"/>
      <c r="I1756" s="5"/>
      <c r="J1756" s="5"/>
      <c r="K1756" s="5"/>
      <c r="L1756" s="5"/>
      <c r="M1756" s="5"/>
      <c r="N1756" s="5"/>
      <c r="O1756" s="0" t="s">
        <v>9202</v>
      </c>
      <c r="P1756" s="0" t="s">
        <v>9203</v>
      </c>
      <c r="Q1756" s="0" t="s">
        <v>718</v>
      </c>
      <c r="R1756" s="0" t="s">
        <v>52</v>
      </c>
      <c r="S1756" s="0" t="n">
        <v>1.575</v>
      </c>
      <c r="T1756" s="0" t="n">
        <v>3091</v>
      </c>
      <c r="U1756" s="0" t="n">
        <v>3091</v>
      </c>
      <c r="V1756" s="0" t="n">
        <v>3011</v>
      </c>
      <c r="X1756" s="0" t="n">
        <v>214</v>
      </c>
      <c r="Y1756" s="0" t="s">
        <v>227</v>
      </c>
      <c r="Z1756" s="0" t="n">
        <v>6420</v>
      </c>
      <c r="AA1756" s="0" t="s">
        <v>9204</v>
      </c>
      <c r="AB1756" s="0" t="s">
        <v>9205</v>
      </c>
      <c r="AC1756" s="0" t="n">
        <v>7.947</v>
      </c>
      <c r="AD1756" s="0" t="s">
        <v>8930</v>
      </c>
      <c r="AG1756" s="6" t="n">
        <v>42735</v>
      </c>
      <c r="AH1756" s="0" t="n">
        <v>-9</v>
      </c>
      <c r="AI1756" s="0" t="n">
        <v>-9</v>
      </c>
      <c r="AJ1756" s="6" t="n">
        <v>42735</v>
      </c>
      <c r="AK1756" s="0" t="n">
        <v>7.347</v>
      </c>
      <c r="AL1756" s="6" t="n">
        <v>42735</v>
      </c>
      <c r="AM1756" s="0" t="n">
        <v>2.165</v>
      </c>
      <c r="AN1756" s="0" t="n">
        <v>2.283</v>
      </c>
      <c r="AO1756" s="0" t="n">
        <v>143</v>
      </c>
      <c r="AP1756" s="0" t="n">
        <v>159</v>
      </c>
      <c r="AQ1756" s="0" t="s">
        <v>8809</v>
      </c>
      <c r="AR1756" s="0" t="s">
        <v>58</v>
      </c>
      <c r="AS1756" s="0" t="s">
        <v>227</v>
      </c>
      <c r="AT1756" s="0" t="n">
        <v>60</v>
      </c>
      <c r="AU1756" s="0" t="n">
        <v>41</v>
      </c>
      <c r="AX1756" s="0" t="s">
        <v>5941</v>
      </c>
    </row>
    <row r="1757" customFormat="false" ht="15" hidden="false" customHeight="false" outlineLevel="0" collapsed="false">
      <c r="A1757" s="0" t="s">
        <v>9206</v>
      </c>
      <c r="B1757" s="0" t="s">
        <v>8804</v>
      </c>
      <c r="C1757" s="0" t="s">
        <v>9207</v>
      </c>
      <c r="E1757" s="1" t="s">
        <v>9207</v>
      </c>
      <c r="G1757" s="5" t="s">
        <v>9207</v>
      </c>
      <c r="H1757" s="5"/>
      <c r="I1757" s="5"/>
      <c r="J1757" s="5"/>
      <c r="K1757" s="5"/>
      <c r="L1757" s="5"/>
      <c r="M1757" s="5"/>
      <c r="N1757" s="5"/>
      <c r="O1757" s="0" t="s">
        <v>9208</v>
      </c>
      <c r="P1757" s="0" t="s">
        <v>9209</v>
      </c>
      <c r="Q1757" s="0" t="s">
        <v>51</v>
      </c>
      <c r="R1757" s="0" t="s">
        <v>52</v>
      </c>
      <c r="S1757" s="0" t="n">
        <v>25.534</v>
      </c>
      <c r="T1757" s="0" t="n">
        <v>2910</v>
      </c>
      <c r="U1757" s="0" t="n">
        <v>2910</v>
      </c>
      <c r="X1757" s="0" t="n">
        <v>953</v>
      </c>
      <c r="Y1757" s="0" t="s">
        <v>67</v>
      </c>
      <c r="Z1757" s="0" t="n">
        <v>2910</v>
      </c>
      <c r="AA1757" s="0" t="s">
        <v>54</v>
      </c>
      <c r="AB1757" s="0" t="s">
        <v>54</v>
      </c>
      <c r="AC1757" s="0" t="n">
        <v>234.499</v>
      </c>
      <c r="AD1757" s="0" t="s">
        <v>8911</v>
      </c>
      <c r="AE1757" s="0" t="s">
        <v>9210</v>
      </c>
      <c r="AF1757" s="0" t="n">
        <v>-1.605</v>
      </c>
      <c r="AG1757" s="0" t="n">
        <v>-1.747</v>
      </c>
      <c r="AH1757" s="6" t="n">
        <v>42369</v>
      </c>
      <c r="AI1757" s="0" t="n">
        <v>33.375</v>
      </c>
      <c r="AJ1757" s="6" t="n">
        <v>42369</v>
      </c>
      <c r="AK1757" s="0" t="n">
        <v>15.876</v>
      </c>
      <c r="AL1757" s="0" t="n">
        <v>17.284</v>
      </c>
      <c r="AM1757" s="0" t="s">
        <v>56</v>
      </c>
      <c r="AN1757" s="0" t="s">
        <v>56</v>
      </c>
      <c r="AO1757" s="0" t="s">
        <v>70</v>
      </c>
      <c r="AP1757" s="0" t="s">
        <v>70</v>
      </c>
      <c r="AQ1757" s="0" t="s">
        <v>67</v>
      </c>
      <c r="AR1757" s="0" t="n">
        <v>802</v>
      </c>
      <c r="AS1757" s="0" t="n">
        <v>101</v>
      </c>
      <c r="AT1757" s="0" t="s">
        <v>9211</v>
      </c>
      <c r="AV1757" s="0" t="s">
        <v>5941</v>
      </c>
      <c r="AW1757" s="0" t="s">
        <v>9212</v>
      </c>
    </row>
    <row r="1758" customFormat="false" ht="15" hidden="false" customHeight="false" outlineLevel="0" collapsed="false">
      <c r="A1758" s="0" t="s">
        <v>9213</v>
      </c>
      <c r="B1758" s="0" t="s">
        <v>8804</v>
      </c>
      <c r="C1758" s="0" t="s">
        <v>9214</v>
      </c>
      <c r="E1758" s="1" t="s">
        <v>9214</v>
      </c>
      <c r="G1758" s="5" t="s">
        <v>9214</v>
      </c>
      <c r="H1758" s="5"/>
      <c r="I1758" s="5"/>
      <c r="J1758" s="5"/>
      <c r="K1758" s="5"/>
      <c r="L1758" s="5"/>
      <c r="M1758" s="5"/>
      <c r="N1758" s="5"/>
      <c r="O1758" s="0" t="s">
        <v>9214</v>
      </c>
      <c r="P1758" s="0" t="s">
        <v>9215</v>
      </c>
      <c r="Q1758" s="0" t="s">
        <v>51</v>
      </c>
      <c r="R1758" s="0" t="s">
        <v>52</v>
      </c>
      <c r="S1758" s="0" t="n">
        <v>1.617</v>
      </c>
      <c r="T1758" s="0" t="n">
        <v>6420</v>
      </c>
      <c r="U1758" s="0" t="n">
        <v>6420</v>
      </c>
      <c r="X1758" s="0" t="n">
        <v>140</v>
      </c>
      <c r="Y1758" s="0" t="s">
        <v>53</v>
      </c>
      <c r="Z1758" s="0" t="n">
        <v>6420</v>
      </c>
      <c r="AA1758" s="0" t="s">
        <v>54</v>
      </c>
      <c r="AB1758" s="0" t="s">
        <v>54</v>
      </c>
      <c r="AC1758" s="0" t="n">
        <v>4.189</v>
      </c>
      <c r="AD1758" s="0" t="s">
        <v>9027</v>
      </c>
      <c r="AE1758" s="0" t="s">
        <v>9216</v>
      </c>
      <c r="AF1758" s="0" t="n">
        <v>223</v>
      </c>
      <c r="AG1758" s="0" t="n">
        <v>242</v>
      </c>
      <c r="AH1758" s="6" t="n">
        <v>42369</v>
      </c>
      <c r="AI1758" s="0" t="n">
        <v>4.189</v>
      </c>
      <c r="AJ1758" s="6" t="n">
        <v>42369</v>
      </c>
      <c r="AK1758" s="0" t="n">
        <v>2.008</v>
      </c>
      <c r="AL1758" s="0" t="n">
        <v>2.186</v>
      </c>
      <c r="AM1758" s="0" t="s">
        <v>56</v>
      </c>
      <c r="AN1758" s="0" t="s">
        <v>56</v>
      </c>
      <c r="AO1758" s="0" t="s">
        <v>70</v>
      </c>
      <c r="AP1758" s="0" t="s">
        <v>70</v>
      </c>
      <c r="AQ1758" s="0" t="s">
        <v>53</v>
      </c>
      <c r="AR1758" s="0" t="n">
        <v>65</v>
      </c>
      <c r="AS1758" s="0" t="n">
        <v>67</v>
      </c>
      <c r="AV1758" s="0" t="s">
        <v>5941</v>
      </c>
    </row>
    <row r="1759" customFormat="false" ht="15" hidden="false" customHeight="false" outlineLevel="0" collapsed="false">
      <c r="A1759" s="0" t="s">
        <v>9217</v>
      </c>
      <c r="B1759" s="0" t="s">
        <v>8804</v>
      </c>
      <c r="C1759" s="0" t="s">
        <v>9218</v>
      </c>
      <c r="E1759" s="1" t="s">
        <v>9218</v>
      </c>
      <c r="G1759" s="5" t="s">
        <v>9218</v>
      </c>
      <c r="H1759" s="5"/>
      <c r="I1759" s="5"/>
      <c r="J1759" s="5"/>
      <c r="K1759" s="5"/>
      <c r="L1759" s="5"/>
      <c r="M1759" s="5"/>
      <c r="N1759" s="5"/>
      <c r="O1759" s="0" t="s">
        <v>9218</v>
      </c>
      <c r="P1759" s="0" t="s">
        <v>9219</v>
      </c>
      <c r="Q1759" s="0" t="s">
        <v>51</v>
      </c>
      <c r="R1759" s="0" t="s">
        <v>52</v>
      </c>
      <c r="S1759" s="0" t="n">
        <v>368</v>
      </c>
      <c r="T1759" s="0" t="n">
        <v>7010</v>
      </c>
      <c r="U1759" s="0" t="n">
        <v>7010</v>
      </c>
      <c r="X1759" s="0" t="n">
        <v>992</v>
      </c>
      <c r="Y1759" s="0" t="s">
        <v>77</v>
      </c>
      <c r="Z1759" s="0" t="n">
        <v>7010</v>
      </c>
      <c r="AA1759" s="0" t="s">
        <v>54</v>
      </c>
      <c r="AB1759" s="0" t="s">
        <v>54</v>
      </c>
      <c r="AC1759" s="0" t="n">
        <v>3.245</v>
      </c>
      <c r="AD1759" s="0" t="s">
        <v>8911</v>
      </c>
      <c r="AE1759" s="0" t="s">
        <v>9220</v>
      </c>
      <c r="AF1759" s="0" t="n">
        <v>11</v>
      </c>
      <c r="AG1759" s="0" t="n">
        <v>12</v>
      </c>
      <c r="AH1759" s="6" t="n">
        <v>42369</v>
      </c>
      <c r="AI1759" s="0" t="n">
        <v>3.245</v>
      </c>
      <c r="AJ1759" s="6" t="n">
        <v>42369</v>
      </c>
      <c r="AK1759" s="0" t="n">
        <v>391</v>
      </c>
      <c r="AL1759" s="0" t="n">
        <v>426</v>
      </c>
      <c r="AM1759" s="0" t="s">
        <v>56</v>
      </c>
      <c r="AN1759" s="0" t="s">
        <v>56</v>
      </c>
      <c r="AO1759" s="0" t="s">
        <v>70</v>
      </c>
      <c r="AP1759" s="0" t="s">
        <v>70</v>
      </c>
      <c r="AQ1759" s="0" t="s">
        <v>77</v>
      </c>
      <c r="AR1759" s="0" t="n">
        <v>22</v>
      </c>
      <c r="AS1759" s="0" t="n">
        <v>56</v>
      </c>
      <c r="AV1759" s="0" t="s">
        <v>5941</v>
      </c>
    </row>
    <row r="1760" customFormat="false" ht="15" hidden="false" customHeight="false" outlineLevel="0" collapsed="false">
      <c r="A1760" s="0" t="s">
        <v>9221</v>
      </c>
      <c r="B1760" s="0" t="s">
        <v>8804</v>
      </c>
      <c r="C1760" s="0" t="s">
        <v>9222</v>
      </c>
      <c r="E1760" s="1" t="s">
        <v>9222</v>
      </c>
      <c r="F1760" s="1" t="s">
        <v>253</v>
      </c>
      <c r="G1760" s="5" t="e">
        <f aca="false">#N/A</f>
        <v>#N/A</v>
      </c>
      <c r="H1760" s="5"/>
      <c r="I1760" s="5"/>
      <c r="J1760" s="5"/>
      <c r="K1760" s="5"/>
      <c r="L1760" s="5"/>
      <c r="M1760" s="5"/>
      <c r="N1760" s="5"/>
      <c r="O1760" s="0" t="s">
        <v>9222</v>
      </c>
      <c r="P1760" s="0" t="s">
        <v>9223</v>
      </c>
      <c r="Q1760" s="0" t="s">
        <v>451</v>
      </c>
      <c r="R1760" s="0" t="s">
        <v>52</v>
      </c>
      <c r="S1760" s="0" t="n">
        <v>4.887</v>
      </c>
      <c r="T1760" s="0" t="n">
        <v>6419</v>
      </c>
      <c r="U1760" s="0" t="n">
        <v>6419</v>
      </c>
      <c r="V1760" s="0" t="n">
        <v>6492</v>
      </c>
      <c r="X1760" s="0" t="n">
        <v>970</v>
      </c>
      <c r="Y1760" s="0" t="s">
        <v>53</v>
      </c>
      <c r="Z1760" s="0" t="n">
        <v>6419</v>
      </c>
      <c r="AA1760" s="0" t="s">
        <v>54</v>
      </c>
      <c r="AB1760" s="0" t="s">
        <v>54</v>
      </c>
      <c r="AC1760" s="0" t="n">
        <v>23.777</v>
      </c>
      <c r="AD1760" s="0" t="s">
        <v>8875</v>
      </c>
      <c r="AG1760" s="6" t="n">
        <v>42735</v>
      </c>
      <c r="AH1760" s="0" t="n">
        <v>-1.632</v>
      </c>
      <c r="AI1760" s="0" t="n">
        <v>-1.72</v>
      </c>
      <c r="AJ1760" s="6" t="n">
        <v>42735</v>
      </c>
      <c r="AK1760" s="0" t="n">
        <v>23.777</v>
      </c>
      <c r="AL1760" s="6" t="n">
        <v>42735</v>
      </c>
      <c r="AM1760" s="0" t="n">
        <v>168.542</v>
      </c>
      <c r="AN1760" s="0" t="n">
        <v>177.66</v>
      </c>
      <c r="AO1760" s="0" t="n">
        <v>5.267</v>
      </c>
      <c r="AP1760" s="0" t="n">
        <v>6.265</v>
      </c>
      <c r="AQ1760" s="0" t="s">
        <v>8809</v>
      </c>
      <c r="AR1760" s="0" t="s">
        <v>58</v>
      </c>
      <c r="AS1760" s="0" t="s">
        <v>53</v>
      </c>
      <c r="AT1760" s="0" t="n">
        <v>368</v>
      </c>
      <c r="AU1760" s="0" t="n">
        <v>444</v>
      </c>
      <c r="AX1760" s="0" t="s">
        <v>5941</v>
      </c>
    </row>
    <row r="1761" customFormat="false" ht="15" hidden="false" customHeight="false" outlineLevel="0" collapsed="false">
      <c r="A1761" s="0" t="s">
        <v>9224</v>
      </c>
      <c r="B1761" s="0" t="s">
        <v>8804</v>
      </c>
      <c r="C1761" s="0" t="s">
        <v>9225</v>
      </c>
      <c r="E1761" s="1" t="s">
        <v>9225</v>
      </c>
      <c r="G1761" s="5" t="s">
        <v>9225</v>
      </c>
      <c r="H1761" s="5"/>
      <c r="I1761" s="5"/>
      <c r="J1761" s="5"/>
      <c r="K1761" s="5"/>
      <c r="L1761" s="5"/>
      <c r="M1761" s="5"/>
      <c r="N1761" s="5"/>
      <c r="O1761" s="0" t="s">
        <v>9225</v>
      </c>
      <c r="P1761" s="0" t="s">
        <v>9226</v>
      </c>
      <c r="Q1761" s="0" t="s">
        <v>51</v>
      </c>
      <c r="R1761" s="0" t="s">
        <v>52</v>
      </c>
      <c r="S1761" s="0" t="n">
        <v>67</v>
      </c>
      <c r="T1761" s="0" t="n">
        <v>6201</v>
      </c>
      <c r="U1761" s="0" t="n">
        <v>6201</v>
      </c>
      <c r="X1761" s="0" t="n">
        <v>19</v>
      </c>
      <c r="Y1761" s="0" t="s">
        <v>77</v>
      </c>
      <c r="Z1761" s="0" t="n">
        <v>6201</v>
      </c>
      <c r="AA1761" s="0" t="s">
        <v>54</v>
      </c>
      <c r="AB1761" s="0" t="s">
        <v>54</v>
      </c>
      <c r="AC1761" s="0" t="n">
        <v>672</v>
      </c>
      <c r="AD1761" s="0" t="s">
        <v>8875</v>
      </c>
      <c r="AG1761" s="6" t="n">
        <v>42369</v>
      </c>
      <c r="AH1761" s="0" t="n">
        <v>4</v>
      </c>
      <c r="AI1761" s="0" t="n">
        <v>4</v>
      </c>
      <c r="AJ1761" s="6" t="n">
        <v>42369</v>
      </c>
      <c r="AK1761" s="0" t="n">
        <v>672</v>
      </c>
      <c r="AL1761" s="6" t="n">
        <v>42369</v>
      </c>
      <c r="AM1761" s="0" t="n">
        <v>57</v>
      </c>
      <c r="AN1761" s="0" t="n">
        <v>62</v>
      </c>
      <c r="AO1761" s="0" t="n">
        <v>152</v>
      </c>
      <c r="AP1761" s="0" t="n">
        <v>170</v>
      </c>
      <c r="AQ1761" s="0" t="s">
        <v>8809</v>
      </c>
      <c r="AR1761" s="0" t="s">
        <v>58</v>
      </c>
      <c r="AS1761" s="0" t="s">
        <v>77</v>
      </c>
      <c r="AT1761" s="0" t="n">
        <v>12</v>
      </c>
      <c r="AU1761" s="0" t="n">
        <v>14</v>
      </c>
      <c r="AX1761" s="0" t="s">
        <v>5941</v>
      </c>
      <c r="AY1761" s="0" t="s">
        <v>9227</v>
      </c>
    </row>
    <row r="1762" customFormat="false" ht="15" hidden="false" customHeight="false" outlineLevel="0" collapsed="false">
      <c r="A1762" s="0" t="s">
        <v>9228</v>
      </c>
      <c r="B1762" s="0" t="s">
        <v>8804</v>
      </c>
      <c r="C1762" s="0" t="s">
        <v>9229</v>
      </c>
      <c r="E1762" s="1" t="s">
        <v>9229</v>
      </c>
      <c r="G1762" s="5" t="s">
        <v>9229</v>
      </c>
      <c r="H1762" s="5"/>
      <c r="I1762" s="5"/>
      <c r="J1762" s="5"/>
      <c r="K1762" s="5"/>
      <c r="L1762" s="5"/>
      <c r="M1762" s="5"/>
      <c r="N1762" s="5"/>
      <c r="O1762" s="0" t="s">
        <v>9230</v>
      </c>
      <c r="P1762" s="0" t="s">
        <v>9231</v>
      </c>
      <c r="Q1762" s="0" t="s">
        <v>51</v>
      </c>
      <c r="R1762" s="0" t="s">
        <v>126</v>
      </c>
      <c r="S1762" s="0" t="n">
        <v>3</v>
      </c>
      <c r="T1762" s="0" t="n">
        <v>7210</v>
      </c>
      <c r="U1762" s="0" t="n">
        <v>7210</v>
      </c>
      <c r="X1762" s="0" t="n">
        <v>3</v>
      </c>
      <c r="Y1762" s="0" t="s">
        <v>67</v>
      </c>
      <c r="AA1762" s="0" t="s">
        <v>9070</v>
      </c>
      <c r="AB1762" s="0" t="s">
        <v>56</v>
      </c>
      <c r="AD1762" s="0" t="s">
        <v>9232</v>
      </c>
      <c r="AE1762" s="0" t="s">
        <v>9233</v>
      </c>
      <c r="AF1762" s="0" t="s">
        <v>9234</v>
      </c>
      <c r="AG1762" s="6" t="n">
        <v>42369</v>
      </c>
      <c r="AH1762" s="0" t="n">
        <v>0</v>
      </c>
      <c r="AI1762" s="0" t="n">
        <v>0</v>
      </c>
      <c r="AJ1762" s="6" t="n">
        <v>42369</v>
      </c>
      <c r="AK1762" s="0" t="n">
        <v>11</v>
      </c>
      <c r="AL1762" s="6" t="n">
        <v>42369</v>
      </c>
      <c r="AM1762" s="0" t="n">
        <v>1</v>
      </c>
      <c r="AN1762" s="0" t="n">
        <v>1</v>
      </c>
      <c r="AO1762" s="0" t="s">
        <v>56</v>
      </c>
      <c r="AP1762" s="0" t="s">
        <v>56</v>
      </c>
      <c r="AQ1762" s="0" t="s">
        <v>70</v>
      </c>
      <c r="AR1762" s="0" t="s">
        <v>70</v>
      </c>
      <c r="AS1762" s="0" t="s">
        <v>67</v>
      </c>
      <c r="AT1762" s="0" t="n">
        <v>11</v>
      </c>
      <c r="AU1762" s="0" t="n">
        <v>1</v>
      </c>
    </row>
    <row r="1763" customFormat="false" ht="15" hidden="false" customHeight="false" outlineLevel="0" collapsed="false">
      <c r="A1763" s="0" t="s">
        <v>9235</v>
      </c>
      <c r="B1763" s="0" t="s">
        <v>8804</v>
      </c>
      <c r="C1763" s="0" t="s">
        <v>9236</v>
      </c>
      <c r="E1763" s="1" t="s">
        <v>9236</v>
      </c>
      <c r="G1763" s="5" t="s">
        <v>9236</v>
      </c>
      <c r="H1763" s="5"/>
      <c r="I1763" s="5"/>
      <c r="J1763" s="5"/>
      <c r="K1763" s="5"/>
      <c r="L1763" s="5"/>
      <c r="M1763" s="5"/>
      <c r="N1763" s="5"/>
      <c r="O1763" s="0" t="s">
        <v>9237</v>
      </c>
      <c r="P1763" s="0" t="s">
        <v>9238</v>
      </c>
      <c r="Q1763" s="0" t="s">
        <v>51</v>
      </c>
      <c r="R1763" s="0" t="s">
        <v>52</v>
      </c>
      <c r="S1763" s="0" t="n">
        <v>3.874</v>
      </c>
      <c r="T1763" s="0" t="n">
        <v>1512</v>
      </c>
      <c r="U1763" s="0" t="n">
        <v>1512</v>
      </c>
      <c r="V1763" s="0" t="n">
        <v>1419</v>
      </c>
      <c r="X1763" s="0" t="n">
        <v>245</v>
      </c>
      <c r="Y1763" s="0" t="s">
        <v>67</v>
      </c>
      <c r="Z1763" s="0" t="s">
        <v>120</v>
      </c>
      <c r="AA1763" s="0" t="s">
        <v>120</v>
      </c>
      <c r="AB1763" s="0" t="s">
        <v>56</v>
      </c>
      <c r="AC1763" s="0" t="s">
        <v>120</v>
      </c>
      <c r="AD1763" s="0" t="s">
        <v>9239</v>
      </c>
      <c r="AG1763" s="6" t="n">
        <v>42400</v>
      </c>
      <c r="AH1763" s="0" t="n">
        <v>331</v>
      </c>
      <c r="AI1763" s="0" t="n">
        <v>361</v>
      </c>
      <c r="AJ1763" s="6" t="n">
        <v>42400</v>
      </c>
      <c r="AK1763" s="0" t="n">
        <v>12.414</v>
      </c>
      <c r="AL1763" s="6" t="n">
        <v>42400</v>
      </c>
      <c r="AM1763" s="0" t="n">
        <v>4.757</v>
      </c>
      <c r="AN1763" s="0" t="n">
        <v>5.194</v>
      </c>
      <c r="AO1763" s="0" t="n">
        <v>8.317</v>
      </c>
      <c r="AP1763" s="0" t="n">
        <v>9.293</v>
      </c>
      <c r="AQ1763" s="0" t="s">
        <v>816</v>
      </c>
      <c r="AR1763" s="0" t="s">
        <v>58</v>
      </c>
      <c r="AS1763" s="0" t="s">
        <v>67</v>
      </c>
      <c r="AT1763" s="0" t="n">
        <v>129</v>
      </c>
      <c r="AU1763" s="0" t="n">
        <v>109</v>
      </c>
      <c r="AX1763" s="0" t="s">
        <v>5941</v>
      </c>
      <c r="AY1763" s="0" t="s">
        <v>9240</v>
      </c>
    </row>
    <row r="1764" customFormat="false" ht="15" hidden="false" customHeight="false" outlineLevel="0" collapsed="false">
      <c r="A1764" s="0" t="s">
        <v>9241</v>
      </c>
      <c r="B1764" s="0" t="s">
        <v>8804</v>
      </c>
      <c r="C1764" s="0" t="s">
        <v>9242</v>
      </c>
      <c r="E1764" s="1" t="s">
        <v>9242</v>
      </c>
      <c r="G1764" s="5" t="s">
        <v>9242</v>
      </c>
      <c r="H1764" s="5"/>
      <c r="I1764" s="5"/>
      <c r="J1764" s="5"/>
      <c r="K1764" s="5"/>
      <c r="L1764" s="5"/>
      <c r="M1764" s="5"/>
      <c r="N1764" s="5"/>
      <c r="O1764" s="0" t="s">
        <v>9243</v>
      </c>
      <c r="P1764" s="0" t="s">
        <v>9244</v>
      </c>
      <c r="Q1764" s="0" t="s">
        <v>51</v>
      </c>
      <c r="R1764" s="0" t="s">
        <v>52</v>
      </c>
      <c r="S1764" s="0" t="n">
        <v>1.945</v>
      </c>
      <c r="T1764" s="0" t="n">
        <v>2751</v>
      </c>
      <c r="U1764" s="0" t="n">
        <v>2751</v>
      </c>
      <c r="X1764" s="0" t="n">
        <v>974</v>
      </c>
      <c r="Y1764" s="0" t="s">
        <v>67</v>
      </c>
      <c r="AA1764" s="0" t="s">
        <v>120</v>
      </c>
      <c r="AB1764" s="0" t="s">
        <v>56</v>
      </c>
      <c r="AD1764" s="0" t="s">
        <v>9245</v>
      </c>
      <c r="AG1764" s="6" t="n">
        <v>42735</v>
      </c>
      <c r="AH1764" s="0" t="n">
        <v>167</v>
      </c>
      <c r="AI1764" s="0" t="n">
        <v>176</v>
      </c>
      <c r="AJ1764" s="6" t="n">
        <v>42735</v>
      </c>
      <c r="AK1764" s="0" t="n">
        <v>7.286</v>
      </c>
      <c r="AL1764" s="6" t="n">
        <v>42735</v>
      </c>
      <c r="AM1764" s="0" t="n">
        <v>1.798</v>
      </c>
      <c r="AN1764" s="0" t="n">
        <v>1.895</v>
      </c>
      <c r="AO1764" s="0" t="n">
        <v>4.638</v>
      </c>
      <c r="AP1764" s="0" t="n">
        <v>5.183</v>
      </c>
      <c r="AQ1764" s="0" t="s">
        <v>8809</v>
      </c>
      <c r="AR1764" s="0" t="s">
        <v>58</v>
      </c>
      <c r="AS1764" s="0" t="s">
        <v>67</v>
      </c>
      <c r="AT1764" s="0" t="n">
        <v>71</v>
      </c>
      <c r="AU1764" s="0" t="n">
        <v>71</v>
      </c>
      <c r="AV1764" s="0" t="s">
        <v>5941</v>
      </c>
      <c r="AW1764" s="0" t="s">
        <v>9246</v>
      </c>
      <c r="AX1764" s="0" t="s">
        <v>5941</v>
      </c>
      <c r="AY1764" s="0" t="s">
        <v>9246</v>
      </c>
    </row>
    <row r="1765" customFormat="false" ht="15" hidden="false" customHeight="false" outlineLevel="0" collapsed="false">
      <c r="A1765" s="0" t="s">
        <v>9247</v>
      </c>
      <c r="B1765" s="0" t="s">
        <v>8804</v>
      </c>
      <c r="C1765" s="0" t="s">
        <v>9248</v>
      </c>
      <c r="E1765" s="1" t="s">
        <v>9248</v>
      </c>
      <c r="G1765" s="5" t="s">
        <v>9248</v>
      </c>
      <c r="H1765" s="5"/>
      <c r="I1765" s="5"/>
      <c r="J1765" s="5"/>
      <c r="K1765" s="5"/>
      <c r="L1765" s="5"/>
      <c r="M1765" s="5"/>
      <c r="N1765" s="5"/>
      <c r="O1765" s="0" t="s">
        <v>9248</v>
      </c>
      <c r="P1765" s="0" t="s">
        <v>9249</v>
      </c>
      <c r="Q1765" s="0" t="s">
        <v>51</v>
      </c>
      <c r="R1765" s="0" t="s">
        <v>52</v>
      </c>
      <c r="S1765" s="0" t="n">
        <v>988</v>
      </c>
      <c r="T1765" s="0" t="n">
        <v>2813</v>
      </c>
      <c r="U1765" s="0" t="n">
        <v>2813</v>
      </c>
      <c r="X1765" s="0" t="n">
        <v>206</v>
      </c>
      <c r="Y1765" s="0" t="s">
        <v>53</v>
      </c>
      <c r="Z1765" s="0" t="n">
        <v>2813</v>
      </c>
      <c r="AA1765" s="0" t="s">
        <v>54</v>
      </c>
      <c r="AB1765" s="0" t="s">
        <v>54</v>
      </c>
      <c r="AD1765" s="0" t="s">
        <v>9250</v>
      </c>
      <c r="AG1765" s="6" t="n">
        <v>42735</v>
      </c>
      <c r="AH1765" s="0" t="n">
        <v>94</v>
      </c>
      <c r="AI1765" s="0" t="n">
        <v>99</v>
      </c>
      <c r="AJ1765" s="6" t="n">
        <v>42735</v>
      </c>
      <c r="AK1765" s="0" t="n">
        <v>4.83</v>
      </c>
      <c r="AL1765" s="6" t="n">
        <v>42369</v>
      </c>
      <c r="AM1765" s="0" t="n">
        <v>1.424</v>
      </c>
      <c r="AN1765" s="0" t="n">
        <v>1.501</v>
      </c>
      <c r="AO1765" s="0" t="n">
        <v>2.815</v>
      </c>
      <c r="AP1765" s="0" t="n">
        <v>3.145</v>
      </c>
      <c r="AQ1765" s="0" t="s">
        <v>8809</v>
      </c>
      <c r="AR1765" s="0" t="s">
        <v>58</v>
      </c>
      <c r="AS1765" s="0" t="s">
        <v>53</v>
      </c>
      <c r="AT1765" s="0" t="n">
        <v>101</v>
      </c>
      <c r="AU1765" s="0" t="n">
        <v>102</v>
      </c>
      <c r="AV1765" s="0" t="s">
        <v>5941</v>
      </c>
      <c r="AW1765" s="0" t="s">
        <v>9251</v>
      </c>
      <c r="AX1765" s="0" t="s">
        <v>5941</v>
      </c>
      <c r="AY1765" s="0" t="s">
        <v>9252</v>
      </c>
    </row>
    <row r="1766" customFormat="false" ht="15" hidden="false" customHeight="false" outlineLevel="0" collapsed="false">
      <c r="A1766" s="0" t="s">
        <v>9253</v>
      </c>
      <c r="B1766" s="0" t="s">
        <v>8804</v>
      </c>
      <c r="C1766" s="0" t="s">
        <v>9254</v>
      </c>
      <c r="E1766" s="1" t="s">
        <v>9254</v>
      </c>
      <c r="G1766" s="5" t="s">
        <v>9254</v>
      </c>
      <c r="H1766" s="5"/>
      <c r="I1766" s="5"/>
      <c r="J1766" s="5"/>
      <c r="K1766" s="5"/>
      <c r="L1766" s="5"/>
      <c r="M1766" s="5"/>
      <c r="N1766" s="5"/>
      <c r="Q1766" s="0" t="s">
        <v>51</v>
      </c>
      <c r="R1766" s="0" t="s">
        <v>52</v>
      </c>
      <c r="S1766" s="0" t="n">
        <v>18</v>
      </c>
      <c r="T1766" s="0" t="n">
        <v>2120</v>
      </c>
      <c r="U1766" s="0" t="n">
        <v>2120</v>
      </c>
      <c r="X1766" s="0" t="n">
        <v>0</v>
      </c>
      <c r="Y1766" s="0" t="s">
        <v>53</v>
      </c>
      <c r="AD1766" s="0" t="s">
        <v>8875</v>
      </c>
      <c r="AG1766" s="6" t="n">
        <v>42369</v>
      </c>
      <c r="AH1766" s="0" t="n">
        <v>-21</v>
      </c>
      <c r="AI1766" s="0" t="n">
        <v>-23</v>
      </c>
      <c r="AJ1766" s="6" t="n">
        <v>42369</v>
      </c>
      <c r="AK1766" s="0" t="n">
        <v>152</v>
      </c>
      <c r="AL1766" s="6" t="n">
        <v>42369</v>
      </c>
      <c r="AM1766" s="0" t="n">
        <v>57</v>
      </c>
      <c r="AN1766" s="0" t="n">
        <v>62</v>
      </c>
      <c r="AO1766" s="0" t="n">
        <v>178</v>
      </c>
      <c r="AP1766" s="0" t="n">
        <v>199</v>
      </c>
      <c r="AQ1766" s="0" t="s">
        <v>8809</v>
      </c>
      <c r="AR1766" s="0" t="s">
        <v>58</v>
      </c>
      <c r="AS1766" s="0" t="s">
        <v>53</v>
      </c>
      <c r="AT1766" s="0" t="n">
        <v>0</v>
      </c>
      <c r="AU1766" s="0" t="n">
        <v>0</v>
      </c>
      <c r="AX1766" s="0" t="s">
        <v>5941</v>
      </c>
    </row>
    <row r="1767" customFormat="false" ht="15" hidden="false" customHeight="false" outlineLevel="0" collapsed="false">
      <c r="A1767" s="0" t="s">
        <v>9255</v>
      </c>
      <c r="B1767" s="0" t="s">
        <v>8804</v>
      </c>
      <c r="C1767" s="0" t="s">
        <v>9256</v>
      </c>
      <c r="E1767" s="1" t="s">
        <v>9256</v>
      </c>
      <c r="G1767" s="5" t="s">
        <v>9256</v>
      </c>
      <c r="H1767" s="5"/>
      <c r="I1767" s="5"/>
      <c r="J1767" s="5"/>
      <c r="K1767" s="5"/>
      <c r="L1767" s="5"/>
      <c r="M1767" s="5"/>
      <c r="N1767" s="5"/>
      <c r="O1767" s="0" t="s">
        <v>9257</v>
      </c>
      <c r="P1767" s="0" t="s">
        <v>9258</v>
      </c>
      <c r="Q1767" s="0" t="s">
        <v>51</v>
      </c>
      <c r="R1767" s="0" t="s">
        <v>52</v>
      </c>
      <c r="S1767" s="0" t="n">
        <v>1.044</v>
      </c>
      <c r="T1767" s="0" t="n">
        <v>1811</v>
      </c>
      <c r="U1767" s="0" t="n">
        <v>1811</v>
      </c>
      <c r="V1767" s="0" t="n">
        <v>5811</v>
      </c>
      <c r="W1767" s="0" t="s">
        <v>9259</v>
      </c>
      <c r="X1767" s="0" t="n">
        <v>370</v>
      </c>
      <c r="Y1767" s="0" t="s">
        <v>67</v>
      </c>
      <c r="Z1767" s="0" t="s">
        <v>120</v>
      </c>
      <c r="AA1767" s="0" t="s">
        <v>120</v>
      </c>
      <c r="AB1767" s="0" t="s">
        <v>56</v>
      </c>
      <c r="AC1767" s="0" t="s">
        <v>120</v>
      </c>
      <c r="AD1767" s="0" t="s">
        <v>8875</v>
      </c>
      <c r="AG1767" s="6" t="n">
        <v>42735</v>
      </c>
      <c r="AH1767" s="0" t="n">
        <v>4</v>
      </c>
      <c r="AI1767" s="0" t="n">
        <v>4</v>
      </c>
      <c r="AJ1767" s="6" t="n">
        <v>42735</v>
      </c>
      <c r="AK1767" s="0" t="n">
        <v>4.031</v>
      </c>
      <c r="AL1767" s="6" t="n">
        <v>42369</v>
      </c>
      <c r="AM1767" s="0" t="n">
        <v>1.033</v>
      </c>
      <c r="AN1767" s="0" t="n">
        <v>1.089</v>
      </c>
      <c r="AO1767" s="0" t="n">
        <v>671</v>
      </c>
      <c r="AP1767" s="0" t="n">
        <v>749</v>
      </c>
      <c r="AQ1767" s="0" t="s">
        <v>8809</v>
      </c>
      <c r="AR1767" s="0" t="s">
        <v>58</v>
      </c>
      <c r="AS1767" s="0" t="s">
        <v>67</v>
      </c>
      <c r="AT1767" s="0" t="n">
        <v>111</v>
      </c>
      <c r="AU1767" s="0" t="n">
        <v>133</v>
      </c>
      <c r="AX1767" s="0" t="s">
        <v>5941</v>
      </c>
      <c r="AY1767" s="0" t="s">
        <v>9260</v>
      </c>
    </row>
    <row r="1768" customFormat="false" ht="15" hidden="false" customHeight="false" outlineLevel="0" collapsed="false">
      <c r="A1768" s="0" t="s">
        <v>9261</v>
      </c>
      <c r="B1768" s="0" t="s">
        <v>8804</v>
      </c>
      <c r="C1768" s="0" t="s">
        <v>9262</v>
      </c>
      <c r="E1768" s="1" t="s">
        <v>9262</v>
      </c>
      <c r="F1768" s="1" t="s">
        <v>9263</v>
      </c>
      <c r="G1768" s="5" t="s">
        <v>9263</v>
      </c>
      <c r="H1768" s="5"/>
      <c r="I1768" s="5"/>
      <c r="J1768" s="5"/>
      <c r="K1768" s="5"/>
      <c r="L1768" s="5"/>
      <c r="M1768" s="5"/>
      <c r="N1768" s="5"/>
      <c r="O1768" s="0" t="s">
        <v>9262</v>
      </c>
      <c r="P1768" s="0" t="s">
        <v>9264</v>
      </c>
      <c r="Q1768" s="0" t="s">
        <v>51</v>
      </c>
      <c r="R1768" s="0" t="s">
        <v>52</v>
      </c>
      <c r="S1768" s="0" t="n">
        <v>182</v>
      </c>
      <c r="T1768" s="0" t="n">
        <v>6311</v>
      </c>
      <c r="U1768" s="0" t="n">
        <v>6311</v>
      </c>
      <c r="X1768" s="0" t="n">
        <v>43</v>
      </c>
      <c r="Y1768" s="0" t="s">
        <v>77</v>
      </c>
      <c r="Z1768" s="0" t="n">
        <v>6311</v>
      </c>
      <c r="AA1768" s="0" t="s">
        <v>54</v>
      </c>
      <c r="AB1768" s="0" t="s">
        <v>54</v>
      </c>
      <c r="AC1768" s="0" t="n">
        <v>606</v>
      </c>
      <c r="AD1768" s="0" t="s">
        <v>8875</v>
      </c>
      <c r="AE1768" s="0" t="s">
        <v>9265</v>
      </c>
      <c r="AF1768" s="0" t="n">
        <v>3</v>
      </c>
      <c r="AG1768" s="0" t="n">
        <v>3</v>
      </c>
      <c r="AH1768" s="6" t="n">
        <v>42369</v>
      </c>
      <c r="AI1768" s="0" t="n">
        <v>606</v>
      </c>
      <c r="AJ1768" s="6" t="n">
        <v>42369</v>
      </c>
      <c r="AK1768" s="0" t="n">
        <v>218</v>
      </c>
      <c r="AL1768" s="0" t="n">
        <v>237</v>
      </c>
      <c r="AM1768" s="0" t="s">
        <v>56</v>
      </c>
      <c r="AN1768" s="0" t="s">
        <v>56</v>
      </c>
      <c r="AO1768" s="0" t="s">
        <v>70</v>
      </c>
      <c r="AP1768" s="0" t="s">
        <v>70</v>
      </c>
      <c r="AQ1768" s="0" t="s">
        <v>77</v>
      </c>
      <c r="AR1768" s="0" t="n">
        <v>16</v>
      </c>
      <c r="AS1768" s="0" t="n">
        <v>16</v>
      </c>
      <c r="AV1768" s="0" t="s">
        <v>5941</v>
      </c>
    </row>
    <row r="1769" customFormat="false" ht="15" hidden="false" customHeight="false" outlineLevel="0" collapsed="false">
      <c r="A1769" s="0" t="s">
        <v>9266</v>
      </c>
      <c r="B1769" s="0" t="s">
        <v>8804</v>
      </c>
      <c r="C1769" s="0" t="s">
        <v>9267</v>
      </c>
      <c r="E1769" s="1" t="s">
        <v>9267</v>
      </c>
      <c r="G1769" s="5" t="s">
        <v>9267</v>
      </c>
      <c r="H1769" s="5"/>
      <c r="I1769" s="5"/>
      <c r="J1769" s="5"/>
      <c r="K1769" s="5"/>
      <c r="L1769" s="5"/>
      <c r="M1769" s="5"/>
      <c r="N1769" s="5"/>
      <c r="O1769" s="0" t="s">
        <v>9267</v>
      </c>
      <c r="P1769" s="0" t="s">
        <v>9268</v>
      </c>
      <c r="Q1769" s="0" t="s">
        <v>51</v>
      </c>
      <c r="R1769" s="0" t="s">
        <v>52</v>
      </c>
      <c r="S1769" s="0" t="n">
        <v>602</v>
      </c>
      <c r="T1769" s="0" t="n">
        <v>2120</v>
      </c>
      <c r="U1769" s="0" t="n">
        <v>2120</v>
      </c>
      <c r="X1769" s="0" t="n">
        <v>64</v>
      </c>
      <c r="Y1769" s="0" t="s">
        <v>77</v>
      </c>
      <c r="Z1769" s="0" t="n">
        <v>2120</v>
      </c>
      <c r="AA1769" s="0" t="s">
        <v>54</v>
      </c>
      <c r="AB1769" s="0" t="s">
        <v>54</v>
      </c>
      <c r="AC1769" s="0" t="n">
        <v>672</v>
      </c>
      <c r="AD1769" s="0" t="s">
        <v>9269</v>
      </c>
      <c r="AG1769" s="6" t="n">
        <v>42735</v>
      </c>
      <c r="AH1769" s="0" t="n">
        <v>112</v>
      </c>
      <c r="AI1769" s="0" t="n">
        <v>118</v>
      </c>
      <c r="AJ1769" s="6" t="n">
        <v>42735</v>
      </c>
      <c r="AK1769" s="0" t="n">
        <v>672</v>
      </c>
      <c r="AL1769" s="6" t="n">
        <v>42735</v>
      </c>
      <c r="AM1769" s="0" t="n">
        <v>869</v>
      </c>
      <c r="AN1769" s="0" t="n">
        <v>916</v>
      </c>
      <c r="AO1769" s="0" t="n">
        <v>3.928</v>
      </c>
      <c r="AP1769" s="0" t="n">
        <v>4.388</v>
      </c>
      <c r="AQ1769" s="0" t="s">
        <v>8809</v>
      </c>
      <c r="AR1769" s="0" t="s">
        <v>58</v>
      </c>
      <c r="AS1769" s="0" t="s">
        <v>77</v>
      </c>
      <c r="AT1769" s="0" t="n">
        <v>32</v>
      </c>
      <c r="AU1769" s="0" t="n">
        <v>33</v>
      </c>
      <c r="AV1769" s="0" t="s">
        <v>9270</v>
      </c>
      <c r="AX1769" s="0" t="s">
        <v>5941</v>
      </c>
      <c r="AY1769" s="0" t="s">
        <v>9271</v>
      </c>
    </row>
    <row r="1770" customFormat="false" ht="15" hidden="false" customHeight="false" outlineLevel="0" collapsed="false">
      <c r="A1770" s="0" t="s">
        <v>9272</v>
      </c>
      <c r="B1770" s="0" t="s">
        <v>8804</v>
      </c>
      <c r="C1770" s="0" t="s">
        <v>9273</v>
      </c>
      <c r="E1770" s="1" t="s">
        <v>9273</v>
      </c>
      <c r="G1770" s="5" t="s">
        <v>9273</v>
      </c>
      <c r="H1770" s="5"/>
      <c r="I1770" s="5"/>
      <c r="J1770" s="5"/>
      <c r="K1770" s="5"/>
      <c r="L1770" s="5"/>
      <c r="M1770" s="5"/>
      <c r="N1770" s="5"/>
      <c r="O1770" s="0" t="s">
        <v>9273</v>
      </c>
      <c r="P1770" s="0" t="s">
        <v>9274</v>
      </c>
      <c r="Q1770" s="0" t="s">
        <v>51</v>
      </c>
      <c r="R1770" s="0" t="s">
        <v>52</v>
      </c>
      <c r="S1770" s="0" t="n">
        <v>0</v>
      </c>
      <c r="T1770" s="0" t="n">
        <v>7010</v>
      </c>
      <c r="U1770" s="0" t="n">
        <v>7010</v>
      </c>
      <c r="X1770" s="0" t="n">
        <v>56</v>
      </c>
      <c r="Y1770" s="0" t="s">
        <v>7940</v>
      </c>
      <c r="Z1770" s="0" t="n">
        <v>7010</v>
      </c>
      <c r="AA1770" s="0" t="s">
        <v>54</v>
      </c>
      <c r="AB1770" s="0" t="s">
        <v>54</v>
      </c>
      <c r="AD1770" s="0" t="s">
        <v>9275</v>
      </c>
      <c r="AE1770" s="0" t="s">
        <v>9276</v>
      </c>
      <c r="AF1770" s="0" t="s">
        <v>9277</v>
      </c>
      <c r="AG1770" s="6" t="n">
        <v>42369</v>
      </c>
      <c r="AH1770" s="0" t="n">
        <v>0</v>
      </c>
      <c r="AI1770" s="0" t="n">
        <v>0</v>
      </c>
      <c r="AJ1770" s="6" t="n">
        <v>42369</v>
      </c>
      <c r="AK1770" s="0" t="s">
        <v>56</v>
      </c>
      <c r="AM1770" s="0" t="n">
        <v>12</v>
      </c>
      <c r="AN1770" s="0" t="n">
        <v>13</v>
      </c>
      <c r="AO1770" s="0" t="s">
        <v>56</v>
      </c>
      <c r="AP1770" s="0" t="s">
        <v>56</v>
      </c>
      <c r="AQ1770" s="0" t="s">
        <v>70</v>
      </c>
      <c r="AR1770" s="0" t="s">
        <v>70</v>
      </c>
      <c r="AS1770" s="0" t="s">
        <v>7940</v>
      </c>
      <c r="AT1770" s="0" t="n">
        <v>25</v>
      </c>
      <c r="AU1770" s="0" t="n">
        <v>24</v>
      </c>
      <c r="AV1770" s="0" t="s">
        <v>5941</v>
      </c>
      <c r="AX1770" s="0" t="s">
        <v>5941</v>
      </c>
      <c r="AY1770" s="0" t="s">
        <v>9278</v>
      </c>
    </row>
    <row r="1771" customFormat="false" ht="15" hidden="false" customHeight="false" outlineLevel="0" collapsed="false">
      <c r="A1771" s="0" t="s">
        <v>9279</v>
      </c>
      <c r="B1771" s="0" t="s">
        <v>8804</v>
      </c>
      <c r="C1771" s="0" t="s">
        <v>9280</v>
      </c>
      <c r="E1771" s="1" t="s">
        <v>9280</v>
      </c>
      <c r="G1771" s="5" t="s">
        <v>9280</v>
      </c>
      <c r="H1771" s="5"/>
      <c r="I1771" s="5"/>
      <c r="J1771" s="5"/>
      <c r="K1771" s="5"/>
      <c r="L1771" s="5"/>
      <c r="M1771" s="5"/>
      <c r="N1771" s="5"/>
      <c r="O1771" s="0" t="s">
        <v>9280</v>
      </c>
      <c r="P1771" s="0" t="s">
        <v>9281</v>
      </c>
      <c r="Q1771" s="0" t="s">
        <v>51</v>
      </c>
      <c r="R1771" s="0" t="s">
        <v>52</v>
      </c>
      <c r="S1771" s="0" t="n">
        <v>2.636</v>
      </c>
      <c r="T1771" s="0" t="n">
        <v>4950</v>
      </c>
      <c r="U1771" s="0" t="n">
        <v>4950</v>
      </c>
      <c r="W1771" s="0" t="s">
        <v>9282</v>
      </c>
      <c r="X1771" s="0" t="n">
        <v>119</v>
      </c>
      <c r="Y1771" s="0" t="s">
        <v>77</v>
      </c>
      <c r="Z1771" s="0" t="n">
        <v>4950</v>
      </c>
      <c r="AA1771" s="0" t="s">
        <v>54</v>
      </c>
      <c r="AB1771" s="0" t="s">
        <v>54</v>
      </c>
      <c r="AC1771" s="0" t="n">
        <v>2.85</v>
      </c>
      <c r="AD1771" s="0" t="s">
        <v>8983</v>
      </c>
      <c r="AG1771" s="6" t="n">
        <v>42735</v>
      </c>
      <c r="AH1771" s="0" t="n">
        <v>861</v>
      </c>
      <c r="AI1771" s="0" t="n">
        <v>908</v>
      </c>
      <c r="AJ1771" s="6" t="n">
        <v>42735</v>
      </c>
      <c r="AK1771" s="0" t="n">
        <v>2.85</v>
      </c>
      <c r="AL1771" s="6" t="n">
        <v>42735</v>
      </c>
      <c r="AM1771" s="0" t="n">
        <v>20.129</v>
      </c>
      <c r="AN1771" s="0" t="n">
        <v>21.218</v>
      </c>
      <c r="AO1771" s="0" t="n">
        <v>14.29</v>
      </c>
      <c r="AP1771" s="0" t="n">
        <v>15.966</v>
      </c>
      <c r="AQ1771" s="0" t="s">
        <v>8809</v>
      </c>
      <c r="AR1771" s="0" t="s">
        <v>58</v>
      </c>
      <c r="AS1771" s="0" t="s">
        <v>77</v>
      </c>
      <c r="AT1771" s="0" t="n">
        <v>9</v>
      </c>
      <c r="AU1771" s="0" t="n">
        <v>15</v>
      </c>
      <c r="AX1771" s="0" t="s">
        <v>5941</v>
      </c>
    </row>
    <row r="1772" customFormat="false" ht="15" hidden="false" customHeight="false" outlineLevel="0" collapsed="false">
      <c r="A1772" s="0" t="s">
        <v>9283</v>
      </c>
      <c r="B1772" s="0" t="s">
        <v>8804</v>
      </c>
      <c r="C1772" s="0" t="s">
        <v>9284</v>
      </c>
      <c r="E1772" s="1" t="s">
        <v>9284</v>
      </c>
      <c r="G1772" s="5" t="s">
        <v>9284</v>
      </c>
      <c r="H1772" s="5"/>
      <c r="I1772" s="5"/>
      <c r="J1772" s="5"/>
      <c r="K1772" s="5"/>
      <c r="L1772" s="5"/>
      <c r="M1772" s="5"/>
      <c r="N1772" s="5"/>
      <c r="O1772" s="0" t="s">
        <v>9285</v>
      </c>
      <c r="P1772" s="0" t="s">
        <v>9286</v>
      </c>
      <c r="Q1772" s="0" t="s">
        <v>51</v>
      </c>
      <c r="R1772" s="0" t="s">
        <v>52</v>
      </c>
      <c r="S1772" s="0" t="n">
        <v>1.098</v>
      </c>
      <c r="T1772" s="0" t="n">
        <v>1920</v>
      </c>
      <c r="U1772" s="0" t="n">
        <v>1920</v>
      </c>
      <c r="V1772" s="0" t="n">
        <v>3511</v>
      </c>
      <c r="X1772" s="0" t="n">
        <v>162</v>
      </c>
      <c r="Y1772" s="0" t="s">
        <v>67</v>
      </c>
      <c r="Z1772" s="0" t="n">
        <v>6420</v>
      </c>
      <c r="AA1772" s="0" t="s">
        <v>9287</v>
      </c>
      <c r="AB1772" s="0" t="s">
        <v>9288</v>
      </c>
      <c r="AC1772" s="0" t="n">
        <v>610</v>
      </c>
      <c r="AD1772" s="0" t="s">
        <v>8948</v>
      </c>
      <c r="AG1772" s="6" t="n">
        <v>42735</v>
      </c>
      <c r="AH1772" s="0" t="n">
        <v>122</v>
      </c>
      <c r="AI1772" s="0" t="n">
        <v>129</v>
      </c>
      <c r="AJ1772" s="6" t="n">
        <v>42735</v>
      </c>
      <c r="AK1772" s="0" t="n">
        <v>721</v>
      </c>
      <c r="AL1772" s="6" t="n">
        <v>42735</v>
      </c>
      <c r="AM1772" s="0" t="n">
        <v>4.532</v>
      </c>
      <c r="AN1772" s="0" t="n">
        <v>4.777</v>
      </c>
      <c r="AO1772" s="0" t="n">
        <v>1.864</v>
      </c>
      <c r="AP1772" s="0" t="n">
        <v>2.083</v>
      </c>
      <c r="AQ1772" s="0" t="s">
        <v>8809</v>
      </c>
      <c r="AR1772" s="0" t="s">
        <v>58</v>
      </c>
      <c r="AS1772" s="0" t="s">
        <v>67</v>
      </c>
      <c r="AT1772" s="0" t="n">
        <v>99</v>
      </c>
      <c r="AU1772" s="0" t="n">
        <v>50</v>
      </c>
      <c r="AV1772" s="0" t="s">
        <v>8948</v>
      </c>
      <c r="AX1772" s="0" t="s">
        <v>5941</v>
      </c>
    </row>
    <row r="1773" customFormat="false" ht="15" hidden="false" customHeight="false" outlineLevel="0" collapsed="false">
      <c r="A1773" s="0" t="s">
        <v>9289</v>
      </c>
      <c r="B1773" s="0" t="s">
        <v>8804</v>
      </c>
      <c r="C1773" s="0" t="s">
        <v>9290</v>
      </c>
      <c r="E1773" s="1" t="s">
        <v>9290</v>
      </c>
      <c r="G1773" s="5" t="s">
        <v>9290</v>
      </c>
      <c r="H1773" s="5"/>
      <c r="I1773" s="5"/>
      <c r="J1773" s="5"/>
      <c r="K1773" s="5"/>
      <c r="L1773" s="5"/>
      <c r="M1773" s="5"/>
      <c r="N1773" s="5"/>
      <c r="O1773" s="0" t="s">
        <v>8885</v>
      </c>
      <c r="P1773" s="0" t="s">
        <v>8886</v>
      </c>
      <c r="Q1773" s="0" t="s">
        <v>415</v>
      </c>
      <c r="R1773" s="0" t="s">
        <v>52</v>
      </c>
      <c r="S1773" s="0" t="s">
        <v>56</v>
      </c>
      <c r="T1773" s="0" t="n">
        <v>6500</v>
      </c>
      <c r="U1773" s="0" t="n">
        <v>6511</v>
      </c>
      <c r="X1773" s="0" t="n">
        <v>996</v>
      </c>
      <c r="Y1773" s="0" t="s">
        <v>227</v>
      </c>
      <c r="Z1773" s="0" t="s">
        <v>120</v>
      </c>
      <c r="AA1773" s="0" t="s">
        <v>9291</v>
      </c>
      <c r="AB1773" s="0" t="s">
        <v>56</v>
      </c>
      <c r="AC1773" s="0" t="s">
        <v>120</v>
      </c>
      <c r="AD1773" s="0" t="s">
        <v>8894</v>
      </c>
      <c r="AH1773" s="0" t="n">
        <v>622</v>
      </c>
      <c r="AI1773" s="0" t="n">
        <v>656</v>
      </c>
      <c r="AJ1773" s="6" t="n">
        <v>42735</v>
      </c>
      <c r="AK1773" s="0" t="s">
        <v>56</v>
      </c>
      <c r="AM1773" s="0" t="n">
        <v>193.205</v>
      </c>
      <c r="AN1773" s="0" t="n">
        <v>203.657</v>
      </c>
      <c r="AO1773" s="0" t="n">
        <v>7.824</v>
      </c>
      <c r="AP1773" s="0" t="n">
        <v>8.742</v>
      </c>
      <c r="AQ1773" s="0" t="s">
        <v>8809</v>
      </c>
      <c r="AR1773" s="0" t="s">
        <v>58</v>
      </c>
      <c r="AS1773" s="0" t="s">
        <v>227</v>
      </c>
      <c r="AT1773" s="0" t="n">
        <v>387</v>
      </c>
      <c r="AU1773" s="0" t="n">
        <v>44</v>
      </c>
      <c r="AW1773" s="0" t="s">
        <v>5941</v>
      </c>
      <c r="AX1773" s="0" t="s">
        <v>5941</v>
      </c>
    </row>
    <row r="1774" customFormat="false" ht="15" hidden="false" customHeight="false" outlineLevel="0" collapsed="false">
      <c r="A1774" s="0" t="s">
        <v>9292</v>
      </c>
      <c r="B1774" s="0" t="s">
        <v>9293</v>
      </c>
      <c r="C1774" s="0" t="s">
        <v>9294</v>
      </c>
      <c r="E1774" s="1" t="s">
        <v>9294</v>
      </c>
      <c r="G1774" s="5" t="s">
        <v>9294</v>
      </c>
      <c r="H1774" s="5"/>
      <c r="I1774" s="5"/>
      <c r="J1774" s="5"/>
      <c r="K1774" s="5"/>
      <c r="L1774" s="5"/>
      <c r="M1774" s="5"/>
      <c r="N1774" s="5"/>
      <c r="O1774" s="0" t="s">
        <v>9294</v>
      </c>
      <c r="P1774" s="0" t="s">
        <v>9295</v>
      </c>
      <c r="Q1774" s="0" t="s">
        <v>51</v>
      </c>
      <c r="R1774" s="0" t="s">
        <v>52</v>
      </c>
      <c r="S1774" s="0" t="n">
        <v>29</v>
      </c>
      <c r="T1774" s="0" t="n">
        <v>2110</v>
      </c>
      <c r="U1774" s="0" t="n">
        <v>2110</v>
      </c>
      <c r="X1774" s="0" t="n">
        <v>13</v>
      </c>
      <c r="Y1774" s="0" t="s">
        <v>7940</v>
      </c>
      <c r="Z1774" s="0" t="n">
        <v>2110</v>
      </c>
      <c r="AA1774" s="0" t="s">
        <v>54</v>
      </c>
      <c r="AB1774" s="0" t="s">
        <v>54</v>
      </c>
      <c r="AD1774" s="0" t="s">
        <v>9296</v>
      </c>
      <c r="AG1774" s="6" t="n">
        <v>42735</v>
      </c>
      <c r="AH1774" s="0" t="e">
        <f aca="false">+ac0-7</f>
        <v>#NAME?</v>
      </c>
      <c r="AI1774" s="0" t="e">
        <f aca="false">+ac0-8</f>
        <v>#NAME?</v>
      </c>
      <c r="AJ1774" s="6" t="n">
        <v>42735</v>
      </c>
      <c r="AK1774" s="0" t="n">
        <v>377</v>
      </c>
      <c r="AL1774" s="6" t="n">
        <v>42369</v>
      </c>
      <c r="AM1774" s="0" t="n">
        <v>59</v>
      </c>
      <c r="AN1774" s="0" t="n">
        <v>62</v>
      </c>
      <c r="AO1774" s="0" t="n">
        <v>16</v>
      </c>
      <c r="AP1774" s="0" t="n">
        <v>18</v>
      </c>
      <c r="AQ1774" s="0" t="s">
        <v>9297</v>
      </c>
      <c r="AR1774" s="0" t="s">
        <v>58</v>
      </c>
      <c r="AS1774" s="0" t="s">
        <v>7940</v>
      </c>
      <c r="AT1774" s="0" t="n">
        <v>7</v>
      </c>
      <c r="AU1774" s="0" t="n">
        <v>9</v>
      </c>
      <c r="AV1774" s="0" t="s">
        <v>9298</v>
      </c>
      <c r="AW1774" s="0" t="s">
        <v>9298</v>
      </c>
      <c r="AX1774" s="0" t="s">
        <v>9298</v>
      </c>
    </row>
    <row r="1775" customFormat="false" ht="15" hidden="false" customHeight="false" outlineLevel="0" collapsed="false">
      <c r="A1775" s="0" t="s">
        <v>9299</v>
      </c>
      <c r="B1775" s="0" t="s">
        <v>9300</v>
      </c>
      <c r="C1775" s="0" t="s">
        <v>9301</v>
      </c>
      <c r="D1775" s="1" t="s">
        <v>9302</v>
      </c>
      <c r="E1775" s="1" t="s">
        <v>9302</v>
      </c>
      <c r="G1775" s="5" t="s">
        <v>9302</v>
      </c>
      <c r="H1775" s="5"/>
      <c r="I1775" s="5"/>
      <c r="J1775" s="5"/>
      <c r="K1775" s="5"/>
      <c r="L1775" s="5"/>
      <c r="M1775" s="5"/>
      <c r="N1775" s="5"/>
      <c r="O1775" s="0" t="s">
        <v>9301</v>
      </c>
      <c r="P1775" s="0" t="s">
        <v>9303</v>
      </c>
      <c r="Q1775" s="0" t="s">
        <v>51</v>
      </c>
      <c r="R1775" s="0" t="s">
        <v>52</v>
      </c>
      <c r="S1775" s="0" t="n">
        <v>1.59</v>
      </c>
      <c r="T1775" s="0" t="n">
        <v>2740</v>
      </c>
      <c r="U1775" s="0" t="n">
        <v>2740</v>
      </c>
      <c r="X1775" s="0" t="n">
        <v>634</v>
      </c>
      <c r="Y1775" s="0" t="s">
        <v>1154</v>
      </c>
      <c r="Z1775" s="0" t="n">
        <v>2740</v>
      </c>
      <c r="AA1775" s="0" t="s">
        <v>54</v>
      </c>
      <c r="AB1775" s="0" t="s">
        <v>54</v>
      </c>
      <c r="AC1775" s="0" t="n">
        <v>5.886</v>
      </c>
      <c r="AD1775" s="0" t="s">
        <v>9304</v>
      </c>
      <c r="AG1775" s="6" t="n">
        <v>42460</v>
      </c>
      <c r="AH1775" s="0" t="n">
        <v>87</v>
      </c>
      <c r="AI1775" s="0" t="n">
        <v>99</v>
      </c>
      <c r="AJ1775" s="6" t="n">
        <v>42460</v>
      </c>
      <c r="AK1775" s="0" t="n">
        <v>5.886</v>
      </c>
      <c r="AL1775" s="6" t="n">
        <v>42460</v>
      </c>
      <c r="AM1775" s="0" t="n">
        <v>2.297</v>
      </c>
      <c r="AN1775" s="0" t="n">
        <v>2.615</v>
      </c>
      <c r="AO1775" s="0" t="n">
        <v>1.615</v>
      </c>
      <c r="AP1775" s="0" t="n">
        <v>1.805</v>
      </c>
      <c r="AQ1775" s="0" t="s">
        <v>9305</v>
      </c>
      <c r="AR1775" s="0" t="s">
        <v>58</v>
      </c>
      <c r="AS1775" s="0" t="s">
        <v>1154</v>
      </c>
      <c r="AT1775" s="0" t="n">
        <v>50</v>
      </c>
      <c r="AU1775" s="0" t="n">
        <v>69</v>
      </c>
      <c r="AV1775" s="0" t="s">
        <v>7372</v>
      </c>
      <c r="AX1775" s="0" t="s">
        <v>7372</v>
      </c>
      <c r="AY1775" s="0" t="s">
        <v>9306</v>
      </c>
    </row>
    <row r="1776" customFormat="false" ht="15" hidden="false" customHeight="false" outlineLevel="0" collapsed="false">
      <c r="A1776" s="0" t="s">
        <v>9307</v>
      </c>
      <c r="B1776" s="0" t="s">
        <v>9300</v>
      </c>
      <c r="C1776" s="0" t="s">
        <v>9308</v>
      </c>
      <c r="D1776" s="1" t="s">
        <v>9309</v>
      </c>
      <c r="E1776" s="1" t="s">
        <v>9309</v>
      </c>
      <c r="G1776" s="5" t="s">
        <v>9309</v>
      </c>
      <c r="H1776" s="5"/>
      <c r="I1776" s="5"/>
      <c r="J1776" s="5"/>
      <c r="K1776" s="5"/>
      <c r="L1776" s="5"/>
      <c r="M1776" s="5"/>
      <c r="N1776" s="5"/>
      <c r="O1776" s="0" t="s">
        <v>9308</v>
      </c>
      <c r="P1776" s="0" t="s">
        <v>9310</v>
      </c>
      <c r="Q1776" s="0" t="s">
        <v>51</v>
      </c>
      <c r="R1776" s="0" t="s">
        <v>52</v>
      </c>
      <c r="S1776" s="0" t="n">
        <v>35.61</v>
      </c>
      <c r="T1776" s="0" t="n">
        <v>4649</v>
      </c>
      <c r="U1776" s="0" t="n">
        <v>4649</v>
      </c>
      <c r="W1776" s="0" t="s">
        <v>9311</v>
      </c>
      <c r="X1776" s="0" t="n">
        <v>985</v>
      </c>
      <c r="Y1776" s="0" t="s">
        <v>1154</v>
      </c>
      <c r="Z1776" s="0" t="n">
        <v>4649</v>
      </c>
      <c r="AA1776" s="0" t="s">
        <v>54</v>
      </c>
      <c r="AB1776" s="0" t="s">
        <v>54</v>
      </c>
      <c r="AC1776" s="0" t="n">
        <v>66.86</v>
      </c>
      <c r="AD1776" s="0" t="s">
        <v>9312</v>
      </c>
      <c r="AG1776" s="6" t="n">
        <v>42460</v>
      </c>
      <c r="AH1776" s="0" t="n">
        <v>581</v>
      </c>
      <c r="AI1776" s="0" t="n">
        <v>662</v>
      </c>
      <c r="AJ1776" s="6" t="n">
        <v>42460</v>
      </c>
      <c r="AK1776" s="0" t="n">
        <v>66.86</v>
      </c>
      <c r="AL1776" s="6" t="n">
        <v>42460</v>
      </c>
      <c r="AM1776" s="0" t="n">
        <v>60.968</v>
      </c>
      <c r="AN1776" s="0" t="n">
        <v>69.412</v>
      </c>
      <c r="AO1776" s="0" t="n">
        <v>14.462</v>
      </c>
      <c r="AP1776" s="0" t="n">
        <v>16.159</v>
      </c>
      <c r="AQ1776" s="0" t="s">
        <v>9305</v>
      </c>
      <c r="AR1776" s="0" t="s">
        <v>58</v>
      </c>
      <c r="AS1776" s="0" t="s">
        <v>1154</v>
      </c>
      <c r="AT1776" s="0" t="n">
        <v>804</v>
      </c>
      <c r="AU1776" s="0" t="n">
        <v>1.194</v>
      </c>
      <c r="AX1776" s="0" t="s">
        <v>7372</v>
      </c>
      <c r="AY1776" s="0" t="s">
        <v>9313</v>
      </c>
    </row>
    <row r="1777" customFormat="false" ht="15" hidden="false" customHeight="false" outlineLevel="0" collapsed="false">
      <c r="A1777" s="0" t="s">
        <v>9314</v>
      </c>
      <c r="B1777" s="0" t="s">
        <v>9300</v>
      </c>
      <c r="C1777" s="0" t="s">
        <v>9315</v>
      </c>
      <c r="D1777" s="1" t="s">
        <v>9316</v>
      </c>
      <c r="E1777" s="1" t="s">
        <v>9316</v>
      </c>
      <c r="G1777" s="5" t="s">
        <v>9316</v>
      </c>
      <c r="H1777" s="5"/>
      <c r="I1777" s="5"/>
      <c r="J1777" s="5"/>
      <c r="K1777" s="5"/>
      <c r="L1777" s="5"/>
      <c r="M1777" s="5"/>
      <c r="N1777" s="5"/>
      <c r="O1777" s="0" t="s">
        <v>9315</v>
      </c>
      <c r="P1777" s="0" t="s">
        <v>9317</v>
      </c>
      <c r="Q1777" s="0" t="s">
        <v>51</v>
      </c>
      <c r="R1777" s="0" t="s">
        <v>52</v>
      </c>
      <c r="S1777" s="0" t="n">
        <v>1.571</v>
      </c>
      <c r="T1777" s="0" t="n">
        <v>2059</v>
      </c>
      <c r="U1777" s="0" t="n">
        <v>2059</v>
      </c>
      <c r="V1777" s="0" t="n">
        <v>2015</v>
      </c>
      <c r="X1777" s="0" t="n">
        <v>130</v>
      </c>
      <c r="Y1777" s="0" t="s">
        <v>1154</v>
      </c>
      <c r="Z1777" s="0" t="n">
        <v>2059</v>
      </c>
      <c r="AA1777" s="0" t="s">
        <v>54</v>
      </c>
      <c r="AB1777" s="0" t="s">
        <v>54</v>
      </c>
      <c r="AC1777" s="0" t="n">
        <v>2.371</v>
      </c>
      <c r="AD1777" s="0" t="s">
        <v>9304</v>
      </c>
      <c r="AG1777" s="6" t="n">
        <v>42460</v>
      </c>
      <c r="AH1777" s="0" t="n">
        <v>174</v>
      </c>
      <c r="AI1777" s="0" t="n">
        <v>198</v>
      </c>
      <c r="AJ1777" s="6" t="n">
        <v>42460</v>
      </c>
      <c r="AK1777" s="0" t="n">
        <v>2.371</v>
      </c>
      <c r="AL1777" s="6" t="n">
        <v>42460</v>
      </c>
      <c r="AM1777" s="0" t="n">
        <v>1.779</v>
      </c>
      <c r="AN1777" s="0" t="n">
        <v>2.026</v>
      </c>
      <c r="AO1777" s="0" t="n">
        <v>4.583</v>
      </c>
      <c r="AP1777" s="0" t="n">
        <v>5.121</v>
      </c>
      <c r="AQ1777" s="0" t="s">
        <v>9305</v>
      </c>
      <c r="AR1777" s="0" t="s">
        <v>58</v>
      </c>
      <c r="AS1777" s="0" t="s">
        <v>1154</v>
      </c>
      <c r="AT1777" s="0" t="n">
        <v>18</v>
      </c>
      <c r="AU1777" s="0" t="n">
        <v>39</v>
      </c>
      <c r="AV1777" s="0" t="s">
        <v>9312</v>
      </c>
      <c r="AX1777" s="0" t="s">
        <v>7372</v>
      </c>
    </row>
    <row r="1778" customFormat="false" ht="15" hidden="false" customHeight="false" outlineLevel="0" collapsed="false">
      <c r="A1778" s="0" t="s">
        <v>9318</v>
      </c>
      <c r="B1778" s="0" t="s">
        <v>9300</v>
      </c>
      <c r="C1778" s="0" t="s">
        <v>9319</v>
      </c>
      <c r="D1778" s="1" t="s">
        <v>9320</v>
      </c>
      <c r="E1778" s="1" t="s">
        <v>9320</v>
      </c>
      <c r="G1778" s="5" t="s">
        <v>9320</v>
      </c>
      <c r="H1778" s="5"/>
      <c r="I1778" s="5"/>
      <c r="J1778" s="5"/>
      <c r="K1778" s="5"/>
      <c r="L1778" s="5"/>
      <c r="M1778" s="5"/>
      <c r="N1778" s="5"/>
      <c r="O1778" s="0" t="s">
        <v>9319</v>
      </c>
      <c r="P1778" s="0" t="s">
        <v>9321</v>
      </c>
      <c r="Q1778" s="0" t="s">
        <v>51</v>
      </c>
      <c r="R1778" s="0" t="s">
        <v>52</v>
      </c>
      <c r="S1778" s="0" t="n">
        <v>3.61</v>
      </c>
      <c r="T1778" s="0" t="n">
        <v>2444</v>
      </c>
      <c r="U1778" s="0" t="n">
        <v>2444</v>
      </c>
      <c r="W1778" s="0" t="s">
        <v>9322</v>
      </c>
      <c r="X1778" s="0" t="n">
        <v>982</v>
      </c>
      <c r="Y1778" s="0" t="s">
        <v>1154</v>
      </c>
      <c r="Z1778" s="0" t="n">
        <v>2444</v>
      </c>
      <c r="AA1778" s="0" t="s">
        <v>54</v>
      </c>
      <c r="AB1778" s="0" t="s">
        <v>54</v>
      </c>
      <c r="AC1778" s="0" t="n">
        <v>6.076</v>
      </c>
      <c r="AD1778" s="0" t="s">
        <v>9304</v>
      </c>
      <c r="AG1778" s="6" t="n">
        <v>42460</v>
      </c>
      <c r="AH1778" s="0" t="n">
        <v>170</v>
      </c>
      <c r="AI1778" s="0" t="n">
        <v>194</v>
      </c>
      <c r="AJ1778" s="6" t="n">
        <v>42460</v>
      </c>
      <c r="AK1778" s="0" t="n">
        <v>6.076</v>
      </c>
      <c r="AL1778" s="6" t="n">
        <v>42460</v>
      </c>
      <c r="AM1778" s="0" t="n">
        <v>2.842</v>
      </c>
      <c r="AN1778" s="0" t="n">
        <v>3.236</v>
      </c>
      <c r="AO1778" s="0" t="n">
        <v>2.004</v>
      </c>
      <c r="AP1778" s="0" t="n">
        <v>2.239</v>
      </c>
      <c r="AQ1778" s="0" t="s">
        <v>9305</v>
      </c>
      <c r="AR1778" s="0" t="s">
        <v>58</v>
      </c>
      <c r="AS1778" s="0" t="s">
        <v>1154</v>
      </c>
      <c r="AT1778" s="0" t="n">
        <v>71</v>
      </c>
      <c r="AU1778" s="0" t="n">
        <v>101</v>
      </c>
      <c r="AX1778" s="0" t="s">
        <v>7372</v>
      </c>
      <c r="AY1778" s="0" t="s">
        <v>9323</v>
      </c>
    </row>
    <row r="1779" customFormat="false" ht="15" hidden="false" customHeight="false" outlineLevel="0" collapsed="false">
      <c r="A1779" s="0" t="s">
        <v>9324</v>
      </c>
      <c r="B1779" s="0" t="s">
        <v>9300</v>
      </c>
      <c r="C1779" s="0" t="s">
        <v>9325</v>
      </c>
      <c r="D1779" s="1" t="s">
        <v>9326</v>
      </c>
      <c r="E1779" s="1" t="s">
        <v>9326</v>
      </c>
      <c r="G1779" s="5" t="s">
        <v>9326</v>
      </c>
      <c r="H1779" s="5"/>
      <c r="I1779" s="5"/>
      <c r="J1779" s="5"/>
      <c r="K1779" s="5"/>
      <c r="L1779" s="5"/>
      <c r="M1779" s="5"/>
      <c r="N1779" s="5"/>
      <c r="O1779" s="0" t="s">
        <v>9325</v>
      </c>
      <c r="P1779" s="0" t="s">
        <v>9327</v>
      </c>
      <c r="Q1779" s="0" t="s">
        <v>51</v>
      </c>
      <c r="R1779" s="0" t="s">
        <v>52</v>
      </c>
      <c r="S1779" s="0" t="n">
        <v>42.26</v>
      </c>
      <c r="T1779" s="0" t="n">
        <v>4649</v>
      </c>
      <c r="U1779" s="0" t="n">
        <v>4649</v>
      </c>
      <c r="X1779" s="0" t="n">
        <v>994</v>
      </c>
      <c r="Y1779" s="0" t="s">
        <v>1154</v>
      </c>
      <c r="Z1779" s="0" t="n">
        <v>4649</v>
      </c>
      <c r="AA1779" s="0" t="s">
        <v>54</v>
      </c>
      <c r="AB1779" s="0" t="s">
        <v>54</v>
      </c>
      <c r="AC1779" s="0" t="n">
        <v>43.611</v>
      </c>
      <c r="AD1779" s="0" t="s">
        <v>9312</v>
      </c>
      <c r="AG1779" s="6" t="n">
        <v>42460</v>
      </c>
      <c r="AH1779" s="0" t="e">
        <f aca="false">+ac0-650</f>
        <v>#NAME?</v>
      </c>
      <c r="AI1779" s="0" t="e">
        <f aca="false">+ac0-741</f>
        <v>#NAME?</v>
      </c>
      <c r="AJ1779" s="6" t="n">
        <v>42460</v>
      </c>
      <c r="AK1779" s="0" t="n">
        <v>43.611</v>
      </c>
      <c r="AL1779" s="6" t="n">
        <v>42460</v>
      </c>
      <c r="AM1779" s="0" t="n">
        <v>85.086</v>
      </c>
      <c r="AN1779" s="0" t="n">
        <v>96.87</v>
      </c>
      <c r="AO1779" s="0" t="n">
        <v>22.268</v>
      </c>
      <c r="AP1779" s="0" t="n">
        <v>24.881</v>
      </c>
      <c r="AQ1779" s="0" t="s">
        <v>9305</v>
      </c>
      <c r="AR1779" s="0" t="s">
        <v>58</v>
      </c>
      <c r="AS1779" s="0" t="s">
        <v>1154</v>
      </c>
      <c r="AT1779" s="0" t="n">
        <v>435</v>
      </c>
      <c r="AU1779" s="0" t="n">
        <v>964</v>
      </c>
      <c r="AX1779" s="0" t="s">
        <v>7372</v>
      </c>
      <c r="AY1779" s="0" t="s">
        <v>9328</v>
      </c>
    </row>
    <row r="1780" customFormat="false" ht="15" hidden="false" customHeight="false" outlineLevel="0" collapsed="false">
      <c r="A1780" s="0" t="s">
        <v>9329</v>
      </c>
      <c r="B1780" s="0" t="s">
        <v>9300</v>
      </c>
      <c r="C1780" s="0" t="s">
        <v>9330</v>
      </c>
      <c r="D1780" s="1" t="s">
        <v>9331</v>
      </c>
      <c r="E1780" s="1" t="s">
        <v>9331</v>
      </c>
      <c r="G1780" s="5" t="s">
        <v>9331</v>
      </c>
      <c r="H1780" s="5"/>
      <c r="I1780" s="5"/>
      <c r="J1780" s="5"/>
      <c r="K1780" s="5"/>
      <c r="L1780" s="5"/>
      <c r="M1780" s="5"/>
      <c r="N1780" s="5"/>
      <c r="O1780" s="0" t="s">
        <v>9330</v>
      </c>
      <c r="P1780" s="0" t="s">
        <v>9332</v>
      </c>
      <c r="Q1780" s="0" t="s">
        <v>51</v>
      </c>
      <c r="R1780" s="0" t="s">
        <v>52</v>
      </c>
      <c r="S1780" s="0" t="n">
        <v>869</v>
      </c>
      <c r="T1780" s="0" t="n">
        <v>2932</v>
      </c>
      <c r="U1780" s="0" t="n">
        <v>2932</v>
      </c>
      <c r="V1780" s="0" t="n">
        <v>2813</v>
      </c>
      <c r="W1780" s="0" t="s">
        <v>9333</v>
      </c>
      <c r="X1780" s="0" t="n">
        <v>85</v>
      </c>
      <c r="Y1780" s="0" t="s">
        <v>1154</v>
      </c>
      <c r="Z1780" s="0" t="n">
        <v>2932</v>
      </c>
      <c r="AA1780" s="0" t="s">
        <v>54</v>
      </c>
      <c r="AB1780" s="0" t="s">
        <v>54</v>
      </c>
      <c r="AC1780" s="0" t="n">
        <v>5.587</v>
      </c>
      <c r="AD1780" s="0" t="s">
        <v>9304</v>
      </c>
      <c r="AG1780" s="6" t="n">
        <v>42460</v>
      </c>
      <c r="AH1780" s="0" t="n">
        <v>10</v>
      </c>
      <c r="AI1780" s="0" t="n">
        <v>11</v>
      </c>
      <c r="AJ1780" s="6" t="n">
        <v>42460</v>
      </c>
      <c r="AK1780" s="0" t="n">
        <v>5.587</v>
      </c>
      <c r="AL1780" s="6" t="n">
        <v>42460</v>
      </c>
      <c r="AM1780" s="0" t="n">
        <v>667</v>
      </c>
      <c r="AN1780" s="0" t="n">
        <v>760</v>
      </c>
      <c r="AO1780" s="0" t="n">
        <v>126</v>
      </c>
      <c r="AP1780" s="0" t="n">
        <v>141</v>
      </c>
      <c r="AQ1780" s="0" t="s">
        <v>9305</v>
      </c>
      <c r="AR1780" s="0" t="s">
        <v>58</v>
      </c>
      <c r="AS1780" s="0" t="s">
        <v>1154</v>
      </c>
      <c r="AT1780" s="0" t="n">
        <v>16</v>
      </c>
      <c r="AU1780" s="0" t="n">
        <v>32</v>
      </c>
      <c r="AV1780" s="0" t="s">
        <v>9334</v>
      </c>
      <c r="AW1780" s="0" t="s">
        <v>9335</v>
      </c>
      <c r="AX1780" s="0" t="s">
        <v>7372</v>
      </c>
      <c r="AY1780" s="0" t="s">
        <v>9335</v>
      </c>
    </row>
    <row r="1781" customFormat="false" ht="15" hidden="false" customHeight="false" outlineLevel="0" collapsed="false">
      <c r="A1781" s="0" t="s">
        <v>9336</v>
      </c>
      <c r="B1781" s="0" t="s">
        <v>9300</v>
      </c>
      <c r="C1781" s="0" t="s">
        <v>9337</v>
      </c>
      <c r="D1781" s="1" t="s">
        <v>9338</v>
      </c>
      <c r="E1781" s="1" t="s">
        <v>9338</v>
      </c>
      <c r="G1781" s="5" t="s">
        <v>9338</v>
      </c>
      <c r="H1781" s="5"/>
      <c r="I1781" s="5"/>
      <c r="J1781" s="5"/>
      <c r="K1781" s="5"/>
      <c r="L1781" s="5"/>
      <c r="M1781" s="5"/>
      <c r="N1781" s="5"/>
      <c r="O1781" s="0" t="s">
        <v>9339</v>
      </c>
      <c r="P1781" s="0" t="s">
        <v>9340</v>
      </c>
      <c r="Q1781" s="0" t="s">
        <v>51</v>
      </c>
      <c r="R1781" s="0" t="s">
        <v>52</v>
      </c>
      <c r="S1781" s="0" t="n">
        <v>53.893</v>
      </c>
      <c r="T1781" s="0" t="n">
        <v>3511</v>
      </c>
      <c r="U1781" s="0" t="n">
        <v>3511</v>
      </c>
      <c r="W1781" s="0" t="s">
        <v>9341</v>
      </c>
      <c r="X1781" s="0" t="n">
        <v>886</v>
      </c>
      <c r="Y1781" s="0" t="s">
        <v>67</v>
      </c>
      <c r="Z1781" s="0" t="n">
        <v>6619</v>
      </c>
      <c r="AA1781" s="0" t="s">
        <v>9342</v>
      </c>
      <c r="AB1781" s="0" t="s">
        <v>56</v>
      </c>
      <c r="AC1781" s="0" t="n">
        <v>80</v>
      </c>
      <c r="AD1781" s="0" t="s">
        <v>9312</v>
      </c>
      <c r="AG1781" s="6" t="n">
        <v>42460</v>
      </c>
      <c r="AH1781" s="0" t="n">
        <v>1.098</v>
      </c>
      <c r="AI1781" s="0" t="n">
        <v>1.25</v>
      </c>
      <c r="AJ1781" s="6" t="n">
        <v>42460</v>
      </c>
      <c r="AK1781" s="0" t="n">
        <v>42.855</v>
      </c>
      <c r="AL1781" s="6" t="n">
        <v>42460</v>
      </c>
      <c r="AM1781" s="0" t="n">
        <v>106.526</v>
      </c>
      <c r="AN1781" s="0" t="n">
        <v>121.28</v>
      </c>
      <c r="AO1781" s="0" t="n">
        <v>5.928</v>
      </c>
      <c r="AP1781" s="0" t="n">
        <v>6.624</v>
      </c>
      <c r="AQ1781" s="0" t="s">
        <v>9305</v>
      </c>
      <c r="AR1781" s="0" t="s">
        <v>58</v>
      </c>
      <c r="AS1781" s="0" t="s">
        <v>67</v>
      </c>
      <c r="AT1781" s="0" t="n">
        <v>40</v>
      </c>
      <c r="AU1781" s="0" t="n">
        <v>148</v>
      </c>
      <c r="AV1781" s="0" t="s">
        <v>9343</v>
      </c>
      <c r="AX1781" s="0" t="s">
        <v>7372</v>
      </c>
      <c r="AY1781" s="0" t="s">
        <v>9344</v>
      </c>
    </row>
    <row r="1782" customFormat="false" ht="15" hidden="false" customHeight="false" outlineLevel="0" collapsed="false">
      <c r="A1782" s="0" t="s">
        <v>9345</v>
      </c>
      <c r="B1782" s="0" t="s">
        <v>9300</v>
      </c>
      <c r="C1782" s="0" t="s">
        <v>9346</v>
      </c>
      <c r="D1782" s="1" t="s">
        <v>9347</v>
      </c>
      <c r="E1782" s="1" t="s">
        <v>9347</v>
      </c>
      <c r="G1782" s="5" t="s">
        <v>9347</v>
      </c>
      <c r="H1782" s="5"/>
      <c r="I1782" s="5"/>
      <c r="J1782" s="5"/>
      <c r="K1782" s="5"/>
      <c r="L1782" s="5"/>
      <c r="M1782" s="5"/>
      <c r="N1782" s="5"/>
      <c r="O1782" s="0" t="s">
        <v>9346</v>
      </c>
      <c r="P1782" s="0" t="s">
        <v>9348</v>
      </c>
      <c r="Q1782" s="0" t="s">
        <v>51</v>
      </c>
      <c r="R1782" s="0" t="s">
        <v>52</v>
      </c>
      <c r="S1782" s="0" t="n">
        <v>1.267</v>
      </c>
      <c r="T1782" s="0" t="n">
        <v>2059</v>
      </c>
      <c r="U1782" s="0" t="n">
        <v>2059</v>
      </c>
      <c r="X1782" s="0" t="n">
        <v>997</v>
      </c>
      <c r="Y1782" s="0" t="s">
        <v>1154</v>
      </c>
      <c r="Z1782" s="0" t="n">
        <v>2059</v>
      </c>
      <c r="AA1782" s="0" t="s">
        <v>54</v>
      </c>
      <c r="AB1782" s="0" t="s">
        <v>54</v>
      </c>
      <c r="AC1782" s="0" t="n">
        <v>2.664</v>
      </c>
      <c r="AD1782" s="0" t="s">
        <v>9304</v>
      </c>
      <c r="AG1782" s="6" t="n">
        <v>42460</v>
      </c>
      <c r="AH1782" s="0" t="n">
        <v>112</v>
      </c>
      <c r="AI1782" s="0" t="n">
        <v>127</v>
      </c>
      <c r="AJ1782" s="6" t="n">
        <v>42460</v>
      </c>
      <c r="AK1782" s="0" t="n">
        <v>2.664</v>
      </c>
      <c r="AL1782" s="6" t="n">
        <v>42460</v>
      </c>
      <c r="AM1782" s="0" t="n">
        <v>1.72</v>
      </c>
      <c r="AN1782" s="0" t="n">
        <v>1.959</v>
      </c>
      <c r="AO1782" s="0" t="n">
        <v>766</v>
      </c>
      <c r="AP1782" s="0" t="n">
        <v>856</v>
      </c>
      <c r="AQ1782" s="0" t="s">
        <v>9305</v>
      </c>
      <c r="AR1782" s="0" t="s">
        <v>58</v>
      </c>
      <c r="AS1782" s="0" t="s">
        <v>1154</v>
      </c>
      <c r="AT1782" s="0" t="n">
        <v>11</v>
      </c>
      <c r="AU1782" s="0" t="n">
        <v>38</v>
      </c>
      <c r="AV1782" s="0" t="s">
        <v>9343</v>
      </c>
      <c r="AX1782" s="0" t="s">
        <v>7372</v>
      </c>
      <c r="AY1782" s="0" t="s">
        <v>9349</v>
      </c>
    </row>
    <row r="1783" customFormat="false" ht="15" hidden="false" customHeight="false" outlineLevel="0" collapsed="false">
      <c r="A1783" s="0" t="s">
        <v>9350</v>
      </c>
      <c r="B1783" s="0" t="s">
        <v>9300</v>
      </c>
      <c r="C1783" s="0" t="s">
        <v>9351</v>
      </c>
      <c r="D1783" s="1" t="s">
        <v>9352</v>
      </c>
      <c r="E1783" s="1" t="s">
        <v>9352</v>
      </c>
      <c r="G1783" s="5" t="s">
        <v>9352</v>
      </c>
      <c r="H1783" s="5" t="s">
        <v>9353</v>
      </c>
      <c r="I1783" s="5"/>
      <c r="J1783" s="5"/>
      <c r="K1783" s="5"/>
      <c r="L1783" s="5"/>
      <c r="M1783" s="5"/>
      <c r="N1783" s="5"/>
      <c r="O1783" s="0" t="s">
        <v>9351</v>
      </c>
      <c r="P1783" s="0" t="s">
        <v>9354</v>
      </c>
      <c r="Q1783" s="0" t="s">
        <v>51</v>
      </c>
      <c r="R1783" s="0" t="s">
        <v>52</v>
      </c>
      <c r="S1783" s="0" t="n">
        <v>5.657</v>
      </c>
      <c r="T1783" s="0" t="n">
        <v>1020</v>
      </c>
      <c r="U1783" s="0" t="n">
        <v>1020</v>
      </c>
      <c r="V1783" s="0" t="n">
        <v>1020</v>
      </c>
      <c r="X1783" s="0" t="n">
        <v>996</v>
      </c>
      <c r="Y1783" s="0" t="s">
        <v>1154</v>
      </c>
      <c r="Z1783" s="0" t="n">
        <v>1020</v>
      </c>
      <c r="AA1783" s="0" t="s">
        <v>54</v>
      </c>
      <c r="AB1783" s="0" t="s">
        <v>54</v>
      </c>
      <c r="AC1783" s="0" t="n">
        <v>8.466</v>
      </c>
      <c r="AD1783" s="0" t="s">
        <v>9355</v>
      </c>
      <c r="AG1783" s="6" t="n">
        <v>42460</v>
      </c>
      <c r="AH1783" s="0" t="n">
        <v>93</v>
      </c>
      <c r="AI1783" s="0" t="n">
        <v>106</v>
      </c>
      <c r="AJ1783" s="6" t="n">
        <v>42460</v>
      </c>
      <c r="AK1783" s="0" t="n">
        <v>8.466</v>
      </c>
      <c r="AL1783" s="6" t="n">
        <v>42460</v>
      </c>
      <c r="AM1783" s="0" t="n">
        <v>3.463</v>
      </c>
      <c r="AN1783" s="0" t="n">
        <v>3.943</v>
      </c>
      <c r="AO1783" s="0" t="n">
        <v>1.68</v>
      </c>
      <c r="AP1783" s="0" t="n">
        <v>1.877</v>
      </c>
      <c r="AQ1783" s="0" t="s">
        <v>9305</v>
      </c>
      <c r="AR1783" s="0" t="s">
        <v>58</v>
      </c>
      <c r="AS1783" s="0" t="s">
        <v>1154</v>
      </c>
      <c r="AT1783" s="0" t="n">
        <v>87</v>
      </c>
      <c r="AU1783" s="0" t="n">
        <v>164</v>
      </c>
      <c r="AV1783" s="0" t="s">
        <v>9356</v>
      </c>
      <c r="AX1783" s="0" t="s">
        <v>7372</v>
      </c>
      <c r="AY1783" s="0" t="s">
        <v>9357</v>
      </c>
    </row>
    <row r="1784" customFormat="false" ht="15" hidden="false" customHeight="false" outlineLevel="0" collapsed="false">
      <c r="A1784" s="0" t="s">
        <v>9358</v>
      </c>
      <c r="B1784" s="0" t="s">
        <v>9300</v>
      </c>
      <c r="C1784" s="0" t="s">
        <v>9359</v>
      </c>
      <c r="D1784" s="1" t="s">
        <v>9360</v>
      </c>
      <c r="E1784" s="1" t="s">
        <v>9360</v>
      </c>
      <c r="G1784" s="5" t="s">
        <v>9360</v>
      </c>
      <c r="H1784" s="5"/>
      <c r="I1784" s="5"/>
      <c r="J1784" s="5"/>
      <c r="K1784" s="5"/>
      <c r="L1784" s="5"/>
      <c r="M1784" s="5"/>
      <c r="N1784" s="5"/>
      <c r="O1784" s="0" t="s">
        <v>9359</v>
      </c>
      <c r="P1784" s="0" t="s">
        <v>9361</v>
      </c>
      <c r="Q1784" s="0" t="s">
        <v>51</v>
      </c>
      <c r="R1784" s="0" t="s">
        <v>52</v>
      </c>
      <c r="S1784" s="0" t="n">
        <v>1.329</v>
      </c>
      <c r="T1784" s="0" t="n">
        <v>4666</v>
      </c>
      <c r="U1784" s="0" t="n">
        <v>4666</v>
      </c>
      <c r="V1784" s="0" t="n">
        <v>4647</v>
      </c>
      <c r="X1784" s="0" t="n">
        <v>85</v>
      </c>
      <c r="Y1784" s="0" t="s">
        <v>1154</v>
      </c>
      <c r="Z1784" s="0" t="n">
        <v>4666</v>
      </c>
      <c r="AA1784" s="0" t="s">
        <v>54</v>
      </c>
      <c r="AB1784" s="0" t="s">
        <v>54</v>
      </c>
      <c r="AC1784" s="0" t="n">
        <v>3.122</v>
      </c>
      <c r="AD1784" s="0" t="s">
        <v>9362</v>
      </c>
      <c r="AG1784" s="6" t="n">
        <v>42582</v>
      </c>
      <c r="AH1784" s="0" t="n">
        <v>19</v>
      </c>
      <c r="AI1784" s="0" t="n">
        <v>22</v>
      </c>
      <c r="AJ1784" s="6" t="n">
        <v>42582</v>
      </c>
      <c r="AK1784" s="0" t="n">
        <v>3.122</v>
      </c>
      <c r="AL1784" s="6" t="n">
        <v>42582</v>
      </c>
      <c r="AM1784" s="0" t="n">
        <v>791</v>
      </c>
      <c r="AN1784" s="0" t="n">
        <v>879</v>
      </c>
      <c r="AO1784" s="0" t="n">
        <v>233</v>
      </c>
      <c r="AP1784" s="0" t="n">
        <v>261</v>
      </c>
      <c r="AQ1784" s="0" t="s">
        <v>9305</v>
      </c>
      <c r="AR1784" s="0" t="s">
        <v>58</v>
      </c>
      <c r="AS1784" s="0" t="s">
        <v>1154</v>
      </c>
      <c r="AT1784" s="0" t="n">
        <v>8</v>
      </c>
      <c r="AU1784" s="0" t="n">
        <v>47</v>
      </c>
      <c r="AX1784" s="0" t="s">
        <v>7372</v>
      </c>
    </row>
    <row r="1785" customFormat="false" ht="15" hidden="false" customHeight="false" outlineLevel="0" collapsed="false">
      <c r="A1785" s="0" t="s">
        <v>9363</v>
      </c>
      <c r="B1785" s="0" t="s">
        <v>9300</v>
      </c>
      <c r="C1785" s="0" t="s">
        <v>9364</v>
      </c>
      <c r="D1785" s="1" t="s">
        <v>9365</v>
      </c>
      <c r="E1785" s="1" t="s">
        <v>9365</v>
      </c>
      <c r="G1785" s="5" t="s">
        <v>9365</v>
      </c>
      <c r="H1785" s="5"/>
      <c r="I1785" s="5"/>
      <c r="J1785" s="5"/>
      <c r="K1785" s="5"/>
      <c r="L1785" s="5"/>
      <c r="M1785" s="5"/>
      <c r="N1785" s="5"/>
      <c r="O1785" s="0" t="s">
        <v>9364</v>
      </c>
      <c r="P1785" s="0" t="s">
        <v>9366</v>
      </c>
      <c r="Q1785" s="0" t="s">
        <v>51</v>
      </c>
      <c r="R1785" s="0" t="s">
        <v>52</v>
      </c>
      <c r="S1785" s="0" t="n">
        <v>7.28</v>
      </c>
      <c r="T1785" s="0" t="n">
        <v>2042</v>
      </c>
      <c r="U1785" s="0" t="n">
        <v>2042</v>
      </c>
      <c r="X1785" s="0" t="n">
        <v>317</v>
      </c>
      <c r="Y1785" s="0" t="s">
        <v>1154</v>
      </c>
      <c r="Z1785" s="0" t="n">
        <v>2042</v>
      </c>
      <c r="AA1785" s="0" t="s">
        <v>54</v>
      </c>
      <c r="AB1785" s="0" t="s">
        <v>54</v>
      </c>
      <c r="AC1785" s="0" t="n">
        <v>36.549</v>
      </c>
      <c r="AD1785" s="0" t="s">
        <v>9312</v>
      </c>
      <c r="AG1785" s="6" t="n">
        <v>42735</v>
      </c>
      <c r="AH1785" s="0" t="n">
        <v>261</v>
      </c>
      <c r="AI1785" s="0" t="n">
        <v>275</v>
      </c>
      <c r="AJ1785" s="6" t="n">
        <v>42735</v>
      </c>
      <c r="AK1785" s="0" t="n">
        <v>36.549</v>
      </c>
      <c r="AL1785" s="6" t="n">
        <v>42735</v>
      </c>
      <c r="AM1785" s="0" t="n">
        <v>7.684</v>
      </c>
      <c r="AN1785" s="0" t="n">
        <v>8.099</v>
      </c>
      <c r="AO1785" s="0" t="n">
        <v>12.929</v>
      </c>
      <c r="AP1785" s="0" t="n">
        <v>14.446</v>
      </c>
      <c r="AQ1785" s="0" t="s">
        <v>9305</v>
      </c>
      <c r="AR1785" s="0" t="s">
        <v>58</v>
      </c>
      <c r="AS1785" s="0" t="s">
        <v>1154</v>
      </c>
      <c r="AT1785" s="0" t="n">
        <v>98</v>
      </c>
      <c r="AU1785" s="0" t="n">
        <v>139</v>
      </c>
      <c r="AV1785" s="0" t="s">
        <v>7372</v>
      </c>
      <c r="AX1785" s="0" t="s">
        <v>7372</v>
      </c>
    </row>
    <row r="1786" customFormat="false" ht="15" hidden="false" customHeight="false" outlineLevel="0" collapsed="false">
      <c r="A1786" s="0" t="s">
        <v>9367</v>
      </c>
      <c r="B1786" s="0" t="s">
        <v>9300</v>
      </c>
      <c r="C1786" s="0" t="s">
        <v>9368</v>
      </c>
      <c r="D1786" s="1" t="s">
        <v>9369</v>
      </c>
      <c r="E1786" s="1" t="s">
        <v>9369</v>
      </c>
      <c r="G1786" s="5" t="s">
        <v>9369</v>
      </c>
      <c r="H1786" s="5"/>
      <c r="I1786" s="5"/>
      <c r="J1786" s="5"/>
      <c r="K1786" s="5"/>
      <c r="L1786" s="5"/>
      <c r="M1786" s="5"/>
      <c r="N1786" s="5"/>
      <c r="O1786" s="0" t="s">
        <v>9368</v>
      </c>
      <c r="P1786" s="0" t="s">
        <v>9370</v>
      </c>
      <c r="Q1786" s="0" t="s">
        <v>51</v>
      </c>
      <c r="R1786" s="0" t="s">
        <v>52</v>
      </c>
      <c r="S1786" s="0" t="n">
        <v>2.911</v>
      </c>
      <c r="T1786" s="0" t="n">
        <v>1042</v>
      </c>
      <c r="U1786" s="0" t="n">
        <v>1042</v>
      </c>
      <c r="W1786" s="0" t="s">
        <v>9371</v>
      </c>
      <c r="X1786" s="0" t="n">
        <v>125</v>
      </c>
      <c r="Y1786" s="0" t="s">
        <v>1154</v>
      </c>
      <c r="Z1786" s="0" t="n">
        <v>1042</v>
      </c>
      <c r="AA1786" s="0" t="s">
        <v>54</v>
      </c>
      <c r="AB1786" s="0" t="s">
        <v>54</v>
      </c>
      <c r="AC1786" s="0" t="n">
        <v>2.692</v>
      </c>
      <c r="AD1786" s="0" t="s">
        <v>9312</v>
      </c>
      <c r="AG1786" s="6" t="n">
        <v>42460</v>
      </c>
      <c r="AH1786" s="0" t="n">
        <v>41</v>
      </c>
      <c r="AI1786" s="0" t="n">
        <v>47</v>
      </c>
      <c r="AJ1786" s="6" t="n">
        <v>42460</v>
      </c>
      <c r="AK1786" s="0" t="n">
        <v>2.692</v>
      </c>
      <c r="AL1786" s="6" t="n">
        <v>42460</v>
      </c>
      <c r="AM1786" s="0" t="n">
        <v>1.812</v>
      </c>
      <c r="AN1786" s="0" t="n">
        <v>2.063</v>
      </c>
      <c r="AO1786" s="0" t="n">
        <v>949</v>
      </c>
      <c r="AP1786" s="0" t="n">
        <v>1.06</v>
      </c>
      <c r="AQ1786" s="0" t="s">
        <v>9305</v>
      </c>
      <c r="AR1786" s="0" t="s">
        <v>58</v>
      </c>
      <c r="AS1786" s="0" t="s">
        <v>1154</v>
      </c>
      <c r="AT1786" s="0" t="n">
        <v>13</v>
      </c>
      <c r="AU1786" s="0" t="n">
        <v>38</v>
      </c>
      <c r="AX1786" s="0" t="s">
        <v>7372</v>
      </c>
    </row>
    <row r="1787" customFormat="false" ht="15" hidden="false" customHeight="false" outlineLevel="0" collapsed="false">
      <c r="A1787" s="0" t="s">
        <v>9372</v>
      </c>
      <c r="B1787" s="0" t="s">
        <v>9300</v>
      </c>
      <c r="C1787" s="0" t="s">
        <v>9373</v>
      </c>
      <c r="D1787" s="1" t="s">
        <v>9374</v>
      </c>
      <c r="E1787" s="1" t="s">
        <v>9374</v>
      </c>
      <c r="G1787" s="5" t="s">
        <v>9374</v>
      </c>
      <c r="H1787" s="5"/>
      <c r="I1787" s="5"/>
      <c r="J1787" s="5"/>
      <c r="K1787" s="5"/>
      <c r="L1787" s="5"/>
      <c r="M1787" s="5"/>
      <c r="N1787" s="5"/>
      <c r="O1787" s="0" t="s">
        <v>9373</v>
      </c>
      <c r="P1787" s="0" t="s">
        <v>9375</v>
      </c>
      <c r="Q1787" s="0" t="s">
        <v>51</v>
      </c>
      <c r="R1787" s="0" t="s">
        <v>52</v>
      </c>
      <c r="S1787" s="0" t="n">
        <v>968</v>
      </c>
      <c r="T1787" s="0" t="n">
        <v>2059</v>
      </c>
      <c r="U1787" s="0" t="n">
        <v>2059</v>
      </c>
      <c r="V1787" s="0" t="n">
        <v>2561</v>
      </c>
      <c r="X1787" s="0" t="n">
        <v>750</v>
      </c>
      <c r="Y1787" s="0" t="s">
        <v>1154</v>
      </c>
      <c r="Z1787" s="0" t="n">
        <v>2059</v>
      </c>
      <c r="AA1787" s="0" t="s">
        <v>54</v>
      </c>
      <c r="AB1787" s="0" t="s">
        <v>54</v>
      </c>
      <c r="AC1787" s="0" t="n">
        <v>3.886</v>
      </c>
      <c r="AD1787" s="0" t="s">
        <v>9312</v>
      </c>
      <c r="AG1787" s="6" t="n">
        <v>42460</v>
      </c>
      <c r="AH1787" s="0" t="n">
        <v>80</v>
      </c>
      <c r="AI1787" s="0" t="n">
        <v>92</v>
      </c>
      <c r="AJ1787" s="6" t="n">
        <v>42460</v>
      </c>
      <c r="AK1787" s="0" t="n">
        <v>3.886</v>
      </c>
      <c r="AL1787" s="6" t="n">
        <v>42460</v>
      </c>
      <c r="AM1787" s="0" t="n">
        <v>1.477</v>
      </c>
      <c r="AN1787" s="0" t="n">
        <v>1.681</v>
      </c>
      <c r="AO1787" s="0" t="n">
        <v>1.825</v>
      </c>
      <c r="AP1787" s="0" t="n">
        <v>2.039</v>
      </c>
      <c r="AQ1787" s="0" t="s">
        <v>9305</v>
      </c>
      <c r="AR1787" s="0" t="s">
        <v>58</v>
      </c>
      <c r="AS1787" s="0" t="s">
        <v>1154</v>
      </c>
      <c r="AT1787" s="0" t="n">
        <v>29</v>
      </c>
      <c r="AU1787" s="0" t="n">
        <v>61</v>
      </c>
      <c r="AX1787" s="0" t="s">
        <v>7372</v>
      </c>
    </row>
    <row r="1788" customFormat="false" ht="15" hidden="false" customHeight="false" outlineLevel="0" collapsed="false">
      <c r="A1788" s="0" t="s">
        <v>9376</v>
      </c>
      <c r="B1788" s="0" t="s">
        <v>9300</v>
      </c>
      <c r="C1788" s="0" t="s">
        <v>9377</v>
      </c>
      <c r="D1788" s="1" t="s">
        <v>9378</v>
      </c>
      <c r="E1788" s="1" t="s">
        <v>9378</v>
      </c>
      <c r="G1788" s="5" t="s">
        <v>9378</v>
      </c>
      <c r="H1788" s="5" t="s">
        <v>9379</v>
      </c>
      <c r="I1788" s="5"/>
      <c r="J1788" s="5"/>
      <c r="K1788" s="5"/>
      <c r="L1788" s="5"/>
      <c r="M1788" s="5"/>
      <c r="N1788" s="5"/>
      <c r="O1788" s="0" t="s">
        <v>9377</v>
      </c>
      <c r="P1788" s="0" t="s">
        <v>9380</v>
      </c>
      <c r="Q1788" s="0" t="s">
        <v>51</v>
      </c>
      <c r="R1788" s="0" t="s">
        <v>52</v>
      </c>
      <c r="S1788" s="0" t="n">
        <v>25</v>
      </c>
      <c r="T1788" s="0" t="n">
        <v>2611</v>
      </c>
      <c r="U1788" s="0" t="n">
        <v>2611</v>
      </c>
      <c r="X1788" s="0" t="n">
        <v>5</v>
      </c>
      <c r="Y1788" s="0" t="s">
        <v>53</v>
      </c>
      <c r="Z1788" s="0" t="n">
        <v>2611</v>
      </c>
      <c r="AA1788" s="0" t="s">
        <v>54</v>
      </c>
      <c r="AB1788" s="0" t="s">
        <v>54</v>
      </c>
      <c r="AC1788" s="0" t="n">
        <v>138</v>
      </c>
      <c r="AD1788" s="0" t="s">
        <v>9304</v>
      </c>
      <c r="AG1788" s="6" t="n">
        <v>42735</v>
      </c>
      <c r="AH1788" s="0" t="n">
        <v>-2</v>
      </c>
      <c r="AI1788" s="0" t="n">
        <v>-3</v>
      </c>
      <c r="AJ1788" s="6" t="n">
        <v>42735</v>
      </c>
      <c r="AK1788" s="0" t="n">
        <v>138</v>
      </c>
      <c r="AL1788" s="6" t="n">
        <v>42735</v>
      </c>
      <c r="AM1788" s="0" t="n">
        <v>77</v>
      </c>
      <c r="AN1788" s="0" t="n">
        <v>81</v>
      </c>
      <c r="AO1788" s="0" t="n">
        <v>122</v>
      </c>
      <c r="AP1788" s="0" t="n">
        <v>137</v>
      </c>
      <c r="AQ1788" s="0" t="s">
        <v>9305</v>
      </c>
      <c r="AR1788" s="0" t="s">
        <v>58</v>
      </c>
      <c r="AS1788" s="0" t="s">
        <v>53</v>
      </c>
      <c r="AT1788" s="0" t="n">
        <v>5</v>
      </c>
      <c r="AU1788" s="0" t="n">
        <v>5</v>
      </c>
      <c r="AV1788" s="0" t="s">
        <v>9381</v>
      </c>
      <c r="AX1788" s="0" t="s">
        <v>7372</v>
      </c>
      <c r="AY1788" s="0" t="s">
        <v>9382</v>
      </c>
    </row>
    <row r="1789" customFormat="false" ht="15" hidden="false" customHeight="false" outlineLevel="0" collapsed="false">
      <c r="A1789" s="0" t="s">
        <v>9383</v>
      </c>
      <c r="B1789" s="0" t="s">
        <v>9300</v>
      </c>
      <c r="C1789" s="0" t="s">
        <v>9384</v>
      </c>
      <c r="D1789" s="1" t="s">
        <v>9385</v>
      </c>
      <c r="E1789" s="1" t="s">
        <v>9385</v>
      </c>
      <c r="G1789" s="5" t="s">
        <v>9385</v>
      </c>
      <c r="H1789" s="5"/>
      <c r="I1789" s="5"/>
      <c r="J1789" s="5"/>
      <c r="K1789" s="5"/>
      <c r="L1789" s="5"/>
      <c r="M1789" s="5"/>
      <c r="N1789" s="5"/>
      <c r="O1789" s="0" t="s">
        <v>9384</v>
      </c>
      <c r="P1789" s="0" t="s">
        <v>9386</v>
      </c>
      <c r="Q1789" s="0" t="s">
        <v>51</v>
      </c>
      <c r="R1789" s="0" t="s">
        <v>52</v>
      </c>
      <c r="S1789" s="0" t="n">
        <v>8.758</v>
      </c>
      <c r="T1789" s="0" t="n">
        <v>2120</v>
      </c>
      <c r="U1789" s="0" t="n">
        <v>2120</v>
      </c>
      <c r="V1789" s="0" t="n">
        <v>6420</v>
      </c>
      <c r="X1789" s="0" t="n">
        <v>985</v>
      </c>
      <c r="Y1789" s="0" t="s">
        <v>1154</v>
      </c>
      <c r="Z1789" s="0" t="n">
        <v>2120</v>
      </c>
      <c r="AA1789" s="0" t="s">
        <v>54</v>
      </c>
      <c r="AB1789" s="0" t="s">
        <v>54</v>
      </c>
      <c r="AC1789" s="0" t="n">
        <v>15.249</v>
      </c>
      <c r="AD1789" s="0" t="s">
        <v>9387</v>
      </c>
      <c r="AG1789" s="6" t="n">
        <v>42460</v>
      </c>
      <c r="AH1789" s="0" t="n">
        <v>642</v>
      </c>
      <c r="AI1789" s="0" t="n">
        <v>731</v>
      </c>
      <c r="AJ1789" s="6" t="n">
        <v>42460</v>
      </c>
      <c r="AK1789" s="0" t="n">
        <v>15.249</v>
      </c>
      <c r="AL1789" s="6" t="n">
        <v>42460</v>
      </c>
      <c r="AM1789" s="0" t="n">
        <v>14.821</v>
      </c>
      <c r="AN1789" s="0" t="n">
        <v>16.874</v>
      </c>
      <c r="AO1789" s="0" t="n">
        <v>14.543</v>
      </c>
      <c r="AP1789" s="0" t="n">
        <v>16.25</v>
      </c>
      <c r="AQ1789" s="0" t="s">
        <v>9305</v>
      </c>
      <c r="AR1789" s="0" t="s">
        <v>58</v>
      </c>
      <c r="AS1789" s="0" t="s">
        <v>1154</v>
      </c>
      <c r="AT1789" s="0" t="n">
        <v>54</v>
      </c>
      <c r="AU1789" s="0" t="n">
        <v>90</v>
      </c>
      <c r="AX1789" s="0" t="s">
        <v>7372</v>
      </c>
      <c r="AY1789" s="0" t="s">
        <v>9388</v>
      </c>
    </row>
    <row r="1790" customFormat="false" ht="15" hidden="false" customHeight="false" outlineLevel="0" collapsed="false">
      <c r="A1790" s="0" t="s">
        <v>9389</v>
      </c>
      <c r="B1790" s="0" t="s">
        <v>9300</v>
      </c>
      <c r="C1790" s="0" t="s">
        <v>9390</v>
      </c>
      <c r="D1790" s="1" t="s">
        <v>9391</v>
      </c>
      <c r="E1790" s="1" t="s">
        <v>9391</v>
      </c>
      <c r="G1790" s="5" t="s">
        <v>9391</v>
      </c>
      <c r="H1790" s="5"/>
      <c r="I1790" s="5"/>
      <c r="J1790" s="5"/>
      <c r="K1790" s="5"/>
      <c r="L1790" s="5"/>
      <c r="M1790" s="5"/>
      <c r="N1790" s="5"/>
      <c r="O1790" s="0" t="s">
        <v>9390</v>
      </c>
      <c r="P1790" s="0" t="s">
        <v>9392</v>
      </c>
      <c r="Q1790" s="0" t="s">
        <v>51</v>
      </c>
      <c r="R1790" s="0" t="s">
        <v>52</v>
      </c>
      <c r="S1790" s="0" t="n">
        <v>517</v>
      </c>
      <c r="T1790" s="0" t="n">
        <v>2740</v>
      </c>
      <c r="U1790" s="0" t="n">
        <v>2740</v>
      </c>
      <c r="V1790" s="0" t="n">
        <v>2740</v>
      </c>
      <c r="X1790" s="0" t="n">
        <v>60</v>
      </c>
      <c r="Y1790" s="0" t="s">
        <v>1154</v>
      </c>
      <c r="Z1790" s="0" t="n">
        <v>2740</v>
      </c>
      <c r="AA1790" s="0" t="s">
        <v>54</v>
      </c>
      <c r="AB1790" s="0" t="s">
        <v>54</v>
      </c>
      <c r="AC1790" s="0" t="n">
        <v>2.038</v>
      </c>
      <c r="AD1790" s="0" t="s">
        <v>9312</v>
      </c>
      <c r="AG1790" s="6" t="n">
        <v>42460</v>
      </c>
      <c r="AH1790" s="0" t="n">
        <v>7</v>
      </c>
      <c r="AI1790" s="0" t="n">
        <v>8</v>
      </c>
      <c r="AJ1790" s="6" t="n">
        <v>42460</v>
      </c>
      <c r="AK1790" s="0" t="n">
        <v>2.038</v>
      </c>
      <c r="AL1790" s="6" t="n">
        <v>42460</v>
      </c>
      <c r="AM1790" s="0" t="n">
        <v>543</v>
      </c>
      <c r="AN1790" s="0" t="n">
        <v>618</v>
      </c>
      <c r="AO1790" s="0" t="n">
        <v>115</v>
      </c>
      <c r="AP1790" s="0" t="n">
        <v>128</v>
      </c>
      <c r="AQ1790" s="0" t="s">
        <v>9305</v>
      </c>
      <c r="AR1790" s="0" t="s">
        <v>58</v>
      </c>
      <c r="AS1790" s="0" t="s">
        <v>1154</v>
      </c>
      <c r="AT1790" s="0" t="n">
        <v>11</v>
      </c>
      <c r="AU1790" s="0" t="n">
        <v>31</v>
      </c>
      <c r="AV1790" s="0" t="s">
        <v>9393</v>
      </c>
      <c r="AX1790" s="0" t="s">
        <v>7372</v>
      </c>
      <c r="AY1790" s="0" t="s">
        <v>9394</v>
      </c>
    </row>
    <row r="1791" customFormat="false" ht="15" hidden="false" customHeight="false" outlineLevel="0" collapsed="false">
      <c r="A1791" s="0" t="s">
        <v>9395</v>
      </c>
      <c r="B1791" s="0" t="s">
        <v>9300</v>
      </c>
      <c r="C1791" s="0" t="s">
        <v>9396</v>
      </c>
      <c r="D1791" s="1" t="s">
        <v>9397</v>
      </c>
      <c r="E1791" s="1" t="s">
        <v>9397</v>
      </c>
      <c r="G1791" s="5" t="s">
        <v>9397</v>
      </c>
      <c r="H1791" s="5" t="s">
        <v>9398</v>
      </c>
      <c r="I1791" s="5"/>
      <c r="J1791" s="5"/>
      <c r="K1791" s="5"/>
      <c r="L1791" s="5"/>
      <c r="M1791" s="5" t="s">
        <v>9399</v>
      </c>
      <c r="N1791" s="5"/>
      <c r="O1791" s="0" t="s">
        <v>9396</v>
      </c>
      <c r="P1791" s="0" t="s">
        <v>9400</v>
      </c>
      <c r="Q1791" s="0" t="s">
        <v>51</v>
      </c>
      <c r="R1791" s="0" t="s">
        <v>52</v>
      </c>
      <c r="S1791" s="0" t="n">
        <v>6.625</v>
      </c>
      <c r="T1791" s="0" t="n">
        <v>2932</v>
      </c>
      <c r="U1791" s="0" t="n">
        <v>2932</v>
      </c>
      <c r="V1791" s="0" t="n">
        <v>2611</v>
      </c>
      <c r="X1791" s="0" t="n">
        <v>861</v>
      </c>
      <c r="Y1791" s="0" t="s">
        <v>7940</v>
      </c>
      <c r="Z1791" s="0" t="n">
        <v>2932</v>
      </c>
      <c r="AA1791" s="0" t="s">
        <v>54</v>
      </c>
      <c r="AB1791" s="0" t="s">
        <v>54</v>
      </c>
      <c r="AC1791" s="0" t="n">
        <v>46.869</v>
      </c>
      <c r="AD1791" s="0" t="s">
        <v>9312</v>
      </c>
      <c r="AG1791" s="6" t="n">
        <v>42460</v>
      </c>
      <c r="AH1791" s="0" t="n">
        <v>234</v>
      </c>
      <c r="AI1791" s="0" t="n">
        <v>267</v>
      </c>
      <c r="AJ1791" s="6" t="n">
        <v>42460</v>
      </c>
      <c r="AK1791" s="0" t="n">
        <v>46.869</v>
      </c>
      <c r="AL1791" s="6" t="n">
        <v>42460</v>
      </c>
      <c r="AM1791" s="0" t="n">
        <v>5.435</v>
      </c>
      <c r="AN1791" s="0" t="n">
        <v>6.188</v>
      </c>
      <c r="AO1791" s="0" t="n">
        <v>3.291</v>
      </c>
      <c r="AP1791" s="0" t="n">
        <v>3.678</v>
      </c>
      <c r="AQ1791" s="0" t="s">
        <v>9305</v>
      </c>
      <c r="AR1791" s="0" t="s">
        <v>58</v>
      </c>
      <c r="AS1791" s="0" t="s">
        <v>7940</v>
      </c>
      <c r="AT1791" s="0" t="n">
        <v>45</v>
      </c>
      <c r="AU1791" s="0" t="n">
        <v>93</v>
      </c>
      <c r="AX1791" s="0" t="s">
        <v>7372</v>
      </c>
    </row>
    <row r="1792" customFormat="false" ht="15" hidden="false" customHeight="false" outlineLevel="0" collapsed="false">
      <c r="A1792" s="0" t="s">
        <v>9401</v>
      </c>
      <c r="B1792" s="0" t="s">
        <v>9300</v>
      </c>
      <c r="C1792" s="0" t="s">
        <v>9402</v>
      </c>
      <c r="D1792" s="1" t="s">
        <v>9403</v>
      </c>
      <c r="E1792" s="1" t="s">
        <v>9403</v>
      </c>
      <c r="G1792" s="5" t="s">
        <v>9403</v>
      </c>
      <c r="H1792" s="5"/>
      <c r="I1792" s="5"/>
      <c r="J1792" s="5"/>
      <c r="K1792" s="5"/>
      <c r="L1792" s="5"/>
      <c r="M1792" s="5"/>
      <c r="N1792" s="5"/>
      <c r="O1792" s="0" t="s">
        <v>9402</v>
      </c>
      <c r="P1792" s="0" t="s">
        <v>9404</v>
      </c>
      <c r="Q1792" s="0" t="s">
        <v>51</v>
      </c>
      <c r="R1792" s="0" t="s">
        <v>52</v>
      </c>
      <c r="S1792" s="0" t="n">
        <v>533</v>
      </c>
      <c r="T1792" s="0" t="n">
        <v>2815</v>
      </c>
      <c r="U1792" s="0" t="n">
        <v>2815</v>
      </c>
      <c r="W1792" s="0" t="s">
        <v>9405</v>
      </c>
      <c r="X1792" s="0" t="n">
        <v>287</v>
      </c>
      <c r="Y1792" s="0" t="s">
        <v>1154</v>
      </c>
      <c r="Z1792" s="0" t="n">
        <v>2815</v>
      </c>
      <c r="AA1792" s="0" t="s">
        <v>54</v>
      </c>
      <c r="AB1792" s="0" t="s">
        <v>54</v>
      </c>
      <c r="AC1792" s="0" t="n">
        <v>1.993</v>
      </c>
      <c r="AD1792" s="0" t="s">
        <v>9406</v>
      </c>
      <c r="AG1792" s="6" t="n">
        <v>42460</v>
      </c>
      <c r="AH1792" s="0" t="n">
        <v>38</v>
      </c>
      <c r="AI1792" s="0" t="n">
        <v>44</v>
      </c>
      <c r="AJ1792" s="6" t="n">
        <v>42460</v>
      </c>
      <c r="AK1792" s="0" t="n">
        <v>1.993</v>
      </c>
      <c r="AL1792" s="6" t="n">
        <v>42460</v>
      </c>
      <c r="AM1792" s="0" t="n">
        <v>553</v>
      </c>
      <c r="AN1792" s="0" t="n">
        <v>629</v>
      </c>
      <c r="AO1792" s="0" t="n">
        <v>541</v>
      </c>
      <c r="AP1792" s="0" t="n">
        <v>605</v>
      </c>
      <c r="AQ1792" s="0" t="s">
        <v>9305</v>
      </c>
      <c r="AR1792" s="0" t="s">
        <v>58</v>
      </c>
      <c r="AS1792" s="0" t="s">
        <v>1154</v>
      </c>
      <c r="AT1792" s="0" t="n">
        <v>22</v>
      </c>
      <c r="AU1792" s="0" t="n">
        <v>38</v>
      </c>
      <c r="AV1792" s="0" t="s">
        <v>7372</v>
      </c>
      <c r="AW1792" s="0" t="s">
        <v>7372</v>
      </c>
      <c r="AX1792" s="0" t="s">
        <v>7372</v>
      </c>
      <c r="AY1792" s="0" t="s">
        <v>9407</v>
      </c>
    </row>
    <row r="1793" customFormat="false" ht="15" hidden="false" customHeight="false" outlineLevel="0" collapsed="false">
      <c r="A1793" s="0" t="s">
        <v>9408</v>
      </c>
      <c r="B1793" s="0" t="s">
        <v>9300</v>
      </c>
      <c r="C1793" s="0" t="s">
        <v>9409</v>
      </c>
      <c r="D1793" s="1" t="s">
        <v>9410</v>
      </c>
      <c r="E1793" s="1" t="s">
        <v>9410</v>
      </c>
      <c r="G1793" s="5" t="s">
        <v>9410</v>
      </c>
      <c r="H1793" s="5"/>
      <c r="I1793" s="5"/>
      <c r="J1793" s="5"/>
      <c r="K1793" s="5"/>
      <c r="L1793" s="5"/>
      <c r="M1793" s="5"/>
      <c r="N1793" s="5"/>
      <c r="O1793" s="0" t="s">
        <v>9409</v>
      </c>
      <c r="P1793" s="0" t="s">
        <v>9411</v>
      </c>
      <c r="Q1793" s="0" t="s">
        <v>51</v>
      </c>
      <c r="R1793" s="0" t="s">
        <v>52</v>
      </c>
      <c r="S1793" s="0" t="n">
        <v>7.223</v>
      </c>
      <c r="T1793" s="0" t="n">
        <v>2931</v>
      </c>
      <c r="U1793" s="0" t="n">
        <v>2931</v>
      </c>
      <c r="W1793" s="0" t="s">
        <v>9412</v>
      </c>
      <c r="X1793" s="0" t="n">
        <v>97</v>
      </c>
      <c r="Y1793" s="0" t="s">
        <v>1154</v>
      </c>
      <c r="Z1793" s="0" t="n">
        <v>2931</v>
      </c>
      <c r="AA1793" s="0" t="s">
        <v>54</v>
      </c>
      <c r="AB1793" s="0" t="s">
        <v>54</v>
      </c>
      <c r="AC1793" s="0" t="n">
        <v>22.761</v>
      </c>
      <c r="AD1793" s="0" t="s">
        <v>9355</v>
      </c>
      <c r="AG1793" s="6" t="n">
        <v>42460</v>
      </c>
      <c r="AH1793" s="0" t="n">
        <v>361</v>
      </c>
      <c r="AI1793" s="0" t="n">
        <v>411</v>
      </c>
      <c r="AJ1793" s="6" t="n">
        <v>42460</v>
      </c>
      <c r="AK1793" s="0" t="n">
        <v>22.761</v>
      </c>
      <c r="AL1793" s="6" t="n">
        <v>42460</v>
      </c>
      <c r="AM1793" s="0" t="n">
        <v>4.591</v>
      </c>
      <c r="AN1793" s="0" t="n">
        <v>5.227</v>
      </c>
      <c r="AO1793" s="0" t="n">
        <v>7.515</v>
      </c>
      <c r="AP1793" s="0" t="n">
        <v>8.397</v>
      </c>
      <c r="AQ1793" s="0" t="s">
        <v>9305</v>
      </c>
      <c r="AR1793" s="0" t="s">
        <v>58</v>
      </c>
      <c r="AS1793" s="0" t="s">
        <v>1154</v>
      </c>
      <c r="AT1793" s="0" t="n">
        <v>35</v>
      </c>
      <c r="AU1793" s="0" t="n">
        <v>54</v>
      </c>
      <c r="AV1793" s="0" t="s">
        <v>9413</v>
      </c>
      <c r="AX1793" s="0" t="s">
        <v>7372</v>
      </c>
      <c r="AY1793" s="0" t="s">
        <v>9414</v>
      </c>
    </row>
    <row r="1794" customFormat="false" ht="15" hidden="false" customHeight="false" outlineLevel="0" collapsed="false">
      <c r="A1794" s="0" t="s">
        <v>9415</v>
      </c>
      <c r="B1794" s="0" t="s">
        <v>9300</v>
      </c>
      <c r="C1794" s="0" t="s">
        <v>9416</v>
      </c>
      <c r="D1794" s="1" t="s">
        <v>9417</v>
      </c>
      <c r="E1794" s="1" t="s">
        <v>9417</v>
      </c>
      <c r="G1794" s="5" t="s">
        <v>9417</v>
      </c>
      <c r="H1794" s="5"/>
      <c r="I1794" s="5"/>
      <c r="J1794" s="5"/>
      <c r="K1794" s="5"/>
      <c r="L1794" s="5"/>
      <c r="M1794" s="5"/>
      <c r="N1794" s="5"/>
      <c r="O1794" s="0" t="s">
        <v>9416</v>
      </c>
      <c r="P1794" s="0" t="s">
        <v>9418</v>
      </c>
      <c r="Q1794" s="0" t="s">
        <v>51</v>
      </c>
      <c r="R1794" s="0" t="s">
        <v>52</v>
      </c>
      <c r="S1794" s="0" t="n">
        <v>16.492</v>
      </c>
      <c r="T1794" s="0" t="n">
        <v>2892</v>
      </c>
      <c r="U1794" s="0" t="n">
        <v>2892</v>
      </c>
      <c r="V1794" s="0" t="n">
        <v>2899</v>
      </c>
      <c r="W1794" s="0" t="s">
        <v>9419</v>
      </c>
      <c r="X1794" s="0" t="n">
        <v>999</v>
      </c>
      <c r="Y1794" s="0" t="s">
        <v>1154</v>
      </c>
      <c r="Z1794" s="0" t="n">
        <v>2892</v>
      </c>
      <c r="AA1794" s="0" t="s">
        <v>54</v>
      </c>
      <c r="AB1794" s="0" t="s">
        <v>54</v>
      </c>
      <c r="AC1794" s="0" t="n">
        <v>47.017</v>
      </c>
      <c r="AD1794" s="0" t="s">
        <v>9312</v>
      </c>
      <c r="AG1794" s="6" t="n">
        <v>42460</v>
      </c>
      <c r="AH1794" s="0" t="n">
        <v>1.072</v>
      </c>
      <c r="AI1794" s="0" t="n">
        <v>1.22</v>
      </c>
      <c r="AJ1794" s="6" t="n">
        <v>42460</v>
      </c>
      <c r="AK1794" s="0" t="n">
        <v>47.017</v>
      </c>
      <c r="AL1794" s="6" t="n">
        <v>42460</v>
      </c>
      <c r="AM1794" s="0" t="n">
        <v>20.39</v>
      </c>
      <c r="AN1794" s="0" t="n">
        <v>23.215</v>
      </c>
      <c r="AO1794" s="0" t="n">
        <v>21.471</v>
      </c>
      <c r="AP1794" s="0" t="n">
        <v>23.99</v>
      </c>
      <c r="AQ1794" s="0" t="s">
        <v>9305</v>
      </c>
      <c r="AR1794" s="0" t="s">
        <v>58</v>
      </c>
      <c r="AS1794" s="0" t="s">
        <v>1154</v>
      </c>
      <c r="AT1794" s="0" t="n">
        <v>351</v>
      </c>
      <c r="AU1794" s="0" t="n">
        <v>408</v>
      </c>
      <c r="AV1794" s="0" t="s">
        <v>7372</v>
      </c>
      <c r="AX1794" s="0" t="s">
        <v>7372</v>
      </c>
      <c r="AY1794" s="0" t="s">
        <v>9420</v>
      </c>
    </row>
    <row r="1795" customFormat="false" ht="15" hidden="false" customHeight="false" outlineLevel="0" collapsed="false">
      <c r="A1795" s="0" t="s">
        <v>9421</v>
      </c>
      <c r="B1795" s="0" t="s">
        <v>9300</v>
      </c>
      <c r="C1795" s="0" t="s">
        <v>9422</v>
      </c>
      <c r="D1795" s="1" t="s">
        <v>9423</v>
      </c>
      <c r="E1795" s="1" t="s">
        <v>9423</v>
      </c>
      <c r="G1795" s="5" t="s">
        <v>9423</v>
      </c>
      <c r="H1795" s="5"/>
      <c r="I1795" s="5"/>
      <c r="J1795" s="5"/>
      <c r="K1795" s="5"/>
      <c r="L1795" s="5"/>
      <c r="M1795" s="5"/>
      <c r="N1795" s="5"/>
      <c r="O1795" s="0" t="s">
        <v>9422</v>
      </c>
      <c r="P1795" s="0" t="s">
        <v>9424</v>
      </c>
      <c r="Q1795" s="0" t="s">
        <v>51</v>
      </c>
      <c r="R1795" s="0" t="s">
        <v>52</v>
      </c>
      <c r="S1795" s="0" t="n">
        <v>14.782</v>
      </c>
      <c r="T1795" s="0" t="n">
        <v>4120</v>
      </c>
      <c r="U1795" s="0" t="n">
        <v>4120</v>
      </c>
      <c r="V1795" s="0" t="n">
        <v>4120</v>
      </c>
      <c r="X1795" s="0" t="n">
        <v>999</v>
      </c>
      <c r="Y1795" s="0" t="s">
        <v>1154</v>
      </c>
      <c r="Z1795" s="0" t="n">
        <v>4120</v>
      </c>
      <c r="AA1795" s="0" t="s">
        <v>54</v>
      </c>
      <c r="AB1795" s="0" t="s">
        <v>54</v>
      </c>
      <c r="AC1795" s="0" t="n">
        <v>15.64</v>
      </c>
      <c r="AD1795" s="0" t="s">
        <v>9312</v>
      </c>
      <c r="AG1795" s="6" t="n">
        <v>42460</v>
      </c>
      <c r="AH1795" s="0" t="n">
        <v>463</v>
      </c>
      <c r="AI1795" s="0" t="n">
        <v>527</v>
      </c>
      <c r="AJ1795" s="6" t="n">
        <v>42460</v>
      </c>
      <c r="AK1795" s="0" t="n">
        <v>15.64</v>
      </c>
      <c r="AL1795" s="6" t="n">
        <v>42460</v>
      </c>
      <c r="AM1795" s="0" t="n">
        <v>13.436</v>
      </c>
      <c r="AN1795" s="0" t="n">
        <v>15.297</v>
      </c>
      <c r="AO1795" s="0" t="n">
        <v>7.816</v>
      </c>
      <c r="AP1795" s="0" t="n">
        <v>8.734</v>
      </c>
      <c r="AQ1795" s="0" t="s">
        <v>9305</v>
      </c>
      <c r="AR1795" s="0" t="s">
        <v>58</v>
      </c>
      <c r="AS1795" s="0" t="s">
        <v>1154</v>
      </c>
      <c r="AT1795" s="0" t="n">
        <v>18</v>
      </c>
      <c r="AU1795" s="0" t="n">
        <v>123</v>
      </c>
      <c r="AX1795" s="0" t="s">
        <v>7372</v>
      </c>
    </row>
    <row r="1796" customFormat="false" ht="15" hidden="false" customHeight="false" outlineLevel="0" collapsed="false">
      <c r="A1796" s="0" t="s">
        <v>9425</v>
      </c>
      <c r="B1796" s="0" t="s">
        <v>9300</v>
      </c>
      <c r="C1796" s="0" t="s">
        <v>9426</v>
      </c>
      <c r="D1796" s="1" t="s">
        <v>9427</v>
      </c>
      <c r="E1796" s="1" t="s">
        <v>9427</v>
      </c>
      <c r="G1796" s="5" t="s">
        <v>9427</v>
      </c>
      <c r="H1796" s="5" t="s">
        <v>9428</v>
      </c>
      <c r="I1796" s="5" t="s">
        <v>9429</v>
      </c>
      <c r="J1796" s="5"/>
      <c r="K1796" s="5"/>
      <c r="L1796" s="5"/>
      <c r="M1796" s="5"/>
      <c r="N1796" s="5"/>
      <c r="O1796" s="0" t="s">
        <v>9426</v>
      </c>
      <c r="P1796" s="0" t="s">
        <v>9430</v>
      </c>
      <c r="Q1796" s="0" t="s">
        <v>51</v>
      </c>
      <c r="R1796" s="0" t="s">
        <v>52</v>
      </c>
      <c r="S1796" s="0" t="n">
        <v>1.369</v>
      </c>
      <c r="T1796" s="0" t="n">
        <v>2932</v>
      </c>
      <c r="U1796" s="0" t="n">
        <v>2932</v>
      </c>
      <c r="V1796" s="0" t="n">
        <v>2599</v>
      </c>
      <c r="W1796" s="0" t="s">
        <v>9431</v>
      </c>
      <c r="X1796" s="0" t="n">
        <v>61</v>
      </c>
      <c r="Y1796" s="0" t="s">
        <v>1154</v>
      </c>
      <c r="Z1796" s="0" t="n">
        <v>2932</v>
      </c>
      <c r="AA1796" s="0" t="s">
        <v>54</v>
      </c>
      <c r="AB1796" s="0" t="s">
        <v>54</v>
      </c>
      <c r="AC1796" s="0" t="n">
        <v>6.844</v>
      </c>
      <c r="AD1796" s="0" t="s">
        <v>9355</v>
      </c>
      <c r="AG1796" s="6" t="n">
        <v>42704</v>
      </c>
      <c r="AH1796" s="0" t="e">
        <f aca="false">+ac0-81</f>
        <v>#NAME?</v>
      </c>
      <c r="AI1796" s="0" t="e">
        <f aca="false">+ac0-86</f>
        <v>#NAME?</v>
      </c>
      <c r="AJ1796" s="6" t="n">
        <v>42704</v>
      </c>
      <c r="AK1796" s="0" t="n">
        <v>6.844</v>
      </c>
      <c r="AL1796" s="6" t="n">
        <v>42704</v>
      </c>
      <c r="AM1796" s="0" t="n">
        <v>1.199</v>
      </c>
      <c r="AN1796" s="0" t="n">
        <v>1.275</v>
      </c>
      <c r="AO1796" s="0" t="n">
        <v>183</v>
      </c>
      <c r="AP1796" s="0" t="n">
        <v>204</v>
      </c>
      <c r="AQ1796" s="0" t="s">
        <v>9305</v>
      </c>
      <c r="AR1796" s="0" t="s">
        <v>58</v>
      </c>
      <c r="AS1796" s="0" t="s">
        <v>1154</v>
      </c>
      <c r="AT1796" s="0" t="n">
        <v>28</v>
      </c>
      <c r="AU1796" s="0" t="n">
        <v>35</v>
      </c>
      <c r="AV1796" s="0" t="s">
        <v>7372</v>
      </c>
      <c r="AW1796" s="0" t="s">
        <v>9432</v>
      </c>
      <c r="AX1796" s="0" t="s">
        <v>7372</v>
      </c>
      <c r="AY1796" s="0" t="s">
        <v>9433</v>
      </c>
    </row>
    <row r="1797" customFormat="false" ht="15" hidden="false" customHeight="false" outlineLevel="0" collapsed="false">
      <c r="A1797" s="0" t="s">
        <v>9434</v>
      </c>
      <c r="B1797" s="0" t="s">
        <v>9300</v>
      </c>
      <c r="C1797" s="0" t="s">
        <v>9435</v>
      </c>
      <c r="D1797" s="1" t="s">
        <v>9436</v>
      </c>
      <c r="E1797" s="1" t="s">
        <v>9436</v>
      </c>
      <c r="G1797" s="5" t="s">
        <v>9436</v>
      </c>
      <c r="H1797" s="5"/>
      <c r="I1797" s="5"/>
      <c r="J1797" s="5"/>
      <c r="K1797" s="5"/>
      <c r="L1797" s="5"/>
      <c r="M1797" s="5"/>
      <c r="N1797" s="5"/>
      <c r="O1797" s="0" t="s">
        <v>9435</v>
      </c>
      <c r="P1797" s="0" t="s">
        <v>9437</v>
      </c>
      <c r="Q1797" s="0" t="s">
        <v>51</v>
      </c>
      <c r="R1797" s="0" t="s">
        <v>52</v>
      </c>
      <c r="S1797" s="0" t="n">
        <v>1.786</v>
      </c>
      <c r="T1797" s="0" t="n">
        <v>2711</v>
      </c>
      <c r="U1797" s="0" t="n">
        <v>2711</v>
      </c>
      <c r="V1797" s="0" t="n">
        <v>2829</v>
      </c>
      <c r="X1797" s="0" t="n">
        <v>1</v>
      </c>
      <c r="Y1797" s="0" t="s">
        <v>7940</v>
      </c>
      <c r="Z1797" s="0" t="n">
        <v>2711</v>
      </c>
      <c r="AA1797" s="0" t="s">
        <v>54</v>
      </c>
      <c r="AB1797" s="0" t="s">
        <v>54</v>
      </c>
      <c r="AC1797" s="0" t="n">
        <v>2.47</v>
      </c>
      <c r="AD1797" s="0" t="s">
        <v>9362</v>
      </c>
      <c r="AG1797" s="6" t="n">
        <v>42460</v>
      </c>
      <c r="AH1797" s="0" t="n">
        <v>81</v>
      </c>
      <c r="AI1797" s="0" t="n">
        <v>92</v>
      </c>
      <c r="AJ1797" s="6" t="n">
        <v>42460</v>
      </c>
      <c r="AK1797" s="0" t="n">
        <v>2.47</v>
      </c>
      <c r="AL1797" s="6" t="n">
        <v>42460</v>
      </c>
      <c r="AM1797" s="0" t="n">
        <v>1.425</v>
      </c>
      <c r="AN1797" s="0" t="n">
        <v>1.622</v>
      </c>
      <c r="AO1797" s="0" t="s">
        <v>56</v>
      </c>
      <c r="AP1797" s="0" t="s">
        <v>56</v>
      </c>
      <c r="AQ1797" s="0" t="s">
        <v>70</v>
      </c>
      <c r="AR1797" s="0" t="s">
        <v>70</v>
      </c>
      <c r="AS1797" s="0" t="s">
        <v>7940</v>
      </c>
      <c r="AT1797" s="0" t="n">
        <v>4</v>
      </c>
      <c r="AU1797" s="0" t="n">
        <v>10</v>
      </c>
      <c r="AX1797" s="0" t="s">
        <v>7372</v>
      </c>
    </row>
    <row r="1798" customFormat="false" ht="15" hidden="false" customHeight="false" outlineLevel="0" collapsed="false">
      <c r="A1798" s="0" t="s">
        <v>9438</v>
      </c>
      <c r="B1798" s="0" t="s">
        <v>9300</v>
      </c>
      <c r="C1798" s="0" t="s">
        <v>9439</v>
      </c>
      <c r="D1798" s="1" t="s">
        <v>9440</v>
      </c>
      <c r="E1798" s="1" t="s">
        <v>9440</v>
      </c>
      <c r="G1798" s="5" t="s">
        <v>9440</v>
      </c>
      <c r="H1798" s="5" t="s">
        <v>9441</v>
      </c>
      <c r="I1798" s="5"/>
      <c r="J1798" s="5"/>
      <c r="K1798" s="5"/>
      <c r="L1798" s="5"/>
      <c r="M1798" s="5"/>
      <c r="N1798" s="5"/>
      <c r="O1798" s="0" t="s">
        <v>9439</v>
      </c>
      <c r="P1798" s="0" t="s">
        <v>9442</v>
      </c>
      <c r="Q1798" s="0" t="s">
        <v>51</v>
      </c>
      <c r="R1798" s="0" t="s">
        <v>52</v>
      </c>
      <c r="S1798" s="0" t="n">
        <v>94</v>
      </c>
      <c r="T1798" s="0" t="n">
        <v>6209</v>
      </c>
      <c r="U1798" s="0" t="n">
        <v>6209</v>
      </c>
      <c r="W1798" s="0" t="s">
        <v>9443</v>
      </c>
      <c r="X1798" s="0" t="n">
        <v>35</v>
      </c>
      <c r="Y1798" s="0" t="s">
        <v>53</v>
      </c>
      <c r="Z1798" s="0" t="n">
        <v>6209</v>
      </c>
      <c r="AA1798" s="0" t="s">
        <v>54</v>
      </c>
      <c r="AB1798" s="0" t="s">
        <v>54</v>
      </c>
      <c r="AC1798" s="0" t="n">
        <v>423</v>
      </c>
      <c r="AD1798" s="0" t="s">
        <v>9312</v>
      </c>
      <c r="AG1798" s="6" t="n">
        <v>42460</v>
      </c>
      <c r="AH1798" s="0" t="n">
        <v>-2</v>
      </c>
      <c r="AI1798" s="0" t="n">
        <v>-2</v>
      </c>
      <c r="AJ1798" s="6" t="n">
        <v>42460</v>
      </c>
      <c r="AK1798" s="0" t="n">
        <v>423</v>
      </c>
      <c r="AL1798" s="6" t="n">
        <v>42460</v>
      </c>
      <c r="AM1798" s="0" t="n">
        <v>101</v>
      </c>
      <c r="AN1798" s="0" t="n">
        <v>115</v>
      </c>
      <c r="AO1798" s="0" t="n">
        <v>246</v>
      </c>
      <c r="AP1798" s="0" t="n">
        <v>275</v>
      </c>
      <c r="AQ1798" s="0" t="s">
        <v>9305</v>
      </c>
      <c r="AR1798" s="0" t="s">
        <v>58</v>
      </c>
      <c r="AS1798" s="0" t="s">
        <v>53</v>
      </c>
      <c r="AT1798" s="0" t="n">
        <v>15</v>
      </c>
      <c r="AU1798" s="0" t="n">
        <v>18</v>
      </c>
      <c r="AX1798" s="0" t="s">
        <v>7372</v>
      </c>
      <c r="AY1798" s="0" t="s">
        <v>1071</v>
      </c>
    </row>
    <row r="1799" customFormat="false" ht="15" hidden="false" customHeight="false" outlineLevel="0" collapsed="false">
      <c r="A1799" s="0" t="s">
        <v>9444</v>
      </c>
      <c r="B1799" s="0" t="s">
        <v>9300</v>
      </c>
      <c r="C1799" s="0" t="s">
        <v>9445</v>
      </c>
      <c r="D1799" s="1" t="s">
        <v>9446</v>
      </c>
      <c r="E1799" s="1" t="s">
        <v>9446</v>
      </c>
      <c r="G1799" s="5" t="s">
        <v>9446</v>
      </c>
      <c r="H1799" s="5" t="s">
        <v>9447</v>
      </c>
      <c r="I1799" s="5"/>
      <c r="J1799" s="5"/>
      <c r="K1799" s="5"/>
      <c r="L1799" s="5"/>
      <c r="M1799" s="5"/>
      <c r="N1799" s="5"/>
      <c r="O1799" s="0" t="s">
        <v>9445</v>
      </c>
      <c r="P1799" s="0" t="s">
        <v>9448</v>
      </c>
      <c r="Q1799" s="0" t="s">
        <v>1248</v>
      </c>
      <c r="R1799" s="0" t="s">
        <v>52</v>
      </c>
      <c r="S1799" s="0" t="n">
        <v>81.271</v>
      </c>
      <c r="T1799" s="0" t="n">
        <v>6209</v>
      </c>
      <c r="U1799" s="0" t="n">
        <v>6209</v>
      </c>
      <c r="V1799" s="0" t="n">
        <v>6190</v>
      </c>
      <c r="W1799" s="0" t="s">
        <v>9449</v>
      </c>
      <c r="X1799" s="0" t="n">
        <v>995</v>
      </c>
      <c r="Y1799" s="0" t="s">
        <v>1154</v>
      </c>
      <c r="Z1799" s="0" t="n">
        <v>6209</v>
      </c>
      <c r="AA1799" s="0" t="s">
        <v>54</v>
      </c>
      <c r="AB1799" s="0" t="s">
        <v>54</v>
      </c>
      <c r="AC1799" s="0" t="n">
        <v>63.591</v>
      </c>
      <c r="AD1799" s="0" t="s">
        <v>9312</v>
      </c>
      <c r="AG1799" s="6" t="n">
        <v>42460</v>
      </c>
      <c r="AH1799" s="0" t="n">
        <v>4.353</v>
      </c>
      <c r="AI1799" s="0" t="n">
        <v>4.956</v>
      </c>
      <c r="AJ1799" s="6" t="n">
        <v>42460</v>
      </c>
      <c r="AK1799" s="0" t="n">
        <v>63.591</v>
      </c>
      <c r="AL1799" s="6" t="n">
        <v>42460</v>
      </c>
      <c r="AM1799" s="0" t="n">
        <v>161.486</v>
      </c>
      <c r="AN1799" s="0" t="n">
        <v>183.851</v>
      </c>
      <c r="AO1799" s="0" t="n">
        <v>82.185</v>
      </c>
      <c r="AP1799" s="0" t="n">
        <v>91.83</v>
      </c>
      <c r="AQ1799" s="0" t="s">
        <v>9305</v>
      </c>
      <c r="AR1799" s="0" t="s">
        <v>58</v>
      </c>
      <c r="AS1799" s="0" t="s">
        <v>1154</v>
      </c>
      <c r="AT1799" s="0" t="n">
        <v>685</v>
      </c>
      <c r="AU1799" s="0" t="n">
        <v>746</v>
      </c>
      <c r="AX1799" s="0" t="s">
        <v>7372</v>
      </c>
      <c r="AY1799" s="0" t="s">
        <v>9323</v>
      </c>
    </row>
    <row r="1800" customFormat="false" ht="15" hidden="false" customHeight="false" outlineLevel="0" collapsed="false">
      <c r="A1800" s="0" t="s">
        <v>9450</v>
      </c>
      <c r="B1800" s="0" t="s">
        <v>9300</v>
      </c>
      <c r="C1800" s="0" t="s">
        <v>9451</v>
      </c>
      <c r="D1800" s="1" t="s">
        <v>9452</v>
      </c>
      <c r="E1800" s="1" t="s">
        <v>9452</v>
      </c>
      <c r="G1800" s="5" t="s">
        <v>9452</v>
      </c>
      <c r="H1800" s="5"/>
      <c r="I1800" s="5"/>
      <c r="J1800" s="5"/>
      <c r="K1800" s="5"/>
      <c r="L1800" s="5"/>
      <c r="M1800" s="5"/>
      <c r="N1800" s="5"/>
      <c r="O1800" s="0" t="s">
        <v>9451</v>
      </c>
      <c r="P1800" s="0" t="s">
        <v>9453</v>
      </c>
      <c r="Q1800" s="0" t="s">
        <v>51</v>
      </c>
      <c r="R1800" s="0" t="s">
        <v>52</v>
      </c>
      <c r="S1800" s="0" t="n">
        <v>1</v>
      </c>
      <c r="T1800" s="0" t="n">
        <v>2120</v>
      </c>
      <c r="U1800" s="0" t="n">
        <v>2120</v>
      </c>
      <c r="V1800" s="0" t="n">
        <v>4645</v>
      </c>
      <c r="X1800" s="0" t="n">
        <v>67</v>
      </c>
      <c r="Y1800" s="0" t="s">
        <v>1154</v>
      </c>
      <c r="Z1800" s="0" t="n">
        <v>2120</v>
      </c>
      <c r="AA1800" s="0" t="s">
        <v>54</v>
      </c>
      <c r="AB1800" s="0" t="s">
        <v>54</v>
      </c>
      <c r="AC1800" s="0" t="n">
        <v>3.242</v>
      </c>
      <c r="AD1800" s="0" t="s">
        <v>9312</v>
      </c>
      <c r="AG1800" s="6" t="n">
        <v>42460</v>
      </c>
      <c r="AH1800" s="0" t="n">
        <v>98</v>
      </c>
      <c r="AI1800" s="0" t="n">
        <v>111</v>
      </c>
      <c r="AJ1800" s="6" t="n">
        <v>42460</v>
      </c>
      <c r="AK1800" s="0" t="n">
        <v>3.242</v>
      </c>
      <c r="AL1800" s="6" t="n">
        <v>42460</v>
      </c>
      <c r="AM1800" s="0" t="n">
        <v>1.735</v>
      </c>
      <c r="AN1800" s="0" t="n">
        <v>1.975</v>
      </c>
      <c r="AO1800" s="0" t="n">
        <v>2.639</v>
      </c>
      <c r="AP1800" s="0" t="n">
        <v>2.949</v>
      </c>
      <c r="AQ1800" s="0" t="s">
        <v>9305</v>
      </c>
      <c r="AR1800" s="0" t="s">
        <v>58</v>
      </c>
      <c r="AS1800" s="0" t="s">
        <v>1154</v>
      </c>
      <c r="AT1800" s="0" t="n">
        <v>6</v>
      </c>
      <c r="AU1800" s="0" t="n">
        <v>10</v>
      </c>
      <c r="AV1800" s="0" t="s">
        <v>9312</v>
      </c>
      <c r="AX1800" s="0" t="s">
        <v>7372</v>
      </c>
    </row>
    <row r="1801" customFormat="false" ht="15" hidden="false" customHeight="false" outlineLevel="0" collapsed="false">
      <c r="A1801" s="0" t="s">
        <v>9454</v>
      </c>
      <c r="B1801" s="0" t="s">
        <v>9300</v>
      </c>
      <c r="C1801" s="0" t="s">
        <v>9455</v>
      </c>
      <c r="D1801" s="1" t="s">
        <v>9456</v>
      </c>
      <c r="E1801" s="1" t="s">
        <v>9456</v>
      </c>
      <c r="G1801" s="5" t="s">
        <v>9456</v>
      </c>
      <c r="H1801" s="5"/>
      <c r="I1801" s="5"/>
      <c r="J1801" s="5"/>
      <c r="K1801" s="5"/>
      <c r="L1801" s="5"/>
      <c r="M1801" s="5"/>
      <c r="N1801" s="5"/>
      <c r="O1801" s="0" t="s">
        <v>9455</v>
      </c>
      <c r="P1801" s="0" t="s">
        <v>9457</v>
      </c>
      <c r="Q1801" s="0" t="s">
        <v>51</v>
      </c>
      <c r="R1801" s="0" t="s">
        <v>52</v>
      </c>
      <c r="S1801" s="0" t="n">
        <v>19.926</v>
      </c>
      <c r="T1801" s="0" t="n">
        <v>1920</v>
      </c>
      <c r="U1801" s="0" t="n">
        <v>1920</v>
      </c>
      <c r="X1801" s="0" t="n">
        <v>915</v>
      </c>
      <c r="Y1801" s="0" t="s">
        <v>1154</v>
      </c>
      <c r="Z1801" s="0" t="n">
        <v>1920</v>
      </c>
      <c r="AA1801" s="0" t="s">
        <v>54</v>
      </c>
      <c r="AB1801" s="0" t="s">
        <v>54</v>
      </c>
      <c r="AC1801" s="0" t="n">
        <v>7.116</v>
      </c>
      <c r="AD1801" s="0" t="s">
        <v>9312</v>
      </c>
      <c r="AG1801" s="6" t="n">
        <v>42460</v>
      </c>
      <c r="AH1801" s="0" t="e">
        <f aca="false">+ac0-392</f>
        <v>#NAME?</v>
      </c>
      <c r="AI1801" s="0" t="e">
        <f aca="false">+ac0-446</f>
        <v>#NAME?</v>
      </c>
      <c r="AJ1801" s="6" t="n">
        <v>42460</v>
      </c>
      <c r="AK1801" s="0" t="n">
        <v>7.116</v>
      </c>
      <c r="AL1801" s="6" t="n">
        <v>42460</v>
      </c>
      <c r="AM1801" s="0" t="n">
        <v>10.993</v>
      </c>
      <c r="AN1801" s="0" t="n">
        <v>12.515</v>
      </c>
      <c r="AO1801" s="0" t="n">
        <v>1.144</v>
      </c>
      <c r="AP1801" s="0" t="n">
        <v>1.278</v>
      </c>
      <c r="AQ1801" s="0" t="s">
        <v>9305</v>
      </c>
      <c r="AR1801" s="0" t="s">
        <v>58</v>
      </c>
      <c r="AS1801" s="0" t="s">
        <v>1154</v>
      </c>
      <c r="AT1801" s="0" t="n">
        <v>35</v>
      </c>
      <c r="AU1801" s="0" t="n">
        <v>55</v>
      </c>
      <c r="AW1801" s="0" t="s">
        <v>7372</v>
      </c>
      <c r="AX1801" s="0" t="s">
        <v>7372</v>
      </c>
    </row>
    <row r="1802" customFormat="false" ht="15" hidden="false" customHeight="false" outlineLevel="0" collapsed="false">
      <c r="A1802" s="0" t="s">
        <v>9458</v>
      </c>
      <c r="B1802" s="0" t="s">
        <v>9300</v>
      </c>
      <c r="C1802" s="0" t="s">
        <v>9459</v>
      </c>
      <c r="D1802" s="1" t="s">
        <v>9460</v>
      </c>
      <c r="E1802" s="1" t="s">
        <v>9460</v>
      </c>
      <c r="G1802" s="5" t="s">
        <v>9460</v>
      </c>
      <c r="H1802" s="5" t="s">
        <v>9461</v>
      </c>
      <c r="I1802" s="5"/>
      <c r="J1802" s="5"/>
      <c r="K1802" s="5"/>
      <c r="L1802" s="5"/>
      <c r="M1802" s="5"/>
      <c r="N1802" s="5"/>
      <c r="O1802" s="0" t="s">
        <v>9459</v>
      </c>
      <c r="P1802" s="0" t="s">
        <v>9462</v>
      </c>
      <c r="Q1802" s="0" t="s">
        <v>51</v>
      </c>
      <c r="R1802" s="0" t="s">
        <v>52</v>
      </c>
      <c r="S1802" s="0" t="n">
        <v>597</v>
      </c>
      <c r="T1802" s="0" t="n">
        <v>2020</v>
      </c>
      <c r="U1802" s="0" t="n">
        <v>2020</v>
      </c>
      <c r="W1802" s="0" t="s">
        <v>9463</v>
      </c>
      <c r="X1802" s="0" t="n">
        <v>968</v>
      </c>
      <c r="Y1802" s="0" t="s">
        <v>7940</v>
      </c>
      <c r="Z1802" s="0" t="n">
        <v>2020</v>
      </c>
      <c r="AA1802" s="0" t="s">
        <v>54</v>
      </c>
      <c r="AB1802" s="0" t="s">
        <v>54</v>
      </c>
      <c r="AC1802" s="0" t="n">
        <v>684</v>
      </c>
      <c r="AD1802" s="0" t="s">
        <v>9312</v>
      </c>
      <c r="AG1802" s="6" t="n">
        <v>42674</v>
      </c>
      <c r="AH1802" s="0" t="n">
        <v>30</v>
      </c>
      <c r="AI1802" s="0" t="n">
        <v>33</v>
      </c>
      <c r="AJ1802" s="6" t="n">
        <v>42674</v>
      </c>
      <c r="AK1802" s="0" t="n">
        <v>684</v>
      </c>
      <c r="AL1802" s="6" t="n">
        <v>42674</v>
      </c>
      <c r="AM1802" s="0" t="n">
        <v>729</v>
      </c>
      <c r="AN1802" s="0" t="n">
        <v>798</v>
      </c>
      <c r="AO1802" s="0" t="n">
        <v>698</v>
      </c>
      <c r="AP1802" s="0" t="n">
        <v>780</v>
      </c>
      <c r="AQ1802" s="0" t="s">
        <v>9305</v>
      </c>
      <c r="AR1802" s="0" t="s">
        <v>58</v>
      </c>
      <c r="AS1802" s="0" t="s">
        <v>7940</v>
      </c>
      <c r="AT1802" s="0" t="n">
        <v>13</v>
      </c>
      <c r="AU1802" s="0" t="n">
        <v>32</v>
      </c>
      <c r="AX1802" s="0" t="s">
        <v>7372</v>
      </c>
    </row>
    <row r="1803" customFormat="false" ht="15" hidden="false" customHeight="false" outlineLevel="0" collapsed="false">
      <c r="A1803" s="0" t="s">
        <v>9464</v>
      </c>
      <c r="B1803" s="0" t="s">
        <v>9300</v>
      </c>
      <c r="C1803" s="0" t="s">
        <v>9465</v>
      </c>
      <c r="D1803" s="1" t="s">
        <v>9466</v>
      </c>
      <c r="E1803" s="1" t="s">
        <v>9466</v>
      </c>
      <c r="G1803" s="5" t="s">
        <v>9466</v>
      </c>
      <c r="H1803" s="5"/>
      <c r="I1803" s="5"/>
      <c r="J1803" s="5"/>
      <c r="K1803" s="5"/>
      <c r="L1803" s="5"/>
      <c r="M1803" s="5"/>
      <c r="N1803" s="5"/>
      <c r="O1803" s="0" t="s">
        <v>9465</v>
      </c>
      <c r="P1803" s="0" t="s">
        <v>9467</v>
      </c>
      <c r="Q1803" s="0" t="s">
        <v>51</v>
      </c>
      <c r="R1803" s="0" t="s">
        <v>52</v>
      </c>
      <c r="S1803" s="0" t="n">
        <v>2</v>
      </c>
      <c r="T1803" s="0" t="n">
        <v>2222</v>
      </c>
      <c r="U1803" s="0" t="n">
        <v>2222</v>
      </c>
      <c r="V1803" s="0" t="n">
        <v>2573</v>
      </c>
      <c r="X1803" s="0" t="n">
        <v>4</v>
      </c>
      <c r="Y1803" s="0" t="s">
        <v>128</v>
      </c>
      <c r="Z1803" s="0" t="n">
        <v>2222</v>
      </c>
      <c r="AA1803" s="0" t="s">
        <v>54</v>
      </c>
      <c r="AB1803" s="0" t="s">
        <v>54</v>
      </c>
      <c r="AC1803" s="0" t="n">
        <v>3.4</v>
      </c>
      <c r="AD1803" s="0" t="s">
        <v>9468</v>
      </c>
      <c r="AG1803" s="6" t="n">
        <v>42521</v>
      </c>
      <c r="AH1803" s="0" t="n">
        <v>32</v>
      </c>
      <c r="AI1803" s="0" t="n">
        <v>36</v>
      </c>
      <c r="AK1803" s="0" t="n">
        <v>3.4</v>
      </c>
      <c r="AL1803" s="6" t="n">
        <v>42521</v>
      </c>
      <c r="AM1803" s="0" t="s">
        <v>56</v>
      </c>
      <c r="AN1803" s="0" t="s">
        <v>56</v>
      </c>
      <c r="AO1803" s="0" t="s">
        <v>56</v>
      </c>
      <c r="AP1803" s="0" t="s">
        <v>56</v>
      </c>
      <c r="AQ1803" s="0" t="s">
        <v>70</v>
      </c>
      <c r="AR1803" s="0" t="s">
        <v>70</v>
      </c>
      <c r="AS1803" s="0" t="s">
        <v>128</v>
      </c>
      <c r="AT1803" s="0" t="n">
        <v>3</v>
      </c>
      <c r="AU1803" s="0" t="n">
        <v>4</v>
      </c>
      <c r="AW1803" s="0" t="s">
        <v>9469</v>
      </c>
      <c r="AX1803" s="0" t="s">
        <v>7372</v>
      </c>
      <c r="AY1803" s="0" t="s">
        <v>1071</v>
      </c>
    </row>
    <row r="1804" customFormat="false" ht="15" hidden="false" customHeight="false" outlineLevel="0" collapsed="false">
      <c r="A1804" s="0" t="s">
        <v>9470</v>
      </c>
      <c r="B1804" s="0" t="s">
        <v>9300</v>
      </c>
      <c r="C1804" s="0" t="s">
        <v>9471</v>
      </c>
      <c r="D1804" s="1" t="s">
        <v>9472</v>
      </c>
      <c r="E1804" s="1" t="s">
        <v>9472</v>
      </c>
      <c r="G1804" s="5" t="s">
        <v>9472</v>
      </c>
      <c r="H1804" s="5" t="s">
        <v>9473</v>
      </c>
      <c r="I1804" s="5" t="s">
        <v>9474</v>
      </c>
      <c r="J1804" s="5"/>
      <c r="K1804" s="5"/>
      <c r="L1804" s="5"/>
      <c r="M1804" s="5"/>
      <c r="N1804" s="5"/>
      <c r="O1804" s="0" t="s">
        <v>9471</v>
      </c>
      <c r="P1804" s="0" t="s">
        <v>9475</v>
      </c>
      <c r="Q1804" s="0" t="s">
        <v>51</v>
      </c>
      <c r="R1804" s="0" t="s">
        <v>52</v>
      </c>
      <c r="S1804" s="0" t="n">
        <v>3.387</v>
      </c>
      <c r="T1804" s="0" t="n">
        <v>2042</v>
      </c>
      <c r="U1804" s="0" t="n">
        <v>2042</v>
      </c>
      <c r="V1804" s="0" t="n">
        <v>2041</v>
      </c>
      <c r="W1804" s="0" t="s">
        <v>9476</v>
      </c>
      <c r="X1804" s="0" t="n">
        <v>937</v>
      </c>
      <c r="Y1804" s="0" t="s">
        <v>1154</v>
      </c>
      <c r="Z1804" s="0" t="n">
        <v>2042</v>
      </c>
      <c r="AA1804" s="0" t="s">
        <v>54</v>
      </c>
      <c r="AB1804" s="0" t="s">
        <v>54</v>
      </c>
      <c r="AC1804" s="0" t="n">
        <v>6.895</v>
      </c>
      <c r="AD1804" s="0" t="s">
        <v>9477</v>
      </c>
      <c r="AG1804" s="6" t="n">
        <v>42735</v>
      </c>
      <c r="AH1804" s="0" t="n">
        <v>130</v>
      </c>
      <c r="AI1804" s="0" t="n">
        <v>137</v>
      </c>
      <c r="AJ1804" s="6" t="n">
        <v>42735</v>
      </c>
      <c r="AK1804" s="0" t="n">
        <v>6.895</v>
      </c>
      <c r="AL1804" s="6" t="n">
        <v>42735</v>
      </c>
      <c r="AM1804" s="0" t="n">
        <v>2.425</v>
      </c>
      <c r="AN1804" s="0" t="n">
        <v>2.556</v>
      </c>
      <c r="AO1804" s="0" t="n">
        <v>5.831</v>
      </c>
      <c r="AP1804" s="0" t="n">
        <v>6.515</v>
      </c>
      <c r="AQ1804" s="0" t="s">
        <v>9305</v>
      </c>
      <c r="AR1804" s="0" t="s">
        <v>58</v>
      </c>
      <c r="AS1804" s="0" t="s">
        <v>1154</v>
      </c>
      <c r="AT1804" s="0" t="n">
        <v>15</v>
      </c>
      <c r="AU1804" s="0" t="n">
        <v>40</v>
      </c>
      <c r="AV1804" s="0" t="s">
        <v>7372</v>
      </c>
      <c r="AX1804" s="0" t="s">
        <v>7372</v>
      </c>
      <c r="AY1804" s="0" t="s">
        <v>9478</v>
      </c>
    </row>
    <row r="1805" customFormat="false" ht="15" hidden="false" customHeight="false" outlineLevel="0" collapsed="false">
      <c r="A1805" s="0" t="s">
        <v>9479</v>
      </c>
      <c r="B1805" s="0" t="s">
        <v>9300</v>
      </c>
      <c r="C1805" s="0" t="s">
        <v>9480</v>
      </c>
      <c r="D1805" s="1" t="s">
        <v>9481</v>
      </c>
      <c r="E1805" s="1" t="s">
        <v>9481</v>
      </c>
      <c r="G1805" s="5" t="s">
        <v>9481</v>
      </c>
      <c r="H1805" s="5"/>
      <c r="I1805" s="5"/>
      <c r="J1805" s="5"/>
      <c r="K1805" s="5"/>
      <c r="L1805" s="5"/>
      <c r="M1805" s="5"/>
      <c r="N1805" s="5"/>
      <c r="O1805" s="0" t="s">
        <v>9480</v>
      </c>
      <c r="P1805" s="0" t="s">
        <v>9482</v>
      </c>
      <c r="Q1805" s="0" t="s">
        <v>51</v>
      </c>
      <c r="R1805" s="0" t="s">
        <v>52</v>
      </c>
      <c r="S1805" s="0" t="n">
        <v>381</v>
      </c>
      <c r="T1805" s="0" t="n">
        <v>2561</v>
      </c>
      <c r="U1805" s="0" t="n">
        <v>2561</v>
      </c>
      <c r="V1805" s="0" t="n">
        <v>2432</v>
      </c>
      <c r="W1805" s="0" t="s">
        <v>9483</v>
      </c>
      <c r="X1805" s="0" t="n">
        <v>150</v>
      </c>
      <c r="Y1805" s="0" t="s">
        <v>1154</v>
      </c>
      <c r="Z1805" s="0" t="n">
        <v>2561</v>
      </c>
      <c r="AA1805" s="0" t="s">
        <v>54</v>
      </c>
      <c r="AB1805" s="0" t="s">
        <v>54</v>
      </c>
      <c r="AC1805" s="0" t="n">
        <v>1.329</v>
      </c>
      <c r="AD1805" s="0" t="s">
        <v>9312</v>
      </c>
      <c r="AG1805" s="6" t="n">
        <v>42460</v>
      </c>
      <c r="AH1805" s="0" t="e">
        <f aca="false">+ac0-5</f>
        <v>#NAME?</v>
      </c>
      <c r="AI1805" s="0" t="e">
        <f aca="false">+ac0-6</f>
        <v>#NAME?</v>
      </c>
      <c r="AJ1805" s="6" t="n">
        <v>42460</v>
      </c>
      <c r="AK1805" s="0" t="n">
        <v>1.329</v>
      </c>
      <c r="AL1805" s="6" t="n">
        <v>42460</v>
      </c>
      <c r="AM1805" s="0" t="n">
        <v>597</v>
      </c>
      <c r="AN1805" s="0" t="n">
        <v>680</v>
      </c>
      <c r="AO1805" s="0" t="n">
        <v>369</v>
      </c>
      <c r="AP1805" s="0" t="n">
        <v>412</v>
      </c>
      <c r="AQ1805" s="0" t="s">
        <v>9305</v>
      </c>
      <c r="AR1805" s="0" t="s">
        <v>58</v>
      </c>
      <c r="AS1805" s="0" t="s">
        <v>1154</v>
      </c>
      <c r="AT1805" s="0" t="n">
        <v>9</v>
      </c>
      <c r="AU1805" s="0" t="n">
        <v>23</v>
      </c>
      <c r="AX1805" s="0" t="s">
        <v>7372</v>
      </c>
    </row>
    <row r="1806" customFormat="false" ht="15" hidden="false" customHeight="false" outlineLevel="0" collapsed="false">
      <c r="A1806" s="0" t="s">
        <v>9484</v>
      </c>
      <c r="B1806" s="0" t="s">
        <v>9300</v>
      </c>
      <c r="C1806" s="0" t="s">
        <v>9485</v>
      </c>
      <c r="D1806" s="1" t="s">
        <v>9486</v>
      </c>
      <c r="E1806" s="1" t="s">
        <v>9486</v>
      </c>
      <c r="G1806" s="5" t="s">
        <v>9486</v>
      </c>
      <c r="H1806" s="5"/>
      <c r="I1806" s="5"/>
      <c r="J1806" s="5"/>
      <c r="K1806" s="5"/>
      <c r="L1806" s="5"/>
      <c r="M1806" s="5"/>
      <c r="N1806" s="5"/>
      <c r="O1806" s="0" t="s">
        <v>9485</v>
      </c>
      <c r="P1806" s="0" t="s">
        <v>9487</v>
      </c>
      <c r="Q1806" s="0" t="s">
        <v>51</v>
      </c>
      <c r="R1806" s="0" t="s">
        <v>52</v>
      </c>
      <c r="S1806" s="0" t="n">
        <v>4.317</v>
      </c>
      <c r="T1806" s="0" t="n">
        <v>2813</v>
      </c>
      <c r="U1806" s="0" t="n">
        <v>2813</v>
      </c>
      <c r="V1806" s="0" t="n">
        <v>2825</v>
      </c>
      <c r="X1806" s="0" t="n">
        <v>671</v>
      </c>
      <c r="Y1806" s="0" t="s">
        <v>1154</v>
      </c>
      <c r="Z1806" s="0" t="n">
        <v>2813</v>
      </c>
      <c r="AA1806" s="0" t="s">
        <v>54</v>
      </c>
      <c r="AB1806" s="0" t="s">
        <v>54</v>
      </c>
      <c r="AC1806" s="0" t="n">
        <v>16.27</v>
      </c>
      <c r="AD1806" s="0" t="s">
        <v>9312</v>
      </c>
      <c r="AG1806" s="6" t="n">
        <v>42460</v>
      </c>
      <c r="AH1806" s="0" t="n">
        <v>135</v>
      </c>
      <c r="AI1806" s="0" t="n">
        <v>153</v>
      </c>
      <c r="AJ1806" s="6" t="n">
        <v>42460</v>
      </c>
      <c r="AK1806" s="0" t="n">
        <v>16.27</v>
      </c>
      <c r="AL1806" s="6" t="n">
        <v>42460</v>
      </c>
      <c r="AM1806" s="0" t="n">
        <v>4.52</v>
      </c>
      <c r="AN1806" s="0" t="n">
        <v>5.146</v>
      </c>
      <c r="AO1806" s="0" t="n">
        <v>2.458</v>
      </c>
      <c r="AP1806" s="0" t="n">
        <v>2.747</v>
      </c>
      <c r="AQ1806" s="0" t="s">
        <v>9305</v>
      </c>
      <c r="AR1806" s="0" t="s">
        <v>58</v>
      </c>
      <c r="AS1806" s="0" t="s">
        <v>1154</v>
      </c>
      <c r="AT1806" s="0" t="n">
        <v>59</v>
      </c>
      <c r="AU1806" s="0" t="n">
        <v>94</v>
      </c>
      <c r="AV1806" s="0" t="s">
        <v>9312</v>
      </c>
      <c r="AX1806" s="0" t="s">
        <v>7372</v>
      </c>
      <c r="AY1806" s="0" t="s">
        <v>9488</v>
      </c>
    </row>
    <row r="1807" customFormat="false" ht="15" hidden="false" customHeight="false" outlineLevel="0" collapsed="false">
      <c r="A1807" s="0" t="s">
        <v>9489</v>
      </c>
      <c r="B1807" s="0" t="s">
        <v>9300</v>
      </c>
      <c r="C1807" s="0" t="s">
        <v>9490</v>
      </c>
      <c r="D1807" s="1" t="s">
        <v>9491</v>
      </c>
      <c r="E1807" s="1" t="s">
        <v>9491</v>
      </c>
      <c r="G1807" s="5" t="s">
        <v>9491</v>
      </c>
      <c r="H1807" s="5"/>
      <c r="I1807" s="5"/>
      <c r="J1807" s="5"/>
      <c r="K1807" s="5"/>
      <c r="L1807" s="5"/>
      <c r="M1807" s="5"/>
      <c r="N1807" s="5" t="s">
        <v>9492</v>
      </c>
      <c r="O1807" s="0" t="s">
        <v>9490</v>
      </c>
      <c r="P1807" s="0" t="s">
        <v>9493</v>
      </c>
      <c r="Q1807" s="0" t="s">
        <v>51</v>
      </c>
      <c r="R1807" s="0" t="s">
        <v>52</v>
      </c>
      <c r="S1807" s="0" t="n">
        <v>398</v>
      </c>
      <c r="T1807" s="0" t="n">
        <v>2611</v>
      </c>
      <c r="U1807" s="0" t="n">
        <v>2611</v>
      </c>
      <c r="X1807" s="0" t="n">
        <v>25</v>
      </c>
      <c r="Y1807" s="0" t="s">
        <v>1154</v>
      </c>
      <c r="Z1807" s="0" t="n">
        <v>2611</v>
      </c>
      <c r="AA1807" s="0" t="s">
        <v>54</v>
      </c>
      <c r="AB1807" s="0" t="s">
        <v>54</v>
      </c>
      <c r="AC1807" s="0" t="n">
        <v>3.423</v>
      </c>
      <c r="AD1807" s="0" t="s">
        <v>9494</v>
      </c>
      <c r="AG1807" s="6" t="n">
        <v>42460</v>
      </c>
      <c r="AH1807" s="0" t="n">
        <v>2</v>
      </c>
      <c r="AI1807" s="0" t="n">
        <v>3</v>
      </c>
      <c r="AJ1807" s="6" t="n">
        <v>42460</v>
      </c>
      <c r="AK1807" s="0" t="n">
        <v>3.423</v>
      </c>
      <c r="AL1807" s="6" t="n">
        <v>42460</v>
      </c>
      <c r="AM1807" s="0" t="n">
        <v>530</v>
      </c>
      <c r="AN1807" s="0" t="n">
        <v>603</v>
      </c>
      <c r="AO1807" s="0" t="n">
        <v>146</v>
      </c>
      <c r="AP1807" s="0" t="n">
        <v>163</v>
      </c>
      <c r="AQ1807" s="0" t="s">
        <v>9305</v>
      </c>
      <c r="AR1807" s="0" t="s">
        <v>58</v>
      </c>
      <c r="AS1807" s="0" t="s">
        <v>1154</v>
      </c>
      <c r="AT1807" s="0" t="n">
        <v>14</v>
      </c>
      <c r="AU1807" s="0" t="n">
        <v>18</v>
      </c>
      <c r="AV1807" s="0" t="s">
        <v>9495</v>
      </c>
      <c r="AX1807" s="0" t="s">
        <v>7372</v>
      </c>
    </row>
    <row r="1808" customFormat="false" ht="15" hidden="false" customHeight="false" outlineLevel="0" collapsed="false">
      <c r="A1808" s="0" t="s">
        <v>9496</v>
      </c>
      <c r="B1808" s="0" t="s">
        <v>9300</v>
      </c>
      <c r="C1808" s="0" t="s">
        <v>9497</v>
      </c>
      <c r="D1808" s="1" t="s">
        <v>9498</v>
      </c>
      <c r="E1808" s="1" t="s">
        <v>9498</v>
      </c>
      <c r="G1808" s="5" t="s">
        <v>9498</v>
      </c>
      <c r="H1808" s="5"/>
      <c r="I1808" s="5"/>
      <c r="J1808" s="5"/>
      <c r="K1808" s="5"/>
      <c r="L1808" s="5"/>
      <c r="M1808" s="5"/>
      <c r="N1808" s="5"/>
      <c r="O1808" s="0" t="s">
        <v>9497</v>
      </c>
      <c r="P1808" s="0" t="s">
        <v>9499</v>
      </c>
      <c r="Q1808" s="0" t="s">
        <v>51</v>
      </c>
      <c r="R1808" s="0" t="s">
        <v>52</v>
      </c>
      <c r="S1808" s="0" t="n">
        <v>1.513</v>
      </c>
      <c r="T1808" s="0" t="n">
        <v>2014</v>
      </c>
      <c r="U1808" s="0" t="n">
        <v>2014</v>
      </c>
      <c r="X1808" s="0" t="n">
        <v>1</v>
      </c>
      <c r="Y1808" s="0" t="s">
        <v>1154</v>
      </c>
      <c r="Z1808" s="0" t="n">
        <v>2014</v>
      </c>
      <c r="AA1808" s="0" t="s">
        <v>54</v>
      </c>
      <c r="AB1808" s="0" t="s">
        <v>54</v>
      </c>
      <c r="AC1808" s="0" t="n">
        <v>3.779</v>
      </c>
      <c r="AD1808" s="0" t="s">
        <v>9312</v>
      </c>
      <c r="AG1808" s="6" t="n">
        <v>42460</v>
      </c>
      <c r="AH1808" s="0" t="n">
        <v>106</v>
      </c>
      <c r="AI1808" s="0" t="n">
        <v>121</v>
      </c>
      <c r="AJ1808" s="6" t="n">
        <v>42460</v>
      </c>
      <c r="AK1808" s="0" t="n">
        <v>3.779</v>
      </c>
      <c r="AL1808" s="6" t="n">
        <v>42460</v>
      </c>
      <c r="AM1808" s="0" t="n">
        <v>1.531</v>
      </c>
      <c r="AN1808" s="0" t="n">
        <v>1.743</v>
      </c>
      <c r="AO1808" s="0" t="n">
        <v>2.023</v>
      </c>
      <c r="AP1808" s="0" t="n">
        <v>2.261</v>
      </c>
      <c r="AQ1808" s="0" t="s">
        <v>9305</v>
      </c>
      <c r="AR1808" s="0" t="s">
        <v>58</v>
      </c>
      <c r="AS1808" s="0" t="s">
        <v>1154</v>
      </c>
      <c r="AT1808" s="0" t="n">
        <v>21</v>
      </c>
      <c r="AU1808" s="0" t="n">
        <v>57</v>
      </c>
      <c r="AV1808" s="0" t="s">
        <v>7372</v>
      </c>
      <c r="AX1808" s="0" t="s">
        <v>7372</v>
      </c>
      <c r="AY1808" s="0" t="s">
        <v>9500</v>
      </c>
    </row>
    <row r="1809" customFormat="false" ht="15" hidden="false" customHeight="false" outlineLevel="0" collapsed="false">
      <c r="A1809" s="0" t="s">
        <v>9501</v>
      </c>
      <c r="B1809" s="0" t="s">
        <v>9300</v>
      </c>
      <c r="C1809" s="0" t="s">
        <v>9502</v>
      </c>
      <c r="D1809" s="1" t="s">
        <v>9503</v>
      </c>
      <c r="E1809" s="1" t="s">
        <v>9503</v>
      </c>
      <c r="G1809" s="5" t="s">
        <v>9503</v>
      </c>
      <c r="H1809" s="5" t="s">
        <v>9504</v>
      </c>
      <c r="I1809" s="5"/>
      <c r="J1809" s="5"/>
      <c r="K1809" s="5"/>
      <c r="L1809" s="5"/>
      <c r="M1809" s="5"/>
      <c r="N1809" s="5"/>
      <c r="O1809" s="0" t="s">
        <v>9502</v>
      </c>
      <c r="P1809" s="0" t="s">
        <v>9505</v>
      </c>
      <c r="Q1809" s="0" t="s">
        <v>51</v>
      </c>
      <c r="R1809" s="0" t="s">
        <v>52</v>
      </c>
      <c r="S1809" s="0" t="n">
        <v>1.88</v>
      </c>
      <c r="T1809" s="0" t="n">
        <v>2110</v>
      </c>
      <c r="U1809" s="0" t="n">
        <v>2110</v>
      </c>
      <c r="V1809" s="0" t="n">
        <v>2120</v>
      </c>
      <c r="W1809" s="0" t="s">
        <v>9506</v>
      </c>
      <c r="X1809" s="0" t="n">
        <v>73</v>
      </c>
      <c r="Y1809" s="0" t="s">
        <v>1154</v>
      </c>
      <c r="Z1809" s="0" t="n">
        <v>2110</v>
      </c>
      <c r="AA1809" s="0" t="s">
        <v>54</v>
      </c>
      <c r="AB1809" s="0" t="s">
        <v>54</v>
      </c>
      <c r="AC1809" s="0" t="n">
        <v>6.129</v>
      </c>
      <c r="AD1809" s="0" t="s">
        <v>9312</v>
      </c>
      <c r="AG1809" s="6" t="n">
        <v>42460</v>
      </c>
      <c r="AH1809" s="0" t="e">
        <f aca="false">+ac0-40</f>
        <v>#NAME?</v>
      </c>
      <c r="AI1809" s="0" t="e">
        <f aca="false">+ac0-45</f>
        <v>#NAME?</v>
      </c>
      <c r="AJ1809" s="6" t="n">
        <v>42460</v>
      </c>
      <c r="AK1809" s="0" t="n">
        <v>6.129</v>
      </c>
      <c r="AL1809" s="6" t="n">
        <v>42460</v>
      </c>
      <c r="AM1809" s="0" t="n">
        <v>1.851</v>
      </c>
      <c r="AN1809" s="0" t="n">
        <v>2.107</v>
      </c>
      <c r="AO1809" s="0" t="n">
        <v>2.331</v>
      </c>
      <c r="AP1809" s="0" t="n">
        <v>2.604</v>
      </c>
      <c r="AQ1809" s="0" t="s">
        <v>9305</v>
      </c>
      <c r="AR1809" s="0" t="s">
        <v>58</v>
      </c>
      <c r="AS1809" s="0" t="s">
        <v>1154</v>
      </c>
      <c r="AT1809" s="0" t="n">
        <v>26</v>
      </c>
      <c r="AU1809" s="0" t="n">
        <v>27</v>
      </c>
      <c r="AV1809" s="0" t="s">
        <v>9312</v>
      </c>
      <c r="AX1809" s="0" t="s">
        <v>7372</v>
      </c>
    </row>
    <row r="1810" customFormat="false" ht="15" hidden="false" customHeight="false" outlineLevel="0" collapsed="false">
      <c r="A1810" s="0" t="s">
        <v>9507</v>
      </c>
      <c r="B1810" s="0" t="s">
        <v>9300</v>
      </c>
      <c r="C1810" s="0" t="s">
        <v>9508</v>
      </c>
      <c r="D1810" s="1" t="s">
        <v>9509</v>
      </c>
      <c r="E1810" s="1" t="s">
        <v>9509</v>
      </c>
      <c r="G1810" s="5" t="s">
        <v>9509</v>
      </c>
      <c r="H1810" s="5"/>
      <c r="I1810" s="5"/>
      <c r="J1810" s="5"/>
      <c r="K1810" s="5"/>
      <c r="L1810" s="5"/>
      <c r="M1810" s="5"/>
      <c r="N1810" s="5"/>
      <c r="O1810" s="0" t="s">
        <v>9508</v>
      </c>
      <c r="P1810" s="0" t="s">
        <v>9510</v>
      </c>
      <c r="Q1810" s="0" t="s">
        <v>51</v>
      </c>
      <c r="R1810" s="0" t="s">
        <v>52</v>
      </c>
      <c r="S1810" s="0" t="n">
        <v>1</v>
      </c>
      <c r="T1810" s="0" t="n">
        <v>1082</v>
      </c>
      <c r="U1810" s="0" t="n">
        <v>1082</v>
      </c>
      <c r="V1810" s="0" t="n">
        <v>1072</v>
      </c>
      <c r="X1810" s="0" t="n">
        <v>6</v>
      </c>
      <c r="Y1810" s="0" t="s">
        <v>512</v>
      </c>
      <c r="Z1810" s="0" t="n">
        <v>1082</v>
      </c>
      <c r="AA1810" s="0" t="s">
        <v>54</v>
      </c>
      <c r="AB1810" s="0" t="s">
        <v>54</v>
      </c>
      <c r="AC1810" s="0" t="n">
        <v>1.5</v>
      </c>
      <c r="AD1810" s="0" t="s">
        <v>9511</v>
      </c>
      <c r="AG1810" s="6" t="n">
        <v>42460</v>
      </c>
      <c r="AH1810" s="0" t="n">
        <v>94</v>
      </c>
      <c r="AI1810" s="0" t="n">
        <v>107</v>
      </c>
      <c r="AK1810" s="0" t="n">
        <v>1.5</v>
      </c>
      <c r="AL1810" s="0" t="n">
        <v>2016</v>
      </c>
      <c r="AM1810" s="0" t="s">
        <v>56</v>
      </c>
      <c r="AN1810" s="0" t="s">
        <v>56</v>
      </c>
      <c r="AO1810" s="0" t="s">
        <v>56</v>
      </c>
      <c r="AP1810" s="0" t="s">
        <v>56</v>
      </c>
      <c r="AQ1810" s="0" t="s">
        <v>70</v>
      </c>
      <c r="AR1810" s="0" t="s">
        <v>70</v>
      </c>
      <c r="AS1810" s="0" t="s">
        <v>512</v>
      </c>
      <c r="AT1810" s="0" t="n">
        <v>2</v>
      </c>
      <c r="AU1810" s="0" t="n">
        <v>5</v>
      </c>
      <c r="AV1810" s="0" t="s">
        <v>9511</v>
      </c>
      <c r="AW1810" s="0" t="s">
        <v>9511</v>
      </c>
      <c r="AX1810" s="0" t="s">
        <v>7372</v>
      </c>
      <c r="AY1810" s="0" t="s">
        <v>9512</v>
      </c>
    </row>
    <row r="1811" customFormat="false" ht="15" hidden="false" customHeight="false" outlineLevel="0" collapsed="false">
      <c r="A1811" s="0" t="s">
        <v>9513</v>
      </c>
      <c r="B1811" s="0" t="s">
        <v>9300</v>
      </c>
      <c r="C1811" s="0" t="s">
        <v>9514</v>
      </c>
      <c r="D1811" s="1" t="s">
        <v>9515</v>
      </c>
      <c r="E1811" s="1" t="s">
        <v>9515</v>
      </c>
      <c r="G1811" s="5" t="s">
        <v>9515</v>
      </c>
      <c r="H1811" s="5"/>
      <c r="I1811" s="5"/>
      <c r="J1811" s="5"/>
      <c r="K1811" s="5"/>
      <c r="L1811" s="5"/>
      <c r="M1811" s="5"/>
      <c r="N1811" s="5"/>
      <c r="O1811" s="0" t="s">
        <v>9514</v>
      </c>
      <c r="P1811" s="0" t="s">
        <v>9516</v>
      </c>
      <c r="Q1811" s="0" t="s">
        <v>51</v>
      </c>
      <c r="R1811" s="0" t="s">
        <v>52</v>
      </c>
      <c r="S1811" s="0" t="n">
        <v>655</v>
      </c>
      <c r="T1811" s="0" t="n">
        <v>2030</v>
      </c>
      <c r="U1811" s="0" t="n">
        <v>2030</v>
      </c>
      <c r="W1811" s="0" t="s">
        <v>9517</v>
      </c>
      <c r="X1811" s="0" t="n">
        <v>985</v>
      </c>
      <c r="Y1811" s="0" t="s">
        <v>1154</v>
      </c>
      <c r="Z1811" s="0" t="n">
        <v>2030</v>
      </c>
      <c r="AA1811" s="0" t="s">
        <v>54</v>
      </c>
      <c r="AB1811" s="0" t="s">
        <v>54</v>
      </c>
      <c r="AC1811" s="0" t="n">
        <v>1.238</v>
      </c>
      <c r="AD1811" s="0" t="s">
        <v>9355</v>
      </c>
      <c r="AG1811" s="6" t="n">
        <v>42460</v>
      </c>
      <c r="AH1811" s="0" t="n">
        <v>14</v>
      </c>
      <c r="AI1811" s="0" t="n">
        <v>16</v>
      </c>
      <c r="AJ1811" s="6" t="n">
        <v>42460</v>
      </c>
      <c r="AK1811" s="0" t="n">
        <v>1.238</v>
      </c>
      <c r="AL1811" s="6" t="n">
        <v>42460</v>
      </c>
      <c r="AM1811" s="0" t="n">
        <v>399</v>
      </c>
      <c r="AN1811" s="0" t="n">
        <v>455</v>
      </c>
      <c r="AO1811" s="0" t="n">
        <v>165</v>
      </c>
      <c r="AP1811" s="0" t="n">
        <v>184</v>
      </c>
      <c r="AQ1811" s="0" t="s">
        <v>9305</v>
      </c>
      <c r="AR1811" s="0" t="s">
        <v>58</v>
      </c>
      <c r="AS1811" s="0" t="s">
        <v>1154</v>
      </c>
      <c r="AT1811" s="0" t="n">
        <v>15</v>
      </c>
      <c r="AU1811" s="0" t="n">
        <v>24</v>
      </c>
      <c r="AV1811" s="0" t="s">
        <v>9518</v>
      </c>
      <c r="AX1811" s="0" t="s">
        <v>7372</v>
      </c>
    </row>
    <row r="1812" customFormat="false" ht="15" hidden="false" customHeight="false" outlineLevel="0" collapsed="false">
      <c r="A1812" s="0" t="s">
        <v>9519</v>
      </c>
      <c r="B1812" s="0" t="s">
        <v>9300</v>
      </c>
      <c r="C1812" s="0" t="s">
        <v>9520</v>
      </c>
      <c r="D1812" s="1" t="s">
        <v>9521</v>
      </c>
      <c r="E1812" s="1" t="s">
        <v>9521</v>
      </c>
      <c r="G1812" s="5" t="s">
        <v>9521</v>
      </c>
      <c r="H1812" s="5"/>
      <c r="I1812" s="5"/>
      <c r="J1812" s="5"/>
      <c r="K1812" s="5"/>
      <c r="L1812" s="5"/>
      <c r="M1812" s="5"/>
      <c r="N1812" s="5"/>
      <c r="O1812" s="0" t="s">
        <v>9520</v>
      </c>
      <c r="P1812" s="0" t="s">
        <v>9522</v>
      </c>
      <c r="Q1812" s="0" t="s">
        <v>51</v>
      </c>
      <c r="R1812" s="0" t="s">
        <v>52</v>
      </c>
      <c r="S1812" s="0" t="n">
        <v>1.978</v>
      </c>
      <c r="T1812" s="0" t="n">
        <v>2059</v>
      </c>
      <c r="U1812" s="0" t="n">
        <v>2059</v>
      </c>
      <c r="V1812" s="0" t="n">
        <v>1042</v>
      </c>
      <c r="W1812" s="0" t="s">
        <v>9523</v>
      </c>
      <c r="X1812" s="0" t="n">
        <v>991</v>
      </c>
      <c r="Y1812" s="0" t="s">
        <v>1154</v>
      </c>
      <c r="Z1812" s="0" t="n">
        <v>2059</v>
      </c>
      <c r="AA1812" s="0" t="s">
        <v>54</v>
      </c>
      <c r="AB1812" s="0" t="s">
        <v>54</v>
      </c>
      <c r="AC1812" s="0" t="n">
        <v>3.241</v>
      </c>
      <c r="AD1812" s="0" t="s">
        <v>9524</v>
      </c>
      <c r="AG1812" s="6" t="n">
        <v>42460</v>
      </c>
      <c r="AH1812" s="0" t="n">
        <v>103</v>
      </c>
      <c r="AI1812" s="0" t="n">
        <v>118</v>
      </c>
      <c r="AJ1812" s="6" t="n">
        <v>42460</v>
      </c>
      <c r="AK1812" s="0" t="n">
        <v>3.241</v>
      </c>
      <c r="AL1812" s="6" t="n">
        <v>42460</v>
      </c>
      <c r="AM1812" s="0" t="n">
        <v>2.106</v>
      </c>
      <c r="AN1812" s="0" t="n">
        <v>2.398</v>
      </c>
      <c r="AO1812" s="0" t="n">
        <v>1.4</v>
      </c>
      <c r="AP1812" s="0" t="n">
        <v>1.564</v>
      </c>
      <c r="AQ1812" s="0" t="s">
        <v>9305</v>
      </c>
      <c r="AR1812" s="0" t="s">
        <v>58</v>
      </c>
      <c r="AS1812" s="0" t="s">
        <v>1154</v>
      </c>
      <c r="AT1812" s="0" t="n">
        <v>22</v>
      </c>
      <c r="AU1812" s="0" t="n">
        <v>71</v>
      </c>
      <c r="AV1812" s="0" t="s">
        <v>7372</v>
      </c>
      <c r="AX1812" s="0" t="s">
        <v>7372</v>
      </c>
    </row>
    <row r="1813" customFormat="false" ht="15" hidden="false" customHeight="false" outlineLevel="0" collapsed="false">
      <c r="A1813" s="0" t="s">
        <v>9525</v>
      </c>
      <c r="B1813" s="0" t="s">
        <v>9300</v>
      </c>
      <c r="C1813" s="0" t="s">
        <v>9526</v>
      </c>
      <c r="D1813" s="1" t="s">
        <v>9527</v>
      </c>
      <c r="E1813" s="1" t="s">
        <v>9527</v>
      </c>
      <c r="G1813" s="5" t="s">
        <v>9527</v>
      </c>
      <c r="H1813" s="5" t="s">
        <v>9528</v>
      </c>
      <c r="I1813" s="5" t="s">
        <v>9529</v>
      </c>
      <c r="J1813" s="5"/>
      <c r="K1813" s="5"/>
      <c r="L1813" s="5"/>
      <c r="M1813" s="5"/>
      <c r="N1813" s="5"/>
      <c r="O1813" s="0" t="s">
        <v>9526</v>
      </c>
      <c r="P1813" s="0" t="s">
        <v>9530</v>
      </c>
      <c r="Q1813" s="0" t="s">
        <v>51</v>
      </c>
      <c r="R1813" s="0" t="s">
        <v>52</v>
      </c>
      <c r="S1813" s="0" t="n">
        <v>1.006</v>
      </c>
      <c r="T1813" s="0" t="n">
        <v>2830</v>
      </c>
      <c r="U1813" s="0" t="n">
        <v>2830</v>
      </c>
      <c r="X1813" s="0" t="n">
        <v>57</v>
      </c>
      <c r="Y1813" s="0" t="s">
        <v>1154</v>
      </c>
      <c r="Z1813" s="0" t="n">
        <v>2830</v>
      </c>
      <c r="AA1813" s="0" t="s">
        <v>54</v>
      </c>
      <c r="AB1813" s="0" t="s">
        <v>54</v>
      </c>
      <c r="AC1813" s="0" t="n">
        <v>3.107</v>
      </c>
      <c r="AD1813" s="0" t="s">
        <v>9312</v>
      </c>
      <c r="AG1813" s="6" t="n">
        <v>42460</v>
      </c>
      <c r="AH1813" s="0" t="n">
        <v>37</v>
      </c>
      <c r="AI1813" s="0" t="n">
        <v>42</v>
      </c>
      <c r="AJ1813" s="6" t="n">
        <v>42460</v>
      </c>
      <c r="AK1813" s="0" t="n">
        <v>3.107</v>
      </c>
      <c r="AL1813" s="6" t="n">
        <v>42460</v>
      </c>
      <c r="AM1813" s="0" t="n">
        <v>713</v>
      </c>
      <c r="AN1813" s="0" t="n">
        <v>812</v>
      </c>
      <c r="AO1813" s="0" t="n">
        <v>446</v>
      </c>
      <c r="AP1813" s="0" t="n">
        <v>498</v>
      </c>
      <c r="AQ1813" s="0" t="s">
        <v>9305</v>
      </c>
      <c r="AR1813" s="0" t="s">
        <v>58</v>
      </c>
      <c r="AS1813" s="0" t="s">
        <v>1154</v>
      </c>
      <c r="AT1813" s="0" t="n">
        <v>21</v>
      </c>
      <c r="AU1813" s="0" t="n">
        <v>33</v>
      </c>
      <c r="AX1813" s="0" t="s">
        <v>7372</v>
      </c>
    </row>
    <row r="1814" customFormat="false" ht="15" hidden="false" customHeight="false" outlineLevel="0" collapsed="false">
      <c r="A1814" s="0" t="s">
        <v>9531</v>
      </c>
      <c r="B1814" s="0" t="s">
        <v>9300</v>
      </c>
      <c r="C1814" s="0" t="s">
        <v>9532</v>
      </c>
      <c r="D1814" s="1" t="s">
        <v>9533</v>
      </c>
      <c r="E1814" s="1" t="s">
        <v>9533</v>
      </c>
      <c r="G1814" s="5" t="s">
        <v>9533</v>
      </c>
      <c r="H1814" s="5"/>
      <c r="I1814" s="5"/>
      <c r="J1814" s="5"/>
      <c r="K1814" s="5"/>
      <c r="L1814" s="5"/>
      <c r="M1814" s="5" t="s">
        <v>9534</v>
      </c>
      <c r="N1814" s="5" t="s">
        <v>9535</v>
      </c>
      <c r="O1814" s="0" t="s">
        <v>9532</v>
      </c>
      <c r="P1814" s="0" t="s">
        <v>9536</v>
      </c>
      <c r="Q1814" s="0" t="s">
        <v>51</v>
      </c>
      <c r="R1814" s="0" t="s">
        <v>52</v>
      </c>
      <c r="S1814" s="0" t="n">
        <v>713</v>
      </c>
      <c r="T1814" s="0" t="n">
        <v>2711</v>
      </c>
      <c r="U1814" s="0" t="n">
        <v>2711</v>
      </c>
      <c r="V1814" s="0" t="n">
        <v>2825</v>
      </c>
      <c r="W1814" s="0" t="s">
        <v>9537</v>
      </c>
      <c r="X1814" s="0" t="n">
        <v>61</v>
      </c>
      <c r="Y1814" s="0" t="s">
        <v>1154</v>
      </c>
      <c r="Z1814" s="0" t="n">
        <v>2711</v>
      </c>
      <c r="AA1814" s="0" t="s">
        <v>54</v>
      </c>
      <c r="AB1814" s="0" t="s">
        <v>54</v>
      </c>
      <c r="AC1814" s="0" t="n">
        <v>3.029</v>
      </c>
      <c r="AD1814" s="0" t="s">
        <v>9538</v>
      </c>
      <c r="AG1814" s="6" t="n">
        <v>42460</v>
      </c>
      <c r="AH1814" s="0" t="n">
        <v>29</v>
      </c>
      <c r="AI1814" s="0" t="n">
        <v>33</v>
      </c>
      <c r="AJ1814" s="6" t="n">
        <v>42460</v>
      </c>
      <c r="AK1814" s="0" t="n">
        <v>3.029</v>
      </c>
      <c r="AL1814" s="6" t="n">
        <v>42460</v>
      </c>
      <c r="AM1814" s="0" t="n">
        <v>662</v>
      </c>
      <c r="AN1814" s="0" t="n">
        <v>754</v>
      </c>
      <c r="AO1814" s="0" t="n">
        <v>606</v>
      </c>
      <c r="AP1814" s="0" t="n">
        <v>677</v>
      </c>
      <c r="AQ1814" s="0" t="s">
        <v>9305</v>
      </c>
      <c r="AR1814" s="0" t="s">
        <v>58</v>
      </c>
      <c r="AS1814" s="0" t="s">
        <v>1154</v>
      </c>
      <c r="AT1814" s="0" t="n">
        <v>16</v>
      </c>
      <c r="AU1814" s="0" t="n">
        <v>19</v>
      </c>
      <c r="AV1814" s="0" t="s">
        <v>9539</v>
      </c>
      <c r="AX1814" s="0" t="s">
        <v>7372</v>
      </c>
    </row>
    <row r="1815" customFormat="false" ht="15" hidden="false" customHeight="false" outlineLevel="0" collapsed="false">
      <c r="A1815" s="0" t="s">
        <v>9540</v>
      </c>
      <c r="B1815" s="0" t="s">
        <v>9300</v>
      </c>
      <c r="C1815" s="0" t="s">
        <v>9541</v>
      </c>
      <c r="D1815" s="1" t="s">
        <v>9542</v>
      </c>
      <c r="E1815" s="1" t="s">
        <v>9542</v>
      </c>
      <c r="G1815" s="5" t="s">
        <v>9542</v>
      </c>
      <c r="H1815" s="5"/>
      <c r="I1815" s="5"/>
      <c r="J1815" s="5"/>
      <c r="K1815" s="5"/>
      <c r="L1815" s="5"/>
      <c r="M1815" s="5"/>
      <c r="N1815" s="5"/>
      <c r="O1815" s="0" t="s">
        <v>9541</v>
      </c>
      <c r="P1815" s="0" t="s">
        <v>9543</v>
      </c>
      <c r="Q1815" s="0" t="s">
        <v>51</v>
      </c>
      <c r="R1815" s="0" t="s">
        <v>52</v>
      </c>
      <c r="S1815" s="0" t="n">
        <v>42.078</v>
      </c>
      <c r="T1815" s="0" t="n">
        <v>2620</v>
      </c>
      <c r="U1815" s="0" t="n">
        <v>2620</v>
      </c>
      <c r="V1815" s="0" t="n">
        <v>2611</v>
      </c>
      <c r="W1815" s="0" t="s">
        <v>9544</v>
      </c>
      <c r="X1815" s="0" t="n">
        <v>998</v>
      </c>
      <c r="Y1815" s="0" t="s">
        <v>1154</v>
      </c>
      <c r="Z1815" s="0" t="n">
        <v>2620</v>
      </c>
      <c r="AA1815" s="0" t="s">
        <v>54</v>
      </c>
      <c r="AB1815" s="0" t="s">
        <v>54</v>
      </c>
      <c r="AC1815" s="0" t="n">
        <v>156.515</v>
      </c>
      <c r="AD1815" s="0" t="s">
        <v>9312</v>
      </c>
      <c r="AG1815" s="6" t="n">
        <v>42460</v>
      </c>
      <c r="AH1815" s="0" t="n">
        <v>677</v>
      </c>
      <c r="AI1815" s="0" t="n">
        <v>770</v>
      </c>
      <c r="AJ1815" s="6" t="n">
        <v>42460</v>
      </c>
      <c r="AK1815" s="0" t="n">
        <v>156.515</v>
      </c>
      <c r="AL1815" s="6" t="n">
        <v>42460</v>
      </c>
      <c r="AM1815" s="0" t="n">
        <v>25.16</v>
      </c>
      <c r="AN1815" s="0" t="n">
        <v>28.645</v>
      </c>
      <c r="AO1815" s="0" t="n">
        <v>13.779</v>
      </c>
      <c r="AP1815" s="0" t="n">
        <v>15.396</v>
      </c>
      <c r="AQ1815" s="0" t="s">
        <v>9305</v>
      </c>
      <c r="AR1815" s="0" t="s">
        <v>58</v>
      </c>
      <c r="AS1815" s="0" t="s">
        <v>1154</v>
      </c>
      <c r="AT1815" s="0" t="n">
        <v>505</v>
      </c>
      <c r="AU1815" s="0" t="n">
        <v>686</v>
      </c>
      <c r="AX1815" s="0" t="s">
        <v>7372</v>
      </c>
    </row>
    <row r="1816" customFormat="false" ht="15" hidden="false" customHeight="false" outlineLevel="0" collapsed="false">
      <c r="A1816" s="0" t="s">
        <v>9545</v>
      </c>
      <c r="B1816" s="0" t="s">
        <v>9300</v>
      </c>
      <c r="C1816" s="0" t="s">
        <v>9546</v>
      </c>
      <c r="D1816" s="1" t="s">
        <v>9547</v>
      </c>
      <c r="E1816" s="1" t="s">
        <v>9547</v>
      </c>
      <c r="G1816" s="5" t="s">
        <v>9547</v>
      </c>
      <c r="H1816" s="5" t="s">
        <v>9548</v>
      </c>
      <c r="I1816" s="5"/>
      <c r="J1816" s="5"/>
      <c r="K1816" s="5"/>
      <c r="L1816" s="5"/>
      <c r="M1816" s="5"/>
      <c r="N1816" s="5"/>
      <c r="O1816" s="0" t="s">
        <v>9546</v>
      </c>
      <c r="P1816" s="0" t="s">
        <v>9549</v>
      </c>
      <c r="Q1816" s="0" t="s">
        <v>51</v>
      </c>
      <c r="R1816" s="0" t="s">
        <v>52</v>
      </c>
      <c r="S1816" s="0" t="n">
        <v>2</v>
      </c>
      <c r="T1816" s="0" t="n">
        <v>7211</v>
      </c>
      <c r="U1816" s="0" t="n">
        <v>7211</v>
      </c>
      <c r="X1816" s="0" t="n">
        <v>3</v>
      </c>
      <c r="Y1816" s="0" t="s">
        <v>53</v>
      </c>
      <c r="Z1816" s="0" t="n">
        <v>7211</v>
      </c>
      <c r="AA1816" s="0" t="s">
        <v>54</v>
      </c>
      <c r="AB1816" s="0" t="s">
        <v>54</v>
      </c>
      <c r="AC1816" s="0" t="n">
        <v>55</v>
      </c>
      <c r="AG1816" s="6" t="n">
        <v>42460</v>
      </c>
      <c r="AH1816" s="0" t="n">
        <v>-22</v>
      </c>
      <c r="AI1816" s="0" t="n">
        <v>-25</v>
      </c>
      <c r="AJ1816" s="6" t="n">
        <v>42460</v>
      </c>
      <c r="AK1816" s="0" t="n">
        <v>55</v>
      </c>
      <c r="AL1816" s="6" t="n">
        <v>42460</v>
      </c>
      <c r="AM1816" s="0" t="n">
        <v>107</v>
      </c>
      <c r="AN1816" s="0" t="n">
        <v>121</v>
      </c>
      <c r="AO1816" s="0" t="n">
        <v>328</v>
      </c>
      <c r="AP1816" s="0" t="n">
        <v>366</v>
      </c>
      <c r="AQ1816" s="0" t="s">
        <v>9305</v>
      </c>
      <c r="AR1816" s="0" t="s">
        <v>58</v>
      </c>
      <c r="AS1816" s="0" t="s">
        <v>53</v>
      </c>
      <c r="AT1816" s="0" t="n">
        <v>3</v>
      </c>
      <c r="AU1816" s="0" t="n">
        <v>3</v>
      </c>
      <c r="AX1816" s="0" t="s">
        <v>7372</v>
      </c>
    </row>
    <row r="1817" customFormat="false" ht="15" hidden="false" customHeight="false" outlineLevel="0" collapsed="false">
      <c r="A1817" s="0" t="s">
        <v>9550</v>
      </c>
      <c r="B1817" s="0" t="s">
        <v>9300</v>
      </c>
      <c r="C1817" s="0" t="s">
        <v>9551</v>
      </c>
      <c r="D1817" s="1" t="s">
        <v>9552</v>
      </c>
      <c r="E1817" s="1" t="s">
        <v>9552</v>
      </c>
      <c r="G1817" s="5" t="s">
        <v>9552</v>
      </c>
      <c r="H1817" s="5"/>
      <c r="I1817" s="5"/>
      <c r="J1817" s="5"/>
      <c r="K1817" s="5"/>
      <c r="L1817" s="5"/>
      <c r="M1817" s="5"/>
      <c r="N1817" s="5"/>
      <c r="O1817" s="0" t="s">
        <v>9551</v>
      </c>
      <c r="P1817" s="0" t="s">
        <v>9553</v>
      </c>
      <c r="Q1817" s="0" t="s">
        <v>51</v>
      </c>
      <c r="R1817" s="0" t="s">
        <v>52</v>
      </c>
      <c r="S1817" s="0" t="n">
        <v>3.992</v>
      </c>
      <c r="T1817" s="0" t="n">
        <v>2640</v>
      </c>
      <c r="U1817" s="0" t="n">
        <v>2640</v>
      </c>
      <c r="V1817" s="0" t="n">
        <v>2630</v>
      </c>
      <c r="X1817" s="0" t="n">
        <v>751</v>
      </c>
      <c r="Y1817" s="0" t="s">
        <v>1154</v>
      </c>
      <c r="Z1817" s="0" t="n">
        <v>2640</v>
      </c>
      <c r="AA1817" s="0" t="s">
        <v>54</v>
      </c>
      <c r="AB1817" s="0" t="s">
        <v>54</v>
      </c>
      <c r="AC1817" s="0" t="n">
        <v>17.046</v>
      </c>
      <c r="AD1817" s="0" t="s">
        <v>9312</v>
      </c>
      <c r="AG1817" s="6" t="n">
        <v>42460</v>
      </c>
      <c r="AH1817" s="0" t="n">
        <v>6</v>
      </c>
      <c r="AI1817" s="0" t="n">
        <v>6</v>
      </c>
      <c r="AJ1817" s="6" t="n">
        <v>42460</v>
      </c>
      <c r="AK1817" s="0" t="n">
        <v>17.046</v>
      </c>
      <c r="AL1817" s="6" t="n">
        <v>42460</v>
      </c>
      <c r="AM1817" s="0" t="n">
        <v>2.324</v>
      </c>
      <c r="AN1817" s="0" t="n">
        <v>2.646</v>
      </c>
      <c r="AO1817" s="0" t="n">
        <v>625</v>
      </c>
      <c r="AP1817" s="0" t="n">
        <v>698</v>
      </c>
      <c r="AQ1817" s="0" t="s">
        <v>9305</v>
      </c>
      <c r="AR1817" s="0" t="s">
        <v>58</v>
      </c>
      <c r="AS1817" s="0" t="s">
        <v>1154</v>
      </c>
      <c r="AT1817" s="0" t="n">
        <v>73</v>
      </c>
      <c r="AU1817" s="0" t="n">
        <v>106</v>
      </c>
      <c r="AV1817" s="0" t="s">
        <v>9554</v>
      </c>
      <c r="AX1817" s="0" t="s">
        <v>7372</v>
      </c>
    </row>
    <row r="1818" customFormat="false" ht="15" hidden="false" customHeight="false" outlineLevel="0" collapsed="false">
      <c r="A1818" s="0" t="s">
        <v>9555</v>
      </c>
      <c r="B1818" s="0" t="s">
        <v>9300</v>
      </c>
      <c r="C1818" s="0" t="s">
        <v>9556</v>
      </c>
      <c r="D1818" s="1" t="s">
        <v>9557</v>
      </c>
      <c r="E1818" s="1" t="s">
        <v>9557</v>
      </c>
      <c r="G1818" s="5" t="s">
        <v>9557</v>
      </c>
      <c r="H1818" s="5" t="s">
        <v>9558</v>
      </c>
      <c r="I1818" s="5"/>
      <c r="J1818" s="5"/>
      <c r="K1818" s="5"/>
      <c r="L1818" s="5"/>
      <c r="M1818" s="5"/>
      <c r="N1818" s="5"/>
      <c r="O1818" s="0" t="s">
        <v>9556</v>
      </c>
      <c r="P1818" s="0" t="s">
        <v>9558</v>
      </c>
      <c r="Q1818" s="0" t="s">
        <v>51</v>
      </c>
      <c r="R1818" s="0" t="s">
        <v>52</v>
      </c>
      <c r="S1818" s="0" t="n">
        <v>64</v>
      </c>
      <c r="T1818" s="0" t="n">
        <v>2611</v>
      </c>
      <c r="U1818" s="0" t="n">
        <v>2611</v>
      </c>
      <c r="X1818" s="0" t="n">
        <v>34</v>
      </c>
      <c r="Y1818" s="0" t="s">
        <v>53</v>
      </c>
      <c r="Z1818" s="0" t="n">
        <v>2611</v>
      </c>
      <c r="AA1818" s="0" t="s">
        <v>54</v>
      </c>
      <c r="AB1818" s="0" t="s">
        <v>54</v>
      </c>
      <c r="AC1818" s="0" t="n">
        <v>258</v>
      </c>
      <c r="AD1818" s="0" t="s">
        <v>9559</v>
      </c>
      <c r="AG1818" s="6" t="n">
        <v>42704</v>
      </c>
      <c r="AH1818" s="0" t="n">
        <v>2</v>
      </c>
      <c r="AI1818" s="0" t="n">
        <v>3</v>
      </c>
      <c r="AJ1818" s="6" t="n">
        <v>42704</v>
      </c>
      <c r="AK1818" s="0" t="n">
        <v>258</v>
      </c>
      <c r="AL1818" s="6" t="n">
        <v>42704</v>
      </c>
      <c r="AM1818" s="0" t="n">
        <v>116</v>
      </c>
      <c r="AN1818" s="0" t="n">
        <v>124</v>
      </c>
      <c r="AO1818" s="0" t="n">
        <v>42</v>
      </c>
      <c r="AP1818" s="0" t="n">
        <v>47</v>
      </c>
      <c r="AQ1818" s="0" t="s">
        <v>9305</v>
      </c>
      <c r="AR1818" s="0" t="s">
        <v>58</v>
      </c>
      <c r="AS1818" s="0" t="s">
        <v>53</v>
      </c>
      <c r="AT1818" s="0" t="n">
        <v>20</v>
      </c>
      <c r="AU1818" s="0" t="n">
        <v>20</v>
      </c>
      <c r="AV1818" s="0" t="s">
        <v>7372</v>
      </c>
      <c r="AX1818" s="0" t="s">
        <v>7372</v>
      </c>
    </row>
    <row r="1819" customFormat="false" ht="15" hidden="false" customHeight="false" outlineLevel="0" collapsed="false">
      <c r="A1819" s="0" t="s">
        <v>9560</v>
      </c>
      <c r="B1819" s="0" t="s">
        <v>9300</v>
      </c>
      <c r="C1819" s="0" t="s">
        <v>9561</v>
      </c>
      <c r="D1819" s="1" t="s">
        <v>9562</v>
      </c>
      <c r="E1819" s="1" t="s">
        <v>9562</v>
      </c>
      <c r="G1819" s="5" t="s">
        <v>9562</v>
      </c>
      <c r="H1819" s="5"/>
      <c r="I1819" s="5"/>
      <c r="J1819" s="5"/>
      <c r="K1819" s="5"/>
      <c r="L1819" s="5"/>
      <c r="M1819" s="5"/>
      <c r="N1819" s="5"/>
      <c r="O1819" s="0" t="s">
        <v>9561</v>
      </c>
      <c r="P1819" s="0" t="s">
        <v>9563</v>
      </c>
      <c r="Q1819" s="0" t="s">
        <v>51</v>
      </c>
      <c r="R1819" s="0" t="s">
        <v>52</v>
      </c>
      <c r="S1819" s="0" t="n">
        <v>2.959</v>
      </c>
      <c r="T1819" s="0" t="n">
        <v>2932</v>
      </c>
      <c r="U1819" s="0" t="n">
        <v>2932</v>
      </c>
      <c r="W1819" s="0" t="s">
        <v>9564</v>
      </c>
      <c r="X1819" s="0" t="n">
        <v>985</v>
      </c>
      <c r="Y1819" s="0" t="s">
        <v>1154</v>
      </c>
      <c r="Z1819" s="0" t="n">
        <v>2932</v>
      </c>
      <c r="AA1819" s="0" t="s">
        <v>54</v>
      </c>
      <c r="AB1819" s="0" t="s">
        <v>54</v>
      </c>
      <c r="AC1819" s="0" t="n">
        <v>21.72</v>
      </c>
      <c r="AD1819" s="0" t="s">
        <v>9565</v>
      </c>
      <c r="AG1819" s="6" t="n">
        <v>42460</v>
      </c>
      <c r="AH1819" s="0" t="n">
        <v>66</v>
      </c>
      <c r="AI1819" s="0" t="n">
        <v>76</v>
      </c>
      <c r="AJ1819" s="6" t="n">
        <v>42460</v>
      </c>
      <c r="AK1819" s="0" t="n">
        <v>21.72</v>
      </c>
      <c r="AL1819" s="6" t="n">
        <v>42460</v>
      </c>
      <c r="AM1819" s="0" t="n">
        <v>2.455</v>
      </c>
      <c r="AN1819" s="0" t="n">
        <v>2.796</v>
      </c>
      <c r="AO1819" s="0" t="n">
        <v>730</v>
      </c>
      <c r="AP1819" s="0" t="n">
        <v>816</v>
      </c>
      <c r="AQ1819" s="0" t="s">
        <v>9305</v>
      </c>
      <c r="AR1819" s="0" t="s">
        <v>58</v>
      </c>
      <c r="AS1819" s="0" t="s">
        <v>1154</v>
      </c>
      <c r="AT1819" s="0" t="n">
        <v>33</v>
      </c>
      <c r="AU1819" s="0" t="n">
        <v>58</v>
      </c>
      <c r="AV1819" s="0" t="s">
        <v>7372</v>
      </c>
      <c r="AX1819" s="0" t="s">
        <v>7372</v>
      </c>
      <c r="AY1819" s="0" t="s">
        <v>9566</v>
      </c>
    </row>
    <row r="1820" customFormat="false" ht="15" hidden="false" customHeight="false" outlineLevel="0" collapsed="false">
      <c r="A1820" s="0" t="s">
        <v>9567</v>
      </c>
      <c r="B1820" s="0" t="s">
        <v>9300</v>
      </c>
      <c r="C1820" s="0" t="s">
        <v>9568</v>
      </c>
      <c r="D1820" s="1" t="s">
        <v>9569</v>
      </c>
      <c r="E1820" s="1" t="s">
        <v>9569</v>
      </c>
      <c r="G1820" s="5" t="s">
        <v>9569</v>
      </c>
      <c r="H1820" s="5"/>
      <c r="I1820" s="5"/>
      <c r="J1820" s="5"/>
      <c r="K1820" s="5"/>
      <c r="L1820" s="5"/>
      <c r="M1820" s="5"/>
      <c r="N1820" s="5"/>
      <c r="O1820" s="0" t="s">
        <v>9568</v>
      </c>
      <c r="P1820" s="0" t="s">
        <v>9570</v>
      </c>
      <c r="Q1820" s="0" t="s">
        <v>51</v>
      </c>
      <c r="R1820" s="0" t="s">
        <v>52</v>
      </c>
      <c r="S1820" s="0" t="n">
        <v>633</v>
      </c>
      <c r="T1820" s="0" t="n">
        <v>2110</v>
      </c>
      <c r="U1820" s="0" t="n">
        <v>2110</v>
      </c>
      <c r="V1820" s="0" t="n">
        <v>4645</v>
      </c>
      <c r="W1820" s="0" t="s">
        <v>9571</v>
      </c>
      <c r="X1820" s="0" t="n">
        <v>1</v>
      </c>
      <c r="Y1820" s="0" t="s">
        <v>1154</v>
      </c>
      <c r="Z1820" s="0" t="n">
        <v>2110</v>
      </c>
      <c r="AA1820" s="0" t="s">
        <v>54</v>
      </c>
      <c r="AB1820" s="0" t="s">
        <v>54</v>
      </c>
      <c r="AC1820" s="0" t="n">
        <v>1.908</v>
      </c>
      <c r="AD1820" s="0" t="s">
        <v>9572</v>
      </c>
      <c r="AG1820" s="6" t="n">
        <v>42460</v>
      </c>
      <c r="AH1820" s="0" t="n">
        <v>64</v>
      </c>
      <c r="AI1820" s="0" t="n">
        <v>72</v>
      </c>
      <c r="AJ1820" s="6" t="n">
        <v>42460</v>
      </c>
      <c r="AK1820" s="0" t="n">
        <v>1.908</v>
      </c>
      <c r="AL1820" s="6" t="n">
        <v>42460</v>
      </c>
      <c r="AM1820" s="0" t="n">
        <v>1.508</v>
      </c>
      <c r="AN1820" s="0" t="n">
        <v>1.717</v>
      </c>
      <c r="AO1820" s="0" t="n">
        <v>1.355</v>
      </c>
      <c r="AP1820" s="0" t="n">
        <v>1.514</v>
      </c>
      <c r="AQ1820" s="0" t="s">
        <v>9305</v>
      </c>
      <c r="AR1820" s="0" t="s">
        <v>58</v>
      </c>
      <c r="AS1820" s="0" t="s">
        <v>1154</v>
      </c>
      <c r="AT1820" s="0" t="n">
        <v>7</v>
      </c>
      <c r="AU1820" s="0" t="n">
        <v>18</v>
      </c>
      <c r="AV1820" s="0" t="s">
        <v>9573</v>
      </c>
      <c r="AX1820" s="0" t="s">
        <v>7372</v>
      </c>
      <c r="AY1820" s="0" t="s">
        <v>145</v>
      </c>
    </row>
    <row r="1821" customFormat="false" ht="15" hidden="false" customHeight="false" outlineLevel="0" collapsed="false">
      <c r="A1821" s="0" t="s">
        <v>9574</v>
      </c>
      <c r="B1821" s="0" t="s">
        <v>9300</v>
      </c>
      <c r="C1821" s="0" t="s">
        <v>9575</v>
      </c>
      <c r="D1821" s="1" t="s">
        <v>9576</v>
      </c>
      <c r="E1821" s="1" t="s">
        <v>9576</v>
      </c>
      <c r="G1821" s="5" t="s">
        <v>9576</v>
      </c>
      <c r="H1821" s="5"/>
      <c r="I1821" s="5"/>
      <c r="J1821" s="5"/>
      <c r="K1821" s="5"/>
      <c r="L1821" s="5"/>
      <c r="M1821" s="5"/>
      <c r="N1821" s="5"/>
      <c r="O1821" s="0" t="s">
        <v>9575</v>
      </c>
      <c r="P1821" s="0" t="s">
        <v>9577</v>
      </c>
      <c r="Q1821" s="0" t="s">
        <v>51</v>
      </c>
      <c r="R1821" s="0" t="s">
        <v>52</v>
      </c>
      <c r="S1821" s="0" t="n">
        <v>1.23</v>
      </c>
      <c r="T1821" s="0" t="n">
        <v>2229</v>
      </c>
      <c r="U1821" s="0" t="n">
        <v>2229</v>
      </c>
      <c r="W1821" s="0" t="s">
        <v>9578</v>
      </c>
      <c r="X1821" s="0" t="n">
        <v>59</v>
      </c>
      <c r="Y1821" s="0" t="s">
        <v>1154</v>
      </c>
      <c r="Z1821" s="0" t="n">
        <v>2229</v>
      </c>
      <c r="AA1821" s="0" t="s">
        <v>54</v>
      </c>
      <c r="AB1821" s="0" t="s">
        <v>54</v>
      </c>
      <c r="AC1821" s="0" t="n">
        <v>4.001</v>
      </c>
      <c r="AD1821" s="0" t="s">
        <v>9579</v>
      </c>
      <c r="AG1821" s="6" t="n">
        <v>42460</v>
      </c>
      <c r="AH1821" s="0" t="n">
        <v>33</v>
      </c>
      <c r="AI1821" s="0" t="n">
        <v>37</v>
      </c>
      <c r="AJ1821" s="6" t="n">
        <v>42460</v>
      </c>
      <c r="AK1821" s="0" t="n">
        <v>4.001</v>
      </c>
      <c r="AL1821" s="6" t="n">
        <v>42460</v>
      </c>
      <c r="AM1821" s="0" t="n">
        <v>1.094</v>
      </c>
      <c r="AN1821" s="0" t="n">
        <v>1.246</v>
      </c>
      <c r="AO1821" s="0" t="n">
        <v>1.515</v>
      </c>
      <c r="AP1821" s="0" t="n">
        <v>1.693</v>
      </c>
      <c r="AQ1821" s="0" t="s">
        <v>9305</v>
      </c>
      <c r="AR1821" s="0" t="s">
        <v>58</v>
      </c>
      <c r="AS1821" s="0" t="s">
        <v>1154</v>
      </c>
      <c r="AT1821" s="0" t="n">
        <v>25</v>
      </c>
      <c r="AU1821" s="0" t="n">
        <v>33</v>
      </c>
      <c r="AV1821" s="0" t="s">
        <v>9580</v>
      </c>
      <c r="AW1821" s="0" t="s">
        <v>9579</v>
      </c>
      <c r="AX1821" s="0" t="s">
        <v>7372</v>
      </c>
      <c r="AY1821" s="0" t="s">
        <v>9581</v>
      </c>
    </row>
    <row r="1822" customFormat="false" ht="15" hidden="false" customHeight="false" outlineLevel="0" collapsed="false">
      <c r="A1822" s="0" t="s">
        <v>9582</v>
      </c>
      <c r="B1822" s="0" t="s">
        <v>9300</v>
      </c>
      <c r="C1822" s="0" t="s">
        <v>9583</v>
      </c>
      <c r="D1822" s="1" t="s">
        <v>9584</v>
      </c>
      <c r="E1822" s="1" t="s">
        <v>9584</v>
      </c>
      <c r="G1822" s="5" t="s">
        <v>9584</v>
      </c>
      <c r="H1822" s="5"/>
      <c r="I1822" s="5"/>
      <c r="J1822" s="5"/>
      <c r="K1822" s="5"/>
      <c r="L1822" s="5"/>
      <c r="M1822" s="5"/>
      <c r="N1822" s="5"/>
      <c r="O1822" s="0" t="s">
        <v>9583</v>
      </c>
      <c r="P1822" s="0" t="s">
        <v>9585</v>
      </c>
      <c r="Q1822" s="0" t="s">
        <v>51</v>
      </c>
      <c r="R1822" s="0" t="s">
        <v>52</v>
      </c>
      <c r="S1822" s="0" t="n">
        <v>239</v>
      </c>
      <c r="T1822" s="0" t="n">
        <v>2630</v>
      </c>
      <c r="U1822" s="0" t="n">
        <v>2630</v>
      </c>
      <c r="W1822" s="0" t="s">
        <v>9586</v>
      </c>
      <c r="X1822" s="0" t="n">
        <v>22</v>
      </c>
      <c r="Y1822" s="0" t="s">
        <v>1154</v>
      </c>
      <c r="Z1822" s="0" t="n">
        <v>2630</v>
      </c>
      <c r="AA1822" s="0" t="s">
        <v>54</v>
      </c>
      <c r="AB1822" s="0" t="s">
        <v>54</v>
      </c>
      <c r="AC1822" s="0" t="n">
        <v>1.075</v>
      </c>
      <c r="AD1822" s="0" t="s">
        <v>9579</v>
      </c>
      <c r="AG1822" s="6" t="n">
        <v>42460</v>
      </c>
      <c r="AH1822" s="0" t="n">
        <v>13</v>
      </c>
      <c r="AI1822" s="0" t="n">
        <v>15</v>
      </c>
      <c r="AJ1822" s="6" t="n">
        <v>42460</v>
      </c>
      <c r="AK1822" s="0" t="n">
        <v>1.075</v>
      </c>
      <c r="AL1822" s="6" t="n">
        <v>42460</v>
      </c>
      <c r="AM1822" s="0" t="n">
        <v>462</v>
      </c>
      <c r="AN1822" s="0" t="n">
        <v>526</v>
      </c>
      <c r="AO1822" s="0" t="n">
        <v>304</v>
      </c>
      <c r="AP1822" s="0" t="n">
        <v>340</v>
      </c>
      <c r="AQ1822" s="0" t="s">
        <v>9305</v>
      </c>
      <c r="AR1822" s="0" t="s">
        <v>58</v>
      </c>
      <c r="AS1822" s="0" t="s">
        <v>1154</v>
      </c>
      <c r="AT1822" s="0" t="n">
        <v>11</v>
      </c>
      <c r="AU1822" s="0" t="n">
        <v>14</v>
      </c>
      <c r="AV1822" s="0" t="s">
        <v>9587</v>
      </c>
      <c r="AX1822" s="0" t="s">
        <v>7372</v>
      </c>
      <c r="AY1822" s="0" t="s">
        <v>9588</v>
      </c>
    </row>
    <row r="1823" customFormat="false" ht="15" hidden="false" customHeight="false" outlineLevel="0" collapsed="false">
      <c r="A1823" s="0" t="s">
        <v>9589</v>
      </c>
      <c r="B1823" s="0" t="s">
        <v>9300</v>
      </c>
      <c r="C1823" s="0" t="s">
        <v>9590</v>
      </c>
      <c r="D1823" s="1" t="s">
        <v>9591</v>
      </c>
      <c r="E1823" s="1" t="s">
        <v>9591</v>
      </c>
      <c r="G1823" s="5" t="s">
        <v>9591</v>
      </c>
      <c r="H1823" s="5"/>
      <c r="I1823" s="5"/>
      <c r="J1823" s="5"/>
      <c r="K1823" s="5"/>
      <c r="L1823" s="5"/>
      <c r="M1823" s="5"/>
      <c r="N1823" s="5"/>
      <c r="O1823" s="0" t="s">
        <v>9590</v>
      </c>
      <c r="P1823" s="0" t="s">
        <v>9592</v>
      </c>
      <c r="Q1823" s="0" t="s">
        <v>51</v>
      </c>
      <c r="R1823" s="0" t="s">
        <v>52</v>
      </c>
      <c r="S1823" s="0" t="n">
        <v>13.665</v>
      </c>
      <c r="T1823" s="0" t="n">
        <v>2830</v>
      </c>
      <c r="U1823" s="0" t="n">
        <v>2830</v>
      </c>
      <c r="V1823" s="0" t="n">
        <v>2420</v>
      </c>
      <c r="X1823" s="0" t="n">
        <v>498</v>
      </c>
      <c r="Y1823" s="0" t="s">
        <v>1154</v>
      </c>
      <c r="Z1823" s="0" t="n">
        <v>2830</v>
      </c>
      <c r="AA1823" s="0" t="s">
        <v>54</v>
      </c>
      <c r="AB1823" s="0" t="s">
        <v>54</v>
      </c>
      <c r="AC1823" s="0" t="n">
        <v>38.291</v>
      </c>
      <c r="AD1823" s="0" t="s">
        <v>9579</v>
      </c>
      <c r="AG1823" s="6" t="n">
        <v>42735</v>
      </c>
      <c r="AH1823" s="0" t="n">
        <v>1.076</v>
      </c>
      <c r="AI1823" s="0" t="n">
        <v>1.134</v>
      </c>
      <c r="AJ1823" s="6" t="n">
        <v>42735</v>
      </c>
      <c r="AK1823" s="0" t="n">
        <v>38.291</v>
      </c>
      <c r="AL1823" s="6" t="n">
        <v>42735</v>
      </c>
      <c r="AM1823" s="0" t="n">
        <v>21.691</v>
      </c>
      <c r="AN1823" s="0" t="n">
        <v>22.865</v>
      </c>
      <c r="AO1823" s="0" t="n">
        <v>18.851</v>
      </c>
      <c r="AP1823" s="0" t="n">
        <v>21.063</v>
      </c>
      <c r="AQ1823" s="0" t="s">
        <v>9305</v>
      </c>
      <c r="AR1823" s="0" t="s">
        <v>58</v>
      </c>
      <c r="AS1823" s="0" t="s">
        <v>1154</v>
      </c>
      <c r="AT1823" s="0" t="n">
        <v>125</v>
      </c>
      <c r="AU1823" s="0" t="n">
        <v>187</v>
      </c>
      <c r="AV1823" s="0" t="s">
        <v>7372</v>
      </c>
      <c r="AX1823" s="0" t="s">
        <v>7372</v>
      </c>
    </row>
    <row r="1824" customFormat="false" ht="15" hidden="false" customHeight="false" outlineLevel="0" collapsed="false">
      <c r="A1824" s="0" t="s">
        <v>9593</v>
      </c>
      <c r="B1824" s="0" t="s">
        <v>9300</v>
      </c>
      <c r="C1824" s="0" t="s">
        <v>9594</v>
      </c>
      <c r="D1824" s="1" t="s">
        <v>9595</v>
      </c>
      <c r="E1824" s="1" t="s">
        <v>9595</v>
      </c>
      <c r="G1824" s="5" t="s">
        <v>9595</v>
      </c>
      <c r="H1824" s="5" t="s">
        <v>9596</v>
      </c>
      <c r="I1824" s="5"/>
      <c r="J1824" s="5"/>
      <c r="K1824" s="5"/>
      <c r="L1824" s="5"/>
      <c r="M1824" s="5"/>
      <c r="N1824" s="5"/>
      <c r="O1824" s="0" t="s">
        <v>9594</v>
      </c>
      <c r="P1824" s="0" t="s">
        <v>9597</v>
      </c>
      <c r="Q1824" s="0" t="s">
        <v>51</v>
      </c>
      <c r="R1824" s="0" t="s">
        <v>52</v>
      </c>
      <c r="S1824" s="0" t="n">
        <v>278</v>
      </c>
      <c r="T1824" s="0" t="n">
        <v>2790</v>
      </c>
      <c r="U1824" s="0" t="n">
        <v>2790</v>
      </c>
      <c r="X1824" s="0" t="n">
        <v>22</v>
      </c>
      <c r="Y1824" s="0" t="s">
        <v>1154</v>
      </c>
      <c r="Z1824" s="0" t="n">
        <v>2790</v>
      </c>
      <c r="AA1824" s="0" t="s">
        <v>54</v>
      </c>
      <c r="AB1824" s="0" t="s">
        <v>54</v>
      </c>
      <c r="AC1824" s="0" t="n">
        <v>1.903</v>
      </c>
      <c r="AD1824" s="0" t="s">
        <v>9579</v>
      </c>
      <c r="AG1824" s="6" t="n">
        <v>42735</v>
      </c>
      <c r="AH1824" s="0" t="n">
        <v>2</v>
      </c>
      <c r="AI1824" s="0" t="n">
        <v>2</v>
      </c>
      <c r="AJ1824" s="6" t="n">
        <v>42735</v>
      </c>
      <c r="AK1824" s="0" t="n">
        <v>1.903</v>
      </c>
      <c r="AL1824" s="6" t="n">
        <v>42735</v>
      </c>
      <c r="AM1824" s="0" t="n">
        <v>567</v>
      </c>
      <c r="AN1824" s="0" t="n">
        <v>598</v>
      </c>
      <c r="AO1824" s="0" t="n">
        <v>331</v>
      </c>
      <c r="AP1824" s="0" t="n">
        <v>370</v>
      </c>
      <c r="AQ1824" s="0" t="s">
        <v>9305</v>
      </c>
      <c r="AR1824" s="0" t="s">
        <v>58</v>
      </c>
      <c r="AS1824" s="0" t="s">
        <v>1154</v>
      </c>
      <c r="AT1824" s="0" t="n">
        <v>15</v>
      </c>
      <c r="AU1824" s="0" t="n">
        <v>15</v>
      </c>
      <c r="AX1824" s="0" t="s">
        <v>7372</v>
      </c>
      <c r="AY1824" s="0" t="s">
        <v>9598</v>
      </c>
    </row>
    <row r="1825" customFormat="false" ht="15" hidden="false" customHeight="false" outlineLevel="0" collapsed="false">
      <c r="A1825" s="0" t="s">
        <v>9599</v>
      </c>
      <c r="B1825" s="0" t="s">
        <v>9300</v>
      </c>
      <c r="C1825" s="0" t="s">
        <v>9600</v>
      </c>
      <c r="D1825" s="1" t="s">
        <v>9601</v>
      </c>
      <c r="E1825" s="1" t="s">
        <v>9601</v>
      </c>
      <c r="G1825" s="5" t="s">
        <v>9601</v>
      </c>
      <c r="H1825" s="5"/>
      <c r="I1825" s="5"/>
      <c r="J1825" s="5"/>
      <c r="K1825" s="5"/>
      <c r="L1825" s="5"/>
      <c r="M1825" s="5"/>
      <c r="N1825" s="5"/>
      <c r="O1825" s="0" t="s">
        <v>9600</v>
      </c>
      <c r="P1825" s="0" t="s">
        <v>9602</v>
      </c>
      <c r="Q1825" s="0" t="s">
        <v>51</v>
      </c>
      <c r="R1825" s="0" t="s">
        <v>52</v>
      </c>
      <c r="S1825" s="0" t="n">
        <v>9.734</v>
      </c>
      <c r="T1825" s="0" t="n">
        <v>4120</v>
      </c>
      <c r="U1825" s="0" t="n">
        <v>4120</v>
      </c>
      <c r="V1825" s="0" t="n">
        <v>2223</v>
      </c>
      <c r="W1825" s="0" t="s">
        <v>9603</v>
      </c>
      <c r="X1825" s="0" t="n">
        <v>997</v>
      </c>
      <c r="Y1825" s="0" t="s">
        <v>1154</v>
      </c>
      <c r="Z1825" s="0" t="n">
        <v>4120</v>
      </c>
      <c r="AA1825" s="0" t="s">
        <v>54</v>
      </c>
      <c r="AB1825" s="0" t="s">
        <v>54</v>
      </c>
      <c r="AC1825" s="0" t="n">
        <v>23.901</v>
      </c>
      <c r="AD1825" s="0" t="s">
        <v>9604</v>
      </c>
      <c r="AG1825" s="6" t="n">
        <v>42460</v>
      </c>
      <c r="AH1825" s="0" t="n">
        <v>442</v>
      </c>
      <c r="AI1825" s="0" t="n">
        <v>503</v>
      </c>
      <c r="AJ1825" s="6" t="n">
        <v>42460</v>
      </c>
      <c r="AK1825" s="0" t="n">
        <v>23.901</v>
      </c>
      <c r="AL1825" s="6" t="n">
        <v>42460</v>
      </c>
      <c r="AM1825" s="0" t="n">
        <v>7.3</v>
      </c>
      <c r="AN1825" s="0" t="n">
        <v>8.311</v>
      </c>
      <c r="AO1825" s="0" t="n">
        <v>8.238</v>
      </c>
      <c r="AP1825" s="0" t="n">
        <v>9.205</v>
      </c>
      <c r="AQ1825" s="0" t="s">
        <v>9305</v>
      </c>
      <c r="AR1825" s="0" t="s">
        <v>58</v>
      </c>
      <c r="AS1825" s="0" t="s">
        <v>1154</v>
      </c>
      <c r="AT1825" s="0" t="n">
        <v>219</v>
      </c>
      <c r="AU1825" s="0" t="n">
        <v>311</v>
      </c>
      <c r="AV1825" s="0" t="s">
        <v>9587</v>
      </c>
      <c r="AX1825" s="0" t="s">
        <v>7372</v>
      </c>
      <c r="AY1825" s="0" t="s">
        <v>9605</v>
      </c>
    </row>
    <row r="1826" customFormat="false" ht="15" hidden="false" customHeight="false" outlineLevel="0" collapsed="false">
      <c r="A1826" s="0" t="s">
        <v>9606</v>
      </c>
      <c r="B1826" s="0" t="s">
        <v>9300</v>
      </c>
      <c r="C1826" s="0" t="s">
        <v>9607</v>
      </c>
      <c r="D1826" s="1" t="s">
        <v>9608</v>
      </c>
      <c r="E1826" s="1" t="s">
        <v>9608</v>
      </c>
      <c r="G1826" s="5" t="s">
        <v>9608</v>
      </c>
      <c r="H1826" s="5"/>
      <c r="I1826" s="5"/>
      <c r="J1826" s="5"/>
      <c r="K1826" s="5"/>
      <c r="L1826" s="5"/>
      <c r="M1826" s="5"/>
      <c r="N1826" s="5"/>
      <c r="O1826" s="0" t="s">
        <v>9607</v>
      </c>
      <c r="P1826" s="0" t="s">
        <v>9609</v>
      </c>
      <c r="Q1826" s="0" t="s">
        <v>51</v>
      </c>
      <c r="R1826" s="0" t="s">
        <v>52</v>
      </c>
      <c r="S1826" s="0" t="n">
        <v>12.886</v>
      </c>
      <c r="T1826" s="0" t="n">
        <v>4910</v>
      </c>
      <c r="U1826" s="0" t="n">
        <v>4910</v>
      </c>
      <c r="X1826" s="0" t="n">
        <v>1</v>
      </c>
      <c r="Y1826" s="0" t="s">
        <v>1154</v>
      </c>
      <c r="Z1826" s="0" t="n">
        <v>4910</v>
      </c>
      <c r="AA1826" s="0" t="s">
        <v>54</v>
      </c>
      <c r="AB1826" s="0" t="s">
        <v>54</v>
      </c>
      <c r="AC1826" s="0" t="n">
        <v>47.456</v>
      </c>
      <c r="AD1826" s="0" t="s">
        <v>9579</v>
      </c>
      <c r="AG1826" s="6" t="n">
        <v>42460</v>
      </c>
      <c r="AH1826" s="0" t="n">
        <v>670</v>
      </c>
      <c r="AI1826" s="0" t="n">
        <v>762</v>
      </c>
      <c r="AJ1826" s="6" t="n">
        <v>42460</v>
      </c>
      <c r="AK1826" s="0" t="n">
        <v>47.456</v>
      </c>
      <c r="AL1826" s="6" t="n">
        <v>42460</v>
      </c>
      <c r="AM1826" s="0" t="n">
        <v>22.173</v>
      </c>
      <c r="AN1826" s="0" t="n">
        <v>25.244</v>
      </c>
      <c r="AO1826" s="0" t="n">
        <v>12.876</v>
      </c>
      <c r="AP1826" s="0" t="n">
        <v>14.386</v>
      </c>
      <c r="AQ1826" s="0" t="s">
        <v>9305</v>
      </c>
      <c r="AR1826" s="0" t="s">
        <v>58</v>
      </c>
      <c r="AS1826" s="0" t="s">
        <v>1154</v>
      </c>
      <c r="AT1826" s="0" t="n">
        <v>40</v>
      </c>
      <c r="AU1826" s="0" t="n">
        <v>113</v>
      </c>
      <c r="AX1826" s="0" t="s">
        <v>7372</v>
      </c>
    </row>
    <row r="1827" customFormat="false" ht="15" hidden="false" customHeight="false" outlineLevel="0" collapsed="false">
      <c r="A1827" s="0" t="s">
        <v>9610</v>
      </c>
      <c r="B1827" s="0" t="s">
        <v>9300</v>
      </c>
      <c r="C1827" s="0" t="s">
        <v>9611</v>
      </c>
      <c r="D1827" s="1" t="s">
        <v>9612</v>
      </c>
      <c r="E1827" s="1" t="s">
        <v>9612</v>
      </c>
      <c r="G1827" s="5" t="s">
        <v>9612</v>
      </c>
      <c r="H1827" s="5"/>
      <c r="I1827" s="5"/>
      <c r="J1827" s="5"/>
      <c r="K1827" s="5"/>
      <c r="L1827" s="5"/>
      <c r="M1827" s="5"/>
      <c r="N1827" s="5"/>
      <c r="O1827" s="0" t="s">
        <v>9611</v>
      </c>
      <c r="P1827" s="0" t="s">
        <v>9613</v>
      </c>
      <c r="Q1827" s="0" t="s">
        <v>51</v>
      </c>
      <c r="R1827" s="0" t="s">
        <v>52</v>
      </c>
      <c r="S1827" s="0" t="n">
        <v>667</v>
      </c>
      <c r="T1827" s="0" t="n">
        <v>2042</v>
      </c>
      <c r="U1827" s="0" t="n">
        <v>2042</v>
      </c>
      <c r="W1827" s="0" t="s">
        <v>9614</v>
      </c>
      <c r="X1827" s="0" t="n">
        <v>18</v>
      </c>
      <c r="Y1827" s="0" t="s">
        <v>1154</v>
      </c>
      <c r="Z1827" s="0" t="n">
        <v>2042</v>
      </c>
      <c r="AA1827" s="0" t="s">
        <v>54</v>
      </c>
      <c r="AB1827" s="0" t="s">
        <v>54</v>
      </c>
      <c r="AC1827" s="0" t="n">
        <v>2.663</v>
      </c>
      <c r="AD1827" s="0" t="s">
        <v>9615</v>
      </c>
      <c r="AG1827" s="6" t="n">
        <v>42460</v>
      </c>
      <c r="AH1827" s="0" t="n">
        <v>50</v>
      </c>
      <c r="AI1827" s="0" t="n">
        <v>57</v>
      </c>
      <c r="AJ1827" s="6" t="n">
        <v>42460</v>
      </c>
      <c r="AK1827" s="0" t="n">
        <v>2.663</v>
      </c>
      <c r="AL1827" s="6" t="n">
        <v>42460</v>
      </c>
      <c r="AM1827" s="0" t="n">
        <v>622</v>
      </c>
      <c r="AN1827" s="0" t="n">
        <v>709</v>
      </c>
      <c r="AO1827" s="0" t="n">
        <v>1.192</v>
      </c>
      <c r="AP1827" s="0" t="n">
        <v>1.332</v>
      </c>
      <c r="AQ1827" s="0" t="s">
        <v>9305</v>
      </c>
      <c r="AR1827" s="0" t="s">
        <v>58</v>
      </c>
      <c r="AS1827" s="0" t="s">
        <v>1154</v>
      </c>
      <c r="AT1827" s="0" t="n">
        <v>12</v>
      </c>
      <c r="AU1827" s="0" t="n">
        <v>16</v>
      </c>
      <c r="AX1827" s="0" t="s">
        <v>7372</v>
      </c>
    </row>
    <row r="1828" customFormat="false" ht="15" hidden="false" customHeight="false" outlineLevel="0" collapsed="false">
      <c r="A1828" s="0" t="s">
        <v>9616</v>
      </c>
      <c r="B1828" s="0" t="s">
        <v>9300</v>
      </c>
      <c r="C1828" s="0" t="s">
        <v>9617</v>
      </c>
      <c r="D1828" s="1" t="s">
        <v>9618</v>
      </c>
      <c r="E1828" s="1" t="s">
        <v>9618</v>
      </c>
      <c r="G1828" s="5" t="s">
        <v>9618</v>
      </c>
      <c r="H1828" s="5"/>
      <c r="I1828" s="5"/>
      <c r="J1828" s="5"/>
      <c r="K1828" s="5"/>
      <c r="L1828" s="5"/>
      <c r="M1828" s="5"/>
      <c r="N1828" s="5"/>
      <c r="O1828" s="0" t="s">
        <v>9617</v>
      </c>
      <c r="P1828" s="0" t="s">
        <v>9619</v>
      </c>
      <c r="Q1828" s="0" t="s">
        <v>51</v>
      </c>
      <c r="R1828" s="0" t="s">
        <v>52</v>
      </c>
      <c r="S1828" s="0" t="n">
        <v>2.386</v>
      </c>
      <c r="T1828" s="0" t="n">
        <v>2932</v>
      </c>
      <c r="U1828" s="0" t="n">
        <v>2932</v>
      </c>
      <c r="X1828" s="0" t="n">
        <v>54</v>
      </c>
      <c r="Y1828" s="0" t="s">
        <v>1154</v>
      </c>
      <c r="Z1828" s="0" t="n">
        <v>2932</v>
      </c>
      <c r="AA1828" s="0" t="s">
        <v>54</v>
      </c>
      <c r="AB1828" s="0" t="s">
        <v>54</v>
      </c>
      <c r="AC1828" s="0" t="n">
        <v>13.193</v>
      </c>
      <c r="AD1828" s="0" t="s">
        <v>9579</v>
      </c>
      <c r="AG1828" s="6" t="n">
        <v>42460</v>
      </c>
      <c r="AH1828" s="0" t="n">
        <v>94</v>
      </c>
      <c r="AI1828" s="0" t="n">
        <v>107</v>
      </c>
      <c r="AJ1828" s="6" t="n">
        <v>42460</v>
      </c>
      <c r="AK1828" s="0" t="n">
        <v>13.193</v>
      </c>
      <c r="AL1828" s="6" t="n">
        <v>42460</v>
      </c>
      <c r="AM1828" s="0" t="n">
        <v>2.022</v>
      </c>
      <c r="AN1828" s="0" t="n">
        <v>2.302</v>
      </c>
      <c r="AO1828" s="0" t="n">
        <v>1.204</v>
      </c>
      <c r="AP1828" s="0" t="n">
        <v>1.346</v>
      </c>
      <c r="AQ1828" s="0" t="s">
        <v>9305</v>
      </c>
      <c r="AR1828" s="0" t="s">
        <v>58</v>
      </c>
      <c r="AS1828" s="0" t="s">
        <v>1154</v>
      </c>
      <c r="AT1828" s="0" t="n">
        <v>28</v>
      </c>
      <c r="AU1828" s="0" t="n">
        <v>42</v>
      </c>
      <c r="AV1828" s="0" t="s">
        <v>7372</v>
      </c>
      <c r="AX1828" s="0" t="s">
        <v>7372</v>
      </c>
      <c r="AY1828" s="0" t="s">
        <v>9620</v>
      </c>
    </row>
    <row r="1829" customFormat="false" ht="15" hidden="false" customHeight="false" outlineLevel="0" collapsed="false">
      <c r="A1829" s="0" t="s">
        <v>9621</v>
      </c>
      <c r="B1829" s="0" t="s">
        <v>9300</v>
      </c>
      <c r="C1829" s="0" t="s">
        <v>9622</v>
      </c>
      <c r="D1829" s="1" t="s">
        <v>9623</v>
      </c>
      <c r="E1829" s="1" t="s">
        <v>9623</v>
      </c>
      <c r="G1829" s="5" t="s">
        <v>9623</v>
      </c>
      <c r="H1829" s="5"/>
      <c r="I1829" s="5"/>
      <c r="J1829" s="5"/>
      <c r="K1829" s="5"/>
      <c r="L1829" s="5"/>
      <c r="M1829" s="5"/>
      <c r="N1829" s="5"/>
      <c r="Q1829" s="0" t="s">
        <v>51</v>
      </c>
      <c r="R1829" s="0" t="s">
        <v>119</v>
      </c>
      <c r="S1829" s="0" t="n">
        <v>0</v>
      </c>
      <c r="T1829" s="0" t="n">
        <v>2319</v>
      </c>
      <c r="U1829" s="0" t="n">
        <v>2319</v>
      </c>
      <c r="V1829" s="0" t="n">
        <v>8299</v>
      </c>
      <c r="X1829" s="0" t="n">
        <v>0</v>
      </c>
      <c r="Y1829" s="0" t="s">
        <v>512</v>
      </c>
      <c r="AD1829" s="0" t="s">
        <v>9624</v>
      </c>
      <c r="AG1829" s="6" t="n">
        <v>42429</v>
      </c>
      <c r="AH1829" s="0" t="n">
        <v>5</v>
      </c>
      <c r="AI1829" s="0" t="n">
        <v>5</v>
      </c>
      <c r="AK1829" s="0" t="n">
        <v>500</v>
      </c>
      <c r="AL1829" s="0" t="n">
        <v>2016</v>
      </c>
      <c r="AM1829" s="0" t="s">
        <v>56</v>
      </c>
      <c r="AN1829" s="0" t="s">
        <v>56</v>
      </c>
      <c r="AO1829" s="0" t="s">
        <v>56</v>
      </c>
      <c r="AP1829" s="0" t="s">
        <v>56</v>
      </c>
      <c r="AQ1829" s="0" t="s">
        <v>70</v>
      </c>
      <c r="AR1829" s="0" t="s">
        <v>70</v>
      </c>
      <c r="AS1829" s="0" t="s">
        <v>512</v>
      </c>
      <c r="AT1829" s="0" t="n">
        <v>0</v>
      </c>
      <c r="AU1829" s="0" t="n">
        <v>0</v>
      </c>
    </row>
    <row r="1830" customFormat="false" ht="15" hidden="false" customHeight="false" outlineLevel="0" collapsed="false">
      <c r="A1830" s="0" t="s">
        <v>9625</v>
      </c>
      <c r="B1830" s="0" t="s">
        <v>9300</v>
      </c>
      <c r="C1830" s="0" t="s">
        <v>9626</v>
      </c>
      <c r="D1830" s="1" t="s">
        <v>9627</v>
      </c>
      <c r="E1830" s="1" t="s">
        <v>9627</v>
      </c>
      <c r="G1830" s="5" t="s">
        <v>9627</v>
      </c>
      <c r="H1830" s="5"/>
      <c r="I1830" s="5"/>
      <c r="J1830" s="5"/>
      <c r="K1830" s="5"/>
      <c r="L1830" s="5"/>
      <c r="M1830" s="5"/>
      <c r="N1830" s="5"/>
      <c r="O1830" s="0" t="s">
        <v>9626</v>
      </c>
      <c r="P1830" s="0" t="s">
        <v>9628</v>
      </c>
      <c r="Q1830" s="0" t="s">
        <v>51</v>
      </c>
      <c r="R1830" s="0" t="s">
        <v>52</v>
      </c>
      <c r="S1830" s="0" t="n">
        <v>4.479</v>
      </c>
      <c r="T1830" s="0" t="n">
        <v>3240</v>
      </c>
      <c r="U1830" s="0" t="n">
        <v>3240</v>
      </c>
      <c r="X1830" s="0" t="n">
        <v>993</v>
      </c>
      <c r="Y1830" s="0" t="s">
        <v>1154</v>
      </c>
      <c r="Z1830" s="0" t="n">
        <v>3240</v>
      </c>
      <c r="AA1830" s="0" t="s">
        <v>54</v>
      </c>
      <c r="AB1830" s="0" t="s">
        <v>54</v>
      </c>
      <c r="AC1830" s="0" t="n">
        <v>5.064</v>
      </c>
      <c r="AD1830" s="0" t="s">
        <v>9629</v>
      </c>
      <c r="AG1830" s="6" t="n">
        <v>42460</v>
      </c>
      <c r="AH1830" s="0" t="n">
        <v>129</v>
      </c>
      <c r="AI1830" s="0" t="n">
        <v>147</v>
      </c>
      <c r="AJ1830" s="6" t="n">
        <v>42460</v>
      </c>
      <c r="AK1830" s="0" t="n">
        <v>5.064</v>
      </c>
      <c r="AL1830" s="6" t="n">
        <v>42460</v>
      </c>
      <c r="AM1830" s="0" t="n">
        <v>10.114</v>
      </c>
      <c r="AN1830" s="0" t="n">
        <v>11.515</v>
      </c>
      <c r="AO1830" s="0" t="n">
        <v>43.96</v>
      </c>
      <c r="AP1830" s="0" t="n">
        <v>49.119</v>
      </c>
      <c r="AQ1830" s="0" t="s">
        <v>9305</v>
      </c>
      <c r="AR1830" s="0" t="s">
        <v>58</v>
      </c>
      <c r="AS1830" s="0" t="s">
        <v>1154</v>
      </c>
      <c r="AT1830" s="0" t="n">
        <v>29</v>
      </c>
      <c r="AU1830" s="0" t="n">
        <v>47</v>
      </c>
      <c r="AV1830" s="0" t="s">
        <v>7372</v>
      </c>
      <c r="AX1830" s="0" t="s">
        <v>7372</v>
      </c>
    </row>
    <row r="1831" customFormat="false" ht="15" hidden="false" customHeight="false" outlineLevel="0" collapsed="false">
      <c r="A1831" s="0" t="s">
        <v>9630</v>
      </c>
      <c r="B1831" s="0" t="s">
        <v>9300</v>
      </c>
      <c r="C1831" s="0" t="s">
        <v>9631</v>
      </c>
      <c r="D1831" s="1" t="s">
        <v>9632</v>
      </c>
      <c r="E1831" s="1" t="s">
        <v>9632</v>
      </c>
      <c r="G1831" s="5" t="s">
        <v>9632</v>
      </c>
      <c r="H1831" s="5"/>
      <c r="I1831" s="5"/>
      <c r="J1831" s="5"/>
      <c r="K1831" s="5"/>
      <c r="L1831" s="5"/>
      <c r="M1831" s="5"/>
      <c r="N1831" s="5"/>
      <c r="O1831" s="0" t="s">
        <v>9631</v>
      </c>
      <c r="P1831" s="0" t="s">
        <v>9633</v>
      </c>
      <c r="Q1831" s="0" t="s">
        <v>51</v>
      </c>
      <c r="R1831" s="0" t="s">
        <v>52</v>
      </c>
      <c r="S1831" s="0" t="n">
        <v>1.456</v>
      </c>
      <c r="T1831" s="0" t="n">
        <v>2651</v>
      </c>
      <c r="U1831" s="0" t="n">
        <v>2651</v>
      </c>
      <c r="X1831" s="0" t="n">
        <v>159</v>
      </c>
      <c r="Y1831" s="0" t="s">
        <v>1154</v>
      </c>
      <c r="Z1831" s="0" t="n">
        <v>2651</v>
      </c>
      <c r="AA1831" s="0" t="s">
        <v>54</v>
      </c>
      <c r="AB1831" s="0" t="s">
        <v>54</v>
      </c>
      <c r="AC1831" s="0" t="n">
        <v>7.149</v>
      </c>
      <c r="AD1831" s="0" t="s">
        <v>9629</v>
      </c>
      <c r="AG1831" s="6" t="n">
        <v>42735</v>
      </c>
      <c r="AH1831" s="0" t="n">
        <v>105</v>
      </c>
      <c r="AI1831" s="0" t="n">
        <v>111</v>
      </c>
      <c r="AJ1831" s="6" t="n">
        <v>42735</v>
      </c>
      <c r="AK1831" s="0" t="n">
        <v>7.149</v>
      </c>
      <c r="AL1831" s="6" t="n">
        <v>42735</v>
      </c>
      <c r="AM1831" s="0" t="n">
        <v>1.947</v>
      </c>
      <c r="AN1831" s="0" t="n">
        <v>2.052</v>
      </c>
      <c r="AO1831" s="0" t="n">
        <v>2.451</v>
      </c>
      <c r="AP1831" s="0" t="n">
        <v>2.739</v>
      </c>
      <c r="AQ1831" s="0" t="s">
        <v>9305</v>
      </c>
      <c r="AR1831" s="0" t="s">
        <v>58</v>
      </c>
      <c r="AS1831" s="0" t="s">
        <v>1154</v>
      </c>
      <c r="AT1831" s="0" t="n">
        <v>66</v>
      </c>
      <c r="AU1831" s="0" t="n">
        <v>79</v>
      </c>
      <c r="AV1831" s="0" t="s">
        <v>7372</v>
      </c>
      <c r="AW1831" s="0" t="s">
        <v>9634</v>
      </c>
      <c r="AX1831" s="0" t="s">
        <v>7372</v>
      </c>
      <c r="AY1831" s="0" t="s">
        <v>9634</v>
      </c>
    </row>
    <row r="1832" customFormat="false" ht="15" hidden="false" customHeight="false" outlineLevel="0" collapsed="false">
      <c r="A1832" s="0" t="s">
        <v>9635</v>
      </c>
      <c r="B1832" s="0" t="s">
        <v>9300</v>
      </c>
      <c r="C1832" s="0" t="s">
        <v>9636</v>
      </c>
      <c r="D1832" s="1" t="s">
        <v>9637</v>
      </c>
      <c r="E1832" s="1" t="s">
        <v>9637</v>
      </c>
      <c r="G1832" s="5" t="s">
        <v>9637</v>
      </c>
      <c r="H1832" s="5"/>
      <c r="I1832" s="5"/>
      <c r="J1832" s="5"/>
      <c r="K1832" s="5"/>
      <c r="L1832" s="5"/>
      <c r="M1832" s="5"/>
      <c r="N1832" s="5"/>
      <c r="O1832" s="0" t="s">
        <v>9636</v>
      </c>
      <c r="P1832" s="0" t="s">
        <v>9638</v>
      </c>
      <c r="Q1832" s="0" t="s">
        <v>51</v>
      </c>
      <c r="R1832" s="0" t="s">
        <v>52</v>
      </c>
      <c r="S1832" s="0" t="n">
        <v>7.401</v>
      </c>
      <c r="T1832" s="0" t="n">
        <v>2611</v>
      </c>
      <c r="U1832" s="0" t="n">
        <v>2611</v>
      </c>
      <c r="V1832" s="0" t="n">
        <v>2620</v>
      </c>
      <c r="X1832" s="0" t="n">
        <v>597</v>
      </c>
      <c r="Y1832" s="0" t="s">
        <v>1154</v>
      </c>
      <c r="Z1832" s="0" t="n">
        <v>2611</v>
      </c>
      <c r="AA1832" s="0" t="s">
        <v>54</v>
      </c>
      <c r="AB1832" s="0" t="s">
        <v>54</v>
      </c>
      <c r="AC1832" s="0" t="n">
        <v>37.709</v>
      </c>
      <c r="AD1832" s="0" t="s">
        <v>9639</v>
      </c>
      <c r="AG1832" s="6" t="n">
        <v>42460</v>
      </c>
      <c r="AH1832" s="0" t="n">
        <v>369</v>
      </c>
      <c r="AI1832" s="0" t="n">
        <v>420</v>
      </c>
      <c r="AJ1832" s="6" t="n">
        <v>42460</v>
      </c>
      <c r="AK1832" s="0" t="n">
        <v>37.709</v>
      </c>
      <c r="AL1832" s="6" t="n">
        <v>42460</v>
      </c>
      <c r="AM1832" s="0" t="n">
        <v>5.329</v>
      </c>
      <c r="AN1832" s="0" t="n">
        <v>6.067</v>
      </c>
      <c r="AO1832" s="0" t="n">
        <v>8.377</v>
      </c>
      <c r="AP1832" s="0" t="n">
        <v>9.36</v>
      </c>
      <c r="AQ1832" s="0" t="s">
        <v>9305</v>
      </c>
      <c r="AR1832" s="0" t="s">
        <v>58</v>
      </c>
      <c r="AS1832" s="0" t="s">
        <v>1154</v>
      </c>
      <c r="AT1832" s="0" t="n">
        <v>145</v>
      </c>
      <c r="AU1832" s="0" t="n">
        <v>205</v>
      </c>
      <c r="AV1832" s="0" t="s">
        <v>9640</v>
      </c>
      <c r="AX1832" s="0" t="s">
        <v>7372</v>
      </c>
    </row>
    <row r="1833" customFormat="false" ht="15" hidden="false" customHeight="false" outlineLevel="0" collapsed="false">
      <c r="A1833" s="0" t="s">
        <v>9641</v>
      </c>
      <c r="B1833" s="0" t="s">
        <v>9300</v>
      </c>
      <c r="C1833" s="0" t="s">
        <v>9642</v>
      </c>
      <c r="D1833" s="1" t="s">
        <v>9643</v>
      </c>
      <c r="E1833" s="1" t="s">
        <v>9643</v>
      </c>
      <c r="G1833" s="5" t="s">
        <v>9643</v>
      </c>
      <c r="H1833" s="5"/>
      <c r="I1833" s="5"/>
      <c r="J1833" s="5"/>
      <c r="K1833" s="5"/>
      <c r="L1833" s="5"/>
      <c r="M1833" s="5"/>
      <c r="N1833" s="5"/>
      <c r="O1833" s="0" t="s">
        <v>9642</v>
      </c>
      <c r="P1833" s="0" t="s">
        <v>9644</v>
      </c>
      <c r="Q1833" s="0" t="s">
        <v>51</v>
      </c>
      <c r="R1833" s="0" t="s">
        <v>52</v>
      </c>
      <c r="S1833" s="0" t="n">
        <v>13.683</v>
      </c>
      <c r="T1833" s="0" t="n">
        <v>3099</v>
      </c>
      <c r="U1833" s="0" t="n">
        <v>3099</v>
      </c>
      <c r="V1833" s="0" t="n">
        <v>3011</v>
      </c>
      <c r="X1833" s="0" t="n">
        <v>960</v>
      </c>
      <c r="Y1833" s="0" t="s">
        <v>1154</v>
      </c>
      <c r="Z1833" s="0" t="n">
        <v>3099</v>
      </c>
      <c r="AA1833" s="0" t="s">
        <v>54</v>
      </c>
      <c r="AB1833" s="0" t="s">
        <v>54</v>
      </c>
      <c r="AC1833" s="0" t="n">
        <v>34.605</v>
      </c>
      <c r="AD1833" s="0" t="s">
        <v>9645</v>
      </c>
      <c r="AG1833" s="6" t="n">
        <v>42460</v>
      </c>
      <c r="AH1833" s="0" t="n">
        <v>359</v>
      </c>
      <c r="AI1833" s="0" t="n">
        <v>409</v>
      </c>
      <c r="AJ1833" s="6" t="n">
        <v>42460</v>
      </c>
      <c r="AK1833" s="0" t="n">
        <v>34.605</v>
      </c>
      <c r="AL1833" s="6" t="n">
        <v>42460</v>
      </c>
      <c r="AM1833" s="0" t="n">
        <v>12.637</v>
      </c>
      <c r="AN1833" s="0" t="n">
        <v>14.387</v>
      </c>
      <c r="AO1833" s="0" t="n">
        <v>4.302</v>
      </c>
      <c r="AP1833" s="0" t="n">
        <v>4.807</v>
      </c>
      <c r="AQ1833" s="0" t="s">
        <v>9305</v>
      </c>
      <c r="AR1833" s="0" t="s">
        <v>58</v>
      </c>
      <c r="AS1833" s="0" t="s">
        <v>1154</v>
      </c>
      <c r="AT1833" s="0" t="n">
        <v>133</v>
      </c>
      <c r="AU1833" s="0" t="n">
        <v>244</v>
      </c>
      <c r="AX1833" s="0" t="s">
        <v>7372</v>
      </c>
      <c r="AY1833" s="0" t="s">
        <v>9646</v>
      </c>
    </row>
    <row r="1834" customFormat="false" ht="15" hidden="false" customHeight="false" outlineLevel="0" collapsed="false">
      <c r="A1834" s="0" t="s">
        <v>9647</v>
      </c>
      <c r="B1834" s="0" t="s">
        <v>9300</v>
      </c>
      <c r="C1834" s="0" t="s">
        <v>9648</v>
      </c>
      <c r="D1834" s="1" t="s">
        <v>9649</v>
      </c>
      <c r="E1834" s="1" t="s">
        <v>9649</v>
      </c>
      <c r="G1834" s="5" t="s">
        <v>9649</v>
      </c>
      <c r="H1834" s="5" t="s">
        <v>9650</v>
      </c>
      <c r="I1834" s="5"/>
      <c r="J1834" s="5"/>
      <c r="K1834" s="5"/>
      <c r="L1834" s="5"/>
      <c r="M1834" s="5"/>
      <c r="N1834" s="5"/>
      <c r="O1834" s="0" t="s">
        <v>9648</v>
      </c>
      <c r="P1834" s="0" t="s">
        <v>9651</v>
      </c>
      <c r="Q1834" s="0" t="s">
        <v>51</v>
      </c>
      <c r="R1834" s="0" t="s">
        <v>52</v>
      </c>
      <c r="S1834" s="0" t="n">
        <v>626</v>
      </c>
      <c r="T1834" s="0" t="n">
        <v>2319</v>
      </c>
      <c r="U1834" s="0" t="n">
        <v>2319</v>
      </c>
      <c r="V1834" s="0" t="n">
        <v>2222</v>
      </c>
      <c r="W1834" s="0" t="s">
        <v>9652</v>
      </c>
      <c r="X1834" s="0" t="n">
        <v>94</v>
      </c>
      <c r="Y1834" s="0" t="s">
        <v>1154</v>
      </c>
      <c r="Z1834" s="0" t="n">
        <v>2319</v>
      </c>
      <c r="AA1834" s="0" t="s">
        <v>54</v>
      </c>
      <c r="AB1834" s="0" t="s">
        <v>54</v>
      </c>
      <c r="AC1834" s="0" t="n">
        <v>2.539</v>
      </c>
      <c r="AD1834" s="0" t="s">
        <v>9653</v>
      </c>
      <c r="AG1834" s="6" t="n">
        <v>42460</v>
      </c>
      <c r="AH1834" s="0" t="n">
        <v>9</v>
      </c>
      <c r="AI1834" s="0" t="n">
        <v>10</v>
      </c>
      <c r="AJ1834" s="6" t="n">
        <v>42460</v>
      </c>
      <c r="AK1834" s="0" t="n">
        <v>2.539</v>
      </c>
      <c r="AL1834" s="6" t="n">
        <v>42460</v>
      </c>
      <c r="AM1834" s="0" t="n">
        <v>837</v>
      </c>
      <c r="AN1834" s="0" t="n">
        <v>953</v>
      </c>
      <c r="AO1834" s="0" t="n">
        <v>186</v>
      </c>
      <c r="AP1834" s="0" t="n">
        <v>208</v>
      </c>
      <c r="AQ1834" s="0" t="s">
        <v>9305</v>
      </c>
      <c r="AR1834" s="0" t="s">
        <v>58</v>
      </c>
      <c r="AS1834" s="0" t="s">
        <v>1154</v>
      </c>
      <c r="AT1834" s="0" t="n">
        <v>7</v>
      </c>
      <c r="AU1834" s="0" t="n">
        <v>18</v>
      </c>
      <c r="AX1834" s="0" t="s">
        <v>7372</v>
      </c>
    </row>
    <row r="1835" customFormat="false" ht="15" hidden="false" customHeight="false" outlineLevel="0" collapsed="false">
      <c r="A1835" s="0" t="s">
        <v>9654</v>
      </c>
      <c r="B1835" s="0" t="s">
        <v>9300</v>
      </c>
      <c r="C1835" s="0" t="s">
        <v>9655</v>
      </c>
      <c r="D1835" s="1" t="s">
        <v>9656</v>
      </c>
      <c r="E1835" s="1" t="s">
        <v>9656</v>
      </c>
      <c r="G1835" s="5" t="s">
        <v>9656</v>
      </c>
      <c r="H1835" s="5"/>
      <c r="I1835" s="5"/>
      <c r="J1835" s="5"/>
      <c r="K1835" s="5"/>
      <c r="L1835" s="5"/>
      <c r="M1835" s="5"/>
      <c r="N1835" s="5"/>
      <c r="O1835" s="0" t="s">
        <v>9655</v>
      </c>
      <c r="P1835" s="0" t="s">
        <v>9657</v>
      </c>
      <c r="Q1835" s="0" t="s">
        <v>51</v>
      </c>
      <c r="R1835" s="0" t="s">
        <v>52</v>
      </c>
      <c r="S1835" s="0" t="n">
        <v>2.249</v>
      </c>
      <c r="T1835" s="0" t="n">
        <v>2932</v>
      </c>
      <c r="U1835" s="0" t="n">
        <v>2932</v>
      </c>
      <c r="W1835" s="0" t="s">
        <v>9658</v>
      </c>
      <c r="X1835" s="0" t="n">
        <v>904</v>
      </c>
      <c r="Y1835" s="0" t="s">
        <v>1154</v>
      </c>
      <c r="Z1835" s="0" t="n">
        <v>2932</v>
      </c>
      <c r="AA1835" s="0" t="s">
        <v>54</v>
      </c>
      <c r="AB1835" s="0" t="s">
        <v>54</v>
      </c>
      <c r="AC1835" s="0" t="n">
        <v>12.23</v>
      </c>
      <c r="AD1835" s="0" t="s">
        <v>9659</v>
      </c>
      <c r="AG1835" s="6" t="n">
        <v>42674</v>
      </c>
      <c r="AH1835" s="0" t="n">
        <v>95</v>
      </c>
      <c r="AI1835" s="0" t="n">
        <v>104</v>
      </c>
      <c r="AJ1835" s="6" t="n">
        <v>42674</v>
      </c>
      <c r="AK1835" s="0" t="n">
        <v>12.23</v>
      </c>
      <c r="AL1835" s="6" t="n">
        <v>42674</v>
      </c>
      <c r="AM1835" s="0" t="n">
        <v>1.776</v>
      </c>
      <c r="AN1835" s="0" t="n">
        <v>1.944</v>
      </c>
      <c r="AO1835" s="0" t="n">
        <v>863</v>
      </c>
      <c r="AP1835" s="0" t="n">
        <v>964</v>
      </c>
      <c r="AQ1835" s="0" t="s">
        <v>9305</v>
      </c>
      <c r="AR1835" s="0" t="s">
        <v>58</v>
      </c>
      <c r="AS1835" s="0" t="s">
        <v>1154</v>
      </c>
      <c r="AT1835" s="0" t="n">
        <v>32</v>
      </c>
      <c r="AU1835" s="0" t="n">
        <v>45</v>
      </c>
      <c r="AV1835" s="0" t="s">
        <v>7372</v>
      </c>
      <c r="AX1835" s="0" t="s">
        <v>7372</v>
      </c>
      <c r="AY1835" s="0" t="s">
        <v>9660</v>
      </c>
    </row>
    <row r="1836" customFormat="false" ht="15" hidden="false" customHeight="false" outlineLevel="0" collapsed="false">
      <c r="A1836" s="0" t="s">
        <v>9661</v>
      </c>
      <c r="B1836" s="0" t="s">
        <v>9300</v>
      </c>
      <c r="C1836" s="0" t="s">
        <v>9662</v>
      </c>
      <c r="D1836" s="1" t="s">
        <v>9663</v>
      </c>
      <c r="E1836" s="1" t="s">
        <v>9663</v>
      </c>
      <c r="G1836" s="5" t="s">
        <v>9663</v>
      </c>
      <c r="H1836" s="5" t="s">
        <v>9664</v>
      </c>
      <c r="I1836" s="5" t="s">
        <v>9665</v>
      </c>
      <c r="J1836" s="5" t="s">
        <v>9666</v>
      </c>
      <c r="K1836" s="5"/>
      <c r="L1836" s="5"/>
      <c r="M1836" s="5"/>
      <c r="N1836" s="5"/>
      <c r="O1836" s="0" t="s">
        <v>9662</v>
      </c>
      <c r="P1836" s="0" t="s">
        <v>9667</v>
      </c>
      <c r="Q1836" s="0" t="s">
        <v>51</v>
      </c>
      <c r="R1836" s="0" t="s">
        <v>52</v>
      </c>
      <c r="S1836" s="0" t="n">
        <v>3.303</v>
      </c>
      <c r="T1836" s="0" t="n">
        <v>2849</v>
      </c>
      <c r="U1836" s="0" t="n">
        <v>2849</v>
      </c>
      <c r="V1836" s="0" t="n">
        <v>2841</v>
      </c>
      <c r="W1836" s="0" t="s">
        <v>9668</v>
      </c>
      <c r="X1836" s="0" t="n">
        <v>866</v>
      </c>
      <c r="Y1836" s="0" t="s">
        <v>1154</v>
      </c>
      <c r="Z1836" s="0" t="n">
        <v>2849</v>
      </c>
      <c r="AA1836" s="0" t="s">
        <v>54</v>
      </c>
      <c r="AB1836" s="0" t="s">
        <v>54</v>
      </c>
      <c r="AC1836" s="0" t="n">
        <v>12.307</v>
      </c>
      <c r="AD1836" s="0" t="s">
        <v>9669</v>
      </c>
      <c r="AG1836" s="6" t="n">
        <v>42735</v>
      </c>
      <c r="AH1836" s="0" t="e">
        <f aca="false">+ac0-47</f>
        <v>#NAME?</v>
      </c>
      <c r="AI1836" s="0" t="e">
        <f aca="false">+ac0-49</f>
        <v>#NAME?</v>
      </c>
      <c r="AJ1836" s="6" t="n">
        <v>42735</v>
      </c>
      <c r="AK1836" s="0" t="n">
        <v>12.307</v>
      </c>
      <c r="AL1836" s="6" t="n">
        <v>42735</v>
      </c>
      <c r="AM1836" s="0" t="n">
        <v>4.534</v>
      </c>
      <c r="AN1836" s="0" t="n">
        <v>4.779</v>
      </c>
      <c r="AO1836" s="0" t="n">
        <v>1.816</v>
      </c>
      <c r="AP1836" s="0" t="n">
        <v>2.029</v>
      </c>
      <c r="AQ1836" s="0" t="s">
        <v>9305</v>
      </c>
      <c r="AR1836" s="0" t="s">
        <v>58</v>
      </c>
      <c r="AS1836" s="0" t="s">
        <v>1154</v>
      </c>
      <c r="AT1836" s="0" t="n">
        <v>170</v>
      </c>
      <c r="AU1836" s="0" t="n">
        <v>185</v>
      </c>
      <c r="AV1836" s="0" t="s">
        <v>7372</v>
      </c>
      <c r="AX1836" s="0" t="s">
        <v>7372</v>
      </c>
    </row>
    <row r="1837" customFormat="false" ht="15" hidden="false" customHeight="false" outlineLevel="0" collapsed="false">
      <c r="A1837" s="0" t="s">
        <v>9670</v>
      </c>
      <c r="B1837" s="0" t="s">
        <v>9300</v>
      </c>
      <c r="C1837" s="0" t="s">
        <v>9671</v>
      </c>
      <c r="D1837" s="1" t="s">
        <v>9672</v>
      </c>
      <c r="E1837" s="1" t="s">
        <v>9672</v>
      </c>
      <c r="G1837" s="5" t="s">
        <v>9672</v>
      </c>
      <c r="H1837" s="5"/>
      <c r="I1837" s="5"/>
      <c r="J1837" s="5"/>
      <c r="K1837" s="5"/>
      <c r="L1837" s="5"/>
      <c r="M1837" s="5"/>
      <c r="N1837" s="5"/>
      <c r="O1837" s="0" t="s">
        <v>9671</v>
      </c>
      <c r="P1837" s="0" t="s">
        <v>9673</v>
      </c>
      <c r="Q1837" s="0" t="s">
        <v>51</v>
      </c>
      <c r="R1837" s="0" t="s">
        <v>52</v>
      </c>
      <c r="S1837" s="0" t="n">
        <v>19.785</v>
      </c>
      <c r="T1837" s="0" t="n">
        <v>4645</v>
      </c>
      <c r="U1837" s="0" t="n">
        <v>4645</v>
      </c>
      <c r="X1837" s="0" t="n">
        <v>987</v>
      </c>
      <c r="Y1837" s="0" t="s">
        <v>1154</v>
      </c>
      <c r="Z1837" s="0" t="n">
        <v>4645</v>
      </c>
      <c r="AA1837" s="0" t="s">
        <v>54</v>
      </c>
      <c r="AB1837" s="0" t="s">
        <v>54</v>
      </c>
      <c r="AC1837" s="0" t="n">
        <v>16.208</v>
      </c>
      <c r="AD1837" s="0" t="s">
        <v>9674</v>
      </c>
      <c r="AG1837" s="6" t="n">
        <v>42460</v>
      </c>
      <c r="AH1837" s="0" t="n">
        <v>218</v>
      </c>
      <c r="AI1837" s="0" t="n">
        <v>248</v>
      </c>
      <c r="AJ1837" s="6" t="n">
        <v>42460</v>
      </c>
      <c r="AK1837" s="0" t="n">
        <v>16.208</v>
      </c>
      <c r="AL1837" s="6" t="n">
        <v>42460</v>
      </c>
      <c r="AM1837" s="0" t="n">
        <v>9.19</v>
      </c>
      <c r="AN1837" s="0" t="n">
        <v>10.463</v>
      </c>
      <c r="AO1837" s="0" t="n">
        <v>3.082</v>
      </c>
      <c r="AP1837" s="0" t="n">
        <v>3.444</v>
      </c>
      <c r="AQ1837" s="0" t="s">
        <v>9305</v>
      </c>
      <c r="AR1837" s="0" t="s">
        <v>58</v>
      </c>
      <c r="AS1837" s="0" t="s">
        <v>1154</v>
      </c>
      <c r="AT1837" s="0" t="n">
        <v>23</v>
      </c>
      <c r="AU1837" s="0" t="n">
        <v>31</v>
      </c>
      <c r="AW1837" s="0" t="s">
        <v>9675</v>
      </c>
      <c r="AX1837" s="0" t="s">
        <v>7372</v>
      </c>
    </row>
    <row r="1838" customFormat="false" ht="15" hidden="false" customHeight="false" outlineLevel="0" collapsed="false">
      <c r="A1838" s="0" t="s">
        <v>9676</v>
      </c>
      <c r="B1838" s="0" t="s">
        <v>9300</v>
      </c>
      <c r="C1838" s="0" t="s">
        <v>9677</v>
      </c>
      <c r="D1838" s="1" t="s">
        <v>9678</v>
      </c>
      <c r="E1838" s="1" t="s">
        <v>9678</v>
      </c>
      <c r="G1838" s="5" t="s">
        <v>9678</v>
      </c>
      <c r="H1838" s="5"/>
      <c r="I1838" s="5"/>
      <c r="J1838" s="5"/>
      <c r="K1838" s="5"/>
      <c r="L1838" s="5"/>
      <c r="M1838" s="5"/>
      <c r="N1838" s="5"/>
      <c r="O1838" s="0" t="s">
        <v>9677</v>
      </c>
      <c r="P1838" s="0" t="s">
        <v>9679</v>
      </c>
      <c r="Q1838" s="0" t="s">
        <v>51</v>
      </c>
      <c r="R1838" s="0" t="s">
        <v>52</v>
      </c>
      <c r="S1838" s="0" t="n">
        <v>3.325</v>
      </c>
      <c r="T1838" s="0" t="n">
        <v>4618</v>
      </c>
      <c r="U1838" s="0" t="n">
        <v>4618</v>
      </c>
      <c r="V1838" s="0" t="n">
        <v>2110</v>
      </c>
      <c r="X1838" s="0" t="n">
        <v>458</v>
      </c>
      <c r="Y1838" s="0" t="s">
        <v>9680</v>
      </c>
      <c r="Z1838" s="0" t="n">
        <v>4618</v>
      </c>
      <c r="AA1838" s="0" t="s">
        <v>54</v>
      </c>
      <c r="AB1838" s="0" t="s">
        <v>54</v>
      </c>
      <c r="AC1838" s="0" t="n">
        <v>6.409</v>
      </c>
      <c r="AD1838" s="0" t="s">
        <v>9681</v>
      </c>
      <c r="AG1838" s="6" t="n">
        <v>42460</v>
      </c>
      <c r="AH1838" s="0" t="n">
        <v>70</v>
      </c>
      <c r="AI1838" s="0" t="n">
        <v>79</v>
      </c>
      <c r="AJ1838" s="6" t="n">
        <v>42460</v>
      </c>
      <c r="AK1838" s="0" t="n">
        <v>6.409</v>
      </c>
      <c r="AL1838" s="6" t="n">
        <v>42460</v>
      </c>
      <c r="AM1838" s="0" t="n">
        <v>3.472</v>
      </c>
      <c r="AN1838" s="0" t="n">
        <v>3.953</v>
      </c>
      <c r="AO1838" s="0" t="s">
        <v>56</v>
      </c>
      <c r="AP1838" s="0" t="s">
        <v>56</v>
      </c>
      <c r="AQ1838" s="0" t="s">
        <v>70</v>
      </c>
      <c r="AR1838" s="0" t="s">
        <v>70</v>
      </c>
      <c r="AS1838" s="0" t="s">
        <v>9680</v>
      </c>
      <c r="AT1838" s="0" t="n">
        <v>12</v>
      </c>
      <c r="AU1838" s="0" t="n">
        <v>45</v>
      </c>
      <c r="AW1838" s="0" t="s">
        <v>9682</v>
      </c>
      <c r="AX1838" s="0" t="s">
        <v>7372</v>
      </c>
      <c r="AY1838" s="0" t="s">
        <v>9683</v>
      </c>
    </row>
    <row r="1839" customFormat="false" ht="15" hidden="false" customHeight="false" outlineLevel="0" collapsed="false">
      <c r="A1839" s="0" t="s">
        <v>9684</v>
      </c>
      <c r="B1839" s="0" t="s">
        <v>9300</v>
      </c>
      <c r="C1839" s="0" t="s">
        <v>9685</v>
      </c>
      <c r="D1839" s="1" t="s">
        <v>9686</v>
      </c>
      <c r="E1839" s="1" t="s">
        <v>9686</v>
      </c>
      <c r="G1839" s="5" t="s">
        <v>9686</v>
      </c>
      <c r="H1839" s="5" t="s">
        <v>9687</v>
      </c>
      <c r="I1839" s="5"/>
      <c r="J1839" s="5"/>
      <c r="K1839" s="5"/>
      <c r="L1839" s="5"/>
      <c r="M1839" s="5"/>
      <c r="N1839" s="5"/>
      <c r="Q1839" s="0" t="s">
        <v>51</v>
      </c>
      <c r="R1839" s="0" t="s">
        <v>52</v>
      </c>
      <c r="S1839" s="0" t="n">
        <v>112</v>
      </c>
      <c r="T1839" s="0" t="n">
        <v>2712</v>
      </c>
      <c r="U1839" s="0" t="n">
        <v>2712</v>
      </c>
      <c r="V1839" s="0" t="n">
        <v>4222</v>
      </c>
      <c r="X1839" s="0" t="n">
        <v>9</v>
      </c>
      <c r="Y1839" s="0" t="s">
        <v>512</v>
      </c>
      <c r="AD1839" s="0" t="s">
        <v>9688</v>
      </c>
      <c r="AG1839" s="6" t="n">
        <v>42460</v>
      </c>
      <c r="AH1839" s="0" t="n">
        <v>-2</v>
      </c>
      <c r="AI1839" s="0" t="n">
        <v>-3</v>
      </c>
      <c r="AJ1839" s="6" t="n">
        <v>42460</v>
      </c>
      <c r="AK1839" s="0" t="n">
        <v>453</v>
      </c>
      <c r="AL1839" s="6" t="n">
        <v>42460</v>
      </c>
      <c r="AM1839" s="0" t="n">
        <v>76</v>
      </c>
      <c r="AN1839" s="0" t="n">
        <v>87</v>
      </c>
      <c r="AO1839" s="0" t="n">
        <v>208</v>
      </c>
      <c r="AP1839" s="0" t="n">
        <v>278</v>
      </c>
      <c r="AQ1839" s="0" t="s">
        <v>189</v>
      </c>
      <c r="AR1839" s="0" t="s">
        <v>189</v>
      </c>
      <c r="AS1839" s="0" t="s">
        <v>512</v>
      </c>
      <c r="AT1839" s="0" t="n">
        <v>0</v>
      </c>
      <c r="AU1839" s="0" t="n">
        <v>5</v>
      </c>
      <c r="AV1839" s="0" t="s">
        <v>9689</v>
      </c>
      <c r="AW1839" s="0" t="s">
        <v>9690</v>
      </c>
      <c r="AX1839" s="0" t="s">
        <v>7372</v>
      </c>
      <c r="AY1839" s="0" t="s">
        <v>9690</v>
      </c>
    </row>
    <row r="1840" customFormat="false" ht="15" hidden="false" customHeight="false" outlineLevel="0" collapsed="false">
      <c r="A1840" s="0" t="s">
        <v>9691</v>
      </c>
      <c r="B1840" s="0" t="s">
        <v>9300</v>
      </c>
      <c r="C1840" s="0" t="s">
        <v>9692</v>
      </c>
      <c r="D1840" s="1" t="s">
        <v>9693</v>
      </c>
      <c r="E1840" s="1" t="s">
        <v>9693</v>
      </c>
      <c r="G1840" s="5" t="s">
        <v>9693</v>
      </c>
      <c r="H1840" s="5" t="s">
        <v>9694</v>
      </c>
      <c r="I1840" s="5"/>
      <c r="J1840" s="5"/>
      <c r="K1840" s="5"/>
      <c r="L1840" s="5"/>
      <c r="M1840" s="5"/>
      <c r="N1840" s="5"/>
      <c r="O1840" s="0" t="s">
        <v>9692</v>
      </c>
      <c r="P1840" s="0" t="s">
        <v>9695</v>
      </c>
      <c r="Q1840" s="0" t="s">
        <v>51</v>
      </c>
      <c r="R1840" s="0" t="s">
        <v>52</v>
      </c>
      <c r="S1840" s="0" t="n">
        <v>1.629</v>
      </c>
      <c r="T1840" s="0" t="n">
        <v>2849</v>
      </c>
      <c r="U1840" s="0" t="n">
        <v>2849</v>
      </c>
      <c r="V1840" s="0" t="n">
        <v>2841</v>
      </c>
      <c r="W1840" s="0" t="s">
        <v>9696</v>
      </c>
      <c r="X1840" s="0" t="n">
        <v>629</v>
      </c>
      <c r="Y1840" s="0" t="s">
        <v>1154</v>
      </c>
      <c r="Z1840" s="0" t="n">
        <v>2849</v>
      </c>
      <c r="AA1840" s="0" t="s">
        <v>54</v>
      </c>
      <c r="AB1840" s="0" t="s">
        <v>54</v>
      </c>
      <c r="AC1840" s="0" t="n">
        <v>3.319</v>
      </c>
      <c r="AD1840" s="0" t="s">
        <v>9689</v>
      </c>
      <c r="AG1840" s="6" t="n">
        <v>42460</v>
      </c>
      <c r="AH1840" s="0" t="n">
        <v>107</v>
      </c>
      <c r="AI1840" s="0" t="n">
        <v>122</v>
      </c>
      <c r="AJ1840" s="6" t="n">
        <v>42460</v>
      </c>
      <c r="AK1840" s="0" t="n">
        <v>3.319</v>
      </c>
      <c r="AL1840" s="6" t="n">
        <v>42460</v>
      </c>
      <c r="AM1840" s="0" t="n">
        <v>1.58</v>
      </c>
      <c r="AN1840" s="0" t="n">
        <v>1.799</v>
      </c>
      <c r="AO1840" s="0" t="n">
        <v>1.412</v>
      </c>
      <c r="AP1840" s="0" t="n">
        <v>1.578</v>
      </c>
      <c r="AQ1840" s="0" t="s">
        <v>9305</v>
      </c>
      <c r="AR1840" s="0" t="s">
        <v>58</v>
      </c>
      <c r="AS1840" s="0" t="s">
        <v>1154</v>
      </c>
      <c r="AT1840" s="0" t="n">
        <v>15</v>
      </c>
      <c r="AU1840" s="0" t="n">
        <v>24</v>
      </c>
      <c r="AX1840" s="0" t="s">
        <v>7372</v>
      </c>
      <c r="AY1840" s="0" t="s">
        <v>9697</v>
      </c>
    </row>
    <row r="1841" customFormat="false" ht="15" hidden="false" customHeight="false" outlineLevel="0" collapsed="false">
      <c r="A1841" s="0" t="s">
        <v>9698</v>
      </c>
      <c r="B1841" s="0" t="s">
        <v>9300</v>
      </c>
      <c r="C1841" s="0" t="s">
        <v>9699</v>
      </c>
      <c r="D1841" s="1" t="s">
        <v>9700</v>
      </c>
      <c r="E1841" s="1" t="s">
        <v>9700</v>
      </c>
      <c r="G1841" s="5" t="s">
        <v>9700</v>
      </c>
      <c r="H1841" s="5"/>
      <c r="I1841" s="5" t="s">
        <v>9701</v>
      </c>
      <c r="J1841" s="5"/>
      <c r="K1841" s="5"/>
      <c r="L1841" s="5"/>
      <c r="M1841" s="5"/>
      <c r="N1841" s="5"/>
      <c r="O1841" s="0" t="s">
        <v>9699</v>
      </c>
      <c r="P1841" s="0" t="s">
        <v>9702</v>
      </c>
      <c r="Q1841" s="0" t="s">
        <v>51</v>
      </c>
      <c r="R1841" s="0" t="s">
        <v>52</v>
      </c>
      <c r="S1841" s="0" t="n">
        <v>1.912</v>
      </c>
      <c r="T1841" s="0" t="n">
        <v>2932</v>
      </c>
      <c r="U1841" s="0" t="n">
        <v>2932</v>
      </c>
      <c r="X1841" s="0" t="n">
        <v>1</v>
      </c>
      <c r="Y1841" s="0" t="s">
        <v>7940</v>
      </c>
      <c r="Z1841" s="0" t="n">
        <v>2932</v>
      </c>
      <c r="AA1841" s="0" t="s">
        <v>54</v>
      </c>
      <c r="AB1841" s="0" t="s">
        <v>54</v>
      </c>
      <c r="AC1841" s="0" t="n">
        <v>8.736</v>
      </c>
      <c r="AD1841" s="0" t="s">
        <v>9689</v>
      </c>
      <c r="AG1841" s="6" t="n">
        <v>42460</v>
      </c>
      <c r="AH1841" s="0" t="n">
        <v>48</v>
      </c>
      <c r="AI1841" s="0" t="n">
        <v>55</v>
      </c>
      <c r="AJ1841" s="6" t="n">
        <v>42460</v>
      </c>
      <c r="AK1841" s="0" t="n">
        <v>8.736</v>
      </c>
      <c r="AL1841" s="6" t="n">
        <v>42460</v>
      </c>
      <c r="AM1841" s="0" t="n">
        <v>1.436</v>
      </c>
      <c r="AN1841" s="0" t="n">
        <v>1.635</v>
      </c>
      <c r="AO1841" s="0" t="n">
        <v>443</v>
      </c>
      <c r="AP1841" s="0" t="n">
        <v>494</v>
      </c>
      <c r="AQ1841" s="0" t="s">
        <v>9305</v>
      </c>
      <c r="AR1841" s="0" t="s">
        <v>58</v>
      </c>
      <c r="AS1841" s="0" t="s">
        <v>7940</v>
      </c>
      <c r="AT1841" s="0" t="n">
        <v>27</v>
      </c>
      <c r="AU1841" s="0" t="n">
        <v>34</v>
      </c>
      <c r="AV1841" s="0" t="s">
        <v>7372</v>
      </c>
      <c r="AX1841" s="0" t="s">
        <v>7372</v>
      </c>
    </row>
    <row r="1842" customFormat="false" ht="15" hidden="false" customHeight="false" outlineLevel="0" collapsed="false">
      <c r="A1842" s="0" t="s">
        <v>9703</v>
      </c>
      <c r="B1842" s="0" t="s">
        <v>9300</v>
      </c>
      <c r="C1842" s="0" t="s">
        <v>9704</v>
      </c>
      <c r="D1842" s="1" t="s">
        <v>9705</v>
      </c>
      <c r="E1842" s="1" t="s">
        <v>9705</v>
      </c>
      <c r="G1842" s="5" t="s">
        <v>9705</v>
      </c>
      <c r="H1842" s="5" t="s">
        <v>9706</v>
      </c>
      <c r="I1842" s="5" t="s">
        <v>9707</v>
      </c>
      <c r="J1842" s="5"/>
      <c r="K1842" s="5"/>
      <c r="L1842" s="5"/>
      <c r="M1842" s="5"/>
      <c r="N1842" s="5" t="s">
        <v>9708</v>
      </c>
      <c r="O1842" s="0" t="s">
        <v>9704</v>
      </c>
      <c r="P1842" s="0" t="s">
        <v>9709</v>
      </c>
      <c r="Q1842" s="0" t="s">
        <v>51</v>
      </c>
      <c r="R1842" s="0" t="s">
        <v>52</v>
      </c>
      <c r="S1842" s="0" t="n">
        <v>939</v>
      </c>
      <c r="T1842" s="0" t="n">
        <v>2849</v>
      </c>
      <c r="U1842" s="0" t="n">
        <v>2849</v>
      </c>
      <c r="V1842" s="0" t="n">
        <v>2841</v>
      </c>
      <c r="W1842" s="0" t="s">
        <v>9710</v>
      </c>
      <c r="X1842" s="0" t="n">
        <v>109</v>
      </c>
      <c r="Y1842" s="0" t="s">
        <v>1154</v>
      </c>
      <c r="Z1842" s="0" t="n">
        <v>2849</v>
      </c>
      <c r="AA1842" s="0" t="s">
        <v>54</v>
      </c>
      <c r="AB1842" s="0" t="s">
        <v>54</v>
      </c>
      <c r="AC1842" s="0" t="n">
        <v>5.866</v>
      </c>
      <c r="AD1842" s="0" t="s">
        <v>9711</v>
      </c>
      <c r="AG1842" s="6" t="n">
        <v>42704</v>
      </c>
      <c r="AH1842" s="0" t="n">
        <v>85</v>
      </c>
      <c r="AI1842" s="0" t="n">
        <v>90</v>
      </c>
      <c r="AJ1842" s="6" t="n">
        <v>42704</v>
      </c>
      <c r="AK1842" s="0" t="n">
        <v>5.866</v>
      </c>
      <c r="AL1842" s="6" t="n">
        <v>42704</v>
      </c>
      <c r="AM1842" s="0" t="n">
        <v>1.306</v>
      </c>
      <c r="AN1842" s="0" t="n">
        <v>1.389</v>
      </c>
      <c r="AO1842" s="0" t="n">
        <v>1.758</v>
      </c>
      <c r="AP1842" s="0" t="n">
        <v>1.964</v>
      </c>
      <c r="AQ1842" s="0" t="s">
        <v>9305</v>
      </c>
      <c r="AR1842" s="0" t="s">
        <v>58</v>
      </c>
      <c r="AS1842" s="0" t="s">
        <v>1154</v>
      </c>
      <c r="AT1842" s="0" t="n">
        <v>46</v>
      </c>
      <c r="AU1842" s="0" t="n">
        <v>69</v>
      </c>
      <c r="AV1842" s="0" t="s">
        <v>7372</v>
      </c>
      <c r="AW1842" s="0" t="s">
        <v>9712</v>
      </c>
      <c r="AX1842" s="0" t="s">
        <v>7372</v>
      </c>
      <c r="AY1842" s="0" t="s">
        <v>9712</v>
      </c>
    </row>
    <row r="1843" customFormat="false" ht="15" hidden="false" customHeight="false" outlineLevel="0" collapsed="false">
      <c r="A1843" s="0" t="s">
        <v>9713</v>
      </c>
      <c r="B1843" s="0" t="s">
        <v>9300</v>
      </c>
      <c r="C1843" s="0" t="s">
        <v>9714</v>
      </c>
      <c r="D1843" s="1" t="s">
        <v>9715</v>
      </c>
      <c r="E1843" s="1" t="s">
        <v>9715</v>
      </c>
      <c r="G1843" s="5" t="s">
        <v>9715</v>
      </c>
      <c r="H1843" s="5"/>
      <c r="I1843" s="5"/>
      <c r="J1843" s="5"/>
      <c r="K1843" s="5"/>
      <c r="L1843" s="5"/>
      <c r="M1843" s="5"/>
      <c r="N1843" s="5"/>
      <c r="O1843" s="0" t="s">
        <v>9714</v>
      </c>
      <c r="P1843" s="0" t="s">
        <v>9716</v>
      </c>
      <c r="Q1843" s="0" t="s">
        <v>51</v>
      </c>
      <c r="R1843" s="0" t="s">
        <v>52</v>
      </c>
      <c r="S1843" s="0" t="n">
        <v>252.181</v>
      </c>
      <c r="T1843" s="0" t="n">
        <v>2910</v>
      </c>
      <c r="U1843" s="0" t="n">
        <v>2910</v>
      </c>
      <c r="V1843" s="0" t="n">
        <v>2920</v>
      </c>
      <c r="X1843" s="0" t="n">
        <v>1</v>
      </c>
      <c r="Y1843" s="0" t="s">
        <v>1154</v>
      </c>
      <c r="Z1843" s="0" t="n">
        <v>2910</v>
      </c>
      <c r="AA1843" s="0" t="s">
        <v>54</v>
      </c>
      <c r="AB1843" s="0" t="s">
        <v>54</v>
      </c>
      <c r="AC1843" s="0" t="n">
        <v>348.877</v>
      </c>
      <c r="AD1843" s="0" t="s">
        <v>9717</v>
      </c>
      <c r="AG1843" s="6" t="n">
        <v>42460</v>
      </c>
      <c r="AH1843" s="0" t="n">
        <v>18.017</v>
      </c>
      <c r="AI1843" s="0" t="n">
        <v>20.512</v>
      </c>
      <c r="AJ1843" s="6" t="n">
        <v>42460</v>
      </c>
      <c r="AK1843" s="0" t="n">
        <v>348.877</v>
      </c>
      <c r="AL1843" s="6" t="n">
        <v>42460</v>
      </c>
      <c r="AM1843" s="0" t="n">
        <v>369.866</v>
      </c>
      <c r="AN1843" s="0" t="n">
        <v>421.092</v>
      </c>
      <c r="AO1843" s="0" t="n">
        <v>154.8</v>
      </c>
      <c r="AP1843" s="0" t="n">
        <v>172.966</v>
      </c>
      <c r="AQ1843" s="0" t="s">
        <v>9305</v>
      </c>
      <c r="AR1843" s="0" t="s">
        <v>58</v>
      </c>
      <c r="AS1843" s="0" t="s">
        <v>1154</v>
      </c>
      <c r="AT1843" s="0" t="n">
        <v>523</v>
      </c>
      <c r="AU1843" s="0" t="n">
        <v>890</v>
      </c>
      <c r="AV1843" s="0" t="s">
        <v>9718</v>
      </c>
      <c r="AX1843" s="0" t="s">
        <v>7372</v>
      </c>
      <c r="AY1843" s="0" t="s">
        <v>9719</v>
      </c>
    </row>
    <row r="1844" customFormat="false" ht="15" hidden="false" customHeight="false" outlineLevel="0" collapsed="false">
      <c r="A1844" s="0" t="s">
        <v>9720</v>
      </c>
      <c r="B1844" s="0" t="s">
        <v>9300</v>
      </c>
      <c r="C1844" s="0" t="s">
        <v>9721</v>
      </c>
      <c r="D1844" s="1" t="s">
        <v>9722</v>
      </c>
      <c r="E1844" s="1" t="s">
        <v>9722</v>
      </c>
      <c r="G1844" s="5" t="s">
        <v>9722</v>
      </c>
      <c r="H1844" s="5" t="s">
        <v>9723</v>
      </c>
      <c r="I1844" s="5" t="s">
        <v>9724</v>
      </c>
      <c r="J1844" s="5"/>
      <c r="K1844" s="5"/>
      <c r="L1844" s="5"/>
      <c r="M1844" s="5"/>
      <c r="N1844" s="5"/>
      <c r="O1844" s="0" t="s">
        <v>9721</v>
      </c>
      <c r="P1844" s="0" t="s">
        <v>9725</v>
      </c>
      <c r="Q1844" s="0" t="s">
        <v>51</v>
      </c>
      <c r="R1844" s="0" t="s">
        <v>52</v>
      </c>
      <c r="S1844" s="0" t="n">
        <v>1.274</v>
      </c>
      <c r="T1844" s="0" t="n">
        <v>2110</v>
      </c>
      <c r="U1844" s="0" t="n">
        <v>2110</v>
      </c>
      <c r="V1844" s="0" t="n">
        <v>2120</v>
      </c>
      <c r="X1844" s="0" t="n">
        <v>78</v>
      </c>
      <c r="Y1844" s="0" t="s">
        <v>1154</v>
      </c>
      <c r="Z1844" s="0" t="n">
        <v>2110</v>
      </c>
      <c r="AA1844" s="0" t="s">
        <v>54</v>
      </c>
      <c r="AB1844" s="0" t="s">
        <v>54</v>
      </c>
      <c r="AC1844" s="0" t="n">
        <v>1.142</v>
      </c>
      <c r="AD1844" s="0" t="s">
        <v>9726</v>
      </c>
      <c r="AG1844" s="6" t="n">
        <v>42460</v>
      </c>
      <c r="AH1844" s="0" t="n">
        <v>86</v>
      </c>
      <c r="AI1844" s="0" t="n">
        <v>98</v>
      </c>
      <c r="AJ1844" s="6" t="n">
        <v>42460</v>
      </c>
      <c r="AK1844" s="0" t="n">
        <v>1.142</v>
      </c>
      <c r="AL1844" s="6" t="n">
        <v>42460</v>
      </c>
      <c r="AM1844" s="0" t="n">
        <v>1.257</v>
      </c>
      <c r="AN1844" s="0" t="n">
        <v>1.431</v>
      </c>
      <c r="AO1844" s="0" t="n">
        <v>828</v>
      </c>
      <c r="AP1844" s="0" t="n">
        <v>925</v>
      </c>
      <c r="AQ1844" s="0" t="s">
        <v>9305</v>
      </c>
      <c r="AR1844" s="0" t="s">
        <v>58</v>
      </c>
      <c r="AS1844" s="0" t="s">
        <v>1154</v>
      </c>
      <c r="AT1844" s="0" t="n">
        <v>12</v>
      </c>
      <c r="AU1844" s="0" t="n">
        <v>25</v>
      </c>
      <c r="AV1844" s="0" t="s">
        <v>9727</v>
      </c>
      <c r="AX1844" s="0" t="s">
        <v>7372</v>
      </c>
    </row>
    <row r="1845" customFormat="false" ht="15" hidden="false" customHeight="false" outlineLevel="0" collapsed="false">
      <c r="A1845" s="0" t="s">
        <v>9728</v>
      </c>
      <c r="B1845" s="0" t="s">
        <v>9300</v>
      </c>
      <c r="C1845" s="0" t="s">
        <v>9729</v>
      </c>
      <c r="D1845" s="1" t="s">
        <v>9730</v>
      </c>
      <c r="E1845" s="1" t="s">
        <v>9730</v>
      </c>
      <c r="G1845" s="5" t="s">
        <v>9730</v>
      </c>
      <c r="H1845" s="5"/>
      <c r="I1845" s="5"/>
      <c r="J1845" s="5"/>
      <c r="K1845" s="5"/>
      <c r="L1845" s="5"/>
      <c r="M1845" s="5"/>
      <c r="N1845" s="5"/>
      <c r="O1845" s="0" t="s">
        <v>9729</v>
      </c>
      <c r="P1845" s="0" t="s">
        <v>9731</v>
      </c>
      <c r="Q1845" s="0" t="s">
        <v>51</v>
      </c>
      <c r="R1845" s="0" t="s">
        <v>52</v>
      </c>
      <c r="S1845" s="0" t="n">
        <v>2.727</v>
      </c>
      <c r="T1845" s="0" t="n">
        <v>2059</v>
      </c>
      <c r="U1845" s="0" t="n">
        <v>2059</v>
      </c>
      <c r="X1845" s="0" t="n">
        <v>889</v>
      </c>
      <c r="Y1845" s="0" t="s">
        <v>1154</v>
      </c>
      <c r="Z1845" s="0" t="n">
        <v>2059</v>
      </c>
      <c r="AA1845" s="0" t="s">
        <v>54</v>
      </c>
      <c r="AB1845" s="0" t="s">
        <v>54</v>
      </c>
      <c r="AC1845" s="0" t="n">
        <v>5.759</v>
      </c>
      <c r="AD1845" s="0" t="s">
        <v>9304</v>
      </c>
      <c r="AG1845" s="6" t="n">
        <v>42460</v>
      </c>
      <c r="AH1845" s="0" t="e">
        <f aca="false">+ac0-784</f>
        <v>#NAME?</v>
      </c>
      <c r="AI1845" s="0" t="e">
        <f aca="false">+ac0-893</f>
        <v>#NAME?</v>
      </c>
      <c r="AJ1845" s="6" t="n">
        <v>42460</v>
      </c>
      <c r="AK1845" s="0" t="n">
        <v>5.759</v>
      </c>
      <c r="AL1845" s="6" t="n">
        <v>42460</v>
      </c>
      <c r="AM1845" s="0" t="n">
        <v>3.13</v>
      </c>
      <c r="AN1845" s="0" t="n">
        <v>3.563</v>
      </c>
      <c r="AO1845" s="0" t="n">
        <v>1.406</v>
      </c>
      <c r="AP1845" s="0" t="n">
        <v>1.571</v>
      </c>
      <c r="AQ1845" s="0" t="s">
        <v>9305</v>
      </c>
      <c r="AR1845" s="0" t="s">
        <v>58</v>
      </c>
      <c r="AS1845" s="0" t="s">
        <v>1154</v>
      </c>
      <c r="AT1845" s="0" t="n">
        <v>56</v>
      </c>
      <c r="AU1845" s="0" t="n">
        <v>94</v>
      </c>
      <c r="AX1845" s="0" t="s">
        <v>7372</v>
      </c>
    </row>
    <row r="1846" customFormat="false" ht="15" hidden="false" customHeight="false" outlineLevel="0" collapsed="false">
      <c r="A1846" s="0" t="s">
        <v>9732</v>
      </c>
      <c r="B1846" s="0" t="s">
        <v>9300</v>
      </c>
      <c r="C1846" s="0" t="s">
        <v>9733</v>
      </c>
      <c r="D1846" s="1" t="s">
        <v>9734</v>
      </c>
      <c r="E1846" s="1" t="s">
        <v>9734</v>
      </c>
      <c r="G1846" s="5" t="s">
        <v>9734</v>
      </c>
      <c r="H1846" s="5"/>
      <c r="I1846" s="5"/>
      <c r="J1846" s="5"/>
      <c r="K1846" s="5"/>
      <c r="L1846" s="5"/>
      <c r="M1846" s="5"/>
      <c r="N1846" s="5"/>
      <c r="O1846" s="0" t="s">
        <v>9733</v>
      </c>
      <c r="P1846" s="0" t="s">
        <v>9735</v>
      </c>
      <c r="Q1846" s="0" t="s">
        <v>51</v>
      </c>
      <c r="R1846" s="0" t="s">
        <v>52</v>
      </c>
      <c r="S1846" s="0" t="n">
        <v>4.154</v>
      </c>
      <c r="T1846" s="0" t="n">
        <v>2060</v>
      </c>
      <c r="U1846" s="0" t="n">
        <v>2060</v>
      </c>
      <c r="X1846" s="0" t="n">
        <v>994</v>
      </c>
      <c r="Y1846" s="0" t="s">
        <v>1154</v>
      </c>
      <c r="Z1846" s="0" t="n">
        <v>2060</v>
      </c>
      <c r="AA1846" s="0" t="s">
        <v>54</v>
      </c>
      <c r="AB1846" s="0" t="s">
        <v>54</v>
      </c>
      <c r="AC1846" s="0" t="n">
        <v>8.59</v>
      </c>
      <c r="AD1846" s="0" t="s">
        <v>9304</v>
      </c>
      <c r="AG1846" s="6" t="n">
        <v>42735</v>
      </c>
      <c r="AH1846" s="0" t="n">
        <v>328</v>
      </c>
      <c r="AI1846" s="0" t="n">
        <v>346</v>
      </c>
      <c r="AJ1846" s="6" t="n">
        <v>42735</v>
      </c>
      <c r="AK1846" s="0" t="n">
        <v>8.59</v>
      </c>
      <c r="AL1846" s="6" t="n">
        <v>42735</v>
      </c>
      <c r="AM1846" s="0" t="n">
        <v>5.892</v>
      </c>
      <c r="AN1846" s="0" t="n">
        <v>6.211</v>
      </c>
      <c r="AO1846" s="0" t="n">
        <v>6.024</v>
      </c>
      <c r="AP1846" s="0" t="n">
        <v>6.731</v>
      </c>
      <c r="AQ1846" s="0" t="s">
        <v>9305</v>
      </c>
      <c r="AR1846" s="0" t="s">
        <v>58</v>
      </c>
      <c r="AS1846" s="0" t="s">
        <v>1154</v>
      </c>
      <c r="AT1846" s="0" t="n">
        <v>35</v>
      </c>
      <c r="AU1846" s="0" t="n">
        <v>79</v>
      </c>
      <c r="AV1846" s="0" t="s">
        <v>9736</v>
      </c>
      <c r="AX1846" s="0" t="s">
        <v>7372</v>
      </c>
    </row>
    <row r="1847" customFormat="false" ht="15" hidden="false" customHeight="false" outlineLevel="0" collapsed="false">
      <c r="A1847" s="0" t="s">
        <v>9737</v>
      </c>
      <c r="B1847" s="0" t="s">
        <v>9300</v>
      </c>
      <c r="C1847" s="0" t="s">
        <v>9738</v>
      </c>
      <c r="D1847" s="1" t="s">
        <v>9739</v>
      </c>
      <c r="E1847" s="1" t="s">
        <v>9739</v>
      </c>
      <c r="G1847" s="5" t="s">
        <v>9739</v>
      </c>
      <c r="H1847" s="5"/>
      <c r="I1847" s="5"/>
      <c r="J1847" s="5"/>
      <c r="K1847" s="5"/>
      <c r="L1847" s="5"/>
      <c r="M1847" s="5"/>
      <c r="N1847" s="5"/>
      <c r="O1847" s="0" t="s">
        <v>9738</v>
      </c>
      <c r="P1847" s="0" t="s">
        <v>9740</v>
      </c>
      <c r="Q1847" s="0" t="s">
        <v>51</v>
      </c>
      <c r="R1847" s="0" t="s">
        <v>52</v>
      </c>
      <c r="S1847" s="0" t="n">
        <v>5.042</v>
      </c>
      <c r="T1847" s="0" t="n">
        <v>2342</v>
      </c>
      <c r="U1847" s="0" t="n">
        <v>2342</v>
      </c>
      <c r="X1847" s="0" t="n">
        <v>873</v>
      </c>
      <c r="Y1847" s="0" t="s">
        <v>1154</v>
      </c>
      <c r="Z1847" s="0" t="n">
        <v>2342</v>
      </c>
      <c r="AA1847" s="0" t="s">
        <v>54</v>
      </c>
      <c r="AB1847" s="0" t="s">
        <v>54</v>
      </c>
      <c r="AC1847" s="0" t="n">
        <v>28.148</v>
      </c>
      <c r="AD1847" s="0" t="s">
        <v>9741</v>
      </c>
      <c r="AG1847" s="6" t="n">
        <v>42460</v>
      </c>
      <c r="AH1847" s="0" t="n">
        <v>279</v>
      </c>
      <c r="AI1847" s="0" t="n">
        <v>317</v>
      </c>
      <c r="AJ1847" s="6" t="n">
        <v>42460</v>
      </c>
      <c r="AK1847" s="0" t="n">
        <v>28.148</v>
      </c>
      <c r="AL1847" s="6" t="n">
        <v>42460</v>
      </c>
      <c r="AM1847" s="0" t="n">
        <v>4.182</v>
      </c>
      <c r="AN1847" s="0" t="n">
        <v>4.761</v>
      </c>
      <c r="AO1847" s="0" t="n">
        <v>6.25</v>
      </c>
      <c r="AP1847" s="0" t="n">
        <v>6.984</v>
      </c>
      <c r="AQ1847" s="0" t="s">
        <v>9305</v>
      </c>
      <c r="AR1847" s="0" t="s">
        <v>58</v>
      </c>
      <c r="AS1847" s="0" t="s">
        <v>1154</v>
      </c>
      <c r="AT1847" s="0" t="n">
        <v>26</v>
      </c>
      <c r="AU1847" s="0" t="n">
        <v>79</v>
      </c>
      <c r="AV1847" s="0" t="s">
        <v>9742</v>
      </c>
      <c r="AW1847" s="0" t="s">
        <v>9743</v>
      </c>
      <c r="AX1847" s="0" t="s">
        <v>7372</v>
      </c>
      <c r="AY1847" s="0" t="s">
        <v>9744</v>
      </c>
    </row>
    <row r="1848" customFormat="false" ht="15" hidden="false" customHeight="false" outlineLevel="0" collapsed="false">
      <c r="A1848" s="0" t="s">
        <v>9745</v>
      </c>
      <c r="B1848" s="0" t="s">
        <v>9300</v>
      </c>
      <c r="C1848" s="0" t="s">
        <v>9746</v>
      </c>
      <c r="D1848" s="1" t="s">
        <v>9747</v>
      </c>
      <c r="E1848" s="1" t="s">
        <v>9747</v>
      </c>
      <c r="G1848" s="5" t="s">
        <v>9747</v>
      </c>
      <c r="H1848" s="5"/>
      <c r="I1848" s="5"/>
      <c r="J1848" s="5"/>
      <c r="K1848" s="5"/>
      <c r="L1848" s="5"/>
      <c r="M1848" s="5"/>
      <c r="N1848" s="5"/>
      <c r="O1848" s="0" t="s">
        <v>9746</v>
      </c>
      <c r="P1848" s="0" t="s">
        <v>9748</v>
      </c>
      <c r="Q1848" s="0" t="s">
        <v>51</v>
      </c>
      <c r="R1848" s="0" t="s">
        <v>52</v>
      </c>
      <c r="S1848" s="0" t="n">
        <v>5.865</v>
      </c>
      <c r="T1848" s="0" t="n">
        <v>2011</v>
      </c>
      <c r="U1848" s="0" t="n">
        <v>2011</v>
      </c>
      <c r="W1848" s="0" t="s">
        <v>9749</v>
      </c>
      <c r="X1848" s="0" t="n">
        <v>479</v>
      </c>
      <c r="Y1848" s="0" t="s">
        <v>1154</v>
      </c>
      <c r="Z1848" s="0" t="n">
        <v>2011</v>
      </c>
      <c r="AA1848" s="0" t="s">
        <v>54</v>
      </c>
      <c r="AB1848" s="0" t="s">
        <v>54</v>
      </c>
      <c r="AC1848" s="0" t="n">
        <v>11.334</v>
      </c>
      <c r="AD1848" s="0" t="s">
        <v>9579</v>
      </c>
      <c r="AG1848" s="6" t="n">
        <v>42460</v>
      </c>
      <c r="AH1848" s="0" t="n">
        <v>157</v>
      </c>
      <c r="AI1848" s="0" t="n">
        <v>179</v>
      </c>
      <c r="AJ1848" s="6" t="n">
        <v>42460</v>
      </c>
      <c r="AK1848" s="0" t="n">
        <v>11.334</v>
      </c>
      <c r="AL1848" s="6" t="n">
        <v>42460</v>
      </c>
      <c r="AM1848" s="0" t="n">
        <v>4.491</v>
      </c>
      <c r="AN1848" s="0" t="n">
        <v>5.113</v>
      </c>
      <c r="AO1848" s="0" t="n">
        <v>3.251</v>
      </c>
      <c r="AP1848" s="0" t="n">
        <v>3.633</v>
      </c>
      <c r="AQ1848" s="0" t="s">
        <v>9305</v>
      </c>
      <c r="AR1848" s="0" t="s">
        <v>58</v>
      </c>
      <c r="AS1848" s="0" t="s">
        <v>1154</v>
      </c>
      <c r="AT1848" s="0" t="n">
        <v>50</v>
      </c>
      <c r="AU1848" s="0" t="n">
        <v>180</v>
      </c>
      <c r="AV1848" s="0" t="s">
        <v>7372</v>
      </c>
      <c r="AX1848" s="0" t="s">
        <v>7372</v>
      </c>
    </row>
    <row r="1849" customFormat="false" ht="15" hidden="false" customHeight="false" outlineLevel="0" collapsed="false">
      <c r="A1849" s="0" t="s">
        <v>9750</v>
      </c>
      <c r="B1849" s="0" t="s">
        <v>9300</v>
      </c>
      <c r="C1849" s="0" t="s">
        <v>9751</v>
      </c>
      <c r="D1849" s="1" t="s">
        <v>9752</v>
      </c>
      <c r="E1849" s="1" t="s">
        <v>9752</v>
      </c>
      <c r="G1849" s="5" t="s">
        <v>9752</v>
      </c>
      <c r="H1849" s="5"/>
      <c r="I1849" s="5"/>
      <c r="J1849" s="5"/>
      <c r="K1849" s="5"/>
      <c r="L1849" s="5"/>
      <c r="M1849" s="5"/>
      <c r="N1849" s="5"/>
      <c r="O1849" s="0" t="s">
        <v>9751</v>
      </c>
      <c r="P1849" s="0" t="s">
        <v>9753</v>
      </c>
      <c r="Q1849" s="0" t="s">
        <v>51</v>
      </c>
      <c r="R1849" s="0" t="s">
        <v>52</v>
      </c>
      <c r="S1849" s="0" t="n">
        <v>10.981</v>
      </c>
      <c r="T1849" s="0" t="n">
        <v>2311</v>
      </c>
      <c r="U1849" s="0" t="n">
        <v>2311</v>
      </c>
      <c r="V1849" s="0" t="n">
        <v>893</v>
      </c>
      <c r="X1849" s="0" t="n">
        <v>957</v>
      </c>
      <c r="Y1849" s="0" t="s">
        <v>1154</v>
      </c>
      <c r="Z1849" s="0" t="n">
        <v>2311</v>
      </c>
      <c r="AA1849" s="0" t="s">
        <v>54</v>
      </c>
      <c r="AB1849" s="0" t="s">
        <v>54</v>
      </c>
      <c r="AC1849" s="0" t="n">
        <v>50.963</v>
      </c>
      <c r="AD1849" s="0" t="s">
        <v>9754</v>
      </c>
      <c r="AG1849" s="6" t="n">
        <v>42735</v>
      </c>
      <c r="AH1849" s="0" t="n">
        <v>385</v>
      </c>
      <c r="AI1849" s="0" t="n">
        <v>406</v>
      </c>
      <c r="AJ1849" s="6" t="n">
        <v>42735</v>
      </c>
      <c r="AK1849" s="0" t="n">
        <v>50.963</v>
      </c>
      <c r="AL1849" s="6" t="n">
        <v>42735</v>
      </c>
      <c r="AM1849" s="0" t="n">
        <v>16.094</v>
      </c>
      <c r="AN1849" s="0" t="n">
        <v>16.964</v>
      </c>
      <c r="AO1849" s="0" t="n">
        <v>8.932</v>
      </c>
      <c r="AP1849" s="0" t="n">
        <v>9.98</v>
      </c>
      <c r="AQ1849" s="0" t="s">
        <v>9305</v>
      </c>
      <c r="AR1849" s="0" t="s">
        <v>58</v>
      </c>
      <c r="AS1849" s="0" t="s">
        <v>1154</v>
      </c>
      <c r="AT1849" s="0" t="n">
        <v>236</v>
      </c>
      <c r="AU1849" s="0" t="n">
        <v>315</v>
      </c>
      <c r="AX1849" s="0" t="s">
        <v>7372</v>
      </c>
      <c r="AY1849" s="0" t="s">
        <v>9755</v>
      </c>
    </row>
    <row r="1850" customFormat="false" ht="15" hidden="false" customHeight="false" outlineLevel="0" collapsed="false">
      <c r="A1850" s="0" t="s">
        <v>9756</v>
      </c>
      <c r="B1850" s="0" t="s">
        <v>9300</v>
      </c>
      <c r="C1850" s="0" t="s">
        <v>9757</v>
      </c>
      <c r="D1850" s="1" t="s">
        <v>9758</v>
      </c>
      <c r="E1850" s="1" t="s">
        <v>9758</v>
      </c>
      <c r="G1850" s="5" t="s">
        <v>9758</v>
      </c>
      <c r="H1850" s="5" t="s">
        <v>9759</v>
      </c>
      <c r="I1850" s="5"/>
      <c r="J1850" s="5"/>
      <c r="K1850" s="5"/>
      <c r="L1850" s="5"/>
      <c r="M1850" s="5" t="s">
        <v>9760</v>
      </c>
      <c r="N1850" s="5" t="s">
        <v>9761</v>
      </c>
      <c r="O1850" s="0" t="s">
        <v>9757</v>
      </c>
      <c r="P1850" s="0" t="s">
        <v>9762</v>
      </c>
      <c r="Q1850" s="0" t="s">
        <v>51</v>
      </c>
      <c r="R1850" s="0" t="s">
        <v>52</v>
      </c>
      <c r="S1850" s="0" t="n">
        <v>423</v>
      </c>
      <c r="T1850" s="0" t="n">
        <v>2410</v>
      </c>
      <c r="U1850" s="0" t="n">
        <v>2410</v>
      </c>
      <c r="X1850" s="0" t="n">
        <v>84</v>
      </c>
      <c r="Y1850" s="0" t="s">
        <v>1154</v>
      </c>
      <c r="Z1850" s="0" t="n">
        <v>2410</v>
      </c>
      <c r="AA1850" s="0" t="s">
        <v>54</v>
      </c>
      <c r="AB1850" s="0" t="s">
        <v>54</v>
      </c>
      <c r="AC1850" s="0" t="n">
        <v>482</v>
      </c>
      <c r="AD1850" s="0" t="s">
        <v>9312</v>
      </c>
      <c r="AG1850" s="6" t="n">
        <v>42460</v>
      </c>
      <c r="AH1850" s="0" t="e">
        <f aca="false">+ac0-299</f>
        <v>#NAME?</v>
      </c>
      <c r="AI1850" s="0" t="e">
        <f aca="false">+ac0-341</f>
        <v>#NAME?</v>
      </c>
      <c r="AJ1850" s="6" t="n">
        <v>42460</v>
      </c>
      <c r="AK1850" s="0" t="n">
        <v>482</v>
      </c>
      <c r="AL1850" s="6" t="n">
        <v>42460</v>
      </c>
      <c r="AM1850" s="0" t="n">
        <v>576</v>
      </c>
      <c r="AN1850" s="0" t="n">
        <v>656</v>
      </c>
      <c r="AO1850" s="0" t="n">
        <v>441</v>
      </c>
      <c r="AP1850" s="0" t="n">
        <v>493</v>
      </c>
      <c r="AQ1850" s="0" t="s">
        <v>9305</v>
      </c>
      <c r="AR1850" s="0" t="s">
        <v>58</v>
      </c>
      <c r="AS1850" s="0" t="s">
        <v>1154</v>
      </c>
      <c r="AT1850" s="0" t="n">
        <v>3</v>
      </c>
      <c r="AU1850" s="0" t="n">
        <v>14</v>
      </c>
      <c r="AV1850" s="0" t="s">
        <v>7372</v>
      </c>
      <c r="AX1850" s="0" t="s">
        <v>7372</v>
      </c>
    </row>
    <row r="1851" customFormat="false" ht="15" hidden="false" customHeight="false" outlineLevel="0" collapsed="false">
      <c r="A1851" s="0" t="s">
        <v>9763</v>
      </c>
      <c r="B1851" s="0" t="s">
        <v>9300</v>
      </c>
      <c r="C1851" s="0" t="s">
        <v>9764</v>
      </c>
      <c r="D1851" s="1" t="s">
        <v>9765</v>
      </c>
      <c r="E1851" s="1" t="s">
        <v>9765</v>
      </c>
      <c r="G1851" s="5" t="s">
        <v>9765</v>
      </c>
      <c r="H1851" s="5"/>
      <c r="I1851" s="5"/>
      <c r="J1851" s="5"/>
      <c r="K1851" s="5"/>
      <c r="L1851" s="5"/>
      <c r="M1851" s="5"/>
      <c r="N1851" s="5"/>
      <c r="O1851" s="0" t="s">
        <v>9764</v>
      </c>
      <c r="P1851" s="0" t="s">
        <v>9766</v>
      </c>
      <c r="Q1851" s="0" t="s">
        <v>51</v>
      </c>
      <c r="R1851" s="0" t="s">
        <v>52</v>
      </c>
      <c r="S1851" s="0" t="n">
        <v>501</v>
      </c>
      <c r="T1851" s="0" t="n">
        <v>2020</v>
      </c>
      <c r="U1851" s="0" t="n">
        <v>2020</v>
      </c>
      <c r="V1851" s="0" t="n">
        <v>2110</v>
      </c>
      <c r="X1851" s="0" t="n">
        <v>1</v>
      </c>
      <c r="Y1851" s="0" t="s">
        <v>1154</v>
      </c>
      <c r="Z1851" s="0" t="n">
        <v>2020</v>
      </c>
      <c r="AA1851" s="0" t="s">
        <v>54</v>
      </c>
      <c r="AB1851" s="0" t="s">
        <v>54</v>
      </c>
      <c r="AC1851" s="0" t="n">
        <v>1.457</v>
      </c>
      <c r="AD1851" s="0" t="s">
        <v>9387</v>
      </c>
      <c r="AG1851" s="6" t="n">
        <v>42643</v>
      </c>
      <c r="AH1851" s="0" t="n">
        <v>9</v>
      </c>
      <c r="AI1851" s="0" t="n">
        <v>10</v>
      </c>
      <c r="AJ1851" s="6" t="n">
        <v>42643</v>
      </c>
      <c r="AK1851" s="0" t="n">
        <v>1.457</v>
      </c>
      <c r="AL1851" s="6" t="n">
        <v>42643</v>
      </c>
      <c r="AM1851" s="0" t="n">
        <v>787</v>
      </c>
      <c r="AN1851" s="0" t="n">
        <v>878</v>
      </c>
      <c r="AO1851" s="0" t="n">
        <v>365</v>
      </c>
      <c r="AP1851" s="0" t="n">
        <v>408</v>
      </c>
      <c r="AQ1851" s="0" t="s">
        <v>9305</v>
      </c>
      <c r="AR1851" s="0" t="s">
        <v>58</v>
      </c>
      <c r="AS1851" s="0" t="s">
        <v>1154</v>
      </c>
      <c r="AT1851" s="0" t="n">
        <v>13</v>
      </c>
      <c r="AU1851" s="0" t="n">
        <v>26</v>
      </c>
      <c r="AX1851" s="0" t="s">
        <v>7372</v>
      </c>
    </row>
    <row r="1852" customFormat="false" ht="15" hidden="false" customHeight="false" outlineLevel="0" collapsed="false">
      <c r="A1852" s="0" t="s">
        <v>9767</v>
      </c>
      <c r="B1852" s="0" t="s">
        <v>9300</v>
      </c>
      <c r="C1852" s="0" t="s">
        <v>9768</v>
      </c>
      <c r="D1852" s="1" t="s">
        <v>9769</v>
      </c>
      <c r="E1852" s="1" t="s">
        <v>9769</v>
      </c>
      <c r="G1852" s="5" t="s">
        <v>9769</v>
      </c>
      <c r="H1852" s="5"/>
      <c r="I1852" s="5" t="s">
        <v>9770</v>
      </c>
      <c r="J1852" s="5"/>
      <c r="K1852" s="5"/>
      <c r="L1852" s="5"/>
      <c r="M1852" s="5"/>
      <c r="N1852" s="5"/>
      <c r="O1852" s="0" t="s">
        <v>9768</v>
      </c>
      <c r="P1852" s="0" t="s">
        <v>9771</v>
      </c>
      <c r="Q1852" s="0" t="s">
        <v>51</v>
      </c>
      <c r="R1852" s="0" t="s">
        <v>52</v>
      </c>
      <c r="S1852" s="0" t="n">
        <v>471</v>
      </c>
      <c r="T1852" s="0" t="n">
        <v>1089</v>
      </c>
      <c r="U1852" s="0" t="n">
        <v>1089</v>
      </c>
      <c r="V1852" s="0" t="n">
        <v>2059</v>
      </c>
      <c r="X1852" s="0" t="n">
        <v>233</v>
      </c>
      <c r="Y1852" s="0" t="s">
        <v>7940</v>
      </c>
      <c r="Z1852" s="0" t="n">
        <v>1089</v>
      </c>
      <c r="AA1852" s="0" t="s">
        <v>54</v>
      </c>
      <c r="AB1852" s="0" t="s">
        <v>54</v>
      </c>
      <c r="AC1852" s="0" t="n">
        <v>1.496</v>
      </c>
      <c r="AD1852" s="0" t="s">
        <v>9387</v>
      </c>
      <c r="AG1852" s="6" t="n">
        <v>42643</v>
      </c>
      <c r="AH1852" s="0" t="n">
        <v>32</v>
      </c>
      <c r="AI1852" s="0" t="n">
        <v>36</v>
      </c>
      <c r="AJ1852" s="6" t="n">
        <v>42643</v>
      </c>
      <c r="AK1852" s="0" t="n">
        <v>1.496</v>
      </c>
      <c r="AL1852" s="6" t="n">
        <v>42643</v>
      </c>
      <c r="AM1852" s="0" t="n">
        <v>894</v>
      </c>
      <c r="AN1852" s="0" t="n">
        <v>998</v>
      </c>
      <c r="AO1852" s="0" t="n">
        <v>812</v>
      </c>
      <c r="AP1852" s="0" t="n">
        <v>907</v>
      </c>
      <c r="AQ1852" s="0" t="s">
        <v>9305</v>
      </c>
      <c r="AR1852" s="0" t="s">
        <v>58</v>
      </c>
      <c r="AS1852" s="0" t="s">
        <v>7940</v>
      </c>
      <c r="AT1852" s="0" t="n">
        <v>8</v>
      </c>
      <c r="AU1852" s="0" t="n">
        <v>13</v>
      </c>
      <c r="AX1852" s="0" t="s">
        <v>7372</v>
      </c>
      <c r="AY1852" s="0" t="s">
        <v>9772</v>
      </c>
    </row>
    <row r="1853" customFormat="false" ht="15" hidden="false" customHeight="false" outlineLevel="0" collapsed="false">
      <c r="A1853" s="0" t="s">
        <v>9773</v>
      </c>
      <c r="B1853" s="0" t="s">
        <v>9300</v>
      </c>
      <c r="C1853" s="0" t="s">
        <v>9774</v>
      </c>
      <c r="D1853" s="1" t="s">
        <v>9775</v>
      </c>
      <c r="E1853" s="1" t="s">
        <v>9775</v>
      </c>
      <c r="G1853" s="5" t="s">
        <v>9775</v>
      </c>
      <c r="H1853" s="5"/>
      <c r="I1853" s="5"/>
      <c r="J1853" s="5"/>
      <c r="K1853" s="5"/>
      <c r="L1853" s="5"/>
      <c r="M1853" s="5"/>
      <c r="N1853" s="5"/>
      <c r="O1853" s="0" t="s">
        <v>9774</v>
      </c>
      <c r="P1853" s="0" t="s">
        <v>9776</v>
      </c>
      <c r="Q1853" s="0" t="s">
        <v>51</v>
      </c>
      <c r="R1853" s="0" t="s">
        <v>52</v>
      </c>
      <c r="S1853" s="0" t="n">
        <v>18.661</v>
      </c>
      <c r="T1853" s="0" t="n">
        <v>2059</v>
      </c>
      <c r="U1853" s="0" t="n">
        <v>2059</v>
      </c>
      <c r="W1853" s="0" t="s">
        <v>9777</v>
      </c>
      <c r="X1853" s="0" t="n">
        <v>996</v>
      </c>
      <c r="Y1853" s="0" t="s">
        <v>1154</v>
      </c>
      <c r="Z1853" s="0" t="n">
        <v>2059</v>
      </c>
      <c r="AA1853" s="0" t="s">
        <v>54</v>
      </c>
      <c r="AB1853" s="0" t="s">
        <v>54</v>
      </c>
      <c r="AC1853" s="0" t="n">
        <v>31.094</v>
      </c>
      <c r="AD1853" s="0" t="s">
        <v>9387</v>
      </c>
      <c r="AG1853" s="6" t="n">
        <v>42460</v>
      </c>
      <c r="AH1853" s="0" t="n">
        <v>635</v>
      </c>
      <c r="AI1853" s="0" t="n">
        <v>723</v>
      </c>
      <c r="AJ1853" s="6" t="n">
        <v>42460</v>
      </c>
      <c r="AK1853" s="0" t="n">
        <v>31.094</v>
      </c>
      <c r="AL1853" s="6" t="n">
        <v>42460</v>
      </c>
      <c r="AM1853" s="0" t="n">
        <v>20.761</v>
      </c>
      <c r="AN1853" s="0" t="n">
        <v>23.636</v>
      </c>
      <c r="AO1853" s="0" t="n">
        <v>8.205</v>
      </c>
      <c r="AP1853" s="0" t="n">
        <v>9.168</v>
      </c>
      <c r="AQ1853" s="0" t="s">
        <v>9305</v>
      </c>
      <c r="AR1853" s="0" t="s">
        <v>58</v>
      </c>
      <c r="AS1853" s="0" t="s">
        <v>1154</v>
      </c>
      <c r="AT1853" s="0" t="n">
        <v>145</v>
      </c>
      <c r="AU1853" s="0" t="n">
        <v>272</v>
      </c>
      <c r="AV1853" s="0" t="s">
        <v>9312</v>
      </c>
      <c r="AX1853" s="0" t="s">
        <v>7372</v>
      </c>
      <c r="AY1853" s="0" t="s">
        <v>9778</v>
      </c>
    </row>
    <row r="1854" customFormat="false" ht="15" hidden="false" customHeight="false" outlineLevel="0" collapsed="false">
      <c r="A1854" s="0" t="s">
        <v>9779</v>
      </c>
      <c r="B1854" s="0" t="s">
        <v>9300</v>
      </c>
      <c r="C1854" s="0" t="s">
        <v>9780</v>
      </c>
      <c r="D1854" s="1" t="s">
        <v>9781</v>
      </c>
      <c r="E1854" s="1" t="s">
        <v>9781</v>
      </c>
      <c r="G1854" s="5" t="s">
        <v>9781</v>
      </c>
      <c r="H1854" s="5"/>
      <c r="I1854" s="5"/>
      <c r="J1854" s="5"/>
      <c r="K1854" s="5"/>
      <c r="L1854" s="5"/>
      <c r="M1854" s="5"/>
      <c r="N1854" s="5"/>
      <c r="O1854" s="0" t="s">
        <v>9780</v>
      </c>
      <c r="P1854" s="0" t="s">
        <v>9782</v>
      </c>
      <c r="Q1854" s="0" t="s">
        <v>51</v>
      </c>
      <c r="R1854" s="0" t="s">
        <v>52</v>
      </c>
      <c r="S1854" s="0" t="n">
        <v>1.273</v>
      </c>
      <c r="T1854" s="0" t="n">
        <v>2932</v>
      </c>
      <c r="U1854" s="0" t="n">
        <v>2932</v>
      </c>
      <c r="V1854" s="0" t="n">
        <v>3030</v>
      </c>
      <c r="X1854" s="0" t="n">
        <v>174</v>
      </c>
      <c r="Y1854" s="0" t="s">
        <v>7940</v>
      </c>
      <c r="Z1854" s="0" t="n">
        <v>2932</v>
      </c>
      <c r="AA1854" s="0" t="s">
        <v>54</v>
      </c>
      <c r="AB1854" s="0" t="s">
        <v>54</v>
      </c>
      <c r="AC1854" s="0" t="n">
        <v>5.785</v>
      </c>
      <c r="AD1854" s="0" t="s">
        <v>9312</v>
      </c>
      <c r="AG1854" s="6" t="n">
        <v>42460</v>
      </c>
      <c r="AH1854" s="0" t="n">
        <v>72</v>
      </c>
      <c r="AI1854" s="0" t="n">
        <v>82</v>
      </c>
      <c r="AJ1854" s="6" t="n">
        <v>42460</v>
      </c>
      <c r="AK1854" s="0" t="n">
        <v>5.785</v>
      </c>
      <c r="AL1854" s="6" t="n">
        <v>42460</v>
      </c>
      <c r="AM1854" s="0" t="n">
        <v>1.207</v>
      </c>
      <c r="AN1854" s="0" t="n">
        <v>1.374</v>
      </c>
      <c r="AO1854" s="0" t="n">
        <v>733</v>
      </c>
      <c r="AP1854" s="0" t="n">
        <v>820</v>
      </c>
      <c r="AQ1854" s="0" t="s">
        <v>9305</v>
      </c>
      <c r="AR1854" s="0" t="s">
        <v>58</v>
      </c>
      <c r="AS1854" s="0" t="s">
        <v>7940</v>
      </c>
      <c r="AT1854" s="0" t="n">
        <v>36</v>
      </c>
      <c r="AU1854" s="0" t="n">
        <v>50</v>
      </c>
      <c r="AV1854" s="0" t="s">
        <v>7372</v>
      </c>
      <c r="AW1854" s="0" t="s">
        <v>9783</v>
      </c>
      <c r="AX1854" s="0" t="s">
        <v>7372</v>
      </c>
      <c r="AY1854" s="0" t="s">
        <v>9784</v>
      </c>
    </row>
    <row r="1855" customFormat="false" ht="15" hidden="false" customHeight="false" outlineLevel="0" collapsed="false">
      <c r="A1855" s="0" t="s">
        <v>9785</v>
      </c>
      <c r="B1855" s="0" t="s">
        <v>9300</v>
      </c>
      <c r="C1855" s="0" t="s">
        <v>9786</v>
      </c>
      <c r="D1855" s="1" t="s">
        <v>9787</v>
      </c>
      <c r="E1855" s="1" t="s">
        <v>9787</v>
      </c>
      <c r="G1855" s="5" t="s">
        <v>9787</v>
      </c>
      <c r="H1855" s="5"/>
      <c r="I1855" s="5"/>
      <c r="J1855" s="5"/>
      <c r="K1855" s="5"/>
      <c r="L1855" s="5"/>
      <c r="M1855" s="5"/>
      <c r="N1855" s="5"/>
      <c r="O1855" s="0" t="s">
        <v>9786</v>
      </c>
      <c r="P1855" s="0" t="s">
        <v>9788</v>
      </c>
      <c r="Q1855" s="0" t="s">
        <v>51</v>
      </c>
      <c r="R1855" s="0" t="s">
        <v>52</v>
      </c>
      <c r="S1855" s="0" t="n">
        <v>50.33</v>
      </c>
      <c r="T1855" s="0" t="n">
        <v>2611</v>
      </c>
      <c r="U1855" s="0" t="n">
        <v>2611</v>
      </c>
      <c r="V1855" s="0" t="n">
        <v>2620</v>
      </c>
      <c r="W1855" s="0" t="s">
        <v>9789</v>
      </c>
      <c r="X1855" s="0" t="n">
        <v>996</v>
      </c>
      <c r="Y1855" s="0" t="s">
        <v>1154</v>
      </c>
      <c r="Z1855" s="0" t="n">
        <v>2611</v>
      </c>
      <c r="AA1855" s="0" t="s">
        <v>54</v>
      </c>
      <c r="AB1855" s="0" t="s">
        <v>54</v>
      </c>
      <c r="AC1855" s="0" t="n">
        <v>187.809</v>
      </c>
      <c r="AD1855" s="0" t="s">
        <v>9312</v>
      </c>
      <c r="AG1855" s="6" t="n">
        <v>42460</v>
      </c>
      <c r="AH1855" s="0" t="e">
        <f aca="false">+ac0-3.587</f>
        <v>#NAME?</v>
      </c>
      <c r="AI1855" s="0" t="e">
        <f aca="false">+ac0-4.084</f>
        <v>#NAME?</v>
      </c>
      <c r="AJ1855" s="6" t="n">
        <v>42460</v>
      </c>
      <c r="AK1855" s="0" t="n">
        <v>187.809</v>
      </c>
      <c r="AL1855" s="6" t="n">
        <v>42460</v>
      </c>
      <c r="AM1855" s="0" t="n">
        <v>42.372</v>
      </c>
      <c r="AN1855" s="0" t="n">
        <v>48.241</v>
      </c>
      <c r="AO1855" s="0" t="n">
        <v>11.018</v>
      </c>
      <c r="AP1855" s="0" t="n">
        <v>12.311</v>
      </c>
      <c r="AQ1855" s="0" t="s">
        <v>9305</v>
      </c>
      <c r="AR1855" s="0" t="s">
        <v>58</v>
      </c>
      <c r="AS1855" s="0" t="s">
        <v>1154</v>
      </c>
      <c r="AT1855" s="0" t="n">
        <v>556</v>
      </c>
      <c r="AU1855" s="0" t="n">
        <v>788</v>
      </c>
      <c r="AW1855" s="0" t="s">
        <v>9790</v>
      </c>
      <c r="AX1855" s="0" t="s">
        <v>7372</v>
      </c>
      <c r="AY1855" s="0" t="s">
        <v>9791</v>
      </c>
    </row>
    <row r="1856" customFormat="false" ht="15" hidden="false" customHeight="false" outlineLevel="0" collapsed="false">
      <c r="A1856" s="0" t="s">
        <v>9792</v>
      </c>
      <c r="B1856" s="0" t="s">
        <v>9300</v>
      </c>
      <c r="C1856" s="0" t="s">
        <v>9793</v>
      </c>
      <c r="D1856" s="1" t="s">
        <v>9794</v>
      </c>
      <c r="E1856" s="1" t="s">
        <v>9794</v>
      </c>
      <c r="G1856" s="5" t="s">
        <v>9794</v>
      </c>
      <c r="H1856" s="5" t="s">
        <v>9795</v>
      </c>
      <c r="I1856" s="5"/>
      <c r="J1856" s="5"/>
      <c r="K1856" s="5"/>
      <c r="L1856" s="5"/>
      <c r="M1856" s="5"/>
      <c r="N1856" s="5"/>
      <c r="O1856" s="0" t="s">
        <v>9793</v>
      </c>
      <c r="P1856" s="0" t="s">
        <v>9796</v>
      </c>
      <c r="Q1856" s="0" t="s">
        <v>51</v>
      </c>
      <c r="R1856" s="0" t="s">
        <v>52</v>
      </c>
      <c r="S1856" s="0" t="n">
        <v>711</v>
      </c>
      <c r="T1856" s="0" t="n">
        <v>2790</v>
      </c>
      <c r="U1856" s="0" t="n">
        <v>2790</v>
      </c>
      <c r="V1856" s="0" t="n">
        <v>2611</v>
      </c>
      <c r="W1856" s="0" t="s">
        <v>9797</v>
      </c>
      <c r="X1856" s="0" t="n">
        <v>825</v>
      </c>
      <c r="Y1856" s="0" t="s">
        <v>1154</v>
      </c>
      <c r="Z1856" s="0" t="n">
        <v>2790</v>
      </c>
      <c r="AA1856" s="0" t="s">
        <v>54</v>
      </c>
      <c r="AB1856" s="0" t="s">
        <v>54</v>
      </c>
      <c r="AC1856" s="0" t="n">
        <v>3.563</v>
      </c>
      <c r="AD1856" s="0" t="s">
        <v>9355</v>
      </c>
      <c r="AG1856" s="6" t="n">
        <v>42460</v>
      </c>
      <c r="AH1856" s="0" t="n">
        <v>14</v>
      </c>
      <c r="AI1856" s="0" t="n">
        <v>16</v>
      </c>
      <c r="AJ1856" s="6" t="n">
        <v>42460</v>
      </c>
      <c r="AK1856" s="0" t="n">
        <v>3.563</v>
      </c>
      <c r="AL1856" s="6" t="n">
        <v>42460</v>
      </c>
      <c r="AM1856" s="0" t="n">
        <v>703</v>
      </c>
      <c r="AN1856" s="0" t="n">
        <v>800</v>
      </c>
      <c r="AO1856" s="0" t="n">
        <v>495</v>
      </c>
      <c r="AP1856" s="0" t="n">
        <v>553</v>
      </c>
      <c r="AQ1856" s="0" t="s">
        <v>9305</v>
      </c>
      <c r="AR1856" s="0" t="s">
        <v>58</v>
      </c>
      <c r="AS1856" s="0" t="s">
        <v>1154</v>
      </c>
      <c r="AT1856" s="0" t="n">
        <v>8</v>
      </c>
      <c r="AU1856" s="0" t="n">
        <v>23</v>
      </c>
      <c r="AV1856" s="0" t="s">
        <v>9312</v>
      </c>
      <c r="AX1856" s="0" t="s">
        <v>7372</v>
      </c>
    </row>
    <row r="1857" customFormat="false" ht="15" hidden="false" customHeight="false" outlineLevel="0" collapsed="false">
      <c r="A1857" s="0" t="s">
        <v>9798</v>
      </c>
      <c r="B1857" s="0" t="s">
        <v>9300</v>
      </c>
      <c r="C1857" s="0" t="s">
        <v>9799</v>
      </c>
      <c r="D1857" s="1" t="s">
        <v>9800</v>
      </c>
      <c r="E1857" s="1" t="s">
        <v>9800</v>
      </c>
      <c r="G1857" s="5" t="s">
        <v>9800</v>
      </c>
      <c r="H1857" s="5"/>
      <c r="I1857" s="5"/>
      <c r="J1857" s="5"/>
      <c r="K1857" s="5"/>
      <c r="L1857" s="5"/>
      <c r="M1857" s="5"/>
      <c r="N1857" s="5"/>
      <c r="O1857" s="0" t="s">
        <v>9799</v>
      </c>
      <c r="P1857" s="0" t="s">
        <v>9801</v>
      </c>
      <c r="Q1857" s="0" t="s">
        <v>51</v>
      </c>
      <c r="R1857" s="0" t="s">
        <v>52</v>
      </c>
      <c r="S1857" s="0" t="n">
        <v>412</v>
      </c>
      <c r="T1857" s="0" t="n">
        <v>2630</v>
      </c>
      <c r="U1857" s="0" t="n">
        <v>2630</v>
      </c>
      <c r="W1857" s="0" t="s">
        <v>9802</v>
      </c>
      <c r="X1857" s="0" t="n">
        <v>71</v>
      </c>
      <c r="Y1857" s="0" t="s">
        <v>1154</v>
      </c>
      <c r="Z1857" s="0" t="n">
        <v>2630</v>
      </c>
      <c r="AA1857" s="0" t="s">
        <v>54</v>
      </c>
      <c r="AB1857" s="0" t="s">
        <v>54</v>
      </c>
      <c r="AC1857" s="0" t="n">
        <v>1.111</v>
      </c>
      <c r="AD1857" s="0" t="s">
        <v>9355</v>
      </c>
      <c r="AG1857" s="6" t="n">
        <v>42460</v>
      </c>
      <c r="AH1857" s="0" t="n">
        <v>4</v>
      </c>
      <c r="AI1857" s="0" t="n">
        <v>5</v>
      </c>
      <c r="AJ1857" s="6" t="n">
        <v>42460</v>
      </c>
      <c r="AK1857" s="0" t="n">
        <v>1.111</v>
      </c>
      <c r="AL1857" s="6" t="n">
        <v>42460</v>
      </c>
      <c r="AM1857" s="0" t="n">
        <v>332</v>
      </c>
      <c r="AN1857" s="0" t="n">
        <v>378</v>
      </c>
      <c r="AO1857" s="0" t="n">
        <v>102</v>
      </c>
      <c r="AP1857" s="0" t="n">
        <v>114</v>
      </c>
      <c r="AQ1857" s="0" t="s">
        <v>9305</v>
      </c>
      <c r="AR1857" s="0" t="s">
        <v>58</v>
      </c>
      <c r="AS1857" s="0" t="s">
        <v>1154</v>
      </c>
      <c r="AT1857" s="0" t="n">
        <v>7</v>
      </c>
      <c r="AU1857" s="0" t="n">
        <v>12</v>
      </c>
      <c r="AX1857" s="0" t="s">
        <v>7372</v>
      </c>
    </row>
    <row r="1858" customFormat="false" ht="15" hidden="false" customHeight="false" outlineLevel="0" collapsed="false">
      <c r="A1858" s="0" t="s">
        <v>9803</v>
      </c>
      <c r="B1858" s="0" t="s">
        <v>9300</v>
      </c>
      <c r="C1858" s="0" t="s">
        <v>9804</v>
      </c>
      <c r="D1858" s="1" t="s">
        <v>9805</v>
      </c>
      <c r="E1858" s="1" t="s">
        <v>9805</v>
      </c>
      <c r="G1858" s="5" t="s">
        <v>9805</v>
      </c>
      <c r="H1858" s="5"/>
      <c r="I1858" s="5"/>
      <c r="J1858" s="5"/>
      <c r="K1858" s="5"/>
      <c r="L1858" s="5"/>
      <c r="M1858" s="5"/>
      <c r="N1858" s="5"/>
      <c r="O1858" s="0" t="s">
        <v>9804</v>
      </c>
      <c r="P1858" s="0" t="s">
        <v>9806</v>
      </c>
      <c r="Q1858" s="0" t="s">
        <v>51</v>
      </c>
      <c r="R1858" s="0" t="s">
        <v>52</v>
      </c>
      <c r="S1858" s="0" t="n">
        <v>300</v>
      </c>
      <c r="T1858" s="0" t="n">
        <v>2012</v>
      </c>
      <c r="U1858" s="0" t="n">
        <v>2012</v>
      </c>
      <c r="V1858" s="0" t="n">
        <v>2059</v>
      </c>
      <c r="X1858" s="0" t="n">
        <v>975</v>
      </c>
      <c r="Y1858" s="0" t="s">
        <v>1154</v>
      </c>
      <c r="Z1858" s="0" t="n">
        <v>2012</v>
      </c>
      <c r="AA1858" s="0" t="s">
        <v>54</v>
      </c>
      <c r="AB1858" s="0" t="s">
        <v>54</v>
      </c>
      <c r="AC1858" s="0" t="n">
        <v>686</v>
      </c>
      <c r="AD1858" s="0" t="s">
        <v>9355</v>
      </c>
      <c r="AG1858" s="6" t="n">
        <v>42460</v>
      </c>
      <c r="AH1858" s="0" t="n">
        <v>6</v>
      </c>
      <c r="AI1858" s="0" t="n">
        <v>7</v>
      </c>
      <c r="AJ1858" s="6" t="n">
        <v>42460</v>
      </c>
      <c r="AK1858" s="0" t="n">
        <v>686</v>
      </c>
      <c r="AL1858" s="6" t="n">
        <v>42460</v>
      </c>
      <c r="AM1858" s="0" t="n">
        <v>399</v>
      </c>
      <c r="AN1858" s="0" t="n">
        <v>454</v>
      </c>
      <c r="AO1858" s="0" t="n">
        <v>305</v>
      </c>
      <c r="AP1858" s="0" t="n">
        <v>340</v>
      </c>
      <c r="AQ1858" s="0" t="s">
        <v>9305</v>
      </c>
      <c r="AR1858" s="0" t="s">
        <v>58</v>
      </c>
      <c r="AS1858" s="0" t="s">
        <v>1154</v>
      </c>
      <c r="AT1858" s="0" t="n">
        <v>6</v>
      </c>
      <c r="AU1858" s="0" t="n">
        <v>17</v>
      </c>
      <c r="AV1858" s="0" t="s">
        <v>7372</v>
      </c>
      <c r="AW1858" s="0" t="s">
        <v>9469</v>
      </c>
      <c r="AX1858" s="0" t="s">
        <v>7372</v>
      </c>
      <c r="AY1858" s="0" t="s">
        <v>9807</v>
      </c>
    </row>
    <row r="1859" customFormat="false" ht="15" hidden="false" customHeight="false" outlineLevel="0" collapsed="false">
      <c r="A1859" s="0" t="s">
        <v>9808</v>
      </c>
      <c r="B1859" s="0" t="s">
        <v>9300</v>
      </c>
      <c r="C1859" s="0" t="s">
        <v>9809</v>
      </c>
      <c r="D1859" s="1" t="s">
        <v>9810</v>
      </c>
      <c r="E1859" s="1" t="s">
        <v>9810</v>
      </c>
      <c r="G1859" s="5" t="s">
        <v>9810</v>
      </c>
      <c r="H1859" s="5"/>
      <c r="I1859" s="5"/>
      <c r="J1859" s="5"/>
      <c r="K1859" s="5"/>
      <c r="L1859" s="5"/>
      <c r="M1859" s="5"/>
      <c r="N1859" s="5"/>
      <c r="O1859" s="0" t="s">
        <v>9809</v>
      </c>
      <c r="P1859" s="0" t="s">
        <v>9811</v>
      </c>
      <c r="Q1859" s="0" t="s">
        <v>51</v>
      </c>
      <c r="R1859" s="0" t="s">
        <v>52</v>
      </c>
      <c r="S1859" s="0" t="n">
        <v>6.024</v>
      </c>
      <c r="T1859" s="0" t="n">
        <v>2434</v>
      </c>
      <c r="U1859" s="0" t="n">
        <v>2434</v>
      </c>
      <c r="W1859" s="0" t="s">
        <v>9812</v>
      </c>
      <c r="X1859" s="0" t="n">
        <v>920</v>
      </c>
      <c r="Y1859" s="0" t="s">
        <v>1154</v>
      </c>
      <c r="Z1859" s="0" t="n">
        <v>2434</v>
      </c>
      <c r="AA1859" s="0" t="s">
        <v>54</v>
      </c>
      <c r="AB1859" s="0" t="s">
        <v>54</v>
      </c>
      <c r="AC1859" s="0" t="n">
        <v>54.114</v>
      </c>
      <c r="AD1859" s="0" t="s">
        <v>9312</v>
      </c>
      <c r="AG1859" s="6" t="n">
        <v>42460</v>
      </c>
      <c r="AH1859" s="0" t="n">
        <v>88</v>
      </c>
      <c r="AI1859" s="0" t="n">
        <v>100</v>
      </c>
      <c r="AJ1859" s="6" t="n">
        <v>42460</v>
      </c>
      <c r="AK1859" s="0" t="n">
        <v>54.114</v>
      </c>
      <c r="AL1859" s="6" t="n">
        <v>42460</v>
      </c>
      <c r="AM1859" s="0" t="n">
        <v>4.31</v>
      </c>
      <c r="AN1859" s="0" t="n">
        <v>4.907</v>
      </c>
      <c r="AO1859" s="0" t="n">
        <v>2.302</v>
      </c>
      <c r="AP1859" s="0" t="n">
        <v>2.573</v>
      </c>
      <c r="AQ1859" s="0" t="s">
        <v>9305</v>
      </c>
      <c r="AR1859" s="0" t="s">
        <v>58</v>
      </c>
      <c r="AS1859" s="0" t="s">
        <v>1154</v>
      </c>
      <c r="AT1859" s="0" t="n">
        <v>87</v>
      </c>
      <c r="AU1859" s="0" t="n">
        <v>147</v>
      </c>
      <c r="AV1859" s="0" t="s">
        <v>7372</v>
      </c>
      <c r="AX1859" s="0" t="s">
        <v>7372</v>
      </c>
      <c r="AY1859" s="0" t="s">
        <v>9813</v>
      </c>
    </row>
    <row r="1860" customFormat="false" ht="15" hidden="false" customHeight="false" outlineLevel="0" collapsed="false">
      <c r="A1860" s="0" t="s">
        <v>9814</v>
      </c>
      <c r="B1860" s="0" t="s">
        <v>9300</v>
      </c>
      <c r="C1860" s="0" t="s">
        <v>9815</v>
      </c>
      <c r="D1860" s="1" t="s">
        <v>9816</v>
      </c>
      <c r="E1860" s="1" t="s">
        <v>9816</v>
      </c>
      <c r="G1860" s="5" t="s">
        <v>9816</v>
      </c>
      <c r="H1860" s="5"/>
      <c r="I1860" s="5"/>
      <c r="J1860" s="5"/>
      <c r="K1860" s="5"/>
      <c r="L1860" s="5"/>
      <c r="M1860" s="5"/>
      <c r="N1860" s="5"/>
      <c r="O1860" s="0" t="s">
        <v>9815</v>
      </c>
      <c r="P1860" s="0" t="s">
        <v>9817</v>
      </c>
      <c r="Q1860" s="0" t="s">
        <v>51</v>
      </c>
      <c r="R1860" s="0" t="s">
        <v>52</v>
      </c>
      <c r="S1860" s="0" t="n">
        <v>2.469</v>
      </c>
      <c r="T1860" s="0" t="n">
        <v>4651</v>
      </c>
      <c r="U1860" s="0" t="n">
        <v>4651</v>
      </c>
      <c r="V1860" s="0" t="n">
        <v>7733</v>
      </c>
      <c r="X1860" s="0" t="n">
        <v>243</v>
      </c>
      <c r="Y1860" s="0" t="s">
        <v>1154</v>
      </c>
      <c r="Z1860" s="0" t="n">
        <v>4651</v>
      </c>
      <c r="AA1860" s="0" t="s">
        <v>54</v>
      </c>
      <c r="AB1860" s="0" t="s">
        <v>54</v>
      </c>
      <c r="AC1860" s="0" t="n">
        <v>8.103</v>
      </c>
      <c r="AD1860" s="0" t="s">
        <v>9312</v>
      </c>
      <c r="AG1860" s="6" t="n">
        <v>42460</v>
      </c>
      <c r="AH1860" s="0" t="n">
        <v>70</v>
      </c>
      <c r="AI1860" s="0" t="n">
        <v>79</v>
      </c>
      <c r="AJ1860" s="6" t="n">
        <v>42460</v>
      </c>
      <c r="AK1860" s="0" t="n">
        <v>8.103</v>
      </c>
      <c r="AL1860" s="6" t="n">
        <v>42460</v>
      </c>
      <c r="AM1860" s="0" t="n">
        <v>1.506</v>
      </c>
      <c r="AN1860" s="0" t="n">
        <v>1.714</v>
      </c>
      <c r="AO1860" s="0" t="n">
        <v>1.585</v>
      </c>
      <c r="AP1860" s="0" t="n">
        <v>1.772</v>
      </c>
      <c r="AQ1860" s="0" t="s">
        <v>9305</v>
      </c>
      <c r="AR1860" s="0" t="s">
        <v>58</v>
      </c>
      <c r="AS1860" s="0" t="s">
        <v>1154</v>
      </c>
      <c r="AT1860" s="0" t="n">
        <v>7</v>
      </c>
      <c r="AU1860" s="0" t="n">
        <v>45</v>
      </c>
      <c r="AX1860" s="0" t="s">
        <v>7372</v>
      </c>
    </row>
    <row r="1861" customFormat="false" ht="15" hidden="false" customHeight="false" outlineLevel="0" collapsed="false">
      <c r="A1861" s="0" t="s">
        <v>9818</v>
      </c>
      <c r="B1861" s="0" t="s">
        <v>9300</v>
      </c>
      <c r="C1861" s="0" t="s">
        <v>9819</v>
      </c>
      <c r="D1861" s="1" t="s">
        <v>9820</v>
      </c>
      <c r="E1861" s="1" t="s">
        <v>9820</v>
      </c>
      <c r="G1861" s="5" t="s">
        <v>9820</v>
      </c>
      <c r="H1861" s="5"/>
      <c r="I1861" s="5"/>
      <c r="J1861" s="5"/>
      <c r="K1861" s="5"/>
      <c r="L1861" s="5"/>
      <c r="M1861" s="5"/>
      <c r="N1861" s="5"/>
      <c r="O1861" s="0" t="s">
        <v>9819</v>
      </c>
      <c r="P1861" s="0" t="s">
        <v>9821</v>
      </c>
      <c r="Q1861" s="0" t="s">
        <v>51</v>
      </c>
      <c r="R1861" s="0" t="s">
        <v>52</v>
      </c>
      <c r="S1861" s="0" t="n">
        <v>271</v>
      </c>
      <c r="T1861" s="0" t="n">
        <v>2660</v>
      </c>
      <c r="U1861" s="0" t="n">
        <v>2660</v>
      </c>
      <c r="X1861" s="0" t="n">
        <v>6</v>
      </c>
      <c r="Y1861" s="0" t="s">
        <v>1154</v>
      </c>
      <c r="Z1861" s="0" t="n">
        <v>2660</v>
      </c>
      <c r="AA1861" s="0" t="s">
        <v>54</v>
      </c>
      <c r="AB1861" s="0" t="s">
        <v>54</v>
      </c>
      <c r="AC1861" s="0" t="n">
        <v>795</v>
      </c>
      <c r="AD1861" s="0" t="s">
        <v>9822</v>
      </c>
      <c r="AG1861" s="6" t="n">
        <v>42460</v>
      </c>
      <c r="AH1861" s="0" t="n">
        <v>22</v>
      </c>
      <c r="AI1861" s="0" t="n">
        <v>25</v>
      </c>
      <c r="AJ1861" s="6" t="n">
        <v>42460</v>
      </c>
      <c r="AK1861" s="0" t="n">
        <v>795</v>
      </c>
      <c r="AL1861" s="6" t="n">
        <v>42460</v>
      </c>
      <c r="AM1861" s="0" t="n">
        <v>282</v>
      </c>
      <c r="AN1861" s="0" t="n">
        <v>321</v>
      </c>
      <c r="AO1861" s="0" t="n">
        <v>1.75</v>
      </c>
      <c r="AP1861" s="0" t="n">
        <v>1.955</v>
      </c>
      <c r="AQ1861" s="0" t="s">
        <v>9305</v>
      </c>
      <c r="AR1861" s="0" t="s">
        <v>58</v>
      </c>
      <c r="AS1861" s="0" t="s">
        <v>1154</v>
      </c>
      <c r="AT1861" s="0" t="n">
        <v>4</v>
      </c>
      <c r="AU1861" s="0" t="n">
        <v>6</v>
      </c>
      <c r="AW1861" s="0" t="s">
        <v>9469</v>
      </c>
      <c r="AX1861" s="0" t="s">
        <v>7372</v>
      </c>
    </row>
    <row r="1862" customFormat="false" ht="15" hidden="false" customHeight="false" outlineLevel="0" collapsed="false">
      <c r="A1862" s="0" t="s">
        <v>9823</v>
      </c>
      <c r="B1862" s="0" t="s">
        <v>9300</v>
      </c>
      <c r="C1862" s="0" t="s">
        <v>9824</v>
      </c>
      <c r="D1862" s="1" t="s">
        <v>9825</v>
      </c>
      <c r="E1862" s="1" t="s">
        <v>9825</v>
      </c>
      <c r="G1862" s="5" t="s">
        <v>9825</v>
      </c>
      <c r="H1862" s="5" t="s">
        <v>9826</v>
      </c>
      <c r="I1862" s="5"/>
      <c r="J1862" s="5"/>
      <c r="K1862" s="5"/>
      <c r="L1862" s="5"/>
      <c r="M1862" s="5"/>
      <c r="N1862" s="5"/>
      <c r="O1862" s="0" t="s">
        <v>9824</v>
      </c>
      <c r="P1862" s="0" t="s">
        <v>9827</v>
      </c>
      <c r="Q1862" s="0" t="s">
        <v>51</v>
      </c>
      <c r="R1862" s="0" t="s">
        <v>52</v>
      </c>
      <c r="S1862" s="0" t="n">
        <v>1.258</v>
      </c>
      <c r="T1862" s="0" t="n">
        <v>2059</v>
      </c>
      <c r="U1862" s="0" t="n">
        <v>2059</v>
      </c>
      <c r="X1862" s="0" t="n">
        <v>740</v>
      </c>
      <c r="Y1862" s="0" t="s">
        <v>1154</v>
      </c>
      <c r="Z1862" s="0" t="n">
        <v>2059</v>
      </c>
      <c r="AA1862" s="0" t="s">
        <v>54</v>
      </c>
      <c r="AB1862" s="0" t="s">
        <v>54</v>
      </c>
      <c r="AC1862" s="0" t="n">
        <v>3.249</v>
      </c>
      <c r="AD1862" s="0" t="s">
        <v>9312</v>
      </c>
      <c r="AG1862" s="6" t="n">
        <v>42460</v>
      </c>
      <c r="AH1862" s="0" t="n">
        <v>38</v>
      </c>
      <c r="AI1862" s="0" t="n">
        <v>43</v>
      </c>
      <c r="AJ1862" s="6" t="n">
        <v>42460</v>
      </c>
      <c r="AK1862" s="0" t="n">
        <v>3.249</v>
      </c>
      <c r="AL1862" s="6" t="n">
        <v>42460</v>
      </c>
      <c r="AM1862" s="0" t="n">
        <v>1.353</v>
      </c>
      <c r="AN1862" s="0" t="n">
        <v>1.54</v>
      </c>
      <c r="AO1862" s="0" t="n">
        <v>688</v>
      </c>
      <c r="AP1862" s="0" t="n">
        <v>769</v>
      </c>
      <c r="AQ1862" s="0" t="s">
        <v>9305</v>
      </c>
      <c r="AR1862" s="0" t="s">
        <v>58</v>
      </c>
      <c r="AS1862" s="0" t="s">
        <v>1154</v>
      </c>
      <c r="AT1862" s="0" t="n">
        <v>32</v>
      </c>
      <c r="AU1862" s="0" t="n">
        <v>51</v>
      </c>
      <c r="AV1862" s="0" t="s">
        <v>7372</v>
      </c>
      <c r="AX1862" s="0" t="s">
        <v>7372</v>
      </c>
    </row>
    <row r="1863" customFormat="false" ht="15" hidden="false" customHeight="false" outlineLevel="0" collapsed="false">
      <c r="A1863" s="0" t="s">
        <v>9828</v>
      </c>
      <c r="B1863" s="0" t="s">
        <v>9300</v>
      </c>
      <c r="C1863" s="0" t="s">
        <v>9829</v>
      </c>
      <c r="D1863" s="1" t="s">
        <v>9830</v>
      </c>
      <c r="E1863" s="1" t="s">
        <v>9830</v>
      </c>
      <c r="G1863" s="5" t="s">
        <v>9830</v>
      </c>
      <c r="H1863" s="5"/>
      <c r="I1863" s="5"/>
      <c r="J1863" s="5"/>
      <c r="K1863" s="5"/>
      <c r="L1863" s="5"/>
      <c r="M1863" s="5"/>
      <c r="N1863" s="5"/>
      <c r="O1863" s="0" t="s">
        <v>9829</v>
      </c>
      <c r="P1863" s="0" t="s">
        <v>9831</v>
      </c>
      <c r="Q1863" s="0" t="s">
        <v>51</v>
      </c>
      <c r="R1863" s="0" t="s">
        <v>52</v>
      </c>
      <c r="S1863" s="0" t="n">
        <v>19.613</v>
      </c>
      <c r="T1863" s="0" t="n">
        <v>2823</v>
      </c>
      <c r="U1863" s="0" t="n">
        <v>2823</v>
      </c>
      <c r="X1863" s="0" t="n">
        <v>637</v>
      </c>
      <c r="Y1863" s="0" t="s">
        <v>1154</v>
      </c>
      <c r="Z1863" s="0" t="n">
        <v>2823</v>
      </c>
      <c r="AA1863" s="0" t="s">
        <v>54</v>
      </c>
      <c r="AB1863" s="0" t="s">
        <v>54</v>
      </c>
      <c r="AC1863" s="0" t="n">
        <v>109.361</v>
      </c>
      <c r="AD1863" s="0" t="s">
        <v>9312</v>
      </c>
      <c r="AG1863" s="6" t="n">
        <v>42460</v>
      </c>
      <c r="AH1863" s="0" t="n">
        <v>491</v>
      </c>
      <c r="AI1863" s="0" t="n">
        <v>559</v>
      </c>
      <c r="AJ1863" s="6" t="n">
        <v>42460</v>
      </c>
      <c r="AK1863" s="0" t="n">
        <v>109.361</v>
      </c>
      <c r="AL1863" s="6" t="n">
        <v>42460</v>
      </c>
      <c r="AM1863" s="0" t="n">
        <v>21.652</v>
      </c>
      <c r="AN1863" s="0" t="n">
        <v>24.651</v>
      </c>
      <c r="AO1863" s="0" t="n">
        <v>5.713</v>
      </c>
      <c r="AP1863" s="0" t="n">
        <v>6.383</v>
      </c>
      <c r="AQ1863" s="0" t="s">
        <v>9305</v>
      </c>
      <c r="AR1863" s="0" t="s">
        <v>58</v>
      </c>
      <c r="AS1863" s="0" t="s">
        <v>1154</v>
      </c>
      <c r="AT1863" s="0" t="n">
        <v>278</v>
      </c>
      <c r="AU1863" s="0" t="n">
        <v>304</v>
      </c>
      <c r="AV1863" s="0" t="s">
        <v>7372</v>
      </c>
      <c r="AX1863" s="0" t="s">
        <v>7372</v>
      </c>
    </row>
    <row r="1864" customFormat="false" ht="15" hidden="false" customHeight="false" outlineLevel="0" collapsed="false">
      <c r="A1864" s="0" t="s">
        <v>9832</v>
      </c>
      <c r="B1864" s="0" t="s">
        <v>9300</v>
      </c>
      <c r="C1864" s="0" t="s">
        <v>9833</v>
      </c>
      <c r="D1864" s="1" t="s">
        <v>9834</v>
      </c>
      <c r="E1864" s="1" t="s">
        <v>9834</v>
      </c>
      <c r="G1864" s="5" t="s">
        <v>9834</v>
      </c>
      <c r="H1864" s="5"/>
      <c r="I1864" s="5"/>
      <c r="J1864" s="5"/>
      <c r="K1864" s="5"/>
      <c r="L1864" s="5"/>
      <c r="M1864" s="5"/>
      <c r="N1864" s="5"/>
      <c r="O1864" s="0" t="s">
        <v>9833</v>
      </c>
      <c r="P1864" s="0" t="s">
        <v>9835</v>
      </c>
      <c r="Q1864" s="0" t="s">
        <v>51</v>
      </c>
      <c r="R1864" s="0" t="s">
        <v>52</v>
      </c>
      <c r="S1864" s="0" t="n">
        <v>1.594</v>
      </c>
      <c r="T1864" s="0" t="n">
        <v>2611</v>
      </c>
      <c r="U1864" s="0" t="n">
        <v>2611</v>
      </c>
      <c r="X1864" s="0" t="n">
        <v>44</v>
      </c>
      <c r="Y1864" s="0" t="s">
        <v>7940</v>
      </c>
      <c r="Z1864" s="0" t="n">
        <v>2611</v>
      </c>
      <c r="AA1864" s="0" t="s">
        <v>54</v>
      </c>
      <c r="AB1864" s="0" t="s">
        <v>54</v>
      </c>
      <c r="AC1864" s="0" t="n">
        <v>5.419</v>
      </c>
      <c r="AD1864" s="0" t="s">
        <v>9312</v>
      </c>
      <c r="AG1864" s="6" t="n">
        <v>42460</v>
      </c>
      <c r="AH1864" s="0" t="n">
        <v>98</v>
      </c>
      <c r="AI1864" s="0" t="n">
        <v>111</v>
      </c>
      <c r="AJ1864" s="6" t="n">
        <v>42460</v>
      </c>
      <c r="AK1864" s="0" t="n">
        <v>5.419</v>
      </c>
      <c r="AL1864" s="6" t="n">
        <v>42460</v>
      </c>
      <c r="AM1864" s="0" t="n">
        <v>1.293</v>
      </c>
      <c r="AN1864" s="0" t="n">
        <v>1.472</v>
      </c>
      <c r="AO1864" s="0" t="n">
        <v>1.133</v>
      </c>
      <c r="AP1864" s="0" t="n">
        <v>1.266</v>
      </c>
      <c r="AQ1864" s="0" t="s">
        <v>9305</v>
      </c>
      <c r="AR1864" s="0" t="s">
        <v>58</v>
      </c>
      <c r="AS1864" s="0" t="s">
        <v>7940</v>
      </c>
      <c r="AT1864" s="0" t="n">
        <v>21</v>
      </c>
      <c r="AU1864" s="0" t="n">
        <v>31</v>
      </c>
      <c r="AV1864" s="0" t="s">
        <v>9312</v>
      </c>
      <c r="AX1864" s="0" t="s">
        <v>7372</v>
      </c>
    </row>
    <row r="1865" customFormat="false" ht="15" hidden="false" customHeight="false" outlineLevel="0" collapsed="false">
      <c r="A1865" s="0" t="s">
        <v>9836</v>
      </c>
      <c r="B1865" s="0" t="s">
        <v>9300</v>
      </c>
      <c r="C1865" s="0" t="s">
        <v>9837</v>
      </c>
      <c r="D1865" s="1" t="s">
        <v>9838</v>
      </c>
      <c r="E1865" s="1" t="s">
        <v>9838</v>
      </c>
      <c r="G1865" s="5" t="s">
        <v>9838</v>
      </c>
      <c r="H1865" s="5"/>
      <c r="I1865" s="5"/>
      <c r="J1865" s="5"/>
      <c r="K1865" s="5"/>
      <c r="L1865" s="5"/>
      <c r="M1865" s="5"/>
      <c r="N1865" s="5" t="s">
        <v>9839</v>
      </c>
      <c r="O1865" s="0" t="s">
        <v>9837</v>
      </c>
      <c r="P1865" s="0" t="s">
        <v>9840</v>
      </c>
      <c r="Q1865" s="0" t="s">
        <v>51</v>
      </c>
      <c r="R1865" s="0" t="s">
        <v>52</v>
      </c>
      <c r="S1865" s="0" t="n">
        <v>315</v>
      </c>
      <c r="T1865" s="0" t="n">
        <v>4729</v>
      </c>
      <c r="U1865" s="0" t="n">
        <v>4729</v>
      </c>
      <c r="X1865" s="0" t="n">
        <v>31</v>
      </c>
      <c r="Y1865" s="0" t="s">
        <v>1154</v>
      </c>
      <c r="Z1865" s="0" t="n">
        <v>4729</v>
      </c>
      <c r="AA1865" s="0" t="s">
        <v>54</v>
      </c>
      <c r="AB1865" s="0" t="s">
        <v>54</v>
      </c>
      <c r="AC1865" s="0" t="n">
        <v>137</v>
      </c>
      <c r="AD1865" s="0" t="s">
        <v>9312</v>
      </c>
      <c r="AG1865" s="6" t="n">
        <v>42460</v>
      </c>
      <c r="AH1865" s="0" t="n">
        <v>3</v>
      </c>
      <c r="AI1865" s="0" t="n">
        <v>4</v>
      </c>
      <c r="AJ1865" s="6" t="n">
        <v>42460</v>
      </c>
      <c r="AK1865" s="0" t="n">
        <v>137</v>
      </c>
      <c r="AL1865" s="6" t="n">
        <v>42460</v>
      </c>
      <c r="AM1865" s="0" t="n">
        <v>62</v>
      </c>
      <c r="AN1865" s="0" t="n">
        <v>70</v>
      </c>
      <c r="AO1865" s="0" t="n">
        <v>45</v>
      </c>
      <c r="AP1865" s="0" t="n">
        <v>50</v>
      </c>
      <c r="AQ1865" s="0" t="s">
        <v>9305</v>
      </c>
      <c r="AR1865" s="0" t="s">
        <v>58</v>
      </c>
      <c r="AS1865" s="0" t="s">
        <v>1154</v>
      </c>
      <c r="AT1865" s="0" t="n">
        <v>2</v>
      </c>
      <c r="AU1865" s="0" t="n">
        <v>6</v>
      </c>
      <c r="AX1865" s="0" t="s">
        <v>7372</v>
      </c>
    </row>
    <row r="1866" customFormat="false" ht="15" hidden="false" customHeight="false" outlineLevel="0" collapsed="false">
      <c r="A1866" s="0" t="s">
        <v>9841</v>
      </c>
      <c r="B1866" s="0" t="s">
        <v>9300</v>
      </c>
      <c r="C1866" s="0" t="s">
        <v>9842</v>
      </c>
      <c r="D1866" s="1" t="s">
        <v>9843</v>
      </c>
      <c r="E1866" s="1" t="s">
        <v>9843</v>
      </c>
      <c r="G1866" s="5" t="s">
        <v>9843</v>
      </c>
      <c r="H1866" s="5"/>
      <c r="I1866" s="5"/>
      <c r="J1866" s="5"/>
      <c r="K1866" s="5"/>
      <c r="L1866" s="5"/>
      <c r="M1866" s="5"/>
      <c r="N1866" s="5"/>
      <c r="O1866" s="0" t="s">
        <v>9842</v>
      </c>
      <c r="P1866" s="0" t="s">
        <v>9844</v>
      </c>
      <c r="Q1866" s="0" t="s">
        <v>51</v>
      </c>
      <c r="R1866" s="0" t="s">
        <v>52</v>
      </c>
      <c r="S1866" s="0" t="n">
        <v>1.47</v>
      </c>
      <c r="T1866" s="0" t="n">
        <v>3250</v>
      </c>
      <c r="U1866" s="0" t="n">
        <v>3250</v>
      </c>
      <c r="X1866" s="0" t="n">
        <v>59</v>
      </c>
      <c r="Y1866" s="0" t="s">
        <v>1154</v>
      </c>
      <c r="Z1866" s="0" t="n">
        <v>3250</v>
      </c>
      <c r="AA1866" s="0" t="s">
        <v>54</v>
      </c>
      <c r="AB1866" s="0" t="s">
        <v>54</v>
      </c>
      <c r="AC1866" s="0" t="n">
        <v>4.776</v>
      </c>
      <c r="AD1866" s="0" t="s">
        <v>9312</v>
      </c>
      <c r="AG1866" s="6" t="n">
        <v>42460</v>
      </c>
      <c r="AH1866" s="0" t="n">
        <v>316</v>
      </c>
      <c r="AI1866" s="0" t="n">
        <v>360</v>
      </c>
      <c r="AJ1866" s="6" t="n">
        <v>42460</v>
      </c>
      <c r="AK1866" s="0" t="n">
        <v>4.776</v>
      </c>
      <c r="AL1866" s="6" t="n">
        <v>42460</v>
      </c>
      <c r="AM1866" s="0" t="n">
        <v>1.125</v>
      </c>
      <c r="AN1866" s="0" t="n">
        <v>1.281</v>
      </c>
      <c r="AO1866" s="0" t="n">
        <v>1.904</v>
      </c>
      <c r="AP1866" s="0" t="n">
        <v>2.128</v>
      </c>
      <c r="AQ1866" s="0" t="s">
        <v>9305</v>
      </c>
      <c r="AR1866" s="0" t="s">
        <v>58</v>
      </c>
      <c r="AS1866" s="0" t="s">
        <v>1154</v>
      </c>
      <c r="AT1866" s="0" t="n">
        <v>27</v>
      </c>
      <c r="AU1866" s="0" t="n">
        <v>46</v>
      </c>
      <c r="AV1866" s="0" t="s">
        <v>7487</v>
      </c>
      <c r="AX1866" s="0" t="s">
        <v>7372</v>
      </c>
      <c r="AY1866" s="0" t="s">
        <v>9807</v>
      </c>
    </row>
    <row r="1867" customFormat="false" ht="15" hidden="false" customHeight="false" outlineLevel="0" collapsed="false">
      <c r="A1867" s="0" t="s">
        <v>9845</v>
      </c>
      <c r="B1867" s="0" t="s">
        <v>9300</v>
      </c>
      <c r="C1867" s="0" t="s">
        <v>9846</v>
      </c>
      <c r="D1867" s="1" t="s">
        <v>9847</v>
      </c>
      <c r="E1867" s="1" t="s">
        <v>9847</v>
      </c>
      <c r="G1867" s="5" t="s">
        <v>9847</v>
      </c>
      <c r="H1867" s="5" t="s">
        <v>9848</v>
      </c>
      <c r="I1867" s="5"/>
      <c r="J1867" s="5"/>
      <c r="K1867" s="5"/>
      <c r="L1867" s="5"/>
      <c r="M1867" s="5"/>
      <c r="N1867" s="5"/>
      <c r="O1867" s="0" t="s">
        <v>9846</v>
      </c>
      <c r="P1867" s="0" t="s">
        <v>9849</v>
      </c>
      <c r="Q1867" s="0" t="s">
        <v>51</v>
      </c>
      <c r="R1867" s="0" t="s">
        <v>52</v>
      </c>
      <c r="S1867" s="0" t="n">
        <v>3.588</v>
      </c>
      <c r="T1867" s="0" t="n">
        <v>2740</v>
      </c>
      <c r="U1867" s="0" t="n">
        <v>2740</v>
      </c>
      <c r="V1867" s="0" t="n">
        <v>2611</v>
      </c>
      <c r="X1867" s="0" t="n">
        <v>101</v>
      </c>
      <c r="Y1867" s="0" t="s">
        <v>1154</v>
      </c>
      <c r="Z1867" s="0" t="n">
        <v>2740</v>
      </c>
      <c r="AA1867" s="0" t="s">
        <v>54</v>
      </c>
      <c r="AB1867" s="0" t="s">
        <v>54</v>
      </c>
      <c r="AC1867" s="0" t="n">
        <v>15.542</v>
      </c>
      <c r="AD1867" s="0" t="s">
        <v>9312</v>
      </c>
      <c r="AG1867" s="6" t="n">
        <v>42460</v>
      </c>
      <c r="AH1867" s="0" t="n">
        <v>199</v>
      </c>
      <c r="AI1867" s="0" t="n">
        <v>227</v>
      </c>
      <c r="AJ1867" s="6" t="n">
        <v>42460</v>
      </c>
      <c r="AK1867" s="0" t="n">
        <v>15.542</v>
      </c>
      <c r="AL1867" s="6" t="n">
        <v>42460</v>
      </c>
      <c r="AM1867" s="0" t="n">
        <v>3.362</v>
      </c>
      <c r="AN1867" s="0" t="n">
        <v>3.828</v>
      </c>
      <c r="AO1867" s="0" t="n">
        <v>4.803</v>
      </c>
      <c r="AP1867" s="0" t="n">
        <v>5.367</v>
      </c>
      <c r="AQ1867" s="0" t="s">
        <v>9305</v>
      </c>
      <c r="AR1867" s="0" t="s">
        <v>58</v>
      </c>
      <c r="AS1867" s="0" t="s">
        <v>1154</v>
      </c>
      <c r="AT1867" s="0" t="n">
        <v>32</v>
      </c>
      <c r="AU1867" s="0" t="n">
        <v>50</v>
      </c>
      <c r="AV1867" s="0" t="s">
        <v>9850</v>
      </c>
      <c r="AX1867" s="0" t="s">
        <v>7372</v>
      </c>
      <c r="AY1867" s="0" t="s">
        <v>9851</v>
      </c>
    </row>
    <row r="1868" customFormat="false" ht="15" hidden="false" customHeight="false" outlineLevel="0" collapsed="false">
      <c r="A1868" s="0" t="s">
        <v>9852</v>
      </c>
      <c r="B1868" s="0" t="s">
        <v>9300</v>
      </c>
      <c r="C1868" s="0" t="s">
        <v>9853</v>
      </c>
      <c r="D1868" s="1" t="s">
        <v>9854</v>
      </c>
      <c r="E1868" s="1" t="s">
        <v>9854</v>
      </c>
      <c r="G1868" s="5" t="s">
        <v>9854</v>
      </c>
      <c r="H1868" s="5" t="s">
        <v>9855</v>
      </c>
      <c r="I1868" s="5" t="s">
        <v>9856</v>
      </c>
      <c r="J1868" s="5"/>
      <c r="K1868" s="5"/>
      <c r="L1868" s="5"/>
      <c r="M1868" s="5"/>
      <c r="N1868" s="5"/>
      <c r="O1868" s="0" t="s">
        <v>9853</v>
      </c>
      <c r="P1868" s="0" t="s">
        <v>9857</v>
      </c>
      <c r="Q1868" s="0" t="s">
        <v>51</v>
      </c>
      <c r="R1868" s="0" t="s">
        <v>52</v>
      </c>
      <c r="S1868" s="0" t="n">
        <v>2.576</v>
      </c>
      <c r="T1868" s="0" t="n">
        <v>2110</v>
      </c>
      <c r="U1868" s="0" t="n">
        <v>2110</v>
      </c>
      <c r="X1868" s="0" t="n">
        <v>1</v>
      </c>
      <c r="Y1868" s="0" t="s">
        <v>1154</v>
      </c>
      <c r="Z1868" s="0" t="n">
        <v>2110</v>
      </c>
      <c r="AA1868" s="0" t="s">
        <v>54</v>
      </c>
      <c r="AB1868" s="0" t="s">
        <v>54</v>
      </c>
      <c r="AC1868" s="0" t="n">
        <v>6.517</v>
      </c>
      <c r="AD1868" s="0" t="s">
        <v>9312</v>
      </c>
      <c r="AG1868" s="6" t="n">
        <v>42460</v>
      </c>
      <c r="AH1868" s="0" t="n">
        <v>175</v>
      </c>
      <c r="AI1868" s="0" t="n">
        <v>200</v>
      </c>
      <c r="AJ1868" s="6" t="n">
        <v>42460</v>
      </c>
      <c r="AK1868" s="0" t="n">
        <v>6.517</v>
      </c>
      <c r="AL1868" s="6" t="n">
        <v>42460</v>
      </c>
      <c r="AM1868" s="0" t="n">
        <v>5.919</v>
      </c>
      <c r="AN1868" s="0" t="n">
        <v>6.739</v>
      </c>
      <c r="AO1868" s="0" t="n">
        <v>6.389</v>
      </c>
      <c r="AP1868" s="0" t="n">
        <v>7.138</v>
      </c>
      <c r="AQ1868" s="0" t="s">
        <v>9305</v>
      </c>
      <c r="AR1868" s="0" t="s">
        <v>58</v>
      </c>
      <c r="AS1868" s="0" t="s">
        <v>1154</v>
      </c>
      <c r="AT1868" s="0" t="n">
        <v>22</v>
      </c>
      <c r="AU1868" s="0" t="n">
        <v>31</v>
      </c>
      <c r="AX1868" s="0" t="s">
        <v>7372</v>
      </c>
    </row>
    <row r="1869" customFormat="false" ht="15" hidden="false" customHeight="false" outlineLevel="0" collapsed="false">
      <c r="A1869" s="0" t="s">
        <v>9858</v>
      </c>
      <c r="B1869" s="0" t="s">
        <v>9300</v>
      </c>
      <c r="C1869" s="0" t="s">
        <v>9859</v>
      </c>
      <c r="D1869" s="1" t="s">
        <v>9860</v>
      </c>
      <c r="E1869" s="1" t="s">
        <v>9860</v>
      </c>
      <c r="G1869" s="5" t="s">
        <v>9860</v>
      </c>
      <c r="H1869" s="5"/>
      <c r="I1869" s="5"/>
      <c r="J1869" s="5"/>
      <c r="K1869" s="5"/>
      <c r="L1869" s="5"/>
      <c r="M1869" s="5"/>
      <c r="N1869" s="5"/>
      <c r="O1869" s="0" t="s">
        <v>9859</v>
      </c>
      <c r="P1869" s="0" t="s">
        <v>9861</v>
      </c>
      <c r="Q1869" s="0" t="s">
        <v>51</v>
      </c>
      <c r="R1869" s="0" t="s">
        <v>52</v>
      </c>
      <c r="S1869" s="0" t="n">
        <v>195</v>
      </c>
      <c r="T1869" s="0" t="n">
        <v>2611</v>
      </c>
      <c r="U1869" s="0" t="n">
        <v>2611</v>
      </c>
      <c r="X1869" s="0" t="n">
        <v>46</v>
      </c>
      <c r="Y1869" s="0" t="s">
        <v>53</v>
      </c>
      <c r="Z1869" s="0" t="n">
        <v>2611</v>
      </c>
      <c r="AA1869" s="0" t="s">
        <v>54</v>
      </c>
      <c r="AB1869" s="0" t="s">
        <v>54</v>
      </c>
      <c r="AC1869" s="0" t="n">
        <v>1.222</v>
      </c>
      <c r="AD1869" s="0" t="s">
        <v>9862</v>
      </c>
      <c r="AG1869" s="6" t="n">
        <v>42460</v>
      </c>
      <c r="AH1869" s="0" t="n">
        <v>2</v>
      </c>
      <c r="AI1869" s="0" t="n">
        <v>2</v>
      </c>
      <c r="AJ1869" s="6" t="n">
        <v>42460</v>
      </c>
      <c r="AK1869" s="0" t="n">
        <v>1.222</v>
      </c>
      <c r="AL1869" s="6" t="n">
        <v>42460</v>
      </c>
      <c r="AM1869" s="0" t="n">
        <v>305</v>
      </c>
      <c r="AN1869" s="0" t="n">
        <v>347</v>
      </c>
      <c r="AO1869" s="0" t="n">
        <v>295</v>
      </c>
      <c r="AP1869" s="0" t="n">
        <v>329</v>
      </c>
      <c r="AQ1869" s="0" t="s">
        <v>9305</v>
      </c>
      <c r="AR1869" s="0" t="s">
        <v>58</v>
      </c>
      <c r="AS1869" s="0" t="s">
        <v>53</v>
      </c>
      <c r="AT1869" s="0" t="n">
        <v>19</v>
      </c>
      <c r="AU1869" s="0" t="n">
        <v>25</v>
      </c>
      <c r="AV1869" s="0" t="s">
        <v>9863</v>
      </c>
      <c r="AX1869" s="0" t="s">
        <v>7372</v>
      </c>
      <c r="AY1869" s="0" t="s">
        <v>9864</v>
      </c>
    </row>
    <row r="1870" customFormat="false" ht="15" hidden="false" customHeight="false" outlineLevel="0" collapsed="false">
      <c r="A1870" s="0" t="s">
        <v>9865</v>
      </c>
      <c r="B1870" s="0" t="s">
        <v>9300</v>
      </c>
      <c r="C1870" s="0" t="s">
        <v>9866</v>
      </c>
      <c r="D1870" s="1" t="s">
        <v>9867</v>
      </c>
      <c r="E1870" s="1" t="s">
        <v>9867</v>
      </c>
      <c r="G1870" s="5" t="s">
        <v>9867</v>
      </c>
      <c r="H1870" s="5"/>
      <c r="I1870" s="5"/>
      <c r="J1870" s="5"/>
      <c r="K1870" s="5"/>
      <c r="L1870" s="5"/>
      <c r="M1870" s="5"/>
      <c r="N1870" s="5"/>
      <c r="O1870" s="0" t="s">
        <v>6429</v>
      </c>
      <c r="P1870" s="0" t="s">
        <v>6430</v>
      </c>
      <c r="Q1870" s="0" t="s">
        <v>51</v>
      </c>
      <c r="R1870" s="0" t="s">
        <v>52</v>
      </c>
      <c r="S1870" s="0" t="n">
        <v>218</v>
      </c>
      <c r="T1870" s="0" t="n">
        <v>1920</v>
      </c>
      <c r="U1870" s="0" t="n">
        <v>1920</v>
      </c>
      <c r="V1870" s="0" t="n">
        <v>1920</v>
      </c>
      <c r="X1870" s="0" t="n">
        <v>17</v>
      </c>
      <c r="Y1870" s="0" t="s">
        <v>67</v>
      </c>
      <c r="Z1870" s="0" t="s">
        <v>120</v>
      </c>
      <c r="AA1870" s="0" t="s">
        <v>120</v>
      </c>
      <c r="AB1870" s="0" t="s">
        <v>56</v>
      </c>
      <c r="AC1870" s="0" t="s">
        <v>120</v>
      </c>
      <c r="AD1870" s="0" t="s">
        <v>9868</v>
      </c>
      <c r="AG1870" s="6" t="n">
        <v>42460</v>
      </c>
      <c r="AH1870" s="0" t="n">
        <v>22</v>
      </c>
      <c r="AI1870" s="0" t="n">
        <v>25</v>
      </c>
      <c r="AJ1870" s="6" t="n">
        <v>42460</v>
      </c>
      <c r="AK1870" s="0" t="n">
        <v>312</v>
      </c>
      <c r="AL1870" s="6" t="n">
        <v>42460</v>
      </c>
      <c r="AM1870" s="0" t="n">
        <v>216</v>
      </c>
      <c r="AN1870" s="0" t="n">
        <v>246</v>
      </c>
      <c r="AO1870" s="0" t="s">
        <v>56</v>
      </c>
      <c r="AP1870" s="0" t="s">
        <v>56</v>
      </c>
      <c r="AQ1870" s="0" t="s">
        <v>70</v>
      </c>
      <c r="AR1870" s="0" t="s">
        <v>70</v>
      </c>
      <c r="AS1870" s="0" t="s">
        <v>67</v>
      </c>
      <c r="AT1870" s="0" t="n">
        <v>118</v>
      </c>
      <c r="AU1870" s="0" t="n">
        <v>4</v>
      </c>
      <c r="AW1870" s="0" t="s">
        <v>9469</v>
      </c>
      <c r="AX1870" s="0" t="s">
        <v>7372</v>
      </c>
      <c r="AY1870" s="0" t="s">
        <v>9869</v>
      </c>
    </row>
    <row r="1871" customFormat="false" ht="15" hidden="false" customHeight="false" outlineLevel="0" collapsed="false">
      <c r="A1871" s="0" t="s">
        <v>9870</v>
      </c>
      <c r="B1871" s="0" t="s">
        <v>9300</v>
      </c>
      <c r="C1871" s="0" t="s">
        <v>9871</v>
      </c>
      <c r="D1871" s="1" t="s">
        <v>9872</v>
      </c>
      <c r="E1871" s="1" t="s">
        <v>9872</v>
      </c>
      <c r="G1871" s="5" t="s">
        <v>9872</v>
      </c>
      <c r="H1871" s="5"/>
      <c r="I1871" s="5"/>
      <c r="J1871" s="5"/>
      <c r="K1871" s="5"/>
      <c r="L1871" s="5"/>
      <c r="M1871" s="5"/>
      <c r="N1871" s="5"/>
      <c r="O1871" s="0" t="s">
        <v>9871</v>
      </c>
      <c r="P1871" s="0" t="s">
        <v>9873</v>
      </c>
      <c r="Q1871" s="0" t="s">
        <v>51</v>
      </c>
      <c r="R1871" s="0" t="s">
        <v>52</v>
      </c>
      <c r="S1871" s="0" t="n">
        <v>848</v>
      </c>
      <c r="T1871" s="0" t="n">
        <v>2630</v>
      </c>
      <c r="U1871" s="0" t="n">
        <v>2630</v>
      </c>
      <c r="V1871" s="0" t="n">
        <v>2651</v>
      </c>
      <c r="W1871" s="0" t="s">
        <v>9874</v>
      </c>
      <c r="X1871" s="0" t="n">
        <v>115</v>
      </c>
      <c r="Y1871" s="0" t="s">
        <v>1154</v>
      </c>
      <c r="Z1871" s="0" t="n">
        <v>2630</v>
      </c>
      <c r="AA1871" s="0" t="s">
        <v>54</v>
      </c>
      <c r="AB1871" s="0" t="s">
        <v>54</v>
      </c>
      <c r="AC1871" s="0" t="n">
        <v>3.846</v>
      </c>
      <c r="AD1871" s="0" t="s">
        <v>9554</v>
      </c>
      <c r="AG1871" s="6" t="n">
        <v>42460</v>
      </c>
      <c r="AH1871" s="0" t="n">
        <v>29</v>
      </c>
      <c r="AI1871" s="0" t="n">
        <v>33</v>
      </c>
      <c r="AJ1871" s="6" t="n">
        <v>42460</v>
      </c>
      <c r="AK1871" s="0" t="n">
        <v>3.846</v>
      </c>
      <c r="AL1871" s="6" t="n">
        <v>42460</v>
      </c>
      <c r="AM1871" s="0" t="n">
        <v>972</v>
      </c>
      <c r="AN1871" s="0" t="n">
        <v>1.106</v>
      </c>
      <c r="AO1871" s="0" t="n">
        <v>1.176</v>
      </c>
      <c r="AP1871" s="0" t="n">
        <v>1.314</v>
      </c>
      <c r="AQ1871" s="0" t="s">
        <v>9305</v>
      </c>
      <c r="AR1871" s="0" t="s">
        <v>58</v>
      </c>
      <c r="AS1871" s="0" t="s">
        <v>1154</v>
      </c>
      <c r="AT1871" s="0" t="n">
        <v>43</v>
      </c>
      <c r="AU1871" s="0" t="n">
        <v>58</v>
      </c>
      <c r="AX1871" s="0" t="s">
        <v>7372</v>
      </c>
    </row>
    <row r="1872" customFormat="false" ht="15" hidden="false" customHeight="false" outlineLevel="0" collapsed="false">
      <c r="A1872" s="0" t="s">
        <v>9875</v>
      </c>
      <c r="B1872" s="0" t="s">
        <v>9300</v>
      </c>
      <c r="C1872" s="0" t="s">
        <v>9876</v>
      </c>
      <c r="D1872" s="1" t="s">
        <v>9877</v>
      </c>
      <c r="E1872" s="1" t="s">
        <v>9877</v>
      </c>
      <c r="G1872" s="5" t="s">
        <v>9877</v>
      </c>
      <c r="H1872" s="5"/>
      <c r="I1872" s="5"/>
      <c r="J1872" s="5"/>
      <c r="K1872" s="5"/>
      <c r="L1872" s="5"/>
      <c r="M1872" s="5"/>
      <c r="N1872" s="5"/>
      <c r="O1872" s="0" t="s">
        <v>9876</v>
      </c>
      <c r="P1872" s="0" t="s">
        <v>9878</v>
      </c>
      <c r="Q1872" s="0" t="s">
        <v>51</v>
      </c>
      <c r="R1872" s="0" t="s">
        <v>52</v>
      </c>
      <c r="S1872" s="0" t="n">
        <v>696</v>
      </c>
      <c r="T1872" s="0" t="n">
        <v>2219</v>
      </c>
      <c r="U1872" s="0" t="n">
        <v>2219</v>
      </c>
      <c r="X1872" s="0" t="n">
        <v>5</v>
      </c>
      <c r="Y1872" s="0" t="s">
        <v>512</v>
      </c>
      <c r="Z1872" s="0" t="n">
        <v>2219</v>
      </c>
      <c r="AA1872" s="0" t="s">
        <v>54</v>
      </c>
      <c r="AB1872" s="0" t="s">
        <v>54</v>
      </c>
      <c r="AC1872" s="0" t="n">
        <v>535</v>
      </c>
      <c r="AD1872" s="0" t="s">
        <v>9879</v>
      </c>
      <c r="AG1872" s="6" t="n">
        <v>42460</v>
      </c>
      <c r="AH1872" s="0" t="e">
        <f aca="false">+ac0-34</f>
        <v>#NAME?</v>
      </c>
      <c r="AI1872" s="0" t="e">
        <f aca="false">+ac0-39</f>
        <v>#NAME?</v>
      </c>
      <c r="AJ1872" s="6" t="n">
        <v>42460</v>
      </c>
      <c r="AK1872" s="0" t="n">
        <v>535</v>
      </c>
      <c r="AL1872" s="6" t="n">
        <v>42460</v>
      </c>
      <c r="AM1872" s="0" t="n">
        <v>486</v>
      </c>
      <c r="AN1872" s="0" t="n">
        <v>554</v>
      </c>
      <c r="AO1872" s="0" t="s">
        <v>56</v>
      </c>
      <c r="AP1872" s="0" t="s">
        <v>56</v>
      </c>
      <c r="AQ1872" s="0" t="s">
        <v>70</v>
      </c>
      <c r="AR1872" s="0" t="s">
        <v>70</v>
      </c>
      <c r="AS1872" s="0" t="s">
        <v>512</v>
      </c>
      <c r="AT1872" s="0" t="n">
        <v>3</v>
      </c>
      <c r="AU1872" s="0" t="n">
        <v>4</v>
      </c>
      <c r="AX1872" s="0" t="s">
        <v>7372</v>
      </c>
      <c r="AY1872" s="0" t="s">
        <v>9880</v>
      </c>
    </row>
    <row r="1873" customFormat="false" ht="15" hidden="false" customHeight="false" outlineLevel="0" collapsed="false">
      <c r="A1873" s="0" t="s">
        <v>9881</v>
      </c>
      <c r="B1873" s="0" t="s">
        <v>9300</v>
      </c>
      <c r="C1873" s="0" t="s">
        <v>9882</v>
      </c>
      <c r="D1873" s="1" t="s">
        <v>9883</v>
      </c>
      <c r="E1873" s="1" t="s">
        <v>9883</v>
      </c>
      <c r="G1873" s="5" t="s">
        <v>9883</v>
      </c>
      <c r="H1873" s="5"/>
      <c r="I1873" s="5"/>
      <c r="J1873" s="5"/>
      <c r="K1873" s="5"/>
      <c r="L1873" s="5"/>
      <c r="M1873" s="5"/>
      <c r="N1873" s="5"/>
      <c r="O1873" s="0" t="s">
        <v>9882</v>
      </c>
      <c r="P1873" s="0" t="s">
        <v>9884</v>
      </c>
      <c r="Q1873" s="0" t="s">
        <v>51</v>
      </c>
      <c r="R1873" s="0" t="s">
        <v>52</v>
      </c>
      <c r="S1873" s="0" t="n">
        <v>1.205</v>
      </c>
      <c r="T1873" s="0" t="n">
        <v>2711</v>
      </c>
      <c r="U1873" s="0" t="n">
        <v>2711</v>
      </c>
      <c r="W1873" s="0" t="s">
        <v>9885</v>
      </c>
      <c r="X1873" s="0" t="n">
        <v>27</v>
      </c>
      <c r="Y1873" s="0" t="s">
        <v>1154</v>
      </c>
      <c r="Z1873" s="0" t="n">
        <v>2711</v>
      </c>
      <c r="AA1873" s="0" t="s">
        <v>54</v>
      </c>
      <c r="AB1873" s="0" t="s">
        <v>54</v>
      </c>
      <c r="AC1873" s="0" t="n">
        <v>23.768</v>
      </c>
      <c r="AD1873" s="0" t="s">
        <v>9886</v>
      </c>
      <c r="AG1873" s="6" t="n">
        <v>42735</v>
      </c>
      <c r="AH1873" s="0" t="n">
        <v>167</v>
      </c>
      <c r="AI1873" s="0" t="n">
        <v>176</v>
      </c>
      <c r="AJ1873" s="6" t="n">
        <v>42735</v>
      </c>
      <c r="AK1873" s="0" t="n">
        <v>23.768</v>
      </c>
      <c r="AL1873" s="6" t="n">
        <v>42735</v>
      </c>
      <c r="AM1873" s="0" t="n">
        <v>2.099</v>
      </c>
      <c r="AN1873" s="0" t="n">
        <v>2.212</v>
      </c>
      <c r="AO1873" s="0" t="n">
        <v>3.203</v>
      </c>
      <c r="AP1873" s="0" t="n">
        <v>3.579</v>
      </c>
      <c r="AQ1873" s="0" t="s">
        <v>9305</v>
      </c>
      <c r="AR1873" s="0" t="s">
        <v>58</v>
      </c>
      <c r="AS1873" s="0" t="s">
        <v>1154</v>
      </c>
      <c r="AT1873" s="0" t="n">
        <v>26</v>
      </c>
      <c r="AU1873" s="0" t="n">
        <v>26</v>
      </c>
      <c r="AV1873" s="0" t="s">
        <v>7372</v>
      </c>
      <c r="AX1873" s="0" t="s">
        <v>7372</v>
      </c>
      <c r="AY1873" s="0" t="s">
        <v>9887</v>
      </c>
    </row>
    <row r="1874" customFormat="false" ht="15" hidden="false" customHeight="false" outlineLevel="0" collapsed="false">
      <c r="A1874" s="0" t="s">
        <v>9888</v>
      </c>
      <c r="B1874" s="0" t="s">
        <v>9300</v>
      </c>
      <c r="C1874" s="0" t="s">
        <v>9889</v>
      </c>
      <c r="D1874" s="1" t="s">
        <v>9890</v>
      </c>
      <c r="E1874" s="1" t="s">
        <v>9890</v>
      </c>
      <c r="G1874" s="5" t="s">
        <v>9890</v>
      </c>
      <c r="H1874" s="5"/>
      <c r="I1874" s="5"/>
      <c r="J1874" s="5"/>
      <c r="K1874" s="5"/>
      <c r="L1874" s="5"/>
      <c r="M1874" s="5"/>
      <c r="N1874" s="5"/>
      <c r="O1874" s="0" t="s">
        <v>9889</v>
      </c>
      <c r="P1874" s="0" t="s">
        <v>9891</v>
      </c>
      <c r="Q1874" s="0" t="s">
        <v>51</v>
      </c>
      <c r="R1874" s="0" t="s">
        <v>52</v>
      </c>
      <c r="S1874" s="0" t="n">
        <v>3.626</v>
      </c>
      <c r="T1874" s="0" t="n">
        <v>1039</v>
      </c>
      <c r="U1874" s="0" t="n">
        <v>1039</v>
      </c>
      <c r="V1874" s="0" t="n">
        <v>1089</v>
      </c>
      <c r="X1874" s="0" t="n">
        <v>984</v>
      </c>
      <c r="Y1874" s="0" t="s">
        <v>1154</v>
      </c>
      <c r="Z1874" s="0" t="n">
        <v>1039</v>
      </c>
      <c r="AA1874" s="0" t="s">
        <v>54</v>
      </c>
      <c r="AB1874" s="0" t="s">
        <v>54</v>
      </c>
      <c r="AC1874" s="0" t="n">
        <v>5.933</v>
      </c>
      <c r="AD1874" s="0" t="s">
        <v>9892</v>
      </c>
      <c r="AG1874" s="6" t="n">
        <v>42460</v>
      </c>
      <c r="AH1874" s="0" t="n">
        <v>156</v>
      </c>
      <c r="AI1874" s="0" t="n">
        <v>177</v>
      </c>
      <c r="AJ1874" s="6" t="n">
        <v>42460</v>
      </c>
      <c r="AK1874" s="0" t="n">
        <v>5.933</v>
      </c>
      <c r="AL1874" s="6" t="n">
        <v>42460</v>
      </c>
      <c r="AM1874" s="0" t="n">
        <v>2.852</v>
      </c>
      <c r="AN1874" s="0" t="n">
        <v>3.247</v>
      </c>
      <c r="AO1874" s="0" t="n">
        <v>6.343</v>
      </c>
      <c r="AP1874" s="0" t="n">
        <v>7.087</v>
      </c>
      <c r="AQ1874" s="0" t="s">
        <v>9305</v>
      </c>
      <c r="AR1874" s="0" t="s">
        <v>58</v>
      </c>
      <c r="AS1874" s="0" t="s">
        <v>1154</v>
      </c>
      <c r="AT1874" s="0" t="n">
        <v>72</v>
      </c>
      <c r="AU1874" s="0" t="n">
        <v>120</v>
      </c>
      <c r="AV1874" s="0" t="s">
        <v>9893</v>
      </c>
      <c r="AX1874" s="0" t="s">
        <v>7372</v>
      </c>
      <c r="AY1874" s="0" t="s">
        <v>1071</v>
      </c>
    </row>
    <row r="1875" customFormat="false" ht="15" hidden="false" customHeight="false" outlineLevel="0" collapsed="false">
      <c r="A1875" s="0" t="s">
        <v>9894</v>
      </c>
      <c r="B1875" s="0" t="s">
        <v>9300</v>
      </c>
      <c r="C1875" s="0" t="s">
        <v>9895</v>
      </c>
      <c r="E1875" s="1" t="s">
        <v>9895</v>
      </c>
      <c r="F1875" s="1" t="s">
        <v>253</v>
      </c>
      <c r="G1875" s="5" t="e">
        <f aca="false">#N/A</f>
        <v>#N/A</v>
      </c>
      <c r="H1875" s="5"/>
      <c r="I1875" s="5"/>
      <c r="J1875" s="5"/>
      <c r="K1875" s="5"/>
      <c r="L1875" s="5"/>
      <c r="M1875" s="5"/>
      <c r="N1875" s="5"/>
      <c r="O1875" s="0" t="s">
        <v>9895</v>
      </c>
      <c r="P1875" s="0" t="s">
        <v>9896</v>
      </c>
      <c r="Q1875" s="0" t="s">
        <v>51</v>
      </c>
      <c r="R1875" s="0" t="s">
        <v>52</v>
      </c>
      <c r="S1875" s="0" t="n">
        <v>1.15</v>
      </c>
      <c r="T1875" s="0" t="n">
        <v>7490</v>
      </c>
      <c r="U1875" s="0" t="n">
        <v>7490</v>
      </c>
      <c r="X1875" s="0" t="n">
        <v>206</v>
      </c>
      <c r="Y1875" s="0" t="s">
        <v>53</v>
      </c>
      <c r="Z1875" s="0" t="n">
        <v>7490</v>
      </c>
      <c r="AA1875" s="0" t="s">
        <v>54</v>
      </c>
      <c r="AB1875" s="0" t="s">
        <v>54</v>
      </c>
      <c r="AC1875" s="0" t="n">
        <v>45.408</v>
      </c>
      <c r="AD1875" s="0" t="s">
        <v>9304</v>
      </c>
      <c r="AG1875" s="6" t="n">
        <v>42735</v>
      </c>
      <c r="AH1875" s="0" t="n">
        <v>25</v>
      </c>
      <c r="AI1875" s="0" t="n">
        <v>26</v>
      </c>
      <c r="AJ1875" s="6" t="n">
        <v>42735</v>
      </c>
      <c r="AK1875" s="0" t="n">
        <v>45.408</v>
      </c>
      <c r="AL1875" s="6" t="n">
        <v>42735</v>
      </c>
      <c r="AM1875" s="0" t="n">
        <v>730</v>
      </c>
      <c r="AN1875" s="0" t="n">
        <v>769</v>
      </c>
      <c r="AO1875" s="0" t="n">
        <v>1.086</v>
      </c>
      <c r="AP1875" s="0" t="n">
        <v>1.292</v>
      </c>
      <c r="AQ1875" s="0" t="s">
        <v>9305</v>
      </c>
      <c r="AR1875" s="0" t="s">
        <v>58</v>
      </c>
      <c r="AS1875" s="0" t="s">
        <v>53</v>
      </c>
      <c r="AT1875" s="0" t="n">
        <v>67</v>
      </c>
      <c r="AU1875" s="0" t="n">
        <v>85</v>
      </c>
      <c r="AX1875" s="0" t="s">
        <v>7372</v>
      </c>
    </row>
    <row r="1876" customFormat="false" ht="15" hidden="false" customHeight="false" outlineLevel="0" collapsed="false">
      <c r="A1876" s="0" t="s">
        <v>9897</v>
      </c>
      <c r="B1876" s="0" t="s">
        <v>9300</v>
      </c>
      <c r="C1876" s="0" t="s">
        <v>9898</v>
      </c>
      <c r="D1876" s="1" t="s">
        <v>9899</v>
      </c>
      <c r="E1876" s="1" t="s">
        <v>9899</v>
      </c>
      <c r="G1876" s="5" t="s">
        <v>9899</v>
      </c>
      <c r="H1876" s="5"/>
      <c r="I1876" s="5"/>
      <c r="J1876" s="5"/>
      <c r="K1876" s="5"/>
      <c r="L1876" s="5"/>
      <c r="M1876" s="5"/>
      <c r="N1876" s="5"/>
      <c r="O1876" s="0" t="s">
        <v>9898</v>
      </c>
      <c r="P1876" s="0" t="s">
        <v>9900</v>
      </c>
      <c r="Q1876" s="0" t="s">
        <v>51</v>
      </c>
      <c r="R1876" s="0" t="s">
        <v>52</v>
      </c>
      <c r="S1876" s="0" t="n">
        <v>1.206</v>
      </c>
      <c r="T1876" s="0" t="n">
        <v>2611</v>
      </c>
      <c r="U1876" s="0" t="n">
        <v>2611</v>
      </c>
      <c r="W1876" s="0" t="s">
        <v>9901</v>
      </c>
      <c r="X1876" s="0" t="n">
        <v>57</v>
      </c>
      <c r="Y1876" s="0" t="s">
        <v>1154</v>
      </c>
      <c r="Z1876" s="0" t="n">
        <v>2611</v>
      </c>
      <c r="AA1876" s="0" t="s">
        <v>54</v>
      </c>
      <c r="AB1876" s="0" t="s">
        <v>54</v>
      </c>
      <c r="AC1876" s="0" t="n">
        <v>4.592</v>
      </c>
      <c r="AD1876" s="0" t="s">
        <v>9902</v>
      </c>
      <c r="AG1876" s="6" t="n">
        <v>42643</v>
      </c>
      <c r="AH1876" s="0" t="n">
        <v>128</v>
      </c>
      <c r="AI1876" s="0" t="n">
        <v>143</v>
      </c>
      <c r="AJ1876" s="6" t="n">
        <v>42643</v>
      </c>
      <c r="AK1876" s="0" t="n">
        <v>4.592</v>
      </c>
      <c r="AL1876" s="6" t="n">
        <v>42643</v>
      </c>
      <c r="AM1876" s="0" t="n">
        <v>1.926</v>
      </c>
      <c r="AN1876" s="0" t="n">
        <v>2.15</v>
      </c>
      <c r="AO1876" s="0" t="n">
        <v>4.659</v>
      </c>
      <c r="AP1876" s="0" t="n">
        <v>5.206</v>
      </c>
      <c r="AQ1876" s="0" t="s">
        <v>9305</v>
      </c>
      <c r="AR1876" s="0" t="s">
        <v>58</v>
      </c>
      <c r="AS1876" s="0" t="s">
        <v>1154</v>
      </c>
      <c r="AT1876" s="0" t="n">
        <v>17</v>
      </c>
      <c r="AU1876" s="0" t="n">
        <v>29</v>
      </c>
      <c r="AV1876" s="0" t="s">
        <v>7372</v>
      </c>
      <c r="AX1876" s="0" t="s">
        <v>7372</v>
      </c>
      <c r="AY1876" s="0" t="s">
        <v>9903</v>
      </c>
    </row>
    <row r="1877" customFormat="false" ht="15" hidden="false" customHeight="false" outlineLevel="0" collapsed="false">
      <c r="A1877" s="0" t="s">
        <v>9904</v>
      </c>
      <c r="B1877" s="0" t="s">
        <v>9300</v>
      </c>
      <c r="C1877" s="0" t="s">
        <v>9905</v>
      </c>
      <c r="D1877" s="1" t="s">
        <v>9906</v>
      </c>
      <c r="E1877" s="1" t="s">
        <v>9906</v>
      </c>
      <c r="G1877" s="5" t="s">
        <v>9906</v>
      </c>
      <c r="H1877" s="5"/>
      <c r="I1877" s="5"/>
      <c r="J1877" s="5"/>
      <c r="K1877" s="5"/>
      <c r="L1877" s="5"/>
      <c r="M1877" s="5"/>
      <c r="N1877" s="5"/>
      <c r="O1877" s="0" t="s">
        <v>9905</v>
      </c>
      <c r="P1877" s="0" t="s">
        <v>9907</v>
      </c>
      <c r="Q1877" s="0" t="s">
        <v>51</v>
      </c>
      <c r="R1877" s="0" t="s">
        <v>52</v>
      </c>
      <c r="S1877" s="0" t="n">
        <v>12.867</v>
      </c>
      <c r="T1877" s="0" t="n">
        <v>3091</v>
      </c>
      <c r="U1877" s="0" t="n">
        <v>3091</v>
      </c>
      <c r="V1877" s="0" t="n">
        <v>3012</v>
      </c>
      <c r="X1877" s="0" t="n">
        <v>979</v>
      </c>
      <c r="Y1877" s="0" t="s">
        <v>1154</v>
      </c>
      <c r="Z1877" s="0" t="n">
        <v>3091</v>
      </c>
      <c r="AA1877" s="0" t="s">
        <v>54</v>
      </c>
      <c r="AB1877" s="0" t="s">
        <v>54</v>
      </c>
      <c r="AC1877" s="0" t="n">
        <v>53.15</v>
      </c>
      <c r="AD1877" s="0" t="s">
        <v>9908</v>
      </c>
      <c r="AG1877" s="6" t="n">
        <v>42735</v>
      </c>
      <c r="AH1877" s="0" t="n">
        <v>513</v>
      </c>
      <c r="AI1877" s="0" t="n">
        <v>541</v>
      </c>
      <c r="AJ1877" s="6" t="n">
        <v>42735</v>
      </c>
      <c r="AK1877" s="0" t="n">
        <v>53.15</v>
      </c>
      <c r="AL1877" s="6" t="n">
        <v>42735</v>
      </c>
      <c r="AM1877" s="0" t="n">
        <v>10.711</v>
      </c>
      <c r="AN1877" s="0" t="n">
        <v>11.291</v>
      </c>
      <c r="AO1877" s="0" t="n">
        <v>8.426</v>
      </c>
      <c r="AP1877" s="0" t="n">
        <v>9.415</v>
      </c>
      <c r="AQ1877" s="0" t="s">
        <v>9305</v>
      </c>
      <c r="AR1877" s="0" t="s">
        <v>58</v>
      </c>
      <c r="AS1877" s="0" t="s">
        <v>1154</v>
      </c>
      <c r="AT1877" s="0" t="n">
        <v>124</v>
      </c>
      <c r="AU1877" s="0" t="n">
        <v>184</v>
      </c>
      <c r="AV1877" s="0" t="s">
        <v>7372</v>
      </c>
      <c r="AW1877" s="0" t="s">
        <v>7372</v>
      </c>
      <c r="AX1877" s="0" t="s">
        <v>7372</v>
      </c>
      <c r="AY1877" s="0" t="s">
        <v>9909</v>
      </c>
    </row>
    <row r="1878" customFormat="false" ht="15" hidden="false" customHeight="false" outlineLevel="0" collapsed="false">
      <c r="A1878" s="0" t="s">
        <v>9910</v>
      </c>
      <c r="B1878" s="0" t="s">
        <v>9300</v>
      </c>
      <c r="C1878" s="0" t="s">
        <v>9911</v>
      </c>
      <c r="D1878" s="1" t="s">
        <v>9912</v>
      </c>
      <c r="E1878" s="1" t="s">
        <v>9912</v>
      </c>
      <c r="G1878" s="5" t="s">
        <v>9912</v>
      </c>
      <c r="H1878" s="5"/>
      <c r="I1878" s="5"/>
      <c r="J1878" s="5"/>
      <c r="K1878" s="5"/>
      <c r="L1878" s="5"/>
      <c r="M1878" s="5"/>
      <c r="N1878" s="5"/>
      <c r="O1878" s="0" t="s">
        <v>9911</v>
      </c>
      <c r="P1878" s="0" t="s">
        <v>9913</v>
      </c>
      <c r="Q1878" s="0" t="s">
        <v>51</v>
      </c>
      <c r="R1878" s="0" t="s">
        <v>52</v>
      </c>
      <c r="S1878" s="0" t="n">
        <v>1.489</v>
      </c>
      <c r="T1878" s="0" t="n">
        <v>2932</v>
      </c>
      <c r="U1878" s="0" t="n">
        <v>2932</v>
      </c>
      <c r="X1878" s="0" t="n">
        <v>982</v>
      </c>
      <c r="Y1878" s="0" t="s">
        <v>7940</v>
      </c>
      <c r="Z1878" s="0" t="n">
        <v>2932</v>
      </c>
      <c r="AA1878" s="0" t="s">
        <v>54</v>
      </c>
      <c r="AB1878" s="0" t="s">
        <v>54</v>
      </c>
      <c r="AC1878" s="0" t="n">
        <v>9.362</v>
      </c>
      <c r="AD1878" s="0" t="s">
        <v>9914</v>
      </c>
      <c r="AG1878" s="6" t="n">
        <v>42460</v>
      </c>
      <c r="AH1878" s="0" t="n">
        <v>296</v>
      </c>
      <c r="AI1878" s="0" t="n">
        <v>337</v>
      </c>
      <c r="AJ1878" s="6" t="n">
        <v>42460</v>
      </c>
      <c r="AK1878" s="0" t="n">
        <v>9.362</v>
      </c>
      <c r="AL1878" s="6" t="n">
        <v>42460</v>
      </c>
      <c r="AM1878" s="0" t="n">
        <v>1.787</v>
      </c>
      <c r="AN1878" s="0" t="n">
        <v>2.034</v>
      </c>
      <c r="AO1878" s="0" t="n">
        <v>915</v>
      </c>
      <c r="AP1878" s="0" t="n">
        <v>1.022</v>
      </c>
      <c r="AQ1878" s="0" t="s">
        <v>9305</v>
      </c>
      <c r="AR1878" s="0" t="s">
        <v>58</v>
      </c>
      <c r="AS1878" s="0" t="s">
        <v>7940</v>
      </c>
      <c r="AT1878" s="0" t="n">
        <v>13</v>
      </c>
      <c r="AU1878" s="0" t="n">
        <v>22</v>
      </c>
      <c r="AV1878" s="0" t="s">
        <v>7372</v>
      </c>
      <c r="AX1878" s="0" t="s">
        <v>7372</v>
      </c>
      <c r="AY1878" s="0" t="s">
        <v>9915</v>
      </c>
    </row>
    <row r="1879" customFormat="false" ht="15" hidden="false" customHeight="false" outlineLevel="0" collapsed="false">
      <c r="A1879" s="0" t="s">
        <v>9916</v>
      </c>
      <c r="B1879" s="0" t="s">
        <v>9300</v>
      </c>
      <c r="C1879" s="0" t="s">
        <v>9917</v>
      </c>
      <c r="D1879" s="1" t="s">
        <v>9918</v>
      </c>
      <c r="E1879" s="1" t="s">
        <v>9918</v>
      </c>
      <c r="G1879" s="5" t="s">
        <v>9918</v>
      </c>
      <c r="H1879" s="5" t="s">
        <v>9919</v>
      </c>
      <c r="I1879" s="5"/>
      <c r="J1879" s="5"/>
      <c r="K1879" s="5"/>
      <c r="L1879" s="5"/>
      <c r="M1879" s="5"/>
      <c r="N1879" s="5"/>
      <c r="O1879" s="0" t="s">
        <v>9917</v>
      </c>
      <c r="P1879" s="0" t="s">
        <v>9920</v>
      </c>
      <c r="Q1879" s="0" t="s">
        <v>51</v>
      </c>
      <c r="R1879" s="0" t="s">
        <v>52</v>
      </c>
      <c r="S1879" s="0" t="n">
        <v>1.811</v>
      </c>
      <c r="T1879" s="0" t="n">
        <v>2815</v>
      </c>
      <c r="U1879" s="0" t="n">
        <v>2815</v>
      </c>
      <c r="V1879" s="0" t="n">
        <v>2822</v>
      </c>
      <c r="X1879" s="0" t="n">
        <v>938</v>
      </c>
      <c r="Y1879" s="0" t="s">
        <v>1154</v>
      </c>
      <c r="Z1879" s="0" t="n">
        <v>2815</v>
      </c>
      <c r="AA1879" s="0" t="s">
        <v>54</v>
      </c>
      <c r="AB1879" s="0" t="s">
        <v>54</v>
      </c>
      <c r="AC1879" s="0" t="n">
        <v>7.579</v>
      </c>
      <c r="AD1879" s="0" t="s">
        <v>9579</v>
      </c>
      <c r="AG1879" s="6" t="n">
        <v>42460</v>
      </c>
      <c r="AH1879" s="0" t="n">
        <v>100</v>
      </c>
      <c r="AI1879" s="0" t="n">
        <v>113</v>
      </c>
      <c r="AJ1879" s="6" t="n">
        <v>42460</v>
      </c>
      <c r="AK1879" s="0" t="n">
        <v>7.579</v>
      </c>
      <c r="AL1879" s="6" t="n">
        <v>42460</v>
      </c>
      <c r="AM1879" s="0" t="n">
        <v>1.982</v>
      </c>
      <c r="AN1879" s="0" t="n">
        <v>2.256</v>
      </c>
      <c r="AO1879" s="0" t="n">
        <v>1.474</v>
      </c>
      <c r="AP1879" s="0" t="n">
        <v>1.647</v>
      </c>
      <c r="AQ1879" s="0" t="s">
        <v>9305</v>
      </c>
      <c r="AR1879" s="0" t="s">
        <v>58</v>
      </c>
      <c r="AS1879" s="0" t="s">
        <v>1154</v>
      </c>
      <c r="AT1879" s="0" t="n">
        <v>86</v>
      </c>
      <c r="AU1879" s="0" t="n">
        <v>100</v>
      </c>
      <c r="AV1879" s="0" t="s">
        <v>9921</v>
      </c>
      <c r="AX1879" s="0" t="s">
        <v>7372</v>
      </c>
      <c r="AY1879" s="0" t="s">
        <v>9922</v>
      </c>
    </row>
    <row r="1880" customFormat="false" ht="15" hidden="false" customHeight="false" outlineLevel="0" collapsed="false">
      <c r="A1880" s="0" t="s">
        <v>9923</v>
      </c>
      <c r="B1880" s="0" t="s">
        <v>9300</v>
      </c>
      <c r="C1880" s="0" t="s">
        <v>9924</v>
      </c>
      <c r="D1880" s="1" t="s">
        <v>9925</v>
      </c>
      <c r="E1880" s="1" t="s">
        <v>9925</v>
      </c>
      <c r="G1880" s="5" t="s">
        <v>9925</v>
      </c>
      <c r="H1880" s="5" t="s">
        <v>9926</v>
      </c>
      <c r="I1880" s="5"/>
      <c r="J1880" s="5"/>
      <c r="K1880" s="5"/>
      <c r="L1880" s="5"/>
      <c r="M1880" s="5"/>
      <c r="N1880" s="5"/>
      <c r="O1880" s="0" t="s">
        <v>9924</v>
      </c>
      <c r="P1880" s="0" t="s">
        <v>9927</v>
      </c>
      <c r="Q1880" s="0" t="s">
        <v>51</v>
      </c>
      <c r="R1880" s="0" t="s">
        <v>52</v>
      </c>
      <c r="S1880" s="0" t="n">
        <v>1.295</v>
      </c>
      <c r="T1880" s="0" t="n">
        <v>2030</v>
      </c>
      <c r="U1880" s="0" t="n">
        <v>2030</v>
      </c>
      <c r="V1880" s="0" t="n">
        <v>4690</v>
      </c>
      <c r="X1880" s="0" t="n">
        <v>989</v>
      </c>
      <c r="Y1880" s="0" t="s">
        <v>1154</v>
      </c>
      <c r="Z1880" s="0" t="n">
        <v>2030</v>
      </c>
      <c r="AA1880" s="0" t="s">
        <v>54</v>
      </c>
      <c r="AB1880" s="0" t="s">
        <v>54</v>
      </c>
      <c r="AC1880" s="0" t="n">
        <v>3.979</v>
      </c>
      <c r="AD1880" s="0" t="s">
        <v>9579</v>
      </c>
      <c r="AG1880" s="6" t="n">
        <v>42735</v>
      </c>
      <c r="AH1880" s="0" t="n">
        <v>64</v>
      </c>
      <c r="AI1880" s="0" t="n">
        <v>67</v>
      </c>
      <c r="AJ1880" s="6" t="n">
        <v>42735</v>
      </c>
      <c r="AK1880" s="0" t="n">
        <v>3.979</v>
      </c>
      <c r="AL1880" s="6" t="n">
        <v>42735</v>
      </c>
      <c r="AM1880" s="0" t="n">
        <v>1.121</v>
      </c>
      <c r="AN1880" s="0" t="n">
        <v>1.182</v>
      </c>
      <c r="AO1880" s="0" t="n">
        <v>901</v>
      </c>
      <c r="AP1880" s="0" t="n">
        <v>1.006</v>
      </c>
      <c r="AQ1880" s="0" t="s">
        <v>9305</v>
      </c>
      <c r="AR1880" s="0" t="s">
        <v>58</v>
      </c>
      <c r="AS1880" s="0" t="s">
        <v>1154</v>
      </c>
      <c r="AT1880" s="0" t="n">
        <v>21</v>
      </c>
      <c r="AU1880" s="0" t="n">
        <v>43</v>
      </c>
      <c r="AV1880" s="0" t="s">
        <v>9587</v>
      </c>
      <c r="AW1880" s="0" t="s">
        <v>9928</v>
      </c>
      <c r="AX1880" s="0" t="s">
        <v>7372</v>
      </c>
      <c r="AY1880" s="0" t="s">
        <v>9928</v>
      </c>
    </row>
    <row r="1881" customFormat="false" ht="15" hidden="false" customHeight="false" outlineLevel="0" collapsed="false">
      <c r="A1881" s="0" t="s">
        <v>9929</v>
      </c>
      <c r="B1881" s="0" t="s">
        <v>9300</v>
      </c>
      <c r="C1881" s="0" t="s">
        <v>9930</v>
      </c>
      <c r="D1881" s="1" t="s">
        <v>9931</v>
      </c>
      <c r="E1881" s="1" t="s">
        <v>9931</v>
      </c>
      <c r="G1881" s="5" t="s">
        <v>9931</v>
      </c>
      <c r="H1881" s="5"/>
      <c r="I1881" s="5"/>
      <c r="J1881" s="5"/>
      <c r="K1881" s="5"/>
      <c r="L1881" s="5"/>
      <c r="M1881" s="5"/>
      <c r="N1881" s="5"/>
      <c r="O1881" s="0" t="s">
        <v>9930</v>
      </c>
      <c r="P1881" s="0" t="s">
        <v>9932</v>
      </c>
      <c r="Q1881" s="0" t="s">
        <v>51</v>
      </c>
      <c r="R1881" s="0" t="s">
        <v>52</v>
      </c>
      <c r="S1881" s="0" t="n">
        <v>3.088</v>
      </c>
      <c r="T1881" s="0" t="n">
        <v>1310</v>
      </c>
      <c r="U1881" s="0" t="n">
        <v>1310</v>
      </c>
      <c r="V1881" s="0" t="n">
        <v>2059</v>
      </c>
      <c r="X1881" s="0" t="n">
        <v>998</v>
      </c>
      <c r="Y1881" s="0" t="s">
        <v>1154</v>
      </c>
      <c r="Z1881" s="0" t="n">
        <v>1310</v>
      </c>
      <c r="AA1881" s="0" t="s">
        <v>54</v>
      </c>
      <c r="AB1881" s="0" t="s">
        <v>54</v>
      </c>
      <c r="AC1881" s="0" t="n">
        <v>9.956</v>
      </c>
      <c r="AD1881" s="0" t="s">
        <v>9615</v>
      </c>
      <c r="AG1881" s="6" t="n">
        <v>42460</v>
      </c>
      <c r="AH1881" s="0" t="n">
        <v>79</v>
      </c>
      <c r="AI1881" s="0" t="n">
        <v>90</v>
      </c>
      <c r="AJ1881" s="6" t="n">
        <v>42460</v>
      </c>
      <c r="AK1881" s="0" t="n">
        <v>9.956</v>
      </c>
      <c r="AL1881" s="6" t="n">
        <v>42460</v>
      </c>
      <c r="AM1881" s="0" t="n">
        <v>3.467</v>
      </c>
      <c r="AN1881" s="0" t="n">
        <v>3.947</v>
      </c>
      <c r="AO1881" s="0" t="n">
        <v>1.51</v>
      </c>
      <c r="AP1881" s="0" t="n">
        <v>1.687</v>
      </c>
      <c r="AQ1881" s="0" t="s">
        <v>9305</v>
      </c>
      <c r="AR1881" s="0" t="s">
        <v>58</v>
      </c>
      <c r="AS1881" s="0" t="s">
        <v>1154</v>
      </c>
      <c r="AT1881" s="0" t="n">
        <v>37</v>
      </c>
      <c r="AU1881" s="0" t="n">
        <v>81</v>
      </c>
      <c r="AV1881" s="0" t="s">
        <v>9579</v>
      </c>
      <c r="AX1881" s="0" t="s">
        <v>7372</v>
      </c>
    </row>
    <row r="1882" customFormat="false" ht="15" hidden="false" customHeight="false" outlineLevel="0" collapsed="false">
      <c r="A1882" s="0" t="s">
        <v>9933</v>
      </c>
      <c r="B1882" s="0" t="s">
        <v>9300</v>
      </c>
      <c r="C1882" s="0" t="s">
        <v>9934</v>
      </c>
      <c r="D1882" s="1" t="s">
        <v>9935</v>
      </c>
      <c r="E1882" s="1" t="s">
        <v>9935</v>
      </c>
      <c r="G1882" s="5" t="s">
        <v>9935</v>
      </c>
      <c r="H1882" s="5"/>
      <c r="I1882" s="5"/>
      <c r="J1882" s="5"/>
      <c r="K1882" s="5"/>
      <c r="L1882" s="5"/>
      <c r="M1882" s="5"/>
      <c r="N1882" s="5"/>
      <c r="O1882" s="0" t="s">
        <v>9934</v>
      </c>
      <c r="P1882" s="0" t="s">
        <v>9936</v>
      </c>
      <c r="Q1882" s="0" t="s">
        <v>51</v>
      </c>
      <c r="R1882" s="0" t="s">
        <v>52</v>
      </c>
      <c r="S1882" s="0" t="n">
        <v>16.047</v>
      </c>
      <c r="T1882" s="0" t="n">
        <v>2120</v>
      </c>
      <c r="U1882" s="0" t="n">
        <v>2120</v>
      </c>
      <c r="W1882" s="0" t="s">
        <v>9937</v>
      </c>
      <c r="X1882" s="0" t="n">
        <v>969</v>
      </c>
      <c r="Y1882" s="0" t="s">
        <v>1154</v>
      </c>
      <c r="Z1882" s="0" t="n">
        <v>2120</v>
      </c>
      <c r="AA1882" s="0" t="s">
        <v>54</v>
      </c>
      <c r="AB1882" s="0" t="s">
        <v>54</v>
      </c>
      <c r="AC1882" s="0" t="n">
        <v>31.168</v>
      </c>
      <c r="AD1882" s="0" t="s">
        <v>9387</v>
      </c>
      <c r="AG1882" s="6" t="n">
        <v>42460</v>
      </c>
      <c r="AH1882" s="0" t="n">
        <v>625</v>
      </c>
      <c r="AI1882" s="0" t="n">
        <v>712</v>
      </c>
      <c r="AJ1882" s="6" t="n">
        <v>42460</v>
      </c>
      <c r="AK1882" s="0" t="n">
        <v>31.168</v>
      </c>
      <c r="AL1882" s="6" t="n">
        <v>42460</v>
      </c>
      <c r="AM1882" s="0" t="n">
        <v>29.822</v>
      </c>
      <c r="AN1882" s="0" t="n">
        <v>33.953</v>
      </c>
      <c r="AO1882" s="0" t="n">
        <v>36.716</v>
      </c>
      <c r="AP1882" s="0" t="n">
        <v>41.025</v>
      </c>
      <c r="AQ1882" s="0" t="s">
        <v>9305</v>
      </c>
      <c r="AR1882" s="0" t="s">
        <v>58</v>
      </c>
      <c r="AS1882" s="0" t="s">
        <v>1154</v>
      </c>
      <c r="AT1882" s="0" t="n">
        <v>106</v>
      </c>
      <c r="AU1882" s="0" t="n">
        <v>149</v>
      </c>
      <c r="AV1882" s="0" t="s">
        <v>7372</v>
      </c>
      <c r="AX1882" s="0" t="s">
        <v>7372</v>
      </c>
    </row>
    <row r="1883" customFormat="false" ht="15" hidden="false" customHeight="false" outlineLevel="0" collapsed="false">
      <c r="A1883" s="0" t="s">
        <v>9938</v>
      </c>
      <c r="B1883" s="0" t="s">
        <v>9300</v>
      </c>
      <c r="C1883" s="0" t="s">
        <v>9939</v>
      </c>
      <c r="D1883" s="1" t="s">
        <v>9940</v>
      </c>
      <c r="E1883" s="1" t="s">
        <v>9940</v>
      </c>
      <c r="G1883" s="5" t="s">
        <v>9940</v>
      </c>
      <c r="H1883" s="5"/>
      <c r="I1883" s="5"/>
      <c r="J1883" s="5"/>
      <c r="K1883" s="5"/>
      <c r="L1883" s="5"/>
      <c r="M1883" s="5"/>
      <c r="N1883" s="5"/>
      <c r="O1883" s="0" t="s">
        <v>9939</v>
      </c>
      <c r="P1883" s="0" t="s">
        <v>9941</v>
      </c>
      <c r="Q1883" s="0" t="s">
        <v>51</v>
      </c>
      <c r="R1883" s="0" t="s">
        <v>52</v>
      </c>
      <c r="S1883" s="0" t="n">
        <v>7.041</v>
      </c>
      <c r="T1883" s="0" t="n">
        <v>2059</v>
      </c>
      <c r="U1883" s="0" t="n">
        <v>2059</v>
      </c>
      <c r="X1883" s="0" t="n">
        <v>129</v>
      </c>
      <c r="Y1883" s="0" t="s">
        <v>1154</v>
      </c>
      <c r="Z1883" s="0" t="n">
        <v>2059</v>
      </c>
      <c r="AA1883" s="0" t="s">
        <v>54</v>
      </c>
      <c r="AB1883" s="0" t="s">
        <v>54</v>
      </c>
      <c r="AC1883" s="0" t="n">
        <v>26.837</v>
      </c>
      <c r="AD1883" s="0" t="s">
        <v>9579</v>
      </c>
      <c r="AG1883" s="6" t="n">
        <v>42460</v>
      </c>
      <c r="AH1883" s="0" t="n">
        <v>637</v>
      </c>
      <c r="AI1883" s="0" t="n">
        <v>725</v>
      </c>
      <c r="AJ1883" s="6" t="n">
        <v>42460</v>
      </c>
      <c r="AK1883" s="0" t="n">
        <v>26.837</v>
      </c>
      <c r="AL1883" s="6" t="n">
        <v>42460</v>
      </c>
      <c r="AM1883" s="0" t="n">
        <v>6.441</v>
      </c>
      <c r="AN1883" s="0" t="n">
        <v>7.333</v>
      </c>
      <c r="AO1883" s="0" t="n">
        <v>12.579</v>
      </c>
      <c r="AP1883" s="0" t="n">
        <v>14.055</v>
      </c>
      <c r="AQ1883" s="0" t="s">
        <v>9305</v>
      </c>
      <c r="AR1883" s="0" t="s">
        <v>58</v>
      </c>
      <c r="AS1883" s="0" t="s">
        <v>1154</v>
      </c>
      <c r="AT1883" s="0" t="n">
        <v>80</v>
      </c>
      <c r="AU1883" s="0" t="n">
        <v>85</v>
      </c>
      <c r="AV1883" s="0" t="s">
        <v>7372</v>
      </c>
      <c r="AX1883" s="0" t="s">
        <v>7372</v>
      </c>
      <c r="AY1883" s="0" t="s">
        <v>9942</v>
      </c>
    </row>
    <row r="1884" customFormat="false" ht="15" hidden="false" customHeight="false" outlineLevel="0" collapsed="false">
      <c r="A1884" s="0" t="s">
        <v>9943</v>
      </c>
      <c r="B1884" s="0" t="s">
        <v>9300</v>
      </c>
      <c r="C1884" s="0" t="s">
        <v>9944</v>
      </c>
      <c r="D1884" s="1" t="s">
        <v>9945</v>
      </c>
      <c r="E1884" s="1" t="s">
        <v>9945</v>
      </c>
      <c r="G1884" s="5" t="s">
        <v>9945</v>
      </c>
      <c r="H1884" s="5"/>
      <c r="I1884" s="5"/>
      <c r="J1884" s="5"/>
      <c r="K1884" s="5"/>
      <c r="L1884" s="5"/>
      <c r="M1884" s="5"/>
      <c r="N1884" s="5"/>
      <c r="O1884" s="0" t="s">
        <v>9944</v>
      </c>
      <c r="P1884" s="0" t="s">
        <v>9946</v>
      </c>
      <c r="Q1884" s="0" t="s">
        <v>51</v>
      </c>
      <c r="R1884" s="0" t="s">
        <v>52</v>
      </c>
      <c r="S1884" s="0" t="n">
        <v>2.148</v>
      </c>
      <c r="T1884" s="0" t="n">
        <v>1089</v>
      </c>
      <c r="U1884" s="0" t="n">
        <v>1089</v>
      </c>
      <c r="W1884" s="0" t="s">
        <v>9947</v>
      </c>
      <c r="X1884" s="0" t="n">
        <v>978</v>
      </c>
      <c r="Y1884" s="0" t="s">
        <v>1154</v>
      </c>
      <c r="Z1884" s="0" t="n">
        <v>1089</v>
      </c>
      <c r="AA1884" s="0" t="s">
        <v>54</v>
      </c>
      <c r="AB1884" s="0" t="s">
        <v>54</v>
      </c>
      <c r="AC1884" s="0" t="n">
        <v>6.376</v>
      </c>
      <c r="AD1884" s="0" t="s">
        <v>9312</v>
      </c>
      <c r="AG1884" s="6" t="n">
        <v>42460</v>
      </c>
      <c r="AH1884" s="0" t="n">
        <v>176</v>
      </c>
      <c r="AI1884" s="0" t="n">
        <v>201</v>
      </c>
      <c r="AJ1884" s="6" t="n">
        <v>42460</v>
      </c>
      <c r="AK1884" s="0" t="n">
        <v>6.376</v>
      </c>
      <c r="AL1884" s="6" t="n">
        <v>42460</v>
      </c>
      <c r="AM1884" s="0" t="n">
        <v>2.725</v>
      </c>
      <c r="AN1884" s="0" t="n">
        <v>3.102</v>
      </c>
      <c r="AO1884" s="0" t="n">
        <v>2.455</v>
      </c>
      <c r="AP1884" s="0" t="n">
        <v>2.743</v>
      </c>
      <c r="AQ1884" s="0" t="s">
        <v>9305</v>
      </c>
      <c r="AR1884" s="0" t="s">
        <v>58</v>
      </c>
      <c r="AS1884" s="0" t="s">
        <v>1154</v>
      </c>
      <c r="AT1884" s="0" t="n">
        <v>25</v>
      </c>
      <c r="AU1884" s="0" t="n">
        <v>51</v>
      </c>
      <c r="AV1884" s="0" t="s">
        <v>9579</v>
      </c>
      <c r="AX1884" s="0" t="s">
        <v>7372</v>
      </c>
    </row>
    <row r="1885" customFormat="false" ht="15" hidden="false" customHeight="false" outlineLevel="0" collapsed="false">
      <c r="A1885" s="0" t="s">
        <v>9948</v>
      </c>
      <c r="B1885" s="0" t="s">
        <v>9300</v>
      </c>
      <c r="C1885" s="0" t="s">
        <v>9949</v>
      </c>
      <c r="D1885" s="1" t="s">
        <v>9950</v>
      </c>
      <c r="E1885" s="1" t="s">
        <v>9950</v>
      </c>
      <c r="G1885" s="5" t="s">
        <v>9950</v>
      </c>
      <c r="H1885" s="5"/>
      <c r="I1885" s="5"/>
      <c r="J1885" s="5"/>
      <c r="K1885" s="5"/>
      <c r="L1885" s="5"/>
      <c r="M1885" s="5"/>
      <c r="N1885" s="5"/>
      <c r="O1885" s="0" t="s">
        <v>9949</v>
      </c>
      <c r="P1885" s="0" t="s">
        <v>9951</v>
      </c>
      <c r="Q1885" s="0" t="s">
        <v>51</v>
      </c>
      <c r="R1885" s="0" t="s">
        <v>52</v>
      </c>
      <c r="S1885" s="0" t="n">
        <v>1.493</v>
      </c>
      <c r="T1885" s="0" t="n">
        <v>2630</v>
      </c>
      <c r="U1885" s="0" t="n">
        <v>2630</v>
      </c>
      <c r="X1885" s="0" t="n">
        <v>69</v>
      </c>
      <c r="Y1885" s="0" t="s">
        <v>7940</v>
      </c>
      <c r="Z1885" s="0" t="n">
        <v>2630</v>
      </c>
      <c r="AA1885" s="0" t="s">
        <v>54</v>
      </c>
      <c r="AB1885" s="0" t="s">
        <v>54</v>
      </c>
      <c r="AC1885" s="0" t="n">
        <v>3.318</v>
      </c>
      <c r="AD1885" s="0" t="s">
        <v>9952</v>
      </c>
      <c r="AG1885" s="6" t="n">
        <v>42460</v>
      </c>
      <c r="AH1885" s="0" t="e">
        <f aca="false">+ac0-282</f>
        <v>#NAME?</v>
      </c>
      <c r="AI1885" s="0" t="e">
        <f aca="false">+ac0-322</f>
        <v>#NAME?</v>
      </c>
      <c r="AJ1885" s="6" t="n">
        <v>42460</v>
      </c>
      <c r="AK1885" s="0" t="n">
        <v>3.318</v>
      </c>
      <c r="AL1885" s="6" t="n">
        <v>42460</v>
      </c>
      <c r="AM1885" s="0" t="n">
        <v>1.203</v>
      </c>
      <c r="AN1885" s="0" t="n">
        <v>1.37</v>
      </c>
      <c r="AO1885" s="0" t="n">
        <v>255</v>
      </c>
      <c r="AP1885" s="0" t="n">
        <v>285</v>
      </c>
      <c r="AQ1885" s="0" t="s">
        <v>9305</v>
      </c>
      <c r="AR1885" s="0" t="s">
        <v>58</v>
      </c>
      <c r="AS1885" s="0" t="s">
        <v>7940</v>
      </c>
      <c r="AT1885" s="0" t="n">
        <v>21</v>
      </c>
      <c r="AU1885" s="0" t="n">
        <v>30</v>
      </c>
      <c r="AV1885" s="0" t="s">
        <v>7372</v>
      </c>
      <c r="AX1885" s="0" t="s">
        <v>7372</v>
      </c>
      <c r="AY1885" s="0" t="s">
        <v>9953</v>
      </c>
    </row>
    <row r="1886" customFormat="false" ht="15" hidden="false" customHeight="false" outlineLevel="0" collapsed="false">
      <c r="A1886" s="0" t="s">
        <v>9954</v>
      </c>
      <c r="B1886" s="0" t="s">
        <v>9300</v>
      </c>
      <c r="C1886" s="0" t="s">
        <v>9955</v>
      </c>
      <c r="D1886" s="1" t="s">
        <v>9956</v>
      </c>
      <c r="E1886" s="1" t="s">
        <v>9956</v>
      </c>
      <c r="G1886" s="5" t="s">
        <v>9956</v>
      </c>
      <c r="H1886" s="5"/>
      <c r="I1886" s="5"/>
      <c r="J1886" s="5"/>
      <c r="K1886" s="5"/>
      <c r="L1886" s="5"/>
      <c r="M1886" s="5"/>
      <c r="N1886" s="5"/>
      <c r="Q1886" s="0" t="s">
        <v>51</v>
      </c>
      <c r="R1886" s="0" t="s">
        <v>52</v>
      </c>
      <c r="S1886" s="0" t="n">
        <v>408</v>
      </c>
      <c r="T1886" s="0" t="n">
        <v>2229</v>
      </c>
      <c r="U1886" s="0" t="n">
        <v>2229</v>
      </c>
      <c r="V1886" s="0" t="n">
        <v>4690</v>
      </c>
      <c r="X1886" s="0" t="n">
        <v>9</v>
      </c>
      <c r="Y1886" s="0" t="s">
        <v>512</v>
      </c>
      <c r="AD1886" s="0" t="s">
        <v>9957</v>
      </c>
      <c r="AG1886" s="6" t="n">
        <v>42460</v>
      </c>
      <c r="AH1886" s="0" t="n">
        <v>5</v>
      </c>
      <c r="AI1886" s="0" t="n">
        <v>6</v>
      </c>
      <c r="AJ1886" s="6" t="n">
        <v>42460</v>
      </c>
      <c r="AK1886" s="0" t="n">
        <v>551</v>
      </c>
      <c r="AL1886" s="6" t="n">
        <v>42460</v>
      </c>
      <c r="AM1886" s="0" t="n">
        <v>262</v>
      </c>
      <c r="AN1886" s="0" t="n">
        <v>299</v>
      </c>
      <c r="AO1886" s="0" t="s">
        <v>56</v>
      </c>
      <c r="AP1886" s="0" t="s">
        <v>56</v>
      </c>
      <c r="AQ1886" s="0" t="s">
        <v>70</v>
      </c>
      <c r="AR1886" s="0" t="s">
        <v>70</v>
      </c>
      <c r="AS1886" s="0" t="s">
        <v>512</v>
      </c>
      <c r="AT1886" s="0" t="n">
        <v>0</v>
      </c>
      <c r="AU1886" s="0" t="n">
        <v>8</v>
      </c>
      <c r="AV1886" s="0" t="s">
        <v>9958</v>
      </c>
      <c r="AW1886" s="0" t="s">
        <v>9469</v>
      </c>
      <c r="AX1886" s="0" t="s">
        <v>7372</v>
      </c>
      <c r="AY1886" s="0" t="s">
        <v>9959</v>
      </c>
    </row>
    <row r="1887" customFormat="false" ht="15" hidden="false" customHeight="false" outlineLevel="0" collapsed="false">
      <c r="A1887" s="0" t="s">
        <v>9960</v>
      </c>
      <c r="B1887" s="0" t="s">
        <v>9300</v>
      </c>
      <c r="C1887" s="0" t="s">
        <v>9961</v>
      </c>
      <c r="D1887" s="1" t="s">
        <v>9962</v>
      </c>
      <c r="E1887" s="1" t="s">
        <v>9962</v>
      </c>
      <c r="G1887" s="5" t="s">
        <v>9962</v>
      </c>
      <c r="H1887" s="5"/>
      <c r="I1887" s="5"/>
      <c r="J1887" s="5"/>
      <c r="K1887" s="5"/>
      <c r="L1887" s="5"/>
      <c r="M1887" s="5"/>
      <c r="N1887" s="5"/>
      <c r="O1887" s="0" t="s">
        <v>9961</v>
      </c>
      <c r="P1887" s="0" t="s">
        <v>9963</v>
      </c>
      <c r="Q1887" s="0" t="s">
        <v>51</v>
      </c>
      <c r="R1887" s="0" t="s">
        <v>52</v>
      </c>
      <c r="S1887" s="0" t="n">
        <v>748</v>
      </c>
      <c r="T1887" s="0" t="n">
        <v>2110</v>
      </c>
      <c r="U1887" s="0" t="n">
        <v>2110</v>
      </c>
      <c r="V1887" s="0" t="n">
        <v>4645</v>
      </c>
      <c r="W1887" s="0" t="s">
        <v>9964</v>
      </c>
      <c r="X1887" s="0" t="n">
        <v>30</v>
      </c>
      <c r="Y1887" s="0" t="s">
        <v>1154</v>
      </c>
      <c r="Z1887" s="0" t="n">
        <v>2110</v>
      </c>
      <c r="AA1887" s="0" t="s">
        <v>54</v>
      </c>
      <c r="AB1887" s="0" t="s">
        <v>54</v>
      </c>
      <c r="AC1887" s="0" t="n">
        <v>1.843</v>
      </c>
      <c r="AD1887" s="0" t="s">
        <v>9639</v>
      </c>
      <c r="AG1887" s="6" t="n">
        <v>42460</v>
      </c>
      <c r="AH1887" s="0" t="n">
        <v>49</v>
      </c>
      <c r="AI1887" s="0" t="n">
        <v>56</v>
      </c>
      <c r="AJ1887" s="6" t="n">
        <v>42460</v>
      </c>
      <c r="AK1887" s="0" t="n">
        <v>1.843</v>
      </c>
      <c r="AL1887" s="6" t="n">
        <v>42460</v>
      </c>
      <c r="AM1887" s="0" t="n">
        <v>1.056</v>
      </c>
      <c r="AN1887" s="0" t="n">
        <v>1.202</v>
      </c>
      <c r="AO1887" s="0" t="n">
        <v>4.134</v>
      </c>
      <c r="AP1887" s="0" t="n">
        <v>4.619</v>
      </c>
      <c r="AQ1887" s="0" t="s">
        <v>9305</v>
      </c>
      <c r="AR1887" s="0" t="s">
        <v>58</v>
      </c>
      <c r="AS1887" s="0" t="s">
        <v>1154</v>
      </c>
      <c r="AT1887" s="0" t="n">
        <v>3</v>
      </c>
      <c r="AU1887" s="0" t="n">
        <v>8</v>
      </c>
      <c r="AV1887" s="0" t="s">
        <v>7372</v>
      </c>
      <c r="AX1887" s="0" t="s">
        <v>7372</v>
      </c>
    </row>
    <row r="1888" customFormat="false" ht="15" hidden="false" customHeight="false" outlineLevel="0" collapsed="false">
      <c r="A1888" s="0" t="s">
        <v>9965</v>
      </c>
      <c r="B1888" s="0" t="s">
        <v>9300</v>
      </c>
      <c r="C1888" s="0" t="s">
        <v>9966</v>
      </c>
      <c r="D1888" s="1" t="s">
        <v>9967</v>
      </c>
      <c r="E1888" s="1" t="s">
        <v>9967</v>
      </c>
      <c r="G1888" s="5" t="s">
        <v>9967</v>
      </c>
      <c r="H1888" s="5" t="s">
        <v>9968</v>
      </c>
      <c r="I1888" s="5"/>
      <c r="J1888" s="5"/>
      <c r="K1888" s="5"/>
      <c r="L1888" s="5"/>
      <c r="M1888" s="5"/>
      <c r="N1888" s="5"/>
      <c r="O1888" s="0" t="s">
        <v>9966</v>
      </c>
      <c r="P1888" s="0" t="s">
        <v>9969</v>
      </c>
      <c r="Q1888" s="0" t="s">
        <v>51</v>
      </c>
      <c r="R1888" s="0" t="s">
        <v>52</v>
      </c>
      <c r="S1888" s="0" t="n">
        <v>975</v>
      </c>
      <c r="T1888" s="0" t="n">
        <v>2611</v>
      </c>
      <c r="U1888" s="0" t="n">
        <v>2611</v>
      </c>
      <c r="V1888" s="0" t="n">
        <v>4652</v>
      </c>
      <c r="W1888" s="0" t="s">
        <v>9970</v>
      </c>
      <c r="X1888" s="0" t="n">
        <v>76</v>
      </c>
      <c r="Y1888" s="0" t="s">
        <v>1154</v>
      </c>
      <c r="Z1888" s="0" t="n">
        <v>2611</v>
      </c>
      <c r="AA1888" s="0" t="s">
        <v>54</v>
      </c>
      <c r="AB1888" s="0" t="s">
        <v>54</v>
      </c>
      <c r="AC1888" s="0" t="n">
        <v>4.818</v>
      </c>
      <c r="AD1888" s="0" t="s">
        <v>9629</v>
      </c>
      <c r="AG1888" s="6" t="n">
        <v>42460</v>
      </c>
      <c r="AH1888" s="0" t="e">
        <f aca="false">+ac0-5</f>
        <v>#NAME?</v>
      </c>
      <c r="AI1888" s="0" t="e">
        <f aca="false">+ac0-5</f>
        <v>#NAME?</v>
      </c>
      <c r="AJ1888" s="6" t="n">
        <v>42460</v>
      </c>
      <c r="AK1888" s="0" t="n">
        <v>4.818</v>
      </c>
      <c r="AL1888" s="6" t="n">
        <v>42460</v>
      </c>
      <c r="AM1888" s="0" t="n">
        <v>1.066</v>
      </c>
      <c r="AN1888" s="0" t="n">
        <v>1.214</v>
      </c>
      <c r="AO1888" s="0" t="n">
        <v>796</v>
      </c>
      <c r="AP1888" s="0" t="n">
        <v>889</v>
      </c>
      <c r="AQ1888" s="0" t="s">
        <v>9305</v>
      </c>
      <c r="AR1888" s="0" t="s">
        <v>58</v>
      </c>
      <c r="AS1888" s="0" t="s">
        <v>1154</v>
      </c>
      <c r="AT1888" s="0" t="n">
        <v>19</v>
      </c>
      <c r="AU1888" s="0" t="n">
        <v>37</v>
      </c>
      <c r="AV1888" s="0" t="s">
        <v>7372</v>
      </c>
      <c r="AW1888" s="0" t="s">
        <v>9971</v>
      </c>
      <c r="AX1888" s="0" t="s">
        <v>7372</v>
      </c>
      <c r="AY1888" s="0" t="s">
        <v>9971</v>
      </c>
    </row>
    <row r="1889" customFormat="false" ht="15" hidden="false" customHeight="false" outlineLevel="0" collapsed="false">
      <c r="A1889" s="0" t="s">
        <v>9972</v>
      </c>
      <c r="B1889" s="0" t="s">
        <v>9300</v>
      </c>
      <c r="C1889" s="0" t="s">
        <v>9973</v>
      </c>
      <c r="D1889" s="1" t="s">
        <v>9974</v>
      </c>
      <c r="E1889" s="1" t="s">
        <v>9974</v>
      </c>
      <c r="G1889" s="5" t="s">
        <v>9974</v>
      </c>
      <c r="H1889" s="5" t="s">
        <v>9975</v>
      </c>
      <c r="I1889" s="5"/>
      <c r="J1889" s="5"/>
      <c r="K1889" s="5"/>
      <c r="L1889" s="5"/>
      <c r="M1889" s="5"/>
      <c r="N1889" s="5"/>
      <c r="O1889" s="0" t="s">
        <v>9973</v>
      </c>
      <c r="P1889" s="0" t="s">
        <v>9976</v>
      </c>
      <c r="Q1889" s="0" t="s">
        <v>51</v>
      </c>
      <c r="R1889" s="0" t="s">
        <v>52</v>
      </c>
      <c r="S1889" s="0" t="n">
        <v>440</v>
      </c>
      <c r="T1889" s="0" t="n">
        <v>2894</v>
      </c>
      <c r="U1889" s="0" t="n">
        <v>2894</v>
      </c>
      <c r="X1889" s="0" t="n">
        <v>885</v>
      </c>
      <c r="Y1889" s="0" t="s">
        <v>1154</v>
      </c>
      <c r="Z1889" s="0" t="n">
        <v>2894</v>
      </c>
      <c r="AA1889" s="0" t="s">
        <v>54</v>
      </c>
      <c r="AB1889" s="0" t="s">
        <v>54</v>
      </c>
      <c r="AC1889" s="0" t="n">
        <v>1.788</v>
      </c>
      <c r="AD1889" s="0" t="s">
        <v>9977</v>
      </c>
      <c r="AG1889" s="6" t="n">
        <v>42460</v>
      </c>
      <c r="AH1889" s="0" t="n">
        <v>26</v>
      </c>
      <c r="AI1889" s="0" t="n">
        <v>29</v>
      </c>
      <c r="AJ1889" s="6" t="n">
        <v>42460</v>
      </c>
      <c r="AK1889" s="0" t="n">
        <v>1.788</v>
      </c>
      <c r="AL1889" s="6" t="n">
        <v>42460</v>
      </c>
      <c r="AM1889" s="0" t="n">
        <v>986</v>
      </c>
      <c r="AN1889" s="0" t="n">
        <v>1.122</v>
      </c>
      <c r="AO1889" s="0" t="n">
        <v>1.604</v>
      </c>
      <c r="AP1889" s="0" t="n">
        <v>1.793</v>
      </c>
      <c r="AQ1889" s="0" t="s">
        <v>9305</v>
      </c>
      <c r="AR1889" s="0" t="s">
        <v>58</v>
      </c>
      <c r="AS1889" s="0" t="s">
        <v>1154</v>
      </c>
      <c r="AT1889" s="0" t="n">
        <v>17</v>
      </c>
      <c r="AU1889" s="0" t="n">
        <v>28</v>
      </c>
      <c r="AX1889" s="0" t="s">
        <v>7372</v>
      </c>
      <c r="AY1889" s="0" t="s">
        <v>9978</v>
      </c>
    </row>
    <row r="1890" customFormat="false" ht="15" hidden="false" customHeight="false" outlineLevel="0" collapsed="false">
      <c r="A1890" s="0" t="s">
        <v>9979</v>
      </c>
      <c r="B1890" s="0" t="s">
        <v>9300</v>
      </c>
      <c r="C1890" s="0" t="s">
        <v>9980</v>
      </c>
      <c r="D1890" s="1" t="s">
        <v>9981</v>
      </c>
      <c r="E1890" s="1" t="s">
        <v>9981</v>
      </c>
      <c r="G1890" s="5" t="s">
        <v>9981</v>
      </c>
      <c r="H1890" s="5"/>
      <c r="I1890" s="5"/>
      <c r="J1890" s="5"/>
      <c r="K1890" s="5"/>
      <c r="L1890" s="5"/>
      <c r="M1890" s="5"/>
      <c r="N1890" s="5"/>
      <c r="O1890" s="0" t="s">
        <v>9980</v>
      </c>
      <c r="P1890" s="0" t="s">
        <v>9982</v>
      </c>
      <c r="Q1890" s="0" t="s">
        <v>51</v>
      </c>
      <c r="R1890" s="0" t="s">
        <v>52</v>
      </c>
      <c r="S1890" s="0" t="n">
        <v>2.841</v>
      </c>
      <c r="T1890" s="0" t="n">
        <v>2751</v>
      </c>
      <c r="U1890" s="0" t="n">
        <v>2751</v>
      </c>
      <c r="W1890" s="0" t="s">
        <v>9983</v>
      </c>
      <c r="X1890" s="0" t="n">
        <v>290</v>
      </c>
      <c r="Y1890" s="0" t="s">
        <v>1154</v>
      </c>
      <c r="Z1890" s="0" t="n">
        <v>2751</v>
      </c>
      <c r="AA1890" s="0" t="s">
        <v>54</v>
      </c>
      <c r="AB1890" s="0" t="s">
        <v>54</v>
      </c>
      <c r="AC1890" s="0" t="n">
        <v>9.94</v>
      </c>
      <c r="AD1890" s="0" t="s">
        <v>9984</v>
      </c>
      <c r="AG1890" s="6" t="n">
        <v>42460</v>
      </c>
      <c r="AH1890" s="0" t="n">
        <v>177</v>
      </c>
      <c r="AI1890" s="0" t="n">
        <v>202</v>
      </c>
      <c r="AJ1890" s="6" t="n">
        <v>42460</v>
      </c>
      <c r="AK1890" s="0" t="n">
        <v>9.94</v>
      </c>
      <c r="AL1890" s="6" t="n">
        <v>42460</v>
      </c>
      <c r="AM1890" s="0" t="n">
        <v>2.887</v>
      </c>
      <c r="AN1890" s="0" t="n">
        <v>3.287</v>
      </c>
      <c r="AO1890" s="0" t="n">
        <v>4.485</v>
      </c>
      <c r="AP1890" s="0" t="n">
        <v>5.011</v>
      </c>
      <c r="AQ1890" s="0" t="s">
        <v>9305</v>
      </c>
      <c r="AR1890" s="0" t="s">
        <v>58</v>
      </c>
      <c r="AS1890" s="0" t="s">
        <v>1154</v>
      </c>
      <c r="AT1890" s="0" t="n">
        <v>25</v>
      </c>
      <c r="AU1890" s="0" t="n">
        <v>49</v>
      </c>
      <c r="AV1890" s="0" t="s">
        <v>9985</v>
      </c>
      <c r="AX1890" s="0" t="s">
        <v>7372</v>
      </c>
      <c r="AY1890" s="0" t="s">
        <v>9986</v>
      </c>
    </row>
    <row r="1891" customFormat="false" ht="15" hidden="false" customHeight="false" outlineLevel="0" collapsed="false">
      <c r="A1891" s="0" t="s">
        <v>9987</v>
      </c>
      <c r="B1891" s="0" t="s">
        <v>9300</v>
      </c>
      <c r="C1891" s="0" t="s">
        <v>9988</v>
      </c>
      <c r="D1891" s="1" t="s">
        <v>9989</v>
      </c>
      <c r="E1891" s="1" t="s">
        <v>9989</v>
      </c>
      <c r="G1891" s="5" t="s">
        <v>9989</v>
      </c>
      <c r="H1891" s="5"/>
      <c r="I1891" s="5"/>
      <c r="J1891" s="5"/>
      <c r="K1891" s="5"/>
      <c r="L1891" s="5"/>
      <c r="M1891" s="5"/>
      <c r="N1891" s="5"/>
      <c r="O1891" s="0" t="s">
        <v>9988</v>
      </c>
      <c r="P1891" s="0" t="s">
        <v>9990</v>
      </c>
      <c r="Q1891" s="0" t="s">
        <v>51</v>
      </c>
      <c r="R1891" s="0" t="s">
        <v>52</v>
      </c>
      <c r="S1891" s="0" t="n">
        <v>1.734</v>
      </c>
      <c r="T1891" s="0" t="n">
        <v>1031</v>
      </c>
      <c r="U1891" s="0" t="n">
        <v>1031</v>
      </c>
      <c r="V1891" s="0" t="n">
        <v>1039</v>
      </c>
      <c r="X1891" s="0" t="n">
        <v>614</v>
      </c>
      <c r="Y1891" s="0" t="s">
        <v>1154</v>
      </c>
      <c r="Z1891" s="0" t="n">
        <v>1031</v>
      </c>
      <c r="AA1891" s="0" t="s">
        <v>54</v>
      </c>
      <c r="AB1891" s="0" t="s">
        <v>54</v>
      </c>
      <c r="AC1891" s="0" t="n">
        <v>2.621</v>
      </c>
      <c r="AD1891" s="0" t="s">
        <v>9674</v>
      </c>
      <c r="AG1891" s="6" t="n">
        <v>42735</v>
      </c>
      <c r="AH1891" s="0" t="n">
        <v>55</v>
      </c>
      <c r="AI1891" s="0" t="n">
        <v>58</v>
      </c>
      <c r="AJ1891" s="6" t="n">
        <v>42735</v>
      </c>
      <c r="AK1891" s="0" t="n">
        <v>2.621</v>
      </c>
      <c r="AL1891" s="6" t="n">
        <v>42735</v>
      </c>
      <c r="AM1891" s="0" t="n">
        <v>1.785</v>
      </c>
      <c r="AN1891" s="0" t="n">
        <v>1.882</v>
      </c>
      <c r="AO1891" s="0" t="n">
        <v>2.887</v>
      </c>
      <c r="AP1891" s="0" t="n">
        <v>3.226</v>
      </c>
      <c r="AQ1891" s="0" t="s">
        <v>9305</v>
      </c>
      <c r="AR1891" s="0" t="s">
        <v>58</v>
      </c>
      <c r="AS1891" s="0" t="s">
        <v>1154</v>
      </c>
      <c r="AT1891" s="0" t="n">
        <v>27</v>
      </c>
      <c r="AU1891" s="0" t="n">
        <v>49</v>
      </c>
      <c r="AV1891" s="0" t="s">
        <v>7372</v>
      </c>
      <c r="AX1891" s="0" t="s">
        <v>7372</v>
      </c>
      <c r="AY1891" s="0" t="s">
        <v>9991</v>
      </c>
    </row>
    <row r="1892" customFormat="false" ht="15" hidden="false" customHeight="false" outlineLevel="0" collapsed="false">
      <c r="A1892" s="0" t="s">
        <v>9992</v>
      </c>
      <c r="B1892" s="0" t="s">
        <v>9300</v>
      </c>
      <c r="C1892" s="0" t="s">
        <v>9993</v>
      </c>
      <c r="D1892" s="1" t="s">
        <v>9994</v>
      </c>
      <c r="E1892" s="1" t="s">
        <v>9994</v>
      </c>
      <c r="G1892" s="5" t="s">
        <v>9994</v>
      </c>
      <c r="H1892" s="5"/>
      <c r="I1892" s="5"/>
      <c r="J1892" s="5"/>
      <c r="K1892" s="5"/>
      <c r="L1892" s="5"/>
      <c r="M1892" s="5" t="s">
        <v>9995</v>
      </c>
      <c r="N1892" s="5"/>
      <c r="O1892" s="0" t="s">
        <v>9993</v>
      </c>
      <c r="P1892" s="0" t="s">
        <v>9996</v>
      </c>
      <c r="Q1892" s="0" t="s">
        <v>51</v>
      </c>
      <c r="R1892" s="0" t="s">
        <v>52</v>
      </c>
      <c r="S1892" s="0" t="n">
        <v>95</v>
      </c>
      <c r="T1892" s="0" t="n">
        <v>2611</v>
      </c>
      <c r="U1892" s="0" t="n">
        <v>2611</v>
      </c>
      <c r="X1892" s="0" t="n">
        <v>9</v>
      </c>
      <c r="Y1892" s="0" t="s">
        <v>53</v>
      </c>
      <c r="Z1892" s="0" t="n">
        <v>2611</v>
      </c>
      <c r="AA1892" s="0" t="s">
        <v>54</v>
      </c>
      <c r="AB1892" s="0" t="s">
        <v>54</v>
      </c>
      <c r="AC1892" s="0" t="n">
        <v>514</v>
      </c>
      <c r="AD1892" s="0" t="s">
        <v>9997</v>
      </c>
      <c r="AG1892" s="6" t="n">
        <v>42460</v>
      </c>
      <c r="AH1892" s="0" t="n">
        <v>2</v>
      </c>
      <c r="AI1892" s="0" t="n">
        <v>3</v>
      </c>
      <c r="AJ1892" s="6" t="n">
        <v>42460</v>
      </c>
      <c r="AK1892" s="0" t="n">
        <v>514</v>
      </c>
      <c r="AL1892" s="6" t="n">
        <v>42460</v>
      </c>
      <c r="AM1892" s="0" t="n">
        <v>245</v>
      </c>
      <c r="AN1892" s="0" t="n">
        <v>279</v>
      </c>
      <c r="AO1892" s="0" t="n">
        <v>117</v>
      </c>
      <c r="AP1892" s="0" t="n">
        <v>131</v>
      </c>
      <c r="AQ1892" s="0" t="s">
        <v>9998</v>
      </c>
      <c r="AR1892" s="0" t="s">
        <v>58</v>
      </c>
      <c r="AS1892" s="0" t="s">
        <v>53</v>
      </c>
      <c r="AT1892" s="0" t="n">
        <v>10</v>
      </c>
      <c r="AU1892" s="0" t="n">
        <v>9</v>
      </c>
      <c r="AV1892" s="0" t="s">
        <v>9999</v>
      </c>
      <c r="AW1892" s="0" t="s">
        <v>9469</v>
      </c>
      <c r="AX1892" s="0" t="s">
        <v>7372</v>
      </c>
      <c r="AY1892" s="0" t="s">
        <v>10000</v>
      </c>
    </row>
    <row r="1893" customFormat="false" ht="15" hidden="false" customHeight="false" outlineLevel="0" collapsed="false">
      <c r="A1893" s="0" t="s">
        <v>10001</v>
      </c>
      <c r="B1893" s="0" t="s">
        <v>9300</v>
      </c>
      <c r="C1893" s="0" t="s">
        <v>10002</v>
      </c>
      <c r="D1893" s="1" t="s">
        <v>10003</v>
      </c>
      <c r="E1893" s="1" t="s">
        <v>10003</v>
      </c>
      <c r="G1893" s="5" t="s">
        <v>10003</v>
      </c>
      <c r="H1893" s="5"/>
      <c r="I1893" s="5"/>
      <c r="J1893" s="5"/>
      <c r="K1893" s="5"/>
      <c r="L1893" s="5"/>
      <c r="M1893" s="5"/>
      <c r="N1893" s="5"/>
      <c r="O1893" s="0" t="s">
        <v>10002</v>
      </c>
      <c r="P1893" s="0" t="s">
        <v>10004</v>
      </c>
      <c r="Q1893" s="0" t="s">
        <v>51</v>
      </c>
      <c r="R1893" s="0" t="s">
        <v>52</v>
      </c>
      <c r="S1893" s="0" t="n">
        <v>3.761</v>
      </c>
      <c r="T1893" s="0" t="n">
        <v>2824</v>
      </c>
      <c r="U1893" s="0" t="n">
        <v>2824</v>
      </c>
      <c r="W1893" s="0" t="s">
        <v>10005</v>
      </c>
      <c r="X1893" s="0" t="n">
        <v>939</v>
      </c>
      <c r="Y1893" s="0" t="s">
        <v>1154</v>
      </c>
      <c r="Z1893" s="0" t="n">
        <v>2824</v>
      </c>
      <c r="AA1893" s="0" t="s">
        <v>54</v>
      </c>
      <c r="AB1893" s="0" t="s">
        <v>54</v>
      </c>
      <c r="AC1893" s="0" t="n">
        <v>14.784</v>
      </c>
      <c r="AD1893" s="0" t="s">
        <v>10006</v>
      </c>
      <c r="AG1893" s="6" t="n">
        <v>42460</v>
      </c>
      <c r="AH1893" s="0" t="n">
        <v>325</v>
      </c>
      <c r="AI1893" s="0" t="n">
        <v>369</v>
      </c>
      <c r="AJ1893" s="6" t="n">
        <v>42460</v>
      </c>
      <c r="AK1893" s="0" t="n">
        <v>14.784</v>
      </c>
      <c r="AL1893" s="6" t="n">
        <v>42460</v>
      </c>
      <c r="AM1893" s="0" t="n">
        <v>4.352</v>
      </c>
      <c r="AN1893" s="0" t="n">
        <v>4.954</v>
      </c>
      <c r="AO1893" s="0" t="n">
        <v>9.358</v>
      </c>
      <c r="AP1893" s="0" t="n">
        <v>10.456</v>
      </c>
      <c r="AQ1893" s="0" t="s">
        <v>9305</v>
      </c>
      <c r="AR1893" s="0" t="s">
        <v>58</v>
      </c>
      <c r="AS1893" s="0" t="s">
        <v>1154</v>
      </c>
      <c r="AT1893" s="0" t="n">
        <v>55</v>
      </c>
      <c r="AU1893" s="0" t="n">
        <v>68</v>
      </c>
      <c r="AV1893" s="0" t="s">
        <v>9689</v>
      </c>
      <c r="AX1893" s="0" t="s">
        <v>7372</v>
      </c>
      <c r="AY1893" s="0" t="s">
        <v>10007</v>
      </c>
    </row>
    <row r="1894" customFormat="false" ht="15" hidden="false" customHeight="false" outlineLevel="0" collapsed="false">
      <c r="A1894" s="0" t="s">
        <v>10008</v>
      </c>
      <c r="B1894" s="0" t="s">
        <v>9300</v>
      </c>
      <c r="C1894" s="0" t="s">
        <v>10009</v>
      </c>
      <c r="D1894" s="1" t="s">
        <v>10010</v>
      </c>
      <c r="E1894" s="1" t="s">
        <v>10010</v>
      </c>
      <c r="G1894" s="5" t="s">
        <v>10010</v>
      </c>
      <c r="H1894" s="5"/>
      <c r="I1894" s="5"/>
      <c r="J1894" s="5"/>
      <c r="K1894" s="5"/>
      <c r="L1894" s="5"/>
      <c r="M1894" s="5"/>
      <c r="N1894" s="5"/>
      <c r="O1894" s="0" t="s">
        <v>10009</v>
      </c>
      <c r="P1894" s="0" t="s">
        <v>10011</v>
      </c>
      <c r="Q1894" s="0" t="s">
        <v>51</v>
      </c>
      <c r="R1894" s="0" t="s">
        <v>52</v>
      </c>
      <c r="S1894" s="0" t="n">
        <v>12.57</v>
      </c>
      <c r="T1894" s="0" t="n">
        <v>2932</v>
      </c>
      <c r="U1894" s="0" t="n">
        <v>2932</v>
      </c>
      <c r="W1894" s="0" t="s">
        <v>10012</v>
      </c>
      <c r="X1894" s="0" t="n">
        <v>978</v>
      </c>
      <c r="Y1894" s="0" t="s">
        <v>7940</v>
      </c>
      <c r="Z1894" s="0" t="n">
        <v>2932</v>
      </c>
      <c r="AA1894" s="0" t="s">
        <v>54</v>
      </c>
      <c r="AB1894" s="0" t="s">
        <v>54</v>
      </c>
      <c r="AC1894" s="0" t="n">
        <v>41.624</v>
      </c>
      <c r="AD1894" s="0" t="s">
        <v>10013</v>
      </c>
      <c r="AG1894" s="6" t="n">
        <v>42460</v>
      </c>
      <c r="AH1894" s="0" t="n">
        <v>30</v>
      </c>
      <c r="AI1894" s="0" t="n">
        <v>35</v>
      </c>
      <c r="AJ1894" s="6" t="n">
        <v>42460</v>
      </c>
      <c r="AK1894" s="0" t="n">
        <v>41.624</v>
      </c>
      <c r="AL1894" s="6" t="n">
        <v>42460</v>
      </c>
      <c r="AM1894" s="0" t="n">
        <v>5.661</v>
      </c>
      <c r="AN1894" s="0" t="n">
        <v>6.445</v>
      </c>
      <c r="AO1894" s="0" t="n">
        <v>3.154</v>
      </c>
      <c r="AP1894" s="0" t="n">
        <v>3.524</v>
      </c>
      <c r="AQ1894" s="0" t="s">
        <v>9305</v>
      </c>
      <c r="AR1894" s="0" t="s">
        <v>58</v>
      </c>
      <c r="AS1894" s="0" t="s">
        <v>7940</v>
      </c>
      <c r="AT1894" s="0" t="n">
        <v>76</v>
      </c>
      <c r="AU1894" s="0" t="n">
        <v>120</v>
      </c>
      <c r="AV1894" s="0" t="s">
        <v>7372</v>
      </c>
      <c r="AX1894" s="0" t="s">
        <v>7372</v>
      </c>
    </row>
    <row r="1895" customFormat="false" ht="15" hidden="false" customHeight="false" outlineLevel="0" collapsed="false">
      <c r="A1895" s="0" t="s">
        <v>10014</v>
      </c>
      <c r="B1895" s="0" t="s">
        <v>9300</v>
      </c>
      <c r="C1895" s="0" t="s">
        <v>10015</v>
      </c>
      <c r="D1895" s="1" t="s">
        <v>10016</v>
      </c>
      <c r="E1895" s="1" t="s">
        <v>10016</v>
      </c>
      <c r="G1895" s="5" t="s">
        <v>10016</v>
      </c>
      <c r="H1895" s="5"/>
      <c r="I1895" s="5"/>
      <c r="J1895" s="5"/>
      <c r="K1895" s="5"/>
      <c r="L1895" s="5"/>
      <c r="M1895" s="5"/>
      <c r="N1895" s="5"/>
      <c r="O1895" s="0" t="s">
        <v>10015</v>
      </c>
      <c r="P1895" s="0" t="s">
        <v>10017</v>
      </c>
      <c r="Q1895" s="0" t="s">
        <v>51</v>
      </c>
      <c r="R1895" s="0" t="s">
        <v>52</v>
      </c>
      <c r="S1895" s="0" t="n">
        <v>769</v>
      </c>
      <c r="T1895" s="0" t="n">
        <v>2829</v>
      </c>
      <c r="U1895" s="0" t="n">
        <v>2829</v>
      </c>
      <c r="V1895" s="0" t="n">
        <v>2841</v>
      </c>
      <c r="X1895" s="0" t="n">
        <v>1</v>
      </c>
      <c r="Y1895" s="0" t="s">
        <v>1154</v>
      </c>
      <c r="Z1895" s="0" t="n">
        <v>2829</v>
      </c>
      <c r="AA1895" s="0" t="s">
        <v>54</v>
      </c>
      <c r="AB1895" s="0" t="s">
        <v>54</v>
      </c>
      <c r="AC1895" s="0" t="n">
        <v>2.108</v>
      </c>
      <c r="AD1895" s="0" t="s">
        <v>10018</v>
      </c>
      <c r="AG1895" s="6" t="n">
        <v>42460</v>
      </c>
      <c r="AH1895" s="0" t="n">
        <v>56</v>
      </c>
      <c r="AI1895" s="0" t="n">
        <v>64</v>
      </c>
      <c r="AJ1895" s="6" t="n">
        <v>42460</v>
      </c>
      <c r="AK1895" s="0" t="n">
        <v>2.108</v>
      </c>
      <c r="AL1895" s="6" t="n">
        <v>42460</v>
      </c>
      <c r="AM1895" s="0" t="n">
        <v>1.224</v>
      </c>
      <c r="AN1895" s="0" t="n">
        <v>1.394</v>
      </c>
      <c r="AO1895" s="0" t="n">
        <v>1.296</v>
      </c>
      <c r="AP1895" s="0" t="n">
        <v>1.448</v>
      </c>
      <c r="AQ1895" s="0" t="s">
        <v>9305</v>
      </c>
      <c r="AR1895" s="0" t="s">
        <v>58</v>
      </c>
      <c r="AS1895" s="0" t="s">
        <v>1154</v>
      </c>
      <c r="AT1895" s="0" t="n">
        <v>14</v>
      </c>
      <c r="AU1895" s="0" t="n">
        <v>18</v>
      </c>
      <c r="AV1895" s="0" t="s">
        <v>10019</v>
      </c>
      <c r="AX1895" s="0" t="s">
        <v>7372</v>
      </c>
      <c r="AY1895" s="0" t="s">
        <v>10020</v>
      </c>
    </row>
    <row r="1896" customFormat="false" ht="15" hidden="false" customHeight="false" outlineLevel="0" collapsed="false">
      <c r="A1896" s="0" t="s">
        <v>10021</v>
      </c>
      <c r="B1896" s="0" t="s">
        <v>9300</v>
      </c>
      <c r="C1896" s="0" t="s">
        <v>10022</v>
      </c>
      <c r="D1896" s="1" t="s">
        <v>10023</v>
      </c>
      <c r="E1896" s="1" t="s">
        <v>10023</v>
      </c>
      <c r="G1896" s="5" t="s">
        <v>10023</v>
      </c>
      <c r="H1896" s="5"/>
      <c r="I1896" s="5"/>
      <c r="J1896" s="5"/>
      <c r="K1896" s="5"/>
      <c r="L1896" s="5"/>
      <c r="M1896" s="5"/>
      <c r="N1896" s="5"/>
      <c r="O1896" s="0" t="s">
        <v>10022</v>
      </c>
      <c r="P1896" s="0" t="s">
        <v>10024</v>
      </c>
      <c r="Q1896" s="0" t="s">
        <v>51</v>
      </c>
      <c r="R1896" s="0" t="s">
        <v>52</v>
      </c>
      <c r="S1896" s="0" t="n">
        <v>5.698</v>
      </c>
      <c r="T1896" s="0" t="n">
        <v>2059</v>
      </c>
      <c r="U1896" s="0" t="n">
        <v>2059</v>
      </c>
      <c r="V1896" s="0" t="n">
        <v>2351</v>
      </c>
      <c r="X1896" s="0" t="n">
        <v>999</v>
      </c>
      <c r="Y1896" s="0" t="s">
        <v>1154</v>
      </c>
      <c r="Z1896" s="0" t="n">
        <v>2059</v>
      </c>
      <c r="AA1896" s="0" t="s">
        <v>54</v>
      </c>
      <c r="AB1896" s="0" t="s">
        <v>54</v>
      </c>
      <c r="AC1896" s="0" t="n">
        <v>10.764</v>
      </c>
      <c r="AD1896" s="0" t="s">
        <v>9355</v>
      </c>
      <c r="AG1896" s="6" t="n">
        <v>42460</v>
      </c>
      <c r="AH1896" s="0" t="n">
        <v>149</v>
      </c>
      <c r="AI1896" s="0" t="n">
        <v>170</v>
      </c>
      <c r="AJ1896" s="6" t="n">
        <v>42460</v>
      </c>
      <c r="AK1896" s="0" t="n">
        <v>10.764</v>
      </c>
      <c r="AL1896" s="6" t="n">
        <v>42460</v>
      </c>
      <c r="AM1896" s="0" t="n">
        <v>5.301</v>
      </c>
      <c r="AN1896" s="0" t="n">
        <v>6.036</v>
      </c>
      <c r="AO1896" s="0" t="n">
        <v>2.426</v>
      </c>
      <c r="AP1896" s="0" t="n">
        <v>2.711</v>
      </c>
      <c r="AQ1896" s="0" t="s">
        <v>9305</v>
      </c>
      <c r="AR1896" s="0" t="s">
        <v>58</v>
      </c>
      <c r="AS1896" s="0" t="s">
        <v>1154</v>
      </c>
      <c r="AT1896" s="0" t="n">
        <v>67</v>
      </c>
      <c r="AU1896" s="0" t="n">
        <v>162</v>
      </c>
      <c r="AV1896" s="0" t="s">
        <v>7372</v>
      </c>
      <c r="AX1896" s="0" t="s">
        <v>7372</v>
      </c>
      <c r="AY1896" s="0" t="s">
        <v>10025</v>
      </c>
    </row>
    <row r="1897" customFormat="false" ht="15" hidden="false" customHeight="false" outlineLevel="0" collapsed="false">
      <c r="A1897" s="0" t="s">
        <v>10026</v>
      </c>
      <c r="B1897" s="0" t="s">
        <v>9300</v>
      </c>
      <c r="C1897" s="0" t="s">
        <v>10027</v>
      </c>
      <c r="D1897" s="1" t="s">
        <v>10028</v>
      </c>
      <c r="E1897" s="1" t="s">
        <v>10028</v>
      </c>
      <c r="G1897" s="5" t="s">
        <v>10028</v>
      </c>
      <c r="H1897" s="5"/>
      <c r="I1897" s="5"/>
      <c r="J1897" s="5"/>
      <c r="K1897" s="5"/>
      <c r="L1897" s="5"/>
      <c r="M1897" s="5"/>
      <c r="N1897" s="5"/>
      <c r="O1897" s="0" t="s">
        <v>10027</v>
      </c>
      <c r="P1897" s="0" t="s">
        <v>10029</v>
      </c>
      <c r="Q1897" s="0" t="s">
        <v>51</v>
      </c>
      <c r="R1897" s="0" t="s">
        <v>52</v>
      </c>
      <c r="S1897" s="0" t="n">
        <v>1.311</v>
      </c>
      <c r="T1897" s="0" t="n">
        <v>2830</v>
      </c>
      <c r="U1897" s="0" t="n">
        <v>2830</v>
      </c>
      <c r="X1897" s="0" t="n">
        <v>118</v>
      </c>
      <c r="Y1897" s="0" t="s">
        <v>1154</v>
      </c>
      <c r="Z1897" s="0" t="n">
        <v>2830</v>
      </c>
      <c r="AA1897" s="0" t="s">
        <v>54</v>
      </c>
      <c r="AB1897" s="0" t="s">
        <v>54</v>
      </c>
      <c r="AC1897" s="0" t="n">
        <v>5.853</v>
      </c>
      <c r="AD1897" s="0" t="s">
        <v>10030</v>
      </c>
      <c r="AG1897" s="6" t="n">
        <v>42735</v>
      </c>
      <c r="AH1897" s="0" t="n">
        <v>7</v>
      </c>
      <c r="AI1897" s="0" t="n">
        <v>7</v>
      </c>
      <c r="AJ1897" s="6" t="n">
        <v>42735</v>
      </c>
      <c r="AK1897" s="0" t="n">
        <v>5.853</v>
      </c>
      <c r="AL1897" s="6" t="n">
        <v>42735</v>
      </c>
      <c r="AM1897" s="0" t="n">
        <v>1.652</v>
      </c>
      <c r="AN1897" s="0" t="n">
        <v>1.741</v>
      </c>
      <c r="AO1897" s="0" t="n">
        <v>414</v>
      </c>
      <c r="AP1897" s="0" t="n">
        <v>462</v>
      </c>
      <c r="AQ1897" s="0" t="s">
        <v>9305</v>
      </c>
      <c r="AR1897" s="0" t="s">
        <v>58</v>
      </c>
      <c r="AS1897" s="0" t="s">
        <v>1154</v>
      </c>
      <c r="AT1897" s="0" t="n">
        <v>8</v>
      </c>
      <c r="AU1897" s="0" t="n">
        <v>35</v>
      </c>
      <c r="AV1897" s="0" t="s">
        <v>10031</v>
      </c>
      <c r="AW1897" s="0" t="s">
        <v>10032</v>
      </c>
      <c r="AX1897" s="0" t="s">
        <v>7372</v>
      </c>
      <c r="AY1897" s="0" t="s">
        <v>10033</v>
      </c>
    </row>
    <row r="1898" customFormat="false" ht="15" hidden="false" customHeight="false" outlineLevel="0" collapsed="false">
      <c r="A1898" s="0" t="s">
        <v>10034</v>
      </c>
      <c r="B1898" s="0" t="s">
        <v>9300</v>
      </c>
      <c r="C1898" s="0" t="s">
        <v>10035</v>
      </c>
      <c r="D1898" s="1" t="s">
        <v>10036</v>
      </c>
      <c r="E1898" s="1" t="s">
        <v>10036</v>
      </c>
      <c r="G1898" s="5" t="s">
        <v>10036</v>
      </c>
      <c r="H1898" s="5"/>
      <c r="I1898" s="5"/>
      <c r="J1898" s="5"/>
      <c r="K1898" s="5"/>
      <c r="L1898" s="5"/>
      <c r="M1898" s="5"/>
      <c r="N1898" s="5"/>
      <c r="O1898" s="0" t="s">
        <v>10035</v>
      </c>
      <c r="P1898" s="0" t="s">
        <v>10037</v>
      </c>
      <c r="Q1898" s="0" t="s">
        <v>51</v>
      </c>
      <c r="R1898" s="0" t="s">
        <v>52</v>
      </c>
      <c r="S1898" s="0" t="n">
        <v>371</v>
      </c>
      <c r="T1898" s="0" t="n">
        <v>1721</v>
      </c>
      <c r="U1898" s="0" t="n">
        <v>1721</v>
      </c>
      <c r="V1898" s="0" t="n">
        <v>2059</v>
      </c>
      <c r="X1898" s="0" t="n">
        <v>956</v>
      </c>
      <c r="Y1898" s="0" t="s">
        <v>512</v>
      </c>
      <c r="Z1898" s="0" t="n">
        <v>1721</v>
      </c>
      <c r="AA1898" s="0" t="s">
        <v>54</v>
      </c>
      <c r="AB1898" s="0" t="s">
        <v>54</v>
      </c>
      <c r="AC1898" s="0" t="n">
        <v>880</v>
      </c>
      <c r="AD1898" s="0" t="s">
        <v>10038</v>
      </c>
      <c r="AG1898" s="6" t="n">
        <v>42460</v>
      </c>
      <c r="AH1898" s="0" t="n">
        <v>5</v>
      </c>
      <c r="AI1898" s="0" t="n">
        <v>5</v>
      </c>
      <c r="AJ1898" s="6" t="n">
        <v>42460</v>
      </c>
      <c r="AK1898" s="0" t="n">
        <v>880</v>
      </c>
      <c r="AL1898" s="6" t="n">
        <v>42460</v>
      </c>
      <c r="AM1898" s="0" t="n">
        <v>268</v>
      </c>
      <c r="AN1898" s="0" t="n">
        <v>305</v>
      </c>
      <c r="AO1898" s="0" t="s">
        <v>56</v>
      </c>
      <c r="AP1898" s="0" t="s">
        <v>56</v>
      </c>
      <c r="AQ1898" s="0" t="s">
        <v>70</v>
      </c>
      <c r="AR1898" s="0" t="s">
        <v>70</v>
      </c>
      <c r="AS1898" s="0" t="s">
        <v>512</v>
      </c>
      <c r="AT1898" s="0" t="n">
        <v>3</v>
      </c>
      <c r="AU1898" s="0" t="n">
        <v>5</v>
      </c>
      <c r="AX1898" s="0" t="s">
        <v>7372</v>
      </c>
      <c r="AY1898" s="0" t="s">
        <v>1071</v>
      </c>
    </row>
    <row r="1899" customFormat="false" ht="15" hidden="false" customHeight="false" outlineLevel="0" collapsed="false">
      <c r="A1899" s="0" t="s">
        <v>10039</v>
      </c>
      <c r="B1899" s="0" t="s">
        <v>9300</v>
      </c>
      <c r="C1899" s="0" t="s">
        <v>10040</v>
      </c>
      <c r="D1899" s="1" t="s">
        <v>10041</v>
      </c>
      <c r="E1899" s="1" t="s">
        <v>10041</v>
      </c>
      <c r="G1899" s="5" t="s">
        <v>10041</v>
      </c>
      <c r="H1899" s="5"/>
      <c r="I1899" s="5"/>
      <c r="J1899" s="5"/>
      <c r="K1899" s="5"/>
      <c r="L1899" s="5"/>
      <c r="M1899" s="5"/>
      <c r="N1899" s="5"/>
      <c r="Q1899" s="0" t="s">
        <v>51</v>
      </c>
      <c r="R1899" s="0" t="s">
        <v>126</v>
      </c>
      <c r="S1899" s="0" t="n">
        <v>0</v>
      </c>
      <c r="T1899" s="0" t="n">
        <v>3250</v>
      </c>
      <c r="U1899" s="0" t="n">
        <v>3250</v>
      </c>
      <c r="X1899" s="0" t="n">
        <v>2</v>
      </c>
      <c r="Y1899" s="0" t="s">
        <v>512</v>
      </c>
      <c r="AD1899" s="0" t="s">
        <v>10042</v>
      </c>
      <c r="AG1899" s="6" t="n">
        <v>42643</v>
      </c>
      <c r="AH1899" s="0" t="n">
        <v>7</v>
      </c>
      <c r="AI1899" s="0" t="n">
        <v>8</v>
      </c>
      <c r="AK1899" s="0" t="n">
        <v>130</v>
      </c>
      <c r="AL1899" s="6" t="n">
        <v>42643</v>
      </c>
      <c r="AM1899" s="0" t="s">
        <v>56</v>
      </c>
      <c r="AN1899" s="0" t="s">
        <v>56</v>
      </c>
      <c r="AO1899" s="0" t="s">
        <v>56</v>
      </c>
      <c r="AP1899" s="0" t="s">
        <v>56</v>
      </c>
      <c r="AQ1899" s="0" t="s">
        <v>70</v>
      </c>
      <c r="AR1899" s="0" t="s">
        <v>70</v>
      </c>
      <c r="AS1899" s="0" t="s">
        <v>512</v>
      </c>
      <c r="AT1899" s="0" t="n">
        <v>0</v>
      </c>
      <c r="AU1899" s="0" t="n">
        <v>2</v>
      </c>
      <c r="AV1899" s="0" t="s">
        <v>10043</v>
      </c>
      <c r="AX1899" s="0" t="s">
        <v>7372</v>
      </c>
    </row>
    <row r="1900" customFormat="false" ht="15" hidden="false" customHeight="false" outlineLevel="0" collapsed="false">
      <c r="A1900" s="0" t="s">
        <v>10044</v>
      </c>
      <c r="B1900" s="0" t="s">
        <v>9300</v>
      </c>
      <c r="C1900" s="0" t="s">
        <v>10045</v>
      </c>
      <c r="D1900" s="1" t="s">
        <v>10046</v>
      </c>
      <c r="E1900" s="1" t="s">
        <v>10046</v>
      </c>
      <c r="G1900" s="5" t="s">
        <v>10046</v>
      </c>
      <c r="H1900" s="5" t="s">
        <v>10047</v>
      </c>
      <c r="I1900" s="5"/>
      <c r="J1900" s="5"/>
      <c r="K1900" s="5"/>
      <c r="L1900" s="5"/>
      <c r="M1900" s="5"/>
      <c r="N1900" s="5"/>
      <c r="O1900" s="0" t="s">
        <v>10045</v>
      </c>
      <c r="P1900" s="0" t="s">
        <v>10048</v>
      </c>
      <c r="Q1900" s="0" t="s">
        <v>51</v>
      </c>
      <c r="R1900" s="0" t="s">
        <v>52</v>
      </c>
      <c r="S1900" s="0" t="n">
        <v>7.813</v>
      </c>
      <c r="T1900" s="0" t="n">
        <v>4329</v>
      </c>
      <c r="U1900" s="0" t="n">
        <v>4329</v>
      </c>
      <c r="V1900" s="0" t="n">
        <v>6209</v>
      </c>
      <c r="W1900" s="0" t="s">
        <v>10049</v>
      </c>
      <c r="X1900" s="0" t="n">
        <v>981</v>
      </c>
      <c r="Y1900" s="0" t="s">
        <v>1154</v>
      </c>
      <c r="Z1900" s="0" t="n">
        <v>4329</v>
      </c>
      <c r="AA1900" s="0" t="s">
        <v>54</v>
      </c>
      <c r="AB1900" s="0" t="s">
        <v>54</v>
      </c>
      <c r="AC1900" s="0" t="n">
        <v>7.489</v>
      </c>
      <c r="AD1900" s="0" t="s">
        <v>9862</v>
      </c>
      <c r="AG1900" s="6" t="n">
        <v>42460</v>
      </c>
      <c r="AH1900" s="0" t="n">
        <v>334</v>
      </c>
      <c r="AI1900" s="0" t="n">
        <v>380</v>
      </c>
      <c r="AJ1900" s="6" t="n">
        <v>42460</v>
      </c>
      <c r="AK1900" s="0" t="n">
        <v>7.489</v>
      </c>
      <c r="AL1900" s="6" t="n">
        <v>42460</v>
      </c>
      <c r="AM1900" s="0" t="n">
        <v>5.379</v>
      </c>
      <c r="AN1900" s="0" t="n">
        <v>6.124</v>
      </c>
      <c r="AO1900" s="0" t="n">
        <v>3.619</v>
      </c>
      <c r="AP1900" s="0" t="n">
        <v>4.044</v>
      </c>
      <c r="AQ1900" s="0" t="s">
        <v>9305</v>
      </c>
      <c r="AR1900" s="0" t="s">
        <v>58</v>
      </c>
      <c r="AS1900" s="0" t="s">
        <v>1154</v>
      </c>
      <c r="AT1900" s="0" t="n">
        <v>36</v>
      </c>
      <c r="AU1900" s="0" t="n">
        <v>69</v>
      </c>
      <c r="AX1900" s="0" t="s">
        <v>7372</v>
      </c>
      <c r="AY1900" s="0" t="s">
        <v>10050</v>
      </c>
    </row>
    <row r="1901" customFormat="false" ht="15" hidden="false" customHeight="false" outlineLevel="0" collapsed="false">
      <c r="A1901" s="0" t="s">
        <v>10051</v>
      </c>
      <c r="B1901" s="0" t="s">
        <v>9300</v>
      </c>
      <c r="C1901" s="0" t="s">
        <v>10052</v>
      </c>
      <c r="D1901" s="1" t="s">
        <v>10053</v>
      </c>
      <c r="E1901" s="1" t="s">
        <v>10053</v>
      </c>
      <c r="G1901" s="5" t="s">
        <v>10053</v>
      </c>
      <c r="H1901" s="5"/>
      <c r="I1901" s="5"/>
      <c r="J1901" s="5"/>
      <c r="K1901" s="5"/>
      <c r="L1901" s="5"/>
      <c r="M1901" s="5"/>
      <c r="N1901" s="5"/>
      <c r="O1901" s="0" t="s">
        <v>10052</v>
      </c>
      <c r="P1901" s="0" t="s">
        <v>10054</v>
      </c>
      <c r="Q1901" s="0" t="s">
        <v>51</v>
      </c>
      <c r="R1901" s="0" t="s">
        <v>52</v>
      </c>
      <c r="S1901" s="0" t="n">
        <v>3.284</v>
      </c>
      <c r="T1901" s="0" t="n">
        <v>2014</v>
      </c>
      <c r="U1901" s="0" t="n">
        <v>2014</v>
      </c>
      <c r="V1901" s="0" t="n">
        <v>2059</v>
      </c>
      <c r="W1901" s="0" t="s">
        <v>10055</v>
      </c>
      <c r="X1901" s="0" t="n">
        <v>874</v>
      </c>
      <c r="Y1901" s="0" t="s">
        <v>1154</v>
      </c>
      <c r="Z1901" s="0" t="n">
        <v>2014</v>
      </c>
      <c r="AA1901" s="0" t="s">
        <v>54</v>
      </c>
      <c r="AB1901" s="0" t="s">
        <v>54</v>
      </c>
      <c r="AC1901" s="0" t="n">
        <v>5.788</v>
      </c>
      <c r="AD1901" s="0" t="s">
        <v>9312</v>
      </c>
      <c r="AG1901" s="6" t="n">
        <v>42460</v>
      </c>
      <c r="AH1901" s="0" t="n">
        <v>152</v>
      </c>
      <c r="AI1901" s="0" t="n">
        <v>173</v>
      </c>
      <c r="AJ1901" s="6" t="n">
        <v>42460</v>
      </c>
      <c r="AK1901" s="0" t="n">
        <v>5.788</v>
      </c>
      <c r="AL1901" s="6" t="n">
        <v>42460</v>
      </c>
      <c r="AM1901" s="0" t="n">
        <v>3.461</v>
      </c>
      <c r="AN1901" s="0" t="n">
        <v>3.941</v>
      </c>
      <c r="AO1901" s="0" t="n">
        <v>1.962</v>
      </c>
      <c r="AP1901" s="0" t="n">
        <v>2.193</v>
      </c>
      <c r="AQ1901" s="0" t="s">
        <v>9305</v>
      </c>
      <c r="AR1901" s="0" t="s">
        <v>58</v>
      </c>
      <c r="AS1901" s="0" t="s">
        <v>1154</v>
      </c>
      <c r="AT1901" s="0" t="n">
        <v>12</v>
      </c>
      <c r="AU1901" s="0" t="n">
        <v>91</v>
      </c>
      <c r="AV1901" s="0" t="s">
        <v>9312</v>
      </c>
      <c r="AX1901" s="0" t="s">
        <v>7372</v>
      </c>
    </row>
    <row r="1902" customFormat="false" ht="15" hidden="false" customHeight="false" outlineLevel="0" collapsed="false">
      <c r="A1902" s="0" t="s">
        <v>10056</v>
      </c>
      <c r="B1902" s="0" t="s">
        <v>9300</v>
      </c>
      <c r="C1902" s="0" t="s">
        <v>10057</v>
      </c>
      <c r="D1902" s="1" t="s">
        <v>10058</v>
      </c>
      <c r="E1902" s="1" t="s">
        <v>10058</v>
      </c>
      <c r="G1902" s="5" t="s">
        <v>10058</v>
      </c>
      <c r="H1902" s="5" t="s">
        <v>10059</v>
      </c>
      <c r="I1902" s="5"/>
      <c r="J1902" s="5"/>
      <c r="K1902" s="5"/>
      <c r="L1902" s="5"/>
      <c r="M1902" s="5"/>
      <c r="N1902" s="5"/>
      <c r="O1902" s="0" t="s">
        <v>10057</v>
      </c>
      <c r="P1902" s="0" t="s">
        <v>10060</v>
      </c>
      <c r="Q1902" s="0" t="s">
        <v>51</v>
      </c>
      <c r="R1902" s="0" t="s">
        <v>52</v>
      </c>
      <c r="S1902" s="0" t="n">
        <v>782</v>
      </c>
      <c r="T1902" s="0" t="n">
        <v>1089</v>
      </c>
      <c r="U1902" s="0" t="n">
        <v>1089</v>
      </c>
      <c r="W1902" s="0" t="s">
        <v>10061</v>
      </c>
      <c r="X1902" s="0" t="n">
        <v>996</v>
      </c>
      <c r="Y1902" s="0" t="s">
        <v>7940</v>
      </c>
      <c r="Z1902" s="0" t="n">
        <v>1089</v>
      </c>
      <c r="AA1902" s="0" t="s">
        <v>54</v>
      </c>
      <c r="AB1902" s="0" t="s">
        <v>54</v>
      </c>
      <c r="AC1902" s="0" t="n">
        <v>2.357</v>
      </c>
      <c r="AD1902" s="0" t="s">
        <v>9304</v>
      </c>
      <c r="AG1902" s="6" t="n">
        <v>42460</v>
      </c>
      <c r="AH1902" s="0" t="n">
        <v>32</v>
      </c>
      <c r="AI1902" s="0" t="n">
        <v>37</v>
      </c>
      <c r="AJ1902" s="6" t="n">
        <v>42460</v>
      </c>
      <c r="AK1902" s="0" t="n">
        <v>2.357</v>
      </c>
      <c r="AL1902" s="6" t="n">
        <v>42460</v>
      </c>
      <c r="AM1902" s="0" t="n">
        <v>851</v>
      </c>
      <c r="AN1902" s="0" t="n">
        <v>969</v>
      </c>
      <c r="AO1902" s="0" t="n">
        <v>739</v>
      </c>
      <c r="AP1902" s="0" t="n">
        <v>826</v>
      </c>
      <c r="AQ1902" s="0" t="s">
        <v>9305</v>
      </c>
      <c r="AR1902" s="0" t="s">
        <v>58</v>
      </c>
      <c r="AS1902" s="0" t="s">
        <v>7940</v>
      </c>
      <c r="AT1902" s="0" t="n">
        <v>17</v>
      </c>
      <c r="AU1902" s="0" t="n">
        <v>24</v>
      </c>
      <c r="AV1902" s="0" t="s">
        <v>10062</v>
      </c>
      <c r="AW1902" s="0" t="s">
        <v>10063</v>
      </c>
      <c r="AX1902" s="0" t="s">
        <v>7372</v>
      </c>
      <c r="AY1902" s="0" t="s">
        <v>10064</v>
      </c>
    </row>
    <row r="1903" customFormat="false" ht="15" hidden="false" customHeight="false" outlineLevel="0" collapsed="false">
      <c r="A1903" s="0" t="s">
        <v>10065</v>
      </c>
      <c r="B1903" s="0" t="s">
        <v>9300</v>
      </c>
      <c r="C1903" s="0" t="s">
        <v>10066</v>
      </c>
      <c r="D1903" s="1" t="s">
        <v>10067</v>
      </c>
      <c r="E1903" s="1" t="s">
        <v>10067</v>
      </c>
      <c r="G1903" s="5" t="s">
        <v>10067</v>
      </c>
      <c r="H1903" s="5"/>
      <c r="I1903" s="5"/>
      <c r="J1903" s="5"/>
      <c r="K1903" s="5"/>
      <c r="L1903" s="5"/>
      <c r="M1903" s="5"/>
      <c r="N1903" s="5"/>
      <c r="O1903" s="0" t="s">
        <v>10066</v>
      </c>
      <c r="P1903" s="0" t="s">
        <v>10068</v>
      </c>
      <c r="Q1903" s="0" t="s">
        <v>51</v>
      </c>
      <c r="R1903" s="0" t="s">
        <v>52</v>
      </c>
      <c r="S1903" s="0" t="n">
        <v>43.571</v>
      </c>
      <c r="T1903" s="0" t="n">
        <v>2410</v>
      </c>
      <c r="U1903" s="0" t="n">
        <v>2410</v>
      </c>
      <c r="W1903" s="0" t="s">
        <v>10069</v>
      </c>
      <c r="X1903" s="0" t="n">
        <v>954</v>
      </c>
      <c r="Y1903" s="0" t="s">
        <v>1154</v>
      </c>
      <c r="Z1903" s="0" t="n">
        <v>2410</v>
      </c>
      <c r="AA1903" s="0" t="s">
        <v>54</v>
      </c>
      <c r="AB1903" s="0" t="s">
        <v>54</v>
      </c>
      <c r="AC1903" s="0" t="n">
        <v>84.837</v>
      </c>
      <c r="AD1903" s="0" t="s">
        <v>9312</v>
      </c>
      <c r="AG1903" s="6" t="n">
        <v>42460</v>
      </c>
      <c r="AH1903" s="0" t="n">
        <v>1.134</v>
      </c>
      <c r="AI1903" s="0" t="n">
        <v>1.291</v>
      </c>
      <c r="AJ1903" s="6" t="n">
        <v>42460</v>
      </c>
      <c r="AK1903" s="0" t="n">
        <v>84.837</v>
      </c>
      <c r="AL1903" s="6" t="n">
        <v>42460</v>
      </c>
      <c r="AM1903" s="0" t="n">
        <v>50.106</v>
      </c>
      <c r="AN1903" s="0" t="n">
        <v>57.046</v>
      </c>
      <c r="AO1903" s="0" t="n">
        <v>18.258</v>
      </c>
      <c r="AP1903" s="0" t="n">
        <v>20.4</v>
      </c>
      <c r="AQ1903" s="0" t="s">
        <v>9305</v>
      </c>
      <c r="AR1903" s="0" t="s">
        <v>58</v>
      </c>
      <c r="AS1903" s="0" t="s">
        <v>1154</v>
      </c>
      <c r="AT1903" s="0" t="n">
        <v>242</v>
      </c>
      <c r="AU1903" s="0" t="n">
        <v>526</v>
      </c>
      <c r="AV1903" s="0" t="s">
        <v>9312</v>
      </c>
      <c r="AX1903" s="0" t="s">
        <v>7372</v>
      </c>
      <c r="AY1903" s="0" t="s">
        <v>10070</v>
      </c>
    </row>
    <row r="1904" customFormat="false" ht="15" hidden="false" customHeight="false" outlineLevel="0" collapsed="false">
      <c r="A1904" s="0" t="s">
        <v>10071</v>
      </c>
      <c r="B1904" s="0" t="s">
        <v>9300</v>
      </c>
      <c r="C1904" s="0" t="s">
        <v>10072</v>
      </c>
      <c r="D1904" s="1" t="s">
        <v>10073</v>
      </c>
      <c r="E1904" s="1" t="s">
        <v>10073</v>
      </c>
      <c r="G1904" s="5" t="s">
        <v>10073</v>
      </c>
      <c r="H1904" s="5"/>
      <c r="I1904" s="5"/>
      <c r="J1904" s="5"/>
      <c r="K1904" s="5"/>
      <c r="L1904" s="5"/>
      <c r="M1904" s="5"/>
      <c r="N1904" s="5"/>
      <c r="O1904" s="0" t="s">
        <v>10072</v>
      </c>
      <c r="P1904" s="0" t="s">
        <v>10074</v>
      </c>
      <c r="Q1904" s="0" t="s">
        <v>51</v>
      </c>
      <c r="R1904" s="0" t="s">
        <v>52</v>
      </c>
      <c r="S1904" s="0" t="n">
        <v>1.447</v>
      </c>
      <c r="T1904" s="0" t="n">
        <v>2110</v>
      </c>
      <c r="U1904" s="0" t="n">
        <v>2110</v>
      </c>
      <c r="V1904" s="0" t="n">
        <v>2012</v>
      </c>
      <c r="X1904" s="0" t="n">
        <v>942</v>
      </c>
      <c r="Y1904" s="0" t="s">
        <v>1154</v>
      </c>
      <c r="Z1904" s="0" t="n">
        <v>2110</v>
      </c>
      <c r="AA1904" s="0" t="s">
        <v>54</v>
      </c>
      <c r="AB1904" s="0" t="s">
        <v>54</v>
      </c>
      <c r="AC1904" s="0" t="n">
        <v>5.188</v>
      </c>
      <c r="AD1904" s="0" t="s">
        <v>9312</v>
      </c>
      <c r="AG1904" s="6" t="n">
        <v>42460</v>
      </c>
      <c r="AH1904" s="0" t="n">
        <v>135</v>
      </c>
      <c r="AI1904" s="0" t="n">
        <v>154</v>
      </c>
      <c r="AJ1904" s="6" t="n">
        <v>42460</v>
      </c>
      <c r="AK1904" s="0" t="n">
        <v>5.188</v>
      </c>
      <c r="AL1904" s="6" t="n">
        <v>42460</v>
      </c>
      <c r="AM1904" s="0" t="n">
        <v>2.126</v>
      </c>
      <c r="AN1904" s="0" t="n">
        <v>2.421</v>
      </c>
      <c r="AO1904" s="0" t="n">
        <v>2.384</v>
      </c>
      <c r="AP1904" s="0" t="n">
        <v>2.663</v>
      </c>
      <c r="AQ1904" s="0" t="s">
        <v>9305</v>
      </c>
      <c r="AR1904" s="0" t="s">
        <v>58</v>
      </c>
      <c r="AS1904" s="0" t="s">
        <v>1154</v>
      </c>
      <c r="AT1904" s="0" t="n">
        <v>25</v>
      </c>
      <c r="AU1904" s="0" t="n">
        <v>49</v>
      </c>
      <c r="AV1904" s="0" t="s">
        <v>10075</v>
      </c>
      <c r="AX1904" s="0" t="s">
        <v>7372</v>
      </c>
      <c r="AY1904" s="0" t="s">
        <v>10076</v>
      </c>
    </row>
    <row r="1905" customFormat="false" ht="15" hidden="false" customHeight="false" outlineLevel="0" collapsed="false">
      <c r="A1905" s="0" t="s">
        <v>10077</v>
      </c>
      <c r="B1905" s="0" t="s">
        <v>9300</v>
      </c>
      <c r="C1905" s="0" t="s">
        <v>10078</v>
      </c>
      <c r="D1905" s="1" t="s">
        <v>10079</v>
      </c>
      <c r="E1905" s="1" t="s">
        <v>10079</v>
      </c>
      <c r="G1905" s="5" t="s">
        <v>10079</v>
      </c>
      <c r="H1905" s="5"/>
      <c r="I1905" s="5"/>
      <c r="J1905" s="5"/>
      <c r="K1905" s="5"/>
      <c r="L1905" s="5"/>
      <c r="M1905" s="5"/>
      <c r="N1905" s="5"/>
      <c r="O1905" s="0" t="s">
        <v>10078</v>
      </c>
      <c r="P1905" s="0" t="s">
        <v>10080</v>
      </c>
      <c r="Q1905" s="0" t="s">
        <v>51</v>
      </c>
      <c r="R1905" s="0" t="s">
        <v>52</v>
      </c>
      <c r="S1905" s="0" t="n">
        <v>363</v>
      </c>
      <c r="T1905" s="0" t="n">
        <v>2893</v>
      </c>
      <c r="U1905" s="0" t="n">
        <v>2893</v>
      </c>
      <c r="V1905" s="0" t="n">
        <v>2830</v>
      </c>
      <c r="X1905" s="0" t="n">
        <v>30</v>
      </c>
      <c r="Y1905" s="0" t="s">
        <v>9680</v>
      </c>
      <c r="Z1905" s="0" t="n">
        <v>2893</v>
      </c>
      <c r="AA1905" s="0" t="s">
        <v>54</v>
      </c>
      <c r="AB1905" s="0" t="s">
        <v>54</v>
      </c>
      <c r="AC1905" s="0" t="n">
        <v>900</v>
      </c>
      <c r="AD1905" s="0" t="s">
        <v>10081</v>
      </c>
      <c r="AG1905" s="6" t="n">
        <v>42429</v>
      </c>
      <c r="AH1905" s="0" t="n">
        <v>9</v>
      </c>
      <c r="AI1905" s="0" t="n">
        <v>10</v>
      </c>
      <c r="AJ1905" s="6" t="n">
        <v>42429</v>
      </c>
      <c r="AK1905" s="0" t="n">
        <v>900</v>
      </c>
      <c r="AL1905" s="6" t="n">
        <v>42429</v>
      </c>
      <c r="AM1905" s="0" t="n">
        <v>370</v>
      </c>
      <c r="AN1905" s="0" t="n">
        <v>403</v>
      </c>
      <c r="AO1905" s="0" t="s">
        <v>56</v>
      </c>
      <c r="AP1905" s="0" t="s">
        <v>56</v>
      </c>
      <c r="AQ1905" s="0" t="s">
        <v>70</v>
      </c>
      <c r="AR1905" s="0" t="s">
        <v>70</v>
      </c>
      <c r="AS1905" s="0" t="s">
        <v>9680</v>
      </c>
      <c r="AT1905" s="0" t="n">
        <v>9</v>
      </c>
      <c r="AU1905" s="0" t="n">
        <v>22</v>
      </c>
      <c r="AV1905" s="0" t="s">
        <v>10082</v>
      </c>
      <c r="AX1905" s="0" t="s">
        <v>7372</v>
      </c>
    </row>
    <row r="1906" customFormat="false" ht="15" hidden="false" customHeight="false" outlineLevel="0" collapsed="false">
      <c r="A1906" s="0" t="s">
        <v>10083</v>
      </c>
      <c r="B1906" s="0" t="s">
        <v>9300</v>
      </c>
      <c r="C1906" s="0" t="s">
        <v>10084</v>
      </c>
      <c r="D1906" s="1" t="s">
        <v>10085</v>
      </c>
      <c r="E1906" s="1" t="s">
        <v>10085</v>
      </c>
      <c r="G1906" s="5" t="s">
        <v>10085</v>
      </c>
      <c r="H1906" s="5" t="s">
        <v>10086</v>
      </c>
      <c r="I1906" s="5" t="s">
        <v>10087</v>
      </c>
      <c r="J1906" s="5"/>
      <c r="K1906" s="5"/>
      <c r="L1906" s="5"/>
      <c r="M1906" s="5"/>
      <c r="N1906" s="5"/>
      <c r="O1906" s="0" t="s">
        <v>10084</v>
      </c>
      <c r="P1906" s="0" t="s">
        <v>10088</v>
      </c>
      <c r="Q1906" s="0" t="s">
        <v>51</v>
      </c>
      <c r="R1906" s="0" t="s">
        <v>52</v>
      </c>
      <c r="S1906" s="0" t="n">
        <v>2.514</v>
      </c>
      <c r="T1906" s="0" t="n">
        <v>2030</v>
      </c>
      <c r="U1906" s="0" t="n">
        <v>2030</v>
      </c>
      <c r="V1906" s="0" t="n">
        <v>2899</v>
      </c>
      <c r="W1906" s="0" t="s">
        <v>10089</v>
      </c>
      <c r="X1906" s="0" t="n">
        <v>982</v>
      </c>
      <c r="Y1906" s="0" t="s">
        <v>1154</v>
      </c>
      <c r="Z1906" s="0" t="n">
        <v>2030</v>
      </c>
      <c r="AA1906" s="0" t="s">
        <v>54</v>
      </c>
      <c r="AB1906" s="0" t="s">
        <v>54</v>
      </c>
      <c r="AC1906" s="0" t="n">
        <v>8.116</v>
      </c>
      <c r="AD1906" s="0" t="s">
        <v>9312</v>
      </c>
      <c r="AG1906" s="6" t="n">
        <v>42460</v>
      </c>
      <c r="AH1906" s="0" t="n">
        <v>95</v>
      </c>
      <c r="AI1906" s="0" t="n">
        <v>108</v>
      </c>
      <c r="AJ1906" s="6" t="n">
        <v>42460</v>
      </c>
      <c r="AK1906" s="0" t="n">
        <v>8.116</v>
      </c>
      <c r="AL1906" s="6" t="n">
        <v>42460</v>
      </c>
      <c r="AM1906" s="0" t="n">
        <v>2.812</v>
      </c>
      <c r="AN1906" s="0" t="n">
        <v>3.201</v>
      </c>
      <c r="AO1906" s="0" t="n">
        <v>1.429</v>
      </c>
      <c r="AP1906" s="0" t="n">
        <v>1.597</v>
      </c>
      <c r="AQ1906" s="0" t="s">
        <v>9305</v>
      </c>
      <c r="AR1906" s="0" t="s">
        <v>58</v>
      </c>
      <c r="AS1906" s="0" t="s">
        <v>1154</v>
      </c>
      <c r="AT1906" s="0" t="n">
        <v>62</v>
      </c>
      <c r="AU1906" s="0" t="n">
        <v>126</v>
      </c>
      <c r="AW1906" s="0" t="s">
        <v>9469</v>
      </c>
      <c r="AX1906" s="0" t="s">
        <v>7372</v>
      </c>
      <c r="AY1906" s="0" t="s">
        <v>10090</v>
      </c>
    </row>
    <row r="1907" customFormat="false" ht="15" hidden="false" customHeight="false" outlineLevel="0" collapsed="false">
      <c r="A1907" s="0" t="s">
        <v>10091</v>
      </c>
      <c r="B1907" s="0" t="s">
        <v>9300</v>
      </c>
      <c r="C1907" s="0" t="s">
        <v>10092</v>
      </c>
      <c r="D1907" s="1" t="s">
        <v>10093</v>
      </c>
      <c r="E1907" s="1" t="s">
        <v>10093</v>
      </c>
      <c r="G1907" s="5" t="s">
        <v>10093</v>
      </c>
      <c r="H1907" s="5" t="s">
        <v>10094</v>
      </c>
      <c r="I1907" s="5" t="s">
        <v>10095</v>
      </c>
      <c r="J1907" s="5"/>
      <c r="K1907" s="5"/>
      <c r="L1907" s="5"/>
      <c r="M1907" s="5"/>
      <c r="N1907" s="5"/>
      <c r="O1907" s="0" t="s">
        <v>10092</v>
      </c>
      <c r="P1907" s="0" t="s">
        <v>10096</v>
      </c>
      <c r="Q1907" s="0" t="s">
        <v>51</v>
      </c>
      <c r="R1907" s="0" t="s">
        <v>52</v>
      </c>
      <c r="S1907" s="0" t="n">
        <v>1.55</v>
      </c>
      <c r="T1907" s="0" t="n">
        <v>2932</v>
      </c>
      <c r="U1907" s="0" t="n">
        <v>2932</v>
      </c>
      <c r="W1907" s="0" t="s">
        <v>10097</v>
      </c>
      <c r="X1907" s="0" t="n">
        <v>937</v>
      </c>
      <c r="Y1907" s="0" t="s">
        <v>1154</v>
      </c>
      <c r="Z1907" s="0" t="n">
        <v>2932</v>
      </c>
      <c r="AA1907" s="0" t="s">
        <v>54</v>
      </c>
      <c r="AB1907" s="0" t="s">
        <v>54</v>
      </c>
      <c r="AC1907" s="0" t="n">
        <v>6.536</v>
      </c>
      <c r="AD1907" s="0" t="s">
        <v>9312</v>
      </c>
      <c r="AG1907" s="6" t="n">
        <v>42460</v>
      </c>
      <c r="AH1907" s="0" t="n">
        <v>92</v>
      </c>
      <c r="AI1907" s="0" t="n">
        <v>105</v>
      </c>
      <c r="AJ1907" s="6" t="n">
        <v>42460</v>
      </c>
      <c r="AK1907" s="0" t="n">
        <v>6.536</v>
      </c>
      <c r="AL1907" s="6" t="n">
        <v>42460</v>
      </c>
      <c r="AM1907" s="0" t="n">
        <v>1.533</v>
      </c>
      <c r="AN1907" s="0" t="n">
        <v>1.745</v>
      </c>
      <c r="AO1907" s="0" t="n">
        <v>1.023</v>
      </c>
      <c r="AP1907" s="0" t="n">
        <v>1.143</v>
      </c>
      <c r="AQ1907" s="0" t="s">
        <v>9305</v>
      </c>
      <c r="AR1907" s="0" t="s">
        <v>58</v>
      </c>
      <c r="AS1907" s="0" t="s">
        <v>1154</v>
      </c>
      <c r="AT1907" s="0" t="n">
        <v>28</v>
      </c>
      <c r="AU1907" s="0" t="n">
        <v>53</v>
      </c>
      <c r="AV1907" s="0" t="s">
        <v>9312</v>
      </c>
      <c r="AW1907" s="0" t="s">
        <v>9312</v>
      </c>
      <c r="AX1907" s="0" t="s">
        <v>7372</v>
      </c>
      <c r="AY1907" s="0" t="s">
        <v>10098</v>
      </c>
    </row>
    <row r="1908" customFormat="false" ht="15" hidden="false" customHeight="false" outlineLevel="0" collapsed="false">
      <c r="A1908" s="0" t="s">
        <v>10099</v>
      </c>
      <c r="B1908" s="0" t="s">
        <v>9300</v>
      </c>
      <c r="C1908" s="0" t="s">
        <v>10100</v>
      </c>
      <c r="D1908" s="1" t="s">
        <v>10101</v>
      </c>
      <c r="E1908" s="1" t="s">
        <v>10101</v>
      </c>
      <c r="G1908" s="5" t="s">
        <v>10101</v>
      </c>
      <c r="H1908" s="5"/>
      <c r="I1908" s="5"/>
      <c r="J1908" s="5"/>
      <c r="K1908" s="5"/>
      <c r="L1908" s="5"/>
      <c r="M1908" s="5"/>
      <c r="N1908" s="5"/>
      <c r="O1908" s="0" t="s">
        <v>10100</v>
      </c>
      <c r="P1908" s="0" t="s">
        <v>10102</v>
      </c>
      <c r="Q1908" s="0" t="s">
        <v>51</v>
      </c>
      <c r="R1908" s="0" t="s">
        <v>52</v>
      </c>
      <c r="S1908" s="0" t="n">
        <v>28.57</v>
      </c>
      <c r="T1908" s="0" t="n">
        <v>2211</v>
      </c>
      <c r="U1908" s="0" t="n">
        <v>2211</v>
      </c>
      <c r="W1908" s="0" t="s">
        <v>10103</v>
      </c>
      <c r="X1908" s="0" t="n">
        <v>1</v>
      </c>
      <c r="Y1908" s="0" t="s">
        <v>1154</v>
      </c>
      <c r="Z1908" s="0" t="n">
        <v>2211</v>
      </c>
      <c r="AA1908" s="0" t="s">
        <v>54</v>
      </c>
      <c r="AB1908" s="0" t="s">
        <v>54</v>
      </c>
      <c r="AC1908" s="0" t="n">
        <v>143.616</v>
      </c>
      <c r="AD1908" s="0" t="s">
        <v>9312</v>
      </c>
      <c r="AG1908" s="6" t="n">
        <v>42735</v>
      </c>
      <c r="AH1908" s="0" t="n">
        <v>2.157</v>
      </c>
      <c r="AI1908" s="0" t="n">
        <v>2.274</v>
      </c>
      <c r="AJ1908" s="6" t="n">
        <v>42735</v>
      </c>
      <c r="AK1908" s="0" t="n">
        <v>143.616</v>
      </c>
      <c r="AL1908" s="6" t="n">
        <v>42735</v>
      </c>
      <c r="AM1908" s="0" t="n">
        <v>30.217</v>
      </c>
      <c r="AN1908" s="0" t="n">
        <v>31.851</v>
      </c>
      <c r="AO1908" s="0" t="n">
        <v>32.136</v>
      </c>
      <c r="AP1908" s="0" t="n">
        <v>35.907</v>
      </c>
      <c r="AQ1908" s="0" t="s">
        <v>9305</v>
      </c>
      <c r="AR1908" s="0" t="s">
        <v>58</v>
      </c>
      <c r="AS1908" s="0" t="s">
        <v>1154</v>
      </c>
      <c r="AT1908" s="0" t="n">
        <v>400</v>
      </c>
      <c r="AU1908" s="0" t="n">
        <v>439</v>
      </c>
      <c r="AV1908" s="0" t="s">
        <v>7372</v>
      </c>
      <c r="AX1908" s="0" t="s">
        <v>7372</v>
      </c>
    </row>
    <row r="1909" customFormat="false" ht="15" hidden="false" customHeight="false" outlineLevel="0" collapsed="false">
      <c r="A1909" s="0" t="s">
        <v>10104</v>
      </c>
      <c r="B1909" s="0" t="s">
        <v>9300</v>
      </c>
      <c r="C1909" s="0" t="s">
        <v>10105</v>
      </c>
      <c r="D1909" s="1" t="s">
        <v>10106</v>
      </c>
      <c r="E1909" s="1" t="s">
        <v>10106</v>
      </c>
      <c r="G1909" s="5" t="s">
        <v>10106</v>
      </c>
      <c r="H1909" s="5"/>
      <c r="I1909" s="5"/>
      <c r="J1909" s="5"/>
      <c r="K1909" s="5"/>
      <c r="L1909" s="5"/>
      <c r="M1909" s="5"/>
      <c r="N1909" s="5"/>
      <c r="O1909" s="0" t="s">
        <v>10105</v>
      </c>
      <c r="P1909" s="0" t="s">
        <v>10107</v>
      </c>
      <c r="Q1909" s="0" t="s">
        <v>51</v>
      </c>
      <c r="R1909" s="0" t="s">
        <v>52</v>
      </c>
      <c r="S1909" s="0" t="n">
        <v>4.223</v>
      </c>
      <c r="T1909" s="0" t="n">
        <v>2899</v>
      </c>
      <c r="U1909" s="0" t="n">
        <v>2899</v>
      </c>
      <c r="V1909" s="0" t="n">
        <v>5210</v>
      </c>
      <c r="W1909" s="0" t="s">
        <v>10108</v>
      </c>
      <c r="X1909" s="0" t="n">
        <v>840</v>
      </c>
      <c r="Y1909" s="0" t="s">
        <v>1154</v>
      </c>
      <c r="Z1909" s="0" t="n">
        <v>2899</v>
      </c>
      <c r="AA1909" s="0" t="s">
        <v>54</v>
      </c>
      <c r="AB1909" s="0" t="s">
        <v>54</v>
      </c>
      <c r="AC1909" s="0" t="n">
        <v>18.382</v>
      </c>
      <c r="AD1909" s="0" t="s">
        <v>9304</v>
      </c>
      <c r="AG1909" s="6" t="n">
        <v>42460</v>
      </c>
      <c r="AH1909" s="0" t="n">
        <v>719</v>
      </c>
      <c r="AI1909" s="0" t="n">
        <v>818</v>
      </c>
      <c r="AJ1909" s="6" t="n">
        <v>42460</v>
      </c>
      <c r="AK1909" s="0" t="n">
        <v>18.382</v>
      </c>
      <c r="AL1909" s="6" t="n">
        <v>42460</v>
      </c>
      <c r="AM1909" s="0" t="n">
        <v>8.736</v>
      </c>
      <c r="AN1909" s="0" t="n">
        <v>9.946</v>
      </c>
      <c r="AO1909" s="0" t="n">
        <v>18.876</v>
      </c>
      <c r="AP1909" s="0" t="n">
        <v>21.091</v>
      </c>
      <c r="AQ1909" s="0" t="s">
        <v>9305</v>
      </c>
      <c r="AR1909" s="0" t="s">
        <v>58</v>
      </c>
      <c r="AS1909" s="0" t="s">
        <v>1154</v>
      </c>
      <c r="AT1909" s="0" t="n">
        <v>102</v>
      </c>
      <c r="AU1909" s="0" t="n">
        <v>113</v>
      </c>
      <c r="AV1909" s="0" t="s">
        <v>9312</v>
      </c>
      <c r="AX1909" s="0" t="s">
        <v>7372</v>
      </c>
      <c r="AY1909" s="0" t="s">
        <v>10109</v>
      </c>
    </row>
    <row r="1910" customFormat="false" ht="15" hidden="false" customHeight="false" outlineLevel="0" collapsed="false">
      <c r="A1910" s="0" t="s">
        <v>10110</v>
      </c>
      <c r="B1910" s="0" t="s">
        <v>9300</v>
      </c>
      <c r="C1910" s="0" t="s">
        <v>10111</v>
      </c>
      <c r="D1910" s="1" t="s">
        <v>10112</v>
      </c>
      <c r="E1910" s="1" t="s">
        <v>10112</v>
      </c>
      <c r="G1910" s="5" t="s">
        <v>10112</v>
      </c>
      <c r="H1910" s="5"/>
      <c r="I1910" s="5"/>
      <c r="J1910" s="5"/>
      <c r="K1910" s="5"/>
      <c r="L1910" s="5"/>
      <c r="M1910" s="5"/>
      <c r="N1910" s="5"/>
      <c r="O1910" s="0" t="s">
        <v>10111</v>
      </c>
      <c r="P1910" s="0" t="s">
        <v>10113</v>
      </c>
      <c r="Q1910" s="0" t="s">
        <v>51</v>
      </c>
      <c r="R1910" s="0" t="s">
        <v>52</v>
      </c>
      <c r="S1910" s="0" t="n">
        <v>1.252</v>
      </c>
      <c r="T1910" s="0" t="n">
        <v>2829</v>
      </c>
      <c r="U1910" s="0" t="n">
        <v>2829</v>
      </c>
      <c r="X1910" s="0" t="n">
        <v>819</v>
      </c>
      <c r="Y1910" s="0" t="s">
        <v>1154</v>
      </c>
      <c r="Z1910" s="0" t="n">
        <v>2829</v>
      </c>
      <c r="AA1910" s="0" t="s">
        <v>54</v>
      </c>
      <c r="AB1910" s="0" t="s">
        <v>54</v>
      </c>
      <c r="AC1910" s="0" t="n">
        <v>7.162</v>
      </c>
      <c r="AD1910" s="0" t="s">
        <v>9312</v>
      </c>
      <c r="AG1910" s="6" t="n">
        <v>42735</v>
      </c>
      <c r="AH1910" s="0" t="n">
        <v>109</v>
      </c>
      <c r="AI1910" s="0" t="n">
        <v>115</v>
      </c>
      <c r="AJ1910" s="6" t="n">
        <v>42735</v>
      </c>
      <c r="AK1910" s="0" t="n">
        <v>7.162</v>
      </c>
      <c r="AL1910" s="6" t="n">
        <v>42735</v>
      </c>
      <c r="AM1910" s="0" t="n">
        <v>1.487</v>
      </c>
      <c r="AN1910" s="0" t="n">
        <v>1.568</v>
      </c>
      <c r="AO1910" s="0" t="n">
        <v>3.404</v>
      </c>
      <c r="AP1910" s="0" t="n">
        <v>3.804</v>
      </c>
      <c r="AQ1910" s="0" t="s">
        <v>9305</v>
      </c>
      <c r="AR1910" s="0" t="s">
        <v>58</v>
      </c>
      <c r="AS1910" s="0" t="s">
        <v>1154</v>
      </c>
      <c r="AT1910" s="0" t="n">
        <v>41</v>
      </c>
      <c r="AU1910" s="0" t="n">
        <v>66</v>
      </c>
      <c r="AV1910" s="0" t="s">
        <v>9312</v>
      </c>
      <c r="AX1910" s="0" t="s">
        <v>7372</v>
      </c>
    </row>
    <row r="1911" customFormat="false" ht="15" hidden="false" customHeight="false" outlineLevel="0" collapsed="false">
      <c r="A1911" s="0" t="s">
        <v>10114</v>
      </c>
      <c r="B1911" s="0" t="s">
        <v>9300</v>
      </c>
      <c r="C1911" s="0" t="s">
        <v>10115</v>
      </c>
      <c r="D1911" s="1" t="s">
        <v>10116</v>
      </c>
      <c r="E1911" s="1" t="s">
        <v>10116</v>
      </c>
      <c r="G1911" s="5" t="s">
        <v>10116</v>
      </c>
      <c r="H1911" s="5"/>
      <c r="I1911" s="5"/>
      <c r="J1911" s="5"/>
      <c r="K1911" s="5"/>
      <c r="L1911" s="5"/>
      <c r="M1911" s="5"/>
      <c r="N1911" s="5"/>
      <c r="O1911" s="0" t="s">
        <v>10115</v>
      </c>
      <c r="P1911" s="0" t="s">
        <v>10117</v>
      </c>
      <c r="Q1911" s="0" t="s">
        <v>51</v>
      </c>
      <c r="R1911" s="0" t="s">
        <v>52</v>
      </c>
      <c r="S1911" s="0" t="n">
        <v>1.81</v>
      </c>
      <c r="T1911" s="0" t="n">
        <v>2611</v>
      </c>
      <c r="U1911" s="0" t="n">
        <v>2611</v>
      </c>
      <c r="W1911" s="0" t="s">
        <v>10118</v>
      </c>
      <c r="X1911" s="0" t="n">
        <v>37</v>
      </c>
      <c r="Y1911" s="0" t="s">
        <v>1154</v>
      </c>
      <c r="Z1911" s="0" t="n">
        <v>2611</v>
      </c>
      <c r="AA1911" s="0" t="s">
        <v>54</v>
      </c>
      <c r="AB1911" s="0" t="s">
        <v>54</v>
      </c>
      <c r="AC1911" s="0" t="n">
        <v>7.52</v>
      </c>
      <c r="AD1911" s="0" t="s">
        <v>9355</v>
      </c>
      <c r="AG1911" s="6" t="n">
        <v>42735</v>
      </c>
      <c r="AH1911" s="0" t="n">
        <v>54</v>
      </c>
      <c r="AI1911" s="0" t="n">
        <v>56</v>
      </c>
      <c r="AJ1911" s="6" t="n">
        <v>42735</v>
      </c>
      <c r="AK1911" s="0" t="n">
        <v>7.52</v>
      </c>
      <c r="AL1911" s="6" t="n">
        <v>42735</v>
      </c>
      <c r="AM1911" s="0" t="n">
        <v>4.006</v>
      </c>
      <c r="AN1911" s="0" t="n">
        <v>4.223</v>
      </c>
      <c r="AO1911" s="0" t="n">
        <v>3.94</v>
      </c>
      <c r="AP1911" s="0" t="n">
        <v>4.402</v>
      </c>
      <c r="AQ1911" s="0" t="s">
        <v>9305</v>
      </c>
      <c r="AR1911" s="0" t="s">
        <v>58</v>
      </c>
      <c r="AS1911" s="0" t="s">
        <v>1154</v>
      </c>
      <c r="AT1911" s="0" t="n">
        <v>19</v>
      </c>
      <c r="AU1911" s="0" t="n">
        <v>22</v>
      </c>
      <c r="AX1911" s="0" t="s">
        <v>7372</v>
      </c>
      <c r="AY1911" s="0" t="s">
        <v>10119</v>
      </c>
    </row>
    <row r="1912" customFormat="false" ht="15" hidden="false" customHeight="false" outlineLevel="0" collapsed="false">
      <c r="A1912" s="0" t="s">
        <v>10120</v>
      </c>
      <c r="B1912" s="0" t="s">
        <v>9300</v>
      </c>
      <c r="C1912" s="0" t="s">
        <v>10121</v>
      </c>
      <c r="D1912" s="1" t="s">
        <v>10122</v>
      </c>
      <c r="E1912" s="1" t="s">
        <v>10122</v>
      </c>
      <c r="G1912" s="5" t="s">
        <v>10122</v>
      </c>
      <c r="H1912" s="5" t="s">
        <v>10123</v>
      </c>
      <c r="I1912" s="5"/>
      <c r="J1912" s="5"/>
      <c r="K1912" s="5"/>
      <c r="L1912" s="5"/>
      <c r="M1912" s="5"/>
      <c r="N1912" s="5"/>
      <c r="O1912" s="0" t="s">
        <v>10121</v>
      </c>
      <c r="P1912" s="0" t="s">
        <v>10124</v>
      </c>
      <c r="Q1912" s="0" t="s">
        <v>51</v>
      </c>
      <c r="R1912" s="0" t="s">
        <v>52</v>
      </c>
      <c r="S1912" s="0" t="n">
        <v>176</v>
      </c>
      <c r="T1912" s="0" t="n">
        <v>2059</v>
      </c>
      <c r="U1912" s="0" t="n">
        <v>2059</v>
      </c>
      <c r="V1912" s="0" t="n">
        <v>2891</v>
      </c>
      <c r="W1912" s="0" t="s">
        <v>10125</v>
      </c>
      <c r="X1912" s="0" t="n">
        <v>46</v>
      </c>
      <c r="Y1912" s="0" t="s">
        <v>53</v>
      </c>
      <c r="Z1912" s="0" t="n">
        <v>2059</v>
      </c>
      <c r="AA1912" s="0" t="s">
        <v>54</v>
      </c>
      <c r="AB1912" s="0" t="s">
        <v>54</v>
      </c>
      <c r="AC1912" s="0" t="n">
        <v>528</v>
      </c>
      <c r="AD1912" s="0" t="s">
        <v>9312</v>
      </c>
      <c r="AG1912" s="6" t="n">
        <v>42460</v>
      </c>
      <c r="AH1912" s="0" t="n">
        <v>27</v>
      </c>
      <c r="AI1912" s="0" t="n">
        <v>30</v>
      </c>
      <c r="AJ1912" s="6" t="n">
        <v>42460</v>
      </c>
      <c r="AK1912" s="0" t="n">
        <v>528</v>
      </c>
      <c r="AL1912" s="6" t="n">
        <v>42460</v>
      </c>
      <c r="AM1912" s="0" t="n">
        <v>173</v>
      </c>
      <c r="AN1912" s="0" t="n">
        <v>197</v>
      </c>
      <c r="AO1912" s="0" t="n">
        <v>456</v>
      </c>
      <c r="AP1912" s="0" t="n">
        <v>510</v>
      </c>
      <c r="AQ1912" s="0" t="s">
        <v>9305</v>
      </c>
      <c r="AR1912" s="0" t="s">
        <v>58</v>
      </c>
      <c r="AS1912" s="0" t="s">
        <v>53</v>
      </c>
      <c r="AT1912" s="0" t="n">
        <v>15</v>
      </c>
      <c r="AU1912" s="0" t="n">
        <v>15</v>
      </c>
      <c r="AX1912" s="0" t="s">
        <v>7372</v>
      </c>
      <c r="AY1912" s="0" t="s">
        <v>1263</v>
      </c>
    </row>
    <row r="1913" customFormat="false" ht="15" hidden="false" customHeight="false" outlineLevel="0" collapsed="false">
      <c r="A1913" s="0" t="s">
        <v>10126</v>
      </c>
      <c r="B1913" s="0" t="s">
        <v>9300</v>
      </c>
      <c r="C1913" s="0" t="s">
        <v>10127</v>
      </c>
      <c r="D1913" s="1" t="s">
        <v>10128</v>
      </c>
      <c r="E1913" s="1" t="s">
        <v>10128</v>
      </c>
      <c r="G1913" s="5" t="s">
        <v>10128</v>
      </c>
      <c r="H1913" s="5" t="s">
        <v>10129</v>
      </c>
      <c r="I1913" s="5"/>
      <c r="J1913" s="5"/>
      <c r="K1913" s="5"/>
      <c r="L1913" s="5"/>
      <c r="M1913" s="5"/>
      <c r="N1913" s="5"/>
      <c r="O1913" s="0" t="s">
        <v>10127</v>
      </c>
      <c r="P1913" s="0" t="s">
        <v>10130</v>
      </c>
      <c r="Q1913" s="0" t="s">
        <v>51</v>
      </c>
      <c r="R1913" s="0" t="s">
        <v>52</v>
      </c>
      <c r="S1913" s="0" t="n">
        <v>2.134</v>
      </c>
      <c r="T1913" s="0" t="n">
        <v>2611</v>
      </c>
      <c r="U1913" s="0" t="n">
        <v>2611</v>
      </c>
      <c r="X1913" s="0" t="n">
        <v>65</v>
      </c>
      <c r="Y1913" s="0" t="s">
        <v>1154</v>
      </c>
      <c r="Z1913" s="0" t="n">
        <v>2611</v>
      </c>
      <c r="AA1913" s="0" t="s">
        <v>54</v>
      </c>
      <c r="AB1913" s="0" t="s">
        <v>54</v>
      </c>
      <c r="AC1913" s="0" t="n">
        <v>18.81</v>
      </c>
      <c r="AD1913" s="0" t="s">
        <v>9312</v>
      </c>
      <c r="AG1913" s="6" t="n">
        <v>42460</v>
      </c>
      <c r="AH1913" s="0" t="n">
        <v>115</v>
      </c>
      <c r="AI1913" s="0" t="n">
        <v>131</v>
      </c>
      <c r="AJ1913" s="6" t="n">
        <v>42460</v>
      </c>
      <c r="AK1913" s="0" t="n">
        <v>18.81</v>
      </c>
      <c r="AL1913" s="6" t="n">
        <v>42460</v>
      </c>
      <c r="AM1913" s="0" t="n">
        <v>2.093</v>
      </c>
      <c r="AN1913" s="0" t="n">
        <v>2.383</v>
      </c>
      <c r="AO1913" s="0" t="n">
        <v>1.746</v>
      </c>
      <c r="AP1913" s="0" t="n">
        <v>1.951</v>
      </c>
      <c r="AQ1913" s="0" t="s">
        <v>9305</v>
      </c>
      <c r="AR1913" s="0" t="s">
        <v>58</v>
      </c>
      <c r="AS1913" s="0" t="s">
        <v>1154</v>
      </c>
      <c r="AT1913" s="0" t="n">
        <v>20</v>
      </c>
      <c r="AU1913" s="0" t="n">
        <v>39</v>
      </c>
      <c r="AV1913" s="0" t="s">
        <v>10131</v>
      </c>
      <c r="AW1913" s="0" t="s">
        <v>9554</v>
      </c>
      <c r="AX1913" s="0" t="s">
        <v>7372</v>
      </c>
      <c r="AY1913" s="0" t="s">
        <v>10132</v>
      </c>
    </row>
    <row r="1914" customFormat="false" ht="15" hidden="false" customHeight="false" outlineLevel="0" collapsed="false">
      <c r="A1914" s="0" t="s">
        <v>10133</v>
      </c>
      <c r="B1914" s="0" t="s">
        <v>9300</v>
      </c>
      <c r="C1914" s="0" t="s">
        <v>10134</v>
      </c>
      <c r="D1914" s="1" t="s">
        <v>10135</v>
      </c>
      <c r="E1914" s="1" t="s">
        <v>10135</v>
      </c>
      <c r="G1914" s="5" t="s">
        <v>10135</v>
      </c>
      <c r="H1914" s="5"/>
      <c r="I1914" s="5"/>
      <c r="J1914" s="5"/>
      <c r="K1914" s="5"/>
      <c r="L1914" s="5"/>
      <c r="M1914" s="5"/>
      <c r="N1914" s="5"/>
      <c r="O1914" s="0" t="s">
        <v>10134</v>
      </c>
      <c r="P1914" s="0" t="s">
        <v>10136</v>
      </c>
      <c r="Q1914" s="0" t="s">
        <v>51</v>
      </c>
      <c r="R1914" s="0" t="s">
        <v>52</v>
      </c>
      <c r="S1914" s="0" t="n">
        <v>319</v>
      </c>
      <c r="T1914" s="0" t="n">
        <v>2013</v>
      </c>
      <c r="U1914" s="0" t="n">
        <v>2013</v>
      </c>
      <c r="W1914" s="0" t="s">
        <v>10137</v>
      </c>
      <c r="X1914" s="0" t="n">
        <v>34</v>
      </c>
      <c r="Y1914" s="0" t="s">
        <v>1154</v>
      </c>
      <c r="Z1914" s="0" t="n">
        <v>2013</v>
      </c>
      <c r="AA1914" s="0" t="s">
        <v>54</v>
      </c>
      <c r="AB1914" s="0" t="s">
        <v>54</v>
      </c>
      <c r="AC1914" s="0" t="n">
        <v>659</v>
      </c>
      <c r="AD1914" s="0" t="s">
        <v>10138</v>
      </c>
      <c r="AG1914" s="6" t="n">
        <v>42460</v>
      </c>
      <c r="AH1914" s="0" t="n">
        <v>19</v>
      </c>
      <c r="AI1914" s="0" t="n">
        <v>22</v>
      </c>
      <c r="AJ1914" s="6" t="n">
        <v>42460</v>
      </c>
      <c r="AK1914" s="0" t="n">
        <v>659</v>
      </c>
      <c r="AL1914" s="6" t="n">
        <v>42460</v>
      </c>
      <c r="AM1914" s="0" t="n">
        <v>454</v>
      </c>
      <c r="AN1914" s="0" t="n">
        <v>517</v>
      </c>
      <c r="AO1914" s="0" t="n">
        <v>159</v>
      </c>
      <c r="AP1914" s="0" t="n">
        <v>178</v>
      </c>
      <c r="AQ1914" s="0" t="s">
        <v>9305</v>
      </c>
      <c r="AR1914" s="0" t="s">
        <v>58</v>
      </c>
      <c r="AS1914" s="0" t="s">
        <v>1154</v>
      </c>
      <c r="AT1914" s="0" t="n">
        <v>5</v>
      </c>
      <c r="AU1914" s="0" t="n">
        <v>21</v>
      </c>
      <c r="AV1914" s="0" t="s">
        <v>7372</v>
      </c>
      <c r="AX1914" s="0" t="s">
        <v>7372</v>
      </c>
      <c r="AY1914" s="0" t="s">
        <v>1071</v>
      </c>
    </row>
    <row r="1915" customFormat="false" ht="15" hidden="false" customHeight="false" outlineLevel="0" collapsed="false">
      <c r="A1915" s="0" t="s">
        <v>10139</v>
      </c>
      <c r="B1915" s="0" t="s">
        <v>9300</v>
      </c>
      <c r="C1915" s="0" t="s">
        <v>10140</v>
      </c>
      <c r="D1915" s="1" t="s">
        <v>10141</v>
      </c>
      <c r="E1915" s="1" t="s">
        <v>10141</v>
      </c>
      <c r="G1915" s="5" t="s">
        <v>10141</v>
      </c>
      <c r="H1915" s="5"/>
      <c r="I1915" s="5"/>
      <c r="J1915" s="5"/>
      <c r="K1915" s="5"/>
      <c r="L1915" s="5"/>
      <c r="M1915" s="5"/>
      <c r="N1915" s="5"/>
      <c r="O1915" s="0" t="s">
        <v>10140</v>
      </c>
      <c r="P1915" s="0" t="s">
        <v>10142</v>
      </c>
      <c r="Q1915" s="0" t="s">
        <v>51</v>
      </c>
      <c r="R1915" s="0" t="s">
        <v>52</v>
      </c>
      <c r="S1915" s="0" t="n">
        <v>695</v>
      </c>
      <c r="T1915" s="0" t="n">
        <v>2521</v>
      </c>
      <c r="U1915" s="0" t="n">
        <v>2521</v>
      </c>
      <c r="X1915" s="0" t="n">
        <v>24</v>
      </c>
      <c r="Y1915" s="0" t="s">
        <v>9680</v>
      </c>
      <c r="Z1915" s="0" t="n">
        <v>2521</v>
      </c>
      <c r="AA1915" s="0" t="s">
        <v>54</v>
      </c>
      <c r="AB1915" s="0" t="s">
        <v>54</v>
      </c>
      <c r="AC1915" s="0" t="n">
        <v>2.011</v>
      </c>
      <c r="AD1915" s="0" t="s">
        <v>10143</v>
      </c>
      <c r="AG1915" s="6" t="n">
        <v>42735</v>
      </c>
      <c r="AH1915" s="0" t="n">
        <v>44</v>
      </c>
      <c r="AI1915" s="0" t="n">
        <v>47</v>
      </c>
      <c r="AJ1915" s="6" t="n">
        <v>42735</v>
      </c>
      <c r="AK1915" s="0" t="n">
        <v>2.011</v>
      </c>
      <c r="AL1915" s="6" t="n">
        <v>42735</v>
      </c>
      <c r="AM1915" s="0" t="n">
        <v>549</v>
      </c>
      <c r="AN1915" s="0" t="n">
        <v>579</v>
      </c>
      <c r="AO1915" s="0" t="s">
        <v>56</v>
      </c>
      <c r="AP1915" s="0" t="s">
        <v>56</v>
      </c>
      <c r="AQ1915" s="0" t="s">
        <v>70</v>
      </c>
      <c r="AR1915" s="0" t="s">
        <v>70</v>
      </c>
      <c r="AS1915" s="0" t="s">
        <v>9680</v>
      </c>
      <c r="AT1915" s="0" t="n">
        <v>10</v>
      </c>
      <c r="AU1915" s="0" t="n">
        <v>14</v>
      </c>
      <c r="AV1915" s="0" t="s">
        <v>10144</v>
      </c>
      <c r="AW1915" s="0" t="s">
        <v>9469</v>
      </c>
      <c r="AX1915" s="0" t="s">
        <v>7372</v>
      </c>
      <c r="AY1915" s="0" t="s">
        <v>10145</v>
      </c>
    </row>
    <row r="1916" customFormat="false" ht="15" hidden="false" customHeight="false" outlineLevel="0" collapsed="false">
      <c r="A1916" s="0" t="s">
        <v>10146</v>
      </c>
      <c r="B1916" s="0" t="s">
        <v>9300</v>
      </c>
      <c r="C1916" s="0" t="s">
        <v>10147</v>
      </c>
      <c r="D1916" s="1" t="s">
        <v>10148</v>
      </c>
      <c r="E1916" s="1" t="s">
        <v>10148</v>
      </c>
      <c r="G1916" s="5" t="s">
        <v>10148</v>
      </c>
      <c r="H1916" s="5" t="s">
        <v>10149</v>
      </c>
      <c r="I1916" s="5"/>
      <c r="J1916" s="5"/>
      <c r="K1916" s="5"/>
      <c r="L1916" s="5"/>
      <c r="M1916" s="5"/>
      <c r="N1916" s="5"/>
      <c r="O1916" s="0" t="s">
        <v>10147</v>
      </c>
      <c r="P1916" s="0" t="s">
        <v>10150</v>
      </c>
      <c r="Q1916" s="0" t="s">
        <v>51</v>
      </c>
      <c r="R1916" s="0" t="s">
        <v>52</v>
      </c>
      <c r="S1916" s="0" t="n">
        <v>2.135</v>
      </c>
      <c r="T1916" s="0" t="n">
        <v>2815</v>
      </c>
      <c r="U1916" s="0" t="n">
        <v>2815</v>
      </c>
      <c r="V1916" s="0" t="n">
        <v>4614</v>
      </c>
      <c r="W1916" s="0" t="s">
        <v>10151</v>
      </c>
      <c r="X1916" s="0" t="n">
        <v>86</v>
      </c>
      <c r="Y1916" s="0" t="s">
        <v>1154</v>
      </c>
      <c r="Z1916" s="0" t="n">
        <v>2815</v>
      </c>
      <c r="AA1916" s="0" t="s">
        <v>54</v>
      </c>
      <c r="AB1916" s="0" t="s">
        <v>54</v>
      </c>
      <c r="AC1916" s="0" t="n">
        <v>11.754</v>
      </c>
      <c r="AD1916" s="0" t="s">
        <v>9312</v>
      </c>
      <c r="AG1916" s="6" t="n">
        <v>42460</v>
      </c>
      <c r="AH1916" s="0" t="n">
        <v>106</v>
      </c>
      <c r="AI1916" s="0" t="n">
        <v>121</v>
      </c>
      <c r="AJ1916" s="6" t="n">
        <v>42460</v>
      </c>
      <c r="AK1916" s="0" t="n">
        <v>11.754</v>
      </c>
      <c r="AL1916" s="6" t="n">
        <v>42460</v>
      </c>
      <c r="AM1916" s="0" t="n">
        <v>3.18</v>
      </c>
      <c r="AN1916" s="0" t="n">
        <v>3.621</v>
      </c>
      <c r="AO1916" s="0" t="n">
        <v>3.496</v>
      </c>
      <c r="AP1916" s="0" t="n">
        <v>3.906</v>
      </c>
      <c r="AQ1916" s="0" t="s">
        <v>9305</v>
      </c>
      <c r="AR1916" s="0" t="s">
        <v>58</v>
      </c>
      <c r="AS1916" s="0" t="s">
        <v>1154</v>
      </c>
      <c r="AT1916" s="0" t="n">
        <v>29</v>
      </c>
      <c r="AU1916" s="0" t="n">
        <v>38</v>
      </c>
      <c r="AV1916" s="0" t="s">
        <v>10152</v>
      </c>
      <c r="AW1916" s="0" t="s">
        <v>10152</v>
      </c>
      <c r="AX1916" s="0" t="s">
        <v>7372</v>
      </c>
      <c r="AY1916" s="0" t="s">
        <v>10153</v>
      </c>
    </row>
    <row r="1917" customFormat="false" ht="15" hidden="false" customHeight="false" outlineLevel="0" collapsed="false">
      <c r="A1917" s="0" t="s">
        <v>10154</v>
      </c>
      <c r="B1917" s="0" t="s">
        <v>9300</v>
      </c>
      <c r="C1917" s="0" t="s">
        <v>10155</v>
      </c>
      <c r="D1917" s="1" t="s">
        <v>10156</v>
      </c>
      <c r="E1917" s="1" t="s">
        <v>10156</v>
      </c>
      <c r="G1917" s="5" t="s">
        <v>10156</v>
      </c>
      <c r="H1917" s="5"/>
      <c r="I1917" s="5"/>
      <c r="J1917" s="5"/>
      <c r="K1917" s="5"/>
      <c r="L1917" s="5"/>
      <c r="M1917" s="5"/>
      <c r="N1917" s="5"/>
      <c r="O1917" s="0" t="s">
        <v>10155</v>
      </c>
      <c r="P1917" s="0" t="s">
        <v>10157</v>
      </c>
      <c r="Q1917" s="0" t="s">
        <v>51</v>
      </c>
      <c r="R1917" s="0" t="s">
        <v>52</v>
      </c>
      <c r="S1917" s="0" t="n">
        <v>251</v>
      </c>
      <c r="T1917" s="0" t="n">
        <v>2899</v>
      </c>
      <c r="U1917" s="0" t="n">
        <v>2899</v>
      </c>
      <c r="V1917" s="0" t="n">
        <v>2611</v>
      </c>
      <c r="X1917" s="0" t="n">
        <v>821</v>
      </c>
      <c r="Y1917" s="0" t="s">
        <v>1154</v>
      </c>
      <c r="Z1917" s="0" t="n">
        <v>2899</v>
      </c>
      <c r="AA1917" s="0" t="s">
        <v>54</v>
      </c>
      <c r="AB1917" s="0" t="s">
        <v>54</v>
      </c>
      <c r="AC1917" s="0" t="n">
        <v>530</v>
      </c>
      <c r="AD1917" s="0" t="s">
        <v>9822</v>
      </c>
      <c r="AG1917" s="6" t="n">
        <v>42460</v>
      </c>
      <c r="AH1917" s="0" t="n">
        <v>39</v>
      </c>
      <c r="AI1917" s="0" t="n">
        <v>44</v>
      </c>
      <c r="AJ1917" s="6" t="n">
        <v>42460</v>
      </c>
      <c r="AK1917" s="0" t="n">
        <v>530</v>
      </c>
      <c r="AL1917" s="6" t="n">
        <v>42460</v>
      </c>
      <c r="AM1917" s="0" t="n">
        <v>380</v>
      </c>
      <c r="AN1917" s="0" t="n">
        <v>433</v>
      </c>
      <c r="AO1917" s="0" t="n">
        <v>2.975</v>
      </c>
      <c r="AP1917" s="0" t="n">
        <v>3.324</v>
      </c>
      <c r="AQ1917" s="0" t="s">
        <v>9305</v>
      </c>
      <c r="AR1917" s="0" t="s">
        <v>58</v>
      </c>
      <c r="AS1917" s="0" t="s">
        <v>1154</v>
      </c>
      <c r="AT1917" s="0" t="n">
        <v>21</v>
      </c>
      <c r="AU1917" s="0" t="n">
        <v>24</v>
      </c>
      <c r="AV1917" s="0" t="s">
        <v>7487</v>
      </c>
      <c r="AX1917" s="0" t="s">
        <v>7372</v>
      </c>
      <c r="AY1917" s="0" t="s">
        <v>10158</v>
      </c>
    </row>
    <row r="1918" customFormat="false" ht="15" hidden="false" customHeight="false" outlineLevel="0" collapsed="false">
      <c r="A1918" s="0" t="s">
        <v>10159</v>
      </c>
      <c r="B1918" s="0" t="s">
        <v>9300</v>
      </c>
      <c r="C1918" s="0" t="s">
        <v>10160</v>
      </c>
      <c r="D1918" s="1" t="s">
        <v>10161</v>
      </c>
      <c r="E1918" s="1" t="s">
        <v>10161</v>
      </c>
      <c r="G1918" s="5" t="s">
        <v>10161</v>
      </c>
      <c r="H1918" s="5"/>
      <c r="I1918" s="5"/>
      <c r="J1918" s="5"/>
      <c r="K1918" s="5"/>
      <c r="L1918" s="5"/>
      <c r="M1918" s="5"/>
      <c r="N1918" s="5"/>
      <c r="O1918" s="0" t="s">
        <v>10160</v>
      </c>
      <c r="P1918" s="0" t="s">
        <v>10162</v>
      </c>
      <c r="Q1918" s="0" t="s">
        <v>51</v>
      </c>
      <c r="R1918" s="0" t="s">
        <v>52</v>
      </c>
      <c r="S1918" s="0" t="n">
        <v>639</v>
      </c>
      <c r="T1918" s="0" t="n">
        <v>2611</v>
      </c>
      <c r="U1918" s="0" t="n">
        <v>2611</v>
      </c>
      <c r="W1918" s="0" t="s">
        <v>10163</v>
      </c>
      <c r="X1918" s="0" t="n">
        <v>1</v>
      </c>
      <c r="Y1918" s="0" t="s">
        <v>1154</v>
      </c>
      <c r="Z1918" s="0" t="n">
        <v>2611</v>
      </c>
      <c r="AA1918" s="0" t="s">
        <v>54</v>
      </c>
      <c r="AB1918" s="0" t="s">
        <v>54</v>
      </c>
      <c r="AC1918" s="0" t="n">
        <v>1.759</v>
      </c>
      <c r="AD1918" s="0" t="s">
        <v>10164</v>
      </c>
      <c r="AG1918" s="6" t="n">
        <v>42460</v>
      </c>
      <c r="AH1918" s="0" t="n">
        <v>20</v>
      </c>
      <c r="AI1918" s="0" t="n">
        <v>22</v>
      </c>
      <c r="AJ1918" s="6" t="n">
        <v>42460</v>
      </c>
      <c r="AK1918" s="0" t="n">
        <v>1.759</v>
      </c>
      <c r="AL1918" s="6" t="n">
        <v>42460</v>
      </c>
      <c r="AM1918" s="0" t="n">
        <v>415</v>
      </c>
      <c r="AN1918" s="0" t="n">
        <v>473</v>
      </c>
      <c r="AO1918" s="0" t="n">
        <v>427</v>
      </c>
      <c r="AP1918" s="0" t="n">
        <v>477</v>
      </c>
      <c r="AQ1918" s="0" t="s">
        <v>9305</v>
      </c>
      <c r="AR1918" s="0" t="s">
        <v>58</v>
      </c>
      <c r="AS1918" s="0" t="s">
        <v>1154</v>
      </c>
      <c r="AT1918" s="0" t="n">
        <v>11</v>
      </c>
      <c r="AU1918" s="0" t="n">
        <v>23</v>
      </c>
      <c r="AV1918" s="0" t="s">
        <v>7372</v>
      </c>
      <c r="AX1918" s="0" t="s">
        <v>7372</v>
      </c>
      <c r="AY1918" s="0" t="s">
        <v>10165</v>
      </c>
    </row>
    <row r="1919" customFormat="false" ht="15" hidden="false" customHeight="false" outlineLevel="0" collapsed="false">
      <c r="A1919" s="0" t="s">
        <v>10166</v>
      </c>
      <c r="B1919" s="0" t="s">
        <v>9300</v>
      </c>
      <c r="C1919" s="0" t="s">
        <v>10167</v>
      </c>
      <c r="D1919" s="1" t="s">
        <v>10168</v>
      </c>
      <c r="E1919" s="1" t="s">
        <v>10168</v>
      </c>
      <c r="G1919" s="5" t="s">
        <v>10168</v>
      </c>
      <c r="H1919" s="5"/>
      <c r="I1919" s="5"/>
      <c r="J1919" s="5"/>
      <c r="K1919" s="5"/>
      <c r="L1919" s="5"/>
      <c r="M1919" s="5"/>
      <c r="N1919" s="5"/>
      <c r="O1919" s="0" t="s">
        <v>10167</v>
      </c>
      <c r="P1919" s="0" t="s">
        <v>10169</v>
      </c>
      <c r="Q1919" s="0" t="s">
        <v>51</v>
      </c>
      <c r="R1919" s="0" t="s">
        <v>52</v>
      </c>
      <c r="S1919" s="0" t="n">
        <v>3.778</v>
      </c>
      <c r="T1919" s="0" t="n">
        <v>910</v>
      </c>
      <c r="U1919" s="0" t="n">
        <v>910</v>
      </c>
      <c r="W1919" s="0" t="s">
        <v>10170</v>
      </c>
      <c r="X1919" s="0" t="n">
        <v>21</v>
      </c>
      <c r="Y1919" s="0" t="s">
        <v>7940</v>
      </c>
      <c r="Z1919" s="0" t="n">
        <v>910</v>
      </c>
      <c r="AA1919" s="0" t="s">
        <v>54</v>
      </c>
      <c r="AB1919" s="0" t="s">
        <v>54</v>
      </c>
      <c r="AC1919" s="0" t="n">
        <v>657</v>
      </c>
      <c r="AD1919" s="0" t="s">
        <v>9312</v>
      </c>
      <c r="AG1919" s="6" t="n">
        <v>42460</v>
      </c>
      <c r="AH1919" s="0" t="e">
        <f aca="false">+ac0-73</f>
        <v>#NAME?</v>
      </c>
      <c r="AI1919" s="0" t="e">
        <f aca="false">+ac0-84</f>
        <v>#NAME?</v>
      </c>
      <c r="AJ1919" s="6" t="n">
        <v>42460</v>
      </c>
      <c r="AK1919" s="0" t="n">
        <v>657</v>
      </c>
      <c r="AL1919" s="6" t="n">
        <v>42460</v>
      </c>
      <c r="AM1919" s="0" t="n">
        <v>1.816</v>
      </c>
      <c r="AN1919" s="0" t="n">
        <v>2.068</v>
      </c>
      <c r="AO1919" s="0" t="n">
        <v>206</v>
      </c>
      <c r="AP1919" s="0" t="n">
        <v>230</v>
      </c>
      <c r="AQ1919" s="0" t="s">
        <v>9305</v>
      </c>
      <c r="AR1919" s="0" t="s">
        <v>58</v>
      </c>
      <c r="AS1919" s="0" t="s">
        <v>7940</v>
      </c>
      <c r="AT1919" s="0" t="n">
        <v>8</v>
      </c>
      <c r="AU1919" s="0" t="n">
        <v>15</v>
      </c>
      <c r="AX1919" s="0" t="s">
        <v>7372</v>
      </c>
    </row>
    <row r="1920" customFormat="false" ht="15" hidden="false" customHeight="false" outlineLevel="0" collapsed="false">
      <c r="A1920" s="0" t="s">
        <v>10171</v>
      </c>
      <c r="B1920" s="0" t="s">
        <v>9300</v>
      </c>
      <c r="C1920" s="0" t="s">
        <v>10172</v>
      </c>
      <c r="D1920" s="1" t="s">
        <v>10173</v>
      </c>
      <c r="E1920" s="1" t="s">
        <v>10173</v>
      </c>
      <c r="G1920" s="5" t="s">
        <v>10173</v>
      </c>
      <c r="H1920" s="5"/>
      <c r="I1920" s="5"/>
      <c r="J1920" s="5"/>
      <c r="K1920" s="5"/>
      <c r="L1920" s="5"/>
      <c r="M1920" s="5"/>
      <c r="N1920" s="5"/>
      <c r="O1920" s="0" t="s">
        <v>10172</v>
      </c>
      <c r="P1920" s="0" t="s">
        <v>10174</v>
      </c>
      <c r="Q1920" s="0" t="s">
        <v>51</v>
      </c>
      <c r="R1920" s="0" t="s">
        <v>52</v>
      </c>
      <c r="S1920" s="0" t="n">
        <v>6.872</v>
      </c>
      <c r="T1920" s="0" t="n">
        <v>2611</v>
      </c>
      <c r="U1920" s="0" t="n">
        <v>2611</v>
      </c>
      <c r="X1920" s="0" t="n">
        <v>354</v>
      </c>
      <c r="Y1920" s="0" t="s">
        <v>1154</v>
      </c>
      <c r="Z1920" s="0" t="n">
        <v>2611</v>
      </c>
      <c r="AA1920" s="0" t="s">
        <v>54</v>
      </c>
      <c r="AB1920" s="0" t="s">
        <v>54</v>
      </c>
      <c r="AC1920" s="0" t="n">
        <v>39.588</v>
      </c>
      <c r="AD1920" s="0" t="s">
        <v>9312</v>
      </c>
      <c r="AG1920" s="6" t="n">
        <v>42460</v>
      </c>
      <c r="AH1920" s="0" t="n">
        <v>304</v>
      </c>
      <c r="AI1920" s="0" t="n">
        <v>347</v>
      </c>
      <c r="AJ1920" s="6" t="n">
        <v>42460</v>
      </c>
      <c r="AK1920" s="0" t="n">
        <v>39.588</v>
      </c>
      <c r="AL1920" s="6" t="n">
        <v>42460</v>
      </c>
      <c r="AM1920" s="0" t="n">
        <v>4.389</v>
      </c>
      <c r="AN1920" s="0" t="n">
        <v>4.997</v>
      </c>
      <c r="AO1920" s="0" t="n">
        <v>5.12</v>
      </c>
      <c r="AP1920" s="0" t="n">
        <v>5.721</v>
      </c>
      <c r="AQ1920" s="0" t="s">
        <v>9305</v>
      </c>
      <c r="AR1920" s="0" t="s">
        <v>58</v>
      </c>
      <c r="AS1920" s="0" t="s">
        <v>1154</v>
      </c>
      <c r="AT1920" s="0" t="n">
        <v>76</v>
      </c>
      <c r="AU1920" s="0" t="n">
        <v>100</v>
      </c>
      <c r="AV1920" s="0" t="s">
        <v>7372</v>
      </c>
      <c r="AX1920" s="0" t="s">
        <v>7372</v>
      </c>
      <c r="AY1920" s="0" t="s">
        <v>10175</v>
      </c>
    </row>
    <row r="1921" customFormat="false" ht="15" hidden="false" customHeight="false" outlineLevel="0" collapsed="false">
      <c r="A1921" s="0" t="s">
        <v>10176</v>
      </c>
      <c r="B1921" s="0" t="s">
        <v>9300</v>
      </c>
      <c r="C1921" s="0" t="s">
        <v>10177</v>
      </c>
      <c r="D1921" s="1" t="s">
        <v>10178</v>
      </c>
      <c r="E1921" s="1" t="s">
        <v>10178</v>
      </c>
      <c r="G1921" s="5" t="s">
        <v>10178</v>
      </c>
      <c r="H1921" s="5"/>
      <c r="I1921" s="5"/>
      <c r="J1921" s="5"/>
      <c r="K1921" s="5"/>
      <c r="L1921" s="5"/>
      <c r="M1921" s="5"/>
      <c r="N1921" s="5"/>
      <c r="O1921" s="0" t="s">
        <v>10177</v>
      </c>
      <c r="P1921" s="0" t="s">
        <v>10179</v>
      </c>
      <c r="Q1921" s="0" t="s">
        <v>51</v>
      </c>
      <c r="R1921" s="0" t="s">
        <v>52</v>
      </c>
      <c r="S1921" s="0" t="n">
        <v>242</v>
      </c>
      <c r="T1921" s="0" t="n">
        <v>2849</v>
      </c>
      <c r="U1921" s="0" t="n">
        <v>2849</v>
      </c>
      <c r="V1921" s="0" t="n">
        <v>2813</v>
      </c>
      <c r="X1921" s="0" t="n">
        <v>24</v>
      </c>
      <c r="Y1921" s="0" t="s">
        <v>7940</v>
      </c>
      <c r="Z1921" s="0" t="n">
        <v>2849</v>
      </c>
      <c r="AA1921" s="0" t="s">
        <v>54</v>
      </c>
      <c r="AB1921" s="0" t="s">
        <v>54</v>
      </c>
      <c r="AC1921" s="0" t="n">
        <v>919</v>
      </c>
      <c r="AD1921" s="0" t="s">
        <v>10180</v>
      </c>
      <c r="AG1921" s="6" t="n">
        <v>42460</v>
      </c>
      <c r="AH1921" s="0" t="n">
        <v>26</v>
      </c>
      <c r="AI1921" s="0" t="n">
        <v>30</v>
      </c>
      <c r="AJ1921" s="6" t="n">
        <v>42460</v>
      </c>
      <c r="AK1921" s="0" t="n">
        <v>919</v>
      </c>
      <c r="AL1921" s="6" t="n">
        <v>42460</v>
      </c>
      <c r="AM1921" s="0" t="n">
        <v>440</v>
      </c>
      <c r="AN1921" s="0" t="n">
        <v>501</v>
      </c>
      <c r="AO1921" s="0" t="n">
        <v>446</v>
      </c>
      <c r="AP1921" s="0" t="n">
        <v>498</v>
      </c>
      <c r="AQ1921" s="0" t="s">
        <v>9305</v>
      </c>
      <c r="AR1921" s="0" t="s">
        <v>58</v>
      </c>
      <c r="AS1921" s="0" t="s">
        <v>7940</v>
      </c>
      <c r="AT1921" s="0" t="n">
        <v>9</v>
      </c>
      <c r="AU1921" s="0" t="n">
        <v>14</v>
      </c>
      <c r="AX1921" s="0" t="s">
        <v>7372</v>
      </c>
      <c r="AY1921" s="0" t="s">
        <v>10181</v>
      </c>
    </row>
    <row r="1922" customFormat="false" ht="15" hidden="false" customHeight="false" outlineLevel="0" collapsed="false">
      <c r="A1922" s="0" t="s">
        <v>10182</v>
      </c>
      <c r="B1922" s="0" t="s">
        <v>9300</v>
      </c>
      <c r="C1922" s="0" t="s">
        <v>10183</v>
      </c>
      <c r="D1922" s="1" t="s">
        <v>10184</v>
      </c>
      <c r="E1922" s="1" t="s">
        <v>10184</v>
      </c>
      <c r="G1922" s="5" t="s">
        <v>10184</v>
      </c>
      <c r="H1922" s="5"/>
      <c r="I1922" s="5"/>
      <c r="J1922" s="5"/>
      <c r="K1922" s="5"/>
      <c r="L1922" s="5"/>
      <c r="M1922" s="5"/>
      <c r="N1922" s="5"/>
      <c r="O1922" s="0" t="s">
        <v>10183</v>
      </c>
      <c r="P1922" s="0" t="s">
        <v>10185</v>
      </c>
      <c r="Q1922" s="0" t="s">
        <v>51</v>
      </c>
      <c r="R1922" s="0" t="s">
        <v>52</v>
      </c>
      <c r="S1922" s="0" t="n">
        <v>4.662</v>
      </c>
      <c r="T1922" s="0" t="n">
        <v>3250</v>
      </c>
      <c r="U1922" s="0" t="n">
        <v>3250</v>
      </c>
      <c r="V1922" s="0" t="n">
        <v>4690</v>
      </c>
      <c r="X1922" s="0" t="n">
        <v>243</v>
      </c>
      <c r="Y1922" s="0" t="s">
        <v>1154</v>
      </c>
      <c r="Z1922" s="0" t="n">
        <v>3250</v>
      </c>
      <c r="AA1922" s="0" t="s">
        <v>54</v>
      </c>
      <c r="AB1922" s="0" t="s">
        <v>54</v>
      </c>
      <c r="AC1922" s="0" t="n">
        <v>20.697</v>
      </c>
      <c r="AD1922" s="0" t="s">
        <v>9312</v>
      </c>
      <c r="AG1922" s="6" t="n">
        <v>42460</v>
      </c>
      <c r="AH1922" s="0" t="n">
        <v>395</v>
      </c>
      <c r="AI1922" s="0" t="n">
        <v>450</v>
      </c>
      <c r="AJ1922" s="6" t="n">
        <v>42460</v>
      </c>
      <c r="AK1922" s="0" t="n">
        <v>20.697</v>
      </c>
      <c r="AL1922" s="6" t="n">
        <v>42460</v>
      </c>
      <c r="AM1922" s="0" t="n">
        <v>7.032</v>
      </c>
      <c r="AN1922" s="0" t="n">
        <v>8.006</v>
      </c>
      <c r="AO1922" s="0" t="n">
        <v>13.918</v>
      </c>
      <c r="AP1922" s="0" t="n">
        <v>15.551</v>
      </c>
      <c r="AQ1922" s="0" t="s">
        <v>9305</v>
      </c>
      <c r="AR1922" s="0" t="s">
        <v>58</v>
      </c>
      <c r="AS1922" s="0" t="s">
        <v>1154</v>
      </c>
      <c r="AT1922" s="0" t="n">
        <v>104</v>
      </c>
      <c r="AU1922" s="0" t="n">
        <v>111</v>
      </c>
      <c r="AV1922" s="0" t="s">
        <v>7372</v>
      </c>
      <c r="AW1922" s="0" t="s">
        <v>7372</v>
      </c>
      <c r="AX1922" s="0" t="s">
        <v>7372</v>
      </c>
    </row>
    <row r="1923" customFormat="false" ht="15" hidden="false" customHeight="false" outlineLevel="0" collapsed="false">
      <c r="A1923" s="0" t="s">
        <v>10186</v>
      </c>
      <c r="B1923" s="0" t="s">
        <v>9300</v>
      </c>
      <c r="C1923" s="0" t="s">
        <v>10187</v>
      </c>
      <c r="D1923" s="1" t="s">
        <v>10188</v>
      </c>
      <c r="E1923" s="1" t="s">
        <v>10188</v>
      </c>
      <c r="G1923" s="5" t="s">
        <v>10188</v>
      </c>
      <c r="H1923" s="5" t="s">
        <v>10189</v>
      </c>
      <c r="I1923" s="5"/>
      <c r="J1923" s="5"/>
      <c r="K1923" s="5"/>
      <c r="L1923" s="5"/>
      <c r="M1923" s="5"/>
      <c r="N1923" s="5"/>
      <c r="O1923" s="0" t="s">
        <v>10187</v>
      </c>
      <c r="P1923" s="0" t="s">
        <v>10190</v>
      </c>
      <c r="Q1923" s="0" t="s">
        <v>51</v>
      </c>
      <c r="R1923" s="0" t="s">
        <v>52</v>
      </c>
      <c r="S1923" s="0" t="n">
        <v>907</v>
      </c>
      <c r="T1923" s="0" t="n">
        <v>2825</v>
      </c>
      <c r="U1923" s="0" t="n">
        <v>2825</v>
      </c>
      <c r="W1923" s="0" t="s">
        <v>10191</v>
      </c>
      <c r="X1923" s="0" t="n">
        <v>34</v>
      </c>
      <c r="Y1923" s="0" t="s">
        <v>1154</v>
      </c>
      <c r="Z1923" s="0" t="n">
        <v>2825</v>
      </c>
      <c r="AA1923" s="0" t="s">
        <v>54</v>
      </c>
      <c r="AB1923" s="0" t="s">
        <v>54</v>
      </c>
      <c r="AC1923" s="0" t="n">
        <v>3.492</v>
      </c>
      <c r="AD1923" s="0" t="s">
        <v>9494</v>
      </c>
      <c r="AG1923" s="6" t="n">
        <v>42460</v>
      </c>
      <c r="AH1923" s="0" t="n">
        <v>6</v>
      </c>
      <c r="AI1923" s="0" t="n">
        <v>7</v>
      </c>
      <c r="AJ1923" s="6" t="n">
        <v>42460</v>
      </c>
      <c r="AK1923" s="0" t="n">
        <v>3.492</v>
      </c>
      <c r="AL1923" s="6" t="n">
        <v>42460</v>
      </c>
      <c r="AM1923" s="0" t="n">
        <v>614</v>
      </c>
      <c r="AN1923" s="0" t="n">
        <v>699</v>
      </c>
      <c r="AO1923" s="0" t="n">
        <v>240</v>
      </c>
      <c r="AP1923" s="0" t="n">
        <v>268</v>
      </c>
      <c r="AQ1923" s="0" t="s">
        <v>9305</v>
      </c>
      <c r="AR1923" s="0" t="s">
        <v>58</v>
      </c>
      <c r="AS1923" s="0" t="s">
        <v>1154</v>
      </c>
      <c r="AT1923" s="0" t="n">
        <v>15</v>
      </c>
      <c r="AU1923" s="0" t="n">
        <v>25</v>
      </c>
      <c r="AV1923" s="0" t="s">
        <v>7372</v>
      </c>
      <c r="AX1923" s="0" t="s">
        <v>7372</v>
      </c>
      <c r="AY1923" s="0" t="s">
        <v>10192</v>
      </c>
    </row>
    <row r="1924" customFormat="false" ht="15" hidden="false" customHeight="false" outlineLevel="0" collapsed="false">
      <c r="A1924" s="0" t="s">
        <v>10193</v>
      </c>
      <c r="B1924" s="0" t="s">
        <v>9300</v>
      </c>
      <c r="C1924" s="0" t="s">
        <v>10194</v>
      </c>
      <c r="D1924" s="1" t="s">
        <v>10195</v>
      </c>
      <c r="E1924" s="1" t="s">
        <v>10195</v>
      </c>
      <c r="G1924" s="5" t="s">
        <v>10195</v>
      </c>
      <c r="H1924" s="5" t="s">
        <v>10196</v>
      </c>
      <c r="I1924" s="5"/>
      <c r="J1924" s="5"/>
      <c r="K1924" s="5"/>
      <c r="L1924" s="5"/>
      <c r="M1924" s="5"/>
      <c r="N1924" s="5" t="s">
        <v>10197</v>
      </c>
      <c r="O1924" s="0" t="s">
        <v>10194</v>
      </c>
      <c r="P1924" s="0" t="s">
        <v>10198</v>
      </c>
      <c r="Q1924" s="0" t="s">
        <v>51</v>
      </c>
      <c r="R1924" s="0" t="s">
        <v>52</v>
      </c>
      <c r="S1924" s="0" t="n">
        <v>1.218</v>
      </c>
      <c r="T1924" s="0" t="n">
        <v>2829</v>
      </c>
      <c r="U1924" s="0" t="n">
        <v>2829</v>
      </c>
      <c r="V1924" s="0" t="n">
        <v>2899</v>
      </c>
      <c r="X1924" s="0" t="n">
        <v>991</v>
      </c>
      <c r="Y1924" s="0" t="s">
        <v>1154</v>
      </c>
      <c r="Z1924" s="0" t="n">
        <v>2829</v>
      </c>
      <c r="AA1924" s="0" t="s">
        <v>54</v>
      </c>
      <c r="AB1924" s="0" t="s">
        <v>54</v>
      </c>
      <c r="AC1924" s="0" t="n">
        <v>1.084</v>
      </c>
      <c r="AD1924" s="0" t="s">
        <v>9312</v>
      </c>
      <c r="AG1924" s="6" t="n">
        <v>42460</v>
      </c>
      <c r="AH1924" s="0" t="n">
        <v>82</v>
      </c>
      <c r="AI1924" s="0" t="n">
        <v>93</v>
      </c>
      <c r="AJ1924" s="6" t="n">
        <v>42460</v>
      </c>
      <c r="AK1924" s="0" t="n">
        <v>1.084</v>
      </c>
      <c r="AL1924" s="6" t="n">
        <v>42460</v>
      </c>
      <c r="AM1924" s="0" t="n">
        <v>3.23</v>
      </c>
      <c r="AN1924" s="0" t="n">
        <v>3.677</v>
      </c>
      <c r="AO1924" s="0" t="n">
        <v>2.77</v>
      </c>
      <c r="AP1924" s="0" t="n">
        <v>3.095</v>
      </c>
      <c r="AQ1924" s="0" t="s">
        <v>9305</v>
      </c>
      <c r="AR1924" s="0" t="s">
        <v>58</v>
      </c>
      <c r="AS1924" s="0" t="s">
        <v>1154</v>
      </c>
      <c r="AT1924" s="0" t="n">
        <v>4</v>
      </c>
      <c r="AU1924" s="0" t="n">
        <v>21</v>
      </c>
      <c r="AW1924" s="0" t="s">
        <v>7372</v>
      </c>
      <c r="AX1924" s="0" t="s">
        <v>7372</v>
      </c>
    </row>
    <row r="1925" customFormat="false" ht="15" hidden="false" customHeight="false" outlineLevel="0" collapsed="false">
      <c r="A1925" s="0" t="s">
        <v>10199</v>
      </c>
      <c r="B1925" s="0" t="s">
        <v>9300</v>
      </c>
      <c r="C1925" s="0" t="s">
        <v>10200</v>
      </c>
      <c r="D1925" s="1" t="s">
        <v>10201</v>
      </c>
      <c r="E1925" s="1" t="s">
        <v>10201</v>
      </c>
      <c r="G1925" s="5" t="s">
        <v>10201</v>
      </c>
      <c r="H1925" s="5"/>
      <c r="I1925" s="5"/>
      <c r="J1925" s="5"/>
      <c r="K1925" s="5"/>
      <c r="L1925" s="5"/>
      <c r="M1925" s="5"/>
      <c r="N1925" s="5" t="s">
        <v>10202</v>
      </c>
      <c r="O1925" s="0" t="s">
        <v>10200</v>
      </c>
      <c r="P1925" s="0" t="s">
        <v>10203</v>
      </c>
      <c r="Q1925" s="0" t="s">
        <v>51</v>
      </c>
      <c r="R1925" s="0" t="s">
        <v>52</v>
      </c>
      <c r="S1925" s="0" t="n">
        <v>3.246</v>
      </c>
      <c r="T1925" s="0" t="n">
        <v>2512</v>
      </c>
      <c r="U1925" s="0" t="n">
        <v>2512</v>
      </c>
      <c r="V1925" s="0" t="n">
        <v>4332</v>
      </c>
      <c r="W1925" s="0" t="s">
        <v>10204</v>
      </c>
      <c r="X1925" s="0" t="n">
        <v>994</v>
      </c>
      <c r="Y1925" s="0" t="s">
        <v>1154</v>
      </c>
      <c r="Z1925" s="0" t="n">
        <v>2512</v>
      </c>
      <c r="AA1925" s="0" t="s">
        <v>54</v>
      </c>
      <c r="AB1925" s="0" t="s">
        <v>54</v>
      </c>
      <c r="AC1925" s="0" t="n">
        <v>8.79</v>
      </c>
      <c r="AD1925" s="0" t="s">
        <v>10205</v>
      </c>
      <c r="AG1925" s="6" t="n">
        <v>42460</v>
      </c>
      <c r="AH1925" s="0" t="n">
        <v>114</v>
      </c>
      <c r="AI1925" s="0" t="n">
        <v>130</v>
      </c>
      <c r="AJ1925" s="6" t="n">
        <v>42460</v>
      </c>
      <c r="AK1925" s="0" t="n">
        <v>8.79</v>
      </c>
      <c r="AL1925" s="6" t="n">
        <v>42460</v>
      </c>
      <c r="AM1925" s="0" t="n">
        <v>2.42</v>
      </c>
      <c r="AN1925" s="0" t="n">
        <v>2.755</v>
      </c>
      <c r="AO1925" s="0" t="n">
        <v>2.394</v>
      </c>
      <c r="AP1925" s="0" t="n">
        <v>2.675</v>
      </c>
      <c r="AQ1925" s="0" t="s">
        <v>9305</v>
      </c>
      <c r="AR1925" s="0" t="s">
        <v>58</v>
      </c>
      <c r="AS1925" s="0" t="s">
        <v>1154</v>
      </c>
      <c r="AT1925" s="0" t="n">
        <v>125</v>
      </c>
      <c r="AU1925" s="0" t="n">
        <v>140</v>
      </c>
      <c r="AX1925" s="0" t="s">
        <v>7372</v>
      </c>
      <c r="AY1925" s="0" t="s">
        <v>9807</v>
      </c>
    </row>
    <row r="1926" customFormat="false" ht="15" hidden="false" customHeight="false" outlineLevel="0" collapsed="false">
      <c r="A1926" s="0" t="s">
        <v>10206</v>
      </c>
      <c r="B1926" s="0" t="s">
        <v>9300</v>
      </c>
      <c r="C1926" s="0" t="s">
        <v>10207</v>
      </c>
      <c r="D1926" s="1" t="s">
        <v>10208</v>
      </c>
      <c r="E1926" s="1" t="s">
        <v>10208</v>
      </c>
      <c r="G1926" s="5" t="s">
        <v>10208</v>
      </c>
      <c r="H1926" s="5"/>
      <c r="I1926" s="5"/>
      <c r="J1926" s="5"/>
      <c r="K1926" s="5"/>
      <c r="L1926" s="5"/>
      <c r="M1926" s="5"/>
      <c r="N1926" s="5"/>
      <c r="O1926" s="0" t="s">
        <v>10207</v>
      </c>
      <c r="P1926" s="0" t="s">
        <v>10209</v>
      </c>
      <c r="Q1926" s="0" t="s">
        <v>51</v>
      </c>
      <c r="R1926" s="0" t="s">
        <v>52</v>
      </c>
      <c r="S1926" s="0" t="n">
        <v>1.778</v>
      </c>
      <c r="T1926" s="0" t="n">
        <v>4299</v>
      </c>
      <c r="U1926" s="0" t="n">
        <v>4299</v>
      </c>
      <c r="V1926" s="0" t="n">
        <v>4211</v>
      </c>
      <c r="X1926" s="0" t="n">
        <v>62</v>
      </c>
      <c r="Y1926" s="0" t="s">
        <v>1154</v>
      </c>
      <c r="Z1926" s="0" t="n">
        <v>4299</v>
      </c>
      <c r="AA1926" s="0" t="s">
        <v>54</v>
      </c>
      <c r="AB1926" s="0" t="s">
        <v>54</v>
      </c>
      <c r="AC1926" s="0" t="n">
        <v>1.77</v>
      </c>
      <c r="AD1926" s="0" t="s">
        <v>9312</v>
      </c>
      <c r="AG1926" s="6" t="n">
        <v>42460</v>
      </c>
      <c r="AH1926" s="0" t="n">
        <v>47</v>
      </c>
      <c r="AI1926" s="0" t="n">
        <v>54</v>
      </c>
      <c r="AJ1926" s="6" t="n">
        <v>42460</v>
      </c>
      <c r="AK1926" s="0" t="n">
        <v>1.77</v>
      </c>
      <c r="AL1926" s="6" t="n">
        <v>42460</v>
      </c>
      <c r="AM1926" s="0" t="n">
        <v>1.532</v>
      </c>
      <c r="AN1926" s="0" t="n">
        <v>1.745</v>
      </c>
      <c r="AO1926" s="0" t="n">
        <v>327</v>
      </c>
      <c r="AP1926" s="0" t="n">
        <v>365</v>
      </c>
      <c r="AQ1926" s="0" t="s">
        <v>9305</v>
      </c>
      <c r="AR1926" s="0" t="s">
        <v>58</v>
      </c>
      <c r="AS1926" s="0" t="s">
        <v>1154</v>
      </c>
      <c r="AT1926" s="0" t="n">
        <v>10</v>
      </c>
      <c r="AU1926" s="0" t="n">
        <v>32</v>
      </c>
      <c r="AW1926" s="0" t="s">
        <v>9312</v>
      </c>
      <c r="AX1926" s="0" t="s">
        <v>7372</v>
      </c>
    </row>
    <row r="1927" customFormat="false" ht="15" hidden="false" customHeight="false" outlineLevel="0" collapsed="false">
      <c r="A1927" s="0" t="s">
        <v>10210</v>
      </c>
      <c r="B1927" s="0" t="s">
        <v>9300</v>
      </c>
      <c r="C1927" s="0" t="s">
        <v>10211</v>
      </c>
      <c r="D1927" s="1" t="s">
        <v>10212</v>
      </c>
      <c r="E1927" s="1" t="s">
        <v>10212</v>
      </c>
      <c r="G1927" s="5" t="s">
        <v>10212</v>
      </c>
      <c r="H1927" s="5" t="s">
        <v>10213</v>
      </c>
      <c r="I1927" s="5" t="s">
        <v>10214</v>
      </c>
      <c r="J1927" s="5"/>
      <c r="K1927" s="5"/>
      <c r="L1927" s="5"/>
      <c r="M1927" s="5"/>
      <c r="N1927" s="5"/>
      <c r="O1927" s="0" t="s">
        <v>10211</v>
      </c>
      <c r="P1927" s="0" t="s">
        <v>10215</v>
      </c>
      <c r="Q1927" s="0" t="s">
        <v>51</v>
      </c>
      <c r="R1927" s="0" t="s">
        <v>52</v>
      </c>
      <c r="S1927" s="0" t="n">
        <v>443</v>
      </c>
      <c r="T1927" s="0" t="n">
        <v>2030</v>
      </c>
      <c r="U1927" s="0" t="n">
        <v>2030</v>
      </c>
      <c r="W1927" s="0" t="s">
        <v>10216</v>
      </c>
      <c r="X1927" s="0" t="n">
        <v>17</v>
      </c>
      <c r="Y1927" s="0" t="s">
        <v>1154</v>
      </c>
      <c r="Z1927" s="0" t="n">
        <v>2030</v>
      </c>
      <c r="AA1927" s="0" t="s">
        <v>54</v>
      </c>
      <c r="AB1927" s="0" t="s">
        <v>54</v>
      </c>
      <c r="AC1927" s="0" t="n">
        <v>1.202</v>
      </c>
      <c r="AD1927" s="0" t="s">
        <v>10164</v>
      </c>
      <c r="AG1927" s="6" t="n">
        <v>42460</v>
      </c>
      <c r="AH1927" s="0" t="n">
        <v>61</v>
      </c>
      <c r="AI1927" s="0" t="n">
        <v>69</v>
      </c>
      <c r="AJ1927" s="6" t="n">
        <v>42460</v>
      </c>
      <c r="AK1927" s="0" t="n">
        <v>1.202</v>
      </c>
      <c r="AL1927" s="6" t="n">
        <v>42460</v>
      </c>
      <c r="AM1927" s="0" t="n">
        <v>511</v>
      </c>
      <c r="AN1927" s="0" t="n">
        <v>581</v>
      </c>
      <c r="AO1927" s="0" t="n">
        <v>1.187</v>
      </c>
      <c r="AP1927" s="0" t="n">
        <v>1.326</v>
      </c>
      <c r="AQ1927" s="0" t="s">
        <v>9305</v>
      </c>
      <c r="AR1927" s="0" t="s">
        <v>58</v>
      </c>
      <c r="AS1927" s="0" t="s">
        <v>1154</v>
      </c>
      <c r="AT1927" s="0" t="n">
        <v>13</v>
      </c>
      <c r="AU1927" s="0" t="n">
        <v>15</v>
      </c>
      <c r="AV1927" s="0" t="s">
        <v>9312</v>
      </c>
      <c r="AX1927" s="0" t="s">
        <v>7372</v>
      </c>
    </row>
    <row r="1928" customFormat="false" ht="15" hidden="false" customHeight="false" outlineLevel="0" collapsed="false">
      <c r="A1928" s="0" t="s">
        <v>10217</v>
      </c>
      <c r="B1928" s="0" t="s">
        <v>9300</v>
      </c>
      <c r="C1928" s="0" t="s">
        <v>10218</v>
      </c>
      <c r="D1928" s="1" t="s">
        <v>10219</v>
      </c>
      <c r="E1928" s="1" t="s">
        <v>10219</v>
      </c>
      <c r="G1928" s="5" t="s">
        <v>10219</v>
      </c>
      <c r="H1928" s="5"/>
      <c r="I1928" s="5"/>
      <c r="J1928" s="5"/>
      <c r="K1928" s="5"/>
      <c r="L1928" s="5"/>
      <c r="M1928" s="5"/>
      <c r="N1928" s="5"/>
      <c r="O1928" s="0" t="s">
        <v>10218</v>
      </c>
      <c r="P1928" s="0" t="s">
        <v>10220</v>
      </c>
      <c r="Q1928" s="0" t="s">
        <v>51</v>
      </c>
      <c r="R1928" s="0" t="s">
        <v>52</v>
      </c>
      <c r="S1928" s="0" t="n">
        <v>752</v>
      </c>
      <c r="T1928" s="0" t="n">
        <v>2611</v>
      </c>
      <c r="U1928" s="0" t="n">
        <v>2611</v>
      </c>
      <c r="X1928" s="0" t="n">
        <v>73</v>
      </c>
      <c r="Y1928" s="0" t="s">
        <v>1154</v>
      </c>
      <c r="Z1928" s="0" t="n">
        <v>2611</v>
      </c>
      <c r="AA1928" s="0" t="s">
        <v>54</v>
      </c>
      <c r="AB1928" s="0" t="s">
        <v>54</v>
      </c>
      <c r="AC1928" s="0" t="n">
        <v>5.634</v>
      </c>
      <c r="AD1928" s="0" t="s">
        <v>10221</v>
      </c>
      <c r="AG1928" s="6" t="n">
        <v>42460</v>
      </c>
      <c r="AH1928" s="0" t="n">
        <v>14</v>
      </c>
      <c r="AI1928" s="0" t="n">
        <v>16</v>
      </c>
      <c r="AJ1928" s="6" t="n">
        <v>42460</v>
      </c>
      <c r="AK1928" s="0" t="n">
        <v>5.634</v>
      </c>
      <c r="AL1928" s="6" t="n">
        <v>42460</v>
      </c>
      <c r="AM1928" s="0" t="n">
        <v>599</v>
      </c>
      <c r="AN1928" s="0" t="n">
        <v>682</v>
      </c>
      <c r="AO1928" s="0" t="n">
        <v>345</v>
      </c>
      <c r="AP1928" s="0" t="n">
        <v>386</v>
      </c>
      <c r="AQ1928" s="0" t="s">
        <v>9305</v>
      </c>
      <c r="AR1928" s="0" t="s">
        <v>58</v>
      </c>
      <c r="AS1928" s="0" t="s">
        <v>1154</v>
      </c>
      <c r="AT1928" s="0" t="n">
        <v>42</v>
      </c>
      <c r="AU1928" s="0" t="n">
        <v>44</v>
      </c>
      <c r="AV1928" s="0" t="s">
        <v>7487</v>
      </c>
      <c r="AX1928" s="0" t="s">
        <v>7372</v>
      </c>
    </row>
    <row r="1929" customFormat="false" ht="15" hidden="false" customHeight="false" outlineLevel="0" collapsed="false">
      <c r="A1929" s="0" t="s">
        <v>10222</v>
      </c>
      <c r="B1929" s="0" t="s">
        <v>9300</v>
      </c>
      <c r="C1929" s="0" t="s">
        <v>10223</v>
      </c>
      <c r="D1929" s="1" t="s">
        <v>10224</v>
      </c>
      <c r="E1929" s="1" t="s">
        <v>10224</v>
      </c>
      <c r="G1929" s="5" t="s">
        <v>10224</v>
      </c>
      <c r="H1929" s="5"/>
      <c r="I1929" s="5"/>
      <c r="J1929" s="5"/>
      <c r="K1929" s="5"/>
      <c r="L1929" s="5"/>
      <c r="M1929" s="5"/>
      <c r="N1929" s="5"/>
      <c r="O1929" s="0" t="s">
        <v>10223</v>
      </c>
      <c r="P1929" s="0" t="s">
        <v>10225</v>
      </c>
      <c r="Q1929" s="0" t="s">
        <v>51</v>
      </c>
      <c r="R1929" s="0" t="s">
        <v>52</v>
      </c>
      <c r="S1929" s="0" t="n">
        <v>112</v>
      </c>
      <c r="T1929" s="0" t="n">
        <v>2611</v>
      </c>
      <c r="U1929" s="0" t="n">
        <v>2611</v>
      </c>
      <c r="V1929" s="0" t="n">
        <v>4652</v>
      </c>
      <c r="W1929" s="0" t="s">
        <v>10226</v>
      </c>
      <c r="X1929" s="0" t="n">
        <v>19</v>
      </c>
      <c r="Y1929" s="0" t="s">
        <v>53</v>
      </c>
      <c r="Z1929" s="0" t="n">
        <v>2611</v>
      </c>
      <c r="AA1929" s="0" t="s">
        <v>54</v>
      </c>
      <c r="AB1929" s="0" t="s">
        <v>54</v>
      </c>
      <c r="AC1929" s="0" t="n">
        <v>681</v>
      </c>
      <c r="AG1929" s="6" t="n">
        <v>42460</v>
      </c>
      <c r="AH1929" s="0" t="n">
        <v>-14</v>
      </c>
      <c r="AI1929" s="0" t="n">
        <v>-16</v>
      </c>
      <c r="AJ1929" s="6" t="n">
        <v>42460</v>
      </c>
      <c r="AK1929" s="0" t="n">
        <v>681</v>
      </c>
      <c r="AL1929" s="6" t="n">
        <v>42460</v>
      </c>
      <c r="AM1929" s="0" t="n">
        <v>182</v>
      </c>
      <c r="AN1929" s="0" t="n">
        <v>207</v>
      </c>
      <c r="AO1929" s="0" t="n">
        <v>118</v>
      </c>
      <c r="AP1929" s="0" t="n">
        <v>132</v>
      </c>
      <c r="AQ1929" s="0" t="s">
        <v>9305</v>
      </c>
      <c r="AR1929" s="0" t="s">
        <v>58</v>
      </c>
      <c r="AS1929" s="0" t="s">
        <v>53</v>
      </c>
      <c r="AT1929" s="0" t="n">
        <v>12</v>
      </c>
      <c r="AU1929" s="0" t="n">
        <v>13</v>
      </c>
      <c r="AX1929" s="0" t="s">
        <v>7372</v>
      </c>
      <c r="AY1929" s="0" t="s">
        <v>10227</v>
      </c>
    </row>
    <row r="1930" customFormat="false" ht="15" hidden="false" customHeight="false" outlineLevel="0" collapsed="false">
      <c r="A1930" s="0" t="s">
        <v>10228</v>
      </c>
      <c r="B1930" s="0" t="s">
        <v>9300</v>
      </c>
      <c r="C1930" s="0" t="s">
        <v>10229</v>
      </c>
      <c r="D1930" s="1" t="s">
        <v>10230</v>
      </c>
      <c r="E1930" s="1" t="s">
        <v>10230</v>
      </c>
      <c r="G1930" s="5" t="s">
        <v>10230</v>
      </c>
      <c r="H1930" s="5"/>
      <c r="I1930" s="5"/>
      <c r="J1930" s="5"/>
      <c r="K1930" s="5"/>
      <c r="L1930" s="5"/>
      <c r="M1930" s="5"/>
      <c r="N1930" s="5"/>
      <c r="O1930" s="0" t="s">
        <v>10229</v>
      </c>
      <c r="P1930" s="0" t="s">
        <v>10231</v>
      </c>
      <c r="Q1930" s="0" t="s">
        <v>51</v>
      </c>
      <c r="R1930" s="0" t="s">
        <v>52</v>
      </c>
      <c r="S1930" s="0" t="n">
        <v>287</v>
      </c>
      <c r="T1930" s="0" t="n">
        <v>2611</v>
      </c>
      <c r="U1930" s="0" t="n">
        <v>2611</v>
      </c>
      <c r="V1930" s="0" t="n">
        <v>2899</v>
      </c>
      <c r="X1930" s="0" t="n">
        <v>43</v>
      </c>
      <c r="Y1930" s="0" t="s">
        <v>1154</v>
      </c>
      <c r="Z1930" s="0" t="n">
        <v>2611</v>
      </c>
      <c r="AA1930" s="0" t="s">
        <v>54</v>
      </c>
      <c r="AB1930" s="0" t="s">
        <v>54</v>
      </c>
      <c r="AC1930" s="0" t="n">
        <v>1.215</v>
      </c>
      <c r="AD1930" s="0" t="s">
        <v>9387</v>
      </c>
      <c r="AG1930" s="6" t="n">
        <v>42460</v>
      </c>
      <c r="AH1930" s="0" t="n">
        <v>8</v>
      </c>
      <c r="AI1930" s="0" t="n">
        <v>9</v>
      </c>
      <c r="AJ1930" s="6" t="n">
        <v>42460</v>
      </c>
      <c r="AK1930" s="0" t="n">
        <v>1.215</v>
      </c>
      <c r="AL1930" s="6" t="n">
        <v>42460</v>
      </c>
      <c r="AM1930" s="0" t="n">
        <v>333</v>
      </c>
      <c r="AN1930" s="0" t="n">
        <v>380</v>
      </c>
      <c r="AO1930" s="0" t="n">
        <v>82</v>
      </c>
      <c r="AP1930" s="0" t="n">
        <v>92</v>
      </c>
      <c r="AQ1930" s="0" t="s">
        <v>9305</v>
      </c>
      <c r="AR1930" s="0" t="s">
        <v>58</v>
      </c>
      <c r="AS1930" s="0" t="s">
        <v>1154</v>
      </c>
      <c r="AT1930" s="0" t="n">
        <v>10</v>
      </c>
      <c r="AU1930" s="0" t="n">
        <v>19</v>
      </c>
      <c r="AV1930" s="0" t="s">
        <v>9539</v>
      </c>
      <c r="AX1930" s="0" t="s">
        <v>7372</v>
      </c>
      <c r="AY1930" s="0" t="s">
        <v>10232</v>
      </c>
    </row>
    <row r="1931" customFormat="false" ht="15" hidden="false" customHeight="false" outlineLevel="0" collapsed="false">
      <c r="A1931" s="0" t="s">
        <v>10233</v>
      </c>
      <c r="B1931" s="0" t="s">
        <v>9300</v>
      </c>
      <c r="C1931" s="0" t="s">
        <v>10234</v>
      </c>
      <c r="D1931" s="1" t="s">
        <v>10235</v>
      </c>
      <c r="E1931" s="1" t="s">
        <v>10235</v>
      </c>
      <c r="G1931" s="5" t="s">
        <v>10235</v>
      </c>
      <c r="H1931" s="5" t="s">
        <v>10236</v>
      </c>
      <c r="I1931" s="5"/>
      <c r="J1931" s="5"/>
      <c r="K1931" s="5"/>
      <c r="L1931" s="5"/>
      <c r="M1931" s="5"/>
      <c r="N1931" s="5"/>
      <c r="O1931" s="0" t="s">
        <v>10234</v>
      </c>
      <c r="P1931" s="0" t="s">
        <v>10237</v>
      </c>
      <c r="Q1931" s="0" t="s">
        <v>51</v>
      </c>
      <c r="R1931" s="0" t="s">
        <v>52</v>
      </c>
      <c r="S1931" s="0" t="n">
        <v>807</v>
      </c>
      <c r="T1931" s="0" t="n">
        <v>2042</v>
      </c>
      <c r="U1931" s="0" t="n">
        <v>2042</v>
      </c>
      <c r="V1931" s="0" t="n">
        <v>4778</v>
      </c>
      <c r="X1931" s="0" t="n">
        <v>24</v>
      </c>
      <c r="Y1931" s="0" t="s">
        <v>1154</v>
      </c>
      <c r="Z1931" s="0" t="n">
        <v>2042</v>
      </c>
      <c r="AA1931" s="0" t="s">
        <v>54</v>
      </c>
      <c r="AB1931" s="0" t="s">
        <v>54</v>
      </c>
      <c r="AC1931" s="0" t="n">
        <v>1.223</v>
      </c>
      <c r="AD1931" s="0" t="s">
        <v>10238</v>
      </c>
      <c r="AG1931" s="6" t="n">
        <v>42460</v>
      </c>
      <c r="AH1931" s="0" t="n">
        <v>4</v>
      </c>
      <c r="AI1931" s="0" t="n">
        <v>5</v>
      </c>
      <c r="AJ1931" s="6" t="n">
        <v>42460</v>
      </c>
      <c r="AK1931" s="0" t="n">
        <v>1.223</v>
      </c>
      <c r="AL1931" s="6" t="n">
        <v>42460</v>
      </c>
      <c r="AM1931" s="0" t="n">
        <v>653</v>
      </c>
      <c r="AN1931" s="0" t="n">
        <v>744</v>
      </c>
      <c r="AO1931" s="0" t="n">
        <v>1.13</v>
      </c>
      <c r="AP1931" s="0" t="n">
        <v>1.263</v>
      </c>
      <c r="AQ1931" s="0" t="s">
        <v>9305</v>
      </c>
      <c r="AR1931" s="0" t="s">
        <v>58</v>
      </c>
      <c r="AS1931" s="0" t="s">
        <v>1154</v>
      </c>
      <c r="AT1931" s="0" t="n">
        <v>13</v>
      </c>
      <c r="AU1931" s="0" t="n">
        <v>21</v>
      </c>
      <c r="AV1931" s="0" t="s">
        <v>7372</v>
      </c>
      <c r="AX1931" s="0" t="s">
        <v>7372</v>
      </c>
      <c r="AY1931" s="0" t="s">
        <v>10239</v>
      </c>
    </row>
    <row r="1932" customFormat="false" ht="15" hidden="false" customHeight="false" outlineLevel="0" collapsed="false">
      <c r="A1932" s="0" t="s">
        <v>10240</v>
      </c>
      <c r="B1932" s="0" t="s">
        <v>9300</v>
      </c>
      <c r="C1932" s="0" t="s">
        <v>10241</v>
      </c>
      <c r="D1932" s="1" t="s">
        <v>10242</v>
      </c>
      <c r="E1932" s="1" t="s">
        <v>10242</v>
      </c>
      <c r="G1932" s="5" t="s">
        <v>10242</v>
      </c>
      <c r="H1932" s="5" t="s">
        <v>10243</v>
      </c>
      <c r="I1932" s="5"/>
      <c r="J1932" s="5"/>
      <c r="K1932" s="5"/>
      <c r="L1932" s="5"/>
      <c r="M1932" s="5"/>
      <c r="N1932" s="5"/>
      <c r="O1932" s="0" t="s">
        <v>10241</v>
      </c>
      <c r="P1932" s="0" t="s">
        <v>10244</v>
      </c>
      <c r="Q1932" s="0" t="s">
        <v>51</v>
      </c>
      <c r="R1932" s="0" t="s">
        <v>52</v>
      </c>
      <c r="S1932" s="0" t="n">
        <v>5.43</v>
      </c>
      <c r="T1932" s="0" t="n">
        <v>1920</v>
      </c>
      <c r="U1932" s="0" t="n">
        <v>1920</v>
      </c>
      <c r="V1932" s="0" t="n">
        <v>2059</v>
      </c>
      <c r="W1932" s="0" t="s">
        <v>10245</v>
      </c>
      <c r="X1932" s="0" t="n">
        <v>833</v>
      </c>
      <c r="Y1932" s="0" t="s">
        <v>7940</v>
      </c>
      <c r="Z1932" s="0" t="n">
        <v>1920</v>
      </c>
      <c r="AA1932" s="0" t="s">
        <v>54</v>
      </c>
      <c r="AB1932" s="0" t="s">
        <v>54</v>
      </c>
      <c r="AC1932" s="0" t="n">
        <v>5.866</v>
      </c>
      <c r="AD1932" s="0" t="s">
        <v>10246</v>
      </c>
      <c r="AG1932" s="6" t="n">
        <v>42460</v>
      </c>
      <c r="AH1932" s="0" t="n">
        <v>26</v>
      </c>
      <c r="AI1932" s="0" t="n">
        <v>30</v>
      </c>
      <c r="AJ1932" s="6" t="n">
        <v>42460</v>
      </c>
      <c r="AK1932" s="0" t="n">
        <v>5.866</v>
      </c>
      <c r="AL1932" s="6" t="n">
        <v>42460</v>
      </c>
      <c r="AM1932" s="0" t="n">
        <v>4.119</v>
      </c>
      <c r="AN1932" s="0" t="n">
        <v>4.69</v>
      </c>
      <c r="AO1932" s="0" t="n">
        <v>1.332</v>
      </c>
      <c r="AP1932" s="0" t="n">
        <v>1.489</v>
      </c>
      <c r="AQ1932" s="0" t="s">
        <v>9305</v>
      </c>
      <c r="AR1932" s="0" t="s">
        <v>58</v>
      </c>
      <c r="AS1932" s="0" t="s">
        <v>7940</v>
      </c>
      <c r="AT1932" s="0" t="n">
        <v>23</v>
      </c>
      <c r="AU1932" s="0" t="n">
        <v>52</v>
      </c>
      <c r="AX1932" s="0" t="s">
        <v>7372</v>
      </c>
      <c r="AY1932" s="0" t="s">
        <v>10247</v>
      </c>
    </row>
    <row r="1933" customFormat="false" ht="15" hidden="false" customHeight="false" outlineLevel="0" collapsed="false">
      <c r="A1933" s="0" t="s">
        <v>10248</v>
      </c>
      <c r="B1933" s="0" t="s">
        <v>9300</v>
      </c>
      <c r="C1933" s="0" t="s">
        <v>10249</v>
      </c>
      <c r="D1933" s="1" t="s">
        <v>10250</v>
      </c>
      <c r="E1933" s="1" t="s">
        <v>10250</v>
      </c>
      <c r="G1933" s="5" t="s">
        <v>10250</v>
      </c>
      <c r="H1933" s="5"/>
      <c r="I1933" s="5"/>
      <c r="J1933" s="5"/>
      <c r="K1933" s="5"/>
      <c r="L1933" s="5"/>
      <c r="M1933" s="5"/>
      <c r="N1933" s="5"/>
      <c r="O1933" s="0" t="s">
        <v>10249</v>
      </c>
      <c r="P1933" s="0" t="s">
        <v>10251</v>
      </c>
      <c r="Q1933" s="0" t="s">
        <v>51</v>
      </c>
      <c r="R1933" s="0" t="s">
        <v>52</v>
      </c>
      <c r="S1933" s="0" t="n">
        <v>2.138</v>
      </c>
      <c r="T1933" s="0" t="n">
        <v>3109</v>
      </c>
      <c r="U1933" s="0" t="n">
        <v>3109</v>
      </c>
      <c r="X1933" s="0" t="n">
        <v>999</v>
      </c>
      <c r="Y1933" s="0" t="s">
        <v>1154</v>
      </c>
      <c r="Z1933" s="0" t="n">
        <v>3109</v>
      </c>
      <c r="AA1933" s="0" t="s">
        <v>54</v>
      </c>
      <c r="AB1933" s="0" t="s">
        <v>54</v>
      </c>
      <c r="AC1933" s="0" t="n">
        <v>4.71</v>
      </c>
      <c r="AD1933" s="0" t="s">
        <v>9862</v>
      </c>
      <c r="AG1933" s="6" t="n">
        <v>42460</v>
      </c>
      <c r="AH1933" s="0" t="n">
        <v>71</v>
      </c>
      <c r="AI1933" s="0" t="n">
        <v>81</v>
      </c>
      <c r="AJ1933" s="6" t="n">
        <v>42460</v>
      </c>
      <c r="AK1933" s="0" t="n">
        <v>4.71</v>
      </c>
      <c r="AL1933" s="6" t="n">
        <v>42460</v>
      </c>
      <c r="AM1933" s="0" t="n">
        <v>1.696</v>
      </c>
      <c r="AN1933" s="0" t="n">
        <v>1.931</v>
      </c>
      <c r="AO1933" s="0" t="n">
        <v>922</v>
      </c>
      <c r="AP1933" s="0" t="n">
        <v>1.03</v>
      </c>
      <c r="AQ1933" s="0" t="s">
        <v>9305</v>
      </c>
      <c r="AR1933" s="0" t="s">
        <v>58</v>
      </c>
      <c r="AS1933" s="0" t="s">
        <v>1154</v>
      </c>
      <c r="AT1933" s="0" t="n">
        <v>14</v>
      </c>
      <c r="AU1933" s="0" t="n">
        <v>35</v>
      </c>
      <c r="AV1933" s="0" t="s">
        <v>10246</v>
      </c>
      <c r="AX1933" s="0" t="s">
        <v>7372</v>
      </c>
    </row>
    <row r="1934" customFormat="false" ht="15" hidden="false" customHeight="false" outlineLevel="0" collapsed="false">
      <c r="A1934" s="0" t="s">
        <v>10252</v>
      </c>
      <c r="B1934" s="0" t="s">
        <v>9300</v>
      </c>
      <c r="C1934" s="0" t="s">
        <v>10253</v>
      </c>
      <c r="D1934" s="1" t="s">
        <v>10254</v>
      </c>
      <c r="E1934" s="1" t="s">
        <v>10254</v>
      </c>
      <c r="G1934" s="5" t="s">
        <v>10254</v>
      </c>
      <c r="H1934" s="5"/>
      <c r="I1934" s="5"/>
      <c r="J1934" s="5"/>
      <c r="K1934" s="5"/>
      <c r="L1934" s="5"/>
      <c r="M1934" s="5"/>
      <c r="N1934" s="5"/>
      <c r="O1934" s="0" t="s">
        <v>10253</v>
      </c>
      <c r="P1934" s="0" t="s">
        <v>10255</v>
      </c>
      <c r="Q1934" s="0" t="s">
        <v>51</v>
      </c>
      <c r="R1934" s="0" t="s">
        <v>52</v>
      </c>
      <c r="S1934" s="0" t="n">
        <v>348</v>
      </c>
      <c r="T1934" s="0" t="n">
        <v>2651</v>
      </c>
      <c r="U1934" s="0" t="n">
        <v>2651</v>
      </c>
      <c r="X1934" s="0" t="n">
        <v>11</v>
      </c>
      <c r="Y1934" s="0" t="s">
        <v>1154</v>
      </c>
      <c r="Z1934" s="0" t="n">
        <v>2651</v>
      </c>
      <c r="AA1934" s="0" t="s">
        <v>54</v>
      </c>
      <c r="AB1934" s="0" t="s">
        <v>54</v>
      </c>
      <c r="AC1934" s="0" t="n">
        <v>443</v>
      </c>
      <c r="AD1934" s="0" t="s">
        <v>9862</v>
      </c>
      <c r="AG1934" s="6" t="n">
        <v>42460</v>
      </c>
      <c r="AH1934" s="0" t="n">
        <v>8</v>
      </c>
      <c r="AI1934" s="0" t="n">
        <v>9</v>
      </c>
      <c r="AJ1934" s="6" t="n">
        <v>42460</v>
      </c>
      <c r="AK1934" s="0" t="n">
        <v>443</v>
      </c>
      <c r="AL1934" s="6" t="n">
        <v>42460</v>
      </c>
      <c r="AM1934" s="0" t="n">
        <v>290</v>
      </c>
      <c r="AN1934" s="0" t="n">
        <v>330</v>
      </c>
      <c r="AO1934" s="0" t="n">
        <v>854</v>
      </c>
      <c r="AP1934" s="0" t="n">
        <v>954</v>
      </c>
      <c r="AQ1934" s="0" t="s">
        <v>9305</v>
      </c>
      <c r="AR1934" s="0" t="s">
        <v>58</v>
      </c>
      <c r="AS1934" s="0" t="s">
        <v>1154</v>
      </c>
      <c r="AT1934" s="0" t="n">
        <v>7</v>
      </c>
      <c r="AU1934" s="0" t="n">
        <v>9</v>
      </c>
      <c r="AV1934" s="0" t="s">
        <v>10246</v>
      </c>
      <c r="AW1934" s="0" t="s">
        <v>10246</v>
      </c>
      <c r="AX1934" s="0" t="s">
        <v>7372</v>
      </c>
      <c r="AY1934" s="0" t="s">
        <v>10256</v>
      </c>
    </row>
    <row r="1935" customFormat="false" ht="15" hidden="false" customHeight="false" outlineLevel="0" collapsed="false">
      <c r="A1935" s="0" t="s">
        <v>10257</v>
      </c>
      <c r="B1935" s="0" t="s">
        <v>9300</v>
      </c>
      <c r="C1935" s="0" t="s">
        <v>10258</v>
      </c>
      <c r="D1935" s="1" t="s">
        <v>10259</v>
      </c>
      <c r="E1935" s="1" t="s">
        <v>10259</v>
      </c>
      <c r="G1935" s="5" t="s">
        <v>10259</v>
      </c>
      <c r="H1935" s="5"/>
      <c r="I1935" s="5"/>
      <c r="J1935" s="5"/>
      <c r="K1935" s="5"/>
      <c r="L1935" s="5"/>
      <c r="M1935" s="5"/>
      <c r="N1935" s="5"/>
      <c r="O1935" s="0" t="s">
        <v>10258</v>
      </c>
      <c r="P1935" s="0" t="s">
        <v>10260</v>
      </c>
      <c r="Q1935" s="0" t="s">
        <v>51</v>
      </c>
      <c r="R1935" s="0" t="s">
        <v>52</v>
      </c>
      <c r="S1935" s="0" t="n">
        <v>799</v>
      </c>
      <c r="T1935" s="0" t="n">
        <v>2059</v>
      </c>
      <c r="U1935" s="0" t="n">
        <v>2059</v>
      </c>
      <c r="W1935" s="0" t="s">
        <v>10261</v>
      </c>
      <c r="X1935" s="0" t="n">
        <v>65</v>
      </c>
      <c r="Y1935" s="0" t="s">
        <v>1154</v>
      </c>
      <c r="Z1935" s="0" t="n">
        <v>2059</v>
      </c>
      <c r="AA1935" s="0" t="s">
        <v>54</v>
      </c>
      <c r="AB1935" s="0" t="s">
        <v>54</v>
      </c>
      <c r="AC1935" s="0" t="n">
        <v>1.564</v>
      </c>
      <c r="AD1935" s="0" t="s">
        <v>10262</v>
      </c>
      <c r="AG1935" s="6" t="n">
        <v>42460</v>
      </c>
      <c r="AH1935" s="0" t="n">
        <v>60</v>
      </c>
      <c r="AI1935" s="0" t="n">
        <v>69</v>
      </c>
      <c r="AJ1935" s="6" t="n">
        <v>42460</v>
      </c>
      <c r="AK1935" s="0" t="n">
        <v>1.564</v>
      </c>
      <c r="AL1935" s="6" t="n">
        <v>42460</v>
      </c>
      <c r="AM1935" s="0" t="n">
        <v>1.305</v>
      </c>
      <c r="AN1935" s="0" t="n">
        <v>1.485</v>
      </c>
      <c r="AO1935" s="0" t="n">
        <v>1.396</v>
      </c>
      <c r="AP1935" s="0" t="n">
        <v>1.56</v>
      </c>
      <c r="AQ1935" s="0" t="s">
        <v>9305</v>
      </c>
      <c r="AR1935" s="0" t="s">
        <v>58</v>
      </c>
      <c r="AS1935" s="0" t="s">
        <v>1154</v>
      </c>
      <c r="AT1935" s="0" t="n">
        <v>8</v>
      </c>
      <c r="AU1935" s="0" t="n">
        <v>16</v>
      </c>
      <c r="AX1935" s="0" t="s">
        <v>7372</v>
      </c>
    </row>
    <row r="1936" customFormat="false" ht="15" hidden="false" customHeight="false" outlineLevel="0" collapsed="false">
      <c r="A1936" s="0" t="s">
        <v>10263</v>
      </c>
      <c r="B1936" s="0" t="s">
        <v>9300</v>
      </c>
      <c r="C1936" s="0" t="s">
        <v>10264</v>
      </c>
      <c r="D1936" s="1" t="s">
        <v>10265</v>
      </c>
      <c r="E1936" s="1" t="s">
        <v>10265</v>
      </c>
      <c r="G1936" s="5" t="s">
        <v>10265</v>
      </c>
      <c r="H1936" s="5"/>
      <c r="I1936" s="5"/>
      <c r="J1936" s="5"/>
      <c r="K1936" s="5"/>
      <c r="L1936" s="5"/>
      <c r="M1936" s="5"/>
      <c r="N1936" s="5"/>
      <c r="O1936" s="0" t="s">
        <v>10264</v>
      </c>
      <c r="P1936" s="0" t="s">
        <v>10266</v>
      </c>
      <c r="Q1936" s="0" t="s">
        <v>51</v>
      </c>
      <c r="R1936" s="0" t="s">
        <v>52</v>
      </c>
      <c r="S1936" s="0" t="n">
        <v>846</v>
      </c>
      <c r="T1936" s="0" t="n">
        <v>2612</v>
      </c>
      <c r="U1936" s="0" t="n">
        <v>2612</v>
      </c>
      <c r="X1936" s="0" t="n">
        <v>29</v>
      </c>
      <c r="Y1936" s="0" t="s">
        <v>1154</v>
      </c>
      <c r="Z1936" s="0" t="n">
        <v>2612</v>
      </c>
      <c r="AA1936" s="0" t="s">
        <v>54</v>
      </c>
      <c r="AB1936" s="0" t="s">
        <v>54</v>
      </c>
      <c r="AC1936" s="0" t="n">
        <v>9.491</v>
      </c>
      <c r="AD1936" s="0" t="s">
        <v>10267</v>
      </c>
      <c r="AG1936" s="6" t="n">
        <v>42460</v>
      </c>
      <c r="AH1936" s="0" t="e">
        <f aca="false">+ac0-88</f>
        <v>#NAME?</v>
      </c>
      <c r="AI1936" s="0" t="e">
        <f aca="false">+ac0-100</f>
        <v>#NAME?</v>
      </c>
      <c r="AJ1936" s="6" t="n">
        <v>42460</v>
      </c>
      <c r="AK1936" s="0" t="n">
        <v>9.491</v>
      </c>
      <c r="AL1936" s="6" t="n">
        <v>42460</v>
      </c>
      <c r="AM1936" s="0" t="n">
        <v>855</v>
      </c>
      <c r="AN1936" s="0" t="n">
        <v>973</v>
      </c>
      <c r="AO1936" s="0" t="n">
        <v>333</v>
      </c>
      <c r="AP1936" s="0" t="n">
        <v>373</v>
      </c>
      <c r="AQ1936" s="0" t="s">
        <v>9305</v>
      </c>
      <c r="AR1936" s="0" t="s">
        <v>58</v>
      </c>
      <c r="AS1936" s="0" t="s">
        <v>1154</v>
      </c>
      <c r="AT1936" s="0" t="n">
        <v>13</v>
      </c>
      <c r="AU1936" s="0" t="n">
        <v>17</v>
      </c>
      <c r="AV1936" s="0" t="s">
        <v>7372</v>
      </c>
      <c r="AX1936" s="0" t="s">
        <v>7372</v>
      </c>
      <c r="AY1936" s="0" t="s">
        <v>10268</v>
      </c>
    </row>
    <row r="1937" customFormat="false" ht="15" hidden="false" customHeight="false" outlineLevel="0" collapsed="false">
      <c r="A1937" s="0" t="s">
        <v>10269</v>
      </c>
      <c r="B1937" s="0" t="s">
        <v>9300</v>
      </c>
      <c r="C1937" s="0" t="s">
        <v>10270</v>
      </c>
      <c r="D1937" s="1" t="s">
        <v>10271</v>
      </c>
      <c r="E1937" s="1" t="s">
        <v>10271</v>
      </c>
      <c r="G1937" s="5" t="s">
        <v>10271</v>
      </c>
      <c r="H1937" s="5"/>
      <c r="I1937" s="5"/>
      <c r="J1937" s="5"/>
      <c r="K1937" s="5"/>
      <c r="L1937" s="5"/>
      <c r="M1937" s="5"/>
      <c r="N1937" s="5"/>
      <c r="O1937" s="0" t="s">
        <v>10270</v>
      </c>
      <c r="P1937" s="0" t="s">
        <v>10272</v>
      </c>
      <c r="Q1937" s="0" t="s">
        <v>51</v>
      </c>
      <c r="R1937" s="0" t="s">
        <v>52</v>
      </c>
      <c r="S1937" s="0" t="n">
        <v>4.523</v>
      </c>
      <c r="T1937" s="0" t="n">
        <v>2920</v>
      </c>
      <c r="U1937" s="0" t="n">
        <v>2920</v>
      </c>
      <c r="V1937" s="0" t="n">
        <v>2910</v>
      </c>
      <c r="W1937" s="0" t="s">
        <v>10273</v>
      </c>
      <c r="X1937" s="0" t="n">
        <v>863</v>
      </c>
      <c r="Y1937" s="0" t="s">
        <v>7940</v>
      </c>
      <c r="Z1937" s="0" t="n">
        <v>2920</v>
      </c>
      <c r="AA1937" s="0" t="s">
        <v>54</v>
      </c>
      <c r="AB1937" s="0" t="s">
        <v>54</v>
      </c>
      <c r="AC1937" s="0" t="n">
        <v>3.903</v>
      </c>
      <c r="AD1937" s="0" t="s">
        <v>10274</v>
      </c>
      <c r="AG1937" s="6" t="n">
        <v>42460</v>
      </c>
      <c r="AH1937" s="0" t="n">
        <v>62</v>
      </c>
      <c r="AI1937" s="0" t="n">
        <v>70</v>
      </c>
      <c r="AJ1937" s="6" t="n">
        <v>42460</v>
      </c>
      <c r="AK1937" s="0" t="n">
        <v>3.903</v>
      </c>
      <c r="AL1937" s="6" t="n">
        <v>42460</v>
      </c>
      <c r="AM1937" s="0" t="n">
        <v>2.047</v>
      </c>
      <c r="AN1937" s="0" t="n">
        <v>2.331</v>
      </c>
      <c r="AO1937" s="0" t="n">
        <v>1.439</v>
      </c>
      <c r="AP1937" s="0" t="n">
        <v>1.608</v>
      </c>
      <c r="AQ1937" s="0" t="s">
        <v>9305</v>
      </c>
      <c r="AR1937" s="0" t="s">
        <v>58</v>
      </c>
      <c r="AS1937" s="0" t="s">
        <v>7940</v>
      </c>
      <c r="AT1937" s="0" t="n">
        <v>2</v>
      </c>
      <c r="AU1937" s="0" t="n">
        <v>8</v>
      </c>
      <c r="AV1937" s="0" t="s">
        <v>10275</v>
      </c>
      <c r="AX1937" s="0" t="s">
        <v>7372</v>
      </c>
    </row>
    <row r="1938" customFormat="false" ht="15" hidden="false" customHeight="false" outlineLevel="0" collapsed="false">
      <c r="A1938" s="0" t="s">
        <v>10276</v>
      </c>
      <c r="B1938" s="0" t="s">
        <v>9300</v>
      </c>
      <c r="C1938" s="0" t="s">
        <v>10277</v>
      </c>
      <c r="D1938" s="1" t="s">
        <v>10278</v>
      </c>
      <c r="E1938" s="1" t="s">
        <v>10278</v>
      </c>
      <c r="G1938" s="5" t="s">
        <v>10278</v>
      </c>
      <c r="H1938" s="5"/>
      <c r="I1938" s="5"/>
      <c r="J1938" s="5"/>
      <c r="K1938" s="5"/>
      <c r="L1938" s="5"/>
      <c r="M1938" s="5"/>
      <c r="N1938" s="5"/>
      <c r="O1938" s="0" t="s">
        <v>10277</v>
      </c>
      <c r="P1938" s="0" t="s">
        <v>10279</v>
      </c>
      <c r="Q1938" s="0" t="s">
        <v>51</v>
      </c>
      <c r="R1938" s="0" t="s">
        <v>52</v>
      </c>
      <c r="S1938" s="0" t="n">
        <v>1.384</v>
      </c>
      <c r="T1938" s="0" t="n">
        <v>2611</v>
      </c>
      <c r="U1938" s="0" t="n">
        <v>2611</v>
      </c>
      <c r="V1938" s="0" t="n">
        <v>2611</v>
      </c>
      <c r="X1938" s="0" t="n">
        <v>60</v>
      </c>
      <c r="Y1938" s="0" t="s">
        <v>1154</v>
      </c>
      <c r="Z1938" s="0" t="n">
        <v>2611</v>
      </c>
      <c r="AA1938" s="0" t="s">
        <v>54</v>
      </c>
      <c r="AB1938" s="0" t="s">
        <v>54</v>
      </c>
      <c r="AC1938" s="0" t="n">
        <v>10.044</v>
      </c>
      <c r="AD1938" s="0" t="s">
        <v>10280</v>
      </c>
      <c r="AG1938" s="6" t="n">
        <v>42460</v>
      </c>
      <c r="AH1938" s="0" t="n">
        <v>1</v>
      </c>
      <c r="AI1938" s="0" t="n">
        <v>2</v>
      </c>
      <c r="AJ1938" s="6" t="n">
        <v>42460</v>
      </c>
      <c r="AK1938" s="0" t="n">
        <v>10.044</v>
      </c>
      <c r="AL1938" s="6" t="n">
        <v>42460</v>
      </c>
      <c r="AM1938" s="0" t="n">
        <v>1.44</v>
      </c>
      <c r="AN1938" s="0" t="n">
        <v>1.64</v>
      </c>
      <c r="AO1938" s="0" t="n">
        <v>480</v>
      </c>
      <c r="AP1938" s="0" t="n">
        <v>536</v>
      </c>
      <c r="AQ1938" s="0" t="s">
        <v>9305</v>
      </c>
      <c r="AR1938" s="0" t="s">
        <v>58</v>
      </c>
      <c r="AS1938" s="0" t="s">
        <v>1154</v>
      </c>
      <c r="AT1938" s="0" t="n">
        <v>32</v>
      </c>
      <c r="AU1938" s="0" t="n">
        <v>40</v>
      </c>
      <c r="AV1938" s="0" t="s">
        <v>10281</v>
      </c>
      <c r="AW1938" s="0" t="s">
        <v>10282</v>
      </c>
      <c r="AX1938" s="0" t="s">
        <v>7372</v>
      </c>
      <c r="AY1938" s="0" t="s">
        <v>10282</v>
      </c>
    </row>
    <row r="1939" customFormat="false" ht="15" hidden="false" customHeight="false" outlineLevel="0" collapsed="false">
      <c r="A1939" s="0" t="s">
        <v>10283</v>
      </c>
      <c r="B1939" s="0" t="s">
        <v>9300</v>
      </c>
      <c r="C1939" s="0" t="s">
        <v>10284</v>
      </c>
      <c r="D1939" s="1" t="s">
        <v>10285</v>
      </c>
      <c r="E1939" s="1" t="s">
        <v>10285</v>
      </c>
      <c r="G1939" s="5" t="s">
        <v>10285</v>
      </c>
      <c r="H1939" s="5"/>
      <c r="I1939" s="5"/>
      <c r="J1939" s="5"/>
      <c r="K1939" s="5"/>
      <c r="L1939" s="5"/>
      <c r="M1939" s="5"/>
      <c r="N1939" s="5"/>
      <c r="O1939" s="0" t="s">
        <v>10284</v>
      </c>
      <c r="P1939" s="0" t="s">
        <v>10286</v>
      </c>
      <c r="Q1939" s="0" t="s">
        <v>51</v>
      </c>
      <c r="R1939" s="0" t="s">
        <v>52</v>
      </c>
      <c r="S1939" s="0" t="n">
        <v>583</v>
      </c>
      <c r="T1939" s="0" t="n">
        <v>2932</v>
      </c>
      <c r="U1939" s="0" t="n">
        <v>2932</v>
      </c>
      <c r="X1939" s="0" t="n">
        <v>18</v>
      </c>
      <c r="Y1939" s="0" t="s">
        <v>1154</v>
      </c>
      <c r="Z1939" s="0" t="n">
        <v>2932</v>
      </c>
      <c r="AA1939" s="0" t="s">
        <v>54</v>
      </c>
      <c r="AB1939" s="0" t="s">
        <v>54</v>
      </c>
      <c r="AC1939" s="0" t="n">
        <v>2.708</v>
      </c>
      <c r="AD1939" s="0" t="s">
        <v>10287</v>
      </c>
      <c r="AG1939" s="6" t="n">
        <v>42460</v>
      </c>
      <c r="AH1939" s="0" t="n">
        <v>32</v>
      </c>
      <c r="AI1939" s="0" t="n">
        <v>36</v>
      </c>
      <c r="AJ1939" s="6" t="n">
        <v>42460</v>
      </c>
      <c r="AK1939" s="0" t="n">
        <v>2.708</v>
      </c>
      <c r="AL1939" s="6" t="n">
        <v>42460</v>
      </c>
      <c r="AM1939" s="0" t="n">
        <v>519</v>
      </c>
      <c r="AN1939" s="0" t="n">
        <v>591</v>
      </c>
      <c r="AO1939" s="0" t="n">
        <v>240</v>
      </c>
      <c r="AP1939" s="0" t="n">
        <v>268</v>
      </c>
      <c r="AQ1939" s="0" t="s">
        <v>9305</v>
      </c>
      <c r="AR1939" s="0" t="s">
        <v>58</v>
      </c>
      <c r="AS1939" s="0" t="s">
        <v>1154</v>
      </c>
      <c r="AT1939" s="0" t="n">
        <v>11</v>
      </c>
      <c r="AU1939" s="0" t="n">
        <v>18</v>
      </c>
      <c r="AV1939" s="0" t="s">
        <v>10288</v>
      </c>
      <c r="AX1939" s="0" t="s">
        <v>7372</v>
      </c>
      <c r="AY1939" s="0" t="s">
        <v>10289</v>
      </c>
    </row>
    <row r="1940" customFormat="false" ht="15" hidden="false" customHeight="false" outlineLevel="0" collapsed="false">
      <c r="A1940" s="0" t="s">
        <v>10290</v>
      </c>
      <c r="B1940" s="0" t="s">
        <v>9300</v>
      </c>
      <c r="C1940" s="0" t="s">
        <v>10291</v>
      </c>
      <c r="D1940" s="1" t="s">
        <v>10292</v>
      </c>
      <c r="E1940" s="1" t="s">
        <v>10292</v>
      </c>
      <c r="G1940" s="5" t="s">
        <v>10292</v>
      </c>
      <c r="H1940" s="5"/>
      <c r="I1940" s="5"/>
      <c r="J1940" s="5"/>
      <c r="K1940" s="5"/>
      <c r="L1940" s="5"/>
      <c r="M1940" s="5"/>
      <c r="N1940" s="5"/>
      <c r="O1940" s="0" t="s">
        <v>10291</v>
      </c>
      <c r="P1940" s="0" t="s">
        <v>10293</v>
      </c>
      <c r="Q1940" s="0" t="s">
        <v>51</v>
      </c>
      <c r="R1940" s="0" t="s">
        <v>52</v>
      </c>
      <c r="S1940" s="0" t="n">
        <v>3.866</v>
      </c>
      <c r="T1940" s="0" t="n">
        <v>3220</v>
      </c>
      <c r="U1940" s="0" t="n">
        <v>3220</v>
      </c>
      <c r="X1940" s="0" t="n">
        <v>987</v>
      </c>
      <c r="Y1940" s="0" t="s">
        <v>1154</v>
      </c>
      <c r="Z1940" s="0" t="n">
        <v>3220</v>
      </c>
      <c r="AA1940" s="0" t="s">
        <v>54</v>
      </c>
      <c r="AB1940" s="0" t="s">
        <v>54</v>
      </c>
      <c r="AC1940" s="0" t="n">
        <v>20.348</v>
      </c>
      <c r="AD1940" s="0" t="s">
        <v>10294</v>
      </c>
      <c r="AG1940" s="6" t="n">
        <v>42460</v>
      </c>
      <c r="AH1940" s="0" t="n">
        <v>254</v>
      </c>
      <c r="AI1940" s="0" t="n">
        <v>290</v>
      </c>
      <c r="AJ1940" s="6" t="n">
        <v>42460</v>
      </c>
      <c r="AK1940" s="0" t="n">
        <v>20.348</v>
      </c>
      <c r="AL1940" s="6" t="n">
        <v>42460</v>
      </c>
      <c r="AM1940" s="0" t="n">
        <v>3.663</v>
      </c>
      <c r="AN1940" s="0" t="n">
        <v>4.171</v>
      </c>
      <c r="AO1940" s="0" t="n">
        <v>6.091</v>
      </c>
      <c r="AP1940" s="0" t="n">
        <v>6.805</v>
      </c>
      <c r="AQ1940" s="0" t="s">
        <v>9305</v>
      </c>
      <c r="AR1940" s="0" t="s">
        <v>58</v>
      </c>
      <c r="AS1940" s="0" t="s">
        <v>1154</v>
      </c>
      <c r="AT1940" s="0" t="n">
        <v>65</v>
      </c>
      <c r="AU1940" s="0" t="n">
        <v>103</v>
      </c>
      <c r="AV1940" s="0" t="s">
        <v>10288</v>
      </c>
      <c r="AX1940" s="0" t="s">
        <v>7372</v>
      </c>
      <c r="AY1940" s="0" t="s">
        <v>10295</v>
      </c>
    </row>
    <row r="1941" customFormat="false" ht="15" hidden="false" customHeight="false" outlineLevel="0" collapsed="false">
      <c r="A1941" s="0" t="s">
        <v>10296</v>
      </c>
      <c r="B1941" s="0" t="s">
        <v>9300</v>
      </c>
      <c r="C1941" s="0" t="s">
        <v>10297</v>
      </c>
      <c r="D1941" s="1" t="s">
        <v>10298</v>
      </c>
      <c r="E1941" s="1" t="s">
        <v>10298</v>
      </c>
      <c r="G1941" s="5" t="s">
        <v>10298</v>
      </c>
      <c r="H1941" s="5"/>
      <c r="I1941" s="5"/>
      <c r="J1941" s="5"/>
      <c r="K1941" s="5"/>
      <c r="L1941" s="5"/>
      <c r="M1941" s="5"/>
      <c r="N1941" s="5"/>
      <c r="O1941" s="0" t="s">
        <v>10297</v>
      </c>
      <c r="P1941" s="0" t="s">
        <v>10299</v>
      </c>
      <c r="Q1941" s="0" t="s">
        <v>51</v>
      </c>
      <c r="R1941" s="0" t="s">
        <v>52</v>
      </c>
      <c r="S1941" s="0" t="n">
        <v>5.535</v>
      </c>
      <c r="T1941" s="0" t="n">
        <v>2849</v>
      </c>
      <c r="U1941" s="0" t="n">
        <v>2849</v>
      </c>
      <c r="V1941" s="0" t="n">
        <v>2841</v>
      </c>
      <c r="X1941" s="0" t="n">
        <v>974</v>
      </c>
      <c r="Y1941" s="0" t="s">
        <v>1154</v>
      </c>
      <c r="Z1941" s="0" t="n">
        <v>2849</v>
      </c>
      <c r="AA1941" s="0" t="s">
        <v>54</v>
      </c>
      <c r="AB1941" s="0" t="s">
        <v>54</v>
      </c>
      <c r="AC1941" s="0" t="n">
        <v>6.327</v>
      </c>
      <c r="AD1941" s="0" t="s">
        <v>10300</v>
      </c>
      <c r="AG1941" s="6" t="n">
        <v>42460</v>
      </c>
      <c r="AH1941" s="0" t="n">
        <v>1.245</v>
      </c>
      <c r="AI1941" s="0" t="n">
        <v>1.418</v>
      </c>
      <c r="AJ1941" s="6" t="n">
        <v>42460</v>
      </c>
      <c r="AK1941" s="0" t="n">
        <v>6.327</v>
      </c>
      <c r="AL1941" s="6" t="n">
        <v>42460</v>
      </c>
      <c r="AM1941" s="0" t="n">
        <v>11.798</v>
      </c>
      <c r="AN1941" s="0" t="n">
        <v>13.432</v>
      </c>
      <c r="AO1941" s="0" t="n">
        <v>35.77</v>
      </c>
      <c r="AP1941" s="0" t="n">
        <v>39.967</v>
      </c>
      <c r="AQ1941" s="0" t="s">
        <v>9305</v>
      </c>
      <c r="AR1941" s="0" t="s">
        <v>58</v>
      </c>
      <c r="AS1941" s="0" t="s">
        <v>1154</v>
      </c>
      <c r="AT1941" s="0" t="n">
        <v>29</v>
      </c>
      <c r="AU1941" s="0" t="n">
        <v>41</v>
      </c>
      <c r="AV1941" s="0" t="s">
        <v>7372</v>
      </c>
      <c r="AX1941" s="0" t="s">
        <v>7372</v>
      </c>
      <c r="AY1941" s="0" t="s">
        <v>10301</v>
      </c>
    </row>
    <row r="1942" customFormat="false" ht="15" hidden="false" customHeight="false" outlineLevel="0" collapsed="false">
      <c r="A1942" s="0" t="s">
        <v>10302</v>
      </c>
      <c r="B1942" s="0" t="s">
        <v>9300</v>
      </c>
      <c r="C1942" s="0" t="s">
        <v>10303</v>
      </c>
      <c r="D1942" s="1" t="s">
        <v>10304</v>
      </c>
      <c r="E1942" s="1" t="s">
        <v>10304</v>
      </c>
      <c r="G1942" s="5" t="s">
        <v>10304</v>
      </c>
      <c r="H1942" s="5"/>
      <c r="I1942" s="5"/>
      <c r="J1942" s="5"/>
      <c r="K1942" s="5"/>
      <c r="L1942" s="5"/>
      <c r="M1942" s="5"/>
      <c r="N1942" s="5"/>
      <c r="O1942" s="0" t="s">
        <v>10303</v>
      </c>
      <c r="P1942" s="0" t="s">
        <v>10305</v>
      </c>
      <c r="Q1942" s="0" t="s">
        <v>51</v>
      </c>
      <c r="R1942" s="0" t="s">
        <v>52</v>
      </c>
      <c r="S1942" s="0" t="n">
        <v>2.163</v>
      </c>
      <c r="T1942" s="0" t="n">
        <v>2651</v>
      </c>
      <c r="U1942" s="0" t="n">
        <v>2651</v>
      </c>
      <c r="V1942" s="0" t="n">
        <v>2932</v>
      </c>
      <c r="X1942" s="0" t="n">
        <v>63</v>
      </c>
      <c r="Y1942" s="0" t="s">
        <v>1154</v>
      </c>
      <c r="Z1942" s="0" t="n">
        <v>2651</v>
      </c>
      <c r="AA1942" s="0" t="s">
        <v>54</v>
      </c>
      <c r="AB1942" s="0" t="s">
        <v>54</v>
      </c>
      <c r="AC1942" s="0" t="n">
        <v>13.284</v>
      </c>
      <c r="AD1942" s="0" t="s">
        <v>10306</v>
      </c>
      <c r="AG1942" s="6" t="n">
        <v>42460</v>
      </c>
      <c r="AH1942" s="0" t="n">
        <v>71</v>
      </c>
      <c r="AI1942" s="0" t="n">
        <v>81</v>
      </c>
      <c r="AJ1942" s="6" t="n">
        <v>42460</v>
      </c>
      <c r="AK1942" s="0" t="n">
        <v>13.284</v>
      </c>
      <c r="AL1942" s="6" t="n">
        <v>42460</v>
      </c>
      <c r="AM1942" s="0" t="n">
        <v>2.278</v>
      </c>
      <c r="AN1942" s="0" t="n">
        <v>2.594</v>
      </c>
      <c r="AO1942" s="0" t="n">
        <v>1.099</v>
      </c>
      <c r="AP1942" s="0" t="n">
        <v>1.228</v>
      </c>
      <c r="AQ1942" s="0" t="s">
        <v>9305</v>
      </c>
      <c r="AR1942" s="0" t="s">
        <v>58</v>
      </c>
      <c r="AS1942" s="0" t="s">
        <v>1154</v>
      </c>
      <c r="AT1942" s="0" t="n">
        <v>38</v>
      </c>
      <c r="AU1942" s="0" t="n">
        <v>51</v>
      </c>
      <c r="AV1942" s="0" t="s">
        <v>7372</v>
      </c>
      <c r="AX1942" s="0" t="s">
        <v>7372</v>
      </c>
      <c r="AY1942" s="0" t="s">
        <v>10307</v>
      </c>
    </row>
    <row r="1943" customFormat="false" ht="15" hidden="false" customHeight="false" outlineLevel="0" collapsed="false">
      <c r="A1943" s="0" t="s">
        <v>10308</v>
      </c>
      <c r="B1943" s="0" t="s">
        <v>9300</v>
      </c>
      <c r="C1943" s="0" t="s">
        <v>10309</v>
      </c>
      <c r="D1943" s="1" t="s">
        <v>10310</v>
      </c>
      <c r="E1943" s="1" t="s">
        <v>10310</v>
      </c>
      <c r="G1943" s="5" t="s">
        <v>10310</v>
      </c>
      <c r="H1943" s="5"/>
      <c r="I1943" s="5"/>
      <c r="J1943" s="5"/>
      <c r="K1943" s="5"/>
      <c r="L1943" s="5"/>
      <c r="M1943" s="5"/>
      <c r="N1943" s="5"/>
      <c r="O1943" s="0" t="s">
        <v>10309</v>
      </c>
      <c r="P1943" s="0" t="s">
        <v>10311</v>
      </c>
      <c r="Q1943" s="0" t="s">
        <v>51</v>
      </c>
      <c r="R1943" s="0" t="s">
        <v>52</v>
      </c>
      <c r="S1943" s="0" t="n">
        <v>3.436</v>
      </c>
      <c r="T1943" s="0" t="n">
        <v>2899</v>
      </c>
      <c r="U1943" s="0" t="n">
        <v>2899</v>
      </c>
      <c r="W1943" s="0" t="s">
        <v>10312</v>
      </c>
      <c r="X1943" s="0" t="n">
        <v>416</v>
      </c>
      <c r="Y1943" s="0" t="s">
        <v>1154</v>
      </c>
      <c r="Z1943" s="0" t="n">
        <v>2899</v>
      </c>
      <c r="AA1943" s="0" t="s">
        <v>54</v>
      </c>
      <c r="AB1943" s="0" t="s">
        <v>54</v>
      </c>
      <c r="AC1943" s="0" t="n">
        <v>9.825</v>
      </c>
      <c r="AD1943" s="0" t="s">
        <v>9579</v>
      </c>
      <c r="AG1943" s="6" t="n">
        <v>42460</v>
      </c>
      <c r="AH1943" s="0" t="n">
        <v>46</v>
      </c>
      <c r="AI1943" s="0" t="n">
        <v>52</v>
      </c>
      <c r="AJ1943" s="6" t="n">
        <v>42460</v>
      </c>
      <c r="AK1943" s="0" t="n">
        <v>9.825</v>
      </c>
      <c r="AL1943" s="6" t="n">
        <v>42460</v>
      </c>
      <c r="AM1943" s="0" t="n">
        <v>3.132</v>
      </c>
      <c r="AN1943" s="0" t="n">
        <v>3.566</v>
      </c>
      <c r="AO1943" s="0" t="n">
        <v>745</v>
      </c>
      <c r="AP1943" s="0" t="n">
        <v>832</v>
      </c>
      <c r="AQ1943" s="0" t="s">
        <v>9305</v>
      </c>
      <c r="AR1943" s="0" t="s">
        <v>58</v>
      </c>
      <c r="AS1943" s="0" t="s">
        <v>1154</v>
      </c>
      <c r="AT1943" s="0" t="n">
        <v>69</v>
      </c>
      <c r="AU1943" s="0" t="n">
        <v>135</v>
      </c>
      <c r="AX1943" s="0" t="s">
        <v>7372</v>
      </c>
      <c r="AY1943" s="0" t="s">
        <v>10313</v>
      </c>
    </row>
    <row r="1944" customFormat="false" ht="15" hidden="false" customHeight="false" outlineLevel="0" collapsed="false">
      <c r="A1944" s="0" t="s">
        <v>10314</v>
      </c>
      <c r="B1944" s="0" t="s">
        <v>9300</v>
      </c>
      <c r="C1944" s="0" t="s">
        <v>10315</v>
      </c>
      <c r="D1944" s="1" t="s">
        <v>10316</v>
      </c>
      <c r="E1944" s="1" t="s">
        <v>10316</v>
      </c>
      <c r="G1944" s="5" t="s">
        <v>10316</v>
      </c>
      <c r="H1944" s="5"/>
      <c r="I1944" s="5"/>
      <c r="J1944" s="5"/>
      <c r="K1944" s="5"/>
      <c r="L1944" s="5"/>
      <c r="M1944" s="5"/>
      <c r="N1944" s="5"/>
      <c r="O1944" s="0" t="s">
        <v>10315</v>
      </c>
      <c r="P1944" s="0" t="s">
        <v>10317</v>
      </c>
      <c r="Q1944" s="0" t="s">
        <v>51</v>
      </c>
      <c r="R1944" s="0" t="s">
        <v>52</v>
      </c>
      <c r="S1944" s="0" t="n">
        <v>456</v>
      </c>
      <c r="T1944" s="0" t="n">
        <v>1420</v>
      </c>
      <c r="U1944" s="0" t="n">
        <v>1420</v>
      </c>
      <c r="X1944" s="0" t="n">
        <v>14</v>
      </c>
      <c r="Y1944" s="0" t="s">
        <v>7940</v>
      </c>
      <c r="Z1944" s="0" t="n">
        <v>1420</v>
      </c>
      <c r="AA1944" s="0" t="s">
        <v>54</v>
      </c>
      <c r="AB1944" s="0" t="s">
        <v>54</v>
      </c>
      <c r="AC1944" s="0" t="n">
        <v>2.77</v>
      </c>
      <c r="AD1944" s="0" t="s">
        <v>9615</v>
      </c>
      <c r="AG1944" s="6" t="n">
        <v>42460</v>
      </c>
      <c r="AH1944" s="0" t="n">
        <v>11</v>
      </c>
      <c r="AI1944" s="0" t="n">
        <v>12</v>
      </c>
      <c r="AJ1944" s="6" t="n">
        <v>42460</v>
      </c>
      <c r="AK1944" s="0" t="n">
        <v>2.77</v>
      </c>
      <c r="AL1944" s="6" t="n">
        <v>42460</v>
      </c>
      <c r="AM1944" s="0" t="n">
        <v>284</v>
      </c>
      <c r="AN1944" s="0" t="n">
        <v>324</v>
      </c>
      <c r="AO1944" s="0" t="n">
        <v>129</v>
      </c>
      <c r="AP1944" s="0" t="n">
        <v>144</v>
      </c>
      <c r="AQ1944" s="0" t="s">
        <v>9305</v>
      </c>
      <c r="AR1944" s="0" t="s">
        <v>58</v>
      </c>
      <c r="AS1944" s="0" t="s">
        <v>7940</v>
      </c>
      <c r="AT1944" s="0" t="n">
        <v>9</v>
      </c>
      <c r="AU1944" s="0" t="n">
        <v>12</v>
      </c>
      <c r="AW1944" s="0" t="s">
        <v>9469</v>
      </c>
      <c r="AX1944" s="0" t="s">
        <v>7372</v>
      </c>
    </row>
    <row r="1945" customFormat="false" ht="15" hidden="false" customHeight="false" outlineLevel="0" collapsed="false">
      <c r="A1945" s="0" t="s">
        <v>10318</v>
      </c>
      <c r="B1945" s="0" t="s">
        <v>9300</v>
      </c>
      <c r="C1945" s="0" t="s">
        <v>10319</v>
      </c>
      <c r="D1945" s="1" t="s">
        <v>10320</v>
      </c>
      <c r="E1945" s="1" t="s">
        <v>10320</v>
      </c>
      <c r="G1945" s="5" t="s">
        <v>10320</v>
      </c>
      <c r="H1945" s="5"/>
      <c r="I1945" s="5"/>
      <c r="J1945" s="5"/>
      <c r="K1945" s="5"/>
      <c r="L1945" s="5"/>
      <c r="M1945" s="5"/>
      <c r="N1945" s="5"/>
      <c r="O1945" s="0" t="s">
        <v>10319</v>
      </c>
      <c r="P1945" s="0" t="s">
        <v>10321</v>
      </c>
      <c r="Q1945" s="0" t="s">
        <v>51</v>
      </c>
      <c r="R1945" s="0" t="s">
        <v>52</v>
      </c>
      <c r="S1945" s="0" t="n">
        <v>6.366</v>
      </c>
      <c r="T1945" s="0" t="n">
        <v>2815</v>
      </c>
      <c r="U1945" s="0" t="n">
        <v>2815</v>
      </c>
      <c r="W1945" s="0" t="s">
        <v>10322</v>
      </c>
      <c r="X1945" s="0" t="n">
        <v>351</v>
      </c>
      <c r="Y1945" s="0" t="s">
        <v>1154</v>
      </c>
      <c r="Z1945" s="0" t="n">
        <v>2815</v>
      </c>
      <c r="AA1945" s="0" t="s">
        <v>54</v>
      </c>
      <c r="AB1945" s="0" t="s">
        <v>54</v>
      </c>
      <c r="AC1945" s="0" t="n">
        <v>24.109</v>
      </c>
      <c r="AD1945" s="0" t="s">
        <v>9604</v>
      </c>
      <c r="AG1945" s="6" t="n">
        <v>42460</v>
      </c>
      <c r="AH1945" s="0" t="n">
        <v>117</v>
      </c>
      <c r="AI1945" s="0" t="n">
        <v>134</v>
      </c>
      <c r="AJ1945" s="6" t="n">
        <v>42460</v>
      </c>
      <c r="AK1945" s="0" t="n">
        <v>24.109</v>
      </c>
      <c r="AL1945" s="6" t="n">
        <v>42460</v>
      </c>
      <c r="AM1945" s="0" t="n">
        <v>6.197</v>
      </c>
      <c r="AN1945" s="0" t="n">
        <v>7.055</v>
      </c>
      <c r="AO1945" s="0" t="n">
        <v>2.141</v>
      </c>
      <c r="AP1945" s="0" t="n">
        <v>2.392</v>
      </c>
      <c r="AQ1945" s="0" t="s">
        <v>9305</v>
      </c>
      <c r="AR1945" s="0" t="s">
        <v>58</v>
      </c>
      <c r="AS1945" s="0" t="s">
        <v>1154</v>
      </c>
      <c r="AT1945" s="0" t="n">
        <v>87</v>
      </c>
      <c r="AU1945" s="0" t="n">
        <v>133</v>
      </c>
      <c r="AV1945" s="0" t="s">
        <v>7372</v>
      </c>
      <c r="AW1945" s="0" t="s">
        <v>10323</v>
      </c>
      <c r="AX1945" s="0" t="s">
        <v>7372</v>
      </c>
      <c r="AY1945" s="0" t="s">
        <v>10323</v>
      </c>
    </row>
    <row r="1946" customFormat="false" ht="15" hidden="false" customHeight="false" outlineLevel="0" collapsed="false">
      <c r="A1946" s="0" t="s">
        <v>10324</v>
      </c>
      <c r="B1946" s="0" t="s">
        <v>9300</v>
      </c>
      <c r="C1946" s="0" t="s">
        <v>10325</v>
      </c>
      <c r="D1946" s="1" t="s">
        <v>10326</v>
      </c>
      <c r="E1946" s="1" t="s">
        <v>10326</v>
      </c>
      <c r="G1946" s="5" t="s">
        <v>10326</v>
      </c>
      <c r="H1946" s="5"/>
      <c r="I1946" s="5"/>
      <c r="J1946" s="5"/>
      <c r="K1946" s="5"/>
      <c r="L1946" s="5"/>
      <c r="M1946" s="5"/>
      <c r="N1946" s="5"/>
      <c r="O1946" s="0" t="s">
        <v>10325</v>
      </c>
      <c r="P1946" s="0" t="s">
        <v>10327</v>
      </c>
      <c r="Q1946" s="0" t="s">
        <v>51</v>
      </c>
      <c r="R1946" s="0" t="s">
        <v>52</v>
      </c>
      <c r="S1946" s="0" t="n">
        <v>28.819</v>
      </c>
      <c r="T1946" s="0" t="n">
        <v>3511</v>
      </c>
      <c r="U1946" s="0" t="n">
        <v>3511</v>
      </c>
      <c r="X1946" s="0" t="n">
        <v>929</v>
      </c>
      <c r="Y1946" s="0" t="s">
        <v>1154</v>
      </c>
      <c r="Z1946" s="0" t="n">
        <v>3511</v>
      </c>
      <c r="AA1946" s="0" t="s">
        <v>54</v>
      </c>
      <c r="AB1946" s="0" t="s">
        <v>54</v>
      </c>
      <c r="AC1946" s="0" t="n">
        <v>33.089</v>
      </c>
      <c r="AD1946" s="0" t="s">
        <v>9615</v>
      </c>
      <c r="AG1946" s="6" t="n">
        <v>42460</v>
      </c>
      <c r="AH1946" s="0" t="n">
        <v>1.098</v>
      </c>
      <c r="AI1946" s="0" t="n">
        <v>1.25</v>
      </c>
      <c r="AJ1946" s="6" t="n">
        <v>42460</v>
      </c>
      <c r="AK1946" s="0" t="n">
        <v>33.089</v>
      </c>
      <c r="AL1946" s="6" t="n">
        <v>42460</v>
      </c>
      <c r="AM1946" s="0" t="n">
        <v>57.806</v>
      </c>
      <c r="AN1946" s="0" t="n">
        <v>65.813</v>
      </c>
      <c r="AO1946" s="0" t="n">
        <v>11.908</v>
      </c>
      <c r="AP1946" s="0" t="n">
        <v>13.306</v>
      </c>
      <c r="AQ1946" s="0" t="s">
        <v>9305</v>
      </c>
      <c r="AR1946" s="0" t="s">
        <v>58</v>
      </c>
      <c r="AS1946" s="0" t="s">
        <v>1154</v>
      </c>
      <c r="AT1946" s="0" t="n">
        <v>38</v>
      </c>
      <c r="AU1946" s="0" t="n">
        <v>168</v>
      </c>
      <c r="AV1946" s="0" t="s">
        <v>9579</v>
      </c>
      <c r="AX1946" s="0" t="s">
        <v>7372</v>
      </c>
    </row>
    <row r="1947" customFormat="false" ht="15" hidden="false" customHeight="false" outlineLevel="0" collapsed="false">
      <c r="A1947" s="0" t="s">
        <v>10328</v>
      </c>
      <c r="B1947" s="0" t="s">
        <v>9300</v>
      </c>
      <c r="C1947" s="0" t="s">
        <v>10329</v>
      </c>
      <c r="D1947" s="1" t="s">
        <v>10330</v>
      </c>
      <c r="E1947" s="1" t="s">
        <v>10330</v>
      </c>
      <c r="G1947" s="5" t="s">
        <v>10330</v>
      </c>
      <c r="H1947" s="5"/>
      <c r="I1947" s="5"/>
      <c r="J1947" s="5"/>
      <c r="K1947" s="5"/>
      <c r="L1947" s="5"/>
      <c r="M1947" s="5"/>
      <c r="N1947" s="5"/>
      <c r="O1947" s="0" t="s">
        <v>10329</v>
      </c>
      <c r="P1947" s="0" t="s">
        <v>10331</v>
      </c>
      <c r="Q1947" s="0" t="s">
        <v>51</v>
      </c>
      <c r="R1947" s="0" t="s">
        <v>52</v>
      </c>
      <c r="S1947" s="0" t="n">
        <v>11.738</v>
      </c>
      <c r="T1947" s="0" t="n">
        <v>3522</v>
      </c>
      <c r="U1947" s="0" t="n">
        <v>3522</v>
      </c>
      <c r="V1947" s="0" t="n">
        <v>3522</v>
      </c>
      <c r="X1947" s="0" t="n">
        <v>906</v>
      </c>
      <c r="Y1947" s="0" t="s">
        <v>1154</v>
      </c>
      <c r="Z1947" s="0" t="n">
        <v>3522</v>
      </c>
      <c r="AA1947" s="0" t="s">
        <v>54</v>
      </c>
      <c r="AB1947" s="0" t="s">
        <v>54</v>
      </c>
      <c r="AC1947" s="0" t="n">
        <v>20.844</v>
      </c>
      <c r="AD1947" s="0" t="s">
        <v>9604</v>
      </c>
      <c r="AG1947" s="6" t="n">
        <v>42460</v>
      </c>
      <c r="AH1947" s="0" t="n">
        <v>658</v>
      </c>
      <c r="AI1947" s="0" t="n">
        <v>749</v>
      </c>
      <c r="AJ1947" s="6" t="n">
        <v>42460</v>
      </c>
      <c r="AK1947" s="0" t="n">
        <v>20.844</v>
      </c>
      <c r="AL1947" s="6" t="n">
        <v>42460</v>
      </c>
      <c r="AM1947" s="0" t="n">
        <v>14.269</v>
      </c>
      <c r="AN1947" s="0" t="n">
        <v>16.246</v>
      </c>
      <c r="AO1947" s="0" t="n">
        <v>7.654</v>
      </c>
      <c r="AP1947" s="0" t="n">
        <v>8.552</v>
      </c>
      <c r="AQ1947" s="0" t="s">
        <v>9305</v>
      </c>
      <c r="AR1947" s="0" t="s">
        <v>58</v>
      </c>
      <c r="AS1947" s="0" t="s">
        <v>1154</v>
      </c>
      <c r="AT1947" s="0" t="n">
        <v>100</v>
      </c>
      <c r="AU1947" s="0" t="n">
        <v>217</v>
      </c>
      <c r="AV1947" s="0" t="s">
        <v>9579</v>
      </c>
      <c r="AX1947" s="0" t="s">
        <v>7372</v>
      </c>
    </row>
    <row r="1948" customFormat="false" ht="15" hidden="false" customHeight="false" outlineLevel="0" collapsed="false">
      <c r="A1948" s="0" t="s">
        <v>10332</v>
      </c>
      <c r="B1948" s="0" t="s">
        <v>9300</v>
      </c>
      <c r="C1948" s="0" t="s">
        <v>10333</v>
      </c>
      <c r="D1948" s="1" t="s">
        <v>10334</v>
      </c>
      <c r="E1948" s="1" t="s">
        <v>10334</v>
      </c>
      <c r="G1948" s="5" t="s">
        <v>10334</v>
      </c>
      <c r="H1948" s="5"/>
      <c r="I1948" s="5"/>
      <c r="J1948" s="5"/>
      <c r="K1948" s="5"/>
      <c r="L1948" s="5"/>
      <c r="M1948" s="5"/>
      <c r="N1948" s="5"/>
      <c r="O1948" s="0" t="s">
        <v>10333</v>
      </c>
      <c r="P1948" s="0" t="s">
        <v>10335</v>
      </c>
      <c r="Q1948" s="0" t="s">
        <v>51</v>
      </c>
      <c r="R1948" s="0" t="s">
        <v>52</v>
      </c>
      <c r="S1948" s="0" t="n">
        <v>2.765</v>
      </c>
      <c r="T1948" s="0" t="n">
        <v>3091</v>
      </c>
      <c r="U1948" s="0" t="n">
        <v>3091</v>
      </c>
      <c r="V1948" s="0" t="n">
        <v>3230</v>
      </c>
      <c r="X1948" s="0" t="n">
        <v>266</v>
      </c>
      <c r="Y1948" s="0" t="s">
        <v>1154</v>
      </c>
      <c r="Z1948" s="0" t="n">
        <v>3091</v>
      </c>
      <c r="AA1948" s="0" t="s">
        <v>54</v>
      </c>
      <c r="AB1948" s="0" t="s">
        <v>54</v>
      </c>
      <c r="AC1948" s="0" t="n">
        <v>11.908</v>
      </c>
      <c r="AD1948" s="0" t="s">
        <v>10336</v>
      </c>
      <c r="AG1948" s="6" t="n">
        <v>42735</v>
      </c>
      <c r="AH1948" s="0" t="n">
        <v>414</v>
      </c>
      <c r="AI1948" s="0" t="n">
        <v>436</v>
      </c>
      <c r="AJ1948" s="6" t="n">
        <v>42735</v>
      </c>
      <c r="AK1948" s="0" t="n">
        <v>11.908</v>
      </c>
      <c r="AL1948" s="6" t="n">
        <v>42735</v>
      </c>
      <c r="AM1948" s="0" t="n">
        <v>3.606</v>
      </c>
      <c r="AN1948" s="0" t="n">
        <v>3.801</v>
      </c>
      <c r="AO1948" s="0" t="n">
        <v>13.091</v>
      </c>
      <c r="AP1948" s="0" t="n">
        <v>14.627</v>
      </c>
      <c r="AQ1948" s="0" t="s">
        <v>9305</v>
      </c>
      <c r="AR1948" s="0" t="s">
        <v>58</v>
      </c>
      <c r="AS1948" s="0" t="s">
        <v>1154</v>
      </c>
      <c r="AT1948" s="0" t="n">
        <v>54</v>
      </c>
      <c r="AU1948" s="0" t="n">
        <v>60</v>
      </c>
      <c r="AV1948" s="0" t="s">
        <v>10337</v>
      </c>
      <c r="AX1948" s="0" t="s">
        <v>7372</v>
      </c>
      <c r="AY1948" s="0" t="s">
        <v>10338</v>
      </c>
    </row>
    <row r="1949" customFormat="false" ht="15" hidden="false" customHeight="false" outlineLevel="0" collapsed="false">
      <c r="A1949" s="0" t="s">
        <v>10339</v>
      </c>
      <c r="B1949" s="0" t="s">
        <v>9300</v>
      </c>
      <c r="C1949" s="0" t="s">
        <v>10340</v>
      </c>
      <c r="D1949" s="1" t="s">
        <v>10341</v>
      </c>
      <c r="E1949" s="1" t="s">
        <v>10341</v>
      </c>
      <c r="G1949" s="5" t="s">
        <v>10341</v>
      </c>
      <c r="H1949" s="5"/>
      <c r="I1949" s="5"/>
      <c r="J1949" s="5"/>
      <c r="K1949" s="5"/>
      <c r="L1949" s="5"/>
      <c r="M1949" s="5"/>
      <c r="N1949" s="5"/>
      <c r="O1949" s="0" t="s">
        <v>10340</v>
      </c>
      <c r="P1949" s="0" t="s">
        <v>10342</v>
      </c>
      <c r="Q1949" s="0" t="s">
        <v>51</v>
      </c>
      <c r="R1949" s="0" t="s">
        <v>119</v>
      </c>
      <c r="S1949" s="0" t="n">
        <v>0</v>
      </c>
      <c r="T1949" s="0" t="n">
        <v>2899</v>
      </c>
      <c r="U1949" s="0" t="n">
        <v>2899</v>
      </c>
      <c r="X1949" s="0" t="n">
        <v>5</v>
      </c>
      <c r="Y1949" s="0" t="s">
        <v>512</v>
      </c>
      <c r="Z1949" s="0" t="n">
        <v>2899</v>
      </c>
      <c r="AA1949" s="0" t="s">
        <v>54</v>
      </c>
      <c r="AB1949" s="0" t="s">
        <v>54</v>
      </c>
      <c r="AC1949" s="0" t="n">
        <v>325</v>
      </c>
      <c r="AD1949" s="0" t="s">
        <v>10343</v>
      </c>
      <c r="AG1949" s="6" t="n">
        <v>42735</v>
      </c>
      <c r="AH1949" s="0" t="n">
        <v>2</v>
      </c>
      <c r="AI1949" s="0" t="n">
        <v>2</v>
      </c>
      <c r="AK1949" s="0" t="n">
        <v>325</v>
      </c>
      <c r="AL1949" s="6" t="n">
        <v>42735</v>
      </c>
      <c r="AM1949" s="0" t="s">
        <v>56</v>
      </c>
      <c r="AN1949" s="0" t="s">
        <v>56</v>
      </c>
      <c r="AO1949" s="0" t="s">
        <v>56</v>
      </c>
      <c r="AP1949" s="0" t="s">
        <v>56</v>
      </c>
      <c r="AQ1949" s="0" t="s">
        <v>70</v>
      </c>
      <c r="AR1949" s="0" t="s">
        <v>70</v>
      </c>
      <c r="AS1949" s="0" t="s">
        <v>512</v>
      </c>
      <c r="AT1949" s="0" t="n">
        <v>2</v>
      </c>
      <c r="AU1949" s="0" t="n">
        <v>3</v>
      </c>
      <c r="AX1949" s="0" t="s">
        <v>7372</v>
      </c>
    </row>
    <row r="1950" customFormat="false" ht="15" hidden="false" customHeight="false" outlineLevel="0" collapsed="false">
      <c r="A1950" s="0" t="s">
        <v>10344</v>
      </c>
      <c r="B1950" s="0" t="s">
        <v>9300</v>
      </c>
      <c r="C1950" s="0" t="s">
        <v>10345</v>
      </c>
      <c r="D1950" s="1" t="s">
        <v>10346</v>
      </c>
      <c r="E1950" s="1" t="s">
        <v>10346</v>
      </c>
      <c r="G1950" s="5" t="s">
        <v>10346</v>
      </c>
      <c r="H1950" s="5"/>
      <c r="I1950" s="5"/>
      <c r="J1950" s="5"/>
      <c r="K1950" s="5"/>
      <c r="L1950" s="5"/>
      <c r="M1950" s="5"/>
      <c r="N1950" s="5"/>
      <c r="O1950" s="0" t="s">
        <v>10347</v>
      </c>
      <c r="P1950" s="0" t="s">
        <v>10348</v>
      </c>
      <c r="Q1950" s="0" t="s">
        <v>51</v>
      </c>
      <c r="R1950" s="0" t="s">
        <v>119</v>
      </c>
      <c r="S1950" s="0" t="n">
        <v>0</v>
      </c>
      <c r="T1950" s="0" t="n">
        <v>2670</v>
      </c>
      <c r="U1950" s="0" t="n">
        <v>2670</v>
      </c>
      <c r="X1950" s="0" t="n">
        <v>0</v>
      </c>
      <c r="Y1950" s="0" t="s">
        <v>67</v>
      </c>
      <c r="AA1950" s="0" t="s">
        <v>54</v>
      </c>
      <c r="AB1950" s="0" t="s">
        <v>54</v>
      </c>
      <c r="AD1950" s="0" t="s">
        <v>10349</v>
      </c>
      <c r="AG1950" s="6" t="n">
        <v>42460</v>
      </c>
      <c r="AH1950" s="0" t="n">
        <v>5</v>
      </c>
      <c r="AI1950" s="0" t="n">
        <v>6</v>
      </c>
      <c r="AK1950" s="0" t="n">
        <v>500</v>
      </c>
      <c r="AL1950" s="0" t="n">
        <v>2016</v>
      </c>
      <c r="AM1950" s="0" t="s">
        <v>56</v>
      </c>
      <c r="AN1950" s="0" t="s">
        <v>56</v>
      </c>
      <c r="AO1950" s="0" t="s">
        <v>56</v>
      </c>
      <c r="AP1950" s="0" t="s">
        <v>56</v>
      </c>
      <c r="AQ1950" s="0" t="s">
        <v>70</v>
      </c>
      <c r="AR1950" s="0" t="s">
        <v>70</v>
      </c>
      <c r="AS1950" s="0" t="s">
        <v>67</v>
      </c>
      <c r="AT1950" s="0" t="n">
        <v>2</v>
      </c>
      <c r="AU1950" s="0" t="n">
        <v>0</v>
      </c>
      <c r="AV1950" s="0" t="s">
        <v>10350</v>
      </c>
      <c r="AX1950" s="0" t="s">
        <v>7372</v>
      </c>
    </row>
    <row r="1951" customFormat="false" ht="15" hidden="false" customHeight="false" outlineLevel="0" collapsed="false">
      <c r="A1951" s="0" t="s">
        <v>10351</v>
      </c>
      <c r="B1951" s="0" t="s">
        <v>9300</v>
      </c>
      <c r="C1951" s="0" t="s">
        <v>10352</v>
      </c>
      <c r="D1951" s="1" t="s">
        <v>10353</v>
      </c>
      <c r="E1951" s="1" t="s">
        <v>10353</v>
      </c>
      <c r="G1951" s="5" t="s">
        <v>10353</v>
      </c>
      <c r="H1951" s="5"/>
      <c r="I1951" s="5"/>
      <c r="J1951" s="5"/>
      <c r="K1951" s="5"/>
      <c r="L1951" s="5"/>
      <c r="M1951" s="5"/>
      <c r="N1951" s="5"/>
      <c r="O1951" s="0" t="s">
        <v>10352</v>
      </c>
      <c r="P1951" s="0" t="s">
        <v>10354</v>
      </c>
      <c r="Q1951" s="0" t="s">
        <v>51</v>
      </c>
      <c r="R1951" s="0" t="s">
        <v>52</v>
      </c>
      <c r="S1951" s="0" t="n">
        <v>1.403</v>
      </c>
      <c r="T1951" s="0" t="n">
        <v>2059</v>
      </c>
      <c r="U1951" s="0" t="n">
        <v>2059</v>
      </c>
      <c r="V1951" s="0" t="n">
        <v>4675</v>
      </c>
      <c r="W1951" s="0" t="s">
        <v>10355</v>
      </c>
      <c r="X1951" s="0" t="n">
        <v>962</v>
      </c>
      <c r="Y1951" s="0" t="s">
        <v>1154</v>
      </c>
      <c r="Z1951" s="0" t="n">
        <v>2059</v>
      </c>
      <c r="AA1951" s="0" t="s">
        <v>54</v>
      </c>
      <c r="AB1951" s="0" t="s">
        <v>54</v>
      </c>
      <c r="AC1951" s="0" t="n">
        <v>1.992</v>
      </c>
      <c r="AD1951" s="0" t="s">
        <v>9629</v>
      </c>
      <c r="AG1951" s="6" t="n">
        <v>42460</v>
      </c>
      <c r="AH1951" s="0" t="n">
        <v>54</v>
      </c>
      <c r="AI1951" s="0" t="n">
        <v>61</v>
      </c>
      <c r="AJ1951" s="6" t="n">
        <v>42460</v>
      </c>
      <c r="AK1951" s="0" t="n">
        <v>1.992</v>
      </c>
      <c r="AL1951" s="6" t="n">
        <v>42460</v>
      </c>
      <c r="AM1951" s="0" t="n">
        <v>1.367</v>
      </c>
      <c r="AN1951" s="0" t="n">
        <v>1.557</v>
      </c>
      <c r="AO1951" s="0" t="n">
        <v>988</v>
      </c>
      <c r="AP1951" s="0" t="n">
        <v>1.104</v>
      </c>
      <c r="AQ1951" s="0" t="s">
        <v>9305</v>
      </c>
      <c r="AR1951" s="0" t="s">
        <v>58</v>
      </c>
      <c r="AS1951" s="0" t="s">
        <v>1154</v>
      </c>
      <c r="AT1951" s="0" t="n">
        <v>15</v>
      </c>
      <c r="AU1951" s="0" t="n">
        <v>28</v>
      </c>
      <c r="AV1951" s="0" t="s">
        <v>7372</v>
      </c>
      <c r="AX1951" s="0" t="s">
        <v>7372</v>
      </c>
      <c r="AY1951" s="0" t="s">
        <v>10356</v>
      </c>
    </row>
    <row r="1952" customFormat="false" ht="15" hidden="false" customHeight="false" outlineLevel="0" collapsed="false">
      <c r="A1952" s="0" t="s">
        <v>10357</v>
      </c>
      <c r="B1952" s="0" t="s">
        <v>9300</v>
      </c>
      <c r="C1952" s="0" t="s">
        <v>10358</v>
      </c>
      <c r="D1952" s="1" t="s">
        <v>10359</v>
      </c>
      <c r="E1952" s="1" t="s">
        <v>10359</v>
      </c>
      <c r="G1952" s="5" t="s">
        <v>10359</v>
      </c>
      <c r="H1952" s="5"/>
      <c r="I1952" s="5"/>
      <c r="J1952" s="5"/>
      <c r="K1952" s="5"/>
      <c r="L1952" s="5"/>
      <c r="M1952" s="5"/>
      <c r="N1952" s="5"/>
      <c r="O1952" s="0" t="s">
        <v>10358</v>
      </c>
      <c r="P1952" s="0" t="s">
        <v>10360</v>
      </c>
      <c r="Q1952" s="0" t="s">
        <v>51</v>
      </c>
      <c r="R1952" s="0" t="s">
        <v>52</v>
      </c>
      <c r="S1952" s="0" t="n">
        <v>506</v>
      </c>
      <c r="T1952" s="0" t="n">
        <v>2042</v>
      </c>
      <c r="U1952" s="0" t="n">
        <v>2042</v>
      </c>
      <c r="X1952" s="0" t="n">
        <v>26</v>
      </c>
      <c r="Y1952" s="0" t="s">
        <v>1154</v>
      </c>
      <c r="Z1952" s="0" t="n">
        <v>2042</v>
      </c>
      <c r="AA1952" s="0" t="s">
        <v>54</v>
      </c>
      <c r="AB1952" s="0" t="s">
        <v>54</v>
      </c>
      <c r="AC1952" s="0" t="n">
        <v>1.609</v>
      </c>
      <c r="AD1952" s="0" t="s">
        <v>9645</v>
      </c>
      <c r="AG1952" s="6" t="n">
        <v>42643</v>
      </c>
      <c r="AH1952" s="0" t="n">
        <v>45</v>
      </c>
      <c r="AI1952" s="0" t="n">
        <v>50</v>
      </c>
      <c r="AJ1952" s="6" t="n">
        <v>42643</v>
      </c>
      <c r="AK1952" s="0" t="n">
        <v>1.609</v>
      </c>
      <c r="AL1952" s="6" t="n">
        <v>42643</v>
      </c>
      <c r="AM1952" s="0" t="n">
        <v>795</v>
      </c>
      <c r="AN1952" s="0" t="n">
        <v>888</v>
      </c>
      <c r="AO1952" s="0" t="n">
        <v>1.666</v>
      </c>
      <c r="AP1952" s="0" t="n">
        <v>1.861</v>
      </c>
      <c r="AQ1952" s="0" t="s">
        <v>9305</v>
      </c>
      <c r="AR1952" s="0" t="s">
        <v>58</v>
      </c>
      <c r="AS1952" s="0" t="s">
        <v>1154</v>
      </c>
      <c r="AT1952" s="0" t="n">
        <v>12</v>
      </c>
      <c r="AU1952" s="0" t="n">
        <v>16</v>
      </c>
      <c r="AX1952" s="0" t="s">
        <v>7372</v>
      </c>
    </row>
    <row r="1953" customFormat="false" ht="15" hidden="false" customHeight="false" outlineLevel="0" collapsed="false">
      <c r="A1953" s="0" t="s">
        <v>10361</v>
      </c>
      <c r="B1953" s="0" t="s">
        <v>9300</v>
      </c>
      <c r="C1953" s="0" t="s">
        <v>10362</v>
      </c>
      <c r="D1953" s="1" t="s">
        <v>10363</v>
      </c>
      <c r="E1953" s="1" t="s">
        <v>10363</v>
      </c>
      <c r="G1953" s="5" t="s">
        <v>10363</v>
      </c>
      <c r="H1953" s="5"/>
      <c r="I1953" s="5"/>
      <c r="J1953" s="5"/>
      <c r="K1953" s="5"/>
      <c r="L1953" s="5"/>
      <c r="M1953" s="5"/>
      <c r="N1953" s="5"/>
      <c r="O1953" s="0" t="s">
        <v>10362</v>
      </c>
      <c r="P1953" s="0" t="s">
        <v>10364</v>
      </c>
      <c r="Q1953" s="0" t="s">
        <v>51</v>
      </c>
      <c r="R1953" s="0" t="s">
        <v>52</v>
      </c>
      <c r="S1953" s="0" t="n">
        <v>3.888</v>
      </c>
      <c r="T1953" s="0" t="n">
        <v>4719</v>
      </c>
      <c r="U1953" s="0" t="n">
        <v>4719</v>
      </c>
      <c r="V1953" s="0" t="n">
        <v>6820</v>
      </c>
      <c r="X1953" s="0" t="n">
        <v>41</v>
      </c>
      <c r="Y1953" s="0" t="s">
        <v>1154</v>
      </c>
      <c r="Z1953" s="0" t="n">
        <v>4719</v>
      </c>
      <c r="AA1953" s="0" t="s">
        <v>54</v>
      </c>
      <c r="AB1953" s="0" t="s">
        <v>54</v>
      </c>
      <c r="AC1953" s="0" t="n">
        <v>5.744</v>
      </c>
      <c r="AD1953" s="0" t="s">
        <v>10365</v>
      </c>
      <c r="AG1953" s="6" t="n">
        <v>42794</v>
      </c>
      <c r="AH1953" s="0" t="n">
        <v>77</v>
      </c>
      <c r="AI1953" s="0" t="n">
        <v>82</v>
      </c>
      <c r="AJ1953" s="6" t="n">
        <v>42794</v>
      </c>
      <c r="AK1953" s="0" t="n">
        <v>5.744</v>
      </c>
      <c r="AL1953" s="6" t="n">
        <v>42794</v>
      </c>
      <c r="AM1953" s="0" t="n">
        <v>2.462</v>
      </c>
      <c r="AN1953" s="0" t="n">
        <v>2.609</v>
      </c>
      <c r="AO1953" s="0" t="n">
        <v>1.144</v>
      </c>
      <c r="AP1953" s="0" t="n">
        <v>1.278</v>
      </c>
      <c r="AQ1953" s="0" t="s">
        <v>9305</v>
      </c>
      <c r="AR1953" s="0" t="s">
        <v>58</v>
      </c>
      <c r="AS1953" s="0" t="s">
        <v>1154</v>
      </c>
      <c r="AT1953" s="0" t="n">
        <v>12</v>
      </c>
      <c r="AU1953" s="0" t="n">
        <v>33</v>
      </c>
      <c r="AX1953" s="0" t="s">
        <v>7372</v>
      </c>
    </row>
    <row r="1954" customFormat="false" ht="15" hidden="false" customHeight="false" outlineLevel="0" collapsed="false">
      <c r="A1954" s="0" t="s">
        <v>10366</v>
      </c>
      <c r="B1954" s="0" t="s">
        <v>9300</v>
      </c>
      <c r="C1954" s="0" t="s">
        <v>10367</v>
      </c>
      <c r="D1954" s="1" t="s">
        <v>10368</v>
      </c>
      <c r="E1954" s="1" t="s">
        <v>10368</v>
      </c>
      <c r="G1954" s="5" t="s">
        <v>10368</v>
      </c>
      <c r="H1954" s="5"/>
      <c r="I1954" s="5"/>
      <c r="J1954" s="5"/>
      <c r="K1954" s="5"/>
      <c r="L1954" s="5"/>
      <c r="M1954" s="5"/>
      <c r="N1954" s="5"/>
      <c r="O1954" s="0" t="s">
        <v>10367</v>
      </c>
      <c r="P1954" s="0" t="s">
        <v>10369</v>
      </c>
      <c r="Q1954" s="0" t="s">
        <v>51</v>
      </c>
      <c r="R1954" s="0" t="s">
        <v>52</v>
      </c>
      <c r="S1954" s="0" t="n">
        <v>3.869</v>
      </c>
      <c r="T1954" s="0" t="n">
        <v>2343</v>
      </c>
      <c r="U1954" s="0" t="n">
        <v>2343</v>
      </c>
      <c r="X1954" s="0" t="n">
        <v>1</v>
      </c>
      <c r="Y1954" s="0" t="s">
        <v>1154</v>
      </c>
      <c r="Z1954" s="0" t="n">
        <v>2343</v>
      </c>
      <c r="AA1954" s="0" t="s">
        <v>54</v>
      </c>
      <c r="AB1954" s="0" t="s">
        <v>54</v>
      </c>
      <c r="AC1954" s="0" t="n">
        <v>16.657</v>
      </c>
      <c r="AD1954" s="0" t="s">
        <v>9674</v>
      </c>
      <c r="AG1954" s="6" t="n">
        <v>42460</v>
      </c>
      <c r="AH1954" s="0" t="n">
        <v>416</v>
      </c>
      <c r="AI1954" s="0" t="n">
        <v>473</v>
      </c>
      <c r="AJ1954" s="6" t="n">
        <v>42460</v>
      </c>
      <c r="AK1954" s="0" t="n">
        <v>16.657</v>
      </c>
      <c r="AL1954" s="6" t="n">
        <v>42460</v>
      </c>
      <c r="AM1954" s="0" t="n">
        <v>5.552</v>
      </c>
      <c r="AN1954" s="0" t="n">
        <v>6.321</v>
      </c>
      <c r="AO1954" s="0" t="n">
        <v>5.796</v>
      </c>
      <c r="AP1954" s="0" t="n">
        <v>6.476</v>
      </c>
      <c r="AQ1954" s="0" t="s">
        <v>9305</v>
      </c>
      <c r="AR1954" s="0" t="s">
        <v>58</v>
      </c>
      <c r="AS1954" s="0" t="s">
        <v>1154</v>
      </c>
      <c r="AT1954" s="0" t="n">
        <v>45</v>
      </c>
      <c r="AU1954" s="0" t="n">
        <v>83</v>
      </c>
      <c r="AV1954" s="0" t="s">
        <v>9984</v>
      </c>
      <c r="AX1954" s="0" t="s">
        <v>7372</v>
      </c>
      <c r="AY1954" s="0" t="s">
        <v>10370</v>
      </c>
    </row>
    <row r="1955" customFormat="false" ht="15" hidden="false" customHeight="false" outlineLevel="0" collapsed="false">
      <c r="A1955" s="0" t="s">
        <v>10371</v>
      </c>
      <c r="B1955" s="0" t="s">
        <v>9300</v>
      </c>
      <c r="C1955" s="0" t="s">
        <v>10372</v>
      </c>
      <c r="D1955" s="1" t="s">
        <v>10373</v>
      </c>
      <c r="E1955" s="1" t="s">
        <v>10373</v>
      </c>
      <c r="G1955" s="5" t="s">
        <v>10373</v>
      </c>
      <c r="H1955" s="5"/>
      <c r="I1955" s="5"/>
      <c r="J1955" s="5"/>
      <c r="K1955" s="5"/>
      <c r="L1955" s="5"/>
      <c r="M1955" s="5"/>
      <c r="N1955" s="5"/>
      <c r="O1955" s="0" t="s">
        <v>10372</v>
      </c>
      <c r="P1955" s="0" t="s">
        <v>10374</v>
      </c>
      <c r="Q1955" s="0" t="s">
        <v>51</v>
      </c>
      <c r="R1955" s="0" t="s">
        <v>52</v>
      </c>
      <c r="S1955" s="0" t="n">
        <v>3.403</v>
      </c>
      <c r="T1955" s="0" t="n">
        <v>2932</v>
      </c>
      <c r="U1955" s="0" t="n">
        <v>2932</v>
      </c>
      <c r="V1955" s="0" t="n">
        <v>2651</v>
      </c>
      <c r="X1955" s="0" t="n">
        <v>171</v>
      </c>
      <c r="Y1955" s="0" t="s">
        <v>1154</v>
      </c>
      <c r="Z1955" s="0" t="n">
        <v>2932</v>
      </c>
      <c r="AA1955" s="0" t="s">
        <v>54</v>
      </c>
      <c r="AB1955" s="0" t="s">
        <v>54</v>
      </c>
      <c r="AC1955" s="0" t="n">
        <v>14.524</v>
      </c>
      <c r="AD1955" s="0" t="s">
        <v>9984</v>
      </c>
      <c r="AG1955" s="6" t="n">
        <v>42460</v>
      </c>
      <c r="AH1955" s="0" t="n">
        <v>240</v>
      </c>
      <c r="AI1955" s="0" t="n">
        <v>274</v>
      </c>
      <c r="AJ1955" s="6" t="n">
        <v>42460</v>
      </c>
      <c r="AK1955" s="0" t="n">
        <v>14.524</v>
      </c>
      <c r="AL1955" s="6" t="n">
        <v>42460</v>
      </c>
      <c r="AM1955" s="0" t="n">
        <v>4.103</v>
      </c>
      <c r="AN1955" s="0" t="n">
        <v>4.672</v>
      </c>
      <c r="AO1955" s="0" t="n">
        <v>4.134</v>
      </c>
      <c r="AP1955" s="0" t="n">
        <v>4.619</v>
      </c>
      <c r="AQ1955" s="0" t="s">
        <v>9305</v>
      </c>
      <c r="AR1955" s="0" t="s">
        <v>58</v>
      </c>
      <c r="AS1955" s="0" t="s">
        <v>1154</v>
      </c>
      <c r="AT1955" s="0" t="n">
        <v>40</v>
      </c>
      <c r="AU1955" s="0" t="n">
        <v>63</v>
      </c>
      <c r="AV1955" s="0" t="s">
        <v>9984</v>
      </c>
      <c r="AX1955" s="0" t="s">
        <v>7372</v>
      </c>
    </row>
    <row r="1956" customFormat="false" ht="15" hidden="false" customHeight="false" outlineLevel="0" collapsed="false">
      <c r="A1956" s="0" t="s">
        <v>10375</v>
      </c>
      <c r="B1956" s="0" t="s">
        <v>9300</v>
      </c>
      <c r="C1956" s="0" t="s">
        <v>10376</v>
      </c>
      <c r="D1956" s="1" t="s">
        <v>10377</v>
      </c>
      <c r="E1956" s="1" t="s">
        <v>10377</v>
      </c>
      <c r="G1956" s="5" t="s">
        <v>10377</v>
      </c>
      <c r="H1956" s="5"/>
      <c r="I1956" s="5"/>
      <c r="J1956" s="5"/>
      <c r="K1956" s="5"/>
      <c r="L1956" s="5"/>
      <c r="M1956" s="5"/>
      <c r="N1956" s="5"/>
      <c r="O1956" s="0" t="s">
        <v>10376</v>
      </c>
      <c r="P1956" s="0" t="s">
        <v>10378</v>
      </c>
      <c r="Q1956" s="0" t="s">
        <v>51</v>
      </c>
      <c r="R1956" s="0" t="s">
        <v>52</v>
      </c>
      <c r="S1956" s="0" t="n">
        <v>25.34</v>
      </c>
      <c r="T1956" s="0" t="n">
        <v>3511</v>
      </c>
      <c r="U1956" s="0" t="n">
        <v>3511</v>
      </c>
      <c r="X1956" s="0" t="n">
        <v>996</v>
      </c>
      <c r="Y1956" s="0" t="s">
        <v>1154</v>
      </c>
      <c r="Z1956" s="0" t="n">
        <v>3511</v>
      </c>
      <c r="AA1956" s="0" t="s">
        <v>54</v>
      </c>
      <c r="AB1956" s="0" t="s">
        <v>54</v>
      </c>
      <c r="AC1956" s="0" t="n">
        <v>30.659</v>
      </c>
      <c r="AD1956" s="0" t="s">
        <v>9674</v>
      </c>
      <c r="AG1956" s="6" t="n">
        <v>42460</v>
      </c>
      <c r="AH1956" s="0" t="n">
        <v>1.324</v>
      </c>
      <c r="AI1956" s="0" t="n">
        <v>1.507</v>
      </c>
      <c r="AJ1956" s="6" t="n">
        <v>42460</v>
      </c>
      <c r="AK1956" s="0" t="n">
        <v>30.659</v>
      </c>
      <c r="AL1956" s="6" t="n">
        <v>42460</v>
      </c>
      <c r="AM1956" s="0" t="n">
        <v>43.196</v>
      </c>
      <c r="AN1956" s="0" t="n">
        <v>49.178</v>
      </c>
      <c r="AO1956" s="0" t="n">
        <v>9.126</v>
      </c>
      <c r="AP1956" s="0" t="n">
        <v>10.197</v>
      </c>
      <c r="AQ1956" s="0" t="s">
        <v>9305</v>
      </c>
      <c r="AR1956" s="0" t="s">
        <v>58</v>
      </c>
      <c r="AS1956" s="0" t="s">
        <v>1154</v>
      </c>
      <c r="AT1956" s="0" t="n">
        <v>65</v>
      </c>
      <c r="AU1956" s="0" t="n">
        <v>159</v>
      </c>
      <c r="AV1956" s="0" t="s">
        <v>9984</v>
      </c>
      <c r="AX1956" s="0" t="s">
        <v>7372</v>
      </c>
      <c r="AY1956" s="0" t="s">
        <v>10379</v>
      </c>
    </row>
    <row r="1957" customFormat="false" ht="15" hidden="false" customHeight="false" outlineLevel="0" collapsed="false">
      <c r="A1957" s="0" t="s">
        <v>10380</v>
      </c>
      <c r="B1957" s="0" t="s">
        <v>9300</v>
      </c>
      <c r="C1957" s="0" t="s">
        <v>10381</v>
      </c>
      <c r="D1957" s="1" t="s">
        <v>10382</v>
      </c>
      <c r="E1957" s="1" t="s">
        <v>10382</v>
      </c>
      <c r="G1957" s="5" t="s">
        <v>10382</v>
      </c>
      <c r="H1957" s="5" t="s">
        <v>10383</v>
      </c>
      <c r="I1957" s="5" t="s">
        <v>10384</v>
      </c>
      <c r="J1957" s="5"/>
      <c r="K1957" s="5"/>
      <c r="L1957" s="5"/>
      <c r="M1957" s="5"/>
      <c r="N1957" s="5"/>
      <c r="O1957" s="0" t="s">
        <v>10381</v>
      </c>
      <c r="P1957" s="0" t="s">
        <v>10384</v>
      </c>
      <c r="Q1957" s="0" t="s">
        <v>51</v>
      </c>
      <c r="R1957" s="0" t="s">
        <v>52</v>
      </c>
      <c r="S1957" s="0" t="n">
        <v>15.435</v>
      </c>
      <c r="T1957" s="0" t="n">
        <v>4910</v>
      </c>
      <c r="U1957" s="0" t="n">
        <v>4910</v>
      </c>
      <c r="X1957" s="0" t="n">
        <v>997</v>
      </c>
      <c r="Y1957" s="0" t="s">
        <v>1154</v>
      </c>
      <c r="Z1957" s="0" t="n">
        <v>4910</v>
      </c>
      <c r="AA1957" s="0" t="s">
        <v>54</v>
      </c>
      <c r="AB1957" s="0" t="s">
        <v>54</v>
      </c>
      <c r="AC1957" s="0" t="n">
        <v>28.706</v>
      </c>
      <c r="AD1957" s="0" t="s">
        <v>9984</v>
      </c>
      <c r="AG1957" s="6" t="n">
        <v>42460</v>
      </c>
      <c r="AH1957" s="0" t="n">
        <v>2.632</v>
      </c>
      <c r="AI1957" s="0" t="n">
        <v>2.996</v>
      </c>
      <c r="AJ1957" s="6" t="n">
        <v>42460</v>
      </c>
      <c r="AK1957" s="0" t="n">
        <v>28.706</v>
      </c>
      <c r="AL1957" s="6" t="n">
        <v>42460</v>
      </c>
      <c r="AM1957" s="0" t="n">
        <v>41.087</v>
      </c>
      <c r="AN1957" s="0" t="n">
        <v>46.777</v>
      </c>
      <c r="AO1957" s="0" t="n">
        <v>30.755</v>
      </c>
      <c r="AP1957" s="0" t="n">
        <v>34.364</v>
      </c>
      <c r="AQ1957" s="0" t="s">
        <v>9305</v>
      </c>
      <c r="AR1957" s="0" t="s">
        <v>58</v>
      </c>
      <c r="AS1957" s="0" t="s">
        <v>1154</v>
      </c>
      <c r="AT1957" s="0" t="n">
        <v>12</v>
      </c>
      <c r="AU1957" s="0" t="n">
        <v>59</v>
      </c>
      <c r="AX1957" s="0" t="s">
        <v>7372</v>
      </c>
    </row>
    <row r="1958" customFormat="false" ht="15" hidden="false" customHeight="false" outlineLevel="0" collapsed="false">
      <c r="A1958" s="0" t="s">
        <v>10385</v>
      </c>
      <c r="B1958" s="0" t="s">
        <v>9300</v>
      </c>
      <c r="C1958" s="0" t="s">
        <v>10386</v>
      </c>
      <c r="D1958" s="1" t="s">
        <v>10387</v>
      </c>
      <c r="E1958" s="1" t="s">
        <v>10387</v>
      </c>
      <c r="G1958" s="5" t="s">
        <v>10387</v>
      </c>
      <c r="H1958" s="5"/>
      <c r="I1958" s="5"/>
      <c r="J1958" s="5"/>
      <c r="K1958" s="5"/>
      <c r="L1958" s="5"/>
      <c r="M1958" s="5"/>
      <c r="N1958" s="5"/>
      <c r="O1958" s="0" t="s">
        <v>10386</v>
      </c>
      <c r="P1958" s="0" t="s">
        <v>10388</v>
      </c>
      <c r="Q1958" s="0" t="s">
        <v>51</v>
      </c>
      <c r="R1958" s="0" t="s">
        <v>52</v>
      </c>
      <c r="S1958" s="0" t="n">
        <v>3.886</v>
      </c>
      <c r="T1958" s="0" t="n">
        <v>2932</v>
      </c>
      <c r="U1958" s="0" t="n">
        <v>2932</v>
      </c>
      <c r="V1958" s="0" t="n">
        <v>2910</v>
      </c>
      <c r="W1958" s="0" t="s">
        <v>10389</v>
      </c>
      <c r="X1958" s="0" t="n">
        <v>71</v>
      </c>
      <c r="Y1958" s="0" t="s">
        <v>1154</v>
      </c>
      <c r="Z1958" s="0" t="n">
        <v>2932</v>
      </c>
      <c r="AA1958" s="0" t="s">
        <v>54</v>
      </c>
      <c r="AB1958" s="0" t="s">
        <v>54</v>
      </c>
      <c r="AC1958" s="0" t="n">
        <v>10.072</v>
      </c>
      <c r="AD1958" s="0" t="s">
        <v>10390</v>
      </c>
      <c r="AG1958" s="6" t="n">
        <v>42460</v>
      </c>
      <c r="AH1958" s="0" t="e">
        <f aca="false">+ac0-9</f>
        <v>#NAME?</v>
      </c>
      <c r="AI1958" s="0" t="e">
        <f aca="false">+ac0-11</f>
        <v>#NAME?</v>
      </c>
      <c r="AJ1958" s="6" t="n">
        <v>42460</v>
      </c>
      <c r="AK1958" s="0" t="n">
        <v>10.072</v>
      </c>
      <c r="AL1958" s="6" t="n">
        <v>42460</v>
      </c>
      <c r="AM1958" s="0" t="n">
        <v>1.819</v>
      </c>
      <c r="AN1958" s="0" t="n">
        <v>2.071</v>
      </c>
      <c r="AO1958" s="0" t="n">
        <v>643</v>
      </c>
      <c r="AP1958" s="0" t="n">
        <v>718</v>
      </c>
      <c r="AQ1958" s="0" t="s">
        <v>9305</v>
      </c>
      <c r="AR1958" s="0" t="s">
        <v>58</v>
      </c>
      <c r="AS1958" s="0" t="s">
        <v>1154</v>
      </c>
      <c r="AT1958" s="0" t="n">
        <v>42</v>
      </c>
      <c r="AU1958" s="0" t="n">
        <v>55</v>
      </c>
      <c r="AV1958" s="0" t="s">
        <v>7372</v>
      </c>
      <c r="AX1958" s="0" t="s">
        <v>7372</v>
      </c>
      <c r="AY1958" s="0" t="s">
        <v>10391</v>
      </c>
    </row>
    <row r="1959" customFormat="false" ht="15" hidden="false" customHeight="false" outlineLevel="0" collapsed="false">
      <c r="A1959" s="0" t="s">
        <v>10392</v>
      </c>
      <c r="B1959" s="0" t="s">
        <v>9300</v>
      </c>
      <c r="C1959" s="0" t="s">
        <v>10393</v>
      </c>
      <c r="D1959" s="1" t="s">
        <v>10394</v>
      </c>
      <c r="E1959" s="1" t="s">
        <v>10394</v>
      </c>
      <c r="G1959" s="5" t="s">
        <v>10394</v>
      </c>
      <c r="H1959" s="5"/>
      <c r="I1959" s="5"/>
      <c r="J1959" s="5"/>
      <c r="K1959" s="5"/>
      <c r="L1959" s="5"/>
      <c r="M1959" s="5"/>
      <c r="N1959" s="5"/>
      <c r="O1959" s="0" t="s">
        <v>10393</v>
      </c>
      <c r="P1959" s="0" t="s">
        <v>10395</v>
      </c>
      <c r="Q1959" s="0" t="s">
        <v>51</v>
      </c>
      <c r="R1959" s="0" t="s">
        <v>52</v>
      </c>
      <c r="S1959" s="0" t="n">
        <v>19.79</v>
      </c>
      <c r="T1959" s="0" t="n">
        <v>2910</v>
      </c>
      <c r="U1959" s="0" t="n">
        <v>2910</v>
      </c>
      <c r="V1959" s="0" t="n">
        <v>2822</v>
      </c>
      <c r="W1959" s="0" t="s">
        <v>10396</v>
      </c>
      <c r="X1959" s="0" t="n">
        <v>746</v>
      </c>
      <c r="Y1959" s="0" t="s">
        <v>1154</v>
      </c>
      <c r="Z1959" s="0" t="n">
        <v>2910</v>
      </c>
      <c r="AA1959" s="0" t="s">
        <v>54</v>
      </c>
      <c r="AB1959" s="0" t="s">
        <v>54</v>
      </c>
      <c r="AC1959" s="0" t="n">
        <v>51.458</v>
      </c>
      <c r="AD1959" s="0" t="s">
        <v>10397</v>
      </c>
      <c r="AG1959" s="6" t="n">
        <v>42460</v>
      </c>
      <c r="AH1959" s="0" t="n">
        <v>1.427</v>
      </c>
      <c r="AI1959" s="0" t="n">
        <v>1.625</v>
      </c>
      <c r="AJ1959" s="6" t="n">
        <v>42460</v>
      </c>
      <c r="AK1959" s="0" t="n">
        <v>51.458</v>
      </c>
      <c r="AL1959" s="6" t="n">
        <v>42460</v>
      </c>
      <c r="AM1959" s="0" t="n">
        <v>32.748</v>
      </c>
      <c r="AN1959" s="0" t="n">
        <v>37.283</v>
      </c>
      <c r="AO1959" s="0" t="n">
        <v>14.94</v>
      </c>
      <c r="AP1959" s="0" t="n">
        <v>16.693</v>
      </c>
      <c r="AQ1959" s="0" t="s">
        <v>9305</v>
      </c>
      <c r="AR1959" s="0" t="s">
        <v>58</v>
      </c>
      <c r="AS1959" s="0" t="s">
        <v>1154</v>
      </c>
      <c r="AT1959" s="0" t="n">
        <v>248</v>
      </c>
      <c r="AU1959" s="0" t="n">
        <v>306</v>
      </c>
      <c r="AV1959" s="0" t="s">
        <v>7372</v>
      </c>
      <c r="AX1959" s="0" t="s">
        <v>7372</v>
      </c>
    </row>
    <row r="1960" customFormat="false" ht="15" hidden="false" customHeight="false" outlineLevel="0" collapsed="false">
      <c r="A1960" s="0" t="s">
        <v>10398</v>
      </c>
      <c r="B1960" s="0" t="s">
        <v>9300</v>
      </c>
      <c r="C1960" s="0" t="s">
        <v>10399</v>
      </c>
      <c r="D1960" s="1" t="s">
        <v>10400</v>
      </c>
      <c r="E1960" s="1" t="s">
        <v>10400</v>
      </c>
      <c r="G1960" s="5" t="s">
        <v>10400</v>
      </c>
      <c r="H1960" s="5"/>
      <c r="I1960" s="5"/>
      <c r="J1960" s="5"/>
      <c r="K1960" s="5"/>
      <c r="L1960" s="5"/>
      <c r="M1960" s="5"/>
      <c r="N1960" s="5"/>
      <c r="O1960" s="0" t="s">
        <v>10399</v>
      </c>
      <c r="P1960" s="0" t="s">
        <v>10401</v>
      </c>
      <c r="Q1960" s="0" t="s">
        <v>51</v>
      </c>
      <c r="R1960" s="0" t="s">
        <v>52</v>
      </c>
      <c r="S1960" s="0" t="n">
        <v>253</v>
      </c>
      <c r="T1960" s="0" t="n">
        <v>2012</v>
      </c>
      <c r="U1960" s="0" t="n">
        <v>2012</v>
      </c>
      <c r="V1960" s="0" t="n">
        <v>2013</v>
      </c>
      <c r="X1960" s="0" t="n">
        <v>24</v>
      </c>
      <c r="Y1960" s="0" t="s">
        <v>1154</v>
      </c>
      <c r="Z1960" s="0" t="n">
        <v>2012</v>
      </c>
      <c r="AA1960" s="0" t="s">
        <v>54</v>
      </c>
      <c r="AB1960" s="0" t="s">
        <v>54</v>
      </c>
      <c r="AC1960" s="0" t="n">
        <v>905</v>
      </c>
      <c r="AD1960" s="0" t="s">
        <v>10402</v>
      </c>
      <c r="AG1960" s="6" t="n">
        <v>42460</v>
      </c>
      <c r="AH1960" s="0" t="e">
        <f aca="false">+ac0-54</f>
        <v>#NAME?</v>
      </c>
      <c r="AI1960" s="0" t="e">
        <f aca="false">+ac0-61</f>
        <v>#NAME?</v>
      </c>
      <c r="AJ1960" s="6" t="n">
        <v>42460</v>
      </c>
      <c r="AK1960" s="0" t="n">
        <v>905</v>
      </c>
      <c r="AL1960" s="6" t="n">
        <v>42460</v>
      </c>
      <c r="AM1960" s="0" t="n">
        <v>385</v>
      </c>
      <c r="AN1960" s="0" t="n">
        <v>438</v>
      </c>
      <c r="AO1960" s="0" t="n">
        <v>106</v>
      </c>
      <c r="AP1960" s="0" t="n">
        <v>119</v>
      </c>
      <c r="AQ1960" s="0" t="s">
        <v>9305</v>
      </c>
      <c r="AR1960" s="0" t="s">
        <v>58</v>
      </c>
      <c r="AS1960" s="0" t="s">
        <v>1154</v>
      </c>
      <c r="AT1960" s="0" t="n">
        <v>9</v>
      </c>
      <c r="AU1960" s="0" t="n">
        <v>19</v>
      </c>
      <c r="AV1960" s="0" t="s">
        <v>10403</v>
      </c>
      <c r="AW1960" s="0" t="s">
        <v>10403</v>
      </c>
      <c r="AX1960" s="0" t="s">
        <v>7372</v>
      </c>
      <c r="AY1960" s="0" t="s">
        <v>10404</v>
      </c>
    </row>
    <row r="1961" customFormat="false" ht="15" hidden="false" customHeight="false" outlineLevel="0" collapsed="false">
      <c r="A1961" s="0" t="s">
        <v>10405</v>
      </c>
      <c r="B1961" s="0" t="s">
        <v>9300</v>
      </c>
      <c r="C1961" s="0" t="s">
        <v>10406</v>
      </c>
      <c r="D1961" s="1" t="s">
        <v>10407</v>
      </c>
      <c r="E1961" s="1" t="s">
        <v>10407</v>
      </c>
      <c r="G1961" s="5" t="s">
        <v>10407</v>
      </c>
      <c r="H1961" s="5"/>
      <c r="I1961" s="5"/>
      <c r="J1961" s="5"/>
      <c r="K1961" s="5"/>
      <c r="L1961" s="5"/>
      <c r="M1961" s="5"/>
      <c r="N1961" s="5"/>
      <c r="O1961" s="0" t="s">
        <v>10406</v>
      </c>
      <c r="P1961" s="0" t="s">
        <v>10408</v>
      </c>
      <c r="Q1961" s="0" t="s">
        <v>51</v>
      </c>
      <c r="R1961" s="0" t="s">
        <v>52</v>
      </c>
      <c r="S1961" s="0" t="n">
        <v>30.246</v>
      </c>
      <c r="T1961" s="0" t="n">
        <v>2910</v>
      </c>
      <c r="U1961" s="0" t="n">
        <v>2910</v>
      </c>
      <c r="W1961" s="0" t="s">
        <v>10409</v>
      </c>
      <c r="X1961" s="0" t="n">
        <v>993</v>
      </c>
      <c r="Y1961" s="0" t="s">
        <v>1154</v>
      </c>
      <c r="Z1961" s="0" t="n">
        <v>2910</v>
      </c>
      <c r="AA1961" s="0" t="s">
        <v>54</v>
      </c>
      <c r="AB1961" s="0" t="s">
        <v>54</v>
      </c>
      <c r="AC1961" s="0" t="n">
        <v>46.398</v>
      </c>
      <c r="AD1961" s="0" t="s">
        <v>10410</v>
      </c>
      <c r="AG1961" s="6" t="n">
        <v>42460</v>
      </c>
      <c r="AH1961" s="0" t="n">
        <v>1.048</v>
      </c>
      <c r="AI1961" s="0" t="n">
        <v>1.193</v>
      </c>
      <c r="AJ1961" s="6" t="n">
        <v>42460</v>
      </c>
      <c r="AK1961" s="0" t="n">
        <v>46.398</v>
      </c>
      <c r="AL1961" s="6" t="n">
        <v>42460</v>
      </c>
      <c r="AM1961" s="0" t="n">
        <v>19.874</v>
      </c>
      <c r="AN1961" s="0" t="n">
        <v>22.626</v>
      </c>
      <c r="AO1961" s="0" t="n">
        <v>7.317</v>
      </c>
      <c r="AP1961" s="0" t="n">
        <v>8.175</v>
      </c>
      <c r="AQ1961" s="0" t="s">
        <v>9305</v>
      </c>
      <c r="AR1961" s="0" t="s">
        <v>58</v>
      </c>
      <c r="AS1961" s="0" t="s">
        <v>1154</v>
      </c>
      <c r="AT1961" s="0" t="n">
        <v>62</v>
      </c>
      <c r="AU1961" s="0" t="n">
        <v>113</v>
      </c>
      <c r="AV1961" s="0" t="s">
        <v>10411</v>
      </c>
      <c r="AX1961" s="0" t="s">
        <v>7372</v>
      </c>
      <c r="AY1961" s="0" t="s">
        <v>10412</v>
      </c>
    </row>
    <row r="1962" customFormat="false" ht="15" hidden="false" customHeight="false" outlineLevel="0" collapsed="false">
      <c r="A1962" s="0" t="s">
        <v>10413</v>
      </c>
      <c r="B1962" s="0" t="s">
        <v>9300</v>
      </c>
      <c r="C1962" s="0" t="s">
        <v>10414</v>
      </c>
      <c r="D1962" s="1" t="s">
        <v>10415</v>
      </c>
      <c r="E1962" s="1" t="s">
        <v>10415</v>
      </c>
      <c r="G1962" s="5" t="s">
        <v>10415</v>
      </c>
      <c r="H1962" s="5" t="s">
        <v>10416</v>
      </c>
      <c r="I1962" s="5"/>
      <c r="J1962" s="5"/>
      <c r="K1962" s="5"/>
      <c r="L1962" s="5"/>
      <c r="M1962" s="5"/>
      <c r="N1962" s="5"/>
      <c r="O1962" s="0" t="s">
        <v>10414</v>
      </c>
      <c r="P1962" s="0" t="s">
        <v>10417</v>
      </c>
      <c r="Q1962" s="0" t="s">
        <v>51</v>
      </c>
      <c r="R1962" s="0" t="s">
        <v>52</v>
      </c>
      <c r="S1962" s="0" t="n">
        <v>1.022</v>
      </c>
      <c r="T1962" s="0" t="n">
        <v>2332</v>
      </c>
      <c r="U1962" s="0" t="n">
        <v>2332</v>
      </c>
      <c r="X1962" s="0" t="n">
        <v>77</v>
      </c>
      <c r="Y1962" s="0" t="s">
        <v>7940</v>
      </c>
      <c r="Z1962" s="0" t="n">
        <v>2332</v>
      </c>
      <c r="AA1962" s="0" t="s">
        <v>54</v>
      </c>
      <c r="AB1962" s="0" t="s">
        <v>54</v>
      </c>
      <c r="AC1962" s="0" t="n">
        <v>4.159</v>
      </c>
      <c r="AD1962" s="0" t="s">
        <v>10418</v>
      </c>
      <c r="AG1962" s="6" t="n">
        <v>42460</v>
      </c>
      <c r="AH1962" s="0" t="n">
        <v>29</v>
      </c>
      <c r="AI1962" s="0" t="n">
        <v>33</v>
      </c>
      <c r="AJ1962" s="6" t="n">
        <v>42460</v>
      </c>
      <c r="AK1962" s="0" t="n">
        <v>4.159</v>
      </c>
      <c r="AL1962" s="6" t="n">
        <v>42460</v>
      </c>
      <c r="AM1962" s="0" t="n">
        <v>796</v>
      </c>
      <c r="AN1962" s="0" t="n">
        <v>906</v>
      </c>
      <c r="AO1962" s="0" t="n">
        <v>319</v>
      </c>
      <c r="AP1962" s="0" t="n">
        <v>356</v>
      </c>
      <c r="AQ1962" s="0" t="s">
        <v>9305</v>
      </c>
      <c r="AR1962" s="0" t="s">
        <v>58</v>
      </c>
      <c r="AS1962" s="0" t="s">
        <v>7940</v>
      </c>
      <c r="AT1962" s="0" t="n">
        <v>10</v>
      </c>
      <c r="AU1962" s="0" t="n">
        <v>20</v>
      </c>
      <c r="AX1962" s="0" t="s">
        <v>7372</v>
      </c>
      <c r="AY1962" s="0" t="s">
        <v>10419</v>
      </c>
    </row>
    <row r="1963" customFormat="false" ht="15" hidden="false" customHeight="false" outlineLevel="0" collapsed="false">
      <c r="A1963" s="0" t="s">
        <v>10420</v>
      </c>
      <c r="B1963" s="0" t="s">
        <v>9300</v>
      </c>
      <c r="C1963" s="0" t="s">
        <v>10421</v>
      </c>
      <c r="D1963" s="1" t="s">
        <v>10422</v>
      </c>
      <c r="E1963" s="1" t="s">
        <v>10422</v>
      </c>
      <c r="G1963" s="5" t="s">
        <v>10422</v>
      </c>
      <c r="H1963" s="5"/>
      <c r="I1963" s="5"/>
      <c r="J1963" s="5"/>
      <c r="K1963" s="5"/>
      <c r="L1963" s="5"/>
      <c r="M1963" s="5"/>
      <c r="N1963" s="5"/>
      <c r="Q1963" s="0" t="s">
        <v>51</v>
      </c>
      <c r="R1963" s="0" t="s">
        <v>52</v>
      </c>
      <c r="S1963" s="0" t="n">
        <v>239</v>
      </c>
      <c r="T1963" s="0" t="n">
        <v>2110</v>
      </c>
      <c r="U1963" s="0" t="n">
        <v>2110</v>
      </c>
      <c r="V1963" s="0" t="n">
        <v>2110</v>
      </c>
      <c r="X1963" s="0" t="n">
        <v>22</v>
      </c>
      <c r="Y1963" s="0" t="s">
        <v>512</v>
      </c>
      <c r="AD1963" s="0" t="s">
        <v>10423</v>
      </c>
      <c r="AG1963" s="6" t="n">
        <v>42735</v>
      </c>
      <c r="AH1963" s="0" t="n">
        <v>41</v>
      </c>
      <c r="AI1963" s="0" t="n">
        <v>43</v>
      </c>
      <c r="AJ1963" s="6" t="n">
        <v>42735</v>
      </c>
      <c r="AK1963" s="0" t="n">
        <v>669</v>
      </c>
      <c r="AL1963" s="6" t="n">
        <v>42735</v>
      </c>
      <c r="AM1963" s="0" t="n">
        <v>832</v>
      </c>
      <c r="AN1963" s="0" t="n">
        <v>877</v>
      </c>
      <c r="AO1963" s="0" t="s">
        <v>56</v>
      </c>
      <c r="AP1963" s="0" t="s">
        <v>56</v>
      </c>
      <c r="AQ1963" s="0" t="s">
        <v>70</v>
      </c>
      <c r="AR1963" s="0" t="s">
        <v>70</v>
      </c>
      <c r="AS1963" s="0" t="s">
        <v>512</v>
      </c>
      <c r="AT1963" s="0" t="n">
        <v>0</v>
      </c>
      <c r="AU1963" s="0" t="n">
        <v>5</v>
      </c>
      <c r="AW1963" s="0" t="s">
        <v>7372</v>
      </c>
      <c r="AX1963" s="0" t="s">
        <v>7372</v>
      </c>
      <c r="AY1963" s="0" t="s">
        <v>7898</v>
      </c>
    </row>
    <row r="1964" customFormat="false" ht="15" hidden="false" customHeight="false" outlineLevel="0" collapsed="false">
      <c r="A1964" s="0" t="s">
        <v>10424</v>
      </c>
      <c r="B1964" s="0" t="s">
        <v>9300</v>
      </c>
      <c r="C1964" s="0" t="s">
        <v>10425</v>
      </c>
      <c r="D1964" s="1" t="s">
        <v>10426</v>
      </c>
      <c r="E1964" s="1" t="s">
        <v>10426</v>
      </c>
      <c r="G1964" s="5" t="s">
        <v>10426</v>
      </c>
      <c r="H1964" s="5"/>
      <c r="I1964" s="5"/>
      <c r="J1964" s="5"/>
      <c r="K1964" s="5"/>
      <c r="L1964" s="5"/>
      <c r="M1964" s="5"/>
      <c r="N1964" s="5"/>
      <c r="O1964" s="0" t="s">
        <v>10425</v>
      </c>
      <c r="P1964" s="0" t="s">
        <v>10427</v>
      </c>
      <c r="Q1964" s="0" t="s">
        <v>51</v>
      </c>
      <c r="R1964" s="0" t="s">
        <v>52</v>
      </c>
      <c r="S1964" s="0" t="n">
        <v>974</v>
      </c>
      <c r="T1964" s="0" t="n">
        <v>2110</v>
      </c>
      <c r="U1964" s="0" t="n">
        <v>2110</v>
      </c>
      <c r="V1964" s="0" t="n">
        <v>2120</v>
      </c>
      <c r="W1964" s="0" t="s">
        <v>10428</v>
      </c>
      <c r="X1964" s="0" t="n">
        <v>20</v>
      </c>
      <c r="Y1964" s="0" t="s">
        <v>1154</v>
      </c>
      <c r="Z1964" s="0" t="n">
        <v>2110</v>
      </c>
      <c r="AA1964" s="0" t="s">
        <v>54</v>
      </c>
      <c r="AB1964" s="0" t="s">
        <v>54</v>
      </c>
      <c r="AC1964" s="0" t="n">
        <v>1.451</v>
      </c>
      <c r="AD1964" s="0" t="s">
        <v>10429</v>
      </c>
      <c r="AG1964" s="6" t="n">
        <v>42460</v>
      </c>
      <c r="AH1964" s="0" t="n">
        <v>165</v>
      </c>
      <c r="AI1964" s="0" t="n">
        <v>188</v>
      </c>
      <c r="AJ1964" s="6" t="n">
        <v>42460</v>
      </c>
      <c r="AK1964" s="0" t="n">
        <v>1.451</v>
      </c>
      <c r="AL1964" s="6" t="n">
        <v>42460</v>
      </c>
      <c r="AM1964" s="0" t="n">
        <v>1.037</v>
      </c>
      <c r="AN1964" s="0" t="n">
        <v>1.181</v>
      </c>
      <c r="AO1964" s="0" t="n">
        <v>2.338</v>
      </c>
      <c r="AP1964" s="0" t="n">
        <v>2.613</v>
      </c>
      <c r="AQ1964" s="0" t="s">
        <v>9305</v>
      </c>
      <c r="AR1964" s="0" t="s">
        <v>58</v>
      </c>
      <c r="AS1964" s="0" t="s">
        <v>1154</v>
      </c>
      <c r="AT1964" s="0" t="n">
        <v>2</v>
      </c>
      <c r="AU1964" s="0" t="n">
        <v>6</v>
      </c>
      <c r="AV1964" s="0" t="s">
        <v>7372</v>
      </c>
      <c r="AX1964" s="0" t="s">
        <v>7372</v>
      </c>
    </row>
    <row r="1965" customFormat="false" ht="15" hidden="false" customHeight="false" outlineLevel="0" collapsed="false">
      <c r="A1965" s="0" t="s">
        <v>10430</v>
      </c>
      <c r="B1965" s="0" t="s">
        <v>9300</v>
      </c>
      <c r="C1965" s="0" t="s">
        <v>10431</v>
      </c>
      <c r="D1965" s="1" t="s">
        <v>10432</v>
      </c>
      <c r="E1965" s="1" t="s">
        <v>10432</v>
      </c>
      <c r="G1965" s="5" t="s">
        <v>10432</v>
      </c>
      <c r="H1965" s="5"/>
      <c r="I1965" s="5"/>
      <c r="J1965" s="5"/>
      <c r="K1965" s="5"/>
      <c r="L1965" s="5"/>
      <c r="M1965" s="5"/>
      <c r="N1965" s="5"/>
      <c r="O1965" s="0" t="s">
        <v>10431</v>
      </c>
      <c r="P1965" s="0" t="s">
        <v>10433</v>
      </c>
      <c r="Q1965" s="0" t="s">
        <v>51</v>
      </c>
      <c r="R1965" s="0" t="s">
        <v>52</v>
      </c>
      <c r="S1965" s="0" t="n">
        <v>39.016</v>
      </c>
      <c r="T1965" s="0" t="n">
        <v>2790</v>
      </c>
      <c r="U1965" s="0" t="n">
        <v>2790</v>
      </c>
      <c r="X1965" s="0" t="n">
        <v>997</v>
      </c>
      <c r="Y1965" s="0" t="s">
        <v>1154</v>
      </c>
      <c r="Z1965" s="0" t="n">
        <v>2790</v>
      </c>
      <c r="AA1965" s="0" t="s">
        <v>54</v>
      </c>
      <c r="AB1965" s="0" t="s">
        <v>54</v>
      </c>
      <c r="AC1965" s="0" t="n">
        <v>135.16</v>
      </c>
      <c r="AD1965" s="0" t="s">
        <v>9312</v>
      </c>
      <c r="AG1965" s="6" t="n">
        <v>42460</v>
      </c>
      <c r="AH1965" s="0" t="n">
        <v>1.782</v>
      </c>
      <c r="AI1965" s="0" t="n">
        <v>2.029</v>
      </c>
      <c r="AJ1965" s="6" t="n">
        <v>42460</v>
      </c>
      <c r="AK1965" s="0" t="n">
        <v>135.16</v>
      </c>
      <c r="AL1965" s="6" t="n">
        <v>42460</v>
      </c>
      <c r="AM1965" s="0" t="n">
        <v>31.662</v>
      </c>
      <c r="AN1965" s="0" t="n">
        <v>36.047</v>
      </c>
      <c r="AO1965" s="0" t="n">
        <v>27.386</v>
      </c>
      <c r="AP1965" s="0" t="n">
        <v>30.6</v>
      </c>
      <c r="AQ1965" s="0" t="s">
        <v>9305</v>
      </c>
      <c r="AR1965" s="0" t="s">
        <v>58</v>
      </c>
      <c r="AS1965" s="0" t="s">
        <v>1154</v>
      </c>
      <c r="AT1965" s="0" t="n">
        <v>308</v>
      </c>
      <c r="AU1965" s="0" t="n">
        <v>477</v>
      </c>
      <c r="AX1965" s="0" t="s">
        <v>7372</v>
      </c>
    </row>
    <row r="1966" customFormat="false" ht="15" hidden="false" customHeight="false" outlineLevel="0" collapsed="false">
      <c r="A1966" s="0" t="s">
        <v>10434</v>
      </c>
      <c r="B1966" s="0" t="s">
        <v>9300</v>
      </c>
      <c r="C1966" s="0" t="s">
        <v>10435</v>
      </c>
      <c r="D1966" s="1" t="s">
        <v>10436</v>
      </c>
      <c r="E1966" s="1" t="s">
        <v>10436</v>
      </c>
      <c r="G1966" s="5" t="s">
        <v>10436</v>
      </c>
      <c r="H1966" s="5" t="s">
        <v>10437</v>
      </c>
      <c r="I1966" s="5"/>
      <c r="J1966" s="5"/>
      <c r="K1966" s="5"/>
      <c r="L1966" s="5"/>
      <c r="M1966" s="5"/>
      <c r="N1966" s="5"/>
      <c r="O1966" s="0" t="s">
        <v>10435</v>
      </c>
      <c r="P1966" s="0" t="s">
        <v>10438</v>
      </c>
      <c r="Q1966" s="0" t="s">
        <v>51</v>
      </c>
      <c r="R1966" s="0" t="s">
        <v>52</v>
      </c>
      <c r="S1966" s="0" t="n">
        <v>8.921</v>
      </c>
      <c r="T1966" s="0" t="n">
        <v>1071</v>
      </c>
      <c r="U1966" s="0" t="n">
        <v>1071</v>
      </c>
      <c r="V1966" s="0" t="n">
        <v>1072</v>
      </c>
      <c r="X1966" s="0" t="n">
        <v>918</v>
      </c>
      <c r="Y1966" s="0" t="s">
        <v>1154</v>
      </c>
      <c r="Z1966" s="0" t="n">
        <v>1071</v>
      </c>
      <c r="AA1966" s="0" t="s">
        <v>54</v>
      </c>
      <c r="AB1966" s="0" t="s">
        <v>54</v>
      </c>
      <c r="AC1966" s="0" t="n">
        <v>27.18</v>
      </c>
      <c r="AD1966" s="0" t="s">
        <v>9304</v>
      </c>
      <c r="AG1966" s="6" t="n">
        <v>42735</v>
      </c>
      <c r="AH1966" s="0" t="n">
        <v>148</v>
      </c>
      <c r="AI1966" s="0" t="n">
        <v>156</v>
      </c>
      <c r="AJ1966" s="6" t="n">
        <v>42735</v>
      </c>
      <c r="AK1966" s="0" t="n">
        <v>27.18</v>
      </c>
      <c r="AL1966" s="6" t="n">
        <v>42735</v>
      </c>
      <c r="AM1966" s="0" t="n">
        <v>5.717</v>
      </c>
      <c r="AN1966" s="0" t="n">
        <v>6.026</v>
      </c>
      <c r="AO1966" s="0" t="n">
        <v>4.122</v>
      </c>
      <c r="AP1966" s="0" t="n">
        <v>4.606</v>
      </c>
      <c r="AQ1966" s="0" t="s">
        <v>9305</v>
      </c>
      <c r="AR1966" s="0" t="s">
        <v>58</v>
      </c>
      <c r="AS1966" s="0" t="s">
        <v>1154</v>
      </c>
      <c r="AT1966" s="0" t="n">
        <v>31</v>
      </c>
      <c r="AU1966" s="0" t="n">
        <v>64</v>
      </c>
      <c r="AV1966" s="0" t="s">
        <v>7372</v>
      </c>
      <c r="AX1966" s="0" t="s">
        <v>7372</v>
      </c>
    </row>
    <row r="1967" customFormat="false" ht="15" hidden="false" customHeight="false" outlineLevel="0" collapsed="false">
      <c r="A1967" s="0" t="s">
        <v>10439</v>
      </c>
      <c r="B1967" s="0" t="s">
        <v>9300</v>
      </c>
      <c r="C1967" s="0" t="s">
        <v>10440</v>
      </c>
      <c r="D1967" s="1" t="s">
        <v>10441</v>
      </c>
      <c r="E1967" s="1" t="s">
        <v>10441</v>
      </c>
      <c r="G1967" s="5" t="s">
        <v>10441</v>
      </c>
      <c r="H1967" s="5"/>
      <c r="I1967" s="5"/>
      <c r="J1967" s="5"/>
      <c r="K1967" s="5"/>
      <c r="L1967" s="5"/>
      <c r="M1967" s="5"/>
      <c r="N1967" s="5"/>
      <c r="O1967" s="0" t="s">
        <v>10440</v>
      </c>
      <c r="P1967" s="0" t="s">
        <v>10442</v>
      </c>
      <c r="Q1967" s="0" t="s">
        <v>51</v>
      </c>
      <c r="R1967" s="0" t="s">
        <v>52</v>
      </c>
      <c r="S1967" s="0" t="n">
        <v>12.48</v>
      </c>
      <c r="T1967" s="0" t="n">
        <v>2041</v>
      </c>
      <c r="U1967" s="0" t="n">
        <v>2041</v>
      </c>
      <c r="V1967" s="0" t="n">
        <v>2042</v>
      </c>
      <c r="W1967" s="0" t="s">
        <v>10443</v>
      </c>
      <c r="X1967" s="0" t="n">
        <v>995</v>
      </c>
      <c r="Y1967" s="0" t="s">
        <v>1154</v>
      </c>
      <c r="Z1967" s="0" t="n">
        <v>2041</v>
      </c>
      <c r="AA1967" s="0" t="s">
        <v>54</v>
      </c>
      <c r="AB1967" s="0" t="s">
        <v>54</v>
      </c>
      <c r="AC1967" s="0" t="n">
        <v>33.195</v>
      </c>
      <c r="AD1967" s="0" t="s">
        <v>9312</v>
      </c>
      <c r="AG1967" s="6" t="n">
        <v>42735</v>
      </c>
      <c r="AH1967" s="0" t="n">
        <v>1.028</v>
      </c>
      <c r="AI1967" s="0" t="n">
        <v>1.083</v>
      </c>
      <c r="AJ1967" s="6" t="n">
        <v>42735</v>
      </c>
      <c r="AK1967" s="0" t="n">
        <v>33.195</v>
      </c>
      <c r="AL1967" s="6" t="n">
        <v>42735</v>
      </c>
      <c r="AM1967" s="0" t="n">
        <v>10.87</v>
      </c>
      <c r="AN1967" s="0" t="n">
        <v>11.458</v>
      </c>
      <c r="AO1967" s="0" t="n">
        <v>27.271</v>
      </c>
      <c r="AP1967" s="0" t="n">
        <v>30.472</v>
      </c>
      <c r="AQ1967" s="0" t="s">
        <v>9305</v>
      </c>
      <c r="AR1967" s="0" t="s">
        <v>58</v>
      </c>
      <c r="AS1967" s="0" t="s">
        <v>1154</v>
      </c>
      <c r="AT1967" s="0" t="n">
        <v>119</v>
      </c>
      <c r="AU1967" s="0" t="n">
        <v>143</v>
      </c>
      <c r="AV1967" s="0" t="s">
        <v>7372</v>
      </c>
      <c r="AX1967" s="0" t="s">
        <v>7372</v>
      </c>
      <c r="AY1967" s="0" t="s">
        <v>10444</v>
      </c>
    </row>
    <row r="1968" customFormat="false" ht="15" hidden="false" customHeight="false" outlineLevel="0" collapsed="false">
      <c r="A1968" s="0" t="s">
        <v>10445</v>
      </c>
      <c r="B1968" s="0" t="s">
        <v>9300</v>
      </c>
      <c r="C1968" s="0" t="s">
        <v>10446</v>
      </c>
      <c r="D1968" s="1" t="s">
        <v>10447</v>
      </c>
      <c r="E1968" s="1" t="s">
        <v>10447</v>
      </c>
      <c r="G1968" s="5" t="s">
        <v>10447</v>
      </c>
      <c r="H1968" s="5" t="s">
        <v>10448</v>
      </c>
      <c r="I1968" s="5"/>
      <c r="J1968" s="5"/>
      <c r="K1968" s="5"/>
      <c r="L1968" s="5"/>
      <c r="M1968" s="5"/>
      <c r="N1968" s="5" t="s">
        <v>10449</v>
      </c>
      <c r="O1968" s="0" t="s">
        <v>10446</v>
      </c>
      <c r="P1968" s="0" t="s">
        <v>10450</v>
      </c>
      <c r="Q1968" s="0" t="s">
        <v>51</v>
      </c>
      <c r="R1968" s="0" t="s">
        <v>52</v>
      </c>
      <c r="S1968" s="0" t="n">
        <v>1.427</v>
      </c>
      <c r="T1968" s="0" t="n">
        <v>2012</v>
      </c>
      <c r="U1968" s="0" t="n">
        <v>2012</v>
      </c>
      <c r="V1968" s="0" t="n">
        <v>2012</v>
      </c>
      <c r="X1968" s="0" t="n">
        <v>228</v>
      </c>
      <c r="Y1968" s="0" t="s">
        <v>1154</v>
      </c>
      <c r="Z1968" s="0" t="n">
        <v>2012</v>
      </c>
      <c r="AA1968" s="0" t="s">
        <v>54</v>
      </c>
      <c r="AB1968" s="0" t="s">
        <v>54</v>
      </c>
      <c r="AC1968" s="0" t="n">
        <v>3.698</v>
      </c>
      <c r="AD1968" s="0" t="s">
        <v>9312</v>
      </c>
      <c r="AG1968" s="6" t="n">
        <v>42460</v>
      </c>
      <c r="AH1968" s="0" t="n">
        <v>31</v>
      </c>
      <c r="AI1968" s="0" t="n">
        <v>35</v>
      </c>
      <c r="AJ1968" s="6" t="n">
        <v>42460</v>
      </c>
      <c r="AK1968" s="0" t="n">
        <v>3.698</v>
      </c>
      <c r="AL1968" s="6" t="n">
        <v>42460</v>
      </c>
      <c r="AM1968" s="0" t="n">
        <v>1.355</v>
      </c>
      <c r="AN1968" s="0" t="n">
        <v>1.543</v>
      </c>
      <c r="AO1968" s="0" t="n">
        <v>673</v>
      </c>
      <c r="AP1968" s="0" t="n">
        <v>752</v>
      </c>
      <c r="AQ1968" s="0" t="s">
        <v>9305</v>
      </c>
      <c r="AR1968" s="0" t="s">
        <v>58</v>
      </c>
      <c r="AS1968" s="0" t="s">
        <v>1154</v>
      </c>
      <c r="AT1968" s="0" t="n">
        <v>28</v>
      </c>
      <c r="AU1968" s="0" t="n">
        <v>63</v>
      </c>
      <c r="AV1968" s="0" t="s">
        <v>7372</v>
      </c>
      <c r="AX1968" s="0" t="s">
        <v>7372</v>
      </c>
      <c r="AY1968" s="0" t="s">
        <v>10451</v>
      </c>
    </row>
    <row r="1969" customFormat="false" ht="15" hidden="false" customHeight="false" outlineLevel="0" collapsed="false">
      <c r="A1969" s="0" t="s">
        <v>10452</v>
      </c>
      <c r="B1969" s="0" t="s">
        <v>9300</v>
      </c>
      <c r="C1969" s="0" t="s">
        <v>10453</v>
      </c>
      <c r="D1969" s="1" t="s">
        <v>10454</v>
      </c>
      <c r="E1969" s="1" t="s">
        <v>10454</v>
      </c>
      <c r="G1969" s="5" t="s">
        <v>10454</v>
      </c>
      <c r="H1969" s="5" t="s">
        <v>10455</v>
      </c>
      <c r="I1969" s="5"/>
      <c r="J1969" s="5"/>
      <c r="K1969" s="5"/>
      <c r="L1969" s="5"/>
      <c r="M1969" s="5"/>
      <c r="N1969" s="5"/>
      <c r="O1969" s="0" t="s">
        <v>10453</v>
      </c>
      <c r="P1969" s="0" t="s">
        <v>10456</v>
      </c>
      <c r="Q1969" s="0" t="s">
        <v>3219</v>
      </c>
      <c r="R1969" s="0" t="s">
        <v>52</v>
      </c>
      <c r="S1969" s="0" t="n">
        <v>3.742</v>
      </c>
      <c r="T1969" s="0" t="n">
        <v>6209</v>
      </c>
      <c r="U1969" s="0" t="n">
        <v>6209</v>
      </c>
      <c r="V1969" s="0" t="n">
        <v>8211</v>
      </c>
      <c r="X1969" s="0" t="n">
        <v>923</v>
      </c>
      <c r="Y1969" s="0" t="s">
        <v>7940</v>
      </c>
      <c r="Z1969" s="0" t="n">
        <v>6209</v>
      </c>
      <c r="AA1969" s="0" t="s">
        <v>54</v>
      </c>
      <c r="AB1969" s="0" t="s">
        <v>54</v>
      </c>
      <c r="AC1969" s="0" t="n">
        <v>10.757</v>
      </c>
      <c r="AD1969" s="0" t="s">
        <v>9312</v>
      </c>
      <c r="AG1969" s="6" t="n">
        <v>42460</v>
      </c>
      <c r="AH1969" s="0" t="n">
        <v>333</v>
      </c>
      <c r="AI1969" s="0" t="n">
        <v>379</v>
      </c>
      <c r="AJ1969" s="6" t="n">
        <v>42460</v>
      </c>
      <c r="AK1969" s="0" t="n">
        <v>10.757</v>
      </c>
      <c r="AL1969" s="6" t="n">
        <v>42460</v>
      </c>
      <c r="AM1969" s="0" t="n">
        <v>4.848</v>
      </c>
      <c r="AN1969" s="0" t="n">
        <v>5.52</v>
      </c>
      <c r="AO1969" s="0" t="n">
        <v>9.547</v>
      </c>
      <c r="AP1969" s="0" t="n">
        <v>10.668</v>
      </c>
      <c r="AQ1969" s="0" t="s">
        <v>9305</v>
      </c>
      <c r="AR1969" s="0" t="s">
        <v>58</v>
      </c>
      <c r="AS1969" s="0" t="s">
        <v>7940</v>
      </c>
      <c r="AT1969" s="0" t="n">
        <v>33</v>
      </c>
      <c r="AU1969" s="0" t="n">
        <v>75</v>
      </c>
      <c r="AX1969" s="0" t="s">
        <v>7372</v>
      </c>
    </row>
    <row r="1970" customFormat="false" ht="15" hidden="false" customHeight="false" outlineLevel="0" collapsed="false">
      <c r="A1970" s="0" t="s">
        <v>10457</v>
      </c>
      <c r="B1970" s="0" t="s">
        <v>9300</v>
      </c>
      <c r="C1970" s="0" t="s">
        <v>10458</v>
      </c>
      <c r="D1970" s="1" t="s">
        <v>10459</v>
      </c>
      <c r="E1970" s="1" t="s">
        <v>10459</v>
      </c>
      <c r="G1970" s="5" t="s">
        <v>10459</v>
      </c>
      <c r="H1970" s="5"/>
      <c r="I1970" s="5"/>
      <c r="J1970" s="5"/>
      <c r="K1970" s="5"/>
      <c r="L1970" s="5"/>
      <c r="M1970" s="5"/>
      <c r="N1970" s="5"/>
      <c r="O1970" s="0" t="s">
        <v>10458</v>
      </c>
      <c r="P1970" s="0" t="s">
        <v>10460</v>
      </c>
      <c r="Q1970" s="0" t="s">
        <v>51</v>
      </c>
      <c r="R1970" s="0" t="s">
        <v>52</v>
      </c>
      <c r="S1970" s="0" t="n">
        <v>10.236</v>
      </c>
      <c r="T1970" s="0" t="n">
        <v>2120</v>
      </c>
      <c r="U1970" s="0" t="n">
        <v>2120</v>
      </c>
      <c r="X1970" s="0" t="n">
        <v>1</v>
      </c>
      <c r="Y1970" s="0" t="s">
        <v>1154</v>
      </c>
      <c r="Z1970" s="0" t="n">
        <v>2120</v>
      </c>
      <c r="AA1970" s="0" t="s">
        <v>54</v>
      </c>
      <c r="AB1970" s="0" t="s">
        <v>54</v>
      </c>
      <c r="AC1970" s="0" t="n">
        <v>31.787</v>
      </c>
      <c r="AD1970" s="0" t="s">
        <v>9312</v>
      </c>
      <c r="AG1970" s="6" t="n">
        <v>42735</v>
      </c>
      <c r="AH1970" s="0" t="n">
        <v>752</v>
      </c>
      <c r="AI1970" s="0" t="n">
        <v>792</v>
      </c>
      <c r="AJ1970" s="6" t="n">
        <v>42735</v>
      </c>
      <c r="AK1970" s="0" t="n">
        <v>31.787</v>
      </c>
      <c r="AL1970" s="6" t="n">
        <v>42735</v>
      </c>
      <c r="AM1970" s="0" t="n">
        <v>20.129</v>
      </c>
      <c r="AN1970" s="0" t="n">
        <v>21.218</v>
      </c>
      <c r="AO1970" s="0" t="n">
        <v>22.087</v>
      </c>
      <c r="AP1970" s="0" t="n">
        <v>24.679</v>
      </c>
      <c r="AQ1970" s="0" t="s">
        <v>9305</v>
      </c>
      <c r="AR1970" s="0" t="s">
        <v>58</v>
      </c>
      <c r="AS1970" s="0" t="s">
        <v>1154</v>
      </c>
      <c r="AT1970" s="0" t="n">
        <v>246</v>
      </c>
      <c r="AU1970" s="0" t="n">
        <v>285</v>
      </c>
      <c r="AX1970" s="0" t="s">
        <v>7372</v>
      </c>
      <c r="AY1970" s="0" t="s">
        <v>10461</v>
      </c>
    </row>
    <row r="1971" customFormat="false" ht="15" hidden="false" customHeight="false" outlineLevel="0" collapsed="false">
      <c r="A1971" s="0" t="s">
        <v>10462</v>
      </c>
      <c r="B1971" s="0" t="s">
        <v>9300</v>
      </c>
      <c r="C1971" s="0" t="s">
        <v>10463</v>
      </c>
      <c r="D1971" s="1" t="s">
        <v>10464</v>
      </c>
      <c r="E1971" s="1" t="s">
        <v>10464</v>
      </c>
      <c r="G1971" s="5" t="s">
        <v>10464</v>
      </c>
      <c r="H1971" s="5"/>
      <c r="I1971" s="5"/>
      <c r="J1971" s="5"/>
      <c r="K1971" s="5"/>
      <c r="L1971" s="5"/>
      <c r="M1971" s="5"/>
      <c r="N1971" s="5"/>
      <c r="O1971" s="0" t="s">
        <v>10463</v>
      </c>
      <c r="P1971" s="0" t="s">
        <v>10465</v>
      </c>
      <c r="Q1971" s="0" t="s">
        <v>51</v>
      </c>
      <c r="R1971" s="0" t="s">
        <v>52</v>
      </c>
      <c r="S1971" s="0" t="n">
        <v>556</v>
      </c>
      <c r="T1971" s="0" t="n">
        <v>2611</v>
      </c>
      <c r="U1971" s="0" t="n">
        <v>2611</v>
      </c>
      <c r="X1971" s="0" t="n">
        <v>1</v>
      </c>
      <c r="Y1971" s="0" t="s">
        <v>1154</v>
      </c>
      <c r="Z1971" s="0" t="n">
        <v>2611</v>
      </c>
      <c r="AA1971" s="0" t="s">
        <v>54</v>
      </c>
      <c r="AB1971" s="0" t="s">
        <v>54</v>
      </c>
      <c r="AC1971" s="0" t="n">
        <v>2.317</v>
      </c>
      <c r="AD1971" s="0" t="s">
        <v>9312</v>
      </c>
      <c r="AG1971" s="6" t="n">
        <v>42460</v>
      </c>
      <c r="AH1971" s="0" t="n">
        <v>36</v>
      </c>
      <c r="AI1971" s="0" t="n">
        <v>41</v>
      </c>
      <c r="AJ1971" s="6" t="n">
        <v>42460</v>
      </c>
      <c r="AK1971" s="0" t="n">
        <v>2.317</v>
      </c>
      <c r="AL1971" s="6" t="n">
        <v>42460</v>
      </c>
      <c r="AM1971" s="0" t="n">
        <v>681</v>
      </c>
      <c r="AN1971" s="0" t="n">
        <v>775</v>
      </c>
      <c r="AO1971" s="0" t="n">
        <v>561</v>
      </c>
      <c r="AP1971" s="0" t="n">
        <v>626</v>
      </c>
      <c r="AQ1971" s="0" t="s">
        <v>9305</v>
      </c>
      <c r="AR1971" s="0" t="s">
        <v>58</v>
      </c>
      <c r="AS1971" s="0" t="s">
        <v>1154</v>
      </c>
      <c r="AT1971" s="0" t="n">
        <v>2</v>
      </c>
      <c r="AU1971" s="0" t="n">
        <v>1</v>
      </c>
      <c r="AV1971" s="0" t="s">
        <v>10466</v>
      </c>
      <c r="AX1971" s="0" t="s">
        <v>7372</v>
      </c>
      <c r="AY1971" s="0" t="s">
        <v>10467</v>
      </c>
    </row>
    <row r="1972" customFormat="false" ht="15" hidden="false" customHeight="false" outlineLevel="0" collapsed="false">
      <c r="A1972" s="0" t="s">
        <v>10468</v>
      </c>
      <c r="B1972" s="0" t="s">
        <v>9300</v>
      </c>
      <c r="C1972" s="0" t="s">
        <v>10469</v>
      </c>
      <c r="D1972" s="1" t="s">
        <v>10470</v>
      </c>
      <c r="E1972" s="1" t="s">
        <v>10470</v>
      </c>
      <c r="G1972" s="5" t="s">
        <v>10470</v>
      </c>
      <c r="H1972" s="5"/>
      <c r="I1972" s="5"/>
      <c r="J1972" s="5"/>
      <c r="K1972" s="5"/>
      <c r="L1972" s="5"/>
      <c r="M1972" s="5"/>
      <c r="N1972" s="5"/>
      <c r="O1972" s="0" t="s">
        <v>10469</v>
      </c>
      <c r="P1972" s="0" t="s">
        <v>10471</v>
      </c>
      <c r="Q1972" s="0" t="s">
        <v>51</v>
      </c>
      <c r="R1972" s="0" t="s">
        <v>52</v>
      </c>
      <c r="S1972" s="0" t="n">
        <v>5.895</v>
      </c>
      <c r="T1972" s="0" t="n">
        <v>2611</v>
      </c>
      <c r="U1972" s="0" t="n">
        <v>2611</v>
      </c>
      <c r="V1972" s="0" t="n">
        <v>2611</v>
      </c>
      <c r="X1972" s="0" t="n">
        <v>104</v>
      </c>
      <c r="Y1972" s="0" t="s">
        <v>1154</v>
      </c>
      <c r="Z1972" s="0" t="n">
        <v>2611</v>
      </c>
      <c r="AA1972" s="0" t="s">
        <v>54</v>
      </c>
      <c r="AB1972" s="0" t="s">
        <v>54</v>
      </c>
      <c r="AC1972" s="0" t="n">
        <v>10.629</v>
      </c>
      <c r="AD1972" s="0" t="s">
        <v>9312</v>
      </c>
      <c r="AG1972" s="6" t="n">
        <v>42460</v>
      </c>
      <c r="AH1972" s="0" t="n">
        <v>607</v>
      </c>
      <c r="AI1972" s="0" t="n">
        <v>692</v>
      </c>
      <c r="AJ1972" s="6" t="n">
        <v>42460</v>
      </c>
      <c r="AK1972" s="0" t="n">
        <v>10.629</v>
      </c>
      <c r="AL1972" s="6" t="n">
        <v>42460</v>
      </c>
      <c r="AM1972" s="0" t="n">
        <v>6.187</v>
      </c>
      <c r="AN1972" s="0" t="n">
        <v>7.044</v>
      </c>
      <c r="AO1972" s="0" t="n">
        <v>21.298</v>
      </c>
      <c r="AP1972" s="0" t="n">
        <v>23.798</v>
      </c>
      <c r="AQ1972" s="0" t="s">
        <v>9305</v>
      </c>
      <c r="AR1972" s="0" t="s">
        <v>58</v>
      </c>
      <c r="AS1972" s="0" t="s">
        <v>1154</v>
      </c>
      <c r="AT1972" s="0" t="n">
        <v>60</v>
      </c>
      <c r="AU1972" s="0" t="n">
        <v>75</v>
      </c>
      <c r="AV1972" s="0" t="s">
        <v>9312</v>
      </c>
      <c r="AX1972" s="0" t="s">
        <v>7372</v>
      </c>
    </row>
    <row r="1973" customFormat="false" ht="15" hidden="false" customHeight="false" outlineLevel="0" collapsed="false">
      <c r="A1973" s="0" t="s">
        <v>10472</v>
      </c>
      <c r="B1973" s="0" t="s">
        <v>9300</v>
      </c>
      <c r="C1973" s="0" t="s">
        <v>10473</v>
      </c>
      <c r="D1973" s="1" t="s">
        <v>10474</v>
      </c>
      <c r="E1973" s="1" t="s">
        <v>10474</v>
      </c>
      <c r="G1973" s="5" t="s">
        <v>10474</v>
      </c>
      <c r="H1973" s="5"/>
      <c r="I1973" s="5"/>
      <c r="J1973" s="5"/>
      <c r="K1973" s="5"/>
      <c r="L1973" s="5"/>
      <c r="M1973" s="5"/>
      <c r="N1973" s="5"/>
      <c r="O1973" s="0" t="s">
        <v>10473</v>
      </c>
      <c r="P1973" s="0" t="s">
        <v>10475</v>
      </c>
      <c r="Q1973" s="0" t="s">
        <v>51</v>
      </c>
      <c r="R1973" s="0" t="s">
        <v>52</v>
      </c>
      <c r="S1973" s="0" t="n">
        <v>18.35</v>
      </c>
      <c r="T1973" s="0" t="n">
        <v>1200</v>
      </c>
      <c r="U1973" s="0" t="n">
        <v>1200</v>
      </c>
      <c r="X1973" s="0" t="n">
        <v>998</v>
      </c>
      <c r="Y1973" s="0" t="s">
        <v>7940</v>
      </c>
      <c r="Z1973" s="0" t="n">
        <v>1200</v>
      </c>
      <c r="AA1973" s="0" t="s">
        <v>54</v>
      </c>
      <c r="AB1973" s="0" t="s">
        <v>54</v>
      </c>
      <c r="AC1973" s="0" t="n">
        <v>27</v>
      </c>
      <c r="AD1973" s="0" t="s">
        <v>9312</v>
      </c>
      <c r="AG1973" s="6" t="n">
        <v>42735</v>
      </c>
      <c r="AH1973" s="0" t="n">
        <v>3.425</v>
      </c>
      <c r="AI1973" s="0" t="n">
        <v>3.61</v>
      </c>
      <c r="AJ1973" s="6" t="n">
        <v>42735</v>
      </c>
      <c r="AK1973" s="0" t="n">
        <v>27</v>
      </c>
      <c r="AL1973" s="6" t="n">
        <v>42735</v>
      </c>
      <c r="AM1973" s="0" t="n">
        <v>38.535</v>
      </c>
      <c r="AN1973" s="0" t="n">
        <v>40.62</v>
      </c>
      <c r="AO1973" s="0" t="n">
        <v>64.982</v>
      </c>
      <c r="AP1973" s="0" t="n">
        <v>72.608</v>
      </c>
      <c r="AQ1973" s="0" t="s">
        <v>9305</v>
      </c>
      <c r="AR1973" s="0" t="s">
        <v>58</v>
      </c>
      <c r="AS1973" s="0" t="s">
        <v>7940</v>
      </c>
      <c r="AT1973" s="0" t="n">
        <v>188</v>
      </c>
      <c r="AU1973" s="0" t="n">
        <v>214</v>
      </c>
      <c r="AV1973" s="0" t="s">
        <v>7372</v>
      </c>
      <c r="AX1973" s="0" t="s">
        <v>7372</v>
      </c>
      <c r="AY1973" s="0" t="s">
        <v>10476</v>
      </c>
    </row>
    <row r="1974" customFormat="false" ht="15" hidden="false" customHeight="false" outlineLevel="0" collapsed="false">
      <c r="A1974" s="0" t="s">
        <v>10477</v>
      </c>
      <c r="B1974" s="0" t="s">
        <v>9300</v>
      </c>
      <c r="C1974" s="0" t="s">
        <v>10478</v>
      </c>
      <c r="D1974" s="1" t="s">
        <v>10479</v>
      </c>
      <c r="E1974" s="1" t="s">
        <v>10479</v>
      </c>
      <c r="G1974" s="5" t="s">
        <v>10479</v>
      </c>
      <c r="H1974" s="5"/>
      <c r="I1974" s="5"/>
      <c r="J1974" s="5"/>
      <c r="K1974" s="5"/>
      <c r="L1974" s="5"/>
      <c r="M1974" s="5"/>
      <c r="N1974" s="5"/>
      <c r="O1974" s="0" t="s">
        <v>10480</v>
      </c>
      <c r="P1974" s="0" t="s">
        <v>10481</v>
      </c>
      <c r="Q1974" s="0" t="s">
        <v>51</v>
      </c>
      <c r="R1974" s="0" t="s">
        <v>52</v>
      </c>
      <c r="S1974" s="0" t="n">
        <v>7.503</v>
      </c>
      <c r="T1974" s="0" t="n">
        <v>4531</v>
      </c>
      <c r="U1974" s="0" t="n">
        <v>4531</v>
      </c>
      <c r="X1974" s="0" t="n">
        <v>1</v>
      </c>
      <c r="Y1974" s="0" t="s">
        <v>67</v>
      </c>
      <c r="Z1974" s="0" t="s">
        <v>9070</v>
      </c>
      <c r="AA1974" s="0" t="s">
        <v>54</v>
      </c>
      <c r="AB1974" s="0" t="s">
        <v>54</v>
      </c>
      <c r="AC1974" s="0" t="s">
        <v>9070</v>
      </c>
      <c r="AD1974" s="0" t="s">
        <v>9356</v>
      </c>
      <c r="AG1974" s="6" t="n">
        <v>42551</v>
      </c>
      <c r="AH1974" s="0" t="e">
        <f aca="false">+ac0-54</f>
        <v>#NAME?</v>
      </c>
      <c r="AI1974" s="0" t="e">
        <f aca="false">+ac0-60</f>
        <v>#NAME?</v>
      </c>
      <c r="AJ1974" s="6" t="n">
        <v>42551</v>
      </c>
      <c r="AK1974" s="0" t="n">
        <v>2.5</v>
      </c>
      <c r="AL1974" s="6" t="n">
        <v>42551</v>
      </c>
      <c r="AM1974" s="0" t="n">
        <v>4.312</v>
      </c>
      <c r="AN1974" s="0" t="n">
        <v>4.787</v>
      </c>
      <c r="AO1974" s="0" t="s">
        <v>56</v>
      </c>
      <c r="AP1974" s="0" t="s">
        <v>56</v>
      </c>
      <c r="AQ1974" s="0" t="s">
        <v>70</v>
      </c>
      <c r="AR1974" s="0" t="s">
        <v>70</v>
      </c>
      <c r="AS1974" s="0" t="s">
        <v>67</v>
      </c>
      <c r="AT1974" s="0" t="n">
        <v>170</v>
      </c>
      <c r="AU1974" s="0" t="n">
        <v>188</v>
      </c>
      <c r="AV1974" s="0" t="s">
        <v>9518</v>
      </c>
      <c r="AX1974" s="0" t="s">
        <v>7372</v>
      </c>
    </row>
    <row r="1975" customFormat="false" ht="15" hidden="false" customHeight="false" outlineLevel="0" collapsed="false">
      <c r="A1975" s="0" t="s">
        <v>10482</v>
      </c>
      <c r="B1975" s="0" t="s">
        <v>9300</v>
      </c>
      <c r="C1975" s="0" t="s">
        <v>10483</v>
      </c>
      <c r="D1975" s="1" t="s">
        <v>10484</v>
      </c>
      <c r="E1975" s="1" t="s">
        <v>10484</v>
      </c>
      <c r="G1975" s="5" t="s">
        <v>10484</v>
      </c>
      <c r="H1975" s="5"/>
      <c r="I1975" s="5"/>
      <c r="J1975" s="5"/>
      <c r="K1975" s="5"/>
      <c r="L1975" s="5"/>
      <c r="M1975" s="5"/>
      <c r="N1975" s="5"/>
      <c r="O1975" s="0" t="s">
        <v>10483</v>
      </c>
      <c r="P1975" s="0" t="s">
        <v>10485</v>
      </c>
      <c r="Q1975" s="0" t="s">
        <v>51</v>
      </c>
      <c r="R1975" s="0" t="s">
        <v>52</v>
      </c>
      <c r="S1975" s="0" t="n">
        <v>5.104</v>
      </c>
      <c r="T1975" s="0" t="n">
        <v>2211</v>
      </c>
      <c r="U1975" s="0" t="n">
        <v>2211</v>
      </c>
      <c r="V1975" s="0" t="n">
        <v>2219</v>
      </c>
      <c r="X1975" s="0" t="n">
        <v>956</v>
      </c>
      <c r="Y1975" s="0" t="s">
        <v>1154</v>
      </c>
      <c r="Z1975" s="0" t="n">
        <v>2211</v>
      </c>
      <c r="AA1975" s="0" t="s">
        <v>54</v>
      </c>
      <c r="AB1975" s="0" t="s">
        <v>54</v>
      </c>
      <c r="AC1975" s="0" t="n">
        <v>24.61</v>
      </c>
      <c r="AD1975" s="0" t="s">
        <v>9355</v>
      </c>
      <c r="AG1975" s="6" t="n">
        <v>42735</v>
      </c>
      <c r="AH1975" s="0" t="n">
        <v>153</v>
      </c>
      <c r="AI1975" s="0" t="n">
        <v>161</v>
      </c>
      <c r="AJ1975" s="6" t="n">
        <v>42735</v>
      </c>
      <c r="AK1975" s="0" t="n">
        <v>24.61</v>
      </c>
      <c r="AL1975" s="6" t="n">
        <v>42735</v>
      </c>
      <c r="AM1975" s="0" t="n">
        <v>7.334</v>
      </c>
      <c r="AN1975" s="0" t="n">
        <v>7.731</v>
      </c>
      <c r="AO1975" s="0" t="n">
        <v>3.07</v>
      </c>
      <c r="AP1975" s="0" t="n">
        <v>3.43</v>
      </c>
      <c r="AQ1975" s="0" t="s">
        <v>9305</v>
      </c>
      <c r="AR1975" s="0" t="s">
        <v>58</v>
      </c>
      <c r="AS1975" s="0" t="s">
        <v>1154</v>
      </c>
      <c r="AT1975" s="0" t="n">
        <v>82</v>
      </c>
      <c r="AU1975" s="0" t="n">
        <v>126</v>
      </c>
      <c r="AV1975" s="0" t="s">
        <v>7372</v>
      </c>
      <c r="AX1975" s="0" t="s">
        <v>7372</v>
      </c>
      <c r="AY1975" s="0" t="s">
        <v>10486</v>
      </c>
    </row>
    <row r="1976" customFormat="false" ht="15" hidden="false" customHeight="false" outlineLevel="0" collapsed="false">
      <c r="A1976" s="0" t="s">
        <v>10487</v>
      </c>
      <c r="B1976" s="0" t="s">
        <v>9300</v>
      </c>
      <c r="C1976" s="0" t="s">
        <v>10488</v>
      </c>
      <c r="D1976" s="1" t="s">
        <v>10489</v>
      </c>
      <c r="E1976" s="1" t="s">
        <v>10489</v>
      </c>
      <c r="G1976" s="5" t="s">
        <v>10489</v>
      </c>
      <c r="H1976" s="5"/>
      <c r="I1976" s="5"/>
      <c r="J1976" s="5"/>
      <c r="K1976" s="5"/>
      <c r="L1976" s="5"/>
      <c r="M1976" s="5"/>
      <c r="N1976" s="5"/>
      <c r="O1976" s="0" t="s">
        <v>10488</v>
      </c>
      <c r="P1976" s="0" t="s">
        <v>10490</v>
      </c>
      <c r="Q1976" s="0" t="s">
        <v>51</v>
      </c>
      <c r="R1976" s="0" t="s">
        <v>52</v>
      </c>
      <c r="S1976" s="0" t="n">
        <v>7.178</v>
      </c>
      <c r="T1976" s="0" t="n">
        <v>7311</v>
      </c>
      <c r="U1976" s="0" t="n">
        <v>7311</v>
      </c>
      <c r="X1976" s="0" t="n">
        <v>1</v>
      </c>
      <c r="Y1976" s="0" t="s">
        <v>1154</v>
      </c>
      <c r="Z1976" s="0" t="n">
        <v>7311</v>
      </c>
      <c r="AA1976" s="0" t="s">
        <v>54</v>
      </c>
      <c r="AB1976" s="0" t="s">
        <v>54</v>
      </c>
      <c r="AC1976" s="0" t="n">
        <v>55.843</v>
      </c>
      <c r="AD1976" s="0" t="s">
        <v>9312</v>
      </c>
      <c r="AG1976" s="6" t="n">
        <v>42735</v>
      </c>
      <c r="AH1976" s="0" t="n">
        <v>726</v>
      </c>
      <c r="AI1976" s="0" t="n">
        <v>765</v>
      </c>
      <c r="AJ1976" s="6" t="n">
        <v>42735</v>
      </c>
      <c r="AK1976" s="0" t="n">
        <v>55.843</v>
      </c>
      <c r="AL1976" s="6" t="n">
        <v>42735</v>
      </c>
      <c r="AM1976" s="0" t="n">
        <v>25.628</v>
      </c>
      <c r="AN1976" s="0" t="n">
        <v>27.014</v>
      </c>
      <c r="AO1976" s="0" t="n">
        <v>12.549</v>
      </c>
      <c r="AP1976" s="0" t="n">
        <v>14.021</v>
      </c>
      <c r="AQ1976" s="0" t="s">
        <v>9305</v>
      </c>
      <c r="AR1976" s="0" t="s">
        <v>58</v>
      </c>
      <c r="AS1976" s="0" t="s">
        <v>1154</v>
      </c>
      <c r="AT1976" s="0" t="n">
        <v>595</v>
      </c>
      <c r="AU1976" s="0" t="n">
        <v>751</v>
      </c>
      <c r="AX1976" s="0" t="s">
        <v>7372</v>
      </c>
      <c r="AY1976" s="0" t="s">
        <v>10491</v>
      </c>
    </row>
    <row r="1977" customFormat="false" ht="15" hidden="false" customHeight="false" outlineLevel="0" collapsed="false">
      <c r="A1977" s="0" t="s">
        <v>10492</v>
      </c>
      <c r="B1977" s="0" t="s">
        <v>9300</v>
      </c>
      <c r="C1977" s="0" t="s">
        <v>10493</v>
      </c>
      <c r="D1977" s="1" t="s">
        <v>10494</v>
      </c>
      <c r="E1977" s="1" t="s">
        <v>10494</v>
      </c>
      <c r="G1977" s="5" t="s">
        <v>10494</v>
      </c>
      <c r="H1977" s="5"/>
      <c r="I1977" s="5"/>
      <c r="J1977" s="5"/>
      <c r="K1977" s="5"/>
      <c r="L1977" s="5"/>
      <c r="M1977" s="5"/>
      <c r="N1977" s="5"/>
      <c r="O1977" s="0" t="s">
        <v>10493</v>
      </c>
      <c r="P1977" s="0" t="s">
        <v>10495</v>
      </c>
      <c r="Q1977" s="0" t="s">
        <v>51</v>
      </c>
      <c r="R1977" s="0" t="s">
        <v>52</v>
      </c>
      <c r="S1977" s="0" t="n">
        <v>11.932</v>
      </c>
      <c r="T1977" s="0" t="n">
        <v>2059</v>
      </c>
      <c r="U1977" s="0" t="n">
        <v>2059</v>
      </c>
      <c r="W1977" s="0" t="s">
        <v>10496</v>
      </c>
      <c r="X1977" s="0" t="n">
        <v>997</v>
      </c>
      <c r="Y1977" s="0" t="s">
        <v>1154</v>
      </c>
      <c r="Z1977" s="0" t="n">
        <v>2059</v>
      </c>
      <c r="AA1977" s="0" t="s">
        <v>54</v>
      </c>
      <c r="AB1977" s="0" t="s">
        <v>54</v>
      </c>
      <c r="AC1977" s="0" t="n">
        <v>13.447</v>
      </c>
      <c r="AD1977" s="0" t="s">
        <v>9355</v>
      </c>
      <c r="AG1977" s="6" t="n">
        <v>42460</v>
      </c>
      <c r="AH1977" s="0" t="n">
        <v>179</v>
      </c>
      <c r="AI1977" s="0" t="n">
        <v>204</v>
      </c>
      <c r="AJ1977" s="6" t="n">
        <v>42460</v>
      </c>
      <c r="AK1977" s="0" t="n">
        <v>13.447</v>
      </c>
      <c r="AL1977" s="6" t="n">
        <v>42460</v>
      </c>
      <c r="AM1977" s="0" t="n">
        <v>9.818</v>
      </c>
      <c r="AN1977" s="0" t="n">
        <v>11.178</v>
      </c>
      <c r="AO1977" s="0" t="n">
        <v>4.727</v>
      </c>
      <c r="AP1977" s="0" t="n">
        <v>5.282</v>
      </c>
      <c r="AQ1977" s="0" t="s">
        <v>9305</v>
      </c>
      <c r="AR1977" s="0" t="s">
        <v>58</v>
      </c>
      <c r="AS1977" s="0" t="s">
        <v>1154</v>
      </c>
      <c r="AT1977" s="0" t="n">
        <v>68</v>
      </c>
      <c r="AU1977" s="0" t="n">
        <v>164</v>
      </c>
      <c r="AV1977" s="0" t="s">
        <v>7372</v>
      </c>
      <c r="AX1977" s="0" t="s">
        <v>7372</v>
      </c>
      <c r="AY1977" s="0" t="s">
        <v>10497</v>
      </c>
    </row>
    <row r="1978" customFormat="false" ht="15" hidden="false" customHeight="false" outlineLevel="0" collapsed="false">
      <c r="A1978" s="0" t="s">
        <v>10498</v>
      </c>
      <c r="B1978" s="0" t="s">
        <v>9300</v>
      </c>
      <c r="C1978" s="0" t="s">
        <v>10499</v>
      </c>
      <c r="D1978" s="1" t="s">
        <v>10500</v>
      </c>
      <c r="E1978" s="1" t="s">
        <v>10500</v>
      </c>
      <c r="G1978" s="5" t="s">
        <v>10500</v>
      </c>
      <c r="H1978" s="5"/>
      <c r="I1978" s="5"/>
      <c r="J1978" s="5"/>
      <c r="K1978" s="5"/>
      <c r="L1978" s="5"/>
      <c r="M1978" s="5"/>
      <c r="N1978" s="5"/>
      <c r="O1978" s="0" t="s">
        <v>10499</v>
      </c>
      <c r="P1978" s="0" t="s">
        <v>10501</v>
      </c>
      <c r="Q1978" s="0" t="s">
        <v>51</v>
      </c>
      <c r="R1978" s="0" t="s">
        <v>52</v>
      </c>
      <c r="S1978" s="0" t="n">
        <v>5.612</v>
      </c>
      <c r="T1978" s="0" t="n">
        <v>2311</v>
      </c>
      <c r="U1978" s="0" t="n">
        <v>2311</v>
      </c>
      <c r="W1978" s="0" t="s">
        <v>10502</v>
      </c>
      <c r="X1978" s="0" t="n">
        <v>984</v>
      </c>
      <c r="Y1978" s="0" t="s">
        <v>1154</v>
      </c>
      <c r="Z1978" s="0" t="n">
        <v>2311</v>
      </c>
      <c r="AA1978" s="0" t="s">
        <v>54</v>
      </c>
      <c r="AB1978" s="0" t="s">
        <v>54</v>
      </c>
      <c r="AC1978" s="0" t="n">
        <v>27.463</v>
      </c>
      <c r="AD1978" s="0" t="s">
        <v>9355</v>
      </c>
      <c r="AG1978" s="6" t="n">
        <v>42460</v>
      </c>
      <c r="AH1978" s="0" t="e">
        <f aca="false">+ac0-370</f>
        <v>#NAME?</v>
      </c>
      <c r="AI1978" s="0" t="e">
        <f aca="false">+ac0-422</f>
        <v>#NAME?</v>
      </c>
      <c r="AJ1978" s="6" t="n">
        <v>42460</v>
      </c>
      <c r="AK1978" s="0" t="n">
        <v>27.463</v>
      </c>
      <c r="AL1978" s="6" t="n">
        <v>42460</v>
      </c>
      <c r="AM1978" s="0" t="n">
        <v>6.333</v>
      </c>
      <c r="AN1978" s="0" t="n">
        <v>7.211</v>
      </c>
      <c r="AO1978" s="0" t="n">
        <v>623</v>
      </c>
      <c r="AP1978" s="0" t="n">
        <v>696</v>
      </c>
      <c r="AQ1978" s="0" t="s">
        <v>9305</v>
      </c>
      <c r="AR1978" s="0" t="s">
        <v>58</v>
      </c>
      <c r="AS1978" s="0" t="s">
        <v>1154</v>
      </c>
      <c r="AT1978" s="0" t="n">
        <v>141</v>
      </c>
      <c r="AU1978" s="0" t="n">
        <v>174</v>
      </c>
      <c r="AV1978" s="0" t="s">
        <v>7372</v>
      </c>
      <c r="AX1978" s="0" t="s">
        <v>7372</v>
      </c>
      <c r="AY1978" s="0" t="s">
        <v>10503</v>
      </c>
    </row>
    <row r="1979" customFormat="false" ht="15" hidden="false" customHeight="false" outlineLevel="0" collapsed="false">
      <c r="A1979" s="0" t="s">
        <v>10504</v>
      </c>
      <c r="B1979" s="0" t="s">
        <v>9300</v>
      </c>
      <c r="C1979" s="0" t="s">
        <v>10505</v>
      </c>
      <c r="D1979" s="1" t="s">
        <v>10506</v>
      </c>
      <c r="E1979" s="1" t="s">
        <v>10506</v>
      </c>
      <c r="G1979" s="5" t="s">
        <v>10506</v>
      </c>
      <c r="H1979" s="5"/>
      <c r="I1979" s="5"/>
      <c r="J1979" s="5"/>
      <c r="K1979" s="5"/>
      <c r="L1979" s="5"/>
      <c r="M1979" s="5"/>
      <c r="N1979" s="5"/>
      <c r="O1979" s="0" t="s">
        <v>10505</v>
      </c>
      <c r="P1979" s="0" t="s">
        <v>10507</v>
      </c>
      <c r="Q1979" s="0" t="s">
        <v>51</v>
      </c>
      <c r="R1979" s="0" t="s">
        <v>52</v>
      </c>
      <c r="S1979" s="0" t="n">
        <v>7.417</v>
      </c>
      <c r="T1979" s="0" t="n">
        <v>2351</v>
      </c>
      <c r="U1979" s="0" t="n">
        <v>2351</v>
      </c>
      <c r="W1979" s="0" t="s">
        <v>10508</v>
      </c>
      <c r="X1979" s="0" t="n">
        <v>978</v>
      </c>
      <c r="Y1979" s="0" t="s">
        <v>1154</v>
      </c>
      <c r="Z1979" s="0" t="n">
        <v>2351</v>
      </c>
      <c r="AA1979" s="0" t="s">
        <v>54</v>
      </c>
      <c r="AB1979" s="0" t="s">
        <v>54</v>
      </c>
      <c r="AC1979" s="0" t="n">
        <v>12.574</v>
      </c>
      <c r="AD1979" s="0" t="s">
        <v>9355</v>
      </c>
      <c r="AG1979" s="6" t="n">
        <v>42460</v>
      </c>
      <c r="AH1979" s="0" t="n">
        <v>284</v>
      </c>
      <c r="AI1979" s="0" t="n">
        <v>323</v>
      </c>
      <c r="AJ1979" s="6" t="n">
        <v>42460</v>
      </c>
      <c r="AK1979" s="0" t="n">
        <v>12.574</v>
      </c>
      <c r="AL1979" s="6" t="n">
        <v>42460</v>
      </c>
      <c r="AM1979" s="0" t="n">
        <v>7.908</v>
      </c>
      <c r="AN1979" s="0" t="n">
        <v>9.004</v>
      </c>
      <c r="AO1979" s="0" t="n">
        <v>4.003</v>
      </c>
      <c r="AP1979" s="0" t="n">
        <v>4.472</v>
      </c>
      <c r="AQ1979" s="0" t="s">
        <v>9305</v>
      </c>
      <c r="AR1979" s="0" t="s">
        <v>58</v>
      </c>
      <c r="AS1979" s="0" t="s">
        <v>1154</v>
      </c>
      <c r="AT1979" s="0" t="n">
        <v>97</v>
      </c>
      <c r="AU1979" s="0" t="n">
        <v>331</v>
      </c>
      <c r="AV1979" s="0" t="s">
        <v>7372</v>
      </c>
      <c r="AX1979" s="0" t="s">
        <v>7372</v>
      </c>
      <c r="AY1979" s="0" t="s">
        <v>10509</v>
      </c>
    </row>
    <row r="1980" customFormat="false" ht="15" hidden="false" customHeight="false" outlineLevel="0" collapsed="false">
      <c r="A1980" s="0" t="s">
        <v>10510</v>
      </c>
      <c r="B1980" s="0" t="s">
        <v>9300</v>
      </c>
      <c r="C1980" s="0" t="s">
        <v>10511</v>
      </c>
      <c r="D1980" s="1" t="s">
        <v>10512</v>
      </c>
      <c r="E1980" s="1" t="s">
        <v>10512</v>
      </c>
      <c r="G1980" s="5" t="s">
        <v>10512</v>
      </c>
      <c r="H1980" s="5"/>
      <c r="I1980" s="5"/>
      <c r="J1980" s="5"/>
      <c r="K1980" s="5"/>
      <c r="L1980" s="5"/>
      <c r="M1980" s="5"/>
      <c r="N1980" s="5"/>
      <c r="O1980" s="0" t="s">
        <v>10511</v>
      </c>
      <c r="P1980" s="0" t="s">
        <v>10513</v>
      </c>
      <c r="Q1980" s="0" t="s">
        <v>51</v>
      </c>
      <c r="R1980" s="0" t="s">
        <v>52</v>
      </c>
      <c r="S1980" s="0" t="n">
        <v>13.668</v>
      </c>
      <c r="T1980" s="0" t="n">
        <v>2899</v>
      </c>
      <c r="U1980" s="0" t="n">
        <v>2899</v>
      </c>
      <c r="W1980" s="0" t="s">
        <v>10514</v>
      </c>
      <c r="X1980" s="0" t="n">
        <v>666</v>
      </c>
      <c r="Y1980" s="0" t="s">
        <v>1154</v>
      </c>
      <c r="Z1980" s="0" t="n">
        <v>2899</v>
      </c>
      <c r="AA1980" s="0" t="s">
        <v>54</v>
      </c>
      <c r="AB1980" s="0" t="s">
        <v>54</v>
      </c>
      <c r="AC1980" s="0" t="n">
        <v>29.494</v>
      </c>
      <c r="AD1980" s="0" t="s">
        <v>10138</v>
      </c>
      <c r="AG1980" s="6" t="n">
        <v>42460</v>
      </c>
      <c r="AH1980" s="0" t="n">
        <v>12</v>
      </c>
      <c r="AI1980" s="0" t="n">
        <v>14</v>
      </c>
      <c r="AJ1980" s="6" t="n">
        <v>42460</v>
      </c>
      <c r="AK1980" s="0" t="n">
        <v>29.494</v>
      </c>
      <c r="AL1980" s="6" t="n">
        <v>42460</v>
      </c>
      <c r="AM1980" s="0" t="n">
        <v>13.375</v>
      </c>
      <c r="AN1980" s="0" t="n">
        <v>15.227</v>
      </c>
      <c r="AO1980" s="0" t="n">
        <v>4.795</v>
      </c>
      <c r="AP1980" s="0" t="n">
        <v>5.357</v>
      </c>
      <c r="AQ1980" s="0" t="s">
        <v>9305</v>
      </c>
      <c r="AR1980" s="0" t="s">
        <v>58</v>
      </c>
      <c r="AS1980" s="0" t="s">
        <v>1154</v>
      </c>
      <c r="AT1980" s="0" t="n">
        <v>123</v>
      </c>
      <c r="AU1980" s="0" t="n">
        <v>217</v>
      </c>
      <c r="AX1980" s="0" t="s">
        <v>7372</v>
      </c>
    </row>
    <row r="1981" customFormat="false" ht="15" hidden="false" customHeight="false" outlineLevel="0" collapsed="false">
      <c r="A1981" s="0" t="s">
        <v>10515</v>
      </c>
      <c r="B1981" s="0" t="s">
        <v>9300</v>
      </c>
      <c r="C1981" s="0" t="s">
        <v>10516</v>
      </c>
      <c r="D1981" s="1" t="s">
        <v>10517</v>
      </c>
      <c r="E1981" s="1" t="s">
        <v>10517</v>
      </c>
      <c r="G1981" s="5" t="s">
        <v>10517</v>
      </c>
      <c r="H1981" s="5"/>
      <c r="I1981" s="5"/>
      <c r="J1981" s="5"/>
      <c r="K1981" s="5"/>
      <c r="L1981" s="5"/>
      <c r="M1981" s="5"/>
      <c r="N1981" s="5"/>
      <c r="O1981" s="0" t="s">
        <v>10516</v>
      </c>
      <c r="P1981" s="0" t="s">
        <v>10518</v>
      </c>
      <c r="Q1981" s="0" t="s">
        <v>51</v>
      </c>
      <c r="R1981" s="0" t="s">
        <v>52</v>
      </c>
      <c r="S1981" s="0" t="n">
        <v>471</v>
      </c>
      <c r="T1981" s="0" t="n">
        <v>2899</v>
      </c>
      <c r="U1981" s="0" t="n">
        <v>2899</v>
      </c>
      <c r="X1981" s="0" t="n">
        <v>286</v>
      </c>
      <c r="Y1981" s="0" t="s">
        <v>1154</v>
      </c>
      <c r="Z1981" s="0" t="n">
        <v>2899</v>
      </c>
      <c r="AA1981" s="0" t="s">
        <v>54</v>
      </c>
      <c r="AB1981" s="0" t="s">
        <v>54</v>
      </c>
      <c r="AC1981" s="0" t="n">
        <v>1.663</v>
      </c>
      <c r="AD1981" s="0" t="s">
        <v>9312</v>
      </c>
      <c r="AG1981" s="6" t="n">
        <v>42460</v>
      </c>
      <c r="AH1981" s="0" t="n">
        <v>13</v>
      </c>
      <c r="AI1981" s="0" t="n">
        <v>15</v>
      </c>
      <c r="AJ1981" s="6" t="n">
        <v>42460</v>
      </c>
      <c r="AK1981" s="0" t="n">
        <v>1.663</v>
      </c>
      <c r="AL1981" s="6" t="n">
        <v>42460</v>
      </c>
      <c r="AM1981" s="0" t="n">
        <v>465</v>
      </c>
      <c r="AN1981" s="0" t="n">
        <v>530</v>
      </c>
      <c r="AO1981" s="0" t="n">
        <v>1.081</v>
      </c>
      <c r="AP1981" s="0" t="n">
        <v>1.208</v>
      </c>
      <c r="AQ1981" s="0" t="s">
        <v>9305</v>
      </c>
      <c r="AR1981" s="0" t="s">
        <v>58</v>
      </c>
      <c r="AS1981" s="0" t="s">
        <v>1154</v>
      </c>
      <c r="AT1981" s="0" t="n">
        <v>13</v>
      </c>
      <c r="AU1981" s="0" t="n">
        <v>20</v>
      </c>
      <c r="AV1981" s="0" t="s">
        <v>7372</v>
      </c>
      <c r="AX1981" s="0" t="s">
        <v>7372</v>
      </c>
      <c r="AY1981" s="0" t="s">
        <v>10519</v>
      </c>
    </row>
    <row r="1982" customFormat="false" ht="15" hidden="false" customHeight="false" outlineLevel="0" collapsed="false">
      <c r="A1982" s="0" t="s">
        <v>10520</v>
      </c>
      <c r="B1982" s="0" t="s">
        <v>9300</v>
      </c>
      <c r="C1982" s="0" t="s">
        <v>10521</v>
      </c>
      <c r="D1982" s="1" t="s">
        <v>10522</v>
      </c>
      <c r="E1982" s="1" t="s">
        <v>10522</v>
      </c>
      <c r="G1982" s="5" t="s">
        <v>10522</v>
      </c>
      <c r="H1982" s="5"/>
      <c r="I1982" s="5"/>
      <c r="J1982" s="5"/>
      <c r="K1982" s="5"/>
      <c r="L1982" s="5"/>
      <c r="M1982" s="5"/>
      <c r="N1982" s="5"/>
      <c r="O1982" s="0" t="s">
        <v>10521</v>
      </c>
      <c r="P1982" s="0" t="s">
        <v>10523</v>
      </c>
      <c r="Q1982" s="0" t="s">
        <v>51</v>
      </c>
      <c r="R1982" s="0" t="s">
        <v>52</v>
      </c>
      <c r="S1982" s="0" t="n">
        <v>2.108</v>
      </c>
      <c r="T1982" s="0" t="n">
        <v>2712</v>
      </c>
      <c r="U1982" s="0" t="n">
        <v>2712</v>
      </c>
      <c r="V1982" s="0" t="n">
        <v>2829</v>
      </c>
      <c r="X1982" s="0" t="n">
        <v>942</v>
      </c>
      <c r="Y1982" s="0" t="s">
        <v>1154</v>
      </c>
      <c r="Z1982" s="0" t="n">
        <v>2712</v>
      </c>
      <c r="AA1982" s="0" t="s">
        <v>54</v>
      </c>
      <c r="AB1982" s="0" t="s">
        <v>54</v>
      </c>
      <c r="AC1982" s="0" t="n">
        <v>8.408</v>
      </c>
      <c r="AD1982" s="0" t="s">
        <v>9312</v>
      </c>
      <c r="AG1982" s="6" t="n">
        <v>42460</v>
      </c>
      <c r="AH1982" s="0" t="n">
        <v>54</v>
      </c>
      <c r="AI1982" s="0" t="n">
        <v>62</v>
      </c>
      <c r="AJ1982" s="6" t="n">
        <v>42460</v>
      </c>
      <c r="AK1982" s="0" t="n">
        <v>8.408</v>
      </c>
      <c r="AL1982" s="6" t="n">
        <v>42460</v>
      </c>
      <c r="AM1982" s="0" t="n">
        <v>1.989</v>
      </c>
      <c r="AN1982" s="0" t="n">
        <v>2.264</v>
      </c>
      <c r="AO1982" s="0" t="n">
        <v>691</v>
      </c>
      <c r="AP1982" s="0" t="n">
        <v>772</v>
      </c>
      <c r="AQ1982" s="0" t="s">
        <v>9305</v>
      </c>
      <c r="AR1982" s="0" t="s">
        <v>58</v>
      </c>
      <c r="AS1982" s="0" t="s">
        <v>1154</v>
      </c>
      <c r="AT1982" s="0" t="n">
        <v>29</v>
      </c>
      <c r="AU1982" s="0" t="n">
        <v>56</v>
      </c>
      <c r="AV1982" s="0" t="s">
        <v>9312</v>
      </c>
      <c r="AX1982" s="0" t="s">
        <v>7372</v>
      </c>
      <c r="AY1982" s="0" t="s">
        <v>10524</v>
      </c>
    </row>
    <row r="1983" customFormat="false" ht="15" hidden="false" customHeight="false" outlineLevel="0" collapsed="false">
      <c r="A1983" s="0" t="s">
        <v>10525</v>
      </c>
      <c r="B1983" s="0" t="s">
        <v>9300</v>
      </c>
      <c r="C1983" s="0" t="s">
        <v>10526</v>
      </c>
      <c r="D1983" s="1" t="s">
        <v>10527</v>
      </c>
      <c r="E1983" s="1" t="s">
        <v>10527</v>
      </c>
      <c r="G1983" s="5" t="s">
        <v>10527</v>
      </c>
      <c r="H1983" s="5"/>
      <c r="I1983" s="5"/>
      <c r="J1983" s="5"/>
      <c r="K1983" s="5"/>
      <c r="L1983" s="5"/>
      <c r="M1983" s="5"/>
      <c r="N1983" s="5"/>
      <c r="O1983" s="0" t="s">
        <v>10526</v>
      </c>
      <c r="P1983" s="0" t="s">
        <v>10528</v>
      </c>
      <c r="Q1983" s="0" t="s">
        <v>51</v>
      </c>
      <c r="R1983" s="0" t="s">
        <v>52</v>
      </c>
      <c r="S1983" s="0" t="n">
        <v>251</v>
      </c>
      <c r="T1983" s="0" t="n">
        <v>2620</v>
      </c>
      <c r="U1983" s="0" t="n">
        <v>2620</v>
      </c>
      <c r="W1983" s="0" t="s">
        <v>10529</v>
      </c>
      <c r="X1983" s="0" t="n">
        <v>64</v>
      </c>
      <c r="Y1983" s="0" t="s">
        <v>7940</v>
      </c>
      <c r="Z1983" s="0" t="n">
        <v>2620</v>
      </c>
      <c r="AA1983" s="0" t="s">
        <v>54</v>
      </c>
      <c r="AB1983" s="0" t="s">
        <v>54</v>
      </c>
      <c r="AC1983" s="0" t="n">
        <v>1.712</v>
      </c>
      <c r="AD1983" s="0" t="s">
        <v>9312</v>
      </c>
      <c r="AG1983" s="6" t="n">
        <v>42735</v>
      </c>
      <c r="AH1983" s="0" t="n">
        <v>1</v>
      </c>
      <c r="AI1983" s="0" t="n">
        <v>1</v>
      </c>
      <c r="AJ1983" s="6" t="n">
        <v>42735</v>
      </c>
      <c r="AK1983" s="0" t="n">
        <v>1.712</v>
      </c>
      <c r="AL1983" s="6" t="n">
        <v>42735</v>
      </c>
      <c r="AM1983" s="0" t="n">
        <v>171</v>
      </c>
      <c r="AN1983" s="0" t="n">
        <v>180</v>
      </c>
      <c r="AO1983" s="0" t="n">
        <v>57</v>
      </c>
      <c r="AP1983" s="0" t="n">
        <v>64</v>
      </c>
      <c r="AQ1983" s="0" t="s">
        <v>9305</v>
      </c>
      <c r="AR1983" s="0" t="s">
        <v>58</v>
      </c>
      <c r="AS1983" s="0" t="s">
        <v>7940</v>
      </c>
      <c r="AT1983" s="0" t="n">
        <v>35</v>
      </c>
      <c r="AU1983" s="0" t="n">
        <v>40</v>
      </c>
      <c r="AV1983" s="0" t="s">
        <v>9312</v>
      </c>
      <c r="AX1983" s="0" t="s">
        <v>7372</v>
      </c>
      <c r="AY1983" s="0" t="s">
        <v>10530</v>
      </c>
    </row>
    <row r="1984" customFormat="false" ht="15" hidden="false" customHeight="false" outlineLevel="0" collapsed="false">
      <c r="A1984" s="0" t="s">
        <v>10531</v>
      </c>
      <c r="B1984" s="0" t="s">
        <v>9300</v>
      </c>
      <c r="C1984" s="0" t="s">
        <v>10532</v>
      </c>
      <c r="D1984" s="1" t="s">
        <v>10533</v>
      </c>
      <c r="E1984" s="1" t="s">
        <v>10533</v>
      </c>
      <c r="G1984" s="5" t="s">
        <v>10533</v>
      </c>
      <c r="H1984" s="5"/>
      <c r="I1984" s="5"/>
      <c r="J1984" s="5"/>
      <c r="K1984" s="5"/>
      <c r="L1984" s="5"/>
      <c r="M1984" s="5"/>
      <c r="N1984" s="5"/>
      <c r="Q1984" s="0" t="s">
        <v>51</v>
      </c>
      <c r="R1984" s="0" t="s">
        <v>126</v>
      </c>
      <c r="S1984" s="0" t="n">
        <v>8</v>
      </c>
      <c r="T1984" s="0" t="n">
        <v>5829</v>
      </c>
      <c r="U1984" s="0" t="n">
        <v>5829</v>
      </c>
      <c r="V1984" s="0" t="n">
        <v>5829</v>
      </c>
      <c r="X1984" s="0" t="n">
        <v>0</v>
      </c>
      <c r="Y1984" s="0" t="s">
        <v>512</v>
      </c>
      <c r="AD1984" s="0" t="s">
        <v>10534</v>
      </c>
      <c r="AG1984" s="6" t="n">
        <v>40663</v>
      </c>
      <c r="AH1984" s="0" t="n">
        <v>0</v>
      </c>
      <c r="AI1984" s="0" t="n">
        <v>0</v>
      </c>
      <c r="AJ1984" s="6" t="n">
        <v>40663</v>
      </c>
      <c r="AK1984" s="0" t="n">
        <v>37</v>
      </c>
      <c r="AL1984" s="6" t="n">
        <v>40663</v>
      </c>
      <c r="AM1984" s="0" t="n">
        <v>3</v>
      </c>
      <c r="AN1984" s="0" t="n">
        <v>4</v>
      </c>
      <c r="AO1984" s="0" t="s">
        <v>56</v>
      </c>
      <c r="AP1984" s="0" t="s">
        <v>56</v>
      </c>
      <c r="AQ1984" s="0" t="s">
        <v>70</v>
      </c>
      <c r="AR1984" s="0" t="s">
        <v>70</v>
      </c>
      <c r="AS1984" s="0" t="s">
        <v>512</v>
      </c>
      <c r="AT1984" s="0" t="n">
        <v>0</v>
      </c>
      <c r="AU1984" s="0" t="n">
        <v>0</v>
      </c>
    </row>
    <row r="1985" customFormat="false" ht="15" hidden="false" customHeight="false" outlineLevel="0" collapsed="false">
      <c r="A1985" s="0" t="s">
        <v>10535</v>
      </c>
      <c r="B1985" s="0" t="s">
        <v>9300</v>
      </c>
      <c r="C1985" s="0" t="s">
        <v>10536</v>
      </c>
      <c r="D1985" s="1" t="s">
        <v>10537</v>
      </c>
      <c r="E1985" s="1" t="s">
        <v>10537</v>
      </c>
      <c r="G1985" s="5" t="s">
        <v>10537</v>
      </c>
      <c r="H1985" s="5" t="s">
        <v>10538</v>
      </c>
      <c r="I1985" s="5"/>
      <c r="J1985" s="5"/>
      <c r="K1985" s="5"/>
      <c r="L1985" s="5"/>
      <c r="M1985" s="5"/>
      <c r="N1985" s="5"/>
      <c r="O1985" s="0" t="s">
        <v>10536</v>
      </c>
      <c r="P1985" s="0" t="s">
        <v>10539</v>
      </c>
      <c r="Q1985" s="0" t="s">
        <v>51</v>
      </c>
      <c r="R1985" s="0" t="s">
        <v>52</v>
      </c>
      <c r="S1985" s="0" t="n">
        <v>1.871</v>
      </c>
      <c r="T1985" s="0" t="n">
        <v>4690</v>
      </c>
      <c r="U1985" s="0" t="n">
        <v>4690</v>
      </c>
      <c r="X1985" s="0" t="n">
        <v>60</v>
      </c>
      <c r="Y1985" s="0" t="s">
        <v>7940</v>
      </c>
      <c r="Z1985" s="0" t="n">
        <v>4690</v>
      </c>
      <c r="AA1985" s="0" t="s">
        <v>54</v>
      </c>
      <c r="AB1985" s="0" t="s">
        <v>54</v>
      </c>
      <c r="AC1985" s="0" t="n">
        <v>3.847</v>
      </c>
      <c r="AD1985" s="0" t="s">
        <v>9312</v>
      </c>
      <c r="AG1985" s="6" t="n">
        <v>42735</v>
      </c>
      <c r="AH1985" s="0" t="n">
        <v>142</v>
      </c>
      <c r="AI1985" s="0" t="n">
        <v>149</v>
      </c>
      <c r="AJ1985" s="6" t="n">
        <v>42735</v>
      </c>
      <c r="AK1985" s="0" t="n">
        <v>3.847</v>
      </c>
      <c r="AL1985" s="6" t="n">
        <v>42735</v>
      </c>
      <c r="AM1985" s="0" t="n">
        <v>1.859</v>
      </c>
      <c r="AN1985" s="0" t="n">
        <v>1.959</v>
      </c>
      <c r="AO1985" s="0" t="n">
        <v>5.558</v>
      </c>
      <c r="AP1985" s="0" t="n">
        <v>6.21</v>
      </c>
      <c r="AQ1985" s="0" t="s">
        <v>9305</v>
      </c>
      <c r="AR1985" s="0" t="s">
        <v>58</v>
      </c>
      <c r="AS1985" s="0" t="s">
        <v>7940</v>
      </c>
      <c r="AT1985" s="0" t="n">
        <v>32</v>
      </c>
      <c r="AU1985" s="0" t="n">
        <v>44</v>
      </c>
      <c r="AX1985" s="0" t="s">
        <v>7372</v>
      </c>
    </row>
    <row r="1986" customFormat="false" ht="15" hidden="false" customHeight="false" outlineLevel="0" collapsed="false">
      <c r="A1986" s="0" t="s">
        <v>10540</v>
      </c>
      <c r="B1986" s="0" t="s">
        <v>9300</v>
      </c>
      <c r="C1986" s="0" t="s">
        <v>10541</v>
      </c>
      <c r="D1986" s="1" t="s">
        <v>10542</v>
      </c>
      <c r="E1986" s="1" t="s">
        <v>10542</v>
      </c>
      <c r="G1986" s="5" t="s">
        <v>10542</v>
      </c>
      <c r="H1986" s="5"/>
      <c r="I1986" s="5"/>
      <c r="J1986" s="5"/>
      <c r="K1986" s="5"/>
      <c r="L1986" s="5"/>
      <c r="M1986" s="5"/>
      <c r="N1986" s="5"/>
      <c r="O1986" s="0" t="s">
        <v>10541</v>
      </c>
      <c r="P1986" s="0" t="s">
        <v>10543</v>
      </c>
      <c r="Q1986" s="0" t="s">
        <v>51</v>
      </c>
      <c r="R1986" s="0" t="s">
        <v>52</v>
      </c>
      <c r="S1986" s="0" t="n">
        <v>238</v>
      </c>
      <c r="T1986" s="0" t="n">
        <v>2611</v>
      </c>
      <c r="U1986" s="0" t="n">
        <v>2611</v>
      </c>
      <c r="V1986" s="0" t="n">
        <v>2611</v>
      </c>
      <c r="X1986" s="0" t="n">
        <v>33</v>
      </c>
      <c r="Y1986" s="0" t="s">
        <v>1154</v>
      </c>
      <c r="Z1986" s="0" t="n">
        <v>2611</v>
      </c>
      <c r="AA1986" s="0" t="s">
        <v>54</v>
      </c>
      <c r="AB1986" s="0" t="s">
        <v>54</v>
      </c>
      <c r="AC1986" s="0" t="n">
        <v>1.567</v>
      </c>
      <c r="AD1986" s="0" t="s">
        <v>10180</v>
      </c>
      <c r="AG1986" s="6" t="n">
        <v>42460</v>
      </c>
      <c r="AH1986" s="0" t="n">
        <v>11</v>
      </c>
      <c r="AI1986" s="0" t="n">
        <v>13</v>
      </c>
      <c r="AJ1986" s="6" t="n">
        <v>42460</v>
      </c>
      <c r="AK1986" s="0" t="n">
        <v>1.567</v>
      </c>
      <c r="AL1986" s="6" t="n">
        <v>42460</v>
      </c>
      <c r="AM1986" s="0" t="n">
        <v>203</v>
      </c>
      <c r="AN1986" s="0" t="n">
        <v>232</v>
      </c>
      <c r="AO1986" s="0" t="n">
        <v>346</v>
      </c>
      <c r="AP1986" s="0" t="n">
        <v>387</v>
      </c>
      <c r="AQ1986" s="0" t="s">
        <v>9305</v>
      </c>
      <c r="AR1986" s="0" t="s">
        <v>58</v>
      </c>
      <c r="AS1986" s="0" t="s">
        <v>1154</v>
      </c>
      <c r="AT1986" s="0" t="n">
        <v>13</v>
      </c>
      <c r="AU1986" s="0" t="n">
        <v>18</v>
      </c>
      <c r="AV1986" s="0" t="s">
        <v>10544</v>
      </c>
      <c r="AX1986" s="0" t="s">
        <v>7372</v>
      </c>
      <c r="AY1986" s="0" t="s">
        <v>10545</v>
      </c>
    </row>
    <row r="1987" customFormat="false" ht="15" hidden="false" customHeight="false" outlineLevel="0" collapsed="false">
      <c r="A1987" s="0" t="s">
        <v>10546</v>
      </c>
      <c r="B1987" s="0" t="s">
        <v>9300</v>
      </c>
      <c r="C1987" s="0" t="s">
        <v>10547</v>
      </c>
      <c r="D1987" s="1" t="s">
        <v>10548</v>
      </c>
      <c r="E1987" s="1" t="s">
        <v>10548</v>
      </c>
      <c r="G1987" s="5" t="s">
        <v>10548</v>
      </c>
      <c r="H1987" s="5" t="s">
        <v>10549</v>
      </c>
      <c r="I1987" s="5"/>
      <c r="J1987" s="5"/>
      <c r="K1987" s="5"/>
      <c r="L1987" s="5"/>
      <c r="M1987" s="5"/>
      <c r="N1987" s="5"/>
      <c r="O1987" s="0" t="s">
        <v>10547</v>
      </c>
      <c r="P1987" s="0" t="s">
        <v>10550</v>
      </c>
      <c r="Q1987" s="0" t="s">
        <v>51</v>
      </c>
      <c r="R1987" s="0" t="s">
        <v>52</v>
      </c>
      <c r="S1987" s="0" t="n">
        <v>4.639</v>
      </c>
      <c r="T1987" s="0" t="n">
        <v>1105</v>
      </c>
      <c r="U1987" s="0" t="n">
        <v>1105</v>
      </c>
      <c r="V1987" s="0" t="n">
        <v>1101</v>
      </c>
      <c r="W1987" s="0" t="s">
        <v>10551</v>
      </c>
      <c r="X1987" s="0" t="n">
        <v>983</v>
      </c>
      <c r="Y1987" s="0" t="s">
        <v>1154</v>
      </c>
      <c r="Z1987" s="0" t="n">
        <v>1105</v>
      </c>
      <c r="AA1987" s="0" t="s">
        <v>54</v>
      </c>
      <c r="AB1987" s="0" t="s">
        <v>54</v>
      </c>
      <c r="AC1987" s="0" t="n">
        <v>7.858</v>
      </c>
      <c r="AD1987" s="0" t="s">
        <v>9387</v>
      </c>
      <c r="AG1987" s="6" t="n">
        <v>42735</v>
      </c>
      <c r="AH1987" s="0" t="n">
        <v>77</v>
      </c>
      <c r="AI1987" s="0" t="n">
        <v>81</v>
      </c>
      <c r="AJ1987" s="6" t="n">
        <v>42735</v>
      </c>
      <c r="AK1987" s="0" t="n">
        <v>7.858</v>
      </c>
      <c r="AL1987" s="6" t="n">
        <v>42735</v>
      </c>
      <c r="AM1987" s="0" t="n">
        <v>5.087</v>
      </c>
      <c r="AN1987" s="0" t="n">
        <v>5.363</v>
      </c>
      <c r="AO1987" s="0" t="n">
        <v>2.023</v>
      </c>
      <c r="AP1987" s="0" t="n">
        <v>2.26</v>
      </c>
      <c r="AQ1987" s="0" t="s">
        <v>9305</v>
      </c>
      <c r="AR1987" s="0" t="s">
        <v>58</v>
      </c>
      <c r="AS1987" s="0" t="s">
        <v>1154</v>
      </c>
      <c r="AT1987" s="0" t="n">
        <v>66</v>
      </c>
      <c r="AU1987" s="0" t="n">
        <v>79</v>
      </c>
      <c r="AX1987" s="0" t="s">
        <v>7372</v>
      </c>
    </row>
    <row r="1988" customFormat="false" ht="15" hidden="false" customHeight="false" outlineLevel="0" collapsed="false">
      <c r="A1988" s="0" t="s">
        <v>10552</v>
      </c>
      <c r="B1988" s="0" t="s">
        <v>9300</v>
      </c>
      <c r="C1988" s="0" t="s">
        <v>10553</v>
      </c>
      <c r="D1988" s="1" t="s">
        <v>10554</v>
      </c>
      <c r="E1988" s="1" t="s">
        <v>10554</v>
      </c>
      <c r="G1988" s="5" t="s">
        <v>10554</v>
      </c>
      <c r="H1988" s="5"/>
      <c r="I1988" s="5"/>
      <c r="J1988" s="5"/>
      <c r="K1988" s="5"/>
      <c r="L1988" s="5"/>
      <c r="M1988" s="5"/>
      <c r="N1988" s="5"/>
      <c r="O1988" s="0" t="s">
        <v>10553</v>
      </c>
      <c r="P1988" s="0" t="s">
        <v>10555</v>
      </c>
      <c r="Q1988" s="0" t="s">
        <v>51</v>
      </c>
      <c r="R1988" s="0" t="s">
        <v>52</v>
      </c>
      <c r="S1988" s="0" t="n">
        <v>3.128</v>
      </c>
      <c r="T1988" s="0" t="n">
        <v>2652</v>
      </c>
      <c r="U1988" s="0" t="n">
        <v>2652</v>
      </c>
      <c r="V1988" s="0" t="n">
        <v>2611</v>
      </c>
      <c r="X1988" s="0" t="n">
        <v>109</v>
      </c>
      <c r="Y1988" s="0" t="s">
        <v>1154</v>
      </c>
      <c r="Z1988" s="0" t="n">
        <v>2652</v>
      </c>
      <c r="AA1988" s="0" t="s">
        <v>54</v>
      </c>
      <c r="AB1988" s="0" t="s">
        <v>54</v>
      </c>
      <c r="AC1988" s="0" t="n">
        <v>11.322</v>
      </c>
      <c r="AD1988" s="0" t="s">
        <v>9494</v>
      </c>
      <c r="AG1988" s="6" t="n">
        <v>42460</v>
      </c>
      <c r="AH1988" s="0" t="n">
        <v>243</v>
      </c>
      <c r="AI1988" s="0" t="n">
        <v>277</v>
      </c>
      <c r="AJ1988" s="6" t="n">
        <v>42460</v>
      </c>
      <c r="AK1988" s="0" t="n">
        <v>11.322</v>
      </c>
      <c r="AL1988" s="6" t="n">
        <v>42460</v>
      </c>
      <c r="AM1988" s="0" t="n">
        <v>2.873</v>
      </c>
      <c r="AN1988" s="0" t="n">
        <v>3.271</v>
      </c>
      <c r="AO1988" s="0" t="n">
        <v>3.559</v>
      </c>
      <c r="AP1988" s="0" t="n">
        <v>3.976</v>
      </c>
      <c r="AQ1988" s="0" t="s">
        <v>9305</v>
      </c>
      <c r="AR1988" s="0" t="s">
        <v>58</v>
      </c>
      <c r="AS1988" s="0" t="s">
        <v>1154</v>
      </c>
      <c r="AT1988" s="0" t="n">
        <v>49</v>
      </c>
      <c r="AU1988" s="0" t="n">
        <v>67</v>
      </c>
      <c r="AV1988" s="0" t="s">
        <v>7372</v>
      </c>
      <c r="AX1988" s="0" t="s">
        <v>7372</v>
      </c>
    </row>
    <row r="1989" customFormat="false" ht="15" hidden="false" customHeight="false" outlineLevel="0" collapsed="false">
      <c r="A1989" s="0" t="s">
        <v>10556</v>
      </c>
      <c r="B1989" s="0" t="s">
        <v>9300</v>
      </c>
      <c r="C1989" s="0" t="s">
        <v>10557</v>
      </c>
      <c r="D1989" s="1" t="s">
        <v>10558</v>
      </c>
      <c r="E1989" s="1" t="s">
        <v>10558</v>
      </c>
      <c r="G1989" s="5" t="s">
        <v>10558</v>
      </c>
      <c r="H1989" s="5"/>
      <c r="I1989" s="5"/>
      <c r="J1989" s="5"/>
      <c r="K1989" s="5"/>
      <c r="L1989" s="5"/>
      <c r="M1989" s="5"/>
      <c r="N1989" s="5"/>
      <c r="O1989" s="0" t="s">
        <v>10557</v>
      </c>
      <c r="P1989" s="0" t="s">
        <v>10559</v>
      </c>
      <c r="Q1989" s="0" t="s">
        <v>51</v>
      </c>
      <c r="R1989" s="0" t="s">
        <v>52</v>
      </c>
      <c r="S1989" s="0" t="n">
        <v>9.7</v>
      </c>
      <c r="T1989" s="0" t="n">
        <v>2611</v>
      </c>
      <c r="U1989" s="0" t="n">
        <v>2611</v>
      </c>
      <c r="V1989" s="0" t="n">
        <v>2823</v>
      </c>
      <c r="W1989" s="0" t="s">
        <v>10560</v>
      </c>
      <c r="X1989" s="0" t="n">
        <v>453</v>
      </c>
      <c r="Y1989" s="0" t="s">
        <v>1154</v>
      </c>
      <c r="Z1989" s="0" t="n">
        <v>2611</v>
      </c>
      <c r="AA1989" s="0" t="s">
        <v>54</v>
      </c>
      <c r="AB1989" s="0" t="s">
        <v>54</v>
      </c>
      <c r="AC1989" s="0" t="n">
        <v>67.605</v>
      </c>
      <c r="AD1989" s="0" t="s">
        <v>10561</v>
      </c>
      <c r="AG1989" s="6" t="n">
        <v>42460</v>
      </c>
      <c r="AH1989" s="0" t="n">
        <v>359</v>
      </c>
      <c r="AI1989" s="0" t="n">
        <v>409</v>
      </c>
      <c r="AJ1989" s="6" t="n">
        <v>42460</v>
      </c>
      <c r="AK1989" s="0" t="n">
        <v>67.605</v>
      </c>
      <c r="AL1989" s="6" t="n">
        <v>42460</v>
      </c>
      <c r="AM1989" s="0" t="n">
        <v>7.341</v>
      </c>
      <c r="AN1989" s="0" t="n">
        <v>8.358</v>
      </c>
      <c r="AO1989" s="0" t="n">
        <v>7.913</v>
      </c>
      <c r="AP1989" s="0" t="n">
        <v>8.842</v>
      </c>
      <c r="AQ1989" s="0" t="s">
        <v>9305</v>
      </c>
      <c r="AR1989" s="0" t="s">
        <v>58</v>
      </c>
      <c r="AS1989" s="0" t="s">
        <v>1154</v>
      </c>
      <c r="AT1989" s="0" t="n">
        <v>86</v>
      </c>
      <c r="AU1989" s="0" t="n">
        <v>101</v>
      </c>
      <c r="AV1989" s="0" t="s">
        <v>7372</v>
      </c>
      <c r="AW1989" s="0" t="s">
        <v>10562</v>
      </c>
      <c r="AX1989" s="0" t="s">
        <v>7372</v>
      </c>
      <c r="AY1989" s="0" t="s">
        <v>10562</v>
      </c>
    </row>
    <row r="1990" customFormat="false" ht="15" hidden="false" customHeight="false" outlineLevel="0" collapsed="false">
      <c r="A1990" s="0" t="s">
        <v>10563</v>
      </c>
      <c r="B1990" s="0" t="s">
        <v>9300</v>
      </c>
      <c r="C1990" s="0" t="s">
        <v>10564</v>
      </c>
      <c r="D1990" s="1" t="s">
        <v>10565</v>
      </c>
      <c r="E1990" s="1" t="s">
        <v>10565</v>
      </c>
      <c r="G1990" s="5" t="s">
        <v>10565</v>
      </c>
      <c r="H1990" s="5"/>
      <c r="I1990" s="5"/>
      <c r="J1990" s="5"/>
      <c r="K1990" s="5"/>
      <c r="L1990" s="5"/>
      <c r="M1990" s="5"/>
      <c r="N1990" s="5"/>
      <c r="O1990" s="0" t="s">
        <v>10564</v>
      </c>
      <c r="P1990" s="0" t="s">
        <v>10566</v>
      </c>
      <c r="Q1990" s="0" t="s">
        <v>51</v>
      </c>
      <c r="R1990" s="0" t="s">
        <v>52</v>
      </c>
      <c r="S1990" s="0" t="n">
        <v>13.725</v>
      </c>
      <c r="T1990" s="0" t="n">
        <v>4120</v>
      </c>
      <c r="U1990" s="0" t="n">
        <v>4120</v>
      </c>
      <c r="V1990" s="0" t="n">
        <v>4120</v>
      </c>
      <c r="X1990" s="0" t="n">
        <v>674</v>
      </c>
      <c r="Y1990" s="0" t="s">
        <v>1154</v>
      </c>
      <c r="Z1990" s="0" t="n">
        <v>4120</v>
      </c>
      <c r="AA1990" s="0" t="s">
        <v>54</v>
      </c>
      <c r="AB1990" s="0" t="s">
        <v>54</v>
      </c>
      <c r="AC1990" s="0" t="n">
        <v>13.748</v>
      </c>
      <c r="AD1990" s="0" t="s">
        <v>9312</v>
      </c>
      <c r="AG1990" s="6" t="n">
        <v>42460</v>
      </c>
      <c r="AH1990" s="0" t="n">
        <v>749</v>
      </c>
      <c r="AI1990" s="0" t="n">
        <v>853</v>
      </c>
      <c r="AJ1990" s="6" t="n">
        <v>42460</v>
      </c>
      <c r="AK1990" s="0" t="n">
        <v>13.748</v>
      </c>
      <c r="AL1990" s="6" t="n">
        <v>42460</v>
      </c>
      <c r="AM1990" s="0" t="n">
        <v>12.952</v>
      </c>
      <c r="AN1990" s="0" t="n">
        <v>14.746</v>
      </c>
      <c r="AO1990" s="0" t="n">
        <v>9.942</v>
      </c>
      <c r="AP1990" s="0" t="n">
        <v>11.109</v>
      </c>
      <c r="AQ1990" s="0" t="s">
        <v>9305</v>
      </c>
      <c r="AR1990" s="0" t="s">
        <v>58</v>
      </c>
      <c r="AS1990" s="0" t="s">
        <v>1154</v>
      </c>
      <c r="AT1990" s="0" t="n">
        <v>19</v>
      </c>
      <c r="AU1990" s="0" t="n">
        <v>136</v>
      </c>
      <c r="AX1990" s="0" t="s">
        <v>7372</v>
      </c>
      <c r="AY1990" s="0" t="s">
        <v>10567</v>
      </c>
    </row>
    <row r="1991" customFormat="false" ht="15" hidden="false" customHeight="false" outlineLevel="0" collapsed="false">
      <c r="A1991" s="0" t="s">
        <v>10568</v>
      </c>
      <c r="B1991" s="0" t="s">
        <v>9300</v>
      </c>
      <c r="C1991" s="0" t="s">
        <v>10569</v>
      </c>
      <c r="D1991" s="1" t="s">
        <v>10570</v>
      </c>
      <c r="E1991" s="1" t="s">
        <v>10570</v>
      </c>
      <c r="G1991" s="5" t="s">
        <v>10570</v>
      </c>
      <c r="H1991" s="5"/>
      <c r="I1991" s="5"/>
      <c r="J1991" s="5"/>
      <c r="K1991" s="5"/>
      <c r="L1991" s="5"/>
      <c r="M1991" s="5"/>
      <c r="N1991" s="5"/>
      <c r="O1991" s="0" t="s">
        <v>10569</v>
      </c>
      <c r="P1991" s="0" t="s">
        <v>10571</v>
      </c>
      <c r="Q1991" s="0" t="s">
        <v>51</v>
      </c>
      <c r="R1991" s="0" t="s">
        <v>52</v>
      </c>
      <c r="S1991" s="0" t="n">
        <v>1.161</v>
      </c>
      <c r="T1991" s="0" t="n">
        <v>2670</v>
      </c>
      <c r="U1991" s="0" t="n">
        <v>2670</v>
      </c>
      <c r="V1991" s="0" t="n">
        <v>3250</v>
      </c>
      <c r="W1991" s="0" t="s">
        <v>10572</v>
      </c>
      <c r="X1991" s="0" t="n">
        <v>608</v>
      </c>
      <c r="Y1991" s="0" t="s">
        <v>7940</v>
      </c>
      <c r="Z1991" s="0" t="n">
        <v>2670</v>
      </c>
      <c r="AA1991" s="0" t="s">
        <v>54</v>
      </c>
      <c r="AB1991" s="0" t="s">
        <v>54</v>
      </c>
      <c r="AC1991" s="0" t="n">
        <v>4.459</v>
      </c>
      <c r="AD1991" s="0" t="s">
        <v>10573</v>
      </c>
      <c r="AG1991" s="6" t="n">
        <v>42460</v>
      </c>
      <c r="AH1991" s="0" t="n">
        <v>33</v>
      </c>
      <c r="AI1991" s="0" t="n">
        <v>37</v>
      </c>
      <c r="AJ1991" s="6" t="n">
        <v>42460</v>
      </c>
      <c r="AK1991" s="0" t="n">
        <v>4.459</v>
      </c>
      <c r="AL1991" s="6" t="n">
        <v>42460</v>
      </c>
      <c r="AM1991" s="0" t="n">
        <v>1.299</v>
      </c>
      <c r="AN1991" s="0" t="n">
        <v>1.479</v>
      </c>
      <c r="AO1991" s="0" t="n">
        <v>1.668</v>
      </c>
      <c r="AP1991" s="0" t="n">
        <v>1.864</v>
      </c>
      <c r="AQ1991" s="0" t="s">
        <v>9305</v>
      </c>
      <c r="AR1991" s="0" t="s">
        <v>58</v>
      </c>
      <c r="AS1991" s="0" t="s">
        <v>7940</v>
      </c>
      <c r="AT1991" s="0" t="n">
        <v>78</v>
      </c>
      <c r="AU1991" s="0" t="n">
        <v>87</v>
      </c>
      <c r="AV1991" s="0" t="s">
        <v>9312</v>
      </c>
      <c r="AX1991" s="0" t="s">
        <v>7372</v>
      </c>
      <c r="AY1991" s="0" t="s">
        <v>10574</v>
      </c>
    </row>
    <row r="1992" customFormat="false" ht="15" hidden="false" customHeight="false" outlineLevel="0" collapsed="false">
      <c r="A1992" s="0" t="s">
        <v>10575</v>
      </c>
      <c r="B1992" s="0" t="s">
        <v>9300</v>
      </c>
      <c r="C1992" s="0" t="s">
        <v>10576</v>
      </c>
      <c r="D1992" s="1" t="s">
        <v>10577</v>
      </c>
      <c r="E1992" s="1" t="s">
        <v>10577</v>
      </c>
      <c r="G1992" s="5" t="s">
        <v>10577</v>
      </c>
      <c r="H1992" s="5"/>
      <c r="I1992" s="5"/>
      <c r="J1992" s="5"/>
      <c r="K1992" s="5"/>
      <c r="L1992" s="5"/>
      <c r="M1992" s="5"/>
      <c r="N1992" s="5"/>
      <c r="O1992" s="0" t="s">
        <v>10576</v>
      </c>
      <c r="P1992" s="0" t="s">
        <v>10578</v>
      </c>
      <c r="Q1992" s="0" t="s">
        <v>51</v>
      </c>
      <c r="R1992" s="0" t="s">
        <v>52</v>
      </c>
      <c r="S1992" s="0" t="n">
        <v>445</v>
      </c>
      <c r="T1992" s="0" t="n">
        <v>2445</v>
      </c>
      <c r="U1992" s="0" t="n">
        <v>2445</v>
      </c>
      <c r="V1992" s="0" t="n">
        <v>2815</v>
      </c>
      <c r="X1992" s="0" t="n">
        <v>17</v>
      </c>
      <c r="Y1992" s="0" t="s">
        <v>512</v>
      </c>
      <c r="Z1992" s="0" t="n">
        <v>2445</v>
      </c>
      <c r="AA1992" s="0" t="s">
        <v>54</v>
      </c>
      <c r="AB1992" s="0" t="s">
        <v>54</v>
      </c>
      <c r="AC1992" s="0" t="n">
        <v>772</v>
      </c>
      <c r="AD1992" s="0" t="s">
        <v>10579</v>
      </c>
      <c r="AG1992" s="6" t="n">
        <v>42460</v>
      </c>
      <c r="AH1992" s="0" t="n">
        <v>42</v>
      </c>
      <c r="AI1992" s="0" t="n">
        <v>48</v>
      </c>
      <c r="AJ1992" s="6" t="n">
        <v>42460</v>
      </c>
      <c r="AK1992" s="0" t="n">
        <v>772</v>
      </c>
      <c r="AL1992" s="6" t="n">
        <v>42460</v>
      </c>
      <c r="AM1992" s="0" t="n">
        <v>459</v>
      </c>
      <c r="AN1992" s="0" t="n">
        <v>523</v>
      </c>
      <c r="AO1992" s="0" t="s">
        <v>56</v>
      </c>
      <c r="AP1992" s="0" t="s">
        <v>56</v>
      </c>
      <c r="AQ1992" s="0" t="s">
        <v>70</v>
      </c>
      <c r="AR1992" s="0" t="s">
        <v>70</v>
      </c>
      <c r="AS1992" s="0" t="s">
        <v>512</v>
      </c>
      <c r="AT1992" s="0" t="n">
        <v>3</v>
      </c>
      <c r="AU1992" s="0" t="n">
        <v>10</v>
      </c>
      <c r="AV1992" s="0" t="s">
        <v>10580</v>
      </c>
      <c r="AX1992" s="0" t="s">
        <v>7372</v>
      </c>
      <c r="AY1992" s="0" t="s">
        <v>10581</v>
      </c>
    </row>
    <row r="1993" customFormat="false" ht="15" hidden="false" customHeight="false" outlineLevel="0" collapsed="false">
      <c r="A1993" s="0" t="s">
        <v>10582</v>
      </c>
      <c r="B1993" s="0" t="s">
        <v>9300</v>
      </c>
      <c r="C1993" s="0" t="s">
        <v>10583</v>
      </c>
      <c r="D1993" s="1" t="s">
        <v>10584</v>
      </c>
      <c r="E1993" s="1" t="s">
        <v>10584</v>
      </c>
      <c r="G1993" s="5" t="s">
        <v>10584</v>
      </c>
      <c r="H1993" s="5"/>
      <c r="I1993" s="5"/>
      <c r="J1993" s="5"/>
      <c r="K1993" s="5"/>
      <c r="L1993" s="5"/>
      <c r="M1993" s="5"/>
      <c r="N1993" s="5"/>
      <c r="O1993" s="0" t="s">
        <v>10583</v>
      </c>
      <c r="P1993" s="0" t="s">
        <v>10585</v>
      </c>
      <c r="Q1993" s="0" t="s">
        <v>51</v>
      </c>
      <c r="R1993" s="0" t="s">
        <v>52</v>
      </c>
      <c r="S1993" s="0" t="n">
        <v>3.673</v>
      </c>
      <c r="T1993" s="0" t="n">
        <v>2829</v>
      </c>
      <c r="U1993" s="0" t="n">
        <v>2829</v>
      </c>
      <c r="X1993" s="0" t="n">
        <v>564</v>
      </c>
      <c r="Y1993" s="0" t="s">
        <v>1154</v>
      </c>
      <c r="Z1993" s="0" t="n">
        <v>2829</v>
      </c>
      <c r="AA1993" s="0" t="s">
        <v>54</v>
      </c>
      <c r="AB1993" s="0" t="s">
        <v>54</v>
      </c>
      <c r="AC1993" s="0" t="n">
        <v>18.646</v>
      </c>
      <c r="AD1993" s="0" t="s">
        <v>10586</v>
      </c>
      <c r="AG1993" s="6" t="n">
        <v>42460</v>
      </c>
      <c r="AH1993" s="0" t="n">
        <v>235</v>
      </c>
      <c r="AI1993" s="0" t="n">
        <v>268</v>
      </c>
      <c r="AJ1993" s="6" t="n">
        <v>42460</v>
      </c>
      <c r="AK1993" s="0" t="n">
        <v>18.646</v>
      </c>
      <c r="AL1993" s="6" t="n">
        <v>42460</v>
      </c>
      <c r="AM1993" s="0" t="n">
        <v>3.219</v>
      </c>
      <c r="AN1993" s="0" t="n">
        <v>3.665</v>
      </c>
      <c r="AO1993" s="0" t="n">
        <v>3.754</v>
      </c>
      <c r="AP1993" s="0" t="n">
        <v>4.194</v>
      </c>
      <c r="AQ1993" s="0" t="s">
        <v>9305</v>
      </c>
      <c r="AR1993" s="0" t="s">
        <v>58</v>
      </c>
      <c r="AS1993" s="0" t="s">
        <v>1154</v>
      </c>
      <c r="AT1993" s="0" t="n">
        <v>108</v>
      </c>
      <c r="AU1993" s="0" t="n">
        <v>133</v>
      </c>
      <c r="AV1993" s="0" t="s">
        <v>7372</v>
      </c>
      <c r="AX1993" s="0" t="s">
        <v>7372</v>
      </c>
    </row>
    <row r="1994" customFormat="false" ht="15" hidden="false" customHeight="false" outlineLevel="0" collapsed="false">
      <c r="A1994" s="0" t="s">
        <v>10587</v>
      </c>
      <c r="B1994" s="0" t="s">
        <v>9300</v>
      </c>
      <c r="C1994" s="0" t="s">
        <v>10588</v>
      </c>
      <c r="D1994" s="1" t="s">
        <v>10589</v>
      </c>
      <c r="E1994" s="1" t="s">
        <v>10589</v>
      </c>
      <c r="G1994" s="5" t="s">
        <v>10589</v>
      </c>
      <c r="H1994" s="5"/>
      <c r="I1994" s="5"/>
      <c r="J1994" s="5"/>
      <c r="K1994" s="5"/>
      <c r="L1994" s="5"/>
      <c r="M1994" s="5"/>
      <c r="N1994" s="5"/>
      <c r="O1994" s="0" t="s">
        <v>10588</v>
      </c>
      <c r="P1994" s="0" t="s">
        <v>10590</v>
      </c>
      <c r="Q1994" s="0" t="s">
        <v>51</v>
      </c>
      <c r="R1994" s="0" t="s">
        <v>119</v>
      </c>
      <c r="S1994" s="0" t="n">
        <v>0</v>
      </c>
      <c r="T1994" s="0" t="n">
        <v>2899</v>
      </c>
      <c r="U1994" s="0" t="n">
        <v>2899</v>
      </c>
      <c r="X1994" s="0" t="n">
        <v>1</v>
      </c>
      <c r="Y1994" s="0" t="s">
        <v>512</v>
      </c>
      <c r="Z1994" s="0" t="n">
        <v>2899</v>
      </c>
      <c r="AA1994" s="0" t="s">
        <v>54</v>
      </c>
      <c r="AB1994" s="0" t="s">
        <v>54</v>
      </c>
      <c r="AC1994" s="0" t="n">
        <v>530</v>
      </c>
      <c r="AD1994" s="0" t="s">
        <v>10591</v>
      </c>
      <c r="AG1994" s="6" t="n">
        <v>42460</v>
      </c>
      <c r="AH1994" s="0" t="n">
        <v>4</v>
      </c>
      <c r="AI1994" s="0" t="n">
        <v>5</v>
      </c>
      <c r="AK1994" s="0" t="n">
        <v>530</v>
      </c>
      <c r="AL1994" s="0" t="n">
        <v>2016</v>
      </c>
      <c r="AM1994" s="0" t="s">
        <v>56</v>
      </c>
      <c r="AN1994" s="0" t="s">
        <v>56</v>
      </c>
      <c r="AO1994" s="0" t="s">
        <v>56</v>
      </c>
      <c r="AP1994" s="0" t="s">
        <v>56</v>
      </c>
      <c r="AQ1994" s="0" t="s">
        <v>70</v>
      </c>
      <c r="AR1994" s="0" t="s">
        <v>70</v>
      </c>
      <c r="AS1994" s="0" t="s">
        <v>512</v>
      </c>
      <c r="AT1994" s="0" t="n">
        <v>2</v>
      </c>
      <c r="AU1994" s="0" t="n">
        <v>1</v>
      </c>
      <c r="AV1994" s="0" t="s">
        <v>10592</v>
      </c>
      <c r="AX1994" s="0" t="s">
        <v>7372</v>
      </c>
    </row>
    <row r="1995" customFormat="false" ht="15" hidden="false" customHeight="false" outlineLevel="0" collapsed="false">
      <c r="A1995" s="0" t="s">
        <v>10593</v>
      </c>
      <c r="B1995" s="0" t="s">
        <v>9300</v>
      </c>
      <c r="C1995" s="0" t="s">
        <v>10594</v>
      </c>
      <c r="D1995" s="1" t="s">
        <v>10595</v>
      </c>
      <c r="E1995" s="1" t="s">
        <v>10595</v>
      </c>
      <c r="G1995" s="5" t="s">
        <v>10595</v>
      </c>
      <c r="H1995" s="5" t="s">
        <v>10596</v>
      </c>
      <c r="I1995" s="5"/>
      <c r="J1995" s="5"/>
      <c r="K1995" s="5"/>
      <c r="L1995" s="5"/>
      <c r="M1995" s="5"/>
      <c r="N1995" s="5"/>
      <c r="O1995" s="0" t="s">
        <v>10594</v>
      </c>
      <c r="P1995" s="0" t="s">
        <v>10597</v>
      </c>
      <c r="Q1995" s="0" t="s">
        <v>51</v>
      </c>
      <c r="R1995" s="0" t="s">
        <v>52</v>
      </c>
      <c r="S1995" s="0" t="n">
        <v>62</v>
      </c>
      <c r="T1995" s="0" t="n">
        <v>2611</v>
      </c>
      <c r="U1995" s="0" t="n">
        <v>2611</v>
      </c>
      <c r="X1995" s="0" t="n">
        <v>10</v>
      </c>
      <c r="Y1995" s="0" t="s">
        <v>53</v>
      </c>
      <c r="Z1995" s="0" t="n">
        <v>2611</v>
      </c>
      <c r="AA1995" s="0" t="s">
        <v>54</v>
      </c>
      <c r="AB1995" s="0" t="s">
        <v>54</v>
      </c>
      <c r="AC1995" s="0" t="n">
        <v>448</v>
      </c>
      <c r="AD1995" s="0" t="s">
        <v>9312</v>
      </c>
      <c r="AG1995" s="6" t="n">
        <v>42766</v>
      </c>
      <c r="AH1995" s="0" t="n">
        <v>0</v>
      </c>
      <c r="AI1995" s="0" t="n">
        <v>0</v>
      </c>
      <c r="AJ1995" s="6" t="n">
        <v>42766</v>
      </c>
      <c r="AK1995" s="0" t="n">
        <v>448</v>
      </c>
      <c r="AL1995" s="6" t="n">
        <v>42766</v>
      </c>
      <c r="AM1995" s="0" t="n">
        <v>164</v>
      </c>
      <c r="AN1995" s="0" t="n">
        <v>177</v>
      </c>
      <c r="AO1995" s="0" t="n">
        <v>88</v>
      </c>
      <c r="AP1995" s="0" t="n">
        <v>98</v>
      </c>
      <c r="AQ1995" s="0" t="s">
        <v>9305</v>
      </c>
      <c r="AR1995" s="0" t="s">
        <v>58</v>
      </c>
      <c r="AS1995" s="0" t="s">
        <v>53</v>
      </c>
      <c r="AT1995" s="0" t="n">
        <v>3</v>
      </c>
      <c r="AU1995" s="0" t="n">
        <v>4</v>
      </c>
      <c r="AV1995" s="0" t="s">
        <v>10598</v>
      </c>
      <c r="AX1995" s="0" t="s">
        <v>7372</v>
      </c>
    </row>
    <row r="1996" customFormat="false" ht="15" hidden="false" customHeight="false" outlineLevel="0" collapsed="false">
      <c r="A1996" s="0" t="s">
        <v>10599</v>
      </c>
      <c r="B1996" s="0" t="s">
        <v>9300</v>
      </c>
      <c r="C1996" s="0" t="s">
        <v>10600</v>
      </c>
      <c r="D1996" s="1" t="s">
        <v>10601</v>
      </c>
      <c r="E1996" s="1" t="s">
        <v>10601</v>
      </c>
      <c r="G1996" s="5" t="s">
        <v>10601</v>
      </c>
      <c r="H1996" s="5"/>
      <c r="I1996" s="5"/>
      <c r="J1996" s="5"/>
      <c r="K1996" s="5"/>
      <c r="L1996" s="5"/>
      <c r="M1996" s="5"/>
      <c r="N1996" s="5"/>
      <c r="O1996" s="0" t="s">
        <v>10600</v>
      </c>
      <c r="P1996" s="0" t="s">
        <v>10602</v>
      </c>
      <c r="Q1996" s="0" t="s">
        <v>51</v>
      </c>
      <c r="R1996" s="0" t="s">
        <v>52</v>
      </c>
      <c r="S1996" s="0" t="n">
        <v>161</v>
      </c>
      <c r="T1996" s="0" t="n">
        <v>3250</v>
      </c>
      <c r="U1996" s="0" t="n">
        <v>3250</v>
      </c>
      <c r="V1996" s="0" t="n">
        <v>3250</v>
      </c>
      <c r="W1996" s="0" t="s">
        <v>10603</v>
      </c>
      <c r="X1996" s="0" t="n">
        <v>10</v>
      </c>
      <c r="Y1996" s="0" t="s">
        <v>53</v>
      </c>
      <c r="Z1996" s="0" t="n">
        <v>3250</v>
      </c>
      <c r="AA1996" s="0" t="s">
        <v>54</v>
      </c>
      <c r="AB1996" s="0" t="s">
        <v>54</v>
      </c>
      <c r="AC1996" s="0" t="n">
        <v>3.379</v>
      </c>
      <c r="AD1996" s="0" t="s">
        <v>10604</v>
      </c>
      <c r="AG1996" s="6" t="n">
        <v>42613</v>
      </c>
      <c r="AH1996" s="0" t="n">
        <v>26</v>
      </c>
      <c r="AI1996" s="0" t="n">
        <v>29</v>
      </c>
      <c r="AJ1996" s="6" t="n">
        <v>42613</v>
      </c>
      <c r="AK1996" s="0" t="n">
        <v>3.379</v>
      </c>
      <c r="AL1996" s="6" t="n">
        <v>42613</v>
      </c>
      <c r="AM1996" s="0" t="n">
        <v>261</v>
      </c>
      <c r="AN1996" s="0" t="n">
        <v>291</v>
      </c>
      <c r="AO1996" s="0" t="n">
        <v>862</v>
      </c>
      <c r="AP1996" s="0" t="n">
        <v>964</v>
      </c>
      <c r="AQ1996" s="0" t="s">
        <v>9305</v>
      </c>
      <c r="AR1996" s="0" t="s">
        <v>58</v>
      </c>
      <c r="AS1996" s="0" t="s">
        <v>53</v>
      </c>
      <c r="AT1996" s="0" t="n">
        <v>8</v>
      </c>
      <c r="AU1996" s="0" t="n">
        <v>8</v>
      </c>
      <c r="AV1996" s="0" t="s">
        <v>10604</v>
      </c>
      <c r="AX1996" s="0" t="s">
        <v>7372</v>
      </c>
    </row>
    <row r="1997" customFormat="false" ht="15" hidden="false" customHeight="false" outlineLevel="0" collapsed="false">
      <c r="A1997" s="0" t="s">
        <v>10605</v>
      </c>
      <c r="B1997" s="0" t="s">
        <v>9300</v>
      </c>
      <c r="C1997" s="0" t="s">
        <v>10606</v>
      </c>
      <c r="D1997" s="1" t="s">
        <v>10607</v>
      </c>
      <c r="E1997" s="1" t="s">
        <v>10607</v>
      </c>
      <c r="G1997" s="5" t="s">
        <v>10607</v>
      </c>
      <c r="H1997" s="5" t="s">
        <v>10608</v>
      </c>
      <c r="I1997" s="5"/>
      <c r="J1997" s="5"/>
      <c r="K1997" s="5"/>
      <c r="L1997" s="5"/>
      <c r="M1997" s="5"/>
      <c r="N1997" s="5"/>
      <c r="O1997" s="0" t="s">
        <v>10606</v>
      </c>
      <c r="P1997" s="0" t="s">
        <v>10609</v>
      </c>
      <c r="Q1997" s="0" t="s">
        <v>51</v>
      </c>
      <c r="R1997" s="0" t="s">
        <v>52</v>
      </c>
      <c r="S1997" s="0" t="n">
        <v>1.096</v>
      </c>
      <c r="T1997" s="0" t="n">
        <v>2120</v>
      </c>
      <c r="U1997" s="0" t="n">
        <v>2120</v>
      </c>
      <c r="V1997" s="0" t="n">
        <v>4645</v>
      </c>
      <c r="X1997" s="0" t="n">
        <v>97</v>
      </c>
      <c r="Y1997" s="0" t="s">
        <v>1154</v>
      </c>
      <c r="Z1997" s="0" t="n">
        <v>2120</v>
      </c>
      <c r="AA1997" s="0" t="s">
        <v>54</v>
      </c>
      <c r="AB1997" s="0" t="s">
        <v>54</v>
      </c>
      <c r="AC1997" s="0" t="n">
        <v>1.49</v>
      </c>
      <c r="AD1997" s="0" t="s">
        <v>9579</v>
      </c>
      <c r="AG1997" s="6" t="n">
        <v>42460</v>
      </c>
      <c r="AH1997" s="0" t="n">
        <v>134</v>
      </c>
      <c r="AI1997" s="0" t="n">
        <v>152</v>
      </c>
      <c r="AJ1997" s="6" t="n">
        <v>42460</v>
      </c>
      <c r="AK1997" s="0" t="n">
        <v>1.49</v>
      </c>
      <c r="AL1997" s="6" t="n">
        <v>42460</v>
      </c>
      <c r="AM1997" s="0" t="n">
        <v>1.61</v>
      </c>
      <c r="AN1997" s="0" t="n">
        <v>1.833</v>
      </c>
      <c r="AO1997" s="0" t="n">
        <v>1.941</v>
      </c>
      <c r="AP1997" s="0" t="n">
        <v>2.169</v>
      </c>
      <c r="AQ1997" s="0" t="s">
        <v>9305</v>
      </c>
      <c r="AR1997" s="0" t="s">
        <v>58</v>
      </c>
      <c r="AS1997" s="0" t="s">
        <v>1154</v>
      </c>
      <c r="AT1997" s="0" t="n">
        <v>8</v>
      </c>
      <c r="AU1997" s="0" t="n">
        <v>11</v>
      </c>
      <c r="AV1997" s="0" t="s">
        <v>7372</v>
      </c>
      <c r="AX1997" s="0" t="s">
        <v>7372</v>
      </c>
    </row>
    <row r="1998" customFormat="false" ht="15" hidden="false" customHeight="false" outlineLevel="0" collapsed="false">
      <c r="A1998" s="0" t="s">
        <v>10610</v>
      </c>
      <c r="B1998" s="0" t="s">
        <v>9300</v>
      </c>
      <c r="C1998" s="0" t="s">
        <v>10611</v>
      </c>
      <c r="D1998" s="1" t="s">
        <v>10612</v>
      </c>
      <c r="E1998" s="1" t="s">
        <v>10612</v>
      </c>
      <c r="G1998" s="5" t="s">
        <v>10612</v>
      </c>
      <c r="H1998" s="5" t="s">
        <v>10613</v>
      </c>
      <c r="I1998" s="5"/>
      <c r="J1998" s="5"/>
      <c r="K1998" s="5"/>
      <c r="L1998" s="5"/>
      <c r="M1998" s="5"/>
      <c r="N1998" s="5"/>
      <c r="O1998" s="0" t="s">
        <v>10611</v>
      </c>
      <c r="P1998" s="0" t="s">
        <v>10614</v>
      </c>
      <c r="Q1998" s="0" t="s">
        <v>51</v>
      </c>
      <c r="R1998" s="0" t="s">
        <v>52</v>
      </c>
      <c r="S1998" s="0" t="n">
        <v>563</v>
      </c>
      <c r="T1998" s="0" t="n">
        <v>1420</v>
      </c>
      <c r="U1998" s="0" t="n">
        <v>1420</v>
      </c>
      <c r="X1998" s="0" t="n">
        <v>73</v>
      </c>
      <c r="Y1998" s="0" t="s">
        <v>1154</v>
      </c>
      <c r="Z1998" s="0" t="n">
        <v>1420</v>
      </c>
      <c r="AA1998" s="0" t="s">
        <v>54</v>
      </c>
      <c r="AB1998" s="0" t="s">
        <v>54</v>
      </c>
      <c r="AC1998" s="0" t="n">
        <v>2.161</v>
      </c>
      <c r="AD1998" s="0" t="s">
        <v>9579</v>
      </c>
      <c r="AG1998" s="6" t="n">
        <v>42460</v>
      </c>
      <c r="AH1998" s="0" t="n">
        <v>66</v>
      </c>
      <c r="AI1998" s="0" t="n">
        <v>75</v>
      </c>
      <c r="AJ1998" s="6" t="n">
        <v>42460</v>
      </c>
      <c r="AK1998" s="0" t="n">
        <v>2.161</v>
      </c>
      <c r="AL1998" s="6" t="n">
        <v>42460</v>
      </c>
      <c r="AM1998" s="0" t="n">
        <v>828</v>
      </c>
      <c r="AN1998" s="0" t="n">
        <v>943</v>
      </c>
      <c r="AO1998" s="0" t="n">
        <v>859</v>
      </c>
      <c r="AP1998" s="0" t="n">
        <v>960</v>
      </c>
      <c r="AQ1998" s="0" t="s">
        <v>9305</v>
      </c>
      <c r="AR1998" s="0" t="s">
        <v>58</v>
      </c>
      <c r="AS1998" s="0" t="s">
        <v>1154</v>
      </c>
      <c r="AT1998" s="0" t="n">
        <v>21</v>
      </c>
      <c r="AU1998" s="0" t="n">
        <v>38</v>
      </c>
      <c r="AV1998" s="0" t="s">
        <v>7372</v>
      </c>
      <c r="AW1998" s="0" t="s">
        <v>7372</v>
      </c>
      <c r="AX1998" s="0" t="s">
        <v>7372</v>
      </c>
    </row>
    <row r="1999" customFormat="false" ht="15" hidden="false" customHeight="false" outlineLevel="0" collapsed="false">
      <c r="A1999" s="0" t="s">
        <v>10615</v>
      </c>
      <c r="B1999" s="0" t="s">
        <v>9300</v>
      </c>
      <c r="C1999" s="0" t="s">
        <v>10616</v>
      </c>
      <c r="D1999" s="1" t="s">
        <v>10617</v>
      </c>
      <c r="E1999" s="1" t="s">
        <v>10617</v>
      </c>
      <c r="G1999" s="5" t="s">
        <v>10617</v>
      </c>
      <c r="H1999" s="5"/>
      <c r="I1999" s="5"/>
      <c r="J1999" s="5"/>
      <c r="K1999" s="5"/>
      <c r="L1999" s="5"/>
      <c r="M1999" s="5"/>
      <c r="N1999" s="5"/>
      <c r="O1999" s="0" t="s">
        <v>10616</v>
      </c>
      <c r="P1999" s="0" t="s">
        <v>10618</v>
      </c>
      <c r="Q1999" s="0" t="s">
        <v>51</v>
      </c>
      <c r="R1999" s="0" t="s">
        <v>52</v>
      </c>
      <c r="S1999" s="0" t="n">
        <v>6.59</v>
      </c>
      <c r="T1999" s="0" t="n">
        <v>2059</v>
      </c>
      <c r="U1999" s="0" t="n">
        <v>2059</v>
      </c>
      <c r="V1999" s="0" t="n">
        <v>4675</v>
      </c>
      <c r="X1999" s="0" t="n">
        <v>400</v>
      </c>
      <c r="Y1999" s="0" t="s">
        <v>1154</v>
      </c>
      <c r="Z1999" s="0" t="n">
        <v>2059</v>
      </c>
      <c r="AA1999" s="0" t="s">
        <v>54</v>
      </c>
      <c r="AB1999" s="0" t="s">
        <v>54</v>
      </c>
      <c r="AC1999" s="0" t="n">
        <v>6.267</v>
      </c>
      <c r="AD1999" s="0" t="s">
        <v>9604</v>
      </c>
      <c r="AG1999" s="6" t="n">
        <v>42460</v>
      </c>
      <c r="AH1999" s="0" t="n">
        <v>96</v>
      </c>
      <c r="AI1999" s="0" t="n">
        <v>109</v>
      </c>
      <c r="AJ1999" s="6" t="n">
        <v>42460</v>
      </c>
      <c r="AK1999" s="0" t="n">
        <v>6.267</v>
      </c>
      <c r="AL1999" s="6" t="n">
        <v>42460</v>
      </c>
      <c r="AM1999" s="0" t="n">
        <v>3.993</v>
      </c>
      <c r="AN1999" s="0" t="n">
        <v>4.547</v>
      </c>
      <c r="AO1999" s="0" t="n">
        <v>1.716</v>
      </c>
      <c r="AP1999" s="0" t="n">
        <v>1.917</v>
      </c>
      <c r="AQ1999" s="0" t="s">
        <v>9305</v>
      </c>
      <c r="AR1999" s="0" t="s">
        <v>58</v>
      </c>
      <c r="AS1999" s="0" t="s">
        <v>1154</v>
      </c>
      <c r="AT1999" s="0" t="n">
        <v>50</v>
      </c>
      <c r="AU1999" s="0" t="n">
        <v>143</v>
      </c>
      <c r="AV1999" s="0" t="s">
        <v>7372</v>
      </c>
      <c r="AX1999" s="0" t="s">
        <v>7372</v>
      </c>
      <c r="AY1999" s="0" t="s">
        <v>10619</v>
      </c>
    </row>
    <row r="2000" customFormat="false" ht="15" hidden="false" customHeight="false" outlineLevel="0" collapsed="false">
      <c r="A2000" s="0" t="s">
        <v>10620</v>
      </c>
      <c r="B2000" s="0" t="s">
        <v>9300</v>
      </c>
      <c r="C2000" s="0" t="s">
        <v>10621</v>
      </c>
      <c r="D2000" s="1" t="s">
        <v>10622</v>
      </c>
      <c r="E2000" s="1" t="s">
        <v>10622</v>
      </c>
      <c r="G2000" s="5" t="s">
        <v>10622</v>
      </c>
      <c r="H2000" s="5"/>
      <c r="I2000" s="5"/>
      <c r="J2000" s="5"/>
      <c r="K2000" s="5"/>
      <c r="L2000" s="5"/>
      <c r="M2000" s="5"/>
      <c r="N2000" s="5"/>
      <c r="O2000" s="0" t="s">
        <v>10621</v>
      </c>
      <c r="P2000" s="0" t="s">
        <v>10623</v>
      </c>
      <c r="Q2000" s="0" t="s">
        <v>51</v>
      </c>
      <c r="R2000" s="0" t="s">
        <v>52</v>
      </c>
      <c r="S2000" s="0" t="n">
        <v>936</v>
      </c>
      <c r="T2000" s="0" t="n">
        <v>2611</v>
      </c>
      <c r="U2000" s="0" t="n">
        <v>2611</v>
      </c>
      <c r="X2000" s="0" t="n">
        <v>78</v>
      </c>
      <c r="Y2000" s="0" t="s">
        <v>1154</v>
      </c>
      <c r="Z2000" s="0" t="n">
        <v>2611</v>
      </c>
      <c r="AA2000" s="0" t="s">
        <v>54</v>
      </c>
      <c r="AB2000" s="0" t="s">
        <v>54</v>
      </c>
      <c r="AC2000" s="0" t="n">
        <v>5.299</v>
      </c>
      <c r="AD2000" s="0" t="s">
        <v>10624</v>
      </c>
      <c r="AG2000" s="6" t="n">
        <v>42551</v>
      </c>
      <c r="AH2000" s="0" t="n">
        <v>284</v>
      </c>
      <c r="AI2000" s="0" t="n">
        <v>316</v>
      </c>
      <c r="AJ2000" s="6" t="n">
        <v>42551</v>
      </c>
      <c r="AK2000" s="0" t="n">
        <v>5.299</v>
      </c>
      <c r="AL2000" s="6" t="n">
        <v>42551</v>
      </c>
      <c r="AM2000" s="0" t="n">
        <v>9.766</v>
      </c>
      <c r="AN2000" s="0" t="n">
        <v>10.842</v>
      </c>
      <c r="AO2000" s="0" t="n">
        <v>49.798</v>
      </c>
      <c r="AP2000" s="0" t="n">
        <v>55.642</v>
      </c>
      <c r="AQ2000" s="0" t="s">
        <v>9305</v>
      </c>
      <c r="AR2000" s="0" t="s">
        <v>58</v>
      </c>
      <c r="AS2000" s="0" t="s">
        <v>1154</v>
      </c>
      <c r="AT2000" s="0" t="n">
        <v>22</v>
      </c>
      <c r="AU2000" s="0" t="n">
        <v>28</v>
      </c>
      <c r="AX2000" s="0" t="s">
        <v>7372</v>
      </c>
      <c r="AY2000" s="0" t="s">
        <v>10625</v>
      </c>
    </row>
    <row r="2001" customFormat="false" ht="15" hidden="false" customHeight="false" outlineLevel="0" collapsed="false">
      <c r="A2001" s="0" t="s">
        <v>10626</v>
      </c>
      <c r="B2001" s="0" t="s">
        <v>9300</v>
      </c>
      <c r="C2001" s="0" t="s">
        <v>10627</v>
      </c>
      <c r="D2001" s="1" t="s">
        <v>10628</v>
      </c>
      <c r="E2001" s="1" t="s">
        <v>10628</v>
      </c>
      <c r="G2001" s="5" t="s">
        <v>10628</v>
      </c>
      <c r="H2001" s="5"/>
      <c r="I2001" s="5"/>
      <c r="J2001" s="5"/>
      <c r="K2001" s="5"/>
      <c r="L2001" s="5"/>
      <c r="M2001" s="5"/>
      <c r="N2001" s="5"/>
      <c r="O2001" s="0" t="s">
        <v>10627</v>
      </c>
      <c r="P2001" s="0" t="s">
        <v>10629</v>
      </c>
      <c r="Q2001" s="0" t="s">
        <v>51</v>
      </c>
      <c r="R2001" s="0" t="s">
        <v>52</v>
      </c>
      <c r="S2001" s="0" t="n">
        <v>702</v>
      </c>
      <c r="T2001" s="0" t="n">
        <v>2059</v>
      </c>
      <c r="U2001" s="0" t="n">
        <v>2059</v>
      </c>
      <c r="W2001" s="0" t="s">
        <v>10630</v>
      </c>
      <c r="X2001" s="0" t="n">
        <v>29</v>
      </c>
      <c r="Y2001" s="0" t="s">
        <v>1154</v>
      </c>
      <c r="Z2001" s="0" t="n">
        <v>2059</v>
      </c>
      <c r="AA2001" s="0" t="s">
        <v>54</v>
      </c>
      <c r="AB2001" s="0" t="s">
        <v>54</v>
      </c>
      <c r="AC2001" s="0" t="n">
        <v>1.422</v>
      </c>
      <c r="AD2001" s="0" t="s">
        <v>9579</v>
      </c>
      <c r="AG2001" s="6" t="n">
        <v>42460</v>
      </c>
      <c r="AH2001" s="0" t="n">
        <v>18</v>
      </c>
      <c r="AI2001" s="0" t="n">
        <v>21</v>
      </c>
      <c r="AJ2001" s="6" t="n">
        <v>42460</v>
      </c>
      <c r="AK2001" s="0" t="n">
        <v>1.422</v>
      </c>
      <c r="AL2001" s="6" t="n">
        <v>42460</v>
      </c>
      <c r="AM2001" s="0" t="n">
        <v>650</v>
      </c>
      <c r="AN2001" s="0" t="n">
        <v>740</v>
      </c>
      <c r="AO2001" s="0" t="n">
        <v>337</v>
      </c>
      <c r="AP2001" s="0" t="n">
        <v>377</v>
      </c>
      <c r="AQ2001" s="0" t="s">
        <v>9305</v>
      </c>
      <c r="AR2001" s="0" t="s">
        <v>58</v>
      </c>
      <c r="AS2001" s="0" t="s">
        <v>1154</v>
      </c>
      <c r="AT2001" s="0" t="n">
        <v>11</v>
      </c>
      <c r="AU2001" s="0" t="n">
        <v>19</v>
      </c>
      <c r="AX2001" s="0" t="s">
        <v>7372</v>
      </c>
    </row>
    <row r="2002" customFormat="false" ht="15" hidden="false" customHeight="false" outlineLevel="0" collapsed="false">
      <c r="A2002" s="0" t="s">
        <v>10631</v>
      </c>
      <c r="B2002" s="0" t="s">
        <v>9300</v>
      </c>
      <c r="C2002" s="0" t="s">
        <v>10632</v>
      </c>
      <c r="D2002" s="1" t="s">
        <v>10633</v>
      </c>
      <c r="E2002" s="1" t="s">
        <v>10633</v>
      </c>
      <c r="G2002" s="5" t="s">
        <v>10633</v>
      </c>
      <c r="H2002" s="5"/>
      <c r="I2002" s="5"/>
      <c r="J2002" s="5"/>
      <c r="K2002" s="5"/>
      <c r="L2002" s="5"/>
      <c r="M2002" s="5"/>
      <c r="N2002" s="5"/>
      <c r="O2002" s="0" t="s">
        <v>10632</v>
      </c>
      <c r="P2002" s="0" t="s">
        <v>10634</v>
      </c>
      <c r="Q2002" s="0" t="s">
        <v>51</v>
      </c>
      <c r="R2002" s="0" t="s">
        <v>52</v>
      </c>
      <c r="S2002" s="0" t="n">
        <v>1.028</v>
      </c>
      <c r="T2002" s="0" t="n">
        <v>4690</v>
      </c>
      <c r="U2002" s="0" t="n">
        <v>4690</v>
      </c>
      <c r="V2002" s="0" t="n">
        <v>4645</v>
      </c>
      <c r="W2002" s="0" t="s">
        <v>10635</v>
      </c>
      <c r="X2002" s="0" t="n">
        <v>874</v>
      </c>
      <c r="Y2002" s="0" t="s">
        <v>1154</v>
      </c>
      <c r="Z2002" s="0" t="n">
        <v>4690</v>
      </c>
      <c r="AA2002" s="0" t="s">
        <v>54</v>
      </c>
      <c r="AB2002" s="0" t="s">
        <v>54</v>
      </c>
      <c r="AC2002" s="0" t="n">
        <v>2.994</v>
      </c>
      <c r="AD2002" s="0" t="s">
        <v>9604</v>
      </c>
      <c r="AG2002" s="6" t="n">
        <v>42735</v>
      </c>
      <c r="AH2002" s="0" t="n">
        <v>116</v>
      </c>
      <c r="AI2002" s="0" t="n">
        <v>123</v>
      </c>
      <c r="AJ2002" s="6" t="n">
        <v>42735</v>
      </c>
      <c r="AK2002" s="0" t="n">
        <v>2.994</v>
      </c>
      <c r="AL2002" s="6" t="n">
        <v>42735</v>
      </c>
      <c r="AM2002" s="0" t="n">
        <v>1.634</v>
      </c>
      <c r="AN2002" s="0" t="n">
        <v>1.723</v>
      </c>
      <c r="AO2002" s="0" t="n">
        <v>4.53</v>
      </c>
      <c r="AP2002" s="0" t="n">
        <v>5.062</v>
      </c>
      <c r="AQ2002" s="0" t="s">
        <v>9305</v>
      </c>
      <c r="AR2002" s="0" t="s">
        <v>58</v>
      </c>
      <c r="AS2002" s="0" t="s">
        <v>1154</v>
      </c>
      <c r="AT2002" s="0" t="n">
        <v>38</v>
      </c>
      <c r="AU2002" s="0" t="n">
        <v>59</v>
      </c>
      <c r="AV2002" s="0" t="s">
        <v>9587</v>
      </c>
      <c r="AX2002" s="0" t="s">
        <v>7372</v>
      </c>
    </row>
    <row r="2003" customFormat="false" ht="15" hidden="false" customHeight="false" outlineLevel="0" collapsed="false">
      <c r="A2003" s="0" t="s">
        <v>10636</v>
      </c>
      <c r="B2003" s="0" t="s">
        <v>9300</v>
      </c>
      <c r="C2003" s="0" t="s">
        <v>10637</v>
      </c>
      <c r="D2003" s="1" t="s">
        <v>10638</v>
      </c>
      <c r="E2003" s="1" t="s">
        <v>10638</v>
      </c>
      <c r="G2003" s="5" t="s">
        <v>10638</v>
      </c>
      <c r="H2003" s="5"/>
      <c r="I2003" s="5"/>
      <c r="J2003" s="5"/>
      <c r="K2003" s="5"/>
      <c r="L2003" s="5"/>
      <c r="M2003" s="5"/>
      <c r="N2003" s="5"/>
      <c r="O2003" s="0" t="s">
        <v>10637</v>
      </c>
      <c r="P2003" s="0" t="s">
        <v>10639</v>
      </c>
      <c r="Q2003" s="0" t="s">
        <v>51</v>
      </c>
      <c r="R2003" s="0" t="s">
        <v>52</v>
      </c>
      <c r="S2003" s="0" t="n">
        <v>1.741</v>
      </c>
      <c r="T2003" s="0" t="n">
        <v>3230</v>
      </c>
      <c r="U2003" s="0" t="n">
        <v>3230</v>
      </c>
      <c r="V2003" s="0" t="n">
        <v>4690</v>
      </c>
      <c r="X2003" s="0" t="n">
        <v>53</v>
      </c>
      <c r="Y2003" s="0" t="s">
        <v>1154</v>
      </c>
      <c r="Z2003" s="0" t="n">
        <v>3230</v>
      </c>
      <c r="AA2003" s="0" t="s">
        <v>54</v>
      </c>
      <c r="AB2003" s="0" t="s">
        <v>54</v>
      </c>
      <c r="AC2003" s="0" t="n">
        <v>5.568</v>
      </c>
      <c r="AD2003" s="0" t="s">
        <v>9579</v>
      </c>
      <c r="AG2003" s="6" t="n">
        <v>42460</v>
      </c>
      <c r="AH2003" s="0" t="n">
        <v>16</v>
      </c>
      <c r="AI2003" s="0" t="n">
        <v>19</v>
      </c>
      <c r="AJ2003" s="6" t="n">
        <v>42460</v>
      </c>
      <c r="AK2003" s="0" t="n">
        <v>5.568</v>
      </c>
      <c r="AL2003" s="6" t="n">
        <v>42460</v>
      </c>
      <c r="AM2003" s="0" t="n">
        <v>1.326</v>
      </c>
      <c r="AN2003" s="0" t="n">
        <v>1.509</v>
      </c>
      <c r="AO2003" s="0" t="n">
        <v>707</v>
      </c>
      <c r="AP2003" s="0" t="n">
        <v>790</v>
      </c>
      <c r="AQ2003" s="0" t="s">
        <v>9305</v>
      </c>
      <c r="AR2003" s="0" t="s">
        <v>58</v>
      </c>
      <c r="AS2003" s="0" t="s">
        <v>1154</v>
      </c>
      <c r="AT2003" s="0" t="n">
        <v>19</v>
      </c>
      <c r="AU2003" s="0" t="n">
        <v>26</v>
      </c>
      <c r="AV2003" s="0" t="s">
        <v>7372</v>
      </c>
      <c r="AX2003" s="0" t="s">
        <v>7372</v>
      </c>
    </row>
    <row r="2004" customFormat="false" ht="15" hidden="false" customHeight="false" outlineLevel="0" collapsed="false">
      <c r="A2004" s="0" t="s">
        <v>10640</v>
      </c>
      <c r="B2004" s="0" t="s">
        <v>9300</v>
      </c>
      <c r="C2004" s="0" t="s">
        <v>10641</v>
      </c>
      <c r="D2004" s="1" t="s">
        <v>10642</v>
      </c>
      <c r="E2004" s="1" t="s">
        <v>10642</v>
      </c>
      <c r="G2004" s="5" t="s">
        <v>10642</v>
      </c>
      <c r="H2004" s="5"/>
      <c r="I2004" s="5"/>
      <c r="J2004" s="5"/>
      <c r="K2004" s="5"/>
      <c r="L2004" s="5"/>
      <c r="M2004" s="5"/>
      <c r="N2004" s="5"/>
      <c r="O2004" s="0" t="s">
        <v>10641</v>
      </c>
      <c r="P2004" s="0" t="s">
        <v>10643</v>
      </c>
      <c r="Q2004" s="0" t="s">
        <v>51</v>
      </c>
      <c r="R2004" s="0" t="s">
        <v>52</v>
      </c>
      <c r="S2004" s="0" t="n">
        <v>3.994</v>
      </c>
      <c r="T2004" s="0" t="n">
        <v>2016</v>
      </c>
      <c r="U2004" s="0" t="n">
        <v>2016</v>
      </c>
      <c r="V2004" s="0" t="n">
        <v>2014</v>
      </c>
      <c r="W2004" s="0" t="s">
        <v>10644</v>
      </c>
      <c r="X2004" s="0" t="n">
        <v>887</v>
      </c>
      <c r="Y2004" s="0" t="s">
        <v>1154</v>
      </c>
      <c r="Z2004" s="0" t="n">
        <v>2016</v>
      </c>
      <c r="AA2004" s="0" t="s">
        <v>54</v>
      </c>
      <c r="AB2004" s="0" t="s">
        <v>54</v>
      </c>
      <c r="AC2004" s="0" t="n">
        <v>10.709</v>
      </c>
      <c r="AD2004" s="0" t="s">
        <v>9579</v>
      </c>
      <c r="AG2004" s="6" t="n">
        <v>42460</v>
      </c>
      <c r="AH2004" s="0" t="n">
        <v>314</v>
      </c>
      <c r="AI2004" s="0" t="n">
        <v>358</v>
      </c>
      <c r="AJ2004" s="6" t="n">
        <v>42460</v>
      </c>
      <c r="AK2004" s="0" t="n">
        <v>10.709</v>
      </c>
      <c r="AL2004" s="6" t="n">
        <v>42460</v>
      </c>
      <c r="AM2004" s="0" t="n">
        <v>4.369</v>
      </c>
      <c r="AN2004" s="0" t="n">
        <v>4.974</v>
      </c>
      <c r="AO2004" s="0" t="n">
        <v>3.647</v>
      </c>
      <c r="AP2004" s="0" t="n">
        <v>4.075</v>
      </c>
      <c r="AQ2004" s="0" t="s">
        <v>9305</v>
      </c>
      <c r="AR2004" s="0" t="s">
        <v>58</v>
      </c>
      <c r="AS2004" s="0" t="s">
        <v>1154</v>
      </c>
      <c r="AT2004" s="0" t="n">
        <v>40</v>
      </c>
      <c r="AU2004" s="0" t="n">
        <v>76</v>
      </c>
      <c r="AV2004" s="0" t="s">
        <v>7372</v>
      </c>
      <c r="AX2004" s="0" t="s">
        <v>7372</v>
      </c>
      <c r="AY2004" s="0" t="s">
        <v>10645</v>
      </c>
    </row>
    <row r="2005" customFormat="false" ht="15" hidden="false" customHeight="false" outlineLevel="0" collapsed="false">
      <c r="A2005" s="0" t="s">
        <v>10646</v>
      </c>
      <c r="B2005" s="0" t="s">
        <v>9300</v>
      </c>
      <c r="C2005" s="0" t="s">
        <v>10647</v>
      </c>
      <c r="D2005" s="1" t="s">
        <v>10648</v>
      </c>
      <c r="E2005" s="1" t="s">
        <v>10648</v>
      </c>
      <c r="G2005" s="5" t="s">
        <v>10648</v>
      </c>
      <c r="H2005" s="5" t="s">
        <v>10649</v>
      </c>
      <c r="I2005" s="5"/>
      <c r="J2005" s="5"/>
      <c r="K2005" s="5"/>
      <c r="L2005" s="5"/>
      <c r="M2005" s="5" t="s">
        <v>10650</v>
      </c>
      <c r="N2005" s="5"/>
      <c r="O2005" s="0" t="s">
        <v>10647</v>
      </c>
      <c r="P2005" s="0" t="s">
        <v>10651</v>
      </c>
      <c r="Q2005" s="0" t="s">
        <v>51</v>
      </c>
      <c r="R2005" s="0" t="s">
        <v>52</v>
      </c>
      <c r="S2005" s="0" t="n">
        <v>729</v>
      </c>
      <c r="T2005" s="0" t="n">
        <v>2120</v>
      </c>
      <c r="U2005" s="0" t="n">
        <v>2120</v>
      </c>
      <c r="V2005" s="0" t="n">
        <v>4645</v>
      </c>
      <c r="X2005" s="0" t="n">
        <v>4</v>
      </c>
      <c r="Y2005" s="0" t="s">
        <v>1154</v>
      </c>
      <c r="Z2005" s="0" t="n">
        <v>2120</v>
      </c>
      <c r="AA2005" s="0" t="s">
        <v>54</v>
      </c>
      <c r="AB2005" s="0" t="s">
        <v>54</v>
      </c>
      <c r="AC2005" s="0" t="n">
        <v>2.203</v>
      </c>
      <c r="AD2005" s="0" t="s">
        <v>9579</v>
      </c>
      <c r="AG2005" s="6" t="n">
        <v>42460</v>
      </c>
      <c r="AH2005" s="0" t="n">
        <v>60</v>
      </c>
      <c r="AI2005" s="0" t="n">
        <v>68</v>
      </c>
      <c r="AJ2005" s="6" t="n">
        <v>42460</v>
      </c>
      <c r="AK2005" s="0" t="n">
        <v>2.203</v>
      </c>
      <c r="AL2005" s="6" t="n">
        <v>42460</v>
      </c>
      <c r="AM2005" s="0" t="n">
        <v>1.223</v>
      </c>
      <c r="AN2005" s="0" t="n">
        <v>1.393</v>
      </c>
      <c r="AO2005" s="0" t="n">
        <v>729</v>
      </c>
      <c r="AP2005" s="0" t="n">
        <v>815</v>
      </c>
      <c r="AQ2005" s="0" t="s">
        <v>9305</v>
      </c>
      <c r="AR2005" s="0" t="s">
        <v>58</v>
      </c>
      <c r="AS2005" s="0" t="s">
        <v>1154</v>
      </c>
      <c r="AT2005" s="0" t="n">
        <v>3</v>
      </c>
      <c r="AU2005" s="0" t="n">
        <v>4</v>
      </c>
      <c r="AV2005" s="0" t="s">
        <v>7372</v>
      </c>
      <c r="AX2005" s="0" t="s">
        <v>7372</v>
      </c>
    </row>
    <row r="2006" customFormat="false" ht="15" hidden="false" customHeight="false" outlineLevel="0" collapsed="false">
      <c r="A2006" s="0" t="s">
        <v>10652</v>
      </c>
      <c r="B2006" s="0" t="s">
        <v>9300</v>
      </c>
      <c r="C2006" s="0" t="s">
        <v>10653</v>
      </c>
      <c r="D2006" s="1" t="s">
        <v>10654</v>
      </c>
      <c r="E2006" s="1" t="s">
        <v>10654</v>
      </c>
      <c r="G2006" s="5" t="s">
        <v>10654</v>
      </c>
      <c r="H2006" s="5" t="s">
        <v>10655</v>
      </c>
      <c r="I2006" s="5"/>
      <c r="J2006" s="5"/>
      <c r="K2006" s="5"/>
      <c r="L2006" s="5"/>
      <c r="M2006" s="5"/>
      <c r="N2006" s="5"/>
      <c r="O2006" s="0" t="s">
        <v>10653</v>
      </c>
      <c r="P2006" s="0" t="s">
        <v>10656</v>
      </c>
      <c r="Q2006" s="0" t="s">
        <v>51</v>
      </c>
      <c r="R2006" s="0" t="s">
        <v>52</v>
      </c>
      <c r="S2006" s="0" t="n">
        <v>759</v>
      </c>
      <c r="T2006" s="0" t="n">
        <v>2059</v>
      </c>
      <c r="U2006" s="0" t="n">
        <v>2059</v>
      </c>
      <c r="V2006" s="0" t="n">
        <v>2120</v>
      </c>
      <c r="X2006" s="0" t="n">
        <v>62</v>
      </c>
      <c r="Y2006" s="0" t="s">
        <v>1154</v>
      </c>
      <c r="Z2006" s="0" t="n">
        <v>2059</v>
      </c>
      <c r="AA2006" s="0" t="s">
        <v>54</v>
      </c>
      <c r="AB2006" s="0" t="s">
        <v>54</v>
      </c>
      <c r="AC2006" s="0" t="n">
        <v>1.796</v>
      </c>
      <c r="AD2006" s="0" t="s">
        <v>10336</v>
      </c>
      <c r="AG2006" s="6" t="n">
        <v>42460</v>
      </c>
      <c r="AH2006" s="0" t="n">
        <v>18</v>
      </c>
      <c r="AI2006" s="0" t="n">
        <v>21</v>
      </c>
      <c r="AJ2006" s="6" t="n">
        <v>42460</v>
      </c>
      <c r="AK2006" s="0" t="n">
        <v>1.796</v>
      </c>
      <c r="AL2006" s="6" t="n">
        <v>42460</v>
      </c>
      <c r="AM2006" s="0" t="n">
        <v>918</v>
      </c>
      <c r="AN2006" s="0" t="n">
        <v>1.045</v>
      </c>
      <c r="AO2006" s="0" t="n">
        <v>369</v>
      </c>
      <c r="AP2006" s="0" t="n">
        <v>413</v>
      </c>
      <c r="AQ2006" s="0" t="s">
        <v>9305</v>
      </c>
      <c r="AR2006" s="0" t="s">
        <v>58</v>
      </c>
      <c r="AS2006" s="0" t="s">
        <v>1154</v>
      </c>
      <c r="AT2006" s="0" t="n">
        <v>16</v>
      </c>
      <c r="AU2006" s="0" t="n">
        <v>27</v>
      </c>
      <c r="AX2006" s="0" t="s">
        <v>7372</v>
      </c>
      <c r="AY2006" s="0" t="s">
        <v>10657</v>
      </c>
    </row>
    <row r="2007" customFormat="false" ht="15" hidden="false" customHeight="false" outlineLevel="0" collapsed="false">
      <c r="A2007" s="0" t="s">
        <v>10658</v>
      </c>
      <c r="B2007" s="0" t="s">
        <v>9300</v>
      </c>
      <c r="C2007" s="0" t="s">
        <v>10659</v>
      </c>
      <c r="D2007" s="1" t="s">
        <v>10660</v>
      </c>
      <c r="E2007" s="1" t="s">
        <v>10660</v>
      </c>
      <c r="G2007" s="5" t="s">
        <v>10660</v>
      </c>
      <c r="H2007" s="5"/>
      <c r="I2007" s="5"/>
      <c r="J2007" s="5"/>
      <c r="K2007" s="5"/>
      <c r="L2007" s="5"/>
      <c r="M2007" s="5"/>
      <c r="N2007" s="5"/>
      <c r="O2007" s="0" t="s">
        <v>10659</v>
      </c>
      <c r="P2007" s="0" t="s">
        <v>10661</v>
      </c>
      <c r="Q2007" s="0" t="s">
        <v>51</v>
      </c>
      <c r="R2007" s="0" t="s">
        <v>52</v>
      </c>
      <c r="S2007" s="0" t="n">
        <v>466</v>
      </c>
      <c r="T2007" s="0" t="n">
        <v>2434</v>
      </c>
      <c r="U2007" s="0" t="n">
        <v>2434</v>
      </c>
      <c r="X2007" s="0" t="n">
        <v>958</v>
      </c>
      <c r="Y2007" s="0" t="s">
        <v>7940</v>
      </c>
      <c r="Z2007" s="0" t="n">
        <v>2434</v>
      </c>
      <c r="AA2007" s="0" t="s">
        <v>54</v>
      </c>
      <c r="AB2007" s="0" t="s">
        <v>54</v>
      </c>
      <c r="AD2007" s="0" t="s">
        <v>9604</v>
      </c>
      <c r="AG2007" s="6" t="n">
        <v>42460</v>
      </c>
      <c r="AH2007" s="0" t="n">
        <v>23</v>
      </c>
      <c r="AI2007" s="0" t="n">
        <v>26</v>
      </c>
      <c r="AJ2007" s="6" t="n">
        <v>42460</v>
      </c>
      <c r="AK2007" s="0" t="n">
        <v>719</v>
      </c>
      <c r="AL2007" s="6" t="n">
        <v>42094</v>
      </c>
      <c r="AM2007" s="0" t="n">
        <v>348</v>
      </c>
      <c r="AN2007" s="0" t="n">
        <v>396</v>
      </c>
      <c r="AO2007" s="0" t="n">
        <v>374</v>
      </c>
      <c r="AP2007" s="0" t="n">
        <v>418</v>
      </c>
      <c r="AQ2007" s="0" t="s">
        <v>9305</v>
      </c>
      <c r="AR2007" s="0" t="s">
        <v>58</v>
      </c>
      <c r="AS2007" s="0" t="s">
        <v>7940</v>
      </c>
      <c r="AT2007" s="0" t="n">
        <v>5</v>
      </c>
      <c r="AU2007" s="0" t="n">
        <v>10</v>
      </c>
      <c r="AV2007" s="0" t="s">
        <v>9579</v>
      </c>
      <c r="AX2007" s="0" t="s">
        <v>7372</v>
      </c>
    </row>
    <row r="2008" customFormat="false" ht="15" hidden="false" customHeight="false" outlineLevel="0" collapsed="false">
      <c r="A2008" s="0" t="s">
        <v>10662</v>
      </c>
      <c r="B2008" s="0" t="s">
        <v>9300</v>
      </c>
      <c r="C2008" s="0" t="s">
        <v>10663</v>
      </c>
      <c r="D2008" s="1" t="s">
        <v>10664</v>
      </c>
      <c r="E2008" s="1" t="s">
        <v>10664</v>
      </c>
      <c r="G2008" s="5" t="s">
        <v>10664</v>
      </c>
      <c r="H2008" s="5"/>
      <c r="I2008" s="5"/>
      <c r="J2008" s="5"/>
      <c r="K2008" s="5"/>
      <c r="L2008" s="5"/>
      <c r="M2008" s="5"/>
      <c r="N2008" s="5"/>
      <c r="O2008" s="0" t="s">
        <v>10663</v>
      </c>
      <c r="P2008" s="0" t="s">
        <v>10665</v>
      </c>
      <c r="Q2008" s="0" t="s">
        <v>51</v>
      </c>
      <c r="R2008" s="0" t="s">
        <v>52</v>
      </c>
      <c r="S2008" s="0" t="n">
        <v>1.243</v>
      </c>
      <c r="T2008" s="0" t="n">
        <v>2611</v>
      </c>
      <c r="U2008" s="0" t="n">
        <v>2611</v>
      </c>
      <c r="X2008" s="0" t="n">
        <v>35</v>
      </c>
      <c r="Y2008" s="0" t="s">
        <v>1154</v>
      </c>
      <c r="Z2008" s="0" t="n">
        <v>2611</v>
      </c>
      <c r="AA2008" s="0" t="s">
        <v>54</v>
      </c>
      <c r="AB2008" s="0" t="s">
        <v>54</v>
      </c>
      <c r="AC2008" s="0" t="n">
        <v>7.895</v>
      </c>
      <c r="AD2008" s="0" t="s">
        <v>9579</v>
      </c>
      <c r="AG2008" s="6" t="n">
        <v>42460</v>
      </c>
      <c r="AH2008" s="0" t="e">
        <f aca="false">+ac0-83</f>
        <v>#NAME?</v>
      </c>
      <c r="AI2008" s="0" t="e">
        <f aca="false">+ac0-95</f>
        <v>#NAME?</v>
      </c>
      <c r="AJ2008" s="6" t="n">
        <v>42460</v>
      </c>
      <c r="AK2008" s="0" t="n">
        <v>7.895</v>
      </c>
      <c r="AL2008" s="6" t="n">
        <v>42460</v>
      </c>
      <c r="AM2008" s="0" t="n">
        <v>832</v>
      </c>
      <c r="AN2008" s="0" t="n">
        <v>947</v>
      </c>
      <c r="AO2008" s="0" t="n">
        <v>709</v>
      </c>
      <c r="AP2008" s="0" t="n">
        <v>792</v>
      </c>
      <c r="AQ2008" s="0" t="s">
        <v>9305</v>
      </c>
      <c r="AR2008" s="0" t="s">
        <v>58</v>
      </c>
      <c r="AS2008" s="0" t="s">
        <v>1154</v>
      </c>
      <c r="AT2008" s="0" t="n">
        <v>21</v>
      </c>
      <c r="AU2008" s="0" t="n">
        <v>27</v>
      </c>
      <c r="AV2008" s="0" t="s">
        <v>7372</v>
      </c>
      <c r="AX2008" s="0" t="s">
        <v>7372</v>
      </c>
    </row>
    <row r="2009" customFormat="false" ht="15" hidden="false" customHeight="false" outlineLevel="0" collapsed="false">
      <c r="A2009" s="0" t="s">
        <v>10666</v>
      </c>
      <c r="B2009" s="0" t="s">
        <v>9300</v>
      </c>
      <c r="C2009" s="0" t="s">
        <v>10667</v>
      </c>
      <c r="D2009" s="1" t="s">
        <v>10668</v>
      </c>
      <c r="E2009" s="1" t="s">
        <v>10668</v>
      </c>
      <c r="G2009" s="5" t="s">
        <v>10668</v>
      </c>
      <c r="H2009" s="5"/>
      <c r="I2009" s="5"/>
      <c r="J2009" s="5"/>
      <c r="K2009" s="5"/>
      <c r="L2009" s="5"/>
      <c r="M2009" s="5"/>
      <c r="N2009" s="5"/>
      <c r="O2009" s="0" t="s">
        <v>10667</v>
      </c>
      <c r="P2009" s="0" t="s">
        <v>10669</v>
      </c>
      <c r="Q2009" s="0" t="s">
        <v>51</v>
      </c>
      <c r="R2009" s="0" t="s">
        <v>52</v>
      </c>
      <c r="S2009" s="0" t="n">
        <v>13.137</v>
      </c>
      <c r="T2009" s="0" t="n">
        <v>2611</v>
      </c>
      <c r="U2009" s="0" t="n">
        <v>2611</v>
      </c>
      <c r="W2009" s="0" t="s">
        <v>10670</v>
      </c>
      <c r="X2009" s="0" t="n">
        <v>954</v>
      </c>
      <c r="Y2009" s="0" t="s">
        <v>1154</v>
      </c>
      <c r="Z2009" s="0" t="n">
        <v>2611</v>
      </c>
      <c r="AA2009" s="0" t="s">
        <v>54</v>
      </c>
      <c r="AB2009" s="0" t="s">
        <v>54</v>
      </c>
      <c r="AC2009" s="0" t="n">
        <v>69.229</v>
      </c>
      <c r="AD2009" s="0" t="s">
        <v>9629</v>
      </c>
      <c r="AG2009" s="6" t="n">
        <v>42460</v>
      </c>
      <c r="AH2009" s="0" t="n">
        <v>850</v>
      </c>
      <c r="AI2009" s="0" t="n">
        <v>968</v>
      </c>
      <c r="AJ2009" s="6" t="n">
        <v>42460</v>
      </c>
      <c r="AK2009" s="0" t="n">
        <v>69.229</v>
      </c>
      <c r="AL2009" s="6" t="n">
        <v>42460</v>
      </c>
      <c r="AM2009" s="0" t="n">
        <v>24.137</v>
      </c>
      <c r="AN2009" s="0" t="n">
        <v>27.48</v>
      </c>
      <c r="AO2009" s="0" t="n">
        <v>20.198</v>
      </c>
      <c r="AP2009" s="0" t="n">
        <v>22.568</v>
      </c>
      <c r="AQ2009" s="0" t="s">
        <v>9305</v>
      </c>
      <c r="AR2009" s="0" t="s">
        <v>58</v>
      </c>
      <c r="AS2009" s="0" t="s">
        <v>1154</v>
      </c>
      <c r="AT2009" s="0" t="n">
        <v>195</v>
      </c>
      <c r="AU2009" s="0" t="n">
        <v>236</v>
      </c>
      <c r="AV2009" s="0" t="s">
        <v>10671</v>
      </c>
      <c r="AX2009" s="0" t="s">
        <v>7372</v>
      </c>
      <c r="AY2009" s="0" t="s">
        <v>10672</v>
      </c>
    </row>
    <row r="2010" customFormat="false" ht="15" hidden="false" customHeight="false" outlineLevel="0" collapsed="false">
      <c r="A2010" s="0" t="s">
        <v>10673</v>
      </c>
      <c r="B2010" s="0" t="s">
        <v>9300</v>
      </c>
      <c r="C2010" s="0" t="s">
        <v>10674</v>
      </c>
      <c r="D2010" s="1" t="s">
        <v>10675</v>
      </c>
      <c r="E2010" s="1" t="s">
        <v>10675</v>
      </c>
      <c r="G2010" s="5" t="s">
        <v>10675</v>
      </c>
      <c r="H2010" s="5"/>
      <c r="I2010" s="5"/>
      <c r="J2010" s="5"/>
      <c r="K2010" s="5"/>
      <c r="L2010" s="5"/>
      <c r="M2010" s="5" t="s">
        <v>10676</v>
      </c>
      <c r="N2010" s="5"/>
      <c r="O2010" s="0" t="s">
        <v>10674</v>
      </c>
      <c r="P2010" s="0" t="s">
        <v>10677</v>
      </c>
      <c r="Q2010" s="0" t="s">
        <v>51</v>
      </c>
      <c r="R2010" s="0" t="s">
        <v>52</v>
      </c>
      <c r="S2010" s="0" t="n">
        <v>2.001</v>
      </c>
      <c r="T2010" s="0" t="n">
        <v>1102</v>
      </c>
      <c r="U2010" s="0" t="n">
        <v>1102</v>
      </c>
      <c r="V2010" s="0" t="n">
        <v>1107</v>
      </c>
      <c r="W2010" s="0" t="s">
        <v>10678</v>
      </c>
      <c r="X2010" s="0" t="n">
        <v>209</v>
      </c>
      <c r="Y2010" s="0" t="s">
        <v>1154</v>
      </c>
      <c r="Z2010" s="0" t="n">
        <v>1102</v>
      </c>
      <c r="AA2010" s="0" t="s">
        <v>54</v>
      </c>
      <c r="AB2010" s="0" t="s">
        <v>54</v>
      </c>
      <c r="AC2010" s="0" t="n">
        <v>3.78</v>
      </c>
      <c r="AD2010" s="0" t="s">
        <v>9639</v>
      </c>
      <c r="AG2010" s="6" t="n">
        <v>42460</v>
      </c>
      <c r="AH2010" s="0" t="n">
        <v>55</v>
      </c>
      <c r="AI2010" s="0" t="n">
        <v>63</v>
      </c>
      <c r="AJ2010" s="6" t="n">
        <v>42460</v>
      </c>
      <c r="AK2010" s="0" t="n">
        <v>3.78</v>
      </c>
      <c r="AL2010" s="6" t="n">
        <v>42460</v>
      </c>
      <c r="AM2010" s="0" t="n">
        <v>1.975</v>
      </c>
      <c r="AN2010" s="0" t="n">
        <v>2.249</v>
      </c>
      <c r="AO2010" s="0" t="n">
        <v>2.105</v>
      </c>
      <c r="AP2010" s="0" t="n">
        <v>2.352</v>
      </c>
      <c r="AQ2010" s="0" t="s">
        <v>9305</v>
      </c>
      <c r="AR2010" s="0" t="s">
        <v>58</v>
      </c>
      <c r="AS2010" s="0" t="s">
        <v>1154</v>
      </c>
      <c r="AT2010" s="0" t="n">
        <v>49</v>
      </c>
      <c r="AU2010" s="0" t="n">
        <v>59</v>
      </c>
      <c r="AW2010" s="0" t="s">
        <v>7372</v>
      </c>
      <c r="AX2010" s="0" t="s">
        <v>7372</v>
      </c>
    </row>
    <row r="2011" customFormat="false" ht="15" hidden="false" customHeight="false" outlineLevel="0" collapsed="false">
      <c r="A2011" s="0" t="s">
        <v>10679</v>
      </c>
      <c r="B2011" s="0" t="s">
        <v>9300</v>
      </c>
      <c r="C2011" s="0" t="s">
        <v>10680</v>
      </c>
      <c r="D2011" s="1" t="s">
        <v>10681</v>
      </c>
      <c r="E2011" s="1" t="s">
        <v>10681</v>
      </c>
      <c r="G2011" s="5" t="s">
        <v>10681</v>
      </c>
      <c r="H2011" s="5"/>
      <c r="I2011" s="5"/>
      <c r="J2011" s="5"/>
      <c r="K2011" s="5"/>
      <c r="L2011" s="5"/>
      <c r="M2011" s="5"/>
      <c r="N2011" s="5"/>
      <c r="O2011" s="0" t="s">
        <v>10680</v>
      </c>
      <c r="P2011" s="0" t="s">
        <v>10682</v>
      </c>
      <c r="Q2011" s="0" t="s">
        <v>51</v>
      </c>
      <c r="R2011" s="0" t="s">
        <v>52</v>
      </c>
      <c r="S2011" s="0" t="n">
        <v>10.751</v>
      </c>
      <c r="T2011" s="0" t="n">
        <v>2611</v>
      </c>
      <c r="U2011" s="0" t="n">
        <v>2611</v>
      </c>
      <c r="X2011" s="0" t="n">
        <v>199</v>
      </c>
      <c r="Y2011" s="0" t="s">
        <v>1154</v>
      </c>
      <c r="Z2011" s="0" t="n">
        <v>2611</v>
      </c>
      <c r="AA2011" s="0" t="s">
        <v>54</v>
      </c>
      <c r="AB2011" s="0" t="s">
        <v>54</v>
      </c>
      <c r="AC2011" s="0" t="n">
        <v>54.674</v>
      </c>
      <c r="AD2011" s="0" t="s">
        <v>9629</v>
      </c>
      <c r="AG2011" s="6" t="n">
        <v>42460</v>
      </c>
      <c r="AH2011" s="0" t="n">
        <v>1.589</v>
      </c>
      <c r="AI2011" s="0" t="n">
        <v>1.809</v>
      </c>
      <c r="AJ2011" s="6" t="n">
        <v>42460</v>
      </c>
      <c r="AK2011" s="0" t="n">
        <v>54.674</v>
      </c>
      <c r="AL2011" s="6" t="n">
        <v>42460</v>
      </c>
      <c r="AM2011" s="0" t="n">
        <v>11.836</v>
      </c>
      <c r="AN2011" s="0" t="n">
        <v>13.476</v>
      </c>
      <c r="AO2011" s="0" t="n">
        <v>32.933</v>
      </c>
      <c r="AP2011" s="0" t="n">
        <v>36.797</v>
      </c>
      <c r="AQ2011" s="0" t="s">
        <v>9305</v>
      </c>
      <c r="AR2011" s="0" t="s">
        <v>58</v>
      </c>
      <c r="AS2011" s="0" t="s">
        <v>1154</v>
      </c>
      <c r="AT2011" s="0" t="n">
        <v>86</v>
      </c>
      <c r="AU2011" s="0" t="n">
        <v>111</v>
      </c>
      <c r="AV2011" s="0" t="s">
        <v>10683</v>
      </c>
      <c r="AW2011" s="0" t="s">
        <v>10684</v>
      </c>
      <c r="AX2011" s="0" t="s">
        <v>7372</v>
      </c>
      <c r="AY2011" s="0" t="s">
        <v>10685</v>
      </c>
    </row>
    <row r="2012" customFormat="false" ht="15" hidden="false" customHeight="false" outlineLevel="0" collapsed="false">
      <c r="A2012" s="0" t="s">
        <v>10686</v>
      </c>
      <c r="B2012" s="0" t="s">
        <v>9300</v>
      </c>
      <c r="C2012" s="0" t="s">
        <v>10687</v>
      </c>
      <c r="D2012" s="1" t="s">
        <v>10688</v>
      </c>
      <c r="E2012" s="1" t="s">
        <v>10688</v>
      </c>
      <c r="G2012" s="5" t="s">
        <v>10688</v>
      </c>
      <c r="H2012" s="5"/>
      <c r="I2012" s="5"/>
      <c r="J2012" s="5"/>
      <c r="K2012" s="5"/>
      <c r="L2012" s="5"/>
      <c r="M2012" s="5"/>
      <c r="N2012" s="5"/>
      <c r="O2012" s="0" t="s">
        <v>10687</v>
      </c>
      <c r="P2012" s="0" t="s">
        <v>10689</v>
      </c>
      <c r="Q2012" s="0" t="s">
        <v>51</v>
      </c>
      <c r="R2012" s="0" t="s">
        <v>52</v>
      </c>
      <c r="S2012" s="0" t="n">
        <v>455</v>
      </c>
      <c r="T2012" s="0" t="n">
        <v>3030</v>
      </c>
      <c r="U2012" s="0" t="n">
        <v>3030</v>
      </c>
      <c r="X2012" s="0" t="n">
        <v>30</v>
      </c>
      <c r="Y2012" s="0" t="s">
        <v>1154</v>
      </c>
      <c r="Z2012" s="0" t="n">
        <v>3030</v>
      </c>
      <c r="AA2012" s="0" t="s">
        <v>54</v>
      </c>
      <c r="AB2012" s="0" t="s">
        <v>54</v>
      </c>
      <c r="AC2012" s="0" t="n">
        <v>1.888</v>
      </c>
      <c r="AD2012" s="0" t="s">
        <v>10690</v>
      </c>
      <c r="AG2012" s="6" t="n">
        <v>42460</v>
      </c>
      <c r="AH2012" s="0" t="e">
        <f aca="false">+ac0-7</f>
        <v>#NAME?</v>
      </c>
      <c r="AI2012" s="0" t="e">
        <f aca="false">+ac0-8</f>
        <v>#NAME?</v>
      </c>
      <c r="AJ2012" s="6" t="n">
        <v>42460</v>
      </c>
      <c r="AK2012" s="0" t="n">
        <v>1.888</v>
      </c>
      <c r="AL2012" s="6" t="n">
        <v>42460</v>
      </c>
      <c r="AM2012" s="0" t="n">
        <v>648</v>
      </c>
      <c r="AN2012" s="0" t="n">
        <v>738</v>
      </c>
      <c r="AO2012" s="0" t="n">
        <v>150</v>
      </c>
      <c r="AP2012" s="0" t="n">
        <v>168</v>
      </c>
      <c r="AQ2012" s="0" t="s">
        <v>9305</v>
      </c>
      <c r="AR2012" s="0" t="s">
        <v>58</v>
      </c>
      <c r="AS2012" s="0" t="s">
        <v>1154</v>
      </c>
      <c r="AT2012" s="0" t="n">
        <v>9</v>
      </c>
      <c r="AU2012" s="0" t="n">
        <v>19</v>
      </c>
      <c r="AV2012" s="0" t="s">
        <v>7372</v>
      </c>
      <c r="AX2012" s="0" t="s">
        <v>7372</v>
      </c>
      <c r="AY2012" s="0" t="s">
        <v>1071</v>
      </c>
    </row>
    <row r="2013" customFormat="false" ht="15" hidden="false" customHeight="false" outlineLevel="0" collapsed="false">
      <c r="A2013" s="0" t="s">
        <v>10691</v>
      </c>
      <c r="B2013" s="0" t="s">
        <v>9300</v>
      </c>
      <c r="C2013" s="0" t="s">
        <v>10692</v>
      </c>
      <c r="D2013" s="1" t="s">
        <v>10693</v>
      </c>
      <c r="E2013" s="1" t="s">
        <v>10693</v>
      </c>
      <c r="G2013" s="5" t="s">
        <v>10693</v>
      </c>
      <c r="H2013" s="5"/>
      <c r="I2013" s="5"/>
      <c r="J2013" s="5"/>
      <c r="K2013" s="5"/>
      <c r="L2013" s="5"/>
      <c r="M2013" s="5"/>
      <c r="N2013" s="5"/>
      <c r="O2013" s="0" t="s">
        <v>10692</v>
      </c>
      <c r="P2013" s="0" t="s">
        <v>10694</v>
      </c>
      <c r="Q2013" s="0" t="s">
        <v>51</v>
      </c>
      <c r="R2013" s="0" t="s">
        <v>52</v>
      </c>
      <c r="S2013" s="0" t="n">
        <v>2.05</v>
      </c>
      <c r="T2013" s="0" t="n">
        <v>2314</v>
      </c>
      <c r="U2013" s="0" t="n">
        <v>2314</v>
      </c>
      <c r="X2013" s="0" t="n">
        <v>389</v>
      </c>
      <c r="Y2013" s="0" t="s">
        <v>1154</v>
      </c>
      <c r="Z2013" s="0" t="n">
        <v>2314</v>
      </c>
      <c r="AA2013" s="0" t="s">
        <v>54</v>
      </c>
      <c r="AB2013" s="0" t="s">
        <v>54</v>
      </c>
      <c r="AC2013" s="0" t="n">
        <v>5.849</v>
      </c>
      <c r="AD2013" s="0" t="s">
        <v>10695</v>
      </c>
      <c r="AG2013" s="6" t="n">
        <v>42735</v>
      </c>
      <c r="AH2013" s="0" t="n">
        <v>40</v>
      </c>
      <c r="AI2013" s="0" t="n">
        <v>43</v>
      </c>
      <c r="AJ2013" s="6" t="n">
        <v>42735</v>
      </c>
      <c r="AK2013" s="0" t="n">
        <v>5.849</v>
      </c>
      <c r="AL2013" s="6" t="n">
        <v>42735</v>
      </c>
      <c r="AM2013" s="0" t="n">
        <v>5.636</v>
      </c>
      <c r="AN2013" s="0" t="n">
        <v>5.941</v>
      </c>
      <c r="AO2013" s="0" t="n">
        <v>3.314</v>
      </c>
      <c r="AP2013" s="0" t="n">
        <v>3.703</v>
      </c>
      <c r="AQ2013" s="0" t="s">
        <v>9305</v>
      </c>
      <c r="AR2013" s="0" t="s">
        <v>58</v>
      </c>
      <c r="AS2013" s="0" t="s">
        <v>1154</v>
      </c>
      <c r="AT2013" s="0" t="n">
        <v>24</v>
      </c>
      <c r="AU2013" s="0" t="n">
        <v>37</v>
      </c>
      <c r="AV2013" s="0" t="s">
        <v>7372</v>
      </c>
      <c r="AX2013" s="0" t="s">
        <v>7372</v>
      </c>
      <c r="AY2013" s="0" t="s">
        <v>10696</v>
      </c>
    </row>
    <row r="2014" customFormat="false" ht="15" hidden="false" customHeight="false" outlineLevel="0" collapsed="false">
      <c r="A2014" s="0" t="s">
        <v>10697</v>
      </c>
      <c r="B2014" s="0" t="s">
        <v>9300</v>
      </c>
      <c r="C2014" s="0" t="s">
        <v>10698</v>
      </c>
      <c r="D2014" s="1" t="s">
        <v>10699</v>
      </c>
      <c r="E2014" s="1" t="s">
        <v>10699</v>
      </c>
      <c r="G2014" s="5" t="s">
        <v>10699</v>
      </c>
      <c r="H2014" s="5"/>
      <c r="I2014" s="5"/>
      <c r="J2014" s="5"/>
      <c r="K2014" s="5"/>
      <c r="L2014" s="5"/>
      <c r="M2014" s="5"/>
      <c r="N2014" s="5" t="s">
        <v>10700</v>
      </c>
      <c r="O2014" s="0" t="s">
        <v>10698</v>
      </c>
      <c r="P2014" s="0" t="s">
        <v>10701</v>
      </c>
      <c r="Q2014" s="0" t="s">
        <v>51</v>
      </c>
      <c r="R2014" s="0" t="s">
        <v>52</v>
      </c>
      <c r="S2014" s="0" t="n">
        <v>973</v>
      </c>
      <c r="T2014" s="0" t="n">
        <v>2341</v>
      </c>
      <c r="U2014" s="0" t="n">
        <v>2341</v>
      </c>
      <c r="V2014" s="0" t="n">
        <v>2341</v>
      </c>
      <c r="X2014" s="0" t="n">
        <v>946</v>
      </c>
      <c r="Y2014" s="0" t="s">
        <v>1154</v>
      </c>
      <c r="Z2014" s="0" t="n">
        <v>2341</v>
      </c>
      <c r="AA2014" s="0" t="s">
        <v>54</v>
      </c>
      <c r="AB2014" s="0" t="s">
        <v>54</v>
      </c>
      <c r="AC2014" s="0" t="n">
        <v>5.054</v>
      </c>
      <c r="AD2014" s="0" t="s">
        <v>9674</v>
      </c>
      <c r="AG2014" s="6" t="n">
        <v>42460</v>
      </c>
      <c r="AH2014" s="0" t="n">
        <v>34</v>
      </c>
      <c r="AI2014" s="0" t="n">
        <v>39</v>
      </c>
      <c r="AJ2014" s="6" t="n">
        <v>42460</v>
      </c>
      <c r="AK2014" s="0" t="n">
        <v>5.054</v>
      </c>
      <c r="AL2014" s="6" t="n">
        <v>42460</v>
      </c>
      <c r="AM2014" s="0" t="n">
        <v>1.06</v>
      </c>
      <c r="AN2014" s="0" t="n">
        <v>1.207</v>
      </c>
      <c r="AO2014" s="0" t="n">
        <v>483</v>
      </c>
      <c r="AP2014" s="0" t="n">
        <v>539</v>
      </c>
      <c r="AQ2014" s="0" t="s">
        <v>9305</v>
      </c>
      <c r="AR2014" s="0" t="s">
        <v>58</v>
      </c>
      <c r="AS2014" s="0" t="s">
        <v>1154</v>
      </c>
      <c r="AT2014" s="0" t="n">
        <v>20</v>
      </c>
      <c r="AU2014" s="0" t="n">
        <v>49</v>
      </c>
      <c r="AX2014" s="0" t="s">
        <v>7372</v>
      </c>
      <c r="AY2014" s="0" t="s">
        <v>10702</v>
      </c>
    </row>
    <row r="2015" customFormat="false" ht="15" hidden="false" customHeight="false" outlineLevel="0" collapsed="false">
      <c r="A2015" s="0" t="s">
        <v>10703</v>
      </c>
      <c r="B2015" s="0" t="s">
        <v>9300</v>
      </c>
      <c r="C2015" s="0" t="s">
        <v>10704</v>
      </c>
      <c r="D2015" s="1" t="s">
        <v>10705</v>
      </c>
      <c r="E2015" s="1" t="s">
        <v>10705</v>
      </c>
      <c r="G2015" s="5" t="s">
        <v>10705</v>
      </c>
      <c r="H2015" s="5"/>
      <c r="I2015" s="5"/>
      <c r="J2015" s="5"/>
      <c r="K2015" s="5"/>
      <c r="L2015" s="5"/>
      <c r="M2015" s="5"/>
      <c r="N2015" s="5"/>
      <c r="O2015" s="0" t="s">
        <v>10704</v>
      </c>
      <c r="P2015" s="0" t="s">
        <v>10706</v>
      </c>
      <c r="Q2015" s="0" t="s">
        <v>51</v>
      </c>
      <c r="R2015" s="0" t="s">
        <v>52</v>
      </c>
      <c r="S2015" s="0" t="n">
        <v>417</v>
      </c>
      <c r="T2015" s="0" t="n">
        <v>2899</v>
      </c>
      <c r="U2015" s="0" t="n">
        <v>2899</v>
      </c>
      <c r="X2015" s="0" t="n">
        <v>41</v>
      </c>
      <c r="Y2015" s="0" t="s">
        <v>1154</v>
      </c>
      <c r="Z2015" s="0" t="n">
        <v>2899</v>
      </c>
      <c r="AA2015" s="0" t="s">
        <v>54</v>
      </c>
      <c r="AB2015" s="0" t="s">
        <v>54</v>
      </c>
      <c r="AC2015" s="0" t="n">
        <v>641</v>
      </c>
      <c r="AD2015" s="0" t="s">
        <v>9984</v>
      </c>
      <c r="AG2015" s="6" t="n">
        <v>42460</v>
      </c>
      <c r="AH2015" s="0" t="e">
        <f aca="false">+ac0-13</f>
        <v>#NAME?</v>
      </c>
      <c r="AI2015" s="0" t="e">
        <f aca="false">+ac0-15</f>
        <v>#NAME?</v>
      </c>
      <c r="AJ2015" s="6" t="n">
        <v>42460</v>
      </c>
      <c r="AK2015" s="0" t="n">
        <v>641</v>
      </c>
      <c r="AL2015" s="6" t="n">
        <v>42460</v>
      </c>
      <c r="AM2015" s="0" t="n">
        <v>368</v>
      </c>
      <c r="AN2015" s="0" t="n">
        <v>419</v>
      </c>
      <c r="AO2015" s="0" t="n">
        <v>209</v>
      </c>
      <c r="AP2015" s="0" t="n">
        <v>233</v>
      </c>
      <c r="AQ2015" s="0" t="s">
        <v>9305</v>
      </c>
      <c r="AR2015" s="0" t="s">
        <v>58</v>
      </c>
      <c r="AS2015" s="0" t="s">
        <v>1154</v>
      </c>
      <c r="AT2015" s="0" t="n">
        <v>2</v>
      </c>
      <c r="AU2015" s="0" t="n">
        <v>8</v>
      </c>
      <c r="AV2015" s="0" t="s">
        <v>9984</v>
      </c>
      <c r="AX2015" s="0" t="s">
        <v>7372</v>
      </c>
    </row>
    <row r="2016" customFormat="false" ht="15" hidden="false" customHeight="false" outlineLevel="0" collapsed="false">
      <c r="A2016" s="0" t="s">
        <v>10707</v>
      </c>
      <c r="B2016" s="0" t="s">
        <v>9300</v>
      </c>
      <c r="C2016" s="0" t="s">
        <v>10708</v>
      </c>
      <c r="D2016" s="1" t="s">
        <v>10709</v>
      </c>
      <c r="E2016" s="1" t="s">
        <v>10709</v>
      </c>
      <c r="G2016" s="5" t="s">
        <v>10709</v>
      </c>
      <c r="H2016" s="5"/>
      <c r="I2016" s="5"/>
      <c r="J2016" s="5"/>
      <c r="K2016" s="5"/>
      <c r="L2016" s="5"/>
      <c r="M2016" s="5"/>
      <c r="N2016" s="5"/>
      <c r="O2016" s="0" t="s">
        <v>10708</v>
      </c>
      <c r="P2016" s="0" t="s">
        <v>10710</v>
      </c>
      <c r="Q2016" s="0" t="s">
        <v>51</v>
      </c>
      <c r="R2016" s="0" t="s">
        <v>52</v>
      </c>
      <c r="S2016" s="0" t="n">
        <v>2.274</v>
      </c>
      <c r="T2016" s="0" t="n">
        <v>2825</v>
      </c>
      <c r="U2016" s="0" t="n">
        <v>2825</v>
      </c>
      <c r="W2016" s="0" t="s">
        <v>10711</v>
      </c>
      <c r="X2016" s="0" t="n">
        <v>119</v>
      </c>
      <c r="Y2016" s="0" t="s">
        <v>1154</v>
      </c>
      <c r="Z2016" s="0" t="n">
        <v>2825</v>
      </c>
      <c r="AA2016" s="0" t="s">
        <v>54</v>
      </c>
      <c r="AB2016" s="0" t="s">
        <v>54</v>
      </c>
      <c r="AC2016" s="0" t="n">
        <v>12.878</v>
      </c>
      <c r="AD2016" s="0" t="s">
        <v>10712</v>
      </c>
      <c r="AG2016" s="6" t="n">
        <v>42735</v>
      </c>
      <c r="AH2016" s="0" t="n">
        <v>174</v>
      </c>
      <c r="AI2016" s="0" t="n">
        <v>183</v>
      </c>
      <c r="AJ2016" s="6" t="n">
        <v>42735</v>
      </c>
      <c r="AK2016" s="0" t="n">
        <v>12.878</v>
      </c>
      <c r="AL2016" s="6" t="n">
        <v>42735</v>
      </c>
      <c r="AM2016" s="0" t="n">
        <v>2.355</v>
      </c>
      <c r="AN2016" s="0" t="n">
        <v>2.483</v>
      </c>
      <c r="AO2016" s="0" t="n">
        <v>5.986</v>
      </c>
      <c r="AP2016" s="0" t="n">
        <v>6.688</v>
      </c>
      <c r="AQ2016" s="0" t="s">
        <v>9305</v>
      </c>
      <c r="AR2016" s="0" t="s">
        <v>58</v>
      </c>
      <c r="AS2016" s="0" t="s">
        <v>1154</v>
      </c>
      <c r="AT2016" s="0" t="n">
        <v>54</v>
      </c>
      <c r="AU2016" s="0" t="n">
        <v>72</v>
      </c>
      <c r="AV2016" s="0" t="s">
        <v>10712</v>
      </c>
      <c r="AX2016" s="0" t="s">
        <v>7372</v>
      </c>
    </row>
    <row r="2017" customFormat="false" ht="15" hidden="false" customHeight="false" outlineLevel="0" collapsed="false">
      <c r="A2017" s="0" t="s">
        <v>10713</v>
      </c>
      <c r="B2017" s="0" t="s">
        <v>9300</v>
      </c>
      <c r="C2017" s="0" t="s">
        <v>10714</v>
      </c>
      <c r="D2017" s="1" t="s">
        <v>10715</v>
      </c>
      <c r="E2017" s="1" t="s">
        <v>10715</v>
      </c>
      <c r="G2017" s="5" t="s">
        <v>10715</v>
      </c>
      <c r="H2017" s="5" t="s">
        <v>10716</v>
      </c>
      <c r="I2017" s="5"/>
      <c r="J2017" s="5"/>
      <c r="K2017" s="5"/>
      <c r="L2017" s="5"/>
      <c r="M2017" s="5"/>
      <c r="N2017" s="5" t="s">
        <v>10717</v>
      </c>
      <c r="O2017" s="0" t="s">
        <v>10714</v>
      </c>
      <c r="P2017" s="0" t="s">
        <v>10718</v>
      </c>
      <c r="Q2017" s="0" t="s">
        <v>51</v>
      </c>
      <c r="R2017" s="0" t="s">
        <v>52</v>
      </c>
      <c r="S2017" s="0" t="n">
        <v>1.881</v>
      </c>
      <c r="T2017" s="0" t="n">
        <v>2815</v>
      </c>
      <c r="U2017" s="0" t="n">
        <v>2815</v>
      </c>
      <c r="V2017" s="0" t="n">
        <v>2841</v>
      </c>
      <c r="X2017" s="0" t="n">
        <v>198</v>
      </c>
      <c r="Y2017" s="0" t="s">
        <v>1154</v>
      </c>
      <c r="Z2017" s="0" t="n">
        <v>2815</v>
      </c>
      <c r="AA2017" s="0" t="s">
        <v>54</v>
      </c>
      <c r="AB2017" s="0" t="s">
        <v>54</v>
      </c>
      <c r="AC2017" s="0" t="n">
        <v>6.775</v>
      </c>
      <c r="AD2017" s="0" t="s">
        <v>9312</v>
      </c>
      <c r="AG2017" s="6" t="n">
        <v>42704</v>
      </c>
      <c r="AH2017" s="0" t="n">
        <v>33</v>
      </c>
      <c r="AI2017" s="0" t="n">
        <v>35</v>
      </c>
      <c r="AJ2017" s="6" t="n">
        <v>42704</v>
      </c>
      <c r="AK2017" s="0" t="n">
        <v>6.775</v>
      </c>
      <c r="AL2017" s="6" t="n">
        <v>42704</v>
      </c>
      <c r="AM2017" s="0" t="n">
        <v>2.254</v>
      </c>
      <c r="AN2017" s="0" t="n">
        <v>2.397</v>
      </c>
      <c r="AO2017" s="0" t="n">
        <v>1.221</v>
      </c>
      <c r="AP2017" s="0" t="n">
        <v>1.364</v>
      </c>
      <c r="AQ2017" s="0" t="s">
        <v>9305</v>
      </c>
      <c r="AR2017" s="0" t="s">
        <v>58</v>
      </c>
      <c r="AS2017" s="0" t="s">
        <v>1154</v>
      </c>
      <c r="AT2017" s="0" t="n">
        <v>36</v>
      </c>
      <c r="AU2017" s="0" t="n">
        <v>75</v>
      </c>
      <c r="AV2017" s="0" t="s">
        <v>10719</v>
      </c>
      <c r="AX2017" s="0" t="s">
        <v>7372</v>
      </c>
      <c r="AY2017" s="0" t="s">
        <v>10720</v>
      </c>
    </row>
    <row r="2018" customFormat="false" ht="15" hidden="false" customHeight="false" outlineLevel="0" collapsed="false">
      <c r="A2018" s="0" t="s">
        <v>10721</v>
      </c>
      <c r="B2018" s="0" t="s">
        <v>9300</v>
      </c>
      <c r="C2018" s="0" t="s">
        <v>10722</v>
      </c>
      <c r="D2018" s="1" t="s">
        <v>10723</v>
      </c>
      <c r="E2018" s="1" t="s">
        <v>10723</v>
      </c>
      <c r="G2018" s="5" t="s">
        <v>10723</v>
      </c>
      <c r="H2018" s="5"/>
      <c r="I2018" s="5"/>
      <c r="J2018" s="5"/>
      <c r="K2018" s="5"/>
      <c r="L2018" s="5"/>
      <c r="M2018" s="5"/>
      <c r="N2018" s="5"/>
      <c r="O2018" s="0" t="s">
        <v>10722</v>
      </c>
      <c r="P2018" s="0" t="s">
        <v>10724</v>
      </c>
      <c r="Q2018" s="0" t="s">
        <v>51</v>
      </c>
      <c r="R2018" s="0" t="s">
        <v>52</v>
      </c>
      <c r="S2018" s="0" t="n">
        <v>10.935</v>
      </c>
      <c r="T2018" s="0" t="n">
        <v>3511</v>
      </c>
      <c r="U2018" s="0" t="n">
        <v>3511</v>
      </c>
      <c r="X2018" s="0" t="n">
        <v>981</v>
      </c>
      <c r="Y2018" s="0" t="s">
        <v>1154</v>
      </c>
      <c r="Z2018" s="0" t="n">
        <v>3511</v>
      </c>
      <c r="AA2018" s="0" t="s">
        <v>54</v>
      </c>
      <c r="AB2018" s="0" t="s">
        <v>54</v>
      </c>
      <c r="AC2018" s="0" t="n">
        <v>13.659</v>
      </c>
      <c r="AD2018" s="0" t="s">
        <v>10410</v>
      </c>
      <c r="AG2018" s="6" t="n">
        <v>42460</v>
      </c>
      <c r="AH2018" s="0" t="n">
        <v>211</v>
      </c>
      <c r="AI2018" s="0" t="n">
        <v>241</v>
      </c>
      <c r="AJ2018" s="6" t="n">
        <v>42460</v>
      </c>
      <c r="AK2018" s="0" t="n">
        <v>13.659</v>
      </c>
      <c r="AL2018" s="6" t="n">
        <v>42460</v>
      </c>
      <c r="AM2018" s="0" t="n">
        <v>23.949</v>
      </c>
      <c r="AN2018" s="0" t="n">
        <v>27.266</v>
      </c>
      <c r="AO2018" s="0" t="n">
        <v>3.696</v>
      </c>
      <c r="AP2018" s="0" t="n">
        <v>4.13</v>
      </c>
      <c r="AQ2018" s="0" t="s">
        <v>9305</v>
      </c>
      <c r="AR2018" s="0" t="s">
        <v>58</v>
      </c>
      <c r="AS2018" s="0" t="s">
        <v>1154</v>
      </c>
      <c r="AT2018" s="0" t="n">
        <v>9</v>
      </c>
      <c r="AU2018" s="0" t="n">
        <v>83</v>
      </c>
      <c r="AX2018" s="0" t="s">
        <v>7372</v>
      </c>
    </row>
    <row r="2019" customFormat="false" ht="15" hidden="false" customHeight="false" outlineLevel="0" collapsed="false">
      <c r="A2019" s="0" t="s">
        <v>10725</v>
      </c>
      <c r="B2019" s="0" t="s">
        <v>9300</v>
      </c>
      <c r="C2019" s="0" t="s">
        <v>10726</v>
      </c>
      <c r="D2019" s="1" t="s">
        <v>10727</v>
      </c>
      <c r="E2019" s="1" t="s">
        <v>10727</v>
      </c>
      <c r="G2019" s="5" t="s">
        <v>10727</v>
      </c>
      <c r="H2019" s="5"/>
      <c r="I2019" s="5"/>
      <c r="J2019" s="5"/>
      <c r="K2019" s="5"/>
      <c r="L2019" s="5"/>
      <c r="M2019" s="5"/>
      <c r="N2019" s="5"/>
      <c r="O2019" s="0" t="s">
        <v>10726</v>
      </c>
      <c r="P2019" s="0" t="s">
        <v>10728</v>
      </c>
      <c r="Q2019" s="0" t="s">
        <v>51</v>
      </c>
      <c r="R2019" s="0" t="s">
        <v>52</v>
      </c>
      <c r="S2019" s="0" t="n">
        <v>2.09</v>
      </c>
      <c r="T2019" s="0" t="n">
        <v>2311</v>
      </c>
      <c r="U2019" s="0" t="n">
        <v>2311</v>
      </c>
      <c r="W2019" s="0" t="s">
        <v>10729</v>
      </c>
      <c r="X2019" s="0" t="n">
        <v>932</v>
      </c>
      <c r="Y2019" s="0" t="s">
        <v>1154</v>
      </c>
      <c r="Z2019" s="0" t="n">
        <v>2311</v>
      </c>
      <c r="AA2019" s="0" t="s">
        <v>54</v>
      </c>
      <c r="AB2019" s="0" t="s">
        <v>54</v>
      </c>
      <c r="AC2019" s="0" t="n">
        <v>7.052</v>
      </c>
      <c r="AD2019" s="0" t="s">
        <v>9312</v>
      </c>
      <c r="AG2019" s="6" t="n">
        <v>42460</v>
      </c>
      <c r="AH2019" s="0" t="n">
        <v>78</v>
      </c>
      <c r="AI2019" s="0" t="n">
        <v>89</v>
      </c>
      <c r="AJ2019" s="6" t="n">
        <v>42460</v>
      </c>
      <c r="AK2019" s="0" t="n">
        <v>7.052</v>
      </c>
      <c r="AL2019" s="6" t="n">
        <v>42460</v>
      </c>
      <c r="AM2019" s="0" t="n">
        <v>2.175</v>
      </c>
      <c r="AN2019" s="0" t="n">
        <v>2.476</v>
      </c>
      <c r="AO2019" s="0" t="n">
        <v>827</v>
      </c>
      <c r="AP2019" s="0" t="n">
        <v>924</v>
      </c>
      <c r="AQ2019" s="0" t="s">
        <v>9305</v>
      </c>
      <c r="AR2019" s="0" t="s">
        <v>58</v>
      </c>
      <c r="AS2019" s="0" t="s">
        <v>1154</v>
      </c>
      <c r="AT2019" s="0" t="n">
        <v>46</v>
      </c>
      <c r="AU2019" s="0" t="n">
        <v>96</v>
      </c>
      <c r="AV2019" s="0" t="s">
        <v>7372</v>
      </c>
      <c r="AX2019" s="0" t="s">
        <v>7372</v>
      </c>
      <c r="AY2019" s="0" t="s">
        <v>10730</v>
      </c>
    </row>
    <row r="2020" customFormat="false" ht="15" hidden="false" customHeight="false" outlineLevel="0" collapsed="false">
      <c r="A2020" s="0" t="s">
        <v>10731</v>
      </c>
      <c r="B2020" s="0" t="s">
        <v>9300</v>
      </c>
      <c r="C2020" s="0" t="s">
        <v>10732</v>
      </c>
      <c r="D2020" s="1" t="s">
        <v>10733</v>
      </c>
      <c r="E2020" s="1" t="s">
        <v>10733</v>
      </c>
      <c r="G2020" s="5" t="s">
        <v>10733</v>
      </c>
      <c r="H2020" s="5" t="s">
        <v>10734</v>
      </c>
      <c r="I2020" s="5"/>
      <c r="J2020" s="5"/>
      <c r="K2020" s="5"/>
      <c r="L2020" s="5"/>
      <c r="M2020" s="5"/>
      <c r="N2020" s="5"/>
      <c r="O2020" s="0" t="s">
        <v>10732</v>
      </c>
      <c r="P2020" s="0" t="s">
        <v>10735</v>
      </c>
      <c r="Q2020" s="0" t="s">
        <v>51</v>
      </c>
      <c r="R2020" s="0" t="s">
        <v>52</v>
      </c>
      <c r="S2020" s="0" t="n">
        <v>1.538</v>
      </c>
      <c r="T2020" s="0" t="n">
        <v>1310</v>
      </c>
      <c r="U2020" s="0" t="n">
        <v>1310</v>
      </c>
      <c r="X2020" s="0" t="n">
        <v>196</v>
      </c>
      <c r="Y2020" s="0" t="s">
        <v>1154</v>
      </c>
      <c r="Z2020" s="0" t="n">
        <v>1310</v>
      </c>
      <c r="AA2020" s="0" t="s">
        <v>54</v>
      </c>
      <c r="AB2020" s="0" t="s">
        <v>54</v>
      </c>
      <c r="AC2020" s="0" t="n">
        <v>4.563</v>
      </c>
      <c r="AD2020" s="0" t="s">
        <v>9615</v>
      </c>
      <c r="AG2020" s="6" t="n">
        <v>42460</v>
      </c>
      <c r="AH2020" s="0" t="n">
        <v>20</v>
      </c>
      <c r="AI2020" s="0" t="n">
        <v>23</v>
      </c>
      <c r="AJ2020" s="6" t="n">
        <v>42460</v>
      </c>
      <c r="AK2020" s="0" t="n">
        <v>4.563</v>
      </c>
      <c r="AL2020" s="6" t="n">
        <v>42460</v>
      </c>
      <c r="AM2020" s="0" t="n">
        <v>1.416</v>
      </c>
      <c r="AN2020" s="0" t="n">
        <v>1.612</v>
      </c>
      <c r="AO2020" s="0" t="n">
        <v>510</v>
      </c>
      <c r="AP2020" s="0" t="n">
        <v>570</v>
      </c>
      <c r="AQ2020" s="0" t="s">
        <v>9305</v>
      </c>
      <c r="AR2020" s="0" t="s">
        <v>58</v>
      </c>
      <c r="AS2020" s="0" t="s">
        <v>1154</v>
      </c>
      <c r="AT2020" s="0" t="n">
        <v>13</v>
      </c>
      <c r="AU2020" s="0" t="n">
        <v>50</v>
      </c>
      <c r="AX2020" s="0" t="s">
        <v>7372</v>
      </c>
    </row>
    <row r="2021" customFormat="false" ht="15" hidden="false" customHeight="false" outlineLevel="0" collapsed="false">
      <c r="A2021" s="0" t="s">
        <v>10736</v>
      </c>
      <c r="B2021" s="0" t="s">
        <v>9300</v>
      </c>
      <c r="C2021" s="0" t="s">
        <v>10737</v>
      </c>
      <c r="D2021" s="1" t="s">
        <v>10738</v>
      </c>
      <c r="E2021" s="1" t="s">
        <v>10738</v>
      </c>
      <c r="G2021" s="5" t="s">
        <v>10738</v>
      </c>
      <c r="H2021" s="5"/>
      <c r="I2021" s="5"/>
      <c r="J2021" s="5"/>
      <c r="K2021" s="5"/>
      <c r="L2021" s="5"/>
      <c r="M2021" s="5"/>
      <c r="N2021" s="5"/>
      <c r="O2021" s="0" t="s">
        <v>10737</v>
      </c>
      <c r="P2021" s="0" t="s">
        <v>10739</v>
      </c>
      <c r="Q2021" s="0" t="s">
        <v>51</v>
      </c>
      <c r="R2021" s="0" t="s">
        <v>52</v>
      </c>
      <c r="S2021" s="0" t="n">
        <v>16.298</v>
      </c>
      <c r="T2021" s="0" t="n">
        <v>3511</v>
      </c>
      <c r="U2021" s="0" t="n">
        <v>3511</v>
      </c>
      <c r="X2021" s="0" t="n">
        <v>999</v>
      </c>
      <c r="Y2021" s="0" t="s">
        <v>1154</v>
      </c>
      <c r="Z2021" s="0" t="n">
        <v>3511</v>
      </c>
      <c r="AA2021" s="0" t="s">
        <v>54</v>
      </c>
      <c r="AB2021" s="0" t="s">
        <v>54</v>
      </c>
      <c r="AC2021" s="0" t="n">
        <v>20.929</v>
      </c>
      <c r="AD2021" s="0" t="s">
        <v>10740</v>
      </c>
      <c r="AG2021" s="6" t="n">
        <v>42460</v>
      </c>
      <c r="AH2021" s="0" t="n">
        <v>573</v>
      </c>
      <c r="AI2021" s="0" t="n">
        <v>653</v>
      </c>
      <c r="AJ2021" s="6" t="n">
        <v>42460</v>
      </c>
      <c r="AK2021" s="0" t="n">
        <v>20.929</v>
      </c>
      <c r="AL2021" s="6" t="n">
        <v>42460</v>
      </c>
      <c r="AM2021" s="0" t="n">
        <v>37.029</v>
      </c>
      <c r="AN2021" s="0" t="n">
        <v>42.158</v>
      </c>
      <c r="AO2021" s="0" t="n">
        <v>5.271</v>
      </c>
      <c r="AP2021" s="0" t="n">
        <v>5.889</v>
      </c>
      <c r="AQ2021" s="0" t="s">
        <v>9305</v>
      </c>
      <c r="AR2021" s="0" t="s">
        <v>58</v>
      </c>
      <c r="AS2021" s="0" t="s">
        <v>1154</v>
      </c>
      <c r="AT2021" s="0" t="n">
        <v>60</v>
      </c>
      <c r="AU2021" s="0" t="n">
        <v>163</v>
      </c>
      <c r="AX2021" s="0" t="s">
        <v>7372</v>
      </c>
    </row>
    <row r="2022" customFormat="false" ht="15" hidden="false" customHeight="false" outlineLevel="0" collapsed="false">
      <c r="A2022" s="0" t="s">
        <v>10741</v>
      </c>
      <c r="B2022" s="0" t="s">
        <v>9300</v>
      </c>
      <c r="C2022" s="0" t="s">
        <v>10742</v>
      </c>
      <c r="D2022" s="1" t="s">
        <v>10743</v>
      </c>
      <c r="E2022" s="1" t="s">
        <v>10743</v>
      </c>
      <c r="G2022" s="5" t="s">
        <v>10743</v>
      </c>
      <c r="H2022" s="5"/>
      <c r="I2022" s="5"/>
      <c r="J2022" s="5"/>
      <c r="K2022" s="5"/>
      <c r="L2022" s="5"/>
      <c r="M2022" s="5"/>
      <c r="N2022" s="5"/>
      <c r="O2022" s="0" t="s">
        <v>10742</v>
      </c>
      <c r="P2022" s="0" t="s">
        <v>10744</v>
      </c>
      <c r="Q2022" s="0" t="s">
        <v>51</v>
      </c>
      <c r="R2022" s="0" t="s">
        <v>52</v>
      </c>
      <c r="S2022" s="0" t="n">
        <v>18.606</v>
      </c>
      <c r="T2022" s="0" t="n">
        <v>3511</v>
      </c>
      <c r="U2022" s="0" t="n">
        <v>3511</v>
      </c>
      <c r="X2022" s="0" t="n">
        <v>996</v>
      </c>
      <c r="Y2022" s="0" t="s">
        <v>1154</v>
      </c>
      <c r="Z2022" s="0" t="n">
        <v>3511</v>
      </c>
      <c r="AA2022" s="0" t="s">
        <v>54</v>
      </c>
      <c r="AB2022" s="0" t="s">
        <v>54</v>
      </c>
      <c r="AC2022" s="0" t="n">
        <v>24.285</v>
      </c>
      <c r="AD2022" s="0" t="s">
        <v>10745</v>
      </c>
      <c r="AG2022" s="6" t="n">
        <v>42460</v>
      </c>
      <c r="AH2022" s="0" t="n">
        <v>759</v>
      </c>
      <c r="AI2022" s="0" t="n">
        <v>864</v>
      </c>
      <c r="AJ2022" s="6" t="n">
        <v>42460</v>
      </c>
      <c r="AK2022" s="0" t="n">
        <v>24.285</v>
      </c>
      <c r="AL2022" s="6" t="n">
        <v>42460</v>
      </c>
      <c r="AM2022" s="0" t="n">
        <v>32.383</v>
      </c>
      <c r="AN2022" s="0" t="n">
        <v>36.868</v>
      </c>
      <c r="AO2022" s="0" t="n">
        <v>6.333</v>
      </c>
      <c r="AP2022" s="0" t="n">
        <v>7.076</v>
      </c>
      <c r="AQ2022" s="0" t="s">
        <v>9305</v>
      </c>
      <c r="AR2022" s="0" t="s">
        <v>58</v>
      </c>
      <c r="AS2022" s="0" t="s">
        <v>1154</v>
      </c>
      <c r="AT2022" s="0" t="n">
        <v>43</v>
      </c>
      <c r="AU2022" s="0" t="n">
        <v>108</v>
      </c>
      <c r="AV2022" s="0" t="s">
        <v>10746</v>
      </c>
      <c r="AX2022" s="0" t="s">
        <v>7372</v>
      </c>
      <c r="AY2022" s="0" t="s">
        <v>10747</v>
      </c>
    </row>
    <row r="2023" customFormat="false" ht="15" hidden="false" customHeight="false" outlineLevel="0" collapsed="false">
      <c r="A2023" s="0" t="s">
        <v>10748</v>
      </c>
      <c r="B2023" s="0" t="s">
        <v>9300</v>
      </c>
      <c r="C2023" s="0" t="s">
        <v>10749</v>
      </c>
      <c r="D2023" s="1" t="s">
        <v>10750</v>
      </c>
      <c r="E2023" s="1" t="s">
        <v>10750</v>
      </c>
      <c r="G2023" s="5" t="s">
        <v>10750</v>
      </c>
      <c r="H2023" s="5" t="s">
        <v>10751</v>
      </c>
      <c r="I2023" s="5"/>
      <c r="J2023" s="5"/>
      <c r="K2023" s="5"/>
      <c r="L2023" s="5"/>
      <c r="M2023" s="5"/>
      <c r="N2023" s="5"/>
      <c r="O2023" s="0" t="s">
        <v>10749</v>
      </c>
      <c r="P2023" s="0" t="s">
        <v>10752</v>
      </c>
      <c r="Q2023" s="0" t="s">
        <v>51</v>
      </c>
      <c r="R2023" s="0" t="s">
        <v>52</v>
      </c>
      <c r="S2023" s="0" t="n">
        <v>765</v>
      </c>
      <c r="T2023" s="0" t="n">
        <v>2399</v>
      </c>
      <c r="U2023" s="0" t="n">
        <v>2399</v>
      </c>
      <c r="V2023" s="0" t="n">
        <v>1399</v>
      </c>
      <c r="W2023" s="0" t="s">
        <v>10753</v>
      </c>
      <c r="X2023" s="0" t="n">
        <v>249</v>
      </c>
      <c r="Y2023" s="0" t="s">
        <v>1154</v>
      </c>
      <c r="Z2023" s="0" t="n">
        <v>2399</v>
      </c>
      <c r="AA2023" s="0" t="s">
        <v>54</v>
      </c>
      <c r="AB2023" s="0" t="s">
        <v>54</v>
      </c>
      <c r="AC2023" s="0" t="n">
        <v>2.463</v>
      </c>
      <c r="AD2023" s="0" t="s">
        <v>9304</v>
      </c>
      <c r="AG2023" s="6" t="n">
        <v>42460</v>
      </c>
      <c r="AH2023" s="0" t="n">
        <v>44</v>
      </c>
      <c r="AI2023" s="0" t="n">
        <v>50</v>
      </c>
      <c r="AJ2023" s="6" t="n">
        <v>42460</v>
      </c>
      <c r="AK2023" s="0" t="n">
        <v>2.463</v>
      </c>
      <c r="AL2023" s="6" t="n">
        <v>42460</v>
      </c>
      <c r="AM2023" s="0" t="n">
        <v>1.113</v>
      </c>
      <c r="AN2023" s="0" t="n">
        <v>1.267</v>
      </c>
      <c r="AO2023" s="0" t="n">
        <v>907</v>
      </c>
      <c r="AP2023" s="0" t="n">
        <v>1.014</v>
      </c>
      <c r="AQ2023" s="0" t="s">
        <v>9305</v>
      </c>
      <c r="AR2023" s="0" t="s">
        <v>58</v>
      </c>
      <c r="AS2023" s="0" t="s">
        <v>1154</v>
      </c>
      <c r="AT2023" s="0" t="n">
        <v>9</v>
      </c>
      <c r="AU2023" s="0" t="n">
        <v>35</v>
      </c>
      <c r="AX2023" s="0" t="s">
        <v>7372</v>
      </c>
    </row>
    <row r="2024" customFormat="false" ht="15" hidden="false" customHeight="false" outlineLevel="0" collapsed="false">
      <c r="A2024" s="0" t="s">
        <v>10754</v>
      </c>
      <c r="B2024" s="0" t="s">
        <v>9300</v>
      </c>
      <c r="C2024" s="0" t="s">
        <v>10755</v>
      </c>
      <c r="D2024" s="1" t="s">
        <v>10756</v>
      </c>
      <c r="E2024" s="1" t="s">
        <v>10756</v>
      </c>
      <c r="G2024" s="5" t="s">
        <v>10756</v>
      </c>
      <c r="H2024" s="5" t="s">
        <v>10757</v>
      </c>
      <c r="I2024" s="5" t="s">
        <v>10758</v>
      </c>
      <c r="J2024" s="5" t="s">
        <v>10759</v>
      </c>
      <c r="K2024" s="5"/>
      <c r="L2024" s="5"/>
      <c r="M2024" s="5"/>
      <c r="N2024" s="5"/>
      <c r="O2024" s="0" t="s">
        <v>10755</v>
      </c>
      <c r="P2024" s="0" t="s">
        <v>10760</v>
      </c>
      <c r="Q2024" s="0" t="s">
        <v>51</v>
      </c>
      <c r="R2024" s="0" t="s">
        <v>52</v>
      </c>
      <c r="S2024" s="0" t="n">
        <v>6.429</v>
      </c>
      <c r="T2024" s="0" t="n">
        <v>3511</v>
      </c>
      <c r="U2024" s="0" t="n">
        <v>3511</v>
      </c>
      <c r="X2024" s="0" t="n">
        <v>963</v>
      </c>
      <c r="Y2024" s="0" t="s">
        <v>1154</v>
      </c>
      <c r="Z2024" s="0" t="n">
        <v>3511</v>
      </c>
      <c r="AA2024" s="0" t="s">
        <v>54</v>
      </c>
      <c r="AB2024" s="0" t="s">
        <v>54</v>
      </c>
      <c r="AC2024" s="0" t="n">
        <v>10.985</v>
      </c>
      <c r="AD2024" s="0" t="s">
        <v>10761</v>
      </c>
      <c r="AG2024" s="6" t="n">
        <v>42460</v>
      </c>
      <c r="AH2024" s="0" t="n">
        <v>166</v>
      </c>
      <c r="AI2024" s="0" t="n">
        <v>189</v>
      </c>
      <c r="AJ2024" s="6" t="n">
        <v>42460</v>
      </c>
      <c r="AK2024" s="0" t="n">
        <v>10.985</v>
      </c>
      <c r="AL2024" s="6" t="n">
        <v>42460</v>
      </c>
      <c r="AM2024" s="0" t="n">
        <v>14.241</v>
      </c>
      <c r="AN2024" s="0" t="n">
        <v>16.214</v>
      </c>
      <c r="AO2024" s="0" t="n">
        <v>1.48</v>
      </c>
      <c r="AP2024" s="0" t="n">
        <v>1.654</v>
      </c>
      <c r="AQ2024" s="0" t="s">
        <v>9305</v>
      </c>
      <c r="AR2024" s="0" t="s">
        <v>58</v>
      </c>
      <c r="AS2024" s="0" t="s">
        <v>1154</v>
      </c>
      <c r="AT2024" s="0" t="n">
        <v>5</v>
      </c>
      <c r="AU2024" s="0" t="n">
        <v>46</v>
      </c>
      <c r="AX2024" s="0" t="s">
        <v>7372</v>
      </c>
    </row>
    <row r="2025" customFormat="false" ht="15" hidden="false" customHeight="false" outlineLevel="0" collapsed="false">
      <c r="A2025" s="0" t="s">
        <v>10762</v>
      </c>
      <c r="B2025" s="0" t="s">
        <v>9300</v>
      </c>
      <c r="C2025" s="0" t="s">
        <v>10763</v>
      </c>
      <c r="D2025" s="1" t="s">
        <v>10764</v>
      </c>
      <c r="E2025" s="1" t="s">
        <v>10764</v>
      </c>
      <c r="G2025" s="5" t="s">
        <v>10764</v>
      </c>
      <c r="H2025" s="5"/>
      <c r="I2025" s="5"/>
      <c r="J2025" s="5"/>
      <c r="K2025" s="5"/>
      <c r="L2025" s="5"/>
      <c r="M2025" s="5"/>
      <c r="N2025" s="5"/>
      <c r="O2025" s="0" t="s">
        <v>10763</v>
      </c>
      <c r="P2025" s="0" t="s">
        <v>10765</v>
      </c>
      <c r="Q2025" s="0" t="s">
        <v>51</v>
      </c>
      <c r="R2025" s="0" t="s">
        <v>52</v>
      </c>
      <c r="S2025" s="0" t="n">
        <v>11.363</v>
      </c>
      <c r="T2025" s="0" t="n">
        <v>2016</v>
      </c>
      <c r="U2025" s="0" t="n">
        <v>2016</v>
      </c>
      <c r="V2025" s="0" t="n">
        <v>2059</v>
      </c>
      <c r="X2025" s="0" t="n">
        <v>908</v>
      </c>
      <c r="Y2025" s="0" t="s">
        <v>1154</v>
      </c>
      <c r="Z2025" s="0" t="n">
        <v>2016</v>
      </c>
      <c r="AA2025" s="0" t="s">
        <v>54</v>
      </c>
      <c r="AB2025" s="0" t="s">
        <v>54</v>
      </c>
      <c r="AC2025" s="0" t="n">
        <v>18.407</v>
      </c>
      <c r="AD2025" s="0" t="s">
        <v>9312</v>
      </c>
      <c r="AG2025" s="6" t="n">
        <v>42460</v>
      </c>
      <c r="AH2025" s="0" t="n">
        <v>1.161</v>
      </c>
      <c r="AI2025" s="0" t="n">
        <v>1.321</v>
      </c>
      <c r="AJ2025" s="6" t="n">
        <v>42460</v>
      </c>
      <c r="AK2025" s="0" t="n">
        <v>18.407</v>
      </c>
      <c r="AL2025" s="6" t="n">
        <v>42460</v>
      </c>
      <c r="AM2025" s="0" t="n">
        <v>19.575</v>
      </c>
      <c r="AN2025" s="0" t="n">
        <v>22.286</v>
      </c>
      <c r="AO2025" s="0" t="n">
        <v>34.423</v>
      </c>
      <c r="AP2025" s="0" t="n">
        <v>38.462</v>
      </c>
      <c r="AQ2025" s="0" t="s">
        <v>9305</v>
      </c>
      <c r="AR2025" s="0" t="s">
        <v>58</v>
      </c>
      <c r="AS2025" s="0" t="s">
        <v>1154</v>
      </c>
      <c r="AT2025" s="0" t="n">
        <v>127</v>
      </c>
      <c r="AU2025" s="0" t="n">
        <v>179</v>
      </c>
      <c r="AV2025" s="0" t="s">
        <v>7372</v>
      </c>
      <c r="AW2025" s="0" t="s">
        <v>10766</v>
      </c>
      <c r="AX2025" s="0" t="s">
        <v>7372</v>
      </c>
      <c r="AY2025" s="0" t="s">
        <v>10766</v>
      </c>
    </row>
    <row r="2026" customFormat="false" ht="15" hidden="false" customHeight="false" outlineLevel="0" collapsed="false">
      <c r="A2026" s="0" t="s">
        <v>10767</v>
      </c>
      <c r="B2026" s="0" t="s">
        <v>9300</v>
      </c>
      <c r="C2026" s="0" t="s">
        <v>10768</v>
      </c>
      <c r="D2026" s="1" t="s">
        <v>10769</v>
      </c>
      <c r="E2026" s="1" t="s">
        <v>10769</v>
      </c>
      <c r="G2026" s="5" t="s">
        <v>10769</v>
      </c>
      <c r="H2026" s="5"/>
      <c r="I2026" s="5"/>
      <c r="J2026" s="5"/>
      <c r="K2026" s="5"/>
      <c r="L2026" s="5"/>
      <c r="M2026" s="5"/>
      <c r="N2026" s="5"/>
      <c r="O2026" s="0" t="s">
        <v>10768</v>
      </c>
      <c r="P2026" s="0" t="s">
        <v>10770</v>
      </c>
      <c r="Q2026" s="0" t="s">
        <v>51</v>
      </c>
      <c r="R2026" s="0" t="s">
        <v>52</v>
      </c>
      <c r="S2026" s="0" t="n">
        <v>871</v>
      </c>
      <c r="T2026" s="0" t="n">
        <v>2611</v>
      </c>
      <c r="U2026" s="0" t="n">
        <v>2611</v>
      </c>
      <c r="V2026" s="0" t="n">
        <v>2611</v>
      </c>
      <c r="X2026" s="0" t="n">
        <v>988</v>
      </c>
      <c r="Y2026" s="0" t="s">
        <v>1154</v>
      </c>
      <c r="Z2026" s="0" t="n">
        <v>2611</v>
      </c>
      <c r="AA2026" s="0" t="s">
        <v>54</v>
      </c>
      <c r="AB2026" s="0" t="s">
        <v>54</v>
      </c>
      <c r="AC2026" s="0" t="n">
        <v>4.786</v>
      </c>
      <c r="AD2026" s="0" t="s">
        <v>9304</v>
      </c>
      <c r="AG2026" s="6" t="n">
        <v>42460</v>
      </c>
      <c r="AH2026" s="0" t="n">
        <v>2</v>
      </c>
      <c r="AI2026" s="0" t="n">
        <v>2</v>
      </c>
      <c r="AJ2026" s="6" t="n">
        <v>42460</v>
      </c>
      <c r="AK2026" s="0" t="n">
        <v>4.786</v>
      </c>
      <c r="AL2026" s="6" t="n">
        <v>42460</v>
      </c>
      <c r="AM2026" s="0" t="n">
        <v>1.038</v>
      </c>
      <c r="AN2026" s="0" t="n">
        <v>1.182</v>
      </c>
      <c r="AO2026" s="0" t="n">
        <v>475</v>
      </c>
      <c r="AP2026" s="0" t="n">
        <v>531</v>
      </c>
      <c r="AQ2026" s="0" t="s">
        <v>9305</v>
      </c>
      <c r="AR2026" s="0" t="s">
        <v>58</v>
      </c>
      <c r="AS2026" s="0" t="s">
        <v>1154</v>
      </c>
      <c r="AT2026" s="0" t="n">
        <v>18</v>
      </c>
      <c r="AU2026" s="0" t="n">
        <v>30</v>
      </c>
      <c r="AV2026" s="0" t="s">
        <v>9343</v>
      </c>
      <c r="AX2026" s="0" t="s">
        <v>7372</v>
      </c>
    </row>
    <row r="2027" customFormat="false" ht="15" hidden="false" customHeight="false" outlineLevel="0" collapsed="false">
      <c r="A2027" s="0" t="s">
        <v>10771</v>
      </c>
      <c r="B2027" s="0" t="s">
        <v>9300</v>
      </c>
      <c r="C2027" s="0" t="s">
        <v>10772</v>
      </c>
      <c r="D2027" s="1" t="s">
        <v>10773</v>
      </c>
      <c r="E2027" s="1" t="s">
        <v>10773</v>
      </c>
      <c r="G2027" s="5" t="s">
        <v>10773</v>
      </c>
      <c r="H2027" s="5"/>
      <c r="I2027" s="5"/>
      <c r="J2027" s="5"/>
      <c r="K2027" s="5"/>
      <c r="L2027" s="5"/>
      <c r="M2027" s="5"/>
      <c r="N2027" s="5"/>
      <c r="O2027" s="0" t="s">
        <v>10772</v>
      </c>
      <c r="P2027" s="0" t="s">
        <v>10774</v>
      </c>
      <c r="Q2027" s="0" t="s">
        <v>51</v>
      </c>
      <c r="R2027" s="0" t="s">
        <v>52</v>
      </c>
      <c r="S2027" s="0" t="n">
        <v>7.306</v>
      </c>
      <c r="T2027" s="0" t="n">
        <v>2670</v>
      </c>
      <c r="U2027" s="0" t="n">
        <v>2670</v>
      </c>
      <c r="W2027" s="0" t="s">
        <v>10775</v>
      </c>
      <c r="X2027" s="0" t="n">
        <v>307</v>
      </c>
      <c r="Y2027" s="0" t="s">
        <v>1154</v>
      </c>
      <c r="Z2027" s="0" t="n">
        <v>2670</v>
      </c>
      <c r="AA2027" s="0" t="s">
        <v>54</v>
      </c>
      <c r="AB2027" s="0" t="s">
        <v>54</v>
      </c>
      <c r="AC2027" s="0" t="n">
        <v>25.729</v>
      </c>
      <c r="AD2027" s="0" t="s">
        <v>9312</v>
      </c>
      <c r="AG2027" s="6" t="n">
        <v>42460</v>
      </c>
      <c r="AH2027" s="0" t="n">
        <v>173</v>
      </c>
      <c r="AI2027" s="0" t="n">
        <v>197</v>
      </c>
      <c r="AJ2027" s="6" t="n">
        <v>42460</v>
      </c>
      <c r="AK2027" s="0" t="n">
        <v>25.729</v>
      </c>
      <c r="AL2027" s="6" t="n">
        <v>42460</v>
      </c>
      <c r="AM2027" s="0" t="n">
        <v>7.376</v>
      </c>
      <c r="AN2027" s="0" t="n">
        <v>8.398</v>
      </c>
      <c r="AO2027" s="0" t="n">
        <v>5.996</v>
      </c>
      <c r="AP2027" s="0" t="n">
        <v>6.7</v>
      </c>
      <c r="AQ2027" s="0" t="s">
        <v>9305</v>
      </c>
      <c r="AR2027" s="0" t="s">
        <v>58</v>
      </c>
      <c r="AS2027" s="0" t="s">
        <v>1154</v>
      </c>
      <c r="AT2027" s="0" t="n">
        <v>102</v>
      </c>
      <c r="AU2027" s="0" t="n">
        <v>122</v>
      </c>
      <c r="AV2027" s="0" t="s">
        <v>7372</v>
      </c>
      <c r="AW2027" s="0" t="s">
        <v>10776</v>
      </c>
      <c r="AX2027" s="0" t="s">
        <v>7372</v>
      </c>
      <c r="AY2027" s="0" t="s">
        <v>10776</v>
      </c>
    </row>
    <row r="2028" customFormat="false" ht="15" hidden="false" customHeight="false" outlineLevel="0" collapsed="false">
      <c r="A2028" s="0" t="s">
        <v>10777</v>
      </c>
      <c r="B2028" s="0" t="s">
        <v>9300</v>
      </c>
      <c r="C2028" s="0" t="s">
        <v>10778</v>
      </c>
      <c r="D2028" s="1" t="s">
        <v>10779</v>
      </c>
      <c r="E2028" s="1" t="s">
        <v>10779</v>
      </c>
      <c r="G2028" s="5" t="s">
        <v>10779</v>
      </c>
      <c r="H2028" s="5"/>
      <c r="I2028" s="5"/>
      <c r="J2028" s="5"/>
      <c r="K2028" s="5"/>
      <c r="L2028" s="5"/>
      <c r="M2028" s="5"/>
      <c r="N2028" s="5"/>
      <c r="O2028" s="0" t="s">
        <v>10778</v>
      </c>
      <c r="P2028" s="0" t="s">
        <v>10780</v>
      </c>
      <c r="Q2028" s="0" t="s">
        <v>51</v>
      </c>
      <c r="R2028" s="0" t="s">
        <v>52</v>
      </c>
      <c r="S2028" s="0" t="n">
        <v>61.49</v>
      </c>
      <c r="T2028" s="0" t="n">
        <v>4649</v>
      </c>
      <c r="U2028" s="0" t="n">
        <v>4649</v>
      </c>
      <c r="V2028" s="0" t="n">
        <v>4690</v>
      </c>
      <c r="X2028" s="0" t="n">
        <v>1</v>
      </c>
      <c r="Y2028" s="0" t="s">
        <v>1154</v>
      </c>
      <c r="Z2028" s="0" t="n">
        <v>4649</v>
      </c>
      <c r="AA2028" s="0" t="s">
        <v>54</v>
      </c>
      <c r="AB2028" s="0" t="s">
        <v>54</v>
      </c>
      <c r="AC2028" s="0" t="n">
        <v>68.247</v>
      </c>
      <c r="AD2028" s="0" t="s">
        <v>9312</v>
      </c>
      <c r="AG2028" s="6" t="n">
        <v>42460</v>
      </c>
      <c r="AH2028" s="0" t="e">
        <f aca="false">+ac0-1.165</f>
        <v>#NAME?</v>
      </c>
      <c r="AI2028" s="0" t="e">
        <f aca="false">+ac0-1.326</f>
        <v>#NAME?</v>
      </c>
      <c r="AJ2028" s="6" t="n">
        <v>42460</v>
      </c>
      <c r="AK2028" s="0" t="n">
        <v>68.247</v>
      </c>
      <c r="AL2028" s="6" t="n">
        <v>42460</v>
      </c>
      <c r="AM2028" s="0" t="n">
        <v>116.325</v>
      </c>
      <c r="AN2028" s="0" t="n">
        <v>132.436</v>
      </c>
      <c r="AO2028" s="0" t="n">
        <v>28.938</v>
      </c>
      <c r="AP2028" s="0" t="n">
        <v>32.334</v>
      </c>
      <c r="AQ2028" s="0" t="s">
        <v>9305</v>
      </c>
      <c r="AR2028" s="0" t="s">
        <v>58</v>
      </c>
      <c r="AS2028" s="0" t="s">
        <v>1154</v>
      </c>
      <c r="AT2028" s="0" t="n">
        <v>650</v>
      </c>
      <c r="AU2028" s="0" t="n">
        <v>1.132</v>
      </c>
      <c r="AX2028" s="0" t="s">
        <v>7372</v>
      </c>
    </row>
    <row r="2029" customFormat="false" ht="15" hidden="false" customHeight="false" outlineLevel="0" collapsed="false">
      <c r="A2029" s="0" t="s">
        <v>10781</v>
      </c>
      <c r="B2029" s="0" t="s">
        <v>9300</v>
      </c>
      <c r="C2029" s="0" t="s">
        <v>10782</v>
      </c>
      <c r="D2029" s="1" t="s">
        <v>10783</v>
      </c>
      <c r="E2029" s="1" t="s">
        <v>10783</v>
      </c>
      <c r="G2029" s="5" t="s">
        <v>10783</v>
      </c>
      <c r="H2029" s="5"/>
      <c r="I2029" s="5"/>
      <c r="J2029" s="5"/>
      <c r="K2029" s="5"/>
      <c r="L2029" s="5"/>
      <c r="M2029" s="5"/>
      <c r="N2029" s="5"/>
      <c r="O2029" s="0" t="s">
        <v>10782</v>
      </c>
      <c r="P2029" s="0" t="s">
        <v>10784</v>
      </c>
      <c r="Q2029" s="0" t="s">
        <v>51</v>
      </c>
      <c r="R2029" s="0" t="s">
        <v>52</v>
      </c>
      <c r="S2029" s="0" t="n">
        <v>7.768</v>
      </c>
      <c r="T2029" s="0" t="n">
        <v>2434</v>
      </c>
      <c r="U2029" s="0" t="n">
        <v>2434</v>
      </c>
      <c r="X2029" s="0" t="n">
        <v>970</v>
      </c>
      <c r="Y2029" s="0" t="s">
        <v>1154</v>
      </c>
      <c r="Z2029" s="0" t="n">
        <v>2434</v>
      </c>
      <c r="AA2029" s="0" t="s">
        <v>54</v>
      </c>
      <c r="AB2029" s="0" t="s">
        <v>54</v>
      </c>
      <c r="AC2029" s="0" t="n">
        <v>49.826</v>
      </c>
      <c r="AD2029" s="0" t="s">
        <v>9312</v>
      </c>
      <c r="AG2029" s="6" t="n">
        <v>42460</v>
      </c>
      <c r="AH2029" s="0" t="n">
        <v>78</v>
      </c>
      <c r="AI2029" s="0" t="n">
        <v>89</v>
      </c>
      <c r="AJ2029" s="6" t="n">
        <v>42460</v>
      </c>
      <c r="AK2029" s="0" t="n">
        <v>49.826</v>
      </c>
      <c r="AL2029" s="6" t="n">
        <v>42460</v>
      </c>
      <c r="AM2029" s="0" t="n">
        <v>5.504</v>
      </c>
      <c r="AN2029" s="0" t="n">
        <v>6.266</v>
      </c>
      <c r="AO2029" s="0" t="n">
        <v>2.909</v>
      </c>
      <c r="AP2029" s="0" t="n">
        <v>3.251</v>
      </c>
      <c r="AQ2029" s="0" t="s">
        <v>9305</v>
      </c>
      <c r="AR2029" s="0" t="s">
        <v>58</v>
      </c>
      <c r="AS2029" s="0" t="s">
        <v>1154</v>
      </c>
      <c r="AT2029" s="0" t="n">
        <v>127</v>
      </c>
      <c r="AU2029" s="0" t="n">
        <v>214</v>
      </c>
      <c r="AV2029" s="0" t="s">
        <v>9343</v>
      </c>
      <c r="AX2029" s="0" t="s">
        <v>7372</v>
      </c>
      <c r="AY2029" s="0" t="s">
        <v>10785</v>
      </c>
    </row>
    <row r="2030" customFormat="false" ht="15" hidden="false" customHeight="false" outlineLevel="0" collapsed="false">
      <c r="A2030" s="0" t="s">
        <v>10786</v>
      </c>
      <c r="B2030" s="0" t="s">
        <v>9300</v>
      </c>
      <c r="C2030" s="0" t="s">
        <v>10787</v>
      </c>
      <c r="D2030" s="1" t="s">
        <v>10788</v>
      </c>
      <c r="E2030" s="1" t="s">
        <v>10788</v>
      </c>
      <c r="G2030" s="5" t="s">
        <v>10788</v>
      </c>
      <c r="H2030" s="5" t="s">
        <v>10789</v>
      </c>
      <c r="I2030" s="5"/>
      <c r="J2030" s="5"/>
      <c r="K2030" s="5"/>
      <c r="L2030" s="5"/>
      <c r="M2030" s="5"/>
      <c r="N2030" s="5"/>
      <c r="O2030" s="0" t="s">
        <v>10787</v>
      </c>
      <c r="P2030" s="0" t="s">
        <v>10790</v>
      </c>
      <c r="Q2030" s="0" t="s">
        <v>51</v>
      </c>
      <c r="R2030" s="0" t="s">
        <v>52</v>
      </c>
      <c r="S2030" s="0" t="n">
        <v>2.079</v>
      </c>
      <c r="T2030" s="0" t="n">
        <v>2351</v>
      </c>
      <c r="U2030" s="0" t="n">
        <v>2351</v>
      </c>
      <c r="W2030" s="0" t="s">
        <v>10791</v>
      </c>
      <c r="X2030" s="0" t="n">
        <v>1</v>
      </c>
      <c r="Y2030" s="0" t="s">
        <v>1154</v>
      </c>
      <c r="Z2030" s="0" t="n">
        <v>2351</v>
      </c>
      <c r="AA2030" s="0" t="s">
        <v>54</v>
      </c>
      <c r="AB2030" s="0" t="s">
        <v>54</v>
      </c>
      <c r="AC2030" s="0" t="n">
        <v>2.915</v>
      </c>
      <c r="AD2030" s="0" t="s">
        <v>9312</v>
      </c>
      <c r="AG2030" s="6" t="n">
        <v>42460</v>
      </c>
      <c r="AH2030" s="0" t="n">
        <v>126</v>
      </c>
      <c r="AI2030" s="0" t="n">
        <v>143</v>
      </c>
      <c r="AJ2030" s="6" t="n">
        <v>42460</v>
      </c>
      <c r="AK2030" s="0" t="n">
        <v>2.915</v>
      </c>
      <c r="AL2030" s="6" t="n">
        <v>42460</v>
      </c>
      <c r="AM2030" s="0" t="n">
        <v>2.54</v>
      </c>
      <c r="AN2030" s="0" t="n">
        <v>2.892</v>
      </c>
      <c r="AO2030" s="0" t="n">
        <v>1.836</v>
      </c>
      <c r="AP2030" s="0" t="n">
        <v>2.052</v>
      </c>
      <c r="AQ2030" s="0" t="s">
        <v>9305</v>
      </c>
      <c r="AR2030" s="0" t="s">
        <v>58</v>
      </c>
      <c r="AS2030" s="0" t="s">
        <v>1154</v>
      </c>
      <c r="AT2030" s="0" t="n">
        <v>11</v>
      </c>
      <c r="AU2030" s="0" t="n">
        <v>65</v>
      </c>
      <c r="AW2030" s="0" t="s">
        <v>7372</v>
      </c>
      <c r="AX2030" s="0" t="s">
        <v>7372</v>
      </c>
    </row>
    <row r="2031" customFormat="false" ht="15" hidden="false" customHeight="false" outlineLevel="0" collapsed="false">
      <c r="A2031" s="0" t="s">
        <v>10792</v>
      </c>
      <c r="B2031" s="0" t="s">
        <v>9300</v>
      </c>
      <c r="C2031" s="0" t="s">
        <v>10793</v>
      </c>
      <c r="D2031" s="1" t="s">
        <v>10794</v>
      </c>
      <c r="E2031" s="1" t="s">
        <v>10794</v>
      </c>
      <c r="G2031" s="5" t="s">
        <v>10794</v>
      </c>
      <c r="H2031" s="5"/>
      <c r="I2031" s="5"/>
      <c r="J2031" s="5"/>
      <c r="K2031" s="5"/>
      <c r="L2031" s="5"/>
      <c r="M2031" s="5"/>
      <c r="N2031" s="5"/>
      <c r="O2031" s="0" t="s">
        <v>10793</v>
      </c>
      <c r="P2031" s="0" t="s">
        <v>10795</v>
      </c>
      <c r="Q2031" s="0" t="s">
        <v>51</v>
      </c>
      <c r="R2031" s="0" t="s">
        <v>52</v>
      </c>
      <c r="S2031" s="0" t="n">
        <v>12.728</v>
      </c>
      <c r="T2031" s="0" t="n">
        <v>1712</v>
      </c>
      <c r="U2031" s="0" t="n">
        <v>1712</v>
      </c>
      <c r="V2031" s="0" t="n">
        <v>1712</v>
      </c>
      <c r="W2031" s="0" t="s">
        <v>10796</v>
      </c>
      <c r="X2031" s="0" t="n">
        <v>1</v>
      </c>
      <c r="Y2031" s="0" t="s">
        <v>7940</v>
      </c>
      <c r="Z2031" s="0" t="n">
        <v>1712</v>
      </c>
      <c r="AA2031" s="0" t="s">
        <v>54</v>
      </c>
      <c r="AB2031" s="0" t="s">
        <v>54</v>
      </c>
      <c r="AC2031" s="0" t="n">
        <v>33.605</v>
      </c>
      <c r="AD2031" s="0" t="s">
        <v>9312</v>
      </c>
      <c r="AG2031" s="6" t="n">
        <v>42460</v>
      </c>
      <c r="AH2031" s="0" t="n">
        <v>119</v>
      </c>
      <c r="AI2031" s="0" t="n">
        <v>135</v>
      </c>
      <c r="AJ2031" s="6" t="n">
        <v>42460</v>
      </c>
      <c r="AK2031" s="0" t="n">
        <v>33.605</v>
      </c>
      <c r="AL2031" s="6" t="n">
        <v>42460</v>
      </c>
      <c r="AM2031" s="0" t="n">
        <v>15.09</v>
      </c>
      <c r="AN2031" s="0" t="n">
        <v>17.179</v>
      </c>
      <c r="AO2031" s="0" t="n">
        <v>4.676</v>
      </c>
      <c r="AP2031" s="0" t="n">
        <v>5.224</v>
      </c>
      <c r="AQ2031" s="0" t="s">
        <v>9305</v>
      </c>
      <c r="AR2031" s="0" t="s">
        <v>58</v>
      </c>
      <c r="AS2031" s="0" t="s">
        <v>7940</v>
      </c>
      <c r="AT2031" s="0" t="n">
        <v>203</v>
      </c>
      <c r="AU2031" s="0" t="n">
        <v>294</v>
      </c>
      <c r="AV2031" s="0" t="s">
        <v>9312</v>
      </c>
      <c r="AX2031" s="0" t="s">
        <v>7372</v>
      </c>
      <c r="AY2031" s="0" t="s">
        <v>10797</v>
      </c>
    </row>
    <row r="2032" customFormat="false" ht="15" hidden="false" customHeight="false" outlineLevel="0" collapsed="false">
      <c r="A2032" s="0" t="s">
        <v>10798</v>
      </c>
      <c r="B2032" s="0" t="s">
        <v>9300</v>
      </c>
      <c r="C2032" s="0" t="s">
        <v>10799</v>
      </c>
      <c r="D2032" s="1" t="s">
        <v>10800</v>
      </c>
      <c r="E2032" s="1" t="s">
        <v>10800</v>
      </c>
      <c r="G2032" s="5" t="s">
        <v>10800</v>
      </c>
      <c r="H2032" s="5"/>
      <c r="I2032" s="5"/>
      <c r="J2032" s="5"/>
      <c r="K2032" s="5"/>
      <c r="L2032" s="5"/>
      <c r="M2032" s="5"/>
      <c r="N2032" s="5"/>
      <c r="O2032" s="0" t="s">
        <v>10799</v>
      </c>
      <c r="P2032" s="0" t="s">
        <v>10801</v>
      </c>
      <c r="Q2032" s="0" t="s">
        <v>51</v>
      </c>
      <c r="R2032" s="0" t="s">
        <v>52</v>
      </c>
      <c r="S2032" s="0" t="n">
        <v>17.766</v>
      </c>
      <c r="T2032" s="0" t="n">
        <v>1105</v>
      </c>
      <c r="U2032" s="0" t="n">
        <v>1105</v>
      </c>
      <c r="V2032" s="0" t="n">
        <v>1107</v>
      </c>
      <c r="W2032" s="0" t="s">
        <v>10802</v>
      </c>
      <c r="X2032" s="0" t="n">
        <v>930</v>
      </c>
      <c r="Y2032" s="0" t="s">
        <v>1154</v>
      </c>
      <c r="Z2032" s="0" t="n">
        <v>1105</v>
      </c>
      <c r="AA2032" s="0" t="s">
        <v>54</v>
      </c>
      <c r="AB2032" s="0" t="s">
        <v>54</v>
      </c>
      <c r="AC2032" s="0" t="n">
        <v>39.733</v>
      </c>
      <c r="AD2032" s="0" t="s">
        <v>9312</v>
      </c>
      <c r="AG2032" s="6" t="n">
        <v>42735</v>
      </c>
      <c r="AH2032" s="0" t="n">
        <v>960</v>
      </c>
      <c r="AI2032" s="0" t="n">
        <v>1.012</v>
      </c>
      <c r="AJ2032" s="6" t="n">
        <v>42735</v>
      </c>
      <c r="AK2032" s="0" t="n">
        <v>39.733</v>
      </c>
      <c r="AL2032" s="6" t="n">
        <v>42735</v>
      </c>
      <c r="AM2032" s="0" t="n">
        <v>19.072</v>
      </c>
      <c r="AN2032" s="0" t="n">
        <v>20.104</v>
      </c>
      <c r="AO2032" s="0" t="n">
        <v>17.11</v>
      </c>
      <c r="AP2032" s="0" t="n">
        <v>19.118</v>
      </c>
      <c r="AQ2032" s="0" t="s">
        <v>9305</v>
      </c>
      <c r="AR2032" s="0" t="s">
        <v>58</v>
      </c>
      <c r="AS2032" s="0" t="s">
        <v>1154</v>
      </c>
      <c r="AT2032" s="0" t="n">
        <v>264</v>
      </c>
      <c r="AU2032" s="0" t="n">
        <v>286</v>
      </c>
      <c r="AX2032" s="0" t="s">
        <v>7372</v>
      </c>
      <c r="AY2032" s="0" t="s">
        <v>10803</v>
      </c>
    </row>
    <row r="2033" customFormat="false" ht="15" hidden="false" customHeight="false" outlineLevel="0" collapsed="false">
      <c r="A2033" s="0" t="s">
        <v>10804</v>
      </c>
      <c r="B2033" s="0" t="s">
        <v>9300</v>
      </c>
      <c r="C2033" s="0" t="s">
        <v>10805</v>
      </c>
      <c r="D2033" s="1" t="s">
        <v>10806</v>
      </c>
      <c r="E2033" s="1" t="s">
        <v>10806</v>
      </c>
      <c r="G2033" s="5" t="s">
        <v>10806</v>
      </c>
      <c r="H2033" s="5"/>
      <c r="I2033" s="5"/>
      <c r="J2033" s="5"/>
      <c r="K2033" s="5"/>
      <c r="L2033" s="5"/>
      <c r="M2033" s="5"/>
      <c r="N2033" s="5"/>
      <c r="O2033" s="0" t="s">
        <v>10805</v>
      </c>
      <c r="P2033" s="0" t="s">
        <v>10807</v>
      </c>
      <c r="Q2033" s="0" t="s">
        <v>51</v>
      </c>
      <c r="R2033" s="0" t="s">
        <v>52</v>
      </c>
      <c r="S2033" s="0" t="n">
        <v>18.684</v>
      </c>
      <c r="T2033" s="0" t="n">
        <v>2060</v>
      </c>
      <c r="U2033" s="0" t="n">
        <v>2060</v>
      </c>
      <c r="V2033" s="0" t="n">
        <v>1399</v>
      </c>
      <c r="X2033" s="0" t="n">
        <v>410</v>
      </c>
      <c r="Y2033" s="0" t="s">
        <v>1154</v>
      </c>
      <c r="Z2033" s="0" t="n">
        <v>2060</v>
      </c>
      <c r="AA2033" s="0" t="s">
        <v>54</v>
      </c>
      <c r="AB2033" s="0" t="s">
        <v>54</v>
      </c>
      <c r="AC2033" s="0" t="n">
        <v>45.839</v>
      </c>
      <c r="AD2033" s="0" t="s">
        <v>9312</v>
      </c>
      <c r="AG2033" s="6" t="n">
        <v>42460</v>
      </c>
      <c r="AH2033" s="0" t="n">
        <v>703</v>
      </c>
      <c r="AI2033" s="0" t="n">
        <v>800</v>
      </c>
      <c r="AJ2033" s="6" t="n">
        <v>42460</v>
      </c>
      <c r="AK2033" s="0" t="n">
        <v>45.839</v>
      </c>
      <c r="AL2033" s="6" t="n">
        <v>42460</v>
      </c>
      <c r="AM2033" s="0" t="n">
        <v>17.768</v>
      </c>
      <c r="AN2033" s="0" t="n">
        <v>20.229</v>
      </c>
      <c r="AO2033" s="0" t="n">
        <v>12.27</v>
      </c>
      <c r="AP2033" s="0" t="n">
        <v>13.71</v>
      </c>
      <c r="AQ2033" s="0" t="s">
        <v>9305</v>
      </c>
      <c r="AR2033" s="0" t="s">
        <v>58</v>
      </c>
      <c r="AS2033" s="0" t="s">
        <v>1154</v>
      </c>
      <c r="AT2033" s="0" t="n">
        <v>157</v>
      </c>
      <c r="AU2033" s="0" t="n">
        <v>266</v>
      </c>
      <c r="AV2033" s="0" t="s">
        <v>7372</v>
      </c>
      <c r="AX2033" s="0" t="s">
        <v>7372</v>
      </c>
    </row>
    <row r="2034" customFormat="false" ht="15" hidden="false" customHeight="false" outlineLevel="0" collapsed="false">
      <c r="A2034" s="0" t="s">
        <v>10808</v>
      </c>
      <c r="B2034" s="0" t="s">
        <v>9300</v>
      </c>
      <c r="C2034" s="0" t="s">
        <v>10809</v>
      </c>
      <c r="D2034" s="1" t="s">
        <v>10810</v>
      </c>
      <c r="E2034" s="1" t="s">
        <v>10810</v>
      </c>
      <c r="G2034" s="5" t="s">
        <v>10810</v>
      </c>
      <c r="H2034" s="5"/>
      <c r="I2034" s="5"/>
      <c r="J2034" s="5"/>
      <c r="K2034" s="5"/>
      <c r="L2034" s="5"/>
      <c r="M2034" s="5"/>
      <c r="N2034" s="5"/>
      <c r="O2034" s="0" t="s">
        <v>10809</v>
      </c>
      <c r="P2034" s="0" t="s">
        <v>10811</v>
      </c>
      <c r="Q2034" s="0" t="s">
        <v>51</v>
      </c>
      <c r="R2034" s="0" t="s">
        <v>52</v>
      </c>
      <c r="S2034" s="0" t="n">
        <v>12.188</v>
      </c>
      <c r="T2034" s="0" t="n">
        <v>2120</v>
      </c>
      <c r="U2034" s="0" t="n">
        <v>2120</v>
      </c>
      <c r="W2034" s="0" t="s">
        <v>10812</v>
      </c>
      <c r="X2034" s="0" t="n">
        <v>870</v>
      </c>
      <c r="Y2034" s="0" t="s">
        <v>1154</v>
      </c>
      <c r="Z2034" s="0" t="n">
        <v>2120</v>
      </c>
      <c r="AA2034" s="0" t="s">
        <v>54</v>
      </c>
      <c r="AB2034" s="0" t="s">
        <v>54</v>
      </c>
      <c r="AC2034" s="0" t="n">
        <v>17.217</v>
      </c>
      <c r="AD2034" s="0" t="s">
        <v>9312</v>
      </c>
      <c r="AG2034" s="6" t="n">
        <v>42460</v>
      </c>
      <c r="AH2034" s="0" t="n">
        <v>1.51</v>
      </c>
      <c r="AI2034" s="0" t="n">
        <v>1.72</v>
      </c>
      <c r="AJ2034" s="6" t="n">
        <v>42460</v>
      </c>
      <c r="AK2034" s="0" t="n">
        <v>17.217</v>
      </c>
      <c r="AL2034" s="6" t="n">
        <v>42460</v>
      </c>
      <c r="AM2034" s="0" t="n">
        <v>14.032</v>
      </c>
      <c r="AN2034" s="0" t="n">
        <v>15.976</v>
      </c>
      <c r="AO2034" s="0" t="n">
        <v>23.464</v>
      </c>
      <c r="AP2034" s="0" t="n">
        <v>26.217</v>
      </c>
      <c r="AQ2034" s="0" t="s">
        <v>9305</v>
      </c>
      <c r="AR2034" s="0" t="s">
        <v>58</v>
      </c>
      <c r="AS2034" s="0" t="s">
        <v>1154</v>
      </c>
      <c r="AT2034" s="0" t="n">
        <v>96</v>
      </c>
      <c r="AU2034" s="0" t="n">
        <v>119</v>
      </c>
      <c r="AV2034" s="0" t="s">
        <v>10813</v>
      </c>
      <c r="AX2034" s="0" t="s">
        <v>7372</v>
      </c>
      <c r="AY2034" s="0" t="s">
        <v>10814</v>
      </c>
    </row>
    <row r="2035" customFormat="false" ht="15" hidden="false" customHeight="false" outlineLevel="0" collapsed="false">
      <c r="A2035" s="0" t="s">
        <v>10815</v>
      </c>
      <c r="B2035" s="0" t="s">
        <v>9300</v>
      </c>
      <c r="C2035" s="0" t="s">
        <v>10816</v>
      </c>
      <c r="D2035" s="1" t="s">
        <v>10817</v>
      </c>
      <c r="E2035" s="1" t="s">
        <v>10817</v>
      </c>
      <c r="G2035" s="5" t="s">
        <v>10817</v>
      </c>
      <c r="H2035" s="5"/>
      <c r="I2035" s="5"/>
      <c r="J2035" s="5"/>
      <c r="K2035" s="5"/>
      <c r="L2035" s="5"/>
      <c r="M2035" s="5"/>
      <c r="N2035" s="5"/>
      <c r="Q2035" s="0" t="s">
        <v>51</v>
      </c>
      <c r="R2035" s="0" t="s">
        <v>119</v>
      </c>
      <c r="S2035" s="0" t="n">
        <v>29</v>
      </c>
      <c r="T2035" s="0" t="n">
        <v>6130</v>
      </c>
      <c r="U2035" s="0" t="n">
        <v>6130</v>
      </c>
      <c r="V2035" s="0" t="n">
        <v>6120</v>
      </c>
      <c r="X2035" s="0" t="n">
        <v>0</v>
      </c>
      <c r="Y2035" s="0" t="s">
        <v>512</v>
      </c>
      <c r="AD2035" s="0" t="s">
        <v>10818</v>
      </c>
      <c r="AG2035" s="6" t="n">
        <v>42460</v>
      </c>
      <c r="AH2035" s="0" t="n">
        <v>0</v>
      </c>
      <c r="AI2035" s="0" t="n">
        <v>0</v>
      </c>
      <c r="AJ2035" s="6" t="n">
        <v>42460</v>
      </c>
      <c r="AK2035" s="0" t="n">
        <v>45</v>
      </c>
      <c r="AL2035" s="6" t="n">
        <v>42460</v>
      </c>
      <c r="AM2035" s="0" t="n">
        <v>28</v>
      </c>
      <c r="AN2035" s="0" t="n">
        <v>32</v>
      </c>
      <c r="AO2035" s="0" t="s">
        <v>56</v>
      </c>
      <c r="AP2035" s="0" t="s">
        <v>56</v>
      </c>
      <c r="AQ2035" s="0" t="s">
        <v>70</v>
      </c>
      <c r="AR2035" s="0" t="s">
        <v>70</v>
      </c>
      <c r="AS2035" s="0" t="s">
        <v>512</v>
      </c>
      <c r="AT2035" s="0" t="n">
        <v>0</v>
      </c>
      <c r="AU2035" s="0" t="n">
        <v>0</v>
      </c>
      <c r="AX2035" s="0" t="s">
        <v>7372</v>
      </c>
    </row>
    <row r="2036" customFormat="false" ht="15" hidden="false" customHeight="false" outlineLevel="0" collapsed="false">
      <c r="A2036" s="0" t="s">
        <v>10819</v>
      </c>
      <c r="B2036" s="0" t="s">
        <v>9300</v>
      </c>
      <c r="C2036" s="0" t="s">
        <v>10820</v>
      </c>
      <c r="D2036" s="1" t="s">
        <v>10821</v>
      </c>
      <c r="E2036" s="1" t="s">
        <v>10821</v>
      </c>
      <c r="G2036" s="5" t="s">
        <v>10821</v>
      </c>
      <c r="H2036" s="5"/>
      <c r="I2036" s="5"/>
      <c r="J2036" s="5"/>
      <c r="K2036" s="5"/>
      <c r="L2036" s="5"/>
      <c r="M2036" s="5"/>
      <c r="N2036" s="5"/>
      <c r="O2036" s="0" t="s">
        <v>10820</v>
      </c>
      <c r="P2036" s="0" t="s">
        <v>10822</v>
      </c>
      <c r="Q2036" s="0" t="s">
        <v>51</v>
      </c>
      <c r="R2036" s="0" t="s">
        <v>52</v>
      </c>
      <c r="S2036" s="0" t="n">
        <v>9.16</v>
      </c>
      <c r="T2036" s="0" t="n">
        <v>2670</v>
      </c>
      <c r="U2036" s="0" t="n">
        <v>2670</v>
      </c>
      <c r="V2036" s="0" t="n">
        <v>2823</v>
      </c>
      <c r="W2036" s="0" t="s">
        <v>10823</v>
      </c>
      <c r="X2036" s="0" t="n">
        <v>792</v>
      </c>
      <c r="Y2036" s="0" t="s">
        <v>1154</v>
      </c>
      <c r="Z2036" s="0" t="n">
        <v>2670</v>
      </c>
      <c r="AA2036" s="0" t="s">
        <v>54</v>
      </c>
      <c r="AB2036" s="0" t="s">
        <v>54</v>
      </c>
      <c r="AC2036" s="0" t="n">
        <v>43.332</v>
      </c>
      <c r="AD2036" s="0" t="s">
        <v>9312</v>
      </c>
      <c r="AG2036" s="6" t="n">
        <v>42460</v>
      </c>
      <c r="AH2036" s="0" t="n">
        <v>249</v>
      </c>
      <c r="AI2036" s="0" t="n">
        <v>284</v>
      </c>
      <c r="AJ2036" s="6" t="n">
        <v>42460</v>
      </c>
      <c r="AK2036" s="0" t="n">
        <v>43.332</v>
      </c>
      <c r="AL2036" s="6" t="n">
        <v>42460</v>
      </c>
      <c r="AM2036" s="0" t="n">
        <v>7.614</v>
      </c>
      <c r="AN2036" s="0" t="n">
        <v>8.669</v>
      </c>
      <c r="AO2036" s="0" t="n">
        <v>3.632</v>
      </c>
      <c r="AP2036" s="0" t="n">
        <v>4.058</v>
      </c>
      <c r="AQ2036" s="0" t="s">
        <v>9305</v>
      </c>
      <c r="AR2036" s="0" t="s">
        <v>58</v>
      </c>
      <c r="AS2036" s="0" t="s">
        <v>1154</v>
      </c>
      <c r="AT2036" s="0" t="n">
        <v>193</v>
      </c>
      <c r="AU2036" s="0" t="n">
        <v>213</v>
      </c>
      <c r="AV2036" s="0" t="s">
        <v>9312</v>
      </c>
      <c r="AW2036" s="0" t="s">
        <v>9312</v>
      </c>
      <c r="AX2036" s="0" t="s">
        <v>7372</v>
      </c>
      <c r="AY2036" s="0" t="s">
        <v>10824</v>
      </c>
    </row>
    <row r="2037" customFormat="false" ht="15" hidden="false" customHeight="false" outlineLevel="0" collapsed="false">
      <c r="A2037" s="0" t="s">
        <v>10825</v>
      </c>
      <c r="B2037" s="0" t="s">
        <v>9300</v>
      </c>
      <c r="C2037" s="0" t="s">
        <v>10826</v>
      </c>
      <c r="D2037" s="1" t="s">
        <v>10827</v>
      </c>
      <c r="E2037" s="1" t="s">
        <v>10827</v>
      </c>
      <c r="G2037" s="5" t="s">
        <v>10827</v>
      </c>
      <c r="H2037" s="5"/>
      <c r="I2037" s="5"/>
      <c r="J2037" s="5"/>
      <c r="K2037" s="5"/>
      <c r="L2037" s="5"/>
      <c r="M2037" s="5"/>
      <c r="N2037" s="5"/>
      <c r="O2037" s="0" t="s">
        <v>10826</v>
      </c>
      <c r="P2037" s="0" t="s">
        <v>10828</v>
      </c>
      <c r="Q2037" s="0" t="s">
        <v>51</v>
      </c>
      <c r="R2037" s="0" t="s">
        <v>52</v>
      </c>
      <c r="S2037" s="0" t="n">
        <v>66</v>
      </c>
      <c r="T2037" s="0" t="n">
        <v>2651</v>
      </c>
      <c r="U2037" s="0" t="n">
        <v>2651</v>
      </c>
      <c r="X2037" s="0" t="n">
        <v>999</v>
      </c>
      <c r="Y2037" s="0" t="s">
        <v>53</v>
      </c>
      <c r="Z2037" s="0" t="n">
        <v>2651</v>
      </c>
      <c r="AA2037" s="0" t="s">
        <v>54</v>
      </c>
      <c r="AB2037" s="0" t="s">
        <v>54</v>
      </c>
      <c r="AC2037" s="0" t="n">
        <v>342</v>
      </c>
      <c r="AD2037" s="0" t="s">
        <v>10829</v>
      </c>
      <c r="AG2037" s="6" t="n">
        <v>42460</v>
      </c>
      <c r="AH2037" s="0" t="n">
        <v>4</v>
      </c>
      <c r="AI2037" s="0" t="n">
        <v>4</v>
      </c>
      <c r="AJ2037" s="6" t="n">
        <v>42460</v>
      </c>
      <c r="AK2037" s="0" t="n">
        <v>342</v>
      </c>
      <c r="AL2037" s="6" t="n">
        <v>42460</v>
      </c>
      <c r="AM2037" s="0" t="n">
        <v>103</v>
      </c>
      <c r="AN2037" s="0" t="n">
        <v>117</v>
      </c>
      <c r="AO2037" s="0" t="n">
        <v>47</v>
      </c>
      <c r="AP2037" s="0" t="n">
        <v>52</v>
      </c>
      <c r="AQ2037" s="0" t="s">
        <v>9305</v>
      </c>
      <c r="AR2037" s="0" t="s">
        <v>58</v>
      </c>
      <c r="AS2037" s="0" t="s">
        <v>53</v>
      </c>
      <c r="AT2037" s="0" t="n">
        <v>5</v>
      </c>
      <c r="AU2037" s="0" t="n">
        <v>7</v>
      </c>
      <c r="AV2037" s="0" t="s">
        <v>10830</v>
      </c>
      <c r="AX2037" s="0" t="s">
        <v>7372</v>
      </c>
      <c r="AY2037" s="0" t="s">
        <v>10831</v>
      </c>
    </row>
    <row r="2038" customFormat="false" ht="15" hidden="false" customHeight="false" outlineLevel="0" collapsed="false">
      <c r="A2038" s="0" t="s">
        <v>10832</v>
      </c>
      <c r="B2038" s="0" t="s">
        <v>9300</v>
      </c>
      <c r="C2038" s="0" t="s">
        <v>10833</v>
      </c>
      <c r="D2038" s="1" t="s">
        <v>10834</v>
      </c>
      <c r="E2038" s="1" t="s">
        <v>10834</v>
      </c>
      <c r="G2038" s="5" t="s">
        <v>10834</v>
      </c>
      <c r="H2038" s="5"/>
      <c r="I2038" s="5"/>
      <c r="J2038" s="5"/>
      <c r="K2038" s="5"/>
      <c r="L2038" s="5"/>
      <c r="M2038" s="5"/>
      <c r="N2038" s="5"/>
      <c r="O2038" s="0" t="s">
        <v>10833</v>
      </c>
      <c r="P2038" s="0" t="s">
        <v>10835</v>
      </c>
      <c r="Q2038" s="0" t="s">
        <v>51</v>
      </c>
      <c r="R2038" s="0" t="s">
        <v>52</v>
      </c>
      <c r="S2038" s="0" t="n">
        <v>624</v>
      </c>
      <c r="T2038" s="0" t="n">
        <v>2611</v>
      </c>
      <c r="U2038" s="0" t="n">
        <v>2611</v>
      </c>
      <c r="V2038" s="0" t="n">
        <v>4652</v>
      </c>
      <c r="X2038" s="0" t="n">
        <v>47</v>
      </c>
      <c r="Y2038" s="0" t="s">
        <v>1154</v>
      </c>
      <c r="Z2038" s="0" t="n">
        <v>2611</v>
      </c>
      <c r="AA2038" s="0" t="s">
        <v>54</v>
      </c>
      <c r="AB2038" s="0" t="s">
        <v>54</v>
      </c>
      <c r="AC2038" s="0" t="n">
        <v>1.559</v>
      </c>
      <c r="AD2038" s="0" t="s">
        <v>10829</v>
      </c>
      <c r="AG2038" s="6" t="n">
        <v>42460</v>
      </c>
      <c r="AH2038" s="0" t="n">
        <v>76</v>
      </c>
      <c r="AI2038" s="0" t="n">
        <v>86</v>
      </c>
      <c r="AJ2038" s="6" t="n">
        <v>42460</v>
      </c>
      <c r="AK2038" s="0" t="n">
        <v>1.559</v>
      </c>
      <c r="AL2038" s="6" t="n">
        <v>42460</v>
      </c>
      <c r="AM2038" s="0" t="n">
        <v>795</v>
      </c>
      <c r="AN2038" s="0" t="n">
        <v>905</v>
      </c>
      <c r="AO2038" s="0" t="n">
        <v>1.262</v>
      </c>
      <c r="AP2038" s="0" t="n">
        <v>1.41</v>
      </c>
      <c r="AQ2038" s="0" t="s">
        <v>9305</v>
      </c>
      <c r="AR2038" s="0" t="s">
        <v>58</v>
      </c>
      <c r="AS2038" s="0" t="s">
        <v>1154</v>
      </c>
      <c r="AT2038" s="0" t="n">
        <v>27</v>
      </c>
      <c r="AU2038" s="0" t="n">
        <v>31</v>
      </c>
      <c r="AV2038" s="0" t="s">
        <v>7372</v>
      </c>
      <c r="AW2038" s="0" t="s">
        <v>10836</v>
      </c>
      <c r="AX2038" s="0" t="s">
        <v>7372</v>
      </c>
      <c r="AY2038" s="0" t="s">
        <v>10837</v>
      </c>
    </row>
    <row r="2039" customFormat="false" ht="15" hidden="false" customHeight="false" outlineLevel="0" collapsed="false">
      <c r="A2039" s="0" t="s">
        <v>10838</v>
      </c>
      <c r="B2039" s="0" t="s">
        <v>9300</v>
      </c>
      <c r="C2039" s="0" t="s">
        <v>10839</v>
      </c>
      <c r="D2039" s="1" t="s">
        <v>10840</v>
      </c>
      <c r="E2039" s="1" t="s">
        <v>10840</v>
      </c>
      <c r="G2039" s="5" t="s">
        <v>10840</v>
      </c>
      <c r="H2039" s="5"/>
      <c r="I2039" s="5"/>
      <c r="J2039" s="5"/>
      <c r="K2039" s="5"/>
      <c r="L2039" s="5"/>
      <c r="M2039" s="5"/>
      <c r="N2039" s="5" t="s">
        <v>10841</v>
      </c>
      <c r="O2039" s="0" t="s">
        <v>10839</v>
      </c>
      <c r="P2039" s="0" t="s">
        <v>10842</v>
      </c>
      <c r="Q2039" s="0" t="s">
        <v>51</v>
      </c>
      <c r="R2039" s="0" t="s">
        <v>52</v>
      </c>
      <c r="S2039" s="0" t="n">
        <v>14.778</v>
      </c>
      <c r="T2039" s="0" t="n">
        <v>1920</v>
      </c>
      <c r="U2039" s="0" t="n">
        <v>1920</v>
      </c>
      <c r="X2039" s="0" t="n">
        <v>953</v>
      </c>
      <c r="Y2039" s="0" t="s">
        <v>7940</v>
      </c>
      <c r="Z2039" s="0" t="n">
        <v>1920</v>
      </c>
      <c r="AA2039" s="0" t="s">
        <v>54</v>
      </c>
      <c r="AB2039" s="0" t="s">
        <v>54</v>
      </c>
      <c r="AC2039" s="0" t="n">
        <v>4.511</v>
      </c>
      <c r="AD2039" s="0" t="s">
        <v>9355</v>
      </c>
      <c r="AG2039" s="6" t="n">
        <v>42735</v>
      </c>
      <c r="AH2039" s="0" t="n">
        <v>137</v>
      </c>
      <c r="AI2039" s="0" t="n">
        <v>145</v>
      </c>
      <c r="AJ2039" s="6" t="n">
        <v>42735</v>
      </c>
      <c r="AK2039" s="0" t="n">
        <v>4.511</v>
      </c>
      <c r="AL2039" s="6" t="n">
        <v>42735</v>
      </c>
      <c r="AM2039" s="0" t="n">
        <v>7.928</v>
      </c>
      <c r="AN2039" s="0" t="n">
        <v>8.357</v>
      </c>
      <c r="AO2039" s="0" t="n">
        <v>3.212</v>
      </c>
      <c r="AP2039" s="0" t="n">
        <v>3.589</v>
      </c>
      <c r="AQ2039" s="0" t="s">
        <v>9305</v>
      </c>
      <c r="AR2039" s="0" t="s">
        <v>58</v>
      </c>
      <c r="AS2039" s="0" t="s">
        <v>7940</v>
      </c>
      <c r="AT2039" s="0" t="n">
        <v>36</v>
      </c>
      <c r="AU2039" s="0" t="n">
        <v>78</v>
      </c>
      <c r="AV2039" s="0" t="s">
        <v>9312</v>
      </c>
      <c r="AW2039" s="0" t="s">
        <v>9312</v>
      </c>
      <c r="AX2039" s="0" t="s">
        <v>7372</v>
      </c>
    </row>
    <row r="2040" customFormat="false" ht="15" hidden="false" customHeight="false" outlineLevel="0" collapsed="false">
      <c r="A2040" s="0" t="s">
        <v>10843</v>
      </c>
      <c r="B2040" s="0" t="s">
        <v>9300</v>
      </c>
      <c r="C2040" s="0" t="s">
        <v>10844</v>
      </c>
      <c r="D2040" s="1" t="s">
        <v>10845</v>
      </c>
      <c r="E2040" s="1" t="s">
        <v>10845</v>
      </c>
      <c r="G2040" s="5" t="s">
        <v>10845</v>
      </c>
      <c r="H2040" s="5"/>
      <c r="I2040" s="5"/>
      <c r="J2040" s="5"/>
      <c r="K2040" s="5"/>
      <c r="L2040" s="5"/>
      <c r="M2040" s="5"/>
      <c r="N2040" s="5"/>
      <c r="O2040" s="0" t="s">
        <v>10844</v>
      </c>
      <c r="P2040" s="0" t="s">
        <v>10846</v>
      </c>
      <c r="Q2040" s="0" t="s">
        <v>51</v>
      </c>
      <c r="R2040" s="0" t="s">
        <v>52</v>
      </c>
      <c r="S2040" s="0" t="n">
        <v>1.159</v>
      </c>
      <c r="T2040" s="0" t="n">
        <v>2059</v>
      </c>
      <c r="U2040" s="0" t="n">
        <v>2059</v>
      </c>
      <c r="W2040" s="0" t="s">
        <v>10847</v>
      </c>
      <c r="X2040" s="0" t="n">
        <v>1</v>
      </c>
      <c r="Y2040" s="0" t="s">
        <v>1154</v>
      </c>
      <c r="Z2040" s="0" t="n">
        <v>2059</v>
      </c>
      <c r="AA2040" s="0" t="s">
        <v>54</v>
      </c>
      <c r="AB2040" s="0" t="s">
        <v>54</v>
      </c>
      <c r="AC2040" s="0" t="n">
        <v>2.411</v>
      </c>
      <c r="AD2040" s="0" t="s">
        <v>9312</v>
      </c>
      <c r="AG2040" s="6" t="n">
        <v>42735</v>
      </c>
      <c r="AH2040" s="0" t="n">
        <v>112</v>
      </c>
      <c r="AI2040" s="0" t="n">
        <v>118</v>
      </c>
      <c r="AJ2040" s="6" t="n">
        <v>42735</v>
      </c>
      <c r="AK2040" s="0" t="n">
        <v>2.411</v>
      </c>
      <c r="AL2040" s="6" t="n">
        <v>42735</v>
      </c>
      <c r="AM2040" s="0" t="n">
        <v>1.783</v>
      </c>
      <c r="AN2040" s="0" t="n">
        <v>1.879</v>
      </c>
      <c r="AO2040" s="0" t="n">
        <v>1.543</v>
      </c>
      <c r="AP2040" s="0" t="n">
        <v>1.724</v>
      </c>
      <c r="AQ2040" s="0" t="s">
        <v>9305</v>
      </c>
      <c r="AR2040" s="0" t="s">
        <v>58</v>
      </c>
      <c r="AS2040" s="0" t="s">
        <v>1154</v>
      </c>
      <c r="AT2040" s="0" t="n">
        <v>14</v>
      </c>
      <c r="AU2040" s="0" t="n">
        <v>41</v>
      </c>
      <c r="AV2040" s="0" t="s">
        <v>9312</v>
      </c>
      <c r="AW2040" s="0" t="s">
        <v>7372</v>
      </c>
      <c r="AX2040" s="0" t="s">
        <v>7372</v>
      </c>
      <c r="AY2040" s="0" t="s">
        <v>10848</v>
      </c>
    </row>
    <row r="2041" customFormat="false" ht="15" hidden="false" customHeight="false" outlineLevel="0" collapsed="false">
      <c r="A2041" s="0" t="s">
        <v>10849</v>
      </c>
      <c r="B2041" s="0" t="s">
        <v>9300</v>
      </c>
      <c r="C2041" s="0" t="s">
        <v>10850</v>
      </c>
      <c r="E2041" s="1" t="s">
        <v>10850</v>
      </c>
      <c r="F2041" s="1" t="s">
        <v>10851</v>
      </c>
      <c r="G2041" s="5" t="s">
        <v>10851</v>
      </c>
      <c r="H2041" s="5"/>
      <c r="I2041" s="5"/>
      <c r="J2041" s="5"/>
      <c r="K2041" s="5"/>
      <c r="L2041" s="5"/>
      <c r="M2041" s="5"/>
      <c r="N2041" s="5"/>
      <c r="O2041" s="0" t="s">
        <v>10852</v>
      </c>
      <c r="P2041" s="0" t="s">
        <v>10853</v>
      </c>
      <c r="Q2041" s="0" t="s">
        <v>51</v>
      </c>
      <c r="R2041" s="0" t="s">
        <v>52</v>
      </c>
      <c r="S2041" s="0" t="n">
        <v>5.913</v>
      </c>
      <c r="T2041" s="0" t="n">
        <v>2932</v>
      </c>
      <c r="U2041" s="0" t="n">
        <v>2932</v>
      </c>
      <c r="X2041" s="0" t="n">
        <v>182</v>
      </c>
      <c r="Y2041" s="0" t="s">
        <v>67</v>
      </c>
      <c r="Z2041" s="0" t="n">
        <v>4669</v>
      </c>
      <c r="AA2041" s="0" t="s">
        <v>10854</v>
      </c>
      <c r="AB2041" s="0" t="s">
        <v>56</v>
      </c>
      <c r="AC2041" s="0" t="n">
        <v>1</v>
      </c>
      <c r="AD2041" s="0" t="s">
        <v>9312</v>
      </c>
      <c r="AG2041" s="6" t="n">
        <v>42825</v>
      </c>
      <c r="AH2041" s="0" t="n">
        <v>-664</v>
      </c>
      <c r="AI2041" s="0" t="n">
        <v>-710</v>
      </c>
      <c r="AJ2041" s="6" t="n">
        <v>42825</v>
      </c>
      <c r="AK2041" s="0" t="n">
        <v>45.792</v>
      </c>
      <c r="AL2041" s="6" t="n">
        <v>42825</v>
      </c>
      <c r="AM2041" s="0" t="n">
        <v>3.597</v>
      </c>
      <c r="AN2041" s="0" t="n">
        <v>3.846</v>
      </c>
      <c r="AO2041" s="0" t="n">
        <v>12</v>
      </c>
      <c r="AP2041" s="0" t="n">
        <v>14</v>
      </c>
      <c r="AQ2041" s="0" t="s">
        <v>189</v>
      </c>
      <c r="AR2041" s="0" t="s">
        <v>189</v>
      </c>
      <c r="AS2041" s="0" t="s">
        <v>67</v>
      </c>
      <c r="AT2041" s="0" t="n">
        <v>92</v>
      </c>
      <c r="AU2041" s="0" t="n">
        <v>50</v>
      </c>
      <c r="AV2041" s="0" t="s">
        <v>7372</v>
      </c>
      <c r="AX2041" s="0" t="s">
        <v>7372</v>
      </c>
      <c r="AY2041" s="0" t="s">
        <v>10855</v>
      </c>
    </row>
    <row r="2042" customFormat="false" ht="15" hidden="false" customHeight="false" outlineLevel="0" collapsed="false">
      <c r="A2042" s="0" t="s">
        <v>10856</v>
      </c>
      <c r="B2042" s="0" t="s">
        <v>9300</v>
      </c>
      <c r="C2042" s="0" t="s">
        <v>10857</v>
      </c>
      <c r="D2042" s="1" t="s">
        <v>10858</v>
      </c>
      <c r="E2042" s="1" t="s">
        <v>10858</v>
      </c>
      <c r="G2042" s="5" t="s">
        <v>10858</v>
      </c>
      <c r="H2042" s="5"/>
      <c r="I2042" s="5"/>
      <c r="J2042" s="5"/>
      <c r="K2042" s="5"/>
      <c r="L2042" s="5"/>
      <c r="M2042" s="5"/>
      <c r="N2042" s="5"/>
      <c r="O2042" s="0" t="s">
        <v>10857</v>
      </c>
      <c r="P2042" s="0" t="s">
        <v>10859</v>
      </c>
      <c r="Q2042" s="0" t="s">
        <v>51</v>
      </c>
      <c r="R2042" s="0" t="s">
        <v>52</v>
      </c>
      <c r="S2042" s="0" t="n">
        <v>71.968</v>
      </c>
      <c r="T2042" s="0" t="n">
        <v>2640</v>
      </c>
      <c r="U2042" s="0" t="n">
        <v>2640</v>
      </c>
      <c r="V2042" s="0" t="n">
        <v>2611</v>
      </c>
      <c r="W2042" s="0" t="s">
        <v>10860</v>
      </c>
      <c r="X2042" s="0" t="n">
        <v>998</v>
      </c>
      <c r="Y2042" s="0" t="s">
        <v>1154</v>
      </c>
      <c r="Z2042" s="0" t="n">
        <v>2640</v>
      </c>
      <c r="AA2042" s="0" t="s">
        <v>54</v>
      </c>
      <c r="AB2042" s="0" t="s">
        <v>54</v>
      </c>
      <c r="AC2042" s="0" t="n">
        <v>125.3</v>
      </c>
      <c r="AD2042" s="0" t="s">
        <v>9312</v>
      </c>
      <c r="AG2042" s="6" t="n">
        <v>42460</v>
      </c>
      <c r="AH2042" s="0" t="n">
        <v>1.153</v>
      </c>
      <c r="AI2042" s="0" t="n">
        <v>1.312</v>
      </c>
      <c r="AJ2042" s="6" t="n">
        <v>42460</v>
      </c>
      <c r="AK2042" s="0" t="n">
        <v>125.3</v>
      </c>
      <c r="AL2042" s="6" t="n">
        <v>42460</v>
      </c>
      <c r="AM2042" s="0" t="n">
        <v>130.028</v>
      </c>
      <c r="AN2042" s="0" t="n">
        <v>148.037</v>
      </c>
      <c r="AO2042" s="0" t="n">
        <v>43.63</v>
      </c>
      <c r="AP2042" s="0" t="n">
        <v>48.75</v>
      </c>
      <c r="AQ2042" s="0" t="s">
        <v>9305</v>
      </c>
      <c r="AR2042" s="0" t="s">
        <v>58</v>
      </c>
      <c r="AS2042" s="0" t="s">
        <v>1154</v>
      </c>
      <c r="AT2042" s="0" t="n">
        <v>779</v>
      </c>
      <c r="AU2042" s="0" t="n">
        <v>864</v>
      </c>
      <c r="AX2042" s="0" t="s">
        <v>7372</v>
      </c>
    </row>
    <row r="2043" customFormat="false" ht="15" hidden="false" customHeight="false" outlineLevel="0" collapsed="false">
      <c r="A2043" s="0" t="s">
        <v>10861</v>
      </c>
      <c r="B2043" s="0" t="s">
        <v>9300</v>
      </c>
      <c r="C2043" s="0" t="s">
        <v>10862</v>
      </c>
      <c r="D2043" s="1" t="s">
        <v>10863</v>
      </c>
      <c r="E2043" s="1" t="s">
        <v>10863</v>
      </c>
      <c r="G2043" s="5" t="s">
        <v>10863</v>
      </c>
      <c r="H2043" s="5"/>
      <c r="I2043" s="5"/>
      <c r="J2043" s="5"/>
      <c r="K2043" s="5"/>
      <c r="L2043" s="5"/>
      <c r="M2043" s="5"/>
      <c r="N2043" s="5"/>
      <c r="O2043" s="0" t="s">
        <v>10862</v>
      </c>
      <c r="P2043" s="0" t="s">
        <v>10864</v>
      </c>
      <c r="Q2043" s="0" t="s">
        <v>51</v>
      </c>
      <c r="R2043" s="0" t="s">
        <v>52</v>
      </c>
      <c r="S2043" s="0" t="n">
        <v>16.785</v>
      </c>
      <c r="T2043" s="0" t="n">
        <v>2512</v>
      </c>
      <c r="U2043" s="0" t="n">
        <v>2512</v>
      </c>
      <c r="V2043" s="0" t="n">
        <v>1623</v>
      </c>
      <c r="W2043" s="0" t="s">
        <v>10865</v>
      </c>
      <c r="X2043" s="0" t="n">
        <v>1</v>
      </c>
      <c r="Y2043" s="0" t="s">
        <v>1154</v>
      </c>
      <c r="Z2043" s="0" t="n">
        <v>2512</v>
      </c>
      <c r="AA2043" s="0" t="s">
        <v>54</v>
      </c>
      <c r="AB2043" s="0" t="s">
        <v>54</v>
      </c>
      <c r="AC2043" s="0" t="n">
        <v>60.677</v>
      </c>
      <c r="AD2043" s="0" t="s">
        <v>9312</v>
      </c>
      <c r="AG2043" s="6" t="n">
        <v>42460</v>
      </c>
      <c r="AH2043" s="0" t="e">
        <f aca="false">+ac0-208</f>
        <v>#NAME?</v>
      </c>
      <c r="AI2043" s="0" t="e">
        <f aca="false">+ac0-237</f>
        <v>#NAME?</v>
      </c>
      <c r="AJ2043" s="6" t="n">
        <v>42460</v>
      </c>
      <c r="AK2043" s="0" t="n">
        <v>60.677</v>
      </c>
      <c r="AL2043" s="6" t="n">
        <v>42460</v>
      </c>
      <c r="AM2043" s="0" t="n">
        <v>16.612</v>
      </c>
      <c r="AN2043" s="0" t="n">
        <v>18.913</v>
      </c>
      <c r="AO2043" s="0" t="n">
        <v>7.509</v>
      </c>
      <c r="AP2043" s="0" t="n">
        <v>8.39</v>
      </c>
      <c r="AQ2043" s="0" t="s">
        <v>9305</v>
      </c>
      <c r="AR2043" s="0" t="s">
        <v>58</v>
      </c>
      <c r="AS2043" s="0" t="s">
        <v>1154</v>
      </c>
      <c r="AT2043" s="0" t="n">
        <v>119</v>
      </c>
      <c r="AU2043" s="0" t="n">
        <v>145</v>
      </c>
      <c r="AV2043" s="0" t="s">
        <v>9312</v>
      </c>
      <c r="AW2043" s="0" t="s">
        <v>9312</v>
      </c>
      <c r="AX2043" s="0" t="s">
        <v>7372</v>
      </c>
      <c r="AY2043" s="0" t="s">
        <v>10866</v>
      </c>
    </row>
    <row r="2044" customFormat="false" ht="15" hidden="false" customHeight="false" outlineLevel="0" collapsed="false">
      <c r="A2044" s="0" t="s">
        <v>10867</v>
      </c>
      <c r="B2044" s="0" t="s">
        <v>9300</v>
      </c>
      <c r="C2044" s="0" t="s">
        <v>10868</v>
      </c>
      <c r="D2044" s="1" t="s">
        <v>10869</v>
      </c>
      <c r="E2044" s="1" t="s">
        <v>10869</v>
      </c>
      <c r="G2044" s="5" t="s">
        <v>10869</v>
      </c>
      <c r="H2044" s="5" t="s">
        <v>10870</v>
      </c>
      <c r="I2044" s="5"/>
      <c r="J2044" s="5"/>
      <c r="K2044" s="5"/>
      <c r="L2044" s="5"/>
      <c r="M2044" s="5"/>
      <c r="N2044" s="5"/>
      <c r="O2044" s="0" t="s">
        <v>10868</v>
      </c>
      <c r="P2044" s="0" t="s">
        <v>10871</v>
      </c>
      <c r="Q2044" s="0" t="s">
        <v>51</v>
      </c>
      <c r="R2044" s="0" t="s">
        <v>52</v>
      </c>
      <c r="S2044" s="0" t="n">
        <v>1.023</v>
      </c>
      <c r="T2044" s="0" t="n">
        <v>2711</v>
      </c>
      <c r="U2044" s="0" t="n">
        <v>2711</v>
      </c>
      <c r="W2044" s="0" t="s">
        <v>10872</v>
      </c>
      <c r="X2044" s="0" t="n">
        <v>25</v>
      </c>
      <c r="Y2044" s="0" t="s">
        <v>7940</v>
      </c>
      <c r="Z2044" s="0" t="n">
        <v>2711</v>
      </c>
      <c r="AA2044" s="0" t="s">
        <v>54</v>
      </c>
      <c r="AB2044" s="0" t="s">
        <v>54</v>
      </c>
      <c r="AC2044" s="0" t="n">
        <v>2.69</v>
      </c>
      <c r="AD2044" s="0" t="s">
        <v>9312</v>
      </c>
      <c r="AG2044" s="6" t="n">
        <v>42460</v>
      </c>
      <c r="AH2044" s="0" t="n">
        <v>12</v>
      </c>
      <c r="AI2044" s="0" t="n">
        <v>13</v>
      </c>
      <c r="AJ2044" s="6" t="n">
        <v>42460</v>
      </c>
      <c r="AK2044" s="0" t="n">
        <v>2.69</v>
      </c>
      <c r="AL2044" s="6" t="n">
        <v>42460</v>
      </c>
      <c r="AM2044" s="0" t="n">
        <v>842</v>
      </c>
      <c r="AN2044" s="0" t="n">
        <v>959</v>
      </c>
      <c r="AO2044" s="0" t="n">
        <v>215</v>
      </c>
      <c r="AP2044" s="0" t="n">
        <v>240</v>
      </c>
      <c r="AQ2044" s="0" t="s">
        <v>9305</v>
      </c>
      <c r="AR2044" s="0" t="s">
        <v>58</v>
      </c>
      <c r="AS2044" s="0" t="s">
        <v>7940</v>
      </c>
      <c r="AT2044" s="0" t="n">
        <v>9</v>
      </c>
      <c r="AU2044" s="0" t="n">
        <v>18</v>
      </c>
      <c r="AW2044" s="0" t="s">
        <v>7372</v>
      </c>
      <c r="AX2044" s="0" t="s">
        <v>7372</v>
      </c>
    </row>
    <row r="2045" customFormat="false" ht="15" hidden="false" customHeight="false" outlineLevel="0" collapsed="false">
      <c r="A2045" s="0" t="s">
        <v>10873</v>
      </c>
      <c r="B2045" s="0" t="s">
        <v>9300</v>
      </c>
      <c r="C2045" s="0" t="s">
        <v>10874</v>
      </c>
      <c r="D2045" s="1" t="s">
        <v>10875</v>
      </c>
      <c r="E2045" s="1" t="s">
        <v>10875</v>
      </c>
      <c r="G2045" s="5" t="s">
        <v>10875</v>
      </c>
      <c r="H2045" s="5"/>
      <c r="I2045" s="5"/>
      <c r="J2045" s="5"/>
      <c r="K2045" s="5"/>
      <c r="L2045" s="5"/>
      <c r="M2045" s="5"/>
      <c r="N2045" s="5"/>
      <c r="O2045" s="0" t="s">
        <v>10874</v>
      </c>
      <c r="P2045" s="0" t="s">
        <v>10876</v>
      </c>
      <c r="Q2045" s="0" t="s">
        <v>51</v>
      </c>
      <c r="R2045" s="0" t="s">
        <v>52</v>
      </c>
      <c r="S2045" s="0" t="n">
        <v>2.424</v>
      </c>
      <c r="T2045" s="0" t="n">
        <v>2640</v>
      </c>
      <c r="U2045" s="0" t="n">
        <v>2640</v>
      </c>
      <c r="V2045" s="0" t="n">
        <v>2630</v>
      </c>
      <c r="X2045" s="0" t="n">
        <v>214</v>
      </c>
      <c r="Y2045" s="0" t="s">
        <v>7940</v>
      </c>
      <c r="Z2045" s="0" t="n">
        <v>2640</v>
      </c>
      <c r="AA2045" s="0" t="s">
        <v>54</v>
      </c>
      <c r="AB2045" s="0" t="s">
        <v>54</v>
      </c>
      <c r="AC2045" s="0" t="n">
        <v>11.908</v>
      </c>
      <c r="AD2045" s="0" t="s">
        <v>9312</v>
      </c>
      <c r="AG2045" s="6" t="n">
        <v>42460</v>
      </c>
      <c r="AH2045" s="0" t="n">
        <v>83</v>
      </c>
      <c r="AI2045" s="0" t="n">
        <v>95</v>
      </c>
      <c r="AJ2045" s="6" t="n">
        <v>42460</v>
      </c>
      <c r="AK2045" s="0" t="n">
        <v>11.908</v>
      </c>
      <c r="AL2045" s="6" t="n">
        <v>42460</v>
      </c>
      <c r="AM2045" s="0" t="n">
        <v>1.6</v>
      </c>
      <c r="AN2045" s="0" t="n">
        <v>1.822</v>
      </c>
      <c r="AO2045" s="0" t="n">
        <v>898</v>
      </c>
      <c r="AP2045" s="0" t="n">
        <v>1.003</v>
      </c>
      <c r="AQ2045" s="0" t="s">
        <v>9305</v>
      </c>
      <c r="AR2045" s="0" t="s">
        <v>58</v>
      </c>
      <c r="AS2045" s="0" t="s">
        <v>7940</v>
      </c>
      <c r="AT2045" s="0" t="n">
        <v>13</v>
      </c>
      <c r="AU2045" s="0" t="n">
        <v>49</v>
      </c>
      <c r="AV2045" s="0" t="s">
        <v>7372</v>
      </c>
      <c r="AX2045" s="0" t="s">
        <v>7372</v>
      </c>
      <c r="AY2045" s="0" t="s">
        <v>10877</v>
      </c>
    </row>
    <row r="2046" customFormat="false" ht="15" hidden="false" customHeight="false" outlineLevel="0" collapsed="false">
      <c r="A2046" s="0" t="s">
        <v>10878</v>
      </c>
      <c r="B2046" s="0" t="s">
        <v>9300</v>
      </c>
      <c r="C2046" s="0" t="s">
        <v>10879</v>
      </c>
      <c r="D2046" s="1" t="s">
        <v>10880</v>
      </c>
      <c r="E2046" s="1" t="s">
        <v>10880</v>
      </c>
      <c r="G2046" s="5" t="s">
        <v>10880</v>
      </c>
      <c r="H2046" s="5"/>
      <c r="I2046" s="5"/>
      <c r="J2046" s="5"/>
      <c r="K2046" s="5"/>
      <c r="L2046" s="5"/>
      <c r="M2046" s="5"/>
      <c r="N2046" s="5"/>
      <c r="O2046" s="0" t="s">
        <v>10879</v>
      </c>
      <c r="P2046" s="0" t="s">
        <v>10881</v>
      </c>
      <c r="Q2046" s="0" t="s">
        <v>51</v>
      </c>
      <c r="R2046" s="0" t="s">
        <v>52</v>
      </c>
      <c r="S2046" s="0" t="n">
        <v>17.109</v>
      </c>
      <c r="T2046" s="0" t="n">
        <v>2910</v>
      </c>
      <c r="U2046" s="0" t="n">
        <v>2910</v>
      </c>
      <c r="V2046" s="0" t="n">
        <v>2920</v>
      </c>
      <c r="W2046" s="0" t="s">
        <v>10882</v>
      </c>
      <c r="X2046" s="0" t="n">
        <v>826</v>
      </c>
      <c r="Y2046" s="0" t="s">
        <v>1154</v>
      </c>
      <c r="Z2046" s="0" t="n">
        <v>2910</v>
      </c>
      <c r="AA2046" s="0" t="s">
        <v>54</v>
      </c>
      <c r="AB2046" s="0" t="s">
        <v>54</v>
      </c>
      <c r="AC2046" s="0" t="n">
        <v>32.418</v>
      </c>
      <c r="AD2046" s="0" t="s">
        <v>9822</v>
      </c>
      <c r="AG2046" s="6" t="n">
        <v>42460</v>
      </c>
      <c r="AH2046" s="0" t="n">
        <v>894</v>
      </c>
      <c r="AI2046" s="0" t="n">
        <v>1.018</v>
      </c>
      <c r="AJ2046" s="6" t="n">
        <v>42460</v>
      </c>
      <c r="AK2046" s="0" t="n">
        <v>32.418</v>
      </c>
      <c r="AL2046" s="6" t="n">
        <v>42460</v>
      </c>
      <c r="AM2046" s="0" t="n">
        <v>14.11</v>
      </c>
      <c r="AN2046" s="0" t="n">
        <v>16.064</v>
      </c>
      <c r="AO2046" s="0" t="n">
        <v>9.253</v>
      </c>
      <c r="AP2046" s="0" t="n">
        <v>10.338</v>
      </c>
      <c r="AQ2046" s="0" t="s">
        <v>9305</v>
      </c>
      <c r="AR2046" s="0" t="s">
        <v>58</v>
      </c>
      <c r="AS2046" s="0" t="s">
        <v>1154</v>
      </c>
      <c r="AT2046" s="0" t="n">
        <v>85</v>
      </c>
      <c r="AU2046" s="0" t="n">
        <v>151</v>
      </c>
      <c r="AV2046" s="0" t="s">
        <v>9312</v>
      </c>
      <c r="AW2046" s="0" t="s">
        <v>10883</v>
      </c>
      <c r="AX2046" s="0" t="s">
        <v>7372</v>
      </c>
      <c r="AY2046" s="0" t="s">
        <v>10883</v>
      </c>
    </row>
    <row r="2047" customFormat="false" ht="15" hidden="false" customHeight="false" outlineLevel="0" collapsed="false">
      <c r="A2047" s="0" t="s">
        <v>10884</v>
      </c>
      <c r="B2047" s="0" t="s">
        <v>9300</v>
      </c>
      <c r="C2047" s="0" t="s">
        <v>10885</v>
      </c>
      <c r="D2047" s="1" t="s">
        <v>10886</v>
      </c>
      <c r="E2047" s="1" t="s">
        <v>10886</v>
      </c>
      <c r="G2047" s="5" t="s">
        <v>10886</v>
      </c>
      <c r="H2047" s="5"/>
      <c r="I2047" s="5"/>
      <c r="J2047" s="5"/>
      <c r="K2047" s="5"/>
      <c r="L2047" s="5"/>
      <c r="M2047" s="5"/>
      <c r="N2047" s="5" t="s">
        <v>10887</v>
      </c>
      <c r="O2047" s="0" t="s">
        <v>10885</v>
      </c>
      <c r="P2047" s="0" t="s">
        <v>10888</v>
      </c>
      <c r="Q2047" s="0" t="s">
        <v>51</v>
      </c>
      <c r="R2047" s="0" t="s">
        <v>52</v>
      </c>
      <c r="S2047" s="0" t="n">
        <v>685</v>
      </c>
      <c r="T2047" s="0" t="n">
        <v>2611</v>
      </c>
      <c r="U2047" s="0" t="n">
        <v>2611</v>
      </c>
      <c r="W2047" s="0" t="s">
        <v>10889</v>
      </c>
      <c r="X2047" s="0" t="n">
        <v>46</v>
      </c>
      <c r="Y2047" s="0" t="s">
        <v>1154</v>
      </c>
      <c r="Z2047" s="0" t="n">
        <v>2611</v>
      </c>
      <c r="AA2047" s="0" t="s">
        <v>54</v>
      </c>
      <c r="AB2047" s="0" t="s">
        <v>54</v>
      </c>
      <c r="AC2047" s="0" t="n">
        <v>6.179</v>
      </c>
      <c r="AD2047" s="0" t="s">
        <v>9822</v>
      </c>
      <c r="AG2047" s="6" t="n">
        <v>42460</v>
      </c>
      <c r="AH2047" s="0" t="n">
        <v>21</v>
      </c>
      <c r="AI2047" s="0" t="n">
        <v>24</v>
      </c>
      <c r="AJ2047" s="6" t="n">
        <v>42460</v>
      </c>
      <c r="AK2047" s="0" t="n">
        <v>6.179</v>
      </c>
      <c r="AL2047" s="6" t="n">
        <v>42460</v>
      </c>
      <c r="AM2047" s="0" t="n">
        <v>527</v>
      </c>
      <c r="AN2047" s="0" t="n">
        <v>600</v>
      </c>
      <c r="AO2047" s="0" t="n">
        <v>251</v>
      </c>
      <c r="AP2047" s="0" t="n">
        <v>281</v>
      </c>
      <c r="AQ2047" s="0" t="s">
        <v>9305</v>
      </c>
      <c r="AR2047" s="0" t="s">
        <v>58</v>
      </c>
      <c r="AS2047" s="0" t="s">
        <v>1154</v>
      </c>
      <c r="AT2047" s="0" t="n">
        <v>32</v>
      </c>
      <c r="AU2047" s="0" t="n">
        <v>36</v>
      </c>
      <c r="AV2047" s="0" t="s">
        <v>10890</v>
      </c>
      <c r="AX2047" s="0" t="s">
        <v>7372</v>
      </c>
      <c r="AY2047" s="0" t="s">
        <v>10891</v>
      </c>
    </row>
    <row r="2048" customFormat="false" ht="15" hidden="false" customHeight="false" outlineLevel="0" collapsed="false">
      <c r="A2048" s="0" t="s">
        <v>10892</v>
      </c>
      <c r="B2048" s="0" t="s">
        <v>9300</v>
      </c>
      <c r="C2048" s="0" t="s">
        <v>10893</v>
      </c>
      <c r="D2048" s="1" t="s">
        <v>10894</v>
      </c>
      <c r="E2048" s="1" t="s">
        <v>10894</v>
      </c>
      <c r="G2048" s="5" t="s">
        <v>10894</v>
      </c>
      <c r="H2048" s="5" t="s">
        <v>10895</v>
      </c>
      <c r="I2048" s="5"/>
      <c r="J2048" s="5"/>
      <c r="K2048" s="5"/>
      <c r="L2048" s="5"/>
      <c r="M2048" s="5"/>
      <c r="N2048" s="5"/>
      <c r="O2048" s="0" t="s">
        <v>10893</v>
      </c>
      <c r="P2048" s="0" t="s">
        <v>10896</v>
      </c>
      <c r="Q2048" s="0" t="s">
        <v>51</v>
      </c>
      <c r="R2048" s="0" t="s">
        <v>52</v>
      </c>
      <c r="S2048" s="0" t="n">
        <v>1.983</v>
      </c>
      <c r="T2048" s="0" t="n">
        <v>2899</v>
      </c>
      <c r="U2048" s="0" t="n">
        <v>2899</v>
      </c>
      <c r="V2048" s="0" t="n">
        <v>2410</v>
      </c>
      <c r="W2048" s="0" t="s">
        <v>10897</v>
      </c>
      <c r="X2048" s="0" t="n">
        <v>991</v>
      </c>
      <c r="Y2048" s="0" t="s">
        <v>1154</v>
      </c>
      <c r="Z2048" s="0" t="n">
        <v>2899</v>
      </c>
      <c r="AA2048" s="0" t="s">
        <v>54</v>
      </c>
      <c r="AB2048" s="0" t="s">
        <v>54</v>
      </c>
      <c r="AC2048" s="0" t="n">
        <v>5.224</v>
      </c>
      <c r="AD2048" s="0" t="s">
        <v>9312</v>
      </c>
      <c r="AG2048" s="6" t="n">
        <v>42460</v>
      </c>
      <c r="AH2048" s="0" t="e">
        <f aca="false">+ac0-129</f>
        <v>#NAME?</v>
      </c>
      <c r="AI2048" s="0" t="e">
        <f aca="false">+ac0-147</f>
        <v>#NAME?</v>
      </c>
      <c r="AJ2048" s="6" t="n">
        <v>42460</v>
      </c>
      <c r="AK2048" s="0" t="n">
        <v>5.224</v>
      </c>
      <c r="AL2048" s="6" t="n">
        <v>42460</v>
      </c>
      <c r="AM2048" s="0" t="n">
        <v>2.286</v>
      </c>
      <c r="AN2048" s="0" t="n">
        <v>2.603</v>
      </c>
      <c r="AO2048" s="0" t="n">
        <v>1.033</v>
      </c>
      <c r="AP2048" s="0" t="n">
        <v>1.155</v>
      </c>
      <c r="AQ2048" s="0" t="s">
        <v>9305</v>
      </c>
      <c r="AR2048" s="0" t="s">
        <v>58</v>
      </c>
      <c r="AS2048" s="0" t="s">
        <v>1154</v>
      </c>
      <c r="AT2048" s="0" t="n">
        <v>33</v>
      </c>
      <c r="AU2048" s="0" t="n">
        <v>76</v>
      </c>
      <c r="AV2048" s="0" t="s">
        <v>9312</v>
      </c>
      <c r="AX2048" s="0" t="s">
        <v>7372</v>
      </c>
      <c r="AY2048" s="0" t="s">
        <v>10898</v>
      </c>
    </row>
    <row r="2049" customFormat="false" ht="15" hidden="false" customHeight="false" outlineLevel="0" collapsed="false">
      <c r="A2049" s="0" t="s">
        <v>10899</v>
      </c>
      <c r="B2049" s="0" t="s">
        <v>9300</v>
      </c>
      <c r="C2049" s="0" t="s">
        <v>10900</v>
      </c>
      <c r="D2049" s="1" t="s">
        <v>10901</v>
      </c>
      <c r="E2049" s="1" t="s">
        <v>10901</v>
      </c>
      <c r="G2049" s="5" t="s">
        <v>10901</v>
      </c>
      <c r="H2049" s="5" t="s">
        <v>10902</v>
      </c>
      <c r="I2049" s="5"/>
      <c r="J2049" s="5"/>
      <c r="K2049" s="5"/>
      <c r="L2049" s="5"/>
      <c r="M2049" s="5"/>
      <c r="N2049" s="5"/>
      <c r="O2049" s="0" t="s">
        <v>10900</v>
      </c>
      <c r="P2049" s="0" t="s">
        <v>10903</v>
      </c>
      <c r="Q2049" s="0" t="s">
        <v>51</v>
      </c>
      <c r="R2049" s="0" t="s">
        <v>52</v>
      </c>
      <c r="S2049" s="0" t="n">
        <v>365</v>
      </c>
      <c r="T2049" s="0" t="n">
        <v>2219</v>
      </c>
      <c r="U2049" s="0" t="n">
        <v>2219</v>
      </c>
      <c r="V2049" s="0" t="n">
        <v>2529</v>
      </c>
      <c r="X2049" s="0" t="n">
        <v>43</v>
      </c>
      <c r="Y2049" s="0" t="s">
        <v>1154</v>
      </c>
      <c r="Z2049" s="0" t="n">
        <v>2219</v>
      </c>
      <c r="AA2049" s="0" t="s">
        <v>54</v>
      </c>
      <c r="AB2049" s="0" t="s">
        <v>54</v>
      </c>
      <c r="AC2049" s="0" t="n">
        <v>1.485</v>
      </c>
      <c r="AD2049" s="0" t="s">
        <v>9312</v>
      </c>
      <c r="AG2049" s="6" t="n">
        <v>42460</v>
      </c>
      <c r="AH2049" s="0" t="n">
        <v>14</v>
      </c>
      <c r="AI2049" s="0" t="n">
        <v>16</v>
      </c>
      <c r="AJ2049" s="6" t="n">
        <v>42460</v>
      </c>
      <c r="AK2049" s="0" t="n">
        <v>1.485</v>
      </c>
      <c r="AL2049" s="6" t="n">
        <v>42460</v>
      </c>
      <c r="AM2049" s="0" t="n">
        <v>337</v>
      </c>
      <c r="AN2049" s="0" t="n">
        <v>384</v>
      </c>
      <c r="AO2049" s="0" t="n">
        <v>328</v>
      </c>
      <c r="AP2049" s="0" t="n">
        <v>367</v>
      </c>
      <c r="AQ2049" s="0" t="s">
        <v>9305</v>
      </c>
      <c r="AR2049" s="0" t="s">
        <v>58</v>
      </c>
      <c r="AS2049" s="0" t="s">
        <v>1154</v>
      </c>
      <c r="AT2049" s="0" t="n">
        <v>11</v>
      </c>
      <c r="AU2049" s="0" t="n">
        <v>32</v>
      </c>
      <c r="AV2049" s="0" t="s">
        <v>10904</v>
      </c>
      <c r="AX2049" s="0" t="s">
        <v>7372</v>
      </c>
      <c r="AY2049" s="0" t="s">
        <v>10905</v>
      </c>
    </row>
    <row r="2050" customFormat="false" ht="15" hidden="false" customHeight="false" outlineLevel="0" collapsed="false">
      <c r="A2050" s="0" t="s">
        <v>10906</v>
      </c>
      <c r="B2050" s="0" t="s">
        <v>9300</v>
      </c>
      <c r="C2050" s="0" t="s">
        <v>10907</v>
      </c>
      <c r="D2050" s="1" t="s">
        <v>10908</v>
      </c>
      <c r="E2050" s="1" t="s">
        <v>10908</v>
      </c>
      <c r="G2050" s="5" t="s">
        <v>10908</v>
      </c>
      <c r="H2050" s="5"/>
      <c r="I2050" s="5"/>
      <c r="J2050" s="5"/>
      <c r="K2050" s="5"/>
      <c r="L2050" s="5"/>
      <c r="M2050" s="5"/>
      <c r="N2050" s="5"/>
      <c r="O2050" s="0" t="s">
        <v>10907</v>
      </c>
      <c r="P2050" s="0" t="s">
        <v>10909</v>
      </c>
      <c r="Q2050" s="0" t="s">
        <v>51</v>
      </c>
      <c r="R2050" s="0" t="s">
        <v>52</v>
      </c>
      <c r="S2050" s="0" t="n">
        <v>5.11</v>
      </c>
      <c r="T2050" s="0" t="n">
        <v>3240</v>
      </c>
      <c r="U2050" s="0" t="n">
        <v>3240</v>
      </c>
      <c r="W2050" s="0" t="s">
        <v>10910</v>
      </c>
      <c r="X2050" s="0" t="n">
        <v>997</v>
      </c>
      <c r="Y2050" s="0" t="s">
        <v>1154</v>
      </c>
      <c r="Z2050" s="0" t="n">
        <v>3240</v>
      </c>
      <c r="AA2050" s="0" t="s">
        <v>54</v>
      </c>
      <c r="AB2050" s="0" t="s">
        <v>54</v>
      </c>
      <c r="AC2050" s="0" t="n">
        <v>7.391</v>
      </c>
      <c r="AD2050" s="0" t="s">
        <v>9312</v>
      </c>
      <c r="AG2050" s="6" t="n">
        <v>42460</v>
      </c>
      <c r="AH2050" s="0" t="n">
        <v>270</v>
      </c>
      <c r="AI2050" s="0" t="n">
        <v>307</v>
      </c>
      <c r="AJ2050" s="6" t="n">
        <v>42460</v>
      </c>
      <c r="AK2050" s="0" t="n">
        <v>7.391</v>
      </c>
      <c r="AL2050" s="6" t="n">
        <v>42460</v>
      </c>
      <c r="AM2050" s="0" t="n">
        <v>3.496</v>
      </c>
      <c r="AN2050" s="0" t="n">
        <v>3.981</v>
      </c>
      <c r="AO2050" s="0" t="n">
        <v>7.043</v>
      </c>
      <c r="AP2050" s="0" t="n">
        <v>7.869</v>
      </c>
      <c r="AQ2050" s="0" t="s">
        <v>9305</v>
      </c>
      <c r="AR2050" s="0" t="s">
        <v>58</v>
      </c>
      <c r="AS2050" s="0" t="s">
        <v>1154</v>
      </c>
      <c r="AT2050" s="0" t="n">
        <v>78</v>
      </c>
      <c r="AU2050" s="0" t="n">
        <v>105</v>
      </c>
      <c r="AV2050" s="0" t="s">
        <v>7372</v>
      </c>
      <c r="AX2050" s="0" t="s">
        <v>7372</v>
      </c>
    </row>
    <row r="2051" customFormat="false" ht="15" hidden="false" customHeight="false" outlineLevel="0" collapsed="false">
      <c r="A2051" s="0" t="s">
        <v>10911</v>
      </c>
      <c r="B2051" s="0" t="s">
        <v>9300</v>
      </c>
      <c r="C2051" s="0" t="s">
        <v>10912</v>
      </c>
      <c r="D2051" s="1" t="s">
        <v>10913</v>
      </c>
      <c r="E2051" s="1" t="s">
        <v>10913</v>
      </c>
      <c r="G2051" s="5" t="s">
        <v>10913</v>
      </c>
      <c r="H2051" s="5"/>
      <c r="I2051" s="5"/>
      <c r="J2051" s="5"/>
      <c r="K2051" s="5"/>
      <c r="L2051" s="5"/>
      <c r="M2051" s="5"/>
      <c r="N2051" s="5"/>
      <c r="O2051" s="0" t="s">
        <v>10912</v>
      </c>
      <c r="P2051" s="0" t="s">
        <v>10914</v>
      </c>
      <c r="Q2051" s="0" t="s">
        <v>51</v>
      </c>
      <c r="R2051" s="0" t="s">
        <v>52</v>
      </c>
      <c r="S2051" s="0" t="n">
        <v>7.144</v>
      </c>
      <c r="T2051" s="0" t="n">
        <v>2670</v>
      </c>
      <c r="U2051" s="0" t="n">
        <v>2670</v>
      </c>
      <c r="V2051" s="0" t="n">
        <v>2651</v>
      </c>
      <c r="W2051" s="0" t="s">
        <v>10915</v>
      </c>
      <c r="X2051" s="0" t="n">
        <v>318</v>
      </c>
      <c r="Y2051" s="0" t="s">
        <v>1154</v>
      </c>
      <c r="Z2051" s="0" t="n">
        <v>2670</v>
      </c>
      <c r="AA2051" s="0" t="s">
        <v>54</v>
      </c>
      <c r="AB2051" s="0" t="s">
        <v>54</v>
      </c>
      <c r="AC2051" s="0" t="n">
        <v>33.336</v>
      </c>
      <c r="AD2051" s="0" t="s">
        <v>9312</v>
      </c>
      <c r="AG2051" s="6" t="n">
        <v>42460</v>
      </c>
      <c r="AH2051" s="0" t="n">
        <v>488</v>
      </c>
      <c r="AI2051" s="0" t="n">
        <v>556</v>
      </c>
      <c r="AJ2051" s="6" t="n">
        <v>42460</v>
      </c>
      <c r="AK2051" s="0" t="n">
        <v>33.336</v>
      </c>
      <c r="AL2051" s="6" t="n">
        <v>42460</v>
      </c>
      <c r="AM2051" s="0" t="n">
        <v>7.803</v>
      </c>
      <c r="AN2051" s="0" t="n">
        <v>8.884</v>
      </c>
      <c r="AO2051" s="0" t="n">
        <v>11.161</v>
      </c>
      <c r="AP2051" s="0" t="n">
        <v>12.471</v>
      </c>
      <c r="AQ2051" s="0" t="s">
        <v>9305</v>
      </c>
      <c r="AR2051" s="0" t="s">
        <v>58</v>
      </c>
      <c r="AS2051" s="0" t="s">
        <v>1154</v>
      </c>
      <c r="AT2051" s="0" t="n">
        <v>137</v>
      </c>
      <c r="AU2051" s="0" t="n">
        <v>163</v>
      </c>
      <c r="AX2051" s="0" t="s">
        <v>7372</v>
      </c>
      <c r="AY2051" s="0" t="s">
        <v>10916</v>
      </c>
    </row>
    <row r="2052" customFormat="false" ht="15" hidden="false" customHeight="false" outlineLevel="0" collapsed="false">
      <c r="A2052" s="0" t="s">
        <v>10917</v>
      </c>
      <c r="B2052" s="0" t="s">
        <v>9300</v>
      </c>
      <c r="C2052" s="0" t="s">
        <v>10918</v>
      </c>
      <c r="D2052" s="1" t="s">
        <v>10919</v>
      </c>
      <c r="E2052" s="1" t="s">
        <v>10919</v>
      </c>
      <c r="G2052" s="5" t="s">
        <v>10919</v>
      </c>
      <c r="H2052" s="5" t="s">
        <v>10920</v>
      </c>
      <c r="I2052" s="5" t="s">
        <v>10921</v>
      </c>
      <c r="J2052" s="5" t="s">
        <v>10922</v>
      </c>
      <c r="K2052" s="5"/>
      <c r="L2052" s="5"/>
      <c r="M2052" s="5" t="s">
        <v>10923</v>
      </c>
      <c r="N2052" s="5"/>
      <c r="O2052" s="0" t="s">
        <v>10918</v>
      </c>
      <c r="P2052" s="0" t="s">
        <v>10924</v>
      </c>
      <c r="Q2052" s="0" t="s">
        <v>51</v>
      </c>
      <c r="R2052" s="0" t="s">
        <v>52</v>
      </c>
      <c r="S2052" s="0" t="n">
        <v>1.901</v>
      </c>
      <c r="T2052" s="0" t="n">
        <v>6201</v>
      </c>
      <c r="U2052" s="0" t="n">
        <v>6201</v>
      </c>
      <c r="W2052" s="0" t="s">
        <v>10925</v>
      </c>
      <c r="X2052" s="0" t="n">
        <v>430</v>
      </c>
      <c r="Y2052" s="0" t="s">
        <v>1154</v>
      </c>
      <c r="Z2052" s="0" t="n">
        <v>6201</v>
      </c>
      <c r="AA2052" s="0" t="s">
        <v>54</v>
      </c>
      <c r="AB2052" s="0" t="s">
        <v>54</v>
      </c>
      <c r="AC2052" s="0" t="n">
        <v>3.924</v>
      </c>
      <c r="AD2052" s="0" t="s">
        <v>9312</v>
      </c>
      <c r="AG2052" s="6" t="n">
        <v>42460</v>
      </c>
      <c r="AH2052" s="0" t="n">
        <v>155</v>
      </c>
      <c r="AI2052" s="0" t="n">
        <v>177</v>
      </c>
      <c r="AJ2052" s="6" t="n">
        <v>42460</v>
      </c>
      <c r="AK2052" s="0" t="n">
        <v>3.924</v>
      </c>
      <c r="AL2052" s="6" t="n">
        <v>42460</v>
      </c>
      <c r="AM2052" s="0" t="n">
        <v>1.815</v>
      </c>
      <c r="AN2052" s="0" t="n">
        <v>2.066</v>
      </c>
      <c r="AO2052" s="0" t="n">
        <v>3.818</v>
      </c>
      <c r="AP2052" s="0" t="n">
        <v>4.266</v>
      </c>
      <c r="AQ2052" s="0" t="s">
        <v>9305</v>
      </c>
      <c r="AR2052" s="0" t="s">
        <v>58</v>
      </c>
      <c r="AS2052" s="0" t="s">
        <v>1154</v>
      </c>
      <c r="AT2052" s="0" t="n">
        <v>25</v>
      </c>
      <c r="AU2052" s="0" t="n">
        <v>34</v>
      </c>
      <c r="AX2052" s="0" t="s">
        <v>7372</v>
      </c>
      <c r="AY2052" s="0" t="s">
        <v>10926</v>
      </c>
    </row>
    <row r="2053" customFormat="false" ht="15" hidden="false" customHeight="false" outlineLevel="0" collapsed="false">
      <c r="A2053" s="0" t="s">
        <v>10927</v>
      </c>
      <c r="B2053" s="0" t="s">
        <v>9300</v>
      </c>
      <c r="C2053" s="0" t="s">
        <v>10928</v>
      </c>
      <c r="D2053" s="1" t="s">
        <v>10929</v>
      </c>
      <c r="E2053" s="1" t="s">
        <v>10929</v>
      </c>
      <c r="G2053" s="5" t="s">
        <v>10929</v>
      </c>
      <c r="H2053" s="5"/>
      <c r="I2053" s="5"/>
      <c r="J2053" s="5"/>
      <c r="K2053" s="5"/>
      <c r="L2053" s="5"/>
      <c r="M2053" s="5"/>
      <c r="N2053" s="5"/>
      <c r="O2053" s="0" t="s">
        <v>10928</v>
      </c>
      <c r="P2053" s="0" t="s">
        <v>10930</v>
      </c>
      <c r="Q2053" s="0" t="s">
        <v>51</v>
      </c>
      <c r="R2053" s="0" t="s">
        <v>52</v>
      </c>
      <c r="S2053" s="0" t="n">
        <v>12.927</v>
      </c>
      <c r="T2053" s="0" t="n">
        <v>5811</v>
      </c>
      <c r="U2053" s="0" t="n">
        <v>5811</v>
      </c>
      <c r="V2053" s="0" t="n">
        <v>1812</v>
      </c>
      <c r="W2053" s="0" t="s">
        <v>10931</v>
      </c>
      <c r="X2053" s="0" t="n">
        <v>1</v>
      </c>
      <c r="Y2053" s="0" t="s">
        <v>1154</v>
      </c>
      <c r="Z2053" s="0" t="n">
        <v>5811</v>
      </c>
      <c r="AA2053" s="0" t="s">
        <v>54</v>
      </c>
      <c r="AB2053" s="0" t="s">
        <v>54</v>
      </c>
      <c r="AC2053" s="0" t="n">
        <v>39.198</v>
      </c>
      <c r="AD2053" s="0" t="s">
        <v>10205</v>
      </c>
      <c r="AG2053" s="6" t="n">
        <v>42460</v>
      </c>
      <c r="AH2053" s="0" t="n">
        <v>261</v>
      </c>
      <c r="AI2053" s="0" t="n">
        <v>297</v>
      </c>
      <c r="AJ2053" s="6" t="n">
        <v>42460</v>
      </c>
      <c r="AK2053" s="0" t="n">
        <v>39.198</v>
      </c>
      <c r="AL2053" s="6" t="n">
        <v>42460</v>
      </c>
      <c r="AM2053" s="0" t="n">
        <v>13.403</v>
      </c>
      <c r="AN2053" s="0" t="n">
        <v>15.259</v>
      </c>
      <c r="AO2053" s="0" t="n">
        <v>6.606</v>
      </c>
      <c r="AP2053" s="0" t="n">
        <v>7.382</v>
      </c>
      <c r="AQ2053" s="0" t="s">
        <v>9305</v>
      </c>
      <c r="AR2053" s="0" t="s">
        <v>58</v>
      </c>
      <c r="AS2053" s="0" t="s">
        <v>1154</v>
      </c>
      <c r="AT2053" s="0" t="n">
        <v>144</v>
      </c>
      <c r="AU2053" s="0" t="n">
        <v>252</v>
      </c>
      <c r="AX2053" s="0" t="s">
        <v>7372</v>
      </c>
    </row>
    <row r="2054" customFormat="false" ht="15" hidden="false" customHeight="false" outlineLevel="0" collapsed="false">
      <c r="A2054" s="0" t="s">
        <v>10932</v>
      </c>
      <c r="B2054" s="0" t="s">
        <v>9300</v>
      </c>
      <c r="C2054" s="0" t="s">
        <v>10933</v>
      </c>
      <c r="D2054" s="1" t="s">
        <v>10934</v>
      </c>
      <c r="E2054" s="1" t="s">
        <v>10934</v>
      </c>
      <c r="G2054" s="5" t="s">
        <v>10934</v>
      </c>
      <c r="H2054" s="5"/>
      <c r="I2054" s="5"/>
      <c r="J2054" s="5"/>
      <c r="K2054" s="5"/>
      <c r="L2054" s="5"/>
      <c r="M2054" s="5"/>
      <c r="N2054" s="5"/>
      <c r="O2054" s="0" t="s">
        <v>10933</v>
      </c>
      <c r="P2054" s="0" t="s">
        <v>10935</v>
      </c>
      <c r="Q2054" s="0" t="s">
        <v>51</v>
      </c>
      <c r="R2054" s="0" t="s">
        <v>52</v>
      </c>
      <c r="S2054" s="0" t="n">
        <v>28.698</v>
      </c>
      <c r="T2054" s="0" t="n">
        <v>2910</v>
      </c>
      <c r="U2054" s="0" t="n">
        <v>2910</v>
      </c>
      <c r="V2054" s="0" t="n">
        <v>2920</v>
      </c>
      <c r="W2054" s="0" t="s">
        <v>10936</v>
      </c>
      <c r="X2054" s="0" t="n">
        <v>1</v>
      </c>
      <c r="Y2054" s="0" t="s">
        <v>1154</v>
      </c>
      <c r="Z2054" s="0" t="n">
        <v>2910</v>
      </c>
      <c r="AA2054" s="0" t="s">
        <v>54</v>
      </c>
      <c r="AB2054" s="0" t="s">
        <v>54</v>
      </c>
      <c r="AC2054" s="0" t="n">
        <v>31.151</v>
      </c>
      <c r="AD2054" s="0" t="s">
        <v>9312</v>
      </c>
      <c r="AG2054" s="6" t="n">
        <v>42460</v>
      </c>
      <c r="AH2054" s="0" t="n">
        <v>3.405</v>
      </c>
      <c r="AI2054" s="0" t="n">
        <v>3.877</v>
      </c>
      <c r="AJ2054" s="6" t="n">
        <v>42460</v>
      </c>
      <c r="AK2054" s="0" t="n">
        <v>31.151</v>
      </c>
      <c r="AL2054" s="6" t="n">
        <v>42460</v>
      </c>
      <c r="AM2054" s="0" t="n">
        <v>20.217</v>
      </c>
      <c r="AN2054" s="0" t="n">
        <v>23.017</v>
      </c>
      <c r="AO2054" s="0" t="n">
        <v>22.651</v>
      </c>
      <c r="AP2054" s="0" t="n">
        <v>25.309</v>
      </c>
      <c r="AQ2054" s="0" t="s">
        <v>9305</v>
      </c>
      <c r="AR2054" s="0" t="s">
        <v>58</v>
      </c>
      <c r="AS2054" s="0" t="s">
        <v>1154</v>
      </c>
      <c r="AT2054" s="0" t="n">
        <v>87</v>
      </c>
      <c r="AU2054" s="0" t="n">
        <v>116</v>
      </c>
      <c r="AV2054" s="0" t="s">
        <v>7372</v>
      </c>
      <c r="AX2054" s="0" t="s">
        <v>7372</v>
      </c>
      <c r="AY2054" s="0" t="s">
        <v>10937</v>
      </c>
    </row>
    <row r="2055" customFormat="false" ht="15" hidden="false" customHeight="false" outlineLevel="0" collapsed="false">
      <c r="A2055" s="0" t="s">
        <v>10938</v>
      </c>
      <c r="B2055" s="0" t="s">
        <v>9300</v>
      </c>
      <c r="C2055" s="0" t="s">
        <v>10939</v>
      </c>
      <c r="D2055" s="1" t="s">
        <v>10940</v>
      </c>
      <c r="E2055" s="1" t="s">
        <v>10940</v>
      </c>
      <c r="G2055" s="5" t="s">
        <v>10940</v>
      </c>
      <c r="H2055" s="5"/>
      <c r="I2055" s="5"/>
      <c r="J2055" s="5"/>
      <c r="K2055" s="5"/>
      <c r="L2055" s="5"/>
      <c r="M2055" s="5"/>
      <c r="N2055" s="5"/>
      <c r="Q2055" s="0" t="s">
        <v>51</v>
      </c>
      <c r="R2055" s="0" t="s">
        <v>126</v>
      </c>
      <c r="S2055" s="0" t="n">
        <v>0</v>
      </c>
      <c r="T2055" s="0" t="n">
        <v>2611</v>
      </c>
      <c r="U2055" s="0" t="n">
        <v>2611</v>
      </c>
      <c r="V2055" s="0" t="n">
        <v>2670</v>
      </c>
      <c r="X2055" s="0" t="n">
        <v>0</v>
      </c>
      <c r="Y2055" s="0" t="s">
        <v>512</v>
      </c>
      <c r="AD2055" s="0" t="s">
        <v>10591</v>
      </c>
      <c r="AG2055" s="6" t="n">
        <v>42460</v>
      </c>
      <c r="AH2055" s="0" t="n">
        <v>2</v>
      </c>
      <c r="AI2055" s="0" t="n">
        <v>2</v>
      </c>
      <c r="AK2055" s="0" t="n">
        <v>55</v>
      </c>
      <c r="AL2055" s="0" t="n">
        <v>2016</v>
      </c>
      <c r="AM2055" s="0" t="s">
        <v>56</v>
      </c>
      <c r="AN2055" s="0" t="s">
        <v>56</v>
      </c>
      <c r="AO2055" s="0" t="s">
        <v>56</v>
      </c>
      <c r="AP2055" s="0" t="s">
        <v>56</v>
      </c>
      <c r="AQ2055" s="0" t="s">
        <v>70</v>
      </c>
      <c r="AR2055" s="0" t="s">
        <v>70</v>
      </c>
      <c r="AS2055" s="0" t="s">
        <v>512</v>
      </c>
      <c r="AT2055" s="0" t="n">
        <v>0</v>
      </c>
      <c r="AU2055" s="0" t="n">
        <v>0</v>
      </c>
      <c r="AW2055" s="0" t="s">
        <v>7372</v>
      </c>
      <c r="AX2055" s="0" t="s">
        <v>7372</v>
      </c>
    </row>
    <row r="2056" customFormat="false" ht="15" hidden="false" customHeight="false" outlineLevel="0" collapsed="false">
      <c r="A2056" s="0" t="s">
        <v>10941</v>
      </c>
      <c r="B2056" s="0" t="s">
        <v>9300</v>
      </c>
      <c r="C2056" s="0" t="s">
        <v>10942</v>
      </c>
      <c r="D2056" s="1" t="s">
        <v>10943</v>
      </c>
      <c r="E2056" s="1" t="s">
        <v>10943</v>
      </c>
      <c r="G2056" s="5" t="s">
        <v>10943</v>
      </c>
      <c r="H2056" s="5"/>
      <c r="I2056" s="5"/>
      <c r="J2056" s="5"/>
      <c r="K2056" s="5"/>
      <c r="L2056" s="5"/>
      <c r="M2056" s="5"/>
      <c r="N2056" s="5"/>
      <c r="Q2056" s="0" t="s">
        <v>51</v>
      </c>
      <c r="R2056" s="0" t="s">
        <v>52</v>
      </c>
      <c r="S2056" s="0" t="n">
        <v>162</v>
      </c>
      <c r="T2056" s="0" t="n">
        <v>2899</v>
      </c>
      <c r="U2056" s="0" t="n">
        <v>2899</v>
      </c>
      <c r="V2056" s="0" t="n">
        <v>2932</v>
      </c>
      <c r="X2056" s="0" t="n">
        <v>9</v>
      </c>
      <c r="Y2056" s="0" t="s">
        <v>512</v>
      </c>
      <c r="AD2056" s="0" t="s">
        <v>10944</v>
      </c>
      <c r="AG2056" s="6" t="n">
        <v>42460</v>
      </c>
      <c r="AH2056" s="0" t="n">
        <v>8</v>
      </c>
      <c r="AI2056" s="0" t="n">
        <v>9</v>
      </c>
      <c r="AJ2056" s="6" t="n">
        <v>42460</v>
      </c>
      <c r="AK2056" s="0" t="n">
        <v>600</v>
      </c>
      <c r="AL2056" s="6" t="n">
        <v>42460</v>
      </c>
      <c r="AM2056" s="0" t="n">
        <v>185</v>
      </c>
      <c r="AN2056" s="0" t="n">
        <v>210</v>
      </c>
      <c r="AO2056" s="0" t="s">
        <v>56</v>
      </c>
      <c r="AP2056" s="0" t="s">
        <v>56</v>
      </c>
      <c r="AQ2056" s="0" t="s">
        <v>70</v>
      </c>
      <c r="AR2056" s="0" t="s">
        <v>70</v>
      </c>
      <c r="AS2056" s="0" t="s">
        <v>512</v>
      </c>
      <c r="AT2056" s="0" t="n">
        <v>0</v>
      </c>
      <c r="AU2056" s="0" t="n">
        <v>6</v>
      </c>
      <c r="AV2056" s="0" t="s">
        <v>10945</v>
      </c>
      <c r="AX2056" s="0" t="s">
        <v>7372</v>
      </c>
    </row>
    <row r="2057" customFormat="false" ht="15" hidden="false" customHeight="false" outlineLevel="0" collapsed="false">
      <c r="A2057" s="0" t="s">
        <v>10946</v>
      </c>
      <c r="B2057" s="0" t="s">
        <v>9300</v>
      </c>
      <c r="C2057" s="0" t="s">
        <v>10947</v>
      </c>
      <c r="D2057" s="1" t="s">
        <v>10948</v>
      </c>
      <c r="E2057" s="1" t="s">
        <v>10948</v>
      </c>
      <c r="G2057" s="5" t="s">
        <v>10948</v>
      </c>
      <c r="H2057" s="5"/>
      <c r="I2057" s="5"/>
      <c r="J2057" s="5"/>
      <c r="K2057" s="5"/>
      <c r="L2057" s="5"/>
      <c r="M2057" s="5"/>
      <c r="N2057" s="5"/>
      <c r="O2057" s="0" t="s">
        <v>10947</v>
      </c>
      <c r="P2057" s="0" t="s">
        <v>10949</v>
      </c>
      <c r="Q2057" s="0" t="s">
        <v>51</v>
      </c>
      <c r="R2057" s="0" t="s">
        <v>52</v>
      </c>
      <c r="S2057" s="0" t="n">
        <v>3.092</v>
      </c>
      <c r="T2057" s="0" t="n">
        <v>2652</v>
      </c>
      <c r="U2057" s="0" t="n">
        <v>2652</v>
      </c>
      <c r="W2057" s="0" t="s">
        <v>10950</v>
      </c>
      <c r="X2057" s="0" t="n">
        <v>998</v>
      </c>
      <c r="Y2057" s="0" t="s">
        <v>1154</v>
      </c>
      <c r="Z2057" s="0" t="n">
        <v>2652</v>
      </c>
      <c r="AA2057" s="0" t="s">
        <v>54</v>
      </c>
      <c r="AB2057" s="0" t="s">
        <v>54</v>
      </c>
      <c r="AC2057" s="0" t="n">
        <v>17.046</v>
      </c>
      <c r="AD2057" s="0" t="s">
        <v>9312</v>
      </c>
      <c r="AG2057" s="6" t="n">
        <v>42460</v>
      </c>
      <c r="AH2057" s="0" t="n">
        <v>103</v>
      </c>
      <c r="AI2057" s="0" t="n">
        <v>117</v>
      </c>
      <c r="AJ2057" s="6" t="n">
        <v>42460</v>
      </c>
      <c r="AK2057" s="0" t="n">
        <v>17.046</v>
      </c>
      <c r="AL2057" s="6" t="n">
        <v>42460</v>
      </c>
      <c r="AM2057" s="0" t="n">
        <v>3.17</v>
      </c>
      <c r="AN2057" s="0" t="n">
        <v>3.609</v>
      </c>
      <c r="AO2057" s="0" t="n">
        <v>2.004</v>
      </c>
      <c r="AP2057" s="0" t="n">
        <v>2.239</v>
      </c>
      <c r="AQ2057" s="0" t="s">
        <v>9305</v>
      </c>
      <c r="AR2057" s="0" t="s">
        <v>58</v>
      </c>
      <c r="AS2057" s="0" t="s">
        <v>1154</v>
      </c>
      <c r="AT2057" s="0" t="n">
        <v>104</v>
      </c>
      <c r="AU2057" s="0" t="n">
        <v>115</v>
      </c>
      <c r="AX2057" s="0" t="s">
        <v>7372</v>
      </c>
    </row>
    <row r="2058" customFormat="false" ht="15" hidden="false" customHeight="false" outlineLevel="0" collapsed="false">
      <c r="A2058" s="0" t="s">
        <v>10951</v>
      </c>
      <c r="B2058" s="0" t="s">
        <v>9300</v>
      </c>
      <c r="C2058" s="0" t="s">
        <v>10952</v>
      </c>
      <c r="D2058" s="1" t="s">
        <v>10953</v>
      </c>
      <c r="E2058" s="1" t="s">
        <v>10953</v>
      </c>
      <c r="G2058" s="5" t="s">
        <v>10953</v>
      </c>
      <c r="H2058" s="5"/>
      <c r="I2058" s="5"/>
      <c r="J2058" s="5"/>
      <c r="K2058" s="5"/>
      <c r="L2058" s="5"/>
      <c r="M2058" s="5"/>
      <c r="N2058" s="5"/>
      <c r="O2058" s="0" t="s">
        <v>10952</v>
      </c>
      <c r="P2058" s="0" t="s">
        <v>10954</v>
      </c>
      <c r="Q2058" s="0" t="s">
        <v>51</v>
      </c>
      <c r="R2058" s="0" t="s">
        <v>52</v>
      </c>
      <c r="S2058" s="0" t="n">
        <v>244</v>
      </c>
      <c r="T2058" s="0" t="n">
        <v>2660</v>
      </c>
      <c r="U2058" s="0" t="n">
        <v>2660</v>
      </c>
      <c r="X2058" s="0" t="n">
        <v>26</v>
      </c>
      <c r="Y2058" s="0" t="s">
        <v>9680</v>
      </c>
      <c r="Z2058" s="0" t="n">
        <v>2660</v>
      </c>
      <c r="AA2058" s="0" t="s">
        <v>54</v>
      </c>
      <c r="AB2058" s="0" t="s">
        <v>54</v>
      </c>
      <c r="AC2058" s="0" t="n">
        <v>632</v>
      </c>
      <c r="AD2058" s="0" t="s">
        <v>10955</v>
      </c>
      <c r="AG2058" s="6" t="n">
        <v>42460</v>
      </c>
      <c r="AH2058" s="0" t="n">
        <v>23</v>
      </c>
      <c r="AI2058" s="0" t="n">
        <v>26</v>
      </c>
      <c r="AJ2058" s="6" t="n">
        <v>42460</v>
      </c>
      <c r="AK2058" s="0" t="n">
        <v>632</v>
      </c>
      <c r="AL2058" s="6" t="n">
        <v>42460</v>
      </c>
      <c r="AM2058" s="0" t="n">
        <v>323</v>
      </c>
      <c r="AN2058" s="0" t="n">
        <v>368</v>
      </c>
      <c r="AO2058" s="0" t="s">
        <v>56</v>
      </c>
      <c r="AP2058" s="0" t="s">
        <v>56</v>
      </c>
      <c r="AQ2058" s="0" t="s">
        <v>70</v>
      </c>
      <c r="AR2058" s="0" t="s">
        <v>70</v>
      </c>
      <c r="AS2058" s="0" t="s">
        <v>9680</v>
      </c>
      <c r="AT2058" s="0" t="n">
        <v>15</v>
      </c>
      <c r="AU2058" s="0" t="n">
        <v>21</v>
      </c>
      <c r="AX2058" s="0" t="s">
        <v>7372</v>
      </c>
    </row>
    <row r="2059" customFormat="false" ht="15" hidden="false" customHeight="false" outlineLevel="0" collapsed="false">
      <c r="A2059" s="0" t="s">
        <v>10956</v>
      </c>
      <c r="B2059" s="0" t="s">
        <v>9300</v>
      </c>
      <c r="C2059" s="0" t="s">
        <v>10957</v>
      </c>
      <c r="D2059" s="1" t="s">
        <v>10958</v>
      </c>
      <c r="E2059" s="1" t="s">
        <v>10958</v>
      </c>
      <c r="G2059" s="5" t="s">
        <v>10958</v>
      </c>
      <c r="H2059" s="5"/>
      <c r="I2059" s="5"/>
      <c r="J2059" s="5"/>
      <c r="K2059" s="5"/>
      <c r="L2059" s="5"/>
      <c r="M2059" s="5"/>
      <c r="N2059" s="5"/>
      <c r="O2059" s="0" t="s">
        <v>10957</v>
      </c>
      <c r="P2059" s="0" t="s">
        <v>10959</v>
      </c>
      <c r="Q2059" s="0" t="s">
        <v>51</v>
      </c>
      <c r="R2059" s="0" t="s">
        <v>52</v>
      </c>
      <c r="S2059" s="0" t="n">
        <v>357</v>
      </c>
      <c r="T2059" s="0" t="n">
        <v>3250</v>
      </c>
      <c r="U2059" s="0" t="n">
        <v>3250</v>
      </c>
      <c r="V2059" s="0" t="n">
        <v>2651</v>
      </c>
      <c r="X2059" s="0" t="n">
        <v>41</v>
      </c>
      <c r="Y2059" s="0" t="s">
        <v>1154</v>
      </c>
      <c r="Z2059" s="0" t="n">
        <v>3250</v>
      </c>
      <c r="AA2059" s="0" t="s">
        <v>54</v>
      </c>
      <c r="AB2059" s="0" t="s">
        <v>54</v>
      </c>
      <c r="AC2059" s="0" t="n">
        <v>2.624</v>
      </c>
      <c r="AD2059" s="0" t="s">
        <v>9312</v>
      </c>
      <c r="AG2059" s="6" t="n">
        <v>42460</v>
      </c>
      <c r="AH2059" s="0" t="n">
        <v>3</v>
      </c>
      <c r="AI2059" s="0" t="n">
        <v>4</v>
      </c>
      <c r="AJ2059" s="6" t="n">
        <v>42460</v>
      </c>
      <c r="AK2059" s="0" t="n">
        <v>2.624</v>
      </c>
      <c r="AL2059" s="6" t="n">
        <v>42460</v>
      </c>
      <c r="AM2059" s="0" t="n">
        <v>344</v>
      </c>
      <c r="AN2059" s="0" t="n">
        <v>392</v>
      </c>
      <c r="AO2059" s="0" t="n">
        <v>83</v>
      </c>
      <c r="AP2059" s="0" t="n">
        <v>93</v>
      </c>
      <c r="AQ2059" s="0" t="s">
        <v>9305</v>
      </c>
      <c r="AR2059" s="0" t="s">
        <v>58</v>
      </c>
      <c r="AS2059" s="0" t="s">
        <v>1154</v>
      </c>
      <c r="AT2059" s="0" t="n">
        <v>16</v>
      </c>
      <c r="AU2059" s="0" t="n">
        <v>26</v>
      </c>
      <c r="AV2059" s="0" t="s">
        <v>10960</v>
      </c>
      <c r="AX2059" s="0" t="s">
        <v>7372</v>
      </c>
      <c r="AY2059" s="0" t="s">
        <v>10961</v>
      </c>
    </row>
    <row r="2060" customFormat="false" ht="15" hidden="false" customHeight="false" outlineLevel="0" collapsed="false">
      <c r="A2060" s="0" t="s">
        <v>10962</v>
      </c>
      <c r="B2060" s="0" t="s">
        <v>9300</v>
      </c>
      <c r="C2060" s="0" t="s">
        <v>10963</v>
      </c>
      <c r="D2060" s="1" t="s">
        <v>10964</v>
      </c>
      <c r="E2060" s="1" t="s">
        <v>10964</v>
      </c>
      <c r="G2060" s="5" t="s">
        <v>10964</v>
      </c>
      <c r="H2060" s="5"/>
      <c r="I2060" s="5"/>
      <c r="J2060" s="5"/>
      <c r="K2060" s="5"/>
      <c r="L2060" s="5"/>
      <c r="M2060" s="5"/>
      <c r="N2060" s="5"/>
      <c r="O2060" s="0" t="s">
        <v>10963</v>
      </c>
      <c r="P2060" s="0" t="s">
        <v>10965</v>
      </c>
      <c r="Q2060" s="0" t="s">
        <v>51</v>
      </c>
      <c r="R2060" s="0" t="s">
        <v>52</v>
      </c>
      <c r="S2060" s="0" t="n">
        <v>2.359</v>
      </c>
      <c r="T2060" s="0" t="n">
        <v>2229</v>
      </c>
      <c r="U2060" s="0" t="n">
        <v>2229</v>
      </c>
      <c r="X2060" s="0" t="n">
        <v>84</v>
      </c>
      <c r="Y2060" s="0" t="s">
        <v>1154</v>
      </c>
      <c r="Z2060" s="0" t="n">
        <v>2229</v>
      </c>
      <c r="AA2060" s="0" t="s">
        <v>54</v>
      </c>
      <c r="AB2060" s="0" t="s">
        <v>54</v>
      </c>
      <c r="AC2060" s="0" t="n">
        <v>10.591</v>
      </c>
      <c r="AD2060" s="0" t="s">
        <v>9312</v>
      </c>
      <c r="AG2060" s="6" t="n">
        <v>42460</v>
      </c>
      <c r="AH2060" s="0" t="n">
        <v>138</v>
      </c>
      <c r="AI2060" s="0" t="n">
        <v>158</v>
      </c>
      <c r="AJ2060" s="6" t="n">
        <v>42460</v>
      </c>
      <c r="AK2060" s="0" t="n">
        <v>10.591</v>
      </c>
      <c r="AL2060" s="6" t="n">
        <v>42460</v>
      </c>
      <c r="AM2060" s="0" t="n">
        <v>2.175</v>
      </c>
      <c r="AN2060" s="0" t="n">
        <v>2.476</v>
      </c>
      <c r="AO2060" s="0" t="n">
        <v>2.63</v>
      </c>
      <c r="AP2060" s="0" t="n">
        <v>2.938</v>
      </c>
      <c r="AQ2060" s="0" t="s">
        <v>9305</v>
      </c>
      <c r="AR2060" s="0" t="s">
        <v>58</v>
      </c>
      <c r="AS2060" s="0" t="s">
        <v>1154</v>
      </c>
      <c r="AT2060" s="0" t="n">
        <v>42</v>
      </c>
      <c r="AU2060" s="0" t="n">
        <v>53</v>
      </c>
      <c r="AV2060" s="0" t="s">
        <v>7372</v>
      </c>
      <c r="AX2060" s="0" t="s">
        <v>7372</v>
      </c>
      <c r="AY2060" s="0" t="s">
        <v>9414</v>
      </c>
    </row>
    <row r="2061" customFormat="false" ht="15" hidden="false" customHeight="false" outlineLevel="0" collapsed="false">
      <c r="A2061" s="0" t="s">
        <v>10966</v>
      </c>
      <c r="B2061" s="0" t="s">
        <v>9300</v>
      </c>
      <c r="C2061" s="0" t="s">
        <v>10967</v>
      </c>
      <c r="E2061" s="1" t="s">
        <v>10967</v>
      </c>
      <c r="F2061" s="1" t="s">
        <v>10968</v>
      </c>
      <c r="G2061" s="5" t="s">
        <v>10968</v>
      </c>
      <c r="H2061" s="5"/>
      <c r="I2061" s="5"/>
      <c r="J2061" s="5"/>
      <c r="K2061" s="5"/>
      <c r="L2061" s="5"/>
      <c r="M2061" s="5"/>
      <c r="N2061" s="5"/>
      <c r="O2061" s="0" t="s">
        <v>10969</v>
      </c>
      <c r="P2061" s="0" t="s">
        <v>10970</v>
      </c>
      <c r="Q2061" s="0" t="s">
        <v>51</v>
      </c>
      <c r="R2061" s="0" t="s">
        <v>52</v>
      </c>
      <c r="S2061" s="0" t="n">
        <v>324</v>
      </c>
      <c r="T2061" s="0" t="n">
        <v>2640</v>
      </c>
      <c r="U2061" s="0" t="n">
        <v>2640</v>
      </c>
      <c r="X2061" s="0" t="n">
        <v>27</v>
      </c>
      <c r="Y2061" s="0" t="s">
        <v>67</v>
      </c>
      <c r="AA2061" s="0" t="s">
        <v>54</v>
      </c>
      <c r="AB2061" s="0" t="s">
        <v>54</v>
      </c>
      <c r="AD2061" s="0" t="s">
        <v>10971</v>
      </c>
      <c r="AG2061" s="6" t="n">
        <v>42825</v>
      </c>
      <c r="AH2061" s="0" t="n">
        <v>13</v>
      </c>
      <c r="AI2061" s="0" t="n">
        <v>14</v>
      </c>
      <c r="AK2061" s="0" t="n">
        <v>350</v>
      </c>
      <c r="AL2061" s="6" t="n">
        <v>42825</v>
      </c>
      <c r="AM2061" s="0" t="s">
        <v>56</v>
      </c>
      <c r="AN2061" s="0" t="s">
        <v>56</v>
      </c>
      <c r="AO2061" s="0" t="n">
        <v>387</v>
      </c>
      <c r="AP2061" s="0" t="n">
        <v>492</v>
      </c>
      <c r="AQ2061" s="0" t="s">
        <v>189</v>
      </c>
      <c r="AR2061" s="0" t="s">
        <v>189</v>
      </c>
      <c r="AS2061" s="0" t="s">
        <v>67</v>
      </c>
      <c r="AT2061" s="0" t="n">
        <v>9</v>
      </c>
      <c r="AU2061" s="0" t="n">
        <v>6</v>
      </c>
      <c r="AV2061" s="0" t="s">
        <v>10972</v>
      </c>
      <c r="AX2061" s="0" t="s">
        <v>7372</v>
      </c>
      <c r="AY2061" s="0" t="s">
        <v>10973</v>
      </c>
    </row>
    <row r="2062" customFormat="false" ht="15" hidden="false" customHeight="false" outlineLevel="0" collapsed="false">
      <c r="A2062" s="0" t="s">
        <v>10974</v>
      </c>
      <c r="B2062" s="0" t="s">
        <v>9300</v>
      </c>
      <c r="C2062" s="0" t="s">
        <v>10975</v>
      </c>
      <c r="D2062" s="1" t="s">
        <v>10976</v>
      </c>
      <c r="E2062" s="1" t="s">
        <v>10976</v>
      </c>
      <c r="G2062" s="5" t="s">
        <v>10976</v>
      </c>
      <c r="H2062" s="5"/>
      <c r="I2062" s="5"/>
      <c r="J2062" s="5"/>
      <c r="K2062" s="5"/>
      <c r="L2062" s="5"/>
      <c r="M2062" s="5"/>
      <c r="N2062" s="5"/>
      <c r="O2062" s="0" t="s">
        <v>10975</v>
      </c>
      <c r="P2062" s="0" t="s">
        <v>10977</v>
      </c>
      <c r="Q2062" s="0" t="s">
        <v>51</v>
      </c>
      <c r="R2062" s="0" t="s">
        <v>52</v>
      </c>
      <c r="S2062" s="0" t="n">
        <v>1.87</v>
      </c>
      <c r="T2062" s="0" t="n">
        <v>2899</v>
      </c>
      <c r="U2062" s="0" t="n">
        <v>2899</v>
      </c>
      <c r="V2062" s="0" t="n">
        <v>2611</v>
      </c>
      <c r="W2062" s="0" t="s">
        <v>10978</v>
      </c>
      <c r="X2062" s="0" t="n">
        <v>90</v>
      </c>
      <c r="Y2062" s="0" t="s">
        <v>1154</v>
      </c>
      <c r="Z2062" s="0" t="n">
        <v>2899</v>
      </c>
      <c r="AA2062" s="0" t="s">
        <v>54</v>
      </c>
      <c r="AB2062" s="0" t="s">
        <v>54</v>
      </c>
      <c r="AC2062" s="0" t="n">
        <v>5.886</v>
      </c>
      <c r="AD2062" s="0" t="s">
        <v>10979</v>
      </c>
      <c r="AG2062" s="6" t="n">
        <v>42551</v>
      </c>
      <c r="AH2062" s="0" t="n">
        <v>146</v>
      </c>
      <c r="AI2062" s="0" t="n">
        <v>162</v>
      </c>
      <c r="AJ2062" s="6" t="n">
        <v>42551</v>
      </c>
      <c r="AK2062" s="0" t="n">
        <v>5.886</v>
      </c>
      <c r="AL2062" s="6" t="n">
        <v>42551</v>
      </c>
      <c r="AM2062" s="0" t="n">
        <v>1.922</v>
      </c>
      <c r="AN2062" s="0" t="n">
        <v>2.134</v>
      </c>
      <c r="AO2062" s="0" t="n">
        <v>2.279</v>
      </c>
      <c r="AP2062" s="0" t="n">
        <v>2.546</v>
      </c>
      <c r="AQ2062" s="0" t="s">
        <v>9305</v>
      </c>
      <c r="AR2062" s="0" t="s">
        <v>58</v>
      </c>
      <c r="AS2062" s="0" t="s">
        <v>1154</v>
      </c>
      <c r="AT2062" s="0" t="n">
        <v>39</v>
      </c>
      <c r="AU2062" s="0" t="n">
        <v>59</v>
      </c>
      <c r="AV2062" s="0" t="s">
        <v>7372</v>
      </c>
      <c r="AX2062" s="0" t="s">
        <v>7372</v>
      </c>
      <c r="AY2062" s="0" t="s">
        <v>10980</v>
      </c>
    </row>
    <row r="2063" customFormat="false" ht="15" hidden="false" customHeight="false" outlineLevel="0" collapsed="false">
      <c r="A2063" s="0" t="s">
        <v>10981</v>
      </c>
      <c r="B2063" s="0" t="s">
        <v>9300</v>
      </c>
      <c r="C2063" s="0" t="s">
        <v>10982</v>
      </c>
      <c r="D2063" s="1" t="s">
        <v>10983</v>
      </c>
      <c r="E2063" s="1" t="s">
        <v>10983</v>
      </c>
      <c r="G2063" s="5" t="s">
        <v>10983</v>
      </c>
      <c r="H2063" s="5"/>
      <c r="I2063" s="5"/>
      <c r="J2063" s="5"/>
      <c r="K2063" s="5"/>
      <c r="L2063" s="5"/>
      <c r="M2063" s="5"/>
      <c r="N2063" s="5"/>
      <c r="O2063" s="0" t="s">
        <v>10982</v>
      </c>
      <c r="P2063" s="0" t="s">
        <v>10984</v>
      </c>
      <c r="Q2063" s="0" t="s">
        <v>51</v>
      </c>
      <c r="R2063" s="0" t="s">
        <v>52</v>
      </c>
      <c r="S2063" s="0" t="n">
        <v>513</v>
      </c>
      <c r="T2063" s="0" t="n">
        <v>2670</v>
      </c>
      <c r="U2063" s="0" t="n">
        <v>2670</v>
      </c>
      <c r="W2063" s="0" t="s">
        <v>10985</v>
      </c>
      <c r="X2063" s="0" t="n">
        <v>16</v>
      </c>
      <c r="Y2063" s="0" t="s">
        <v>1154</v>
      </c>
      <c r="Z2063" s="0" t="n">
        <v>2670</v>
      </c>
      <c r="AA2063" s="0" t="s">
        <v>54</v>
      </c>
      <c r="AB2063" s="0" t="s">
        <v>54</v>
      </c>
      <c r="AC2063" s="0" t="n">
        <v>4.728</v>
      </c>
      <c r="AD2063" s="0" t="s">
        <v>10986</v>
      </c>
      <c r="AG2063" s="6" t="n">
        <v>42735</v>
      </c>
      <c r="AH2063" s="0" t="n">
        <v>12</v>
      </c>
      <c r="AI2063" s="0" t="n">
        <v>13</v>
      </c>
      <c r="AJ2063" s="6" t="n">
        <v>42735</v>
      </c>
      <c r="AK2063" s="0" t="n">
        <v>4.728</v>
      </c>
      <c r="AL2063" s="6" t="n">
        <v>42735</v>
      </c>
      <c r="AM2063" s="0" t="n">
        <v>495</v>
      </c>
      <c r="AN2063" s="0" t="n">
        <v>521</v>
      </c>
      <c r="AO2063" s="0" t="n">
        <v>406</v>
      </c>
      <c r="AP2063" s="0" t="n">
        <v>454</v>
      </c>
      <c r="AQ2063" s="0" t="s">
        <v>9305</v>
      </c>
      <c r="AR2063" s="0" t="s">
        <v>58</v>
      </c>
      <c r="AS2063" s="0" t="s">
        <v>1154</v>
      </c>
      <c r="AT2063" s="0" t="n">
        <v>14</v>
      </c>
      <c r="AU2063" s="0" t="n">
        <v>15</v>
      </c>
      <c r="AV2063" s="0" t="s">
        <v>10987</v>
      </c>
      <c r="AX2063" s="0" t="s">
        <v>7372</v>
      </c>
      <c r="AY2063" s="0" t="s">
        <v>10988</v>
      </c>
    </row>
    <row r="2064" customFormat="false" ht="15" hidden="false" customHeight="false" outlineLevel="0" collapsed="false">
      <c r="A2064" s="0" t="s">
        <v>10989</v>
      </c>
      <c r="B2064" s="0" t="s">
        <v>9300</v>
      </c>
      <c r="C2064" s="0" t="s">
        <v>10990</v>
      </c>
      <c r="D2064" s="1" t="s">
        <v>10991</v>
      </c>
      <c r="E2064" s="1" t="s">
        <v>10991</v>
      </c>
      <c r="G2064" s="5" t="s">
        <v>10991</v>
      </c>
      <c r="H2064" s="5"/>
      <c r="I2064" s="5"/>
      <c r="J2064" s="5"/>
      <c r="K2064" s="5"/>
      <c r="L2064" s="5"/>
      <c r="M2064" s="5"/>
      <c r="N2064" s="5"/>
      <c r="O2064" s="0" t="s">
        <v>10990</v>
      </c>
      <c r="P2064" s="0" t="s">
        <v>10992</v>
      </c>
      <c r="Q2064" s="0" t="s">
        <v>51</v>
      </c>
      <c r="R2064" s="0" t="s">
        <v>52</v>
      </c>
      <c r="S2064" s="0" t="n">
        <v>344</v>
      </c>
      <c r="T2064" s="0" t="n">
        <v>2229</v>
      </c>
      <c r="U2064" s="0" t="n">
        <v>2229</v>
      </c>
      <c r="X2064" s="0" t="n">
        <v>24</v>
      </c>
      <c r="Y2064" s="0" t="s">
        <v>1154</v>
      </c>
      <c r="Z2064" s="0" t="n">
        <v>2229</v>
      </c>
      <c r="AA2064" s="0" t="s">
        <v>54</v>
      </c>
      <c r="AB2064" s="0" t="s">
        <v>54</v>
      </c>
      <c r="AC2064" s="0" t="n">
        <v>1.481</v>
      </c>
      <c r="AD2064" s="0" t="s">
        <v>10986</v>
      </c>
      <c r="AG2064" s="6" t="n">
        <v>42460</v>
      </c>
      <c r="AH2064" s="0" t="n">
        <v>44</v>
      </c>
      <c r="AI2064" s="0" t="n">
        <v>50</v>
      </c>
      <c r="AJ2064" s="6" t="n">
        <v>42460</v>
      </c>
      <c r="AK2064" s="0" t="n">
        <v>1.481</v>
      </c>
      <c r="AL2064" s="6" t="n">
        <v>42460</v>
      </c>
      <c r="AM2064" s="0" t="n">
        <v>412</v>
      </c>
      <c r="AN2064" s="0" t="n">
        <v>469</v>
      </c>
      <c r="AO2064" s="0" t="n">
        <v>517</v>
      </c>
      <c r="AP2064" s="0" t="n">
        <v>577</v>
      </c>
      <c r="AQ2064" s="0" t="s">
        <v>9305</v>
      </c>
      <c r="AR2064" s="0" t="s">
        <v>58</v>
      </c>
      <c r="AS2064" s="0" t="s">
        <v>1154</v>
      </c>
      <c r="AT2064" s="0" t="n">
        <v>15</v>
      </c>
      <c r="AU2064" s="0" t="n">
        <v>19</v>
      </c>
      <c r="AW2064" s="0" t="s">
        <v>9469</v>
      </c>
      <c r="AX2064" s="0" t="s">
        <v>7372</v>
      </c>
      <c r="AY2064" s="0" t="s">
        <v>10993</v>
      </c>
    </row>
    <row r="2065" customFormat="false" ht="15" hidden="false" customHeight="false" outlineLevel="0" collapsed="false">
      <c r="A2065" s="0" t="s">
        <v>10994</v>
      </c>
      <c r="B2065" s="0" t="s">
        <v>9300</v>
      </c>
      <c r="C2065" s="0" t="s">
        <v>10995</v>
      </c>
      <c r="D2065" s="1" t="s">
        <v>10996</v>
      </c>
      <c r="E2065" s="1" t="s">
        <v>10996</v>
      </c>
      <c r="G2065" s="5" t="s">
        <v>10996</v>
      </c>
      <c r="H2065" s="5"/>
      <c r="I2065" s="5"/>
      <c r="J2065" s="5"/>
      <c r="K2065" s="5"/>
      <c r="L2065" s="5"/>
      <c r="M2065" s="5"/>
      <c r="N2065" s="5"/>
      <c r="O2065" s="0" t="s">
        <v>10995</v>
      </c>
      <c r="P2065" s="0" t="s">
        <v>10997</v>
      </c>
      <c r="Q2065" s="0" t="s">
        <v>51</v>
      </c>
      <c r="R2065" s="0" t="s">
        <v>52</v>
      </c>
      <c r="S2065" s="0" t="n">
        <v>2.612</v>
      </c>
      <c r="T2065" s="0" t="n">
        <v>2932</v>
      </c>
      <c r="U2065" s="0" t="n">
        <v>2932</v>
      </c>
      <c r="V2065" s="0" t="n">
        <v>2825</v>
      </c>
      <c r="W2065" s="0" t="s">
        <v>10998</v>
      </c>
      <c r="X2065" s="0" t="n">
        <v>162</v>
      </c>
      <c r="Y2065" s="0" t="s">
        <v>1154</v>
      </c>
      <c r="Z2065" s="0" t="n">
        <v>2932</v>
      </c>
      <c r="AA2065" s="0" t="s">
        <v>54</v>
      </c>
      <c r="AB2065" s="0" t="s">
        <v>54</v>
      </c>
      <c r="AC2065" s="0" t="n">
        <v>10.696</v>
      </c>
      <c r="AD2065" s="0" t="s">
        <v>10999</v>
      </c>
      <c r="AG2065" s="6" t="n">
        <v>42460</v>
      </c>
      <c r="AH2065" s="0" t="n">
        <v>54</v>
      </c>
      <c r="AI2065" s="0" t="n">
        <v>62</v>
      </c>
      <c r="AJ2065" s="6" t="n">
        <v>42460</v>
      </c>
      <c r="AK2065" s="0" t="n">
        <v>10.696</v>
      </c>
      <c r="AL2065" s="6" t="n">
        <v>42460</v>
      </c>
      <c r="AM2065" s="0" t="n">
        <v>2.35</v>
      </c>
      <c r="AN2065" s="0" t="n">
        <v>2.675</v>
      </c>
      <c r="AO2065" s="0" t="n">
        <v>333</v>
      </c>
      <c r="AP2065" s="0" t="n">
        <v>372</v>
      </c>
      <c r="AQ2065" s="0" t="s">
        <v>9305</v>
      </c>
      <c r="AR2065" s="0" t="s">
        <v>58</v>
      </c>
      <c r="AS2065" s="0" t="s">
        <v>1154</v>
      </c>
      <c r="AT2065" s="0" t="n">
        <v>39</v>
      </c>
      <c r="AU2065" s="0" t="n">
        <v>72</v>
      </c>
      <c r="AV2065" s="0" t="s">
        <v>11000</v>
      </c>
      <c r="AX2065" s="0" t="s">
        <v>7372</v>
      </c>
      <c r="AY2065" s="0" t="s">
        <v>10684</v>
      </c>
    </row>
    <row r="2066" customFormat="false" ht="15" hidden="false" customHeight="false" outlineLevel="0" collapsed="false">
      <c r="A2066" s="0" t="s">
        <v>11001</v>
      </c>
      <c r="B2066" s="0" t="s">
        <v>9300</v>
      </c>
      <c r="C2066" s="0" t="s">
        <v>11002</v>
      </c>
      <c r="D2066" s="1" t="s">
        <v>11003</v>
      </c>
      <c r="E2066" s="1" t="s">
        <v>11003</v>
      </c>
      <c r="G2066" s="5" t="s">
        <v>11003</v>
      </c>
      <c r="H2066" s="5"/>
      <c r="I2066" s="5"/>
      <c r="J2066" s="5"/>
      <c r="K2066" s="5"/>
      <c r="L2066" s="5"/>
      <c r="M2066" s="5"/>
      <c r="N2066" s="5"/>
      <c r="O2066" s="0" t="s">
        <v>11002</v>
      </c>
      <c r="P2066" s="0" t="s">
        <v>11004</v>
      </c>
      <c r="Q2066" s="0" t="s">
        <v>51</v>
      </c>
      <c r="R2066" s="0" t="s">
        <v>52</v>
      </c>
      <c r="S2066" s="0" t="n">
        <v>393</v>
      </c>
      <c r="T2066" s="0" t="n">
        <v>2611</v>
      </c>
      <c r="U2066" s="0" t="n">
        <v>2611</v>
      </c>
      <c r="X2066" s="0" t="n">
        <v>2</v>
      </c>
      <c r="Y2066" s="0" t="s">
        <v>7940</v>
      </c>
      <c r="Z2066" s="0" t="n">
        <v>2611</v>
      </c>
      <c r="AA2066" s="0" t="s">
        <v>54</v>
      </c>
      <c r="AB2066" s="0" t="s">
        <v>54</v>
      </c>
      <c r="AC2066" s="0" t="n">
        <v>572</v>
      </c>
      <c r="AD2066" s="0" t="s">
        <v>10246</v>
      </c>
      <c r="AG2066" s="6" t="n">
        <v>42460</v>
      </c>
      <c r="AH2066" s="0" t="n">
        <v>72</v>
      </c>
      <c r="AI2066" s="0" t="n">
        <v>82</v>
      </c>
      <c r="AJ2066" s="6" t="n">
        <v>42460</v>
      </c>
      <c r="AK2066" s="0" t="n">
        <v>572</v>
      </c>
      <c r="AL2066" s="6" t="n">
        <v>42460</v>
      </c>
      <c r="AM2066" s="0" t="n">
        <v>589</v>
      </c>
      <c r="AN2066" s="0" t="n">
        <v>671</v>
      </c>
      <c r="AO2066" s="0" t="n">
        <v>651</v>
      </c>
      <c r="AP2066" s="0" t="n">
        <v>727</v>
      </c>
      <c r="AQ2066" s="0" t="s">
        <v>9305</v>
      </c>
      <c r="AR2066" s="0" t="s">
        <v>58</v>
      </c>
      <c r="AS2066" s="0" t="s">
        <v>7940</v>
      </c>
      <c r="AT2066" s="0" t="n">
        <v>3</v>
      </c>
      <c r="AU2066" s="0" t="n">
        <v>2</v>
      </c>
      <c r="AX2066" s="0" t="s">
        <v>7372</v>
      </c>
      <c r="AY2066" s="0" t="s">
        <v>11005</v>
      </c>
    </row>
    <row r="2067" customFormat="false" ht="15" hidden="false" customHeight="false" outlineLevel="0" collapsed="false">
      <c r="A2067" s="0" t="s">
        <v>11006</v>
      </c>
      <c r="B2067" s="0" t="s">
        <v>9300</v>
      </c>
      <c r="C2067" s="0" t="s">
        <v>11007</v>
      </c>
      <c r="D2067" s="1" t="s">
        <v>11008</v>
      </c>
      <c r="E2067" s="1" t="s">
        <v>11008</v>
      </c>
      <c r="G2067" s="5" t="s">
        <v>11008</v>
      </c>
      <c r="H2067" s="5" t="s">
        <v>11009</v>
      </c>
      <c r="I2067" s="5" t="s">
        <v>11010</v>
      </c>
      <c r="J2067" s="5"/>
      <c r="K2067" s="5"/>
      <c r="L2067" s="5"/>
      <c r="M2067" s="5"/>
      <c r="N2067" s="5" t="s">
        <v>11011</v>
      </c>
      <c r="O2067" s="0" t="s">
        <v>11007</v>
      </c>
      <c r="P2067" s="0" t="s">
        <v>11012</v>
      </c>
      <c r="Q2067" s="0" t="s">
        <v>51</v>
      </c>
      <c r="R2067" s="0" t="s">
        <v>52</v>
      </c>
      <c r="S2067" s="0" t="n">
        <v>1.487</v>
      </c>
      <c r="T2067" s="0" t="n">
        <v>3091</v>
      </c>
      <c r="U2067" s="0" t="n">
        <v>3091</v>
      </c>
      <c r="X2067" s="0" t="n">
        <v>36</v>
      </c>
      <c r="Y2067" s="0" t="s">
        <v>1154</v>
      </c>
      <c r="Z2067" s="0" t="n">
        <v>3091</v>
      </c>
      <c r="AA2067" s="0" t="s">
        <v>54</v>
      </c>
      <c r="AB2067" s="0" t="s">
        <v>54</v>
      </c>
      <c r="AC2067" s="0" t="n">
        <v>7.893</v>
      </c>
      <c r="AD2067" s="0" t="s">
        <v>10288</v>
      </c>
      <c r="AG2067" s="6" t="n">
        <v>42460</v>
      </c>
      <c r="AH2067" s="0" t="n">
        <v>48</v>
      </c>
      <c r="AI2067" s="0" t="n">
        <v>55</v>
      </c>
      <c r="AJ2067" s="6" t="n">
        <v>42460</v>
      </c>
      <c r="AK2067" s="0" t="n">
        <v>7.893</v>
      </c>
      <c r="AL2067" s="6" t="n">
        <v>42460</v>
      </c>
      <c r="AM2067" s="0" t="n">
        <v>1.242</v>
      </c>
      <c r="AN2067" s="0" t="n">
        <v>1.414</v>
      </c>
      <c r="AO2067" s="0" t="n">
        <v>929</v>
      </c>
      <c r="AP2067" s="0" t="n">
        <v>1.038</v>
      </c>
      <c r="AQ2067" s="0" t="s">
        <v>9305</v>
      </c>
      <c r="AR2067" s="0" t="s">
        <v>58</v>
      </c>
      <c r="AS2067" s="0" t="s">
        <v>1154</v>
      </c>
      <c r="AT2067" s="0" t="n">
        <v>23</v>
      </c>
      <c r="AU2067" s="0" t="n">
        <v>27</v>
      </c>
      <c r="AV2067" s="0" t="s">
        <v>11013</v>
      </c>
      <c r="AX2067" s="0" t="s">
        <v>7372</v>
      </c>
      <c r="AY2067" s="0" t="s">
        <v>11014</v>
      </c>
    </row>
    <row r="2068" customFormat="false" ht="15" hidden="false" customHeight="false" outlineLevel="0" collapsed="false">
      <c r="A2068" s="0" t="s">
        <v>11015</v>
      </c>
      <c r="B2068" s="0" t="s">
        <v>9300</v>
      </c>
      <c r="C2068" s="0" t="s">
        <v>11016</v>
      </c>
      <c r="D2068" s="1" t="s">
        <v>11017</v>
      </c>
      <c r="E2068" s="1" t="s">
        <v>11017</v>
      </c>
      <c r="G2068" s="5" t="s">
        <v>11017</v>
      </c>
      <c r="H2068" s="5" t="s">
        <v>11018</v>
      </c>
      <c r="I2068" s="5"/>
      <c r="J2068" s="5"/>
      <c r="K2068" s="5"/>
      <c r="L2068" s="5"/>
      <c r="M2068" s="5"/>
      <c r="N2068" s="5"/>
      <c r="O2068" s="0" t="s">
        <v>11016</v>
      </c>
      <c r="P2068" s="0" t="s">
        <v>11019</v>
      </c>
      <c r="Q2068" s="0" t="s">
        <v>51</v>
      </c>
      <c r="R2068" s="0" t="s">
        <v>52</v>
      </c>
      <c r="S2068" s="0" t="n">
        <v>425</v>
      </c>
      <c r="T2068" s="0" t="n">
        <v>2899</v>
      </c>
      <c r="U2068" s="0" t="n">
        <v>2899</v>
      </c>
      <c r="X2068" s="0" t="n">
        <v>31</v>
      </c>
      <c r="Y2068" s="0" t="s">
        <v>1154</v>
      </c>
      <c r="Z2068" s="0" t="n">
        <v>2899</v>
      </c>
      <c r="AA2068" s="0" t="s">
        <v>54</v>
      </c>
      <c r="AB2068" s="0" t="s">
        <v>54</v>
      </c>
      <c r="AC2068" s="0" t="n">
        <v>1.449</v>
      </c>
      <c r="AD2068" s="0" t="s">
        <v>9914</v>
      </c>
      <c r="AG2068" s="6" t="n">
        <v>42460</v>
      </c>
      <c r="AH2068" s="0" t="n">
        <v>13</v>
      </c>
      <c r="AI2068" s="0" t="n">
        <v>14</v>
      </c>
      <c r="AJ2068" s="6" t="n">
        <v>42460</v>
      </c>
      <c r="AK2068" s="0" t="n">
        <v>1.449</v>
      </c>
      <c r="AL2068" s="6" t="n">
        <v>42460</v>
      </c>
      <c r="AM2068" s="0" t="n">
        <v>360</v>
      </c>
      <c r="AN2068" s="0" t="n">
        <v>410</v>
      </c>
      <c r="AO2068" s="0" t="n">
        <v>182</v>
      </c>
      <c r="AP2068" s="0" t="n">
        <v>203</v>
      </c>
      <c r="AQ2068" s="0" t="s">
        <v>9305</v>
      </c>
      <c r="AR2068" s="0" t="s">
        <v>58</v>
      </c>
      <c r="AS2068" s="0" t="s">
        <v>1154</v>
      </c>
      <c r="AT2068" s="0" t="n">
        <v>15</v>
      </c>
      <c r="AU2068" s="0" t="n">
        <v>19</v>
      </c>
      <c r="AX2068" s="0" t="s">
        <v>7372</v>
      </c>
      <c r="AY2068" s="0" t="s">
        <v>11020</v>
      </c>
    </row>
    <row r="2069" customFormat="false" ht="15" hidden="false" customHeight="false" outlineLevel="0" collapsed="false">
      <c r="A2069" s="0" t="s">
        <v>11021</v>
      </c>
      <c r="B2069" s="0" t="s">
        <v>9300</v>
      </c>
      <c r="C2069" s="0" t="s">
        <v>11022</v>
      </c>
      <c r="D2069" s="1" t="s">
        <v>11023</v>
      </c>
      <c r="E2069" s="1" t="s">
        <v>11023</v>
      </c>
      <c r="G2069" s="5" t="s">
        <v>11023</v>
      </c>
      <c r="H2069" s="5"/>
      <c r="I2069" s="5"/>
      <c r="J2069" s="5"/>
      <c r="K2069" s="5"/>
      <c r="L2069" s="5"/>
      <c r="M2069" s="5"/>
      <c r="N2069" s="5"/>
      <c r="O2069" s="0" t="s">
        <v>11024</v>
      </c>
      <c r="P2069" s="0" t="s">
        <v>11025</v>
      </c>
      <c r="Q2069" s="0" t="s">
        <v>51</v>
      </c>
      <c r="R2069" s="0" t="s">
        <v>119</v>
      </c>
      <c r="S2069" s="0" t="n">
        <v>0</v>
      </c>
      <c r="T2069" s="0" t="n">
        <v>2814</v>
      </c>
      <c r="U2069" s="0" t="n">
        <v>2814</v>
      </c>
      <c r="X2069" s="0" t="n">
        <v>9</v>
      </c>
      <c r="Y2069" s="0" t="s">
        <v>67</v>
      </c>
      <c r="Z2069" s="0" t="n">
        <v>4690</v>
      </c>
      <c r="AA2069" s="0" t="s">
        <v>694</v>
      </c>
      <c r="AB2069" s="0" t="s">
        <v>56</v>
      </c>
      <c r="AC2069" s="0" t="n">
        <v>15</v>
      </c>
      <c r="AD2069" s="0" t="s">
        <v>10349</v>
      </c>
      <c r="AG2069" s="6" t="n">
        <v>42460</v>
      </c>
      <c r="AH2069" s="0" t="n">
        <v>68</v>
      </c>
      <c r="AI2069" s="0" t="n">
        <v>77</v>
      </c>
      <c r="AK2069" s="0" t="n">
        <v>750</v>
      </c>
      <c r="AL2069" s="0" t="n">
        <v>2016</v>
      </c>
      <c r="AM2069" s="0" t="s">
        <v>56</v>
      </c>
      <c r="AN2069" s="0" t="s">
        <v>56</v>
      </c>
      <c r="AO2069" s="0" t="s">
        <v>56</v>
      </c>
      <c r="AP2069" s="0" t="s">
        <v>56</v>
      </c>
      <c r="AQ2069" s="0" t="s">
        <v>70</v>
      </c>
      <c r="AR2069" s="0" t="s">
        <v>70</v>
      </c>
      <c r="AS2069" s="0" t="s">
        <v>67</v>
      </c>
      <c r="AT2069" s="0" t="n">
        <v>3</v>
      </c>
      <c r="AU2069" s="0" t="n">
        <v>7</v>
      </c>
      <c r="AV2069" s="0" t="s">
        <v>11026</v>
      </c>
      <c r="AX2069" s="0" t="s">
        <v>7372</v>
      </c>
    </row>
    <row r="2070" customFormat="false" ht="15" hidden="false" customHeight="false" outlineLevel="0" collapsed="false">
      <c r="A2070" s="0" t="s">
        <v>11027</v>
      </c>
      <c r="B2070" s="0" t="s">
        <v>9300</v>
      </c>
      <c r="C2070" s="0" t="s">
        <v>11028</v>
      </c>
      <c r="D2070" s="1" t="s">
        <v>11029</v>
      </c>
      <c r="E2070" s="1" t="s">
        <v>11029</v>
      </c>
      <c r="G2070" s="5" t="s">
        <v>11029</v>
      </c>
      <c r="H2070" s="5"/>
      <c r="I2070" s="5"/>
      <c r="J2070" s="5"/>
      <c r="K2070" s="5"/>
      <c r="L2070" s="5"/>
      <c r="M2070" s="5"/>
      <c r="N2070" s="5"/>
      <c r="O2070" s="0" t="s">
        <v>11028</v>
      </c>
      <c r="P2070" s="0" t="s">
        <v>11030</v>
      </c>
      <c r="Q2070" s="0" t="s">
        <v>51</v>
      </c>
      <c r="R2070" s="0" t="s">
        <v>52</v>
      </c>
      <c r="S2070" s="0" t="n">
        <v>3.005</v>
      </c>
      <c r="T2070" s="0" t="n">
        <v>1082</v>
      </c>
      <c r="U2070" s="0" t="n">
        <v>1082</v>
      </c>
      <c r="V2070" s="0" t="n">
        <v>1082</v>
      </c>
      <c r="X2070" s="0" t="n">
        <v>64</v>
      </c>
      <c r="Y2070" s="0" t="s">
        <v>1154</v>
      </c>
      <c r="Z2070" s="0" t="n">
        <v>1082</v>
      </c>
      <c r="AA2070" s="0" t="s">
        <v>54</v>
      </c>
      <c r="AB2070" s="0" t="s">
        <v>54</v>
      </c>
      <c r="AC2070" s="0" t="n">
        <v>4.961</v>
      </c>
      <c r="AD2070" s="0" t="s">
        <v>9579</v>
      </c>
      <c r="AG2070" s="6" t="n">
        <v>42460</v>
      </c>
      <c r="AH2070" s="0" t="n">
        <v>108</v>
      </c>
      <c r="AI2070" s="0" t="n">
        <v>123</v>
      </c>
      <c r="AJ2070" s="6" t="n">
        <v>42460</v>
      </c>
      <c r="AK2070" s="0" t="n">
        <v>4.961</v>
      </c>
      <c r="AL2070" s="6" t="n">
        <v>42460</v>
      </c>
      <c r="AM2070" s="0" t="n">
        <v>2.144</v>
      </c>
      <c r="AN2070" s="0" t="n">
        <v>2.441</v>
      </c>
      <c r="AO2070" s="0" t="n">
        <v>3.48</v>
      </c>
      <c r="AP2070" s="0" t="n">
        <v>3.889</v>
      </c>
      <c r="AQ2070" s="0" t="s">
        <v>9305</v>
      </c>
      <c r="AR2070" s="0" t="s">
        <v>58</v>
      </c>
      <c r="AS2070" s="0" t="s">
        <v>1154</v>
      </c>
      <c r="AT2070" s="0" t="n">
        <v>21</v>
      </c>
      <c r="AU2070" s="0" t="n">
        <v>47</v>
      </c>
      <c r="AX2070" s="0" t="s">
        <v>7372</v>
      </c>
      <c r="AY2070" s="0" t="s">
        <v>11031</v>
      </c>
    </row>
    <row r="2071" customFormat="false" ht="15" hidden="false" customHeight="false" outlineLevel="0" collapsed="false">
      <c r="A2071" s="0" t="s">
        <v>11032</v>
      </c>
      <c r="B2071" s="0" t="s">
        <v>9300</v>
      </c>
      <c r="C2071" s="0" t="s">
        <v>11033</v>
      </c>
      <c r="D2071" s="1" t="s">
        <v>11034</v>
      </c>
      <c r="E2071" s="1" t="s">
        <v>11034</v>
      </c>
      <c r="G2071" s="5" t="s">
        <v>11034</v>
      </c>
      <c r="H2071" s="5"/>
      <c r="I2071" s="5"/>
      <c r="J2071" s="5"/>
      <c r="K2071" s="5"/>
      <c r="L2071" s="5"/>
      <c r="M2071" s="5"/>
      <c r="N2071" s="5"/>
      <c r="O2071" s="0" t="s">
        <v>11033</v>
      </c>
      <c r="P2071" s="0" t="s">
        <v>11035</v>
      </c>
      <c r="Q2071" s="0" t="s">
        <v>51</v>
      </c>
      <c r="R2071" s="0" t="s">
        <v>52</v>
      </c>
      <c r="S2071" s="0" t="n">
        <v>2.985</v>
      </c>
      <c r="T2071" s="0" t="n">
        <v>2822</v>
      </c>
      <c r="U2071" s="0" t="n">
        <v>2822</v>
      </c>
      <c r="X2071" s="0" t="n">
        <v>144</v>
      </c>
      <c r="Y2071" s="0" t="s">
        <v>1154</v>
      </c>
      <c r="Z2071" s="0" t="n">
        <v>2822</v>
      </c>
      <c r="AA2071" s="0" t="s">
        <v>54</v>
      </c>
      <c r="AB2071" s="0" t="s">
        <v>54</v>
      </c>
      <c r="AC2071" s="0" t="n">
        <v>7.835</v>
      </c>
      <c r="AD2071" s="0" t="s">
        <v>9615</v>
      </c>
      <c r="AG2071" s="6" t="n">
        <v>42460</v>
      </c>
      <c r="AH2071" s="0" t="n">
        <v>106</v>
      </c>
      <c r="AI2071" s="0" t="n">
        <v>121</v>
      </c>
      <c r="AJ2071" s="6" t="n">
        <v>42460</v>
      </c>
      <c r="AK2071" s="0" t="n">
        <v>7.835</v>
      </c>
      <c r="AL2071" s="6" t="n">
        <v>42460</v>
      </c>
      <c r="AM2071" s="0" t="n">
        <v>2.309</v>
      </c>
      <c r="AN2071" s="0" t="n">
        <v>2.629</v>
      </c>
      <c r="AO2071" s="0" t="n">
        <v>3.338</v>
      </c>
      <c r="AP2071" s="0" t="n">
        <v>3.729</v>
      </c>
      <c r="AQ2071" s="0" t="s">
        <v>9305</v>
      </c>
      <c r="AR2071" s="0" t="s">
        <v>58</v>
      </c>
      <c r="AS2071" s="0" t="s">
        <v>1154</v>
      </c>
      <c r="AT2071" s="0" t="n">
        <v>52</v>
      </c>
      <c r="AU2071" s="0" t="n">
        <v>62</v>
      </c>
      <c r="AX2071" s="0" t="s">
        <v>7372</v>
      </c>
      <c r="AY2071" s="0" t="s">
        <v>11036</v>
      </c>
    </row>
    <row r="2072" customFormat="false" ht="15" hidden="false" customHeight="false" outlineLevel="0" collapsed="false">
      <c r="A2072" s="0" t="s">
        <v>11037</v>
      </c>
      <c r="B2072" s="0" t="s">
        <v>9300</v>
      </c>
      <c r="C2072" s="0" t="s">
        <v>11038</v>
      </c>
      <c r="D2072" s="1" t="s">
        <v>11039</v>
      </c>
      <c r="E2072" s="1" t="s">
        <v>11039</v>
      </c>
      <c r="G2072" s="5" t="s">
        <v>11039</v>
      </c>
      <c r="H2072" s="5"/>
      <c r="I2072" s="5"/>
      <c r="J2072" s="5"/>
      <c r="K2072" s="5"/>
      <c r="L2072" s="5"/>
      <c r="M2072" s="5"/>
      <c r="N2072" s="5"/>
      <c r="O2072" s="0" t="s">
        <v>11038</v>
      </c>
      <c r="P2072" s="0" t="s">
        <v>11040</v>
      </c>
      <c r="Q2072" s="0" t="s">
        <v>51</v>
      </c>
      <c r="R2072" s="0" t="s">
        <v>52</v>
      </c>
      <c r="S2072" s="0" t="n">
        <v>1.734</v>
      </c>
      <c r="T2072" s="0" t="n">
        <v>2120</v>
      </c>
      <c r="U2072" s="0" t="n">
        <v>2120</v>
      </c>
      <c r="V2072" s="0" t="n">
        <v>2110</v>
      </c>
      <c r="W2072" s="0" t="s">
        <v>11041</v>
      </c>
      <c r="X2072" s="0" t="n">
        <v>40</v>
      </c>
      <c r="Y2072" s="0" t="s">
        <v>1154</v>
      </c>
      <c r="Z2072" s="0" t="n">
        <v>2120</v>
      </c>
      <c r="AA2072" s="0" t="s">
        <v>54</v>
      </c>
      <c r="AB2072" s="0" t="s">
        <v>54</v>
      </c>
      <c r="AC2072" s="0" t="n">
        <v>3.463</v>
      </c>
      <c r="AD2072" s="0" t="s">
        <v>9604</v>
      </c>
      <c r="AG2072" s="6" t="n">
        <v>42460</v>
      </c>
      <c r="AH2072" s="0" t="n">
        <v>416</v>
      </c>
      <c r="AI2072" s="0" t="n">
        <v>474</v>
      </c>
      <c r="AJ2072" s="6" t="n">
        <v>42460</v>
      </c>
      <c r="AK2072" s="0" t="n">
        <v>3.463</v>
      </c>
      <c r="AL2072" s="6" t="n">
        <v>42460</v>
      </c>
      <c r="AM2072" s="0" t="n">
        <v>2.772</v>
      </c>
      <c r="AN2072" s="0" t="n">
        <v>3.155</v>
      </c>
      <c r="AO2072" s="0" t="n">
        <v>4.974</v>
      </c>
      <c r="AP2072" s="0" t="n">
        <v>5.558</v>
      </c>
      <c r="AQ2072" s="0" t="s">
        <v>9305</v>
      </c>
      <c r="AR2072" s="0" t="s">
        <v>58</v>
      </c>
      <c r="AS2072" s="0" t="s">
        <v>1154</v>
      </c>
      <c r="AT2072" s="0" t="n">
        <v>18</v>
      </c>
      <c r="AU2072" s="0" t="n">
        <v>27</v>
      </c>
      <c r="AW2072" s="0" t="s">
        <v>9469</v>
      </c>
      <c r="AX2072" s="0" t="s">
        <v>7372</v>
      </c>
    </row>
    <row r="2073" customFormat="false" ht="15" hidden="false" customHeight="false" outlineLevel="0" collapsed="false">
      <c r="A2073" s="0" t="s">
        <v>11042</v>
      </c>
      <c r="B2073" s="0" t="s">
        <v>9300</v>
      </c>
      <c r="C2073" s="0" t="s">
        <v>11043</v>
      </c>
      <c r="D2073" s="1" t="s">
        <v>11044</v>
      </c>
      <c r="E2073" s="1" t="s">
        <v>11044</v>
      </c>
      <c r="G2073" s="5" t="s">
        <v>11044</v>
      </c>
      <c r="H2073" s="5"/>
      <c r="I2073" s="5"/>
      <c r="J2073" s="5"/>
      <c r="K2073" s="5"/>
      <c r="L2073" s="5"/>
      <c r="M2073" s="5"/>
      <c r="N2073" s="5"/>
      <c r="O2073" s="0" t="s">
        <v>11043</v>
      </c>
      <c r="P2073" s="0" t="s">
        <v>11045</v>
      </c>
      <c r="Q2073" s="0" t="s">
        <v>51</v>
      </c>
      <c r="R2073" s="0" t="s">
        <v>52</v>
      </c>
      <c r="S2073" s="0" t="n">
        <v>17.233</v>
      </c>
      <c r="T2073" s="0" t="n">
        <v>2059</v>
      </c>
      <c r="U2073" s="0" t="n">
        <v>2059</v>
      </c>
      <c r="W2073" s="0" t="s">
        <v>11046</v>
      </c>
      <c r="X2073" s="0" t="n">
        <v>994</v>
      </c>
      <c r="Y2073" s="0" t="s">
        <v>1154</v>
      </c>
      <c r="Z2073" s="0" t="n">
        <v>2059</v>
      </c>
      <c r="AA2073" s="0" t="s">
        <v>54</v>
      </c>
      <c r="AB2073" s="0" t="s">
        <v>54</v>
      </c>
      <c r="AC2073" s="0" t="n">
        <v>32.821</v>
      </c>
      <c r="AD2073" s="0" t="s">
        <v>9312</v>
      </c>
      <c r="AG2073" s="6" t="n">
        <v>42460</v>
      </c>
      <c r="AH2073" s="0" t="n">
        <v>716</v>
      </c>
      <c r="AI2073" s="0" t="n">
        <v>815</v>
      </c>
      <c r="AJ2073" s="6" t="n">
        <v>42460</v>
      </c>
      <c r="AK2073" s="0" t="n">
        <v>32.821</v>
      </c>
      <c r="AL2073" s="6" t="n">
        <v>42460</v>
      </c>
      <c r="AM2073" s="0" t="n">
        <v>17.248</v>
      </c>
      <c r="AN2073" s="0" t="n">
        <v>19.637</v>
      </c>
      <c r="AO2073" s="0" t="n">
        <v>13.474</v>
      </c>
      <c r="AP2073" s="0" t="n">
        <v>15.055</v>
      </c>
      <c r="AQ2073" s="0" t="s">
        <v>9305</v>
      </c>
      <c r="AR2073" s="0" t="s">
        <v>58</v>
      </c>
      <c r="AS2073" s="0" t="s">
        <v>1154</v>
      </c>
      <c r="AT2073" s="0" t="n">
        <v>166</v>
      </c>
      <c r="AU2073" s="0" t="n">
        <v>246</v>
      </c>
      <c r="AV2073" s="0" t="s">
        <v>7372</v>
      </c>
      <c r="AX2073" s="0" t="s">
        <v>7372</v>
      </c>
      <c r="AY2073" s="0" t="s">
        <v>11047</v>
      </c>
    </row>
    <row r="2074" customFormat="false" ht="15" hidden="false" customHeight="false" outlineLevel="0" collapsed="false">
      <c r="A2074" s="0" t="s">
        <v>11048</v>
      </c>
      <c r="B2074" s="0" t="s">
        <v>9300</v>
      </c>
      <c r="C2074" s="0" t="s">
        <v>11049</v>
      </c>
      <c r="D2074" s="1" t="s">
        <v>11050</v>
      </c>
      <c r="E2074" s="1" t="s">
        <v>11050</v>
      </c>
      <c r="G2074" s="5" t="s">
        <v>11050</v>
      </c>
      <c r="H2074" s="5"/>
      <c r="I2074" s="5"/>
      <c r="J2074" s="5"/>
      <c r="K2074" s="5"/>
      <c r="L2074" s="5"/>
      <c r="M2074" s="5"/>
      <c r="N2074" s="5"/>
      <c r="O2074" s="0" t="s">
        <v>11049</v>
      </c>
      <c r="P2074" s="0" t="s">
        <v>11051</v>
      </c>
      <c r="Q2074" s="0" t="s">
        <v>1248</v>
      </c>
      <c r="R2074" s="0" t="s">
        <v>52</v>
      </c>
      <c r="S2074" s="0" t="n">
        <v>1.525</v>
      </c>
      <c r="T2074" s="0" t="n">
        <v>6420</v>
      </c>
      <c r="U2074" s="0" t="n">
        <v>6420</v>
      </c>
      <c r="X2074" s="0" t="n">
        <v>194</v>
      </c>
      <c r="Y2074" s="0" t="s">
        <v>9680</v>
      </c>
      <c r="Z2074" s="0" t="n">
        <v>6420</v>
      </c>
      <c r="AA2074" s="0" t="s">
        <v>54</v>
      </c>
      <c r="AB2074" s="0" t="s">
        <v>54</v>
      </c>
      <c r="AC2074" s="0" t="n">
        <v>3.312</v>
      </c>
      <c r="AD2074" s="0" t="s">
        <v>9754</v>
      </c>
      <c r="AG2074" s="6" t="n">
        <v>42460</v>
      </c>
      <c r="AH2074" s="0" t="n">
        <v>43</v>
      </c>
      <c r="AI2074" s="0" t="n">
        <v>49</v>
      </c>
      <c r="AJ2074" s="6" t="n">
        <v>42460</v>
      </c>
      <c r="AK2074" s="0" t="n">
        <v>3.312</v>
      </c>
      <c r="AL2074" s="6" t="n">
        <v>42460</v>
      </c>
      <c r="AM2074" s="0" t="n">
        <v>2.063</v>
      </c>
      <c r="AN2074" s="0" t="n">
        <v>2.348</v>
      </c>
      <c r="AO2074" s="0" t="s">
        <v>56</v>
      </c>
      <c r="AP2074" s="0" t="s">
        <v>56</v>
      </c>
      <c r="AQ2074" s="0" t="s">
        <v>70</v>
      </c>
      <c r="AR2074" s="0" t="s">
        <v>70</v>
      </c>
      <c r="AS2074" s="0" t="s">
        <v>9680</v>
      </c>
      <c r="AT2074" s="0" t="n">
        <v>12</v>
      </c>
      <c r="AU2074" s="0" t="n">
        <v>19</v>
      </c>
      <c r="AX2074" s="0" t="s">
        <v>7372</v>
      </c>
    </row>
    <row r="2075" customFormat="false" ht="15" hidden="false" customHeight="false" outlineLevel="0" collapsed="false">
      <c r="A2075" s="0" t="s">
        <v>11052</v>
      </c>
      <c r="B2075" s="0" t="s">
        <v>9300</v>
      </c>
      <c r="C2075" s="0" t="s">
        <v>11053</v>
      </c>
      <c r="D2075" s="1" t="s">
        <v>11054</v>
      </c>
      <c r="E2075" s="1" t="s">
        <v>11054</v>
      </c>
      <c r="G2075" s="5" t="s">
        <v>11054</v>
      </c>
      <c r="H2075" s="5"/>
      <c r="I2075" s="5"/>
      <c r="J2075" s="5"/>
      <c r="K2075" s="5"/>
      <c r="L2075" s="5"/>
      <c r="M2075" s="5"/>
      <c r="N2075" s="5"/>
      <c r="O2075" s="0" t="s">
        <v>11053</v>
      </c>
      <c r="P2075" s="0" t="s">
        <v>11055</v>
      </c>
      <c r="Q2075" s="0" t="s">
        <v>51</v>
      </c>
      <c r="R2075" s="0" t="s">
        <v>52</v>
      </c>
      <c r="S2075" s="0" t="n">
        <v>26.042</v>
      </c>
      <c r="T2075" s="0" t="n">
        <v>2434</v>
      </c>
      <c r="U2075" s="0" t="n">
        <v>2434</v>
      </c>
      <c r="X2075" s="0" t="n">
        <v>935</v>
      </c>
      <c r="Y2075" s="0" t="s">
        <v>1154</v>
      </c>
      <c r="Z2075" s="0" t="n">
        <v>2434</v>
      </c>
      <c r="AA2075" s="0" t="s">
        <v>54</v>
      </c>
      <c r="AB2075" s="0" t="s">
        <v>54</v>
      </c>
      <c r="AC2075" s="0" t="n">
        <v>240.865</v>
      </c>
      <c r="AD2075" s="0" t="s">
        <v>9579</v>
      </c>
      <c r="AG2075" s="6" t="n">
        <v>42460</v>
      </c>
      <c r="AH2075" s="0" t="n">
        <v>710</v>
      </c>
      <c r="AI2075" s="0" t="n">
        <v>808</v>
      </c>
      <c r="AJ2075" s="6" t="n">
        <v>42460</v>
      </c>
      <c r="AK2075" s="0" t="n">
        <v>240.865</v>
      </c>
      <c r="AL2075" s="6" t="n">
        <v>42460</v>
      </c>
      <c r="AM2075" s="0" t="n">
        <v>21.39</v>
      </c>
      <c r="AN2075" s="0" t="n">
        <v>24.353</v>
      </c>
      <c r="AO2075" s="0" t="n">
        <v>10.937</v>
      </c>
      <c r="AP2075" s="0" t="n">
        <v>12.22</v>
      </c>
      <c r="AQ2075" s="0" t="s">
        <v>9305</v>
      </c>
      <c r="AR2075" s="0" t="s">
        <v>58</v>
      </c>
      <c r="AS2075" s="0" t="s">
        <v>1154</v>
      </c>
      <c r="AT2075" s="0" t="n">
        <v>355</v>
      </c>
      <c r="AU2075" s="0" t="n">
        <v>501</v>
      </c>
      <c r="AV2075" s="0" t="s">
        <v>9587</v>
      </c>
      <c r="AX2075" s="0" t="s">
        <v>7372</v>
      </c>
      <c r="AY2075" s="0" t="s">
        <v>11056</v>
      </c>
    </row>
    <row r="2076" customFormat="false" ht="15" hidden="false" customHeight="false" outlineLevel="0" collapsed="false">
      <c r="A2076" s="0" t="s">
        <v>11057</v>
      </c>
      <c r="B2076" s="0" t="s">
        <v>9300</v>
      </c>
      <c r="C2076" s="0" t="s">
        <v>11058</v>
      </c>
      <c r="D2076" s="1" t="s">
        <v>11059</v>
      </c>
      <c r="E2076" s="1" t="s">
        <v>11059</v>
      </c>
      <c r="G2076" s="5" t="s">
        <v>11059</v>
      </c>
      <c r="H2076" s="5"/>
      <c r="I2076" s="5"/>
      <c r="J2076" s="5"/>
      <c r="K2076" s="5"/>
      <c r="L2076" s="5"/>
      <c r="M2076" s="5"/>
      <c r="N2076" s="5"/>
      <c r="O2076" s="0" t="s">
        <v>11058</v>
      </c>
      <c r="P2076" s="0" t="s">
        <v>11060</v>
      </c>
      <c r="Q2076" s="0" t="s">
        <v>51</v>
      </c>
      <c r="R2076" s="0" t="s">
        <v>52</v>
      </c>
      <c r="S2076" s="0" t="n">
        <v>67.067</v>
      </c>
      <c r="T2076" s="0" t="n">
        <v>2751</v>
      </c>
      <c r="U2076" s="0" t="n">
        <v>2751</v>
      </c>
      <c r="V2076" s="0" t="n">
        <v>2611</v>
      </c>
      <c r="W2076" s="0" t="s">
        <v>11061</v>
      </c>
      <c r="X2076" s="0" t="n">
        <v>924</v>
      </c>
      <c r="Y2076" s="0" t="s">
        <v>1154</v>
      </c>
      <c r="Z2076" s="0" t="n">
        <v>2751</v>
      </c>
      <c r="AA2076" s="0" t="s">
        <v>54</v>
      </c>
      <c r="AB2076" s="0" t="s">
        <v>54</v>
      </c>
      <c r="AC2076" s="0" t="n">
        <v>249.52</v>
      </c>
      <c r="AD2076" s="0" t="s">
        <v>11062</v>
      </c>
      <c r="AG2076" s="6" t="n">
        <v>42460</v>
      </c>
      <c r="AH2076" s="0" t="n">
        <v>1.507</v>
      </c>
      <c r="AI2076" s="0" t="n">
        <v>1.716</v>
      </c>
      <c r="AJ2076" s="6" t="n">
        <v>42460</v>
      </c>
      <c r="AK2076" s="0" t="n">
        <v>249.52</v>
      </c>
      <c r="AL2076" s="6" t="n">
        <v>42460</v>
      </c>
      <c r="AM2076" s="0" t="n">
        <v>43.648</v>
      </c>
      <c r="AN2076" s="0" t="n">
        <v>49.694</v>
      </c>
      <c r="AO2076" s="0" t="n">
        <v>30.01</v>
      </c>
      <c r="AP2076" s="0" t="n">
        <v>33.531</v>
      </c>
      <c r="AQ2076" s="0" t="s">
        <v>9305</v>
      </c>
      <c r="AR2076" s="0" t="s">
        <v>58</v>
      </c>
      <c r="AS2076" s="0" t="s">
        <v>1154</v>
      </c>
      <c r="AT2076" s="0" t="n">
        <v>561</v>
      </c>
      <c r="AU2076" s="0" t="n">
        <v>782</v>
      </c>
      <c r="AV2076" s="0" t="s">
        <v>7372</v>
      </c>
      <c r="AW2076" s="0" t="s">
        <v>11063</v>
      </c>
      <c r="AX2076" s="0" t="s">
        <v>7372</v>
      </c>
    </row>
    <row r="2077" customFormat="false" ht="15" hidden="false" customHeight="false" outlineLevel="0" collapsed="false">
      <c r="A2077" s="0" t="s">
        <v>11064</v>
      </c>
      <c r="B2077" s="0" t="s">
        <v>9300</v>
      </c>
      <c r="C2077" s="0" t="s">
        <v>11065</v>
      </c>
      <c r="D2077" s="1" t="s">
        <v>11066</v>
      </c>
      <c r="E2077" s="1" t="s">
        <v>11066</v>
      </c>
      <c r="G2077" s="5" t="s">
        <v>11066</v>
      </c>
      <c r="H2077" s="5"/>
      <c r="I2077" s="5"/>
      <c r="J2077" s="5"/>
      <c r="K2077" s="5"/>
      <c r="L2077" s="5"/>
      <c r="M2077" s="5"/>
      <c r="N2077" s="5"/>
      <c r="O2077" s="0" t="s">
        <v>11065</v>
      </c>
      <c r="P2077" s="0" t="s">
        <v>11067</v>
      </c>
      <c r="Q2077" s="0" t="s">
        <v>51</v>
      </c>
      <c r="R2077" s="0" t="s">
        <v>52</v>
      </c>
      <c r="S2077" s="0" t="n">
        <v>1.802</v>
      </c>
      <c r="T2077" s="0" t="n">
        <v>1414</v>
      </c>
      <c r="U2077" s="0" t="n">
        <v>1414</v>
      </c>
      <c r="V2077" s="0" t="n">
        <v>1419</v>
      </c>
      <c r="W2077" s="0" t="s">
        <v>11068</v>
      </c>
      <c r="X2077" s="0" t="n">
        <v>997</v>
      </c>
      <c r="Y2077" s="0" t="s">
        <v>1154</v>
      </c>
      <c r="Z2077" s="0" t="n">
        <v>1414</v>
      </c>
      <c r="AA2077" s="0" t="s">
        <v>54</v>
      </c>
      <c r="AB2077" s="0" t="s">
        <v>54</v>
      </c>
      <c r="AC2077" s="0" t="n">
        <v>20.655</v>
      </c>
      <c r="AD2077" s="0" t="s">
        <v>9629</v>
      </c>
      <c r="AG2077" s="6" t="n">
        <v>42460</v>
      </c>
      <c r="AH2077" s="0" t="n">
        <v>87</v>
      </c>
      <c r="AI2077" s="0" t="n">
        <v>99</v>
      </c>
      <c r="AJ2077" s="6" t="n">
        <v>42460</v>
      </c>
      <c r="AK2077" s="0" t="n">
        <v>20.655</v>
      </c>
      <c r="AL2077" s="6" t="n">
        <v>42460</v>
      </c>
      <c r="AM2077" s="0" t="n">
        <v>2.284</v>
      </c>
      <c r="AN2077" s="0" t="n">
        <v>2.6</v>
      </c>
      <c r="AO2077" s="0" t="n">
        <v>1.786</v>
      </c>
      <c r="AP2077" s="0" t="n">
        <v>1.995</v>
      </c>
      <c r="AQ2077" s="0" t="s">
        <v>9305</v>
      </c>
      <c r="AR2077" s="0" t="s">
        <v>58</v>
      </c>
      <c r="AS2077" s="0" t="s">
        <v>1154</v>
      </c>
      <c r="AT2077" s="0" t="n">
        <v>37</v>
      </c>
      <c r="AU2077" s="0" t="n">
        <v>54</v>
      </c>
      <c r="AX2077" s="0" t="s">
        <v>7372</v>
      </c>
    </row>
    <row r="2078" customFormat="false" ht="15" hidden="false" customHeight="false" outlineLevel="0" collapsed="false">
      <c r="A2078" s="0" t="s">
        <v>11069</v>
      </c>
      <c r="B2078" s="0" t="s">
        <v>9300</v>
      </c>
      <c r="C2078" s="0" t="s">
        <v>11070</v>
      </c>
      <c r="D2078" s="1" t="s">
        <v>11071</v>
      </c>
      <c r="E2078" s="1" t="s">
        <v>11071</v>
      </c>
      <c r="G2078" s="5" t="s">
        <v>11071</v>
      </c>
      <c r="H2078" s="5"/>
      <c r="I2078" s="5"/>
      <c r="J2078" s="5"/>
      <c r="K2078" s="5"/>
      <c r="L2078" s="5"/>
      <c r="M2078" s="5"/>
      <c r="N2078" s="5"/>
      <c r="Q2078" s="0" t="s">
        <v>51</v>
      </c>
      <c r="R2078" s="0" t="s">
        <v>119</v>
      </c>
      <c r="S2078" s="0" t="n">
        <v>1</v>
      </c>
      <c r="T2078" s="0" t="n">
        <v>4719</v>
      </c>
      <c r="U2078" s="0" t="n">
        <v>4719</v>
      </c>
      <c r="X2078" s="0" t="n">
        <v>5</v>
      </c>
      <c r="Y2078" s="0" t="s">
        <v>512</v>
      </c>
      <c r="AD2078" s="0" t="s">
        <v>11072</v>
      </c>
      <c r="AG2078" s="6" t="n">
        <v>42429</v>
      </c>
      <c r="AH2078" s="0" t="n">
        <v>9</v>
      </c>
      <c r="AI2078" s="0" t="n">
        <v>10</v>
      </c>
      <c r="AK2078" s="0" t="n">
        <v>694</v>
      </c>
      <c r="AL2078" s="0" t="n">
        <v>2016</v>
      </c>
      <c r="AM2078" s="0" t="s">
        <v>56</v>
      </c>
      <c r="AN2078" s="0" t="s">
        <v>56</v>
      </c>
      <c r="AO2078" s="0" t="s">
        <v>56</v>
      </c>
      <c r="AP2078" s="0" t="s">
        <v>56</v>
      </c>
      <c r="AQ2078" s="0" t="s">
        <v>70</v>
      </c>
      <c r="AR2078" s="0" t="s">
        <v>70</v>
      </c>
      <c r="AS2078" s="0" t="s">
        <v>512</v>
      </c>
      <c r="AT2078" s="0" t="n">
        <v>0</v>
      </c>
      <c r="AU2078" s="0" t="n">
        <v>4</v>
      </c>
      <c r="AX2078" s="0" t="s">
        <v>7372</v>
      </c>
    </row>
    <row r="2079" customFormat="false" ht="15" hidden="false" customHeight="false" outlineLevel="0" collapsed="false">
      <c r="A2079" s="0" t="s">
        <v>11073</v>
      </c>
      <c r="B2079" s="0" t="s">
        <v>9300</v>
      </c>
      <c r="C2079" s="0" t="s">
        <v>11074</v>
      </c>
      <c r="D2079" s="1" t="s">
        <v>11075</v>
      </c>
      <c r="E2079" s="1" t="s">
        <v>11075</v>
      </c>
      <c r="G2079" s="5" t="s">
        <v>11075</v>
      </c>
      <c r="H2079" s="5" t="s">
        <v>2833</v>
      </c>
      <c r="I2079" s="5" t="s">
        <v>2834</v>
      </c>
      <c r="J2079" s="5"/>
      <c r="K2079" s="5"/>
      <c r="L2079" s="5"/>
      <c r="M2079" s="5"/>
      <c r="N2079" s="5"/>
      <c r="O2079" s="0" t="s">
        <v>11074</v>
      </c>
      <c r="P2079" s="0" t="s">
        <v>11076</v>
      </c>
      <c r="Q2079" s="0" t="s">
        <v>51</v>
      </c>
      <c r="R2079" s="0" t="s">
        <v>52</v>
      </c>
      <c r="S2079" s="0" t="n">
        <v>828</v>
      </c>
      <c r="T2079" s="0" t="n">
        <v>1420</v>
      </c>
      <c r="U2079" s="0" t="n">
        <v>1420</v>
      </c>
      <c r="X2079" s="0" t="n">
        <v>339</v>
      </c>
      <c r="Y2079" s="0" t="s">
        <v>1154</v>
      </c>
      <c r="Z2079" s="0" t="n">
        <v>1420</v>
      </c>
      <c r="AA2079" s="0" t="s">
        <v>54</v>
      </c>
      <c r="AB2079" s="0" t="s">
        <v>54</v>
      </c>
      <c r="AC2079" s="0" t="n">
        <v>3.92</v>
      </c>
      <c r="AD2079" s="0" t="s">
        <v>9645</v>
      </c>
      <c r="AG2079" s="6" t="n">
        <v>42460</v>
      </c>
      <c r="AH2079" s="0" t="n">
        <v>34</v>
      </c>
      <c r="AI2079" s="0" t="n">
        <v>39</v>
      </c>
      <c r="AJ2079" s="6" t="n">
        <v>42460</v>
      </c>
      <c r="AK2079" s="0" t="n">
        <v>3.92</v>
      </c>
      <c r="AL2079" s="6" t="n">
        <v>42460</v>
      </c>
      <c r="AM2079" s="0" t="n">
        <v>708</v>
      </c>
      <c r="AN2079" s="0" t="n">
        <v>806</v>
      </c>
      <c r="AO2079" s="0" t="n">
        <v>428</v>
      </c>
      <c r="AP2079" s="0" t="n">
        <v>478</v>
      </c>
      <c r="AQ2079" s="0" t="s">
        <v>9305</v>
      </c>
      <c r="AR2079" s="0" t="s">
        <v>58</v>
      </c>
      <c r="AS2079" s="0" t="s">
        <v>1154</v>
      </c>
      <c r="AT2079" s="0" t="n">
        <v>18</v>
      </c>
      <c r="AU2079" s="0" t="n">
        <v>38</v>
      </c>
      <c r="AV2079" s="0" t="s">
        <v>11077</v>
      </c>
      <c r="AX2079" s="0" t="s">
        <v>7372</v>
      </c>
      <c r="AY2079" s="0" t="s">
        <v>10684</v>
      </c>
    </row>
    <row r="2080" customFormat="false" ht="15" hidden="false" customHeight="false" outlineLevel="0" collapsed="false">
      <c r="A2080" s="0" t="s">
        <v>11078</v>
      </c>
      <c r="B2080" s="0" t="s">
        <v>9300</v>
      </c>
      <c r="C2080" s="0" t="s">
        <v>11079</v>
      </c>
      <c r="D2080" s="1" t="s">
        <v>11080</v>
      </c>
      <c r="E2080" s="1" t="s">
        <v>11080</v>
      </c>
      <c r="G2080" s="5" t="s">
        <v>11080</v>
      </c>
      <c r="H2080" s="5"/>
      <c r="I2080" s="5"/>
      <c r="J2080" s="5"/>
      <c r="K2080" s="5"/>
      <c r="L2080" s="5"/>
      <c r="M2080" s="5"/>
      <c r="N2080" s="5"/>
      <c r="O2080" s="0" t="s">
        <v>11079</v>
      </c>
      <c r="P2080" s="0" t="s">
        <v>11081</v>
      </c>
      <c r="Q2080" s="0" t="s">
        <v>51</v>
      </c>
      <c r="R2080" s="0" t="s">
        <v>52</v>
      </c>
      <c r="S2080" s="0" t="n">
        <v>237</v>
      </c>
      <c r="T2080" s="0" t="n">
        <v>2899</v>
      </c>
      <c r="U2080" s="0" t="n">
        <v>2899</v>
      </c>
      <c r="X2080" s="0" t="n">
        <v>9</v>
      </c>
      <c r="Y2080" s="0" t="s">
        <v>1154</v>
      </c>
      <c r="Z2080" s="0" t="n">
        <v>2899</v>
      </c>
      <c r="AA2080" s="0" t="s">
        <v>54</v>
      </c>
      <c r="AB2080" s="0" t="s">
        <v>54</v>
      </c>
      <c r="AC2080" s="0" t="n">
        <v>706</v>
      </c>
      <c r="AD2080" s="0" t="s">
        <v>11082</v>
      </c>
      <c r="AG2080" s="6" t="n">
        <v>42460</v>
      </c>
      <c r="AH2080" s="0" t="n">
        <v>15</v>
      </c>
      <c r="AI2080" s="0" t="n">
        <v>17</v>
      </c>
      <c r="AJ2080" s="6" t="n">
        <v>42460</v>
      </c>
      <c r="AK2080" s="0" t="n">
        <v>706</v>
      </c>
      <c r="AL2080" s="6" t="n">
        <v>42460</v>
      </c>
      <c r="AM2080" s="0" t="n">
        <v>191</v>
      </c>
      <c r="AN2080" s="0" t="n">
        <v>218</v>
      </c>
      <c r="AO2080" s="0" t="n">
        <v>124</v>
      </c>
      <c r="AP2080" s="0" t="n">
        <v>138</v>
      </c>
      <c r="AQ2080" s="0" t="s">
        <v>9305</v>
      </c>
      <c r="AR2080" s="0" t="s">
        <v>58</v>
      </c>
      <c r="AS2080" s="0" t="s">
        <v>1154</v>
      </c>
      <c r="AT2080" s="0" t="n">
        <v>7</v>
      </c>
      <c r="AU2080" s="0" t="n">
        <v>9</v>
      </c>
      <c r="AV2080" s="0" t="s">
        <v>11083</v>
      </c>
      <c r="AX2080" s="0" t="s">
        <v>7372</v>
      </c>
      <c r="AY2080" s="0" t="s">
        <v>11084</v>
      </c>
    </row>
    <row r="2081" customFormat="false" ht="15" hidden="false" customHeight="false" outlineLevel="0" collapsed="false">
      <c r="A2081" s="0" t="s">
        <v>11085</v>
      </c>
      <c r="B2081" s="0" t="s">
        <v>9300</v>
      </c>
      <c r="C2081" s="0" t="s">
        <v>11086</v>
      </c>
      <c r="D2081" s="1" t="s">
        <v>11087</v>
      </c>
      <c r="E2081" s="1" t="s">
        <v>11087</v>
      </c>
      <c r="G2081" s="5" t="s">
        <v>11087</v>
      </c>
      <c r="H2081" s="5"/>
      <c r="I2081" s="5"/>
      <c r="J2081" s="5"/>
      <c r="K2081" s="5"/>
      <c r="L2081" s="5"/>
      <c r="M2081" s="5"/>
      <c r="N2081" s="5"/>
      <c r="O2081" s="0" t="s">
        <v>11086</v>
      </c>
      <c r="P2081" s="0" t="s">
        <v>11088</v>
      </c>
      <c r="Q2081" s="0" t="s">
        <v>51</v>
      </c>
      <c r="R2081" s="0" t="s">
        <v>52</v>
      </c>
      <c r="S2081" s="0" t="n">
        <v>2.913</v>
      </c>
      <c r="T2081" s="0" t="n">
        <v>2030</v>
      </c>
      <c r="U2081" s="0" t="n">
        <v>2030</v>
      </c>
      <c r="X2081" s="0" t="n">
        <v>1</v>
      </c>
      <c r="Y2081" s="0" t="s">
        <v>1154</v>
      </c>
      <c r="Z2081" s="0" t="n">
        <v>2030</v>
      </c>
      <c r="AA2081" s="0" t="s">
        <v>54</v>
      </c>
      <c r="AB2081" s="0" t="s">
        <v>54</v>
      </c>
      <c r="AC2081" s="0" t="n">
        <v>12.491</v>
      </c>
      <c r="AD2081" s="0" t="s">
        <v>9615</v>
      </c>
      <c r="AG2081" s="6" t="n">
        <v>42460</v>
      </c>
      <c r="AH2081" s="0" t="n">
        <v>221</v>
      </c>
      <c r="AI2081" s="0" t="n">
        <v>252</v>
      </c>
      <c r="AJ2081" s="6" t="n">
        <v>42460</v>
      </c>
      <c r="AK2081" s="0" t="n">
        <v>12.491</v>
      </c>
      <c r="AL2081" s="6" t="n">
        <v>42460</v>
      </c>
      <c r="AM2081" s="0" t="n">
        <v>3.355</v>
      </c>
      <c r="AN2081" s="0" t="n">
        <v>3.82</v>
      </c>
      <c r="AO2081" s="0" t="n">
        <v>5.705</v>
      </c>
      <c r="AP2081" s="0" t="n">
        <v>6.375</v>
      </c>
      <c r="AQ2081" s="0" t="s">
        <v>9305</v>
      </c>
      <c r="AR2081" s="0" t="s">
        <v>58</v>
      </c>
      <c r="AS2081" s="0" t="s">
        <v>1154</v>
      </c>
      <c r="AT2081" s="0" t="n">
        <v>88</v>
      </c>
      <c r="AU2081" s="0" t="n">
        <v>143</v>
      </c>
      <c r="AV2081" s="0" t="s">
        <v>7372</v>
      </c>
      <c r="AW2081" s="0" t="s">
        <v>7372</v>
      </c>
      <c r="AX2081" s="0" t="s">
        <v>7372</v>
      </c>
    </row>
    <row r="2082" customFormat="false" ht="15" hidden="false" customHeight="false" outlineLevel="0" collapsed="false">
      <c r="A2082" s="0" t="s">
        <v>11089</v>
      </c>
      <c r="B2082" s="0" t="s">
        <v>9300</v>
      </c>
      <c r="C2082" s="0" t="s">
        <v>11090</v>
      </c>
      <c r="D2082" s="1" t="s">
        <v>11091</v>
      </c>
      <c r="E2082" s="1" t="s">
        <v>11091</v>
      </c>
      <c r="G2082" s="5" t="s">
        <v>11091</v>
      </c>
      <c r="H2082" s="5"/>
      <c r="I2082" s="5"/>
      <c r="J2082" s="5"/>
      <c r="K2082" s="5"/>
      <c r="L2082" s="5"/>
      <c r="M2082" s="5"/>
      <c r="N2082" s="5"/>
      <c r="O2082" s="0" t="s">
        <v>11090</v>
      </c>
      <c r="P2082" s="0" t="s">
        <v>11092</v>
      </c>
      <c r="Q2082" s="0" t="s">
        <v>51</v>
      </c>
      <c r="R2082" s="0" t="s">
        <v>52</v>
      </c>
      <c r="S2082" s="0" t="n">
        <v>2.015</v>
      </c>
      <c r="T2082" s="0" t="n">
        <v>2829</v>
      </c>
      <c r="U2082" s="0" t="n">
        <v>2829</v>
      </c>
      <c r="W2082" s="0" t="s">
        <v>11093</v>
      </c>
      <c r="X2082" s="0" t="n">
        <v>388</v>
      </c>
      <c r="Y2082" s="0" t="s">
        <v>1154</v>
      </c>
      <c r="Z2082" s="0" t="n">
        <v>2829</v>
      </c>
      <c r="AA2082" s="0" t="s">
        <v>54</v>
      </c>
      <c r="AB2082" s="0" t="s">
        <v>54</v>
      </c>
      <c r="AC2082" s="0" t="n">
        <v>8.177</v>
      </c>
      <c r="AD2082" s="0" t="s">
        <v>11082</v>
      </c>
      <c r="AG2082" s="6" t="n">
        <v>42460</v>
      </c>
      <c r="AH2082" s="0" t="n">
        <v>69</v>
      </c>
      <c r="AI2082" s="0" t="n">
        <v>78</v>
      </c>
      <c r="AJ2082" s="6" t="n">
        <v>42460</v>
      </c>
      <c r="AK2082" s="0" t="n">
        <v>8.177</v>
      </c>
      <c r="AL2082" s="6" t="n">
        <v>42460</v>
      </c>
      <c r="AM2082" s="0" t="n">
        <v>2.509</v>
      </c>
      <c r="AN2082" s="0" t="n">
        <v>2.856</v>
      </c>
      <c r="AO2082" s="0" t="n">
        <v>2.094</v>
      </c>
      <c r="AP2082" s="0" t="n">
        <v>2.34</v>
      </c>
      <c r="AQ2082" s="0" t="s">
        <v>9305</v>
      </c>
      <c r="AR2082" s="0" t="s">
        <v>58</v>
      </c>
      <c r="AS2082" s="0" t="s">
        <v>1154</v>
      </c>
      <c r="AT2082" s="0" t="n">
        <v>35</v>
      </c>
      <c r="AU2082" s="0" t="n">
        <v>67</v>
      </c>
      <c r="AV2082" s="0" t="s">
        <v>7372</v>
      </c>
      <c r="AX2082" s="0" t="s">
        <v>7372</v>
      </c>
      <c r="AY2082" s="0" t="s">
        <v>11094</v>
      </c>
    </row>
    <row r="2083" customFormat="false" ht="15" hidden="false" customHeight="false" outlineLevel="0" collapsed="false">
      <c r="A2083" s="0" t="s">
        <v>11095</v>
      </c>
      <c r="B2083" s="0" t="s">
        <v>9300</v>
      </c>
      <c r="C2083" s="0" t="s">
        <v>11096</v>
      </c>
      <c r="D2083" s="1" t="s">
        <v>11097</v>
      </c>
      <c r="E2083" s="1" t="s">
        <v>11097</v>
      </c>
      <c r="G2083" s="5" t="s">
        <v>11097</v>
      </c>
      <c r="H2083" s="5"/>
      <c r="I2083" s="5"/>
      <c r="J2083" s="5"/>
      <c r="K2083" s="5"/>
      <c r="L2083" s="5"/>
      <c r="M2083" s="5"/>
      <c r="N2083" s="5"/>
      <c r="O2083" s="0" t="s">
        <v>11096</v>
      </c>
      <c r="P2083" s="0" t="s">
        <v>11098</v>
      </c>
      <c r="Q2083" s="0" t="s">
        <v>51</v>
      </c>
      <c r="R2083" s="0" t="s">
        <v>52</v>
      </c>
      <c r="S2083" s="0" t="n">
        <v>791</v>
      </c>
      <c r="T2083" s="0" t="n">
        <v>2611</v>
      </c>
      <c r="U2083" s="0" t="n">
        <v>2611</v>
      </c>
      <c r="X2083" s="0" t="n">
        <v>80</v>
      </c>
      <c r="Y2083" s="0" t="s">
        <v>1154</v>
      </c>
      <c r="Z2083" s="0" t="n">
        <v>2611</v>
      </c>
      <c r="AA2083" s="0" t="s">
        <v>54</v>
      </c>
      <c r="AB2083" s="0" t="s">
        <v>54</v>
      </c>
      <c r="AC2083" s="0" t="n">
        <v>2.905</v>
      </c>
      <c r="AD2083" s="0" t="s">
        <v>11099</v>
      </c>
      <c r="AG2083" s="6" t="n">
        <v>42429</v>
      </c>
      <c r="AH2083" s="0" t="n">
        <v>21</v>
      </c>
      <c r="AI2083" s="0" t="n">
        <v>23</v>
      </c>
      <c r="AJ2083" s="6" t="n">
        <v>42429</v>
      </c>
      <c r="AK2083" s="0" t="n">
        <v>2.905</v>
      </c>
      <c r="AL2083" s="6" t="n">
        <v>42429</v>
      </c>
      <c r="AM2083" s="0" t="n">
        <v>635</v>
      </c>
      <c r="AN2083" s="0" t="n">
        <v>692</v>
      </c>
      <c r="AO2083" s="0" t="n">
        <v>171</v>
      </c>
      <c r="AP2083" s="0" t="n">
        <v>191</v>
      </c>
      <c r="AQ2083" s="0" t="s">
        <v>9305</v>
      </c>
      <c r="AR2083" s="0" t="s">
        <v>58</v>
      </c>
      <c r="AS2083" s="0" t="s">
        <v>1154</v>
      </c>
      <c r="AT2083" s="0" t="n">
        <v>27</v>
      </c>
      <c r="AU2083" s="0" t="n">
        <v>34</v>
      </c>
      <c r="AV2083" s="0" t="s">
        <v>11100</v>
      </c>
      <c r="AX2083" s="0" t="s">
        <v>7372</v>
      </c>
      <c r="AY2083" s="0" t="s">
        <v>11101</v>
      </c>
    </row>
    <row r="2084" customFormat="false" ht="15" hidden="false" customHeight="false" outlineLevel="0" collapsed="false">
      <c r="A2084" s="0" t="s">
        <v>11102</v>
      </c>
      <c r="B2084" s="0" t="s">
        <v>9300</v>
      </c>
      <c r="C2084" s="0" t="s">
        <v>11103</v>
      </c>
      <c r="D2084" s="1" t="s">
        <v>11104</v>
      </c>
      <c r="E2084" s="1" t="s">
        <v>11104</v>
      </c>
      <c r="G2084" s="5" t="s">
        <v>11104</v>
      </c>
      <c r="H2084" s="5"/>
      <c r="I2084" s="5"/>
      <c r="J2084" s="5"/>
      <c r="K2084" s="5"/>
      <c r="L2084" s="5"/>
      <c r="M2084" s="5"/>
      <c r="N2084" s="5"/>
      <c r="Q2084" s="0" t="s">
        <v>51</v>
      </c>
      <c r="R2084" s="0" t="s">
        <v>126</v>
      </c>
      <c r="S2084" s="0" t="n">
        <v>0</v>
      </c>
      <c r="T2084" s="0" t="n">
        <v>3250</v>
      </c>
      <c r="U2084" s="0" t="n">
        <v>3250</v>
      </c>
      <c r="V2084" s="0" t="n">
        <v>2110</v>
      </c>
      <c r="X2084" s="0" t="n">
        <v>0</v>
      </c>
      <c r="Y2084" s="0" t="s">
        <v>512</v>
      </c>
      <c r="AD2084" s="0" t="s">
        <v>11105</v>
      </c>
      <c r="AG2084" s="6" t="n">
        <v>42674</v>
      </c>
      <c r="AH2084" s="0" t="n">
        <v>7</v>
      </c>
      <c r="AI2084" s="0" t="n">
        <v>8</v>
      </c>
      <c r="AK2084" s="0" t="n">
        <v>132</v>
      </c>
      <c r="AL2084" s="6" t="n">
        <v>42674</v>
      </c>
      <c r="AM2084" s="0" t="s">
        <v>56</v>
      </c>
      <c r="AN2084" s="0" t="s">
        <v>56</v>
      </c>
      <c r="AO2084" s="0" t="s">
        <v>56</v>
      </c>
      <c r="AP2084" s="0" t="s">
        <v>56</v>
      </c>
      <c r="AQ2084" s="0" t="s">
        <v>70</v>
      </c>
      <c r="AR2084" s="0" t="s">
        <v>70</v>
      </c>
      <c r="AS2084" s="0" t="s">
        <v>512</v>
      </c>
      <c r="AT2084" s="0" t="n">
        <v>0</v>
      </c>
      <c r="AU2084" s="0" t="n">
        <v>0</v>
      </c>
      <c r="AV2084" s="0" t="s">
        <v>11106</v>
      </c>
      <c r="AX2084" s="0" t="s">
        <v>7372</v>
      </c>
    </row>
    <row r="2085" customFormat="false" ht="15" hidden="false" customHeight="false" outlineLevel="0" collapsed="false">
      <c r="A2085" s="0" t="s">
        <v>11107</v>
      </c>
      <c r="B2085" s="0" t="s">
        <v>9300</v>
      </c>
      <c r="C2085" s="0" t="s">
        <v>11108</v>
      </c>
      <c r="D2085" s="1" t="s">
        <v>11109</v>
      </c>
      <c r="E2085" s="1" t="s">
        <v>11109</v>
      </c>
      <c r="G2085" s="5" t="s">
        <v>11109</v>
      </c>
      <c r="H2085" s="5"/>
      <c r="I2085" s="5"/>
      <c r="J2085" s="5"/>
      <c r="K2085" s="5"/>
      <c r="L2085" s="5"/>
      <c r="M2085" s="5"/>
      <c r="N2085" s="5"/>
      <c r="O2085" s="0" t="s">
        <v>11108</v>
      </c>
      <c r="P2085" s="0" t="s">
        <v>11110</v>
      </c>
      <c r="Q2085" s="0" t="s">
        <v>51</v>
      </c>
      <c r="R2085" s="0" t="s">
        <v>52</v>
      </c>
      <c r="S2085" s="0" t="n">
        <v>455</v>
      </c>
      <c r="T2085" s="0" t="n">
        <v>2042</v>
      </c>
      <c r="U2085" s="0" t="n">
        <v>2042</v>
      </c>
      <c r="V2085" s="0" t="n">
        <v>4645</v>
      </c>
      <c r="X2085" s="0" t="n">
        <v>36</v>
      </c>
      <c r="Y2085" s="0" t="s">
        <v>9680</v>
      </c>
      <c r="Z2085" s="0" t="n">
        <v>2042</v>
      </c>
      <c r="AA2085" s="0" t="s">
        <v>54</v>
      </c>
      <c r="AB2085" s="0" t="s">
        <v>54</v>
      </c>
      <c r="AC2085" s="0" t="n">
        <v>816</v>
      </c>
      <c r="AD2085" s="0" t="s">
        <v>11111</v>
      </c>
      <c r="AG2085" s="6" t="n">
        <v>42674</v>
      </c>
      <c r="AH2085" s="0" t="n">
        <v>15</v>
      </c>
      <c r="AI2085" s="0" t="n">
        <v>16</v>
      </c>
      <c r="AJ2085" s="6" t="n">
        <v>42674</v>
      </c>
      <c r="AK2085" s="0" t="n">
        <v>816</v>
      </c>
      <c r="AL2085" s="6" t="n">
        <v>42674</v>
      </c>
      <c r="AM2085" s="0" t="n">
        <v>750</v>
      </c>
      <c r="AN2085" s="0" t="n">
        <v>821</v>
      </c>
      <c r="AO2085" s="0" t="s">
        <v>56</v>
      </c>
      <c r="AP2085" s="0" t="s">
        <v>56</v>
      </c>
      <c r="AQ2085" s="0" t="s">
        <v>70</v>
      </c>
      <c r="AR2085" s="0" t="s">
        <v>70</v>
      </c>
      <c r="AS2085" s="0" t="s">
        <v>9680</v>
      </c>
      <c r="AT2085" s="0" t="n">
        <v>8</v>
      </c>
      <c r="AU2085" s="0" t="n">
        <v>12</v>
      </c>
      <c r="AV2085" s="0" t="s">
        <v>11112</v>
      </c>
      <c r="AX2085" s="0" t="s">
        <v>7372</v>
      </c>
    </row>
    <row r="2086" customFormat="false" ht="15" hidden="false" customHeight="false" outlineLevel="0" collapsed="false">
      <c r="A2086" s="0" t="s">
        <v>11113</v>
      </c>
      <c r="B2086" s="0" t="s">
        <v>9300</v>
      </c>
      <c r="C2086" s="0" t="s">
        <v>11114</v>
      </c>
      <c r="D2086" s="1" t="s">
        <v>11115</v>
      </c>
      <c r="E2086" s="1" t="s">
        <v>11115</v>
      </c>
      <c r="G2086" s="5" t="s">
        <v>11115</v>
      </c>
      <c r="H2086" s="5" t="s">
        <v>11116</v>
      </c>
      <c r="I2086" s="5"/>
      <c r="J2086" s="5"/>
      <c r="K2086" s="5"/>
      <c r="L2086" s="5"/>
      <c r="M2086" s="5"/>
      <c r="N2086" s="5"/>
      <c r="O2086" s="0" t="s">
        <v>11114</v>
      </c>
      <c r="P2086" s="0" t="s">
        <v>11117</v>
      </c>
      <c r="Q2086" s="0" t="s">
        <v>51</v>
      </c>
      <c r="R2086" s="0" t="s">
        <v>52</v>
      </c>
      <c r="S2086" s="0" t="n">
        <v>837</v>
      </c>
      <c r="T2086" s="0" t="n">
        <v>2891</v>
      </c>
      <c r="U2086" s="0" t="n">
        <v>2891</v>
      </c>
      <c r="X2086" s="0" t="n">
        <v>100</v>
      </c>
      <c r="Y2086" s="0" t="s">
        <v>1154</v>
      </c>
      <c r="Z2086" s="0" t="n">
        <v>2891</v>
      </c>
      <c r="AA2086" s="0" t="s">
        <v>54</v>
      </c>
      <c r="AB2086" s="0" t="s">
        <v>54</v>
      </c>
      <c r="AC2086" s="0" t="n">
        <v>3.863</v>
      </c>
      <c r="AD2086" s="0" t="s">
        <v>9984</v>
      </c>
      <c r="AG2086" s="6" t="n">
        <v>42460</v>
      </c>
      <c r="AH2086" s="0" t="n">
        <v>21</v>
      </c>
      <c r="AI2086" s="0" t="n">
        <v>24</v>
      </c>
      <c r="AJ2086" s="6" t="n">
        <v>42460</v>
      </c>
      <c r="AK2086" s="0" t="n">
        <v>3.863</v>
      </c>
      <c r="AL2086" s="6" t="n">
        <v>42460</v>
      </c>
      <c r="AM2086" s="0" t="n">
        <v>1.086</v>
      </c>
      <c r="AN2086" s="0" t="n">
        <v>1.236</v>
      </c>
      <c r="AO2086" s="0" t="n">
        <v>503</v>
      </c>
      <c r="AP2086" s="0" t="n">
        <v>562</v>
      </c>
      <c r="AQ2086" s="0" t="s">
        <v>9305</v>
      </c>
      <c r="AR2086" s="0" t="s">
        <v>58</v>
      </c>
      <c r="AS2086" s="0" t="s">
        <v>1154</v>
      </c>
      <c r="AT2086" s="0" t="n">
        <v>36</v>
      </c>
      <c r="AU2086" s="0" t="n">
        <v>55</v>
      </c>
      <c r="AV2086" s="0" t="s">
        <v>11118</v>
      </c>
      <c r="AX2086" s="0" t="s">
        <v>7372</v>
      </c>
      <c r="AY2086" s="0" t="s">
        <v>11119</v>
      </c>
    </row>
    <row r="2087" customFormat="false" ht="15" hidden="false" customHeight="false" outlineLevel="0" collapsed="false">
      <c r="A2087" s="0" t="s">
        <v>11120</v>
      </c>
      <c r="B2087" s="0" t="s">
        <v>9300</v>
      </c>
      <c r="C2087" s="0" t="s">
        <v>11121</v>
      </c>
      <c r="D2087" s="1" t="s">
        <v>11122</v>
      </c>
      <c r="E2087" s="1" t="s">
        <v>11122</v>
      </c>
      <c r="G2087" s="5" t="s">
        <v>11122</v>
      </c>
      <c r="H2087" s="5" t="s">
        <v>11123</v>
      </c>
      <c r="I2087" s="5"/>
      <c r="J2087" s="5"/>
      <c r="K2087" s="5"/>
      <c r="L2087" s="5"/>
      <c r="M2087" s="5"/>
      <c r="N2087" s="5"/>
      <c r="O2087" s="0" t="s">
        <v>11121</v>
      </c>
      <c r="P2087" s="0" t="s">
        <v>11124</v>
      </c>
      <c r="Q2087" s="0" t="s">
        <v>51</v>
      </c>
      <c r="R2087" s="0" t="s">
        <v>52</v>
      </c>
      <c r="S2087" s="0" t="n">
        <v>4.228</v>
      </c>
      <c r="T2087" s="0" t="n">
        <v>2932</v>
      </c>
      <c r="U2087" s="0" t="n">
        <v>2932</v>
      </c>
      <c r="V2087" s="0" t="n">
        <v>2931</v>
      </c>
      <c r="X2087" s="0" t="n">
        <v>995</v>
      </c>
      <c r="Y2087" s="0" t="s">
        <v>7940</v>
      </c>
      <c r="Z2087" s="0" t="n">
        <v>2932</v>
      </c>
      <c r="AA2087" s="0" t="s">
        <v>54</v>
      </c>
      <c r="AB2087" s="0" t="s">
        <v>54</v>
      </c>
      <c r="AC2087" s="0" t="n">
        <v>17.72</v>
      </c>
      <c r="AD2087" s="0" t="s">
        <v>11125</v>
      </c>
      <c r="AG2087" s="6" t="n">
        <v>42460</v>
      </c>
      <c r="AH2087" s="0" t="n">
        <v>44</v>
      </c>
      <c r="AI2087" s="0" t="n">
        <v>50</v>
      </c>
      <c r="AJ2087" s="6" t="n">
        <v>42460</v>
      </c>
      <c r="AK2087" s="0" t="n">
        <v>17.72</v>
      </c>
      <c r="AL2087" s="6" t="n">
        <v>42460</v>
      </c>
      <c r="AM2087" s="0" t="n">
        <v>2.834</v>
      </c>
      <c r="AN2087" s="0" t="n">
        <v>3.226</v>
      </c>
      <c r="AO2087" s="0" t="n">
        <v>1.518</v>
      </c>
      <c r="AP2087" s="0" t="n">
        <v>1.696</v>
      </c>
      <c r="AQ2087" s="0" t="s">
        <v>9305</v>
      </c>
      <c r="AR2087" s="0" t="s">
        <v>58</v>
      </c>
      <c r="AS2087" s="0" t="s">
        <v>7940</v>
      </c>
      <c r="AT2087" s="0" t="n">
        <v>35</v>
      </c>
      <c r="AU2087" s="0" t="n">
        <v>48</v>
      </c>
      <c r="AV2087" s="0" t="s">
        <v>9689</v>
      </c>
      <c r="AX2087" s="0" t="s">
        <v>7372</v>
      </c>
      <c r="AY2087" s="0" t="s">
        <v>11126</v>
      </c>
    </row>
    <row r="2088" customFormat="false" ht="15" hidden="false" customHeight="false" outlineLevel="0" collapsed="false">
      <c r="A2088" s="0" t="s">
        <v>11127</v>
      </c>
      <c r="B2088" s="0" t="s">
        <v>9300</v>
      </c>
      <c r="C2088" s="0" t="s">
        <v>11128</v>
      </c>
      <c r="D2088" s="1" t="s">
        <v>11129</v>
      </c>
      <c r="E2088" s="1" t="s">
        <v>11129</v>
      </c>
      <c r="G2088" s="5" t="s">
        <v>11129</v>
      </c>
      <c r="H2088" s="5"/>
      <c r="I2088" s="5"/>
      <c r="J2088" s="5"/>
      <c r="K2088" s="5"/>
      <c r="L2088" s="5"/>
      <c r="M2088" s="5"/>
      <c r="N2088" s="5"/>
      <c r="O2088" s="0" t="s">
        <v>11128</v>
      </c>
      <c r="P2088" s="0" t="s">
        <v>11130</v>
      </c>
      <c r="Q2088" s="0" t="s">
        <v>51</v>
      </c>
      <c r="R2088" s="0" t="s">
        <v>52</v>
      </c>
      <c r="S2088" s="0" t="n">
        <v>195</v>
      </c>
      <c r="T2088" s="0" t="n">
        <v>2849</v>
      </c>
      <c r="U2088" s="0" t="n">
        <v>2849</v>
      </c>
      <c r="V2088" s="0" t="n">
        <v>2841</v>
      </c>
      <c r="X2088" s="0" t="n">
        <v>22</v>
      </c>
      <c r="Y2088" s="0" t="s">
        <v>53</v>
      </c>
      <c r="Z2088" s="0" t="n">
        <v>2849</v>
      </c>
      <c r="AA2088" s="0" t="s">
        <v>54</v>
      </c>
      <c r="AB2088" s="0" t="s">
        <v>54</v>
      </c>
      <c r="AC2088" s="0" t="n">
        <v>1.629</v>
      </c>
      <c r="AD2088" s="0" t="s">
        <v>11131</v>
      </c>
      <c r="AG2088" s="6" t="n">
        <v>42429</v>
      </c>
      <c r="AH2088" s="0" t="n">
        <v>7</v>
      </c>
      <c r="AI2088" s="0" t="n">
        <v>7</v>
      </c>
      <c r="AJ2088" s="6" t="n">
        <v>42429</v>
      </c>
      <c r="AK2088" s="0" t="n">
        <v>1.629</v>
      </c>
      <c r="AL2088" s="6" t="n">
        <v>42429</v>
      </c>
      <c r="AM2088" s="0" t="n">
        <v>204</v>
      </c>
      <c r="AN2088" s="0" t="n">
        <v>222</v>
      </c>
      <c r="AO2088" s="0" t="n">
        <v>48</v>
      </c>
      <c r="AP2088" s="0" t="n">
        <v>54</v>
      </c>
      <c r="AQ2088" s="0" t="s">
        <v>9998</v>
      </c>
      <c r="AR2088" s="0" t="s">
        <v>58</v>
      </c>
      <c r="AS2088" s="0" t="s">
        <v>53</v>
      </c>
      <c r="AT2088" s="0" t="n">
        <v>12</v>
      </c>
      <c r="AU2088" s="0" t="n">
        <v>13</v>
      </c>
      <c r="AV2088" s="0" t="s">
        <v>11132</v>
      </c>
      <c r="AW2088" s="0" t="s">
        <v>9469</v>
      </c>
      <c r="AX2088" s="0" t="s">
        <v>7372</v>
      </c>
      <c r="AY2088" s="0" t="s">
        <v>11133</v>
      </c>
    </row>
    <row r="2089" customFormat="false" ht="15" hidden="false" customHeight="false" outlineLevel="0" collapsed="false">
      <c r="A2089" s="0" t="s">
        <v>11134</v>
      </c>
      <c r="B2089" s="0" t="s">
        <v>9300</v>
      </c>
      <c r="C2089" s="0" t="s">
        <v>11135</v>
      </c>
      <c r="D2089" s="1" t="s">
        <v>11136</v>
      </c>
      <c r="E2089" s="1" t="s">
        <v>11136</v>
      </c>
      <c r="G2089" s="5" t="s">
        <v>11136</v>
      </c>
      <c r="H2089" s="5"/>
      <c r="I2089" s="5"/>
      <c r="J2089" s="5"/>
      <c r="K2089" s="5"/>
      <c r="L2089" s="5"/>
      <c r="M2089" s="5"/>
      <c r="N2089" s="5"/>
      <c r="O2089" s="0" t="s">
        <v>11135</v>
      </c>
      <c r="P2089" s="0" t="s">
        <v>11137</v>
      </c>
      <c r="Q2089" s="0" t="s">
        <v>51</v>
      </c>
      <c r="R2089" s="0" t="s">
        <v>52</v>
      </c>
      <c r="S2089" s="0" t="n">
        <v>512</v>
      </c>
      <c r="T2089" s="0" t="n">
        <v>3250</v>
      </c>
      <c r="U2089" s="0" t="n">
        <v>3250</v>
      </c>
      <c r="X2089" s="0" t="n">
        <v>12</v>
      </c>
      <c r="Y2089" s="0" t="s">
        <v>1154</v>
      </c>
      <c r="Z2089" s="0" t="n">
        <v>3250</v>
      </c>
      <c r="AA2089" s="0" t="s">
        <v>54</v>
      </c>
      <c r="AB2089" s="0" t="s">
        <v>54</v>
      </c>
      <c r="AC2089" s="0" t="n">
        <v>6.777</v>
      </c>
      <c r="AD2089" s="0" t="s">
        <v>10410</v>
      </c>
      <c r="AG2089" s="6" t="n">
        <v>42460</v>
      </c>
      <c r="AH2089" s="0" t="n">
        <v>6</v>
      </c>
      <c r="AI2089" s="0" t="n">
        <v>7</v>
      </c>
      <c r="AJ2089" s="6" t="n">
        <v>42460</v>
      </c>
      <c r="AK2089" s="0" t="n">
        <v>6.777</v>
      </c>
      <c r="AL2089" s="6" t="n">
        <v>42460</v>
      </c>
      <c r="AM2089" s="0" t="n">
        <v>508</v>
      </c>
      <c r="AN2089" s="0" t="n">
        <v>579</v>
      </c>
      <c r="AO2089" s="0" t="n">
        <v>131</v>
      </c>
      <c r="AP2089" s="0" t="n">
        <v>146</v>
      </c>
      <c r="AQ2089" s="0" t="s">
        <v>9305</v>
      </c>
      <c r="AR2089" s="0" t="s">
        <v>58</v>
      </c>
      <c r="AS2089" s="0" t="s">
        <v>1154</v>
      </c>
      <c r="AT2089" s="0" t="n">
        <v>9</v>
      </c>
      <c r="AU2089" s="0" t="n">
        <v>10</v>
      </c>
      <c r="AV2089" s="0" t="s">
        <v>10410</v>
      </c>
      <c r="AX2089" s="0" t="s">
        <v>7372</v>
      </c>
    </row>
    <row r="2090" customFormat="false" ht="15" hidden="false" customHeight="false" outlineLevel="0" collapsed="false">
      <c r="A2090" s="0" t="s">
        <v>11138</v>
      </c>
      <c r="B2090" s="0" t="s">
        <v>9300</v>
      </c>
      <c r="C2090" s="0" t="s">
        <v>11139</v>
      </c>
      <c r="D2090" s="1" t="s">
        <v>11140</v>
      </c>
      <c r="E2090" s="1" t="s">
        <v>11140</v>
      </c>
      <c r="G2090" s="5" t="s">
        <v>11140</v>
      </c>
      <c r="H2090" s="5"/>
      <c r="I2090" s="5"/>
      <c r="J2090" s="5"/>
      <c r="K2090" s="5"/>
      <c r="L2090" s="5"/>
      <c r="M2090" s="5"/>
      <c r="N2090" s="5"/>
      <c r="O2090" s="0" t="s">
        <v>11139</v>
      </c>
      <c r="P2090" s="0" t="s">
        <v>11141</v>
      </c>
      <c r="Q2090" s="0" t="s">
        <v>51</v>
      </c>
      <c r="R2090" s="0" t="s">
        <v>52</v>
      </c>
      <c r="S2090" s="0" t="n">
        <v>6.692</v>
      </c>
      <c r="T2090" s="0" t="n">
        <v>2059</v>
      </c>
      <c r="U2090" s="0" t="n">
        <v>2059</v>
      </c>
      <c r="W2090" s="0" t="s">
        <v>11142</v>
      </c>
      <c r="X2090" s="0" t="n">
        <v>996</v>
      </c>
      <c r="Y2090" s="0" t="s">
        <v>1154</v>
      </c>
      <c r="Z2090" s="0" t="n">
        <v>2059</v>
      </c>
      <c r="AA2090" s="0" t="s">
        <v>54</v>
      </c>
      <c r="AB2090" s="0" t="s">
        <v>54</v>
      </c>
      <c r="AC2090" s="0" t="n">
        <v>12.037</v>
      </c>
      <c r="AD2090" s="0" t="s">
        <v>9312</v>
      </c>
      <c r="AG2090" s="6" t="n">
        <v>42460</v>
      </c>
      <c r="AH2090" s="0" t="n">
        <v>309</v>
      </c>
      <c r="AI2090" s="0" t="n">
        <v>352</v>
      </c>
      <c r="AJ2090" s="6" t="n">
        <v>42460</v>
      </c>
      <c r="AK2090" s="0" t="n">
        <v>12.037</v>
      </c>
      <c r="AL2090" s="6" t="n">
        <v>42460</v>
      </c>
      <c r="AM2090" s="0" t="n">
        <v>5.73</v>
      </c>
      <c r="AN2090" s="0" t="n">
        <v>6.524</v>
      </c>
      <c r="AO2090" s="0" t="n">
        <v>5.92</v>
      </c>
      <c r="AP2090" s="0" t="n">
        <v>6.615</v>
      </c>
      <c r="AQ2090" s="0" t="s">
        <v>9305</v>
      </c>
      <c r="AR2090" s="0" t="s">
        <v>58</v>
      </c>
      <c r="AS2090" s="0" t="s">
        <v>1154</v>
      </c>
      <c r="AT2090" s="0" t="n">
        <v>68</v>
      </c>
      <c r="AU2090" s="0" t="n">
        <v>155</v>
      </c>
      <c r="AV2090" s="0" t="s">
        <v>7372</v>
      </c>
      <c r="AW2090" s="0" t="s">
        <v>11143</v>
      </c>
      <c r="AX2090" s="0" t="s">
        <v>7372</v>
      </c>
      <c r="AY2090" s="0" t="s">
        <v>11143</v>
      </c>
    </row>
    <row r="2091" customFormat="false" ht="15" hidden="false" customHeight="false" outlineLevel="0" collapsed="false">
      <c r="A2091" s="0" t="s">
        <v>11144</v>
      </c>
      <c r="B2091" s="0" t="s">
        <v>9300</v>
      </c>
      <c r="C2091" s="0" t="s">
        <v>11145</v>
      </c>
      <c r="D2091" s="1" t="s">
        <v>11146</v>
      </c>
      <c r="E2091" s="1" t="s">
        <v>11146</v>
      </c>
      <c r="G2091" s="5" t="s">
        <v>11146</v>
      </c>
      <c r="H2091" s="5"/>
      <c r="I2091" s="5"/>
      <c r="J2091" s="5"/>
      <c r="K2091" s="5"/>
      <c r="L2091" s="5"/>
      <c r="M2091" s="5"/>
      <c r="N2091" s="5"/>
      <c r="O2091" s="0" t="s">
        <v>11145</v>
      </c>
      <c r="P2091" s="0" t="s">
        <v>11147</v>
      </c>
      <c r="Q2091" s="0" t="s">
        <v>51</v>
      </c>
      <c r="R2091" s="0" t="s">
        <v>52</v>
      </c>
      <c r="S2091" s="0" t="n">
        <v>488</v>
      </c>
      <c r="T2091" s="0" t="n">
        <v>5819</v>
      </c>
      <c r="U2091" s="0" t="n">
        <v>5819</v>
      </c>
      <c r="W2091" s="0" t="s">
        <v>11148</v>
      </c>
      <c r="X2091" s="0" t="n">
        <v>61</v>
      </c>
      <c r="Y2091" s="0" t="s">
        <v>1154</v>
      </c>
      <c r="Z2091" s="0" t="n">
        <v>5819</v>
      </c>
      <c r="AA2091" s="0" t="s">
        <v>54</v>
      </c>
      <c r="AB2091" s="0" t="s">
        <v>54</v>
      </c>
      <c r="AC2091" s="0" t="n">
        <v>3.01</v>
      </c>
      <c r="AD2091" s="0" t="s">
        <v>9741</v>
      </c>
      <c r="AG2091" s="6" t="n">
        <v>42460</v>
      </c>
      <c r="AH2091" s="0" t="n">
        <v>13</v>
      </c>
      <c r="AI2091" s="0" t="n">
        <v>14</v>
      </c>
      <c r="AJ2091" s="6" t="n">
        <v>42460</v>
      </c>
      <c r="AK2091" s="0" t="n">
        <v>3.01</v>
      </c>
      <c r="AL2091" s="6" t="n">
        <v>42460</v>
      </c>
      <c r="AM2091" s="0" t="n">
        <v>466</v>
      </c>
      <c r="AN2091" s="0" t="n">
        <v>531</v>
      </c>
      <c r="AO2091" s="0" t="n">
        <v>1.004</v>
      </c>
      <c r="AP2091" s="0" t="n">
        <v>1.122</v>
      </c>
      <c r="AQ2091" s="0" t="s">
        <v>9305</v>
      </c>
      <c r="AR2091" s="0" t="s">
        <v>58</v>
      </c>
      <c r="AS2091" s="0" t="s">
        <v>1154</v>
      </c>
      <c r="AT2091" s="0" t="n">
        <v>8</v>
      </c>
      <c r="AU2091" s="0" t="n">
        <v>33</v>
      </c>
      <c r="AX2091" s="0" t="s">
        <v>7372</v>
      </c>
      <c r="AY2091" s="0" t="s">
        <v>11149</v>
      </c>
    </row>
    <row r="2092" customFormat="false" ht="15" hidden="false" customHeight="false" outlineLevel="0" collapsed="false">
      <c r="A2092" s="0" t="s">
        <v>11150</v>
      </c>
      <c r="B2092" s="0" t="s">
        <v>9300</v>
      </c>
      <c r="C2092" s="0" t="s">
        <v>11151</v>
      </c>
      <c r="D2092" s="1" t="s">
        <v>11152</v>
      </c>
      <c r="E2092" s="1" t="s">
        <v>11152</v>
      </c>
      <c r="G2092" s="5" t="s">
        <v>11152</v>
      </c>
      <c r="H2092" s="5"/>
      <c r="I2092" s="5"/>
      <c r="J2092" s="5"/>
      <c r="K2092" s="5"/>
      <c r="L2092" s="5"/>
      <c r="M2092" s="5"/>
      <c r="N2092" s="5"/>
      <c r="O2092" s="0" t="s">
        <v>11151</v>
      </c>
      <c r="P2092" s="0" t="s">
        <v>11153</v>
      </c>
      <c r="Q2092" s="0" t="s">
        <v>51</v>
      </c>
      <c r="R2092" s="0" t="s">
        <v>52</v>
      </c>
      <c r="S2092" s="0" t="n">
        <v>3.651</v>
      </c>
      <c r="T2092" s="0" t="n">
        <v>2829</v>
      </c>
      <c r="U2092" s="0" t="n">
        <v>2829</v>
      </c>
      <c r="V2092" s="0" t="n">
        <v>2611</v>
      </c>
      <c r="X2092" s="0" t="n">
        <v>709</v>
      </c>
      <c r="Y2092" s="0" t="s">
        <v>1154</v>
      </c>
      <c r="Z2092" s="0" t="n">
        <v>2829</v>
      </c>
      <c r="AA2092" s="0" t="s">
        <v>54</v>
      </c>
      <c r="AB2092" s="0" t="s">
        <v>54</v>
      </c>
      <c r="AC2092" s="0" t="n">
        <v>11.45</v>
      </c>
      <c r="AD2092" s="0" t="s">
        <v>11154</v>
      </c>
      <c r="AG2092" s="6" t="n">
        <v>42460</v>
      </c>
      <c r="AH2092" s="0" t="n">
        <v>174</v>
      </c>
      <c r="AI2092" s="0" t="n">
        <v>199</v>
      </c>
      <c r="AJ2092" s="6" t="n">
        <v>42460</v>
      </c>
      <c r="AK2092" s="0" t="n">
        <v>11.45</v>
      </c>
      <c r="AL2092" s="6" t="n">
        <v>42460</v>
      </c>
      <c r="AM2092" s="0" t="n">
        <v>2.913</v>
      </c>
      <c r="AN2092" s="0" t="n">
        <v>3.316</v>
      </c>
      <c r="AO2092" s="0" t="n">
        <v>5.261</v>
      </c>
      <c r="AP2092" s="0" t="n">
        <v>5.879</v>
      </c>
      <c r="AQ2092" s="0" t="s">
        <v>9305</v>
      </c>
      <c r="AR2092" s="0" t="s">
        <v>58</v>
      </c>
      <c r="AS2092" s="0" t="s">
        <v>1154</v>
      </c>
      <c r="AT2092" s="0" t="n">
        <v>65</v>
      </c>
      <c r="AU2092" s="0" t="n">
        <v>109</v>
      </c>
      <c r="AV2092" s="0" t="s">
        <v>9741</v>
      </c>
      <c r="AX2092" s="0" t="s">
        <v>7372</v>
      </c>
      <c r="AY2092" s="0" t="s">
        <v>11155</v>
      </c>
    </row>
    <row r="2093" customFormat="false" ht="15" hidden="false" customHeight="false" outlineLevel="0" collapsed="false">
      <c r="A2093" s="0" t="s">
        <v>11156</v>
      </c>
      <c r="B2093" s="0" t="s">
        <v>9300</v>
      </c>
      <c r="C2093" s="0" t="s">
        <v>11157</v>
      </c>
      <c r="D2093" s="1" t="s">
        <v>11158</v>
      </c>
      <c r="E2093" s="1" t="s">
        <v>11158</v>
      </c>
      <c r="G2093" s="5" t="s">
        <v>11158</v>
      </c>
      <c r="H2093" s="5"/>
      <c r="I2093" s="5"/>
      <c r="J2093" s="5"/>
      <c r="K2093" s="5"/>
      <c r="L2093" s="5"/>
      <c r="M2093" s="5"/>
      <c r="N2093" s="5"/>
      <c r="Q2093" s="0" t="s">
        <v>51</v>
      </c>
      <c r="R2093" s="0" t="s">
        <v>119</v>
      </c>
      <c r="S2093" s="0" t="n">
        <v>43</v>
      </c>
      <c r="T2093" s="0" t="n">
        <v>2594</v>
      </c>
      <c r="U2093" s="0" t="n">
        <v>2594</v>
      </c>
      <c r="V2093" s="0" t="n">
        <v>2599</v>
      </c>
      <c r="X2093" s="0" t="n">
        <v>3</v>
      </c>
      <c r="Y2093" s="0" t="s">
        <v>512</v>
      </c>
      <c r="AD2093" s="0" t="s">
        <v>11159</v>
      </c>
      <c r="AG2093" s="6" t="n">
        <v>42704</v>
      </c>
      <c r="AH2093" s="0" t="n">
        <v>1</v>
      </c>
      <c r="AI2093" s="0" t="n">
        <v>1</v>
      </c>
      <c r="AJ2093" s="6" t="n">
        <v>42704</v>
      </c>
      <c r="AK2093" s="0" t="n">
        <v>151</v>
      </c>
      <c r="AL2093" s="6" t="n">
        <v>42704</v>
      </c>
      <c r="AM2093" s="0" t="n">
        <v>34</v>
      </c>
      <c r="AN2093" s="0" t="n">
        <v>36</v>
      </c>
      <c r="AO2093" s="0" t="s">
        <v>56</v>
      </c>
      <c r="AP2093" s="0" t="s">
        <v>56</v>
      </c>
      <c r="AQ2093" s="0" t="s">
        <v>70</v>
      </c>
      <c r="AR2093" s="0" t="s">
        <v>70</v>
      </c>
      <c r="AS2093" s="0" t="s">
        <v>512</v>
      </c>
      <c r="AT2093" s="0" t="n">
        <v>0</v>
      </c>
      <c r="AU2093" s="0" t="n">
        <v>2</v>
      </c>
      <c r="AV2093" s="0" t="s">
        <v>11160</v>
      </c>
      <c r="AX2093" s="0" t="s">
        <v>7372</v>
      </c>
    </row>
    <row r="2094" customFormat="false" ht="15" hidden="false" customHeight="false" outlineLevel="0" collapsed="false">
      <c r="A2094" s="0" t="s">
        <v>11161</v>
      </c>
      <c r="B2094" s="0" t="s">
        <v>9300</v>
      </c>
      <c r="C2094" s="0" t="s">
        <v>11162</v>
      </c>
      <c r="D2094" s="1" t="s">
        <v>11163</v>
      </c>
      <c r="E2094" s="1" t="s">
        <v>11163</v>
      </c>
      <c r="G2094" s="5" t="s">
        <v>11163</v>
      </c>
      <c r="H2094" s="5"/>
      <c r="I2094" s="5"/>
      <c r="J2094" s="5"/>
      <c r="K2094" s="5"/>
      <c r="L2094" s="5"/>
      <c r="M2094" s="5"/>
      <c r="N2094" s="5"/>
      <c r="O2094" s="0" t="s">
        <v>11164</v>
      </c>
      <c r="P2094" s="0" t="s">
        <v>11165</v>
      </c>
      <c r="Q2094" s="0" t="s">
        <v>51</v>
      </c>
      <c r="R2094" s="0" t="s">
        <v>52</v>
      </c>
      <c r="S2094" s="0" t="n">
        <v>500</v>
      </c>
      <c r="T2094" s="0" t="n">
        <v>2849</v>
      </c>
      <c r="U2094" s="0" t="n">
        <v>2849</v>
      </c>
      <c r="V2094" s="0" t="n">
        <v>2550</v>
      </c>
      <c r="X2094" s="0" t="n">
        <v>13</v>
      </c>
      <c r="Y2094" s="0" t="s">
        <v>67</v>
      </c>
      <c r="Z2094" s="0" t="n">
        <v>6500</v>
      </c>
      <c r="AA2094" s="0" t="s">
        <v>694</v>
      </c>
      <c r="AB2094" s="0" t="s">
        <v>56</v>
      </c>
      <c r="AD2094" s="0" t="s">
        <v>11166</v>
      </c>
      <c r="AG2094" s="6" t="n">
        <v>39538</v>
      </c>
      <c r="AH2094" s="0" t="n">
        <v>23</v>
      </c>
      <c r="AI2094" s="0" t="n">
        <v>37</v>
      </c>
      <c r="AJ2094" s="6" t="n">
        <v>39538</v>
      </c>
      <c r="AK2094" s="0" t="n">
        <v>2.618</v>
      </c>
      <c r="AL2094" s="6" t="n">
        <v>39538</v>
      </c>
      <c r="AM2094" s="0" t="n">
        <v>330</v>
      </c>
      <c r="AN2094" s="0" t="n">
        <v>521</v>
      </c>
      <c r="AO2094" s="0" t="s">
        <v>56</v>
      </c>
      <c r="AP2094" s="0" t="s">
        <v>56</v>
      </c>
      <c r="AQ2094" s="0" t="s">
        <v>189</v>
      </c>
      <c r="AR2094" s="0" t="s">
        <v>189</v>
      </c>
      <c r="AS2094" s="0" t="s">
        <v>67</v>
      </c>
      <c r="AT2094" s="0" t="n">
        <v>5041</v>
      </c>
      <c r="AU2094" s="0" t="n">
        <v>6</v>
      </c>
      <c r="AV2094" s="0" t="s">
        <v>11167</v>
      </c>
      <c r="AX2094" s="0" t="s">
        <v>7372</v>
      </c>
    </row>
    <row r="2095" customFormat="false" ht="15" hidden="false" customHeight="false" outlineLevel="0" collapsed="false">
      <c r="A2095" s="0" t="s">
        <v>11168</v>
      </c>
      <c r="B2095" s="0" t="s">
        <v>9300</v>
      </c>
      <c r="C2095" s="0" t="s">
        <v>11169</v>
      </c>
      <c r="D2095" s="1" t="s">
        <v>11170</v>
      </c>
      <c r="E2095" s="1" t="s">
        <v>11170</v>
      </c>
      <c r="G2095" s="5" t="s">
        <v>11170</v>
      </c>
      <c r="H2095" s="5"/>
      <c r="I2095" s="5"/>
      <c r="J2095" s="5"/>
      <c r="K2095" s="5"/>
      <c r="L2095" s="5"/>
      <c r="M2095" s="5"/>
      <c r="N2095" s="5"/>
      <c r="O2095" s="0" t="s">
        <v>11169</v>
      </c>
      <c r="P2095" s="0" t="s">
        <v>11171</v>
      </c>
      <c r="Q2095" s="0" t="s">
        <v>51</v>
      </c>
      <c r="R2095" s="0" t="s">
        <v>52</v>
      </c>
      <c r="S2095" s="0" t="n">
        <v>2.673</v>
      </c>
      <c r="T2095" s="0" t="n">
        <v>2013</v>
      </c>
      <c r="U2095" s="0" t="n">
        <v>2013</v>
      </c>
      <c r="X2095" s="0" t="n">
        <v>935</v>
      </c>
      <c r="Y2095" s="0" t="s">
        <v>9680</v>
      </c>
      <c r="Z2095" s="0" t="n">
        <v>2013</v>
      </c>
      <c r="AA2095" s="0" t="s">
        <v>54</v>
      </c>
      <c r="AB2095" s="0" t="s">
        <v>54</v>
      </c>
      <c r="AC2095" s="0" t="n">
        <v>8.57</v>
      </c>
      <c r="AD2095" s="0" t="s">
        <v>11172</v>
      </c>
      <c r="AG2095" s="6" t="n">
        <v>42735</v>
      </c>
      <c r="AH2095" s="0" t="n">
        <v>275</v>
      </c>
      <c r="AI2095" s="0" t="n">
        <v>290</v>
      </c>
      <c r="AJ2095" s="6" t="n">
        <v>42735</v>
      </c>
      <c r="AK2095" s="0" t="n">
        <v>8.57</v>
      </c>
      <c r="AL2095" s="6" t="n">
        <v>42735</v>
      </c>
      <c r="AM2095" s="0" t="n">
        <v>6.183</v>
      </c>
      <c r="AN2095" s="0" t="n">
        <v>6.518</v>
      </c>
      <c r="AO2095" s="0" t="s">
        <v>56</v>
      </c>
      <c r="AP2095" s="0" t="s">
        <v>56</v>
      </c>
      <c r="AQ2095" s="0" t="s">
        <v>70</v>
      </c>
      <c r="AR2095" s="0" t="s">
        <v>70</v>
      </c>
      <c r="AS2095" s="0" t="s">
        <v>9680</v>
      </c>
      <c r="AT2095" s="0" t="n">
        <v>5</v>
      </c>
      <c r="AU2095" s="0" t="n">
        <v>21</v>
      </c>
      <c r="AV2095" s="0" t="s">
        <v>11173</v>
      </c>
      <c r="AX2095" s="0" t="s">
        <v>7372</v>
      </c>
      <c r="AY2095" s="0" t="s">
        <v>11174</v>
      </c>
    </row>
    <row r="2096" customFormat="false" ht="15" hidden="false" customHeight="false" outlineLevel="0" collapsed="false">
      <c r="A2096" s="0" t="s">
        <v>11175</v>
      </c>
      <c r="B2096" s="0" t="s">
        <v>9300</v>
      </c>
      <c r="C2096" s="0" t="s">
        <v>11176</v>
      </c>
      <c r="D2096" s="1" t="s">
        <v>11177</v>
      </c>
      <c r="E2096" s="1" t="s">
        <v>11177</v>
      </c>
      <c r="G2096" s="5" t="s">
        <v>11177</v>
      </c>
      <c r="H2096" s="5"/>
      <c r="I2096" s="5"/>
      <c r="J2096" s="5"/>
      <c r="K2096" s="5"/>
      <c r="L2096" s="5"/>
      <c r="M2096" s="5"/>
      <c r="N2096" s="5"/>
      <c r="O2096" s="0" t="s">
        <v>11176</v>
      </c>
      <c r="P2096" s="0" t="s">
        <v>11178</v>
      </c>
      <c r="Q2096" s="0" t="s">
        <v>51</v>
      </c>
      <c r="R2096" s="0" t="s">
        <v>52</v>
      </c>
      <c r="S2096" s="0" t="n">
        <v>4.865</v>
      </c>
      <c r="T2096" s="0" t="n">
        <v>2120</v>
      </c>
      <c r="U2096" s="0" t="n">
        <v>2120</v>
      </c>
      <c r="W2096" s="0" t="s">
        <v>11179</v>
      </c>
      <c r="X2096" s="0" t="n">
        <v>917</v>
      </c>
      <c r="Y2096" s="0" t="s">
        <v>1154</v>
      </c>
      <c r="Z2096" s="0" t="n">
        <v>2120</v>
      </c>
      <c r="AA2096" s="0" t="s">
        <v>54</v>
      </c>
      <c r="AB2096" s="0" t="s">
        <v>54</v>
      </c>
      <c r="AC2096" s="0" t="n">
        <v>9.877</v>
      </c>
      <c r="AD2096" s="0" t="s">
        <v>9312</v>
      </c>
      <c r="AG2096" s="6" t="n">
        <v>42460</v>
      </c>
      <c r="AH2096" s="0" t="n">
        <v>429</v>
      </c>
      <c r="AI2096" s="0" t="n">
        <v>489</v>
      </c>
      <c r="AJ2096" s="6" t="n">
        <v>42460</v>
      </c>
      <c r="AK2096" s="0" t="n">
        <v>9.877</v>
      </c>
      <c r="AL2096" s="6" t="n">
        <v>42460</v>
      </c>
      <c r="AM2096" s="0" t="n">
        <v>7.596</v>
      </c>
      <c r="AN2096" s="0" t="n">
        <v>8.648</v>
      </c>
      <c r="AO2096" s="0" t="n">
        <v>15.003</v>
      </c>
      <c r="AP2096" s="0" t="n">
        <v>16.764</v>
      </c>
      <c r="AQ2096" s="0" t="s">
        <v>9305</v>
      </c>
      <c r="AR2096" s="0" t="s">
        <v>58</v>
      </c>
      <c r="AS2096" s="0" t="s">
        <v>1154</v>
      </c>
      <c r="AT2096" s="0" t="n">
        <v>55</v>
      </c>
      <c r="AU2096" s="0" t="n">
        <v>77</v>
      </c>
      <c r="AV2096" s="0" t="s">
        <v>7372</v>
      </c>
      <c r="AX2096" s="0" t="s">
        <v>7372</v>
      </c>
      <c r="AY2096" s="0" t="s">
        <v>11180</v>
      </c>
    </row>
    <row r="2097" customFormat="false" ht="15" hidden="false" customHeight="false" outlineLevel="0" collapsed="false">
      <c r="A2097" s="0" t="s">
        <v>11181</v>
      </c>
      <c r="B2097" s="0" t="s">
        <v>9300</v>
      </c>
      <c r="C2097" s="0" t="s">
        <v>11182</v>
      </c>
      <c r="D2097" s="1" t="s">
        <v>11183</v>
      </c>
      <c r="E2097" s="1" t="s">
        <v>11183</v>
      </c>
      <c r="G2097" s="5" t="s">
        <v>11183</v>
      </c>
      <c r="H2097" s="5" t="s">
        <v>11184</v>
      </c>
      <c r="I2097" s="5"/>
      <c r="J2097" s="5"/>
      <c r="K2097" s="5"/>
      <c r="L2097" s="5"/>
      <c r="M2097" s="5"/>
      <c r="N2097" s="5"/>
      <c r="O2097" s="0" t="s">
        <v>11182</v>
      </c>
      <c r="P2097" s="0" t="s">
        <v>11185</v>
      </c>
      <c r="Q2097" s="0" t="s">
        <v>51</v>
      </c>
      <c r="R2097" s="0" t="s">
        <v>52</v>
      </c>
      <c r="S2097" s="0" t="n">
        <v>1.073</v>
      </c>
      <c r="T2097" s="0" t="n">
        <v>2410</v>
      </c>
      <c r="U2097" s="0" t="n">
        <v>2410</v>
      </c>
      <c r="X2097" s="0" t="n">
        <v>28</v>
      </c>
      <c r="Y2097" s="0" t="s">
        <v>7940</v>
      </c>
      <c r="Z2097" s="0" t="n">
        <v>2410</v>
      </c>
      <c r="AA2097" s="0" t="s">
        <v>54</v>
      </c>
      <c r="AB2097" s="0" t="s">
        <v>54</v>
      </c>
      <c r="AC2097" s="0" t="n">
        <v>2.804</v>
      </c>
      <c r="AD2097" s="0" t="s">
        <v>11186</v>
      </c>
      <c r="AG2097" s="6" t="n">
        <v>42460</v>
      </c>
      <c r="AH2097" s="0" t="n">
        <v>17</v>
      </c>
      <c r="AI2097" s="0" t="n">
        <v>19</v>
      </c>
      <c r="AJ2097" s="6" t="n">
        <v>42460</v>
      </c>
      <c r="AK2097" s="0" t="n">
        <v>2.804</v>
      </c>
      <c r="AL2097" s="6" t="n">
        <v>42460</v>
      </c>
      <c r="AM2097" s="0" t="n">
        <v>1.222</v>
      </c>
      <c r="AN2097" s="0" t="n">
        <v>1.392</v>
      </c>
      <c r="AO2097" s="0" t="n">
        <v>317</v>
      </c>
      <c r="AP2097" s="0" t="n">
        <v>355</v>
      </c>
      <c r="AQ2097" s="0" t="s">
        <v>9305</v>
      </c>
      <c r="AR2097" s="0" t="s">
        <v>58</v>
      </c>
      <c r="AS2097" s="0" t="s">
        <v>7940</v>
      </c>
      <c r="AT2097" s="0" t="n">
        <v>3</v>
      </c>
      <c r="AU2097" s="0" t="n">
        <v>14</v>
      </c>
      <c r="AV2097" s="0" t="s">
        <v>9343</v>
      </c>
      <c r="AX2097" s="0" t="s">
        <v>7372</v>
      </c>
    </row>
    <row r="2098" customFormat="false" ht="15" hidden="false" customHeight="false" outlineLevel="0" collapsed="false">
      <c r="A2098" s="0" t="s">
        <v>11187</v>
      </c>
      <c r="B2098" s="0" t="s">
        <v>9300</v>
      </c>
      <c r="C2098" s="0" t="s">
        <v>11188</v>
      </c>
      <c r="D2098" s="1" t="s">
        <v>11189</v>
      </c>
      <c r="E2098" s="1" t="s">
        <v>11189</v>
      </c>
      <c r="G2098" s="5" t="s">
        <v>11189</v>
      </c>
      <c r="H2098" s="5"/>
      <c r="I2098" s="5"/>
      <c r="J2098" s="5"/>
      <c r="K2098" s="5"/>
      <c r="L2098" s="5"/>
      <c r="M2098" s="5"/>
      <c r="N2098" s="5"/>
      <c r="O2098" s="0" t="s">
        <v>11188</v>
      </c>
      <c r="P2098" s="0" t="s">
        <v>11190</v>
      </c>
      <c r="Q2098" s="0" t="s">
        <v>51</v>
      </c>
      <c r="R2098" s="0" t="s">
        <v>52</v>
      </c>
      <c r="S2098" s="0" t="n">
        <v>12.589</v>
      </c>
      <c r="T2098" s="0" t="n">
        <v>2932</v>
      </c>
      <c r="U2098" s="0" t="n">
        <v>2932</v>
      </c>
      <c r="V2098" s="0" t="n">
        <v>2611</v>
      </c>
      <c r="X2098" s="0" t="n">
        <v>998</v>
      </c>
      <c r="Y2098" s="0" t="s">
        <v>1154</v>
      </c>
      <c r="Z2098" s="0" t="n">
        <v>2932</v>
      </c>
      <c r="AA2098" s="0" t="s">
        <v>54</v>
      </c>
      <c r="AB2098" s="0" t="s">
        <v>54</v>
      </c>
      <c r="AC2098" s="0" t="n">
        <v>24.636</v>
      </c>
      <c r="AD2098" s="0" t="s">
        <v>9304</v>
      </c>
      <c r="AG2098" s="6" t="n">
        <v>42460</v>
      </c>
      <c r="AH2098" s="0" t="n">
        <v>478</v>
      </c>
      <c r="AI2098" s="0" t="n">
        <v>544</v>
      </c>
      <c r="AJ2098" s="6" t="n">
        <v>42460</v>
      </c>
      <c r="AK2098" s="0" t="n">
        <v>24.636</v>
      </c>
      <c r="AL2098" s="6" t="n">
        <v>42460</v>
      </c>
      <c r="AM2098" s="0" t="n">
        <v>13.986</v>
      </c>
      <c r="AN2098" s="0" t="n">
        <v>15.923</v>
      </c>
      <c r="AO2098" s="0" t="n">
        <v>3.322</v>
      </c>
      <c r="AP2098" s="0" t="n">
        <v>3.712</v>
      </c>
      <c r="AQ2098" s="0" t="s">
        <v>9305</v>
      </c>
      <c r="AR2098" s="0" t="s">
        <v>58</v>
      </c>
      <c r="AS2098" s="0" t="s">
        <v>1154</v>
      </c>
      <c r="AT2098" s="0" t="n">
        <v>109</v>
      </c>
      <c r="AU2098" s="0" t="n">
        <v>249</v>
      </c>
      <c r="AV2098" s="0" t="s">
        <v>7372</v>
      </c>
      <c r="AX2098" s="0" t="s">
        <v>7372</v>
      </c>
      <c r="AY2098" s="0" t="s">
        <v>11191</v>
      </c>
    </row>
    <row r="2099" customFormat="false" ht="15" hidden="false" customHeight="false" outlineLevel="0" collapsed="false">
      <c r="A2099" s="0" t="s">
        <v>11192</v>
      </c>
      <c r="B2099" s="0" t="s">
        <v>9300</v>
      </c>
      <c r="C2099" s="0" t="s">
        <v>11193</v>
      </c>
      <c r="D2099" s="1" t="s">
        <v>11194</v>
      </c>
      <c r="E2099" s="1" t="s">
        <v>11194</v>
      </c>
      <c r="G2099" s="5" t="s">
        <v>11194</v>
      </c>
      <c r="H2099" s="5"/>
      <c r="I2099" s="5"/>
      <c r="J2099" s="5"/>
      <c r="K2099" s="5"/>
      <c r="L2099" s="5"/>
      <c r="M2099" s="5"/>
      <c r="N2099" s="5"/>
      <c r="O2099" s="0" t="s">
        <v>11193</v>
      </c>
      <c r="P2099" s="0" t="s">
        <v>11195</v>
      </c>
      <c r="Q2099" s="0" t="s">
        <v>51</v>
      </c>
      <c r="R2099" s="0" t="s">
        <v>52</v>
      </c>
      <c r="S2099" s="0" t="n">
        <v>6.587</v>
      </c>
      <c r="T2099" s="0" t="n">
        <v>3299</v>
      </c>
      <c r="U2099" s="0" t="n">
        <v>3299</v>
      </c>
      <c r="V2099" s="0" t="n">
        <v>2849</v>
      </c>
      <c r="X2099" s="0" t="n">
        <v>198</v>
      </c>
      <c r="Y2099" s="0" t="s">
        <v>1154</v>
      </c>
      <c r="Z2099" s="0" t="n">
        <v>3299</v>
      </c>
      <c r="AA2099" s="0" t="s">
        <v>54</v>
      </c>
      <c r="AB2099" s="0" t="s">
        <v>54</v>
      </c>
      <c r="AC2099" s="0" t="n">
        <v>44.25</v>
      </c>
      <c r="AD2099" s="0" t="s">
        <v>9754</v>
      </c>
      <c r="AG2099" s="6" t="n">
        <v>42460</v>
      </c>
      <c r="AH2099" s="0" t="n">
        <v>348</v>
      </c>
      <c r="AI2099" s="0" t="n">
        <v>396</v>
      </c>
      <c r="AJ2099" s="6" t="n">
        <v>42460</v>
      </c>
      <c r="AK2099" s="0" t="n">
        <v>44.25</v>
      </c>
      <c r="AL2099" s="6" t="n">
        <v>42460</v>
      </c>
      <c r="AM2099" s="0" t="n">
        <v>7.44</v>
      </c>
      <c r="AN2099" s="0" t="n">
        <v>8.471</v>
      </c>
      <c r="AO2099" s="0" t="s">
        <v>56</v>
      </c>
      <c r="AP2099" s="0" t="s">
        <v>56</v>
      </c>
      <c r="AQ2099" s="0" t="s">
        <v>70</v>
      </c>
      <c r="AR2099" s="0" t="s">
        <v>70</v>
      </c>
      <c r="AS2099" s="0" t="s">
        <v>1154</v>
      </c>
      <c r="AT2099" s="0" t="n">
        <v>102</v>
      </c>
      <c r="AU2099" s="0" t="n">
        <v>114</v>
      </c>
      <c r="AV2099" s="0" t="s">
        <v>7372</v>
      </c>
      <c r="AX2099" s="0" t="s">
        <v>7372</v>
      </c>
      <c r="AY2099" s="0" t="s">
        <v>1071</v>
      </c>
    </row>
    <row r="2100" customFormat="false" ht="15" hidden="false" customHeight="false" outlineLevel="0" collapsed="false">
      <c r="A2100" s="0" t="s">
        <v>11196</v>
      </c>
      <c r="B2100" s="0" t="s">
        <v>9300</v>
      </c>
      <c r="C2100" s="0" t="s">
        <v>11197</v>
      </c>
      <c r="D2100" s="1" t="s">
        <v>11198</v>
      </c>
      <c r="E2100" s="1" t="s">
        <v>11198</v>
      </c>
      <c r="G2100" s="5" t="s">
        <v>11198</v>
      </c>
      <c r="H2100" s="5" t="s">
        <v>11199</v>
      </c>
      <c r="I2100" s="5" t="s">
        <v>11200</v>
      </c>
      <c r="J2100" s="5"/>
      <c r="K2100" s="5"/>
      <c r="L2100" s="5"/>
      <c r="M2100" s="5"/>
      <c r="N2100" s="5"/>
      <c r="O2100" s="0" t="s">
        <v>11197</v>
      </c>
      <c r="P2100" s="0" t="s">
        <v>11201</v>
      </c>
      <c r="Q2100" s="0" t="s">
        <v>51</v>
      </c>
      <c r="R2100" s="0" t="s">
        <v>52</v>
      </c>
      <c r="S2100" s="0" t="n">
        <v>4.741</v>
      </c>
      <c r="T2100" s="0" t="n">
        <v>1310</v>
      </c>
      <c r="U2100" s="0" t="n">
        <v>1310</v>
      </c>
      <c r="V2100" s="0" t="n">
        <v>1712</v>
      </c>
      <c r="W2100" s="0" t="s">
        <v>11202</v>
      </c>
      <c r="X2100" s="0" t="n">
        <v>1</v>
      </c>
      <c r="Y2100" s="0" t="s">
        <v>1154</v>
      </c>
      <c r="Z2100" s="0" t="n">
        <v>1310</v>
      </c>
      <c r="AA2100" s="0" t="s">
        <v>54</v>
      </c>
      <c r="AB2100" s="0" t="s">
        <v>54</v>
      </c>
      <c r="AC2100" s="0" t="n">
        <v>23.055</v>
      </c>
      <c r="AD2100" s="0" t="s">
        <v>9387</v>
      </c>
      <c r="AG2100" s="6" t="n">
        <v>42460</v>
      </c>
      <c r="AH2100" s="0" t="n">
        <v>84</v>
      </c>
      <c r="AI2100" s="0" t="n">
        <v>96</v>
      </c>
      <c r="AJ2100" s="6" t="n">
        <v>42460</v>
      </c>
      <c r="AK2100" s="0" t="n">
        <v>23.055</v>
      </c>
      <c r="AL2100" s="6" t="n">
        <v>42460</v>
      </c>
      <c r="AM2100" s="0" t="n">
        <v>5.083</v>
      </c>
      <c r="AN2100" s="0" t="n">
        <v>5.787</v>
      </c>
      <c r="AO2100" s="0" t="n">
        <v>1.567</v>
      </c>
      <c r="AP2100" s="0" t="n">
        <v>1.751</v>
      </c>
      <c r="AQ2100" s="0" t="s">
        <v>9305</v>
      </c>
      <c r="AR2100" s="0" t="s">
        <v>58</v>
      </c>
      <c r="AS2100" s="0" t="s">
        <v>1154</v>
      </c>
      <c r="AT2100" s="0" t="n">
        <v>67</v>
      </c>
      <c r="AU2100" s="0" t="n">
        <v>99</v>
      </c>
      <c r="AV2100" s="0" t="s">
        <v>7372</v>
      </c>
      <c r="AX2100" s="0" t="s">
        <v>7372</v>
      </c>
    </row>
    <row r="2101" customFormat="false" ht="15" hidden="false" customHeight="false" outlineLevel="0" collapsed="false">
      <c r="A2101" s="0" t="s">
        <v>11203</v>
      </c>
      <c r="B2101" s="0" t="s">
        <v>9300</v>
      </c>
      <c r="C2101" s="0" t="s">
        <v>11204</v>
      </c>
      <c r="D2101" s="1" t="s">
        <v>11205</v>
      </c>
      <c r="E2101" s="1" t="s">
        <v>11205</v>
      </c>
      <c r="G2101" s="5" t="s">
        <v>11205</v>
      </c>
      <c r="H2101" s="5"/>
      <c r="I2101" s="5"/>
      <c r="J2101" s="5"/>
      <c r="K2101" s="5"/>
      <c r="L2101" s="5"/>
      <c r="M2101" s="5"/>
      <c r="N2101" s="5"/>
      <c r="O2101" s="0" t="s">
        <v>11204</v>
      </c>
      <c r="P2101" s="0" t="s">
        <v>11206</v>
      </c>
      <c r="Q2101" s="0" t="s">
        <v>51</v>
      </c>
      <c r="R2101" s="0" t="s">
        <v>52</v>
      </c>
      <c r="S2101" s="0" t="n">
        <v>6.926</v>
      </c>
      <c r="T2101" s="0" t="n">
        <v>3511</v>
      </c>
      <c r="U2101" s="0" t="n">
        <v>3511</v>
      </c>
      <c r="X2101" s="0" t="n">
        <v>995</v>
      </c>
      <c r="Y2101" s="0" t="s">
        <v>1154</v>
      </c>
      <c r="Z2101" s="0" t="n">
        <v>3511</v>
      </c>
      <c r="AA2101" s="0" t="s">
        <v>54</v>
      </c>
      <c r="AB2101" s="0" t="s">
        <v>54</v>
      </c>
      <c r="AC2101" s="0" t="n">
        <v>7.225</v>
      </c>
      <c r="AD2101" s="0" t="s">
        <v>9312</v>
      </c>
      <c r="AG2101" s="6" t="n">
        <v>42460</v>
      </c>
      <c r="AH2101" s="0" t="n">
        <v>310</v>
      </c>
      <c r="AI2101" s="0" t="n">
        <v>353</v>
      </c>
      <c r="AJ2101" s="6" t="n">
        <v>42460</v>
      </c>
      <c r="AK2101" s="0" t="n">
        <v>7.225</v>
      </c>
      <c r="AL2101" s="6" t="n">
        <v>42460</v>
      </c>
      <c r="AM2101" s="0" t="n">
        <v>19.857</v>
      </c>
      <c r="AN2101" s="0" t="n">
        <v>22.607</v>
      </c>
      <c r="AO2101" s="0" t="n">
        <v>4.148</v>
      </c>
      <c r="AP2101" s="0" t="n">
        <v>4.635</v>
      </c>
      <c r="AQ2101" s="0" t="s">
        <v>9305</v>
      </c>
      <c r="AR2101" s="0" t="s">
        <v>58</v>
      </c>
      <c r="AS2101" s="0" t="s">
        <v>1154</v>
      </c>
      <c r="AT2101" s="0" t="n">
        <v>46</v>
      </c>
      <c r="AU2101" s="0" t="n">
        <v>90</v>
      </c>
      <c r="AV2101" s="0" t="s">
        <v>11207</v>
      </c>
      <c r="AX2101" s="0" t="s">
        <v>7372</v>
      </c>
    </row>
    <row r="2102" customFormat="false" ht="15" hidden="false" customHeight="false" outlineLevel="0" collapsed="false">
      <c r="A2102" s="0" t="s">
        <v>11208</v>
      </c>
      <c r="B2102" s="0" t="s">
        <v>9300</v>
      </c>
      <c r="C2102" s="0" t="s">
        <v>11209</v>
      </c>
      <c r="D2102" s="1" t="s">
        <v>11210</v>
      </c>
      <c r="E2102" s="1" t="s">
        <v>11210</v>
      </c>
      <c r="G2102" s="5" t="s">
        <v>11210</v>
      </c>
      <c r="H2102" s="5"/>
      <c r="I2102" s="5"/>
      <c r="J2102" s="5"/>
      <c r="K2102" s="5"/>
      <c r="L2102" s="5"/>
      <c r="M2102" s="5"/>
      <c r="N2102" s="5"/>
      <c r="O2102" s="0" t="s">
        <v>11209</v>
      </c>
      <c r="P2102" s="0" t="s">
        <v>11211</v>
      </c>
      <c r="Q2102" s="0" t="s">
        <v>51</v>
      </c>
      <c r="R2102" s="0" t="s">
        <v>52</v>
      </c>
      <c r="S2102" s="0" t="n">
        <v>1.663</v>
      </c>
      <c r="T2102" s="0" t="n">
        <v>1041</v>
      </c>
      <c r="U2102" s="0" t="n">
        <v>1041</v>
      </c>
      <c r="V2102" s="0" t="n">
        <v>4639</v>
      </c>
      <c r="X2102" s="0" t="n">
        <v>85</v>
      </c>
      <c r="Y2102" s="0" t="s">
        <v>7940</v>
      </c>
      <c r="Z2102" s="0" t="n">
        <v>1041</v>
      </c>
      <c r="AA2102" s="0" t="s">
        <v>54</v>
      </c>
      <c r="AB2102" s="0" t="s">
        <v>54</v>
      </c>
      <c r="AC2102" s="0" t="n">
        <v>1.026</v>
      </c>
      <c r="AD2102" s="0" t="s">
        <v>9312</v>
      </c>
      <c r="AG2102" s="6" t="n">
        <v>42460</v>
      </c>
      <c r="AH2102" s="0" t="n">
        <v>23</v>
      </c>
      <c r="AI2102" s="0" t="n">
        <v>26</v>
      </c>
      <c r="AJ2102" s="6" t="n">
        <v>42460</v>
      </c>
      <c r="AK2102" s="0" t="n">
        <v>1.026</v>
      </c>
      <c r="AL2102" s="6" t="n">
        <v>42460</v>
      </c>
      <c r="AM2102" s="0" t="n">
        <v>1.198</v>
      </c>
      <c r="AN2102" s="0" t="n">
        <v>1.364</v>
      </c>
      <c r="AO2102" s="0" t="n">
        <v>556</v>
      </c>
      <c r="AP2102" s="0" t="n">
        <v>621</v>
      </c>
      <c r="AQ2102" s="0" t="s">
        <v>9305</v>
      </c>
      <c r="AR2102" s="0" t="s">
        <v>58</v>
      </c>
      <c r="AS2102" s="0" t="s">
        <v>7940</v>
      </c>
      <c r="AT2102" s="0" t="n">
        <v>2</v>
      </c>
      <c r="AU2102" s="0" t="n">
        <v>22</v>
      </c>
      <c r="AX2102" s="0" t="s">
        <v>7372</v>
      </c>
    </row>
    <row r="2103" customFormat="false" ht="15" hidden="false" customHeight="false" outlineLevel="0" collapsed="false">
      <c r="A2103" s="0" t="s">
        <v>11212</v>
      </c>
      <c r="B2103" s="0" t="s">
        <v>9300</v>
      </c>
      <c r="C2103" s="0" t="s">
        <v>11213</v>
      </c>
      <c r="D2103" s="1" t="s">
        <v>11214</v>
      </c>
      <c r="E2103" s="1" t="s">
        <v>11214</v>
      </c>
      <c r="G2103" s="5" t="s">
        <v>11214</v>
      </c>
      <c r="H2103" s="5"/>
      <c r="I2103" s="5"/>
      <c r="J2103" s="5"/>
      <c r="K2103" s="5"/>
      <c r="L2103" s="5"/>
      <c r="M2103" s="5"/>
      <c r="N2103" s="5"/>
      <c r="O2103" s="0" t="s">
        <v>11213</v>
      </c>
      <c r="P2103" s="0" t="s">
        <v>11215</v>
      </c>
      <c r="Q2103" s="0" t="s">
        <v>51</v>
      </c>
      <c r="R2103" s="0" t="s">
        <v>52</v>
      </c>
      <c r="S2103" s="0" t="n">
        <v>30.469</v>
      </c>
      <c r="T2103" s="0" t="n">
        <v>2452</v>
      </c>
      <c r="U2103" s="0" t="n">
        <v>2452</v>
      </c>
      <c r="X2103" s="0" t="n">
        <v>1</v>
      </c>
      <c r="Y2103" s="0" t="s">
        <v>1154</v>
      </c>
      <c r="Z2103" s="0" t="n">
        <v>2452</v>
      </c>
      <c r="AA2103" s="0" t="s">
        <v>54</v>
      </c>
      <c r="AB2103" s="0" t="s">
        <v>54</v>
      </c>
      <c r="AC2103" s="0" t="n">
        <v>59.46</v>
      </c>
      <c r="AD2103" s="0" t="s">
        <v>9312</v>
      </c>
      <c r="AG2103" s="6" t="n">
        <v>42460</v>
      </c>
      <c r="AH2103" s="0" t="n">
        <v>262</v>
      </c>
      <c r="AI2103" s="0" t="n">
        <v>299</v>
      </c>
      <c r="AJ2103" s="6" t="n">
        <v>42460</v>
      </c>
      <c r="AK2103" s="0" t="n">
        <v>59.46</v>
      </c>
      <c r="AL2103" s="6" t="n">
        <v>42460</v>
      </c>
      <c r="AM2103" s="0" t="n">
        <v>33.026</v>
      </c>
      <c r="AN2103" s="0" t="n">
        <v>37.6</v>
      </c>
      <c r="AO2103" s="0" t="n">
        <v>8.863</v>
      </c>
      <c r="AP2103" s="0" t="n">
        <v>9.904</v>
      </c>
      <c r="AQ2103" s="0" t="s">
        <v>9305</v>
      </c>
      <c r="AR2103" s="0" t="s">
        <v>58</v>
      </c>
      <c r="AS2103" s="0" t="s">
        <v>1154</v>
      </c>
      <c r="AT2103" s="0" t="n">
        <v>178</v>
      </c>
      <c r="AU2103" s="0" t="n">
        <v>201</v>
      </c>
      <c r="AX2103" s="0" t="s">
        <v>7372</v>
      </c>
      <c r="AY2103" s="0" t="s">
        <v>11216</v>
      </c>
    </row>
    <row r="2104" customFormat="false" ht="15" hidden="false" customHeight="false" outlineLevel="0" collapsed="false">
      <c r="A2104" s="0" t="s">
        <v>11217</v>
      </c>
      <c r="B2104" s="0" t="s">
        <v>9300</v>
      </c>
      <c r="C2104" s="0" t="s">
        <v>11218</v>
      </c>
      <c r="D2104" s="1" t="s">
        <v>11219</v>
      </c>
      <c r="E2104" s="1" t="s">
        <v>11219</v>
      </c>
      <c r="G2104" s="5" t="s">
        <v>11219</v>
      </c>
      <c r="H2104" s="5"/>
      <c r="I2104" s="5"/>
      <c r="J2104" s="5"/>
      <c r="K2104" s="5"/>
      <c r="L2104" s="5"/>
      <c r="M2104" s="5"/>
      <c r="N2104" s="5"/>
      <c r="O2104" s="0" t="s">
        <v>11218</v>
      </c>
      <c r="P2104" s="0" t="s">
        <v>11220</v>
      </c>
      <c r="Q2104" s="0" t="s">
        <v>51</v>
      </c>
      <c r="R2104" s="0" t="s">
        <v>52</v>
      </c>
      <c r="S2104" s="0" t="n">
        <v>8.927</v>
      </c>
      <c r="T2104" s="0" t="n">
        <v>2445</v>
      </c>
      <c r="U2104" s="0" t="n">
        <v>2445</v>
      </c>
      <c r="V2104" s="0" t="n">
        <v>2444</v>
      </c>
      <c r="X2104" s="0" t="n">
        <v>71</v>
      </c>
      <c r="Y2104" s="0" t="s">
        <v>512</v>
      </c>
      <c r="Z2104" s="0" t="n">
        <v>2445</v>
      </c>
      <c r="AA2104" s="0" t="s">
        <v>54</v>
      </c>
      <c r="AB2104" s="0" t="s">
        <v>54</v>
      </c>
      <c r="AC2104" s="0" t="n">
        <v>1.564</v>
      </c>
      <c r="AD2104" s="0" t="s">
        <v>9754</v>
      </c>
      <c r="AG2104" s="6" t="n">
        <v>42460</v>
      </c>
      <c r="AH2104" s="0" t="e">
        <f aca="false">+ac0-5</f>
        <v>#NAME?</v>
      </c>
      <c r="AI2104" s="0" t="e">
        <f aca="false">+ac0-6</f>
        <v>#NAME?</v>
      </c>
      <c r="AJ2104" s="6" t="n">
        <v>42460</v>
      </c>
      <c r="AK2104" s="0" t="n">
        <v>1.564</v>
      </c>
      <c r="AL2104" s="6" t="n">
        <v>42460</v>
      </c>
      <c r="AM2104" s="0" t="n">
        <v>3.219</v>
      </c>
      <c r="AN2104" s="0" t="n">
        <v>3.665</v>
      </c>
      <c r="AO2104" s="0" t="s">
        <v>56</v>
      </c>
      <c r="AP2104" s="0" t="s">
        <v>56</v>
      </c>
      <c r="AQ2104" s="0" t="s">
        <v>70</v>
      </c>
      <c r="AR2104" s="0" t="s">
        <v>70</v>
      </c>
      <c r="AS2104" s="0" t="s">
        <v>512</v>
      </c>
      <c r="AT2104" s="0" t="n">
        <v>44</v>
      </c>
      <c r="AU2104" s="0" t="n">
        <v>50</v>
      </c>
    </row>
    <row r="2105" customFormat="false" ht="15" hidden="false" customHeight="false" outlineLevel="0" collapsed="false">
      <c r="A2105" s="0" t="s">
        <v>11221</v>
      </c>
      <c r="B2105" s="0" t="s">
        <v>9300</v>
      </c>
      <c r="C2105" s="0" t="s">
        <v>11222</v>
      </c>
      <c r="D2105" s="1" t="s">
        <v>11223</v>
      </c>
      <c r="E2105" s="1" t="s">
        <v>11223</v>
      </c>
      <c r="G2105" s="5" t="s">
        <v>11223</v>
      </c>
      <c r="H2105" s="5"/>
      <c r="I2105" s="5"/>
      <c r="J2105" s="5"/>
      <c r="K2105" s="5"/>
      <c r="L2105" s="5"/>
      <c r="M2105" s="5"/>
      <c r="N2105" s="5"/>
      <c r="Q2105" s="0" t="s">
        <v>51</v>
      </c>
      <c r="R2105" s="0" t="s">
        <v>119</v>
      </c>
      <c r="S2105" s="0" t="n">
        <v>1</v>
      </c>
      <c r="T2105" s="0" t="n">
        <v>2016</v>
      </c>
      <c r="U2105" s="0" t="n">
        <v>2016</v>
      </c>
      <c r="V2105" s="0" t="n">
        <v>2014</v>
      </c>
      <c r="X2105" s="0" t="n">
        <v>173</v>
      </c>
      <c r="Y2105" s="0" t="s">
        <v>512</v>
      </c>
      <c r="AD2105" s="0" t="s">
        <v>9381</v>
      </c>
      <c r="AG2105" s="6" t="n">
        <v>42460</v>
      </c>
      <c r="AH2105" s="0" t="n">
        <v>52</v>
      </c>
      <c r="AI2105" s="0" t="n">
        <v>59</v>
      </c>
      <c r="AK2105" s="0" t="n">
        <v>850</v>
      </c>
      <c r="AL2105" s="0" t="n">
        <v>2016</v>
      </c>
      <c r="AM2105" s="0" t="s">
        <v>56</v>
      </c>
      <c r="AN2105" s="0" t="s">
        <v>56</v>
      </c>
      <c r="AO2105" s="0" t="s">
        <v>56</v>
      </c>
      <c r="AP2105" s="0" t="s">
        <v>56</v>
      </c>
      <c r="AQ2105" s="0" t="s">
        <v>70</v>
      </c>
      <c r="AR2105" s="0" t="s">
        <v>70</v>
      </c>
      <c r="AS2105" s="0" t="s">
        <v>512</v>
      </c>
      <c r="AT2105" s="0" t="n">
        <v>0</v>
      </c>
      <c r="AU2105" s="0" t="n">
        <v>25</v>
      </c>
      <c r="AV2105" s="0" t="s">
        <v>11224</v>
      </c>
      <c r="AX2105" s="0" t="s">
        <v>7372</v>
      </c>
    </row>
    <row r="2106" customFormat="false" ht="15" hidden="false" customHeight="false" outlineLevel="0" collapsed="false">
      <c r="A2106" s="0" t="s">
        <v>11225</v>
      </c>
      <c r="B2106" s="0" t="s">
        <v>9300</v>
      </c>
      <c r="C2106" s="0" t="s">
        <v>11226</v>
      </c>
      <c r="D2106" s="1" t="s">
        <v>11227</v>
      </c>
      <c r="E2106" s="1" t="s">
        <v>11227</v>
      </c>
      <c r="G2106" s="5" t="s">
        <v>11227</v>
      </c>
      <c r="H2106" s="5"/>
      <c r="I2106" s="5"/>
      <c r="J2106" s="5"/>
      <c r="K2106" s="5"/>
      <c r="L2106" s="5"/>
      <c r="M2106" s="5"/>
      <c r="N2106" s="5"/>
      <c r="O2106" s="0" t="s">
        <v>11226</v>
      </c>
      <c r="P2106" s="0" t="s">
        <v>11228</v>
      </c>
      <c r="Q2106" s="0" t="s">
        <v>51</v>
      </c>
      <c r="R2106" s="0" t="s">
        <v>52</v>
      </c>
      <c r="S2106" s="0" t="n">
        <v>550</v>
      </c>
      <c r="T2106" s="0" t="n">
        <v>4690</v>
      </c>
      <c r="U2106" s="0" t="n">
        <v>4690</v>
      </c>
      <c r="X2106" s="0" t="n">
        <v>26</v>
      </c>
      <c r="Y2106" s="0" t="s">
        <v>9680</v>
      </c>
      <c r="Z2106" s="0" t="n">
        <v>4690</v>
      </c>
      <c r="AA2106" s="0" t="s">
        <v>54</v>
      </c>
      <c r="AB2106" s="0" t="s">
        <v>54</v>
      </c>
      <c r="AC2106" s="0" t="n">
        <v>370</v>
      </c>
      <c r="AD2106" s="0" t="s">
        <v>11229</v>
      </c>
      <c r="AG2106" s="6" t="n">
        <v>42643</v>
      </c>
      <c r="AH2106" s="0" t="n">
        <v>10</v>
      </c>
      <c r="AI2106" s="0" t="n">
        <v>11</v>
      </c>
      <c r="AJ2106" s="6" t="n">
        <v>42643</v>
      </c>
      <c r="AK2106" s="0" t="n">
        <v>370</v>
      </c>
      <c r="AL2106" s="6" t="n">
        <v>42643</v>
      </c>
      <c r="AM2106" s="0" t="n">
        <v>502</v>
      </c>
      <c r="AN2106" s="0" t="n">
        <v>560</v>
      </c>
      <c r="AO2106" s="0" t="s">
        <v>56</v>
      </c>
      <c r="AP2106" s="0" t="s">
        <v>56</v>
      </c>
      <c r="AQ2106" s="0" t="s">
        <v>70</v>
      </c>
      <c r="AR2106" s="0" t="s">
        <v>70</v>
      </c>
      <c r="AS2106" s="0" t="s">
        <v>9680</v>
      </c>
      <c r="AT2106" s="0" t="n">
        <v>5</v>
      </c>
      <c r="AU2106" s="0" t="n">
        <v>19</v>
      </c>
      <c r="AV2106" s="0" t="s">
        <v>7372</v>
      </c>
      <c r="AW2106" s="0" t="s">
        <v>11230</v>
      </c>
      <c r="AX2106" s="0" t="s">
        <v>7372</v>
      </c>
      <c r="AY2106" s="0" t="s">
        <v>11230</v>
      </c>
    </row>
    <row r="2107" customFormat="false" ht="15" hidden="false" customHeight="false" outlineLevel="0" collapsed="false">
      <c r="A2107" s="0" t="s">
        <v>11231</v>
      </c>
      <c r="B2107" s="0" t="s">
        <v>9300</v>
      </c>
      <c r="C2107" s="0" t="s">
        <v>11232</v>
      </c>
      <c r="D2107" s="1" t="s">
        <v>11233</v>
      </c>
      <c r="E2107" s="1" t="s">
        <v>11233</v>
      </c>
      <c r="G2107" s="5" t="s">
        <v>11233</v>
      </c>
      <c r="H2107" s="5"/>
      <c r="I2107" s="5"/>
      <c r="J2107" s="5"/>
      <c r="K2107" s="5"/>
      <c r="L2107" s="5"/>
      <c r="M2107" s="5"/>
      <c r="N2107" s="5"/>
      <c r="O2107" s="0" t="s">
        <v>11232</v>
      </c>
      <c r="P2107" s="0" t="s">
        <v>11234</v>
      </c>
      <c r="Q2107" s="0" t="s">
        <v>51</v>
      </c>
      <c r="R2107" s="0" t="s">
        <v>52</v>
      </c>
      <c r="S2107" s="0" t="n">
        <v>16.733</v>
      </c>
      <c r="T2107" s="0" t="n">
        <v>3522</v>
      </c>
      <c r="U2107" s="0" t="n">
        <v>3522</v>
      </c>
      <c r="V2107" s="0" t="n">
        <v>3522</v>
      </c>
      <c r="X2107" s="0" t="n">
        <v>936</v>
      </c>
      <c r="Y2107" s="0" t="s">
        <v>1154</v>
      </c>
      <c r="Z2107" s="0" t="n">
        <v>3522</v>
      </c>
      <c r="AA2107" s="0" t="s">
        <v>54</v>
      </c>
      <c r="AB2107" s="0" t="s">
        <v>54</v>
      </c>
      <c r="AC2107" s="0" t="n">
        <v>16.998</v>
      </c>
      <c r="AD2107" s="0" t="s">
        <v>9355</v>
      </c>
      <c r="AG2107" s="6" t="n">
        <v>42460</v>
      </c>
      <c r="AH2107" s="0" t="n">
        <v>873</v>
      </c>
      <c r="AI2107" s="0" t="n">
        <v>994</v>
      </c>
      <c r="AJ2107" s="6" t="n">
        <v>42460</v>
      </c>
      <c r="AK2107" s="0" t="n">
        <v>16.998</v>
      </c>
      <c r="AL2107" s="6" t="n">
        <v>42460</v>
      </c>
      <c r="AM2107" s="0" t="n">
        <v>17.559</v>
      </c>
      <c r="AN2107" s="0" t="n">
        <v>19.99</v>
      </c>
      <c r="AO2107" s="0" t="n">
        <v>10.845</v>
      </c>
      <c r="AP2107" s="0" t="n">
        <v>12.118</v>
      </c>
      <c r="AQ2107" s="0" t="s">
        <v>9305</v>
      </c>
      <c r="AR2107" s="0" t="s">
        <v>58</v>
      </c>
      <c r="AS2107" s="0" t="s">
        <v>1154</v>
      </c>
      <c r="AT2107" s="0" t="n">
        <v>70</v>
      </c>
      <c r="AU2107" s="0" t="n">
        <v>182</v>
      </c>
      <c r="AV2107" s="0" t="s">
        <v>9518</v>
      </c>
      <c r="AX2107" s="0" t="s">
        <v>7372</v>
      </c>
      <c r="AY2107" s="0" t="s">
        <v>11235</v>
      </c>
    </row>
    <row r="2108" customFormat="false" ht="15" hidden="false" customHeight="false" outlineLevel="0" collapsed="false">
      <c r="A2108" s="0" t="s">
        <v>11236</v>
      </c>
      <c r="B2108" s="0" t="s">
        <v>9300</v>
      </c>
      <c r="C2108" s="0" t="s">
        <v>11237</v>
      </c>
      <c r="D2108" s="1" t="s">
        <v>11238</v>
      </c>
      <c r="E2108" s="1" t="s">
        <v>11238</v>
      </c>
      <c r="G2108" s="5" t="s">
        <v>11238</v>
      </c>
      <c r="H2108" s="5"/>
      <c r="I2108" s="5"/>
      <c r="J2108" s="5"/>
      <c r="K2108" s="5"/>
      <c r="L2108" s="5"/>
      <c r="M2108" s="5"/>
      <c r="N2108" s="5"/>
      <c r="O2108" s="0" t="s">
        <v>11237</v>
      </c>
      <c r="P2108" s="0" t="s">
        <v>11239</v>
      </c>
      <c r="Q2108" s="0" t="s">
        <v>51</v>
      </c>
      <c r="R2108" s="0" t="s">
        <v>52</v>
      </c>
      <c r="S2108" s="0" t="n">
        <v>129.638</v>
      </c>
      <c r="T2108" s="0" t="n">
        <v>3091</v>
      </c>
      <c r="U2108" s="0" t="n">
        <v>3091</v>
      </c>
      <c r="V2108" s="0" t="n">
        <v>2910</v>
      </c>
      <c r="X2108" s="0" t="n">
        <v>957</v>
      </c>
      <c r="Y2108" s="0" t="s">
        <v>1154</v>
      </c>
      <c r="Z2108" s="0" t="n">
        <v>3091</v>
      </c>
      <c r="AA2108" s="0" t="s">
        <v>54</v>
      </c>
      <c r="AB2108" s="0" t="s">
        <v>54</v>
      </c>
      <c r="AC2108" s="0" t="n">
        <v>208.399</v>
      </c>
      <c r="AD2108" s="0" t="s">
        <v>9312</v>
      </c>
      <c r="AG2108" s="6" t="n">
        <v>42460</v>
      </c>
      <c r="AH2108" s="0" t="n">
        <v>2.687</v>
      </c>
      <c r="AI2108" s="0" t="n">
        <v>3.059</v>
      </c>
      <c r="AJ2108" s="6" t="n">
        <v>42460</v>
      </c>
      <c r="AK2108" s="0" t="n">
        <v>208.399</v>
      </c>
      <c r="AL2108" s="6" t="n">
        <v>42460</v>
      </c>
      <c r="AM2108" s="0" t="n">
        <v>142.162</v>
      </c>
      <c r="AN2108" s="0" t="n">
        <v>161.851</v>
      </c>
      <c r="AO2108" s="0" t="n">
        <v>44.525</v>
      </c>
      <c r="AP2108" s="0" t="n">
        <v>49.75</v>
      </c>
      <c r="AQ2108" s="0" t="s">
        <v>9305</v>
      </c>
      <c r="AR2108" s="0" t="s">
        <v>58</v>
      </c>
      <c r="AS2108" s="0" t="s">
        <v>1154</v>
      </c>
      <c r="AT2108" s="0" t="n">
        <v>318</v>
      </c>
      <c r="AU2108" s="0" t="n">
        <v>424</v>
      </c>
      <c r="AV2108" s="0" t="s">
        <v>9518</v>
      </c>
      <c r="AX2108" s="0" t="s">
        <v>7372</v>
      </c>
      <c r="AY2108" s="0" t="s">
        <v>11240</v>
      </c>
    </row>
    <row r="2109" customFormat="false" ht="15" hidden="false" customHeight="false" outlineLevel="0" collapsed="false">
      <c r="A2109" s="0" t="s">
        <v>11241</v>
      </c>
      <c r="B2109" s="0" t="s">
        <v>9300</v>
      </c>
      <c r="C2109" s="0" t="s">
        <v>11242</v>
      </c>
      <c r="D2109" s="1" t="s">
        <v>11243</v>
      </c>
      <c r="E2109" s="1" t="s">
        <v>11243</v>
      </c>
      <c r="G2109" s="5" t="s">
        <v>11243</v>
      </c>
      <c r="H2109" s="5" t="s">
        <v>11244</v>
      </c>
      <c r="I2109" s="5"/>
      <c r="J2109" s="5"/>
      <c r="K2109" s="5"/>
      <c r="L2109" s="5"/>
      <c r="M2109" s="5"/>
      <c r="N2109" s="5"/>
      <c r="O2109" s="0" t="s">
        <v>11242</v>
      </c>
      <c r="P2109" s="0" t="s">
        <v>11245</v>
      </c>
      <c r="Q2109" s="0" t="s">
        <v>51</v>
      </c>
      <c r="R2109" s="0" t="s">
        <v>52</v>
      </c>
      <c r="S2109" s="0" t="n">
        <v>448</v>
      </c>
      <c r="T2109" s="0" t="n">
        <v>2059</v>
      </c>
      <c r="U2109" s="0" t="n">
        <v>2059</v>
      </c>
      <c r="V2109" s="0" t="n">
        <v>2016</v>
      </c>
      <c r="X2109" s="0" t="n">
        <v>73</v>
      </c>
      <c r="Y2109" s="0" t="s">
        <v>1154</v>
      </c>
      <c r="Z2109" s="0" t="n">
        <v>2059</v>
      </c>
      <c r="AA2109" s="0" t="s">
        <v>54</v>
      </c>
      <c r="AB2109" s="0" t="s">
        <v>54</v>
      </c>
      <c r="AC2109" s="0" t="n">
        <v>3.444</v>
      </c>
      <c r="AD2109" s="0" t="s">
        <v>9355</v>
      </c>
      <c r="AG2109" s="6" t="n">
        <v>42460</v>
      </c>
      <c r="AH2109" s="0" t="n">
        <v>9</v>
      </c>
      <c r="AI2109" s="0" t="n">
        <v>11</v>
      </c>
      <c r="AJ2109" s="6" t="n">
        <v>42460</v>
      </c>
      <c r="AK2109" s="0" t="n">
        <v>3.444</v>
      </c>
      <c r="AL2109" s="6" t="n">
        <v>42460</v>
      </c>
      <c r="AM2109" s="0" t="n">
        <v>475</v>
      </c>
      <c r="AN2109" s="0" t="n">
        <v>541</v>
      </c>
      <c r="AO2109" s="0" t="n">
        <v>118</v>
      </c>
      <c r="AP2109" s="0" t="n">
        <v>132</v>
      </c>
      <c r="AQ2109" s="0" t="s">
        <v>9305</v>
      </c>
      <c r="AR2109" s="0" t="s">
        <v>58</v>
      </c>
      <c r="AS2109" s="0" t="s">
        <v>1154</v>
      </c>
      <c r="AT2109" s="0" t="n">
        <v>17</v>
      </c>
      <c r="AU2109" s="0" t="n">
        <v>33</v>
      </c>
      <c r="AV2109" s="0" t="s">
        <v>7372</v>
      </c>
      <c r="AW2109" s="0" t="s">
        <v>7372</v>
      </c>
      <c r="AX2109" s="0" t="s">
        <v>7372</v>
      </c>
    </row>
    <row r="2110" customFormat="false" ht="15" hidden="false" customHeight="false" outlineLevel="0" collapsed="false">
      <c r="A2110" s="0" t="s">
        <v>11246</v>
      </c>
      <c r="B2110" s="0" t="s">
        <v>9300</v>
      </c>
      <c r="C2110" s="0" t="s">
        <v>11247</v>
      </c>
      <c r="D2110" s="1" t="s">
        <v>11248</v>
      </c>
      <c r="E2110" s="1" t="s">
        <v>11248</v>
      </c>
      <c r="G2110" s="5" t="s">
        <v>11248</v>
      </c>
      <c r="H2110" s="5"/>
      <c r="I2110" s="5"/>
      <c r="J2110" s="5"/>
      <c r="K2110" s="5"/>
      <c r="L2110" s="5"/>
      <c r="M2110" s="5"/>
      <c r="N2110" s="5"/>
      <c r="O2110" s="0" t="s">
        <v>11247</v>
      </c>
      <c r="P2110" s="0" t="s">
        <v>11249</v>
      </c>
      <c r="Q2110" s="0" t="s">
        <v>1046</v>
      </c>
      <c r="R2110" s="0" t="s">
        <v>52</v>
      </c>
      <c r="S2110" s="0" t="n">
        <v>1.383</v>
      </c>
      <c r="T2110" s="0" t="n">
        <v>6420</v>
      </c>
      <c r="U2110" s="0" t="n">
        <v>6420</v>
      </c>
      <c r="W2110" s="0" t="s">
        <v>11250</v>
      </c>
      <c r="X2110" s="0" t="n">
        <v>991</v>
      </c>
      <c r="Y2110" s="0" t="s">
        <v>1154</v>
      </c>
      <c r="Z2110" s="0" t="n">
        <v>6420</v>
      </c>
      <c r="AA2110" s="0" t="s">
        <v>54</v>
      </c>
      <c r="AB2110" s="0" t="s">
        <v>54</v>
      </c>
      <c r="AC2110" s="0" t="n">
        <v>5.48</v>
      </c>
      <c r="AD2110" s="0" t="s">
        <v>9312</v>
      </c>
      <c r="AG2110" s="6" t="n">
        <v>42460</v>
      </c>
      <c r="AH2110" s="0" t="n">
        <v>266</v>
      </c>
      <c r="AI2110" s="0" t="n">
        <v>303</v>
      </c>
      <c r="AJ2110" s="6" t="n">
        <v>42460</v>
      </c>
      <c r="AK2110" s="0" t="n">
        <v>5.48</v>
      </c>
      <c r="AL2110" s="6" t="n">
        <v>42460</v>
      </c>
      <c r="AM2110" s="0" t="n">
        <v>24.384</v>
      </c>
      <c r="AN2110" s="0" t="n">
        <v>27.762</v>
      </c>
      <c r="AO2110" s="0" t="n">
        <v>2.623</v>
      </c>
      <c r="AP2110" s="0" t="n">
        <v>2.931</v>
      </c>
      <c r="AQ2110" s="0" t="s">
        <v>9305</v>
      </c>
      <c r="AR2110" s="0" t="s">
        <v>58</v>
      </c>
      <c r="AS2110" s="0" t="s">
        <v>1154</v>
      </c>
      <c r="AT2110" s="0" t="n">
        <v>59</v>
      </c>
      <c r="AU2110" s="0" t="n">
        <v>127</v>
      </c>
      <c r="AX2110" s="0" t="s">
        <v>7372</v>
      </c>
      <c r="AY2110" s="0" t="s">
        <v>11251</v>
      </c>
    </row>
    <row r="2111" customFormat="false" ht="15" hidden="false" customHeight="false" outlineLevel="0" collapsed="false">
      <c r="A2111" s="0" t="s">
        <v>11252</v>
      </c>
      <c r="B2111" s="0" t="s">
        <v>9300</v>
      </c>
      <c r="C2111" s="0" t="s">
        <v>11253</v>
      </c>
      <c r="D2111" s="1" t="s">
        <v>11254</v>
      </c>
      <c r="E2111" s="1" t="s">
        <v>11254</v>
      </c>
      <c r="G2111" s="5" t="s">
        <v>11254</v>
      </c>
      <c r="H2111" s="5"/>
      <c r="I2111" s="5"/>
      <c r="J2111" s="5"/>
      <c r="K2111" s="5"/>
      <c r="L2111" s="5"/>
      <c r="M2111" s="5"/>
      <c r="N2111" s="5"/>
      <c r="O2111" s="0" t="s">
        <v>11253</v>
      </c>
      <c r="P2111" s="0" t="s">
        <v>11255</v>
      </c>
      <c r="Q2111" s="0" t="s">
        <v>51</v>
      </c>
      <c r="R2111" s="0" t="s">
        <v>52</v>
      </c>
      <c r="S2111" s="0" t="n">
        <v>22.122</v>
      </c>
      <c r="T2111" s="0" t="n">
        <v>2670</v>
      </c>
      <c r="U2111" s="0" t="n">
        <v>2670</v>
      </c>
      <c r="W2111" s="0" t="s">
        <v>11256</v>
      </c>
      <c r="X2111" s="0" t="n">
        <v>936</v>
      </c>
      <c r="Y2111" s="0" t="s">
        <v>1154</v>
      </c>
      <c r="Z2111" s="0" t="n">
        <v>2670</v>
      </c>
      <c r="AA2111" s="0" t="s">
        <v>54</v>
      </c>
      <c r="AB2111" s="0" t="s">
        <v>54</v>
      </c>
      <c r="AC2111" s="0" t="n">
        <v>78.15</v>
      </c>
      <c r="AD2111" s="0" t="s">
        <v>9312</v>
      </c>
      <c r="AG2111" s="6" t="n">
        <v>42460</v>
      </c>
      <c r="AH2111" s="0" t="n">
        <v>962</v>
      </c>
      <c r="AI2111" s="0" t="n">
        <v>1.095</v>
      </c>
      <c r="AJ2111" s="6" t="n">
        <v>42460</v>
      </c>
      <c r="AK2111" s="0" t="n">
        <v>78.15</v>
      </c>
      <c r="AL2111" s="6" t="n">
        <v>42460</v>
      </c>
      <c r="AM2111" s="0" t="n">
        <v>26.232</v>
      </c>
      <c r="AN2111" s="0" t="n">
        <v>29.865</v>
      </c>
      <c r="AO2111" s="0" t="n">
        <v>16.804</v>
      </c>
      <c r="AP2111" s="0" t="n">
        <v>18.776</v>
      </c>
      <c r="AQ2111" s="0" t="s">
        <v>9305</v>
      </c>
      <c r="AR2111" s="0" t="s">
        <v>58</v>
      </c>
      <c r="AS2111" s="0" t="s">
        <v>1154</v>
      </c>
      <c r="AT2111" s="0" t="n">
        <v>378</v>
      </c>
      <c r="AU2111" s="0" t="n">
        <v>391</v>
      </c>
      <c r="AX2111" s="0" t="s">
        <v>7372</v>
      </c>
      <c r="AY2111" s="0" t="s">
        <v>11257</v>
      </c>
    </row>
    <row r="2112" customFormat="false" ht="15" hidden="false" customHeight="false" outlineLevel="0" collapsed="false">
      <c r="A2112" s="0" t="s">
        <v>11258</v>
      </c>
      <c r="B2112" s="0" t="s">
        <v>9300</v>
      </c>
      <c r="C2112" s="0" t="s">
        <v>11259</v>
      </c>
      <c r="D2112" s="1" t="s">
        <v>11260</v>
      </c>
      <c r="E2112" s="1" t="s">
        <v>11260</v>
      </c>
      <c r="G2112" s="5" t="s">
        <v>11260</v>
      </c>
      <c r="H2112" s="5"/>
      <c r="I2112" s="5"/>
      <c r="J2112" s="5"/>
      <c r="K2112" s="5"/>
      <c r="L2112" s="5"/>
      <c r="M2112" s="5"/>
      <c r="N2112" s="5"/>
      <c r="O2112" s="0" t="s">
        <v>11259</v>
      </c>
      <c r="P2112" s="0" t="s">
        <v>11261</v>
      </c>
      <c r="Q2112" s="0" t="s">
        <v>51</v>
      </c>
      <c r="R2112" s="0" t="s">
        <v>52</v>
      </c>
      <c r="S2112" s="0" t="n">
        <v>3.433</v>
      </c>
      <c r="T2112" s="0" t="n">
        <v>2017</v>
      </c>
      <c r="U2112" s="0" t="n">
        <v>2017</v>
      </c>
      <c r="V2112" s="0" t="n">
        <v>2016</v>
      </c>
      <c r="W2112" s="0" t="s">
        <v>11262</v>
      </c>
      <c r="X2112" s="0" t="n">
        <v>998</v>
      </c>
      <c r="Y2112" s="0" t="s">
        <v>1154</v>
      </c>
      <c r="Z2112" s="0" t="n">
        <v>2017</v>
      </c>
      <c r="AA2112" s="0" t="s">
        <v>54</v>
      </c>
      <c r="AB2112" s="0" t="s">
        <v>54</v>
      </c>
      <c r="AC2112" s="0" t="n">
        <v>6.587</v>
      </c>
      <c r="AD2112" s="0" t="s">
        <v>9355</v>
      </c>
      <c r="AG2112" s="6" t="n">
        <v>42460</v>
      </c>
      <c r="AH2112" s="0" t="n">
        <v>188</v>
      </c>
      <c r="AI2112" s="0" t="n">
        <v>214</v>
      </c>
      <c r="AJ2112" s="6" t="n">
        <v>42460</v>
      </c>
      <c r="AK2112" s="0" t="n">
        <v>6.587</v>
      </c>
      <c r="AL2112" s="6" t="n">
        <v>42460</v>
      </c>
      <c r="AM2112" s="0" t="n">
        <v>4.027</v>
      </c>
      <c r="AN2112" s="0" t="n">
        <v>4.585</v>
      </c>
      <c r="AO2112" s="0" t="n">
        <v>3.398</v>
      </c>
      <c r="AP2112" s="0" t="n">
        <v>3.797</v>
      </c>
      <c r="AQ2112" s="0" t="s">
        <v>9305</v>
      </c>
      <c r="AR2112" s="0" t="s">
        <v>58</v>
      </c>
      <c r="AS2112" s="0" t="s">
        <v>1154</v>
      </c>
      <c r="AT2112" s="0" t="n">
        <v>21</v>
      </c>
      <c r="AU2112" s="0" t="n">
        <v>67</v>
      </c>
      <c r="AX2112" s="0" t="s">
        <v>7372</v>
      </c>
      <c r="AY2112" s="0" t="s">
        <v>11263</v>
      </c>
    </row>
    <row r="2113" customFormat="false" ht="15" hidden="false" customHeight="false" outlineLevel="0" collapsed="false">
      <c r="A2113" s="0" t="s">
        <v>11264</v>
      </c>
      <c r="B2113" s="0" t="s">
        <v>9300</v>
      </c>
      <c r="C2113" s="0" t="s">
        <v>11265</v>
      </c>
      <c r="D2113" s="1" t="s">
        <v>11266</v>
      </c>
      <c r="E2113" s="1" t="s">
        <v>11266</v>
      </c>
      <c r="G2113" s="5" t="s">
        <v>11266</v>
      </c>
      <c r="H2113" s="5"/>
      <c r="I2113" s="5"/>
      <c r="J2113" s="5"/>
      <c r="K2113" s="5"/>
      <c r="L2113" s="5"/>
      <c r="M2113" s="5"/>
      <c r="N2113" s="5"/>
      <c r="O2113" s="0" t="s">
        <v>11267</v>
      </c>
      <c r="P2113" s="0" t="s">
        <v>11268</v>
      </c>
      <c r="Q2113" s="0" t="s">
        <v>51</v>
      </c>
      <c r="R2113" s="0" t="s">
        <v>52</v>
      </c>
      <c r="S2113" s="0" t="n">
        <v>814</v>
      </c>
      <c r="T2113" s="0" t="n">
        <v>2829</v>
      </c>
      <c r="U2113" s="0" t="n">
        <v>2829</v>
      </c>
      <c r="V2113" s="0" t="n">
        <v>6201</v>
      </c>
      <c r="W2113" s="0" t="s">
        <v>11269</v>
      </c>
      <c r="X2113" s="0" t="n">
        <v>28</v>
      </c>
      <c r="Y2113" s="0" t="s">
        <v>67</v>
      </c>
      <c r="AA2113" s="0" t="s">
        <v>11270</v>
      </c>
      <c r="AB2113" s="0" t="s">
        <v>56</v>
      </c>
      <c r="AD2113" s="0" t="s">
        <v>10138</v>
      </c>
      <c r="AG2113" s="6" t="n">
        <v>42460</v>
      </c>
      <c r="AH2113" s="0" t="n">
        <v>122</v>
      </c>
      <c r="AI2113" s="0" t="n">
        <v>139</v>
      </c>
      <c r="AJ2113" s="6" t="n">
        <v>42460</v>
      </c>
      <c r="AK2113" s="0" t="n">
        <v>1.421</v>
      </c>
      <c r="AL2113" s="6" t="n">
        <v>42460</v>
      </c>
      <c r="AM2113" s="0" t="n">
        <v>2.882</v>
      </c>
      <c r="AN2113" s="0" t="n">
        <v>3.281</v>
      </c>
      <c r="AO2113" s="0" t="n">
        <v>2.237</v>
      </c>
      <c r="AP2113" s="0" t="n">
        <v>2.499</v>
      </c>
      <c r="AQ2113" s="0" t="s">
        <v>9305</v>
      </c>
      <c r="AR2113" s="0" t="s">
        <v>58</v>
      </c>
      <c r="AS2113" s="0" t="s">
        <v>67</v>
      </c>
      <c r="AT2113" s="0" t="n">
        <v>7</v>
      </c>
      <c r="AU2113" s="0" t="n">
        <v>16</v>
      </c>
      <c r="AV2113" s="0" t="s">
        <v>7372</v>
      </c>
      <c r="AX2113" s="0" t="s">
        <v>7372</v>
      </c>
    </row>
    <row r="2114" customFormat="false" ht="15" hidden="false" customHeight="false" outlineLevel="0" collapsed="false">
      <c r="A2114" s="0" t="s">
        <v>11271</v>
      </c>
      <c r="B2114" s="0" t="s">
        <v>9300</v>
      </c>
      <c r="C2114" s="0" t="s">
        <v>11272</v>
      </c>
      <c r="D2114" s="1" t="s">
        <v>11273</v>
      </c>
      <c r="E2114" s="1" t="s">
        <v>11273</v>
      </c>
      <c r="G2114" s="5" t="s">
        <v>11273</v>
      </c>
      <c r="H2114" s="5"/>
      <c r="I2114" s="5"/>
      <c r="J2114" s="5"/>
      <c r="K2114" s="5"/>
      <c r="L2114" s="5"/>
      <c r="M2114" s="5"/>
      <c r="N2114" s="5"/>
      <c r="O2114" s="0" t="s">
        <v>11272</v>
      </c>
      <c r="P2114" s="0" t="s">
        <v>11274</v>
      </c>
      <c r="Q2114" s="0" t="s">
        <v>51</v>
      </c>
      <c r="R2114" s="0" t="s">
        <v>52</v>
      </c>
      <c r="S2114" s="0" t="n">
        <v>14.614</v>
      </c>
      <c r="T2114" s="0" t="n">
        <v>1105</v>
      </c>
      <c r="U2114" s="0" t="n">
        <v>1105</v>
      </c>
      <c r="V2114" s="0" t="n">
        <v>1102</v>
      </c>
      <c r="W2114" s="0" t="s">
        <v>11275</v>
      </c>
      <c r="X2114" s="0" t="n">
        <v>988</v>
      </c>
      <c r="Y2114" s="0" t="s">
        <v>1154</v>
      </c>
      <c r="Z2114" s="0" t="n">
        <v>1105</v>
      </c>
      <c r="AA2114" s="0" t="s">
        <v>54</v>
      </c>
      <c r="AB2114" s="0" t="s">
        <v>54</v>
      </c>
      <c r="AC2114" s="0" t="n">
        <v>23.619</v>
      </c>
      <c r="AD2114" s="0" t="s">
        <v>9312</v>
      </c>
      <c r="AG2114" s="6" t="n">
        <v>42735</v>
      </c>
      <c r="AH2114" s="0" t="n">
        <v>725</v>
      </c>
      <c r="AI2114" s="0" t="n">
        <v>764</v>
      </c>
      <c r="AJ2114" s="6" t="n">
        <v>42735</v>
      </c>
      <c r="AK2114" s="0" t="n">
        <v>23.619</v>
      </c>
      <c r="AL2114" s="6" t="n">
        <v>42735</v>
      </c>
      <c r="AM2114" s="0" t="n">
        <v>16.946</v>
      </c>
      <c r="AN2114" s="0" t="n">
        <v>17.863</v>
      </c>
      <c r="AO2114" s="0" t="n">
        <v>17.748</v>
      </c>
      <c r="AP2114" s="0" t="n">
        <v>19.831</v>
      </c>
      <c r="AQ2114" s="0" t="s">
        <v>9305</v>
      </c>
      <c r="AR2114" s="0" t="s">
        <v>58</v>
      </c>
      <c r="AS2114" s="0" t="s">
        <v>1154</v>
      </c>
      <c r="AT2114" s="0" t="n">
        <v>164</v>
      </c>
      <c r="AU2114" s="0" t="n">
        <v>216</v>
      </c>
      <c r="AV2114" s="0" t="s">
        <v>7372</v>
      </c>
      <c r="AX2114" s="0" t="s">
        <v>7372</v>
      </c>
    </row>
    <row r="2115" customFormat="false" ht="15" hidden="false" customHeight="false" outlineLevel="0" collapsed="false">
      <c r="A2115" s="0" t="s">
        <v>11276</v>
      </c>
      <c r="B2115" s="0" t="s">
        <v>9300</v>
      </c>
      <c r="C2115" s="0" t="s">
        <v>11277</v>
      </c>
      <c r="D2115" s="1" t="s">
        <v>11278</v>
      </c>
      <c r="E2115" s="1" t="s">
        <v>11278</v>
      </c>
      <c r="G2115" s="5" t="s">
        <v>11278</v>
      </c>
      <c r="H2115" s="5"/>
      <c r="I2115" s="5"/>
      <c r="J2115" s="5"/>
      <c r="K2115" s="5"/>
      <c r="L2115" s="5"/>
      <c r="M2115" s="5"/>
      <c r="N2115" s="5"/>
      <c r="O2115" s="0" t="s">
        <v>11277</v>
      </c>
      <c r="P2115" s="0" t="s">
        <v>11279</v>
      </c>
      <c r="Q2115" s="0" t="s">
        <v>51</v>
      </c>
      <c r="R2115" s="0" t="s">
        <v>52</v>
      </c>
      <c r="S2115" s="0" t="n">
        <v>671</v>
      </c>
      <c r="T2115" s="0" t="n">
        <v>2651</v>
      </c>
      <c r="U2115" s="0" t="n">
        <v>2651</v>
      </c>
      <c r="W2115" s="0" t="s">
        <v>11280</v>
      </c>
      <c r="X2115" s="0" t="n">
        <v>56</v>
      </c>
      <c r="Y2115" s="0" t="s">
        <v>1154</v>
      </c>
      <c r="Z2115" s="0" t="n">
        <v>2651</v>
      </c>
      <c r="AA2115" s="0" t="s">
        <v>54</v>
      </c>
      <c r="AB2115" s="0" t="s">
        <v>54</v>
      </c>
      <c r="AC2115" s="0" t="n">
        <v>3.077</v>
      </c>
      <c r="AD2115" s="0" t="s">
        <v>9312</v>
      </c>
      <c r="AG2115" s="6" t="n">
        <v>42460</v>
      </c>
      <c r="AH2115" s="0" t="n">
        <v>12</v>
      </c>
      <c r="AI2115" s="0" t="n">
        <v>13</v>
      </c>
      <c r="AJ2115" s="6" t="n">
        <v>42460</v>
      </c>
      <c r="AK2115" s="0" t="n">
        <v>3.077</v>
      </c>
      <c r="AL2115" s="6" t="n">
        <v>42460</v>
      </c>
      <c r="AM2115" s="0" t="n">
        <v>682</v>
      </c>
      <c r="AN2115" s="0" t="n">
        <v>776</v>
      </c>
      <c r="AO2115" s="0" t="n">
        <v>328</v>
      </c>
      <c r="AP2115" s="0" t="n">
        <v>367</v>
      </c>
      <c r="AQ2115" s="0" t="s">
        <v>9305</v>
      </c>
      <c r="AR2115" s="0" t="s">
        <v>58</v>
      </c>
      <c r="AS2115" s="0" t="s">
        <v>1154</v>
      </c>
      <c r="AT2115" s="0" t="n">
        <v>29</v>
      </c>
      <c r="AU2115" s="0" t="n">
        <v>39</v>
      </c>
      <c r="AV2115" s="0" t="s">
        <v>7372</v>
      </c>
      <c r="AW2115" s="0" t="s">
        <v>11281</v>
      </c>
      <c r="AX2115" s="0" t="s">
        <v>7372</v>
      </c>
      <c r="AY2115" s="0" t="s">
        <v>1071</v>
      </c>
    </row>
    <row r="2116" customFormat="false" ht="15" hidden="false" customHeight="false" outlineLevel="0" collapsed="false">
      <c r="A2116" s="0" t="s">
        <v>11282</v>
      </c>
      <c r="B2116" s="0" t="s">
        <v>9300</v>
      </c>
      <c r="C2116" s="0" t="s">
        <v>11283</v>
      </c>
      <c r="D2116" s="1" t="s">
        <v>11284</v>
      </c>
      <c r="E2116" s="1" t="s">
        <v>11284</v>
      </c>
      <c r="G2116" s="5" t="s">
        <v>11284</v>
      </c>
      <c r="H2116" s="5" t="s">
        <v>11285</v>
      </c>
      <c r="I2116" s="5"/>
      <c r="J2116" s="5"/>
      <c r="K2116" s="5"/>
      <c r="L2116" s="5"/>
      <c r="M2116" s="5"/>
      <c r="N2116" s="5"/>
      <c r="O2116" s="0" t="s">
        <v>11283</v>
      </c>
      <c r="P2116" s="0" t="s">
        <v>11286</v>
      </c>
      <c r="Q2116" s="0" t="s">
        <v>51</v>
      </c>
      <c r="R2116" s="0" t="s">
        <v>52</v>
      </c>
      <c r="S2116" s="0" t="n">
        <v>1.068</v>
      </c>
      <c r="T2116" s="0" t="n">
        <v>2611</v>
      </c>
      <c r="U2116" s="0" t="n">
        <v>2611</v>
      </c>
      <c r="X2116" s="0" t="n">
        <v>33</v>
      </c>
      <c r="Y2116" s="0" t="s">
        <v>1154</v>
      </c>
      <c r="Z2116" s="0" t="n">
        <v>2611</v>
      </c>
      <c r="AA2116" s="0" t="s">
        <v>54</v>
      </c>
      <c r="AB2116" s="0" t="s">
        <v>54</v>
      </c>
      <c r="AC2116" s="0" t="n">
        <v>4.19</v>
      </c>
      <c r="AD2116" s="0" t="s">
        <v>9822</v>
      </c>
      <c r="AG2116" s="6" t="n">
        <v>42460</v>
      </c>
      <c r="AH2116" s="0" t="n">
        <v>165</v>
      </c>
      <c r="AI2116" s="0" t="n">
        <v>187</v>
      </c>
      <c r="AJ2116" s="6" t="n">
        <v>42460</v>
      </c>
      <c r="AK2116" s="0" t="n">
        <v>4.19</v>
      </c>
      <c r="AL2116" s="6" t="n">
        <v>42460</v>
      </c>
      <c r="AM2116" s="0" t="n">
        <v>2.469</v>
      </c>
      <c r="AN2116" s="0" t="n">
        <v>2.811</v>
      </c>
      <c r="AO2116" s="0" t="n">
        <v>5.526</v>
      </c>
      <c r="AP2116" s="0" t="n">
        <v>6.174</v>
      </c>
      <c r="AQ2116" s="0" t="s">
        <v>9305</v>
      </c>
      <c r="AR2116" s="0" t="s">
        <v>58</v>
      </c>
      <c r="AS2116" s="0" t="s">
        <v>1154</v>
      </c>
      <c r="AT2116" s="0" t="n">
        <v>16</v>
      </c>
      <c r="AU2116" s="0" t="n">
        <v>21</v>
      </c>
      <c r="AV2116" s="0" t="s">
        <v>7372</v>
      </c>
      <c r="AW2116" s="0" t="s">
        <v>7372</v>
      </c>
      <c r="AX2116" s="0" t="s">
        <v>7372</v>
      </c>
    </row>
    <row r="2117" customFormat="false" ht="15" hidden="false" customHeight="false" outlineLevel="0" collapsed="false">
      <c r="A2117" s="0" t="s">
        <v>11287</v>
      </c>
      <c r="B2117" s="0" t="s">
        <v>9300</v>
      </c>
      <c r="C2117" s="0" t="s">
        <v>11288</v>
      </c>
      <c r="D2117" s="1" t="s">
        <v>11289</v>
      </c>
      <c r="E2117" s="1" t="s">
        <v>11289</v>
      </c>
      <c r="G2117" s="5" t="s">
        <v>11289</v>
      </c>
      <c r="H2117" s="5"/>
      <c r="I2117" s="5"/>
      <c r="J2117" s="5"/>
      <c r="K2117" s="5"/>
      <c r="L2117" s="5"/>
      <c r="M2117" s="5"/>
      <c r="N2117" s="5"/>
      <c r="O2117" s="0" t="s">
        <v>11288</v>
      </c>
      <c r="P2117" s="0" t="s">
        <v>11290</v>
      </c>
      <c r="Q2117" s="0" t="s">
        <v>51</v>
      </c>
      <c r="R2117" s="0" t="s">
        <v>52</v>
      </c>
      <c r="S2117" s="0" t="n">
        <v>554</v>
      </c>
      <c r="T2117" s="0" t="n">
        <v>3299</v>
      </c>
      <c r="U2117" s="0" t="n">
        <v>3299</v>
      </c>
      <c r="V2117" s="0" t="n">
        <v>3299</v>
      </c>
      <c r="X2117" s="0" t="n">
        <v>960</v>
      </c>
      <c r="Y2117" s="0" t="s">
        <v>1154</v>
      </c>
      <c r="Z2117" s="0" t="n">
        <v>3299</v>
      </c>
      <c r="AA2117" s="0" t="s">
        <v>54</v>
      </c>
      <c r="AB2117" s="0" t="s">
        <v>54</v>
      </c>
      <c r="AC2117" s="0" t="n">
        <v>3.427</v>
      </c>
      <c r="AD2117" s="0" t="s">
        <v>9822</v>
      </c>
      <c r="AG2117" s="6" t="n">
        <v>42735</v>
      </c>
      <c r="AH2117" s="0" t="n">
        <v>50</v>
      </c>
      <c r="AI2117" s="0" t="n">
        <v>53</v>
      </c>
      <c r="AJ2117" s="6" t="n">
        <v>42735</v>
      </c>
      <c r="AK2117" s="0" t="n">
        <v>3.427</v>
      </c>
      <c r="AL2117" s="6" t="n">
        <v>42735</v>
      </c>
      <c r="AM2117" s="0" t="n">
        <v>854</v>
      </c>
      <c r="AN2117" s="0" t="n">
        <v>900</v>
      </c>
      <c r="AO2117" s="0" t="n">
        <v>1.642</v>
      </c>
      <c r="AP2117" s="0" t="n">
        <v>1.835</v>
      </c>
      <c r="AQ2117" s="0" t="s">
        <v>9305</v>
      </c>
      <c r="AR2117" s="0" t="s">
        <v>58</v>
      </c>
      <c r="AS2117" s="0" t="s">
        <v>1154</v>
      </c>
      <c r="AT2117" s="0" t="n">
        <v>18</v>
      </c>
      <c r="AU2117" s="0" t="n">
        <v>38</v>
      </c>
      <c r="AV2117" s="0" t="s">
        <v>11291</v>
      </c>
      <c r="AX2117" s="0" t="s">
        <v>7372</v>
      </c>
      <c r="AY2117" s="0" t="s">
        <v>11292</v>
      </c>
    </row>
    <row r="2118" customFormat="false" ht="15" hidden="false" customHeight="false" outlineLevel="0" collapsed="false">
      <c r="A2118" s="0" t="s">
        <v>11293</v>
      </c>
      <c r="B2118" s="0" t="s">
        <v>9300</v>
      </c>
      <c r="C2118" s="0" t="s">
        <v>11294</v>
      </c>
      <c r="D2118" s="1" t="s">
        <v>11295</v>
      </c>
      <c r="E2118" s="1" t="s">
        <v>11295</v>
      </c>
      <c r="G2118" s="5" t="s">
        <v>11295</v>
      </c>
      <c r="H2118" s="5"/>
      <c r="I2118" s="5"/>
      <c r="J2118" s="5"/>
      <c r="K2118" s="5"/>
      <c r="L2118" s="5"/>
      <c r="M2118" s="5"/>
      <c r="N2118" s="5"/>
      <c r="O2118" s="0" t="s">
        <v>11294</v>
      </c>
      <c r="P2118" s="0" t="s">
        <v>11296</v>
      </c>
      <c r="Q2118" s="0" t="s">
        <v>51</v>
      </c>
      <c r="R2118" s="0" t="s">
        <v>52</v>
      </c>
      <c r="S2118" s="0" t="n">
        <v>29.122</v>
      </c>
      <c r="T2118" s="0" t="n">
        <v>2823</v>
      </c>
      <c r="U2118" s="0" t="n">
        <v>2823</v>
      </c>
      <c r="V2118" s="0" t="n">
        <v>2670</v>
      </c>
      <c r="X2118" s="0" t="n">
        <v>996</v>
      </c>
      <c r="Y2118" s="0" t="s">
        <v>1154</v>
      </c>
      <c r="Z2118" s="0" t="n">
        <v>2823</v>
      </c>
      <c r="AA2118" s="0" t="s">
        <v>54</v>
      </c>
      <c r="AB2118" s="0" t="s">
        <v>54</v>
      </c>
      <c r="AC2118" s="0" t="n">
        <v>197.673</v>
      </c>
      <c r="AD2118" s="0" t="s">
        <v>9312</v>
      </c>
      <c r="AG2118" s="6" t="n">
        <v>42735</v>
      </c>
      <c r="AH2118" s="0" t="n">
        <v>1.224</v>
      </c>
      <c r="AI2118" s="0" t="n">
        <v>1.29</v>
      </c>
      <c r="AJ2118" s="6" t="n">
        <v>42735</v>
      </c>
      <c r="AK2118" s="0" t="n">
        <v>197.673</v>
      </c>
      <c r="AL2118" s="6" t="n">
        <v>42735</v>
      </c>
      <c r="AM2118" s="0" t="n">
        <v>41.736</v>
      </c>
      <c r="AN2118" s="0" t="n">
        <v>43.994</v>
      </c>
      <c r="AO2118" s="0" t="n">
        <v>41.807</v>
      </c>
      <c r="AP2118" s="0" t="n">
        <v>46.713</v>
      </c>
      <c r="AQ2118" s="0" t="s">
        <v>9305</v>
      </c>
      <c r="AR2118" s="0" t="s">
        <v>58</v>
      </c>
      <c r="AS2118" s="0" t="s">
        <v>1154</v>
      </c>
      <c r="AT2118" s="0" t="n">
        <v>439</v>
      </c>
      <c r="AU2118" s="0" t="n">
        <v>452</v>
      </c>
      <c r="AV2118" s="0" t="s">
        <v>11297</v>
      </c>
      <c r="AX2118" s="0" t="s">
        <v>7372</v>
      </c>
      <c r="AY2118" s="0" t="s">
        <v>11298</v>
      </c>
    </row>
    <row r="2119" customFormat="false" ht="15" hidden="false" customHeight="false" outlineLevel="0" collapsed="false">
      <c r="A2119" s="0" t="s">
        <v>11299</v>
      </c>
      <c r="B2119" s="0" t="s">
        <v>9300</v>
      </c>
      <c r="C2119" s="0" t="s">
        <v>11300</v>
      </c>
      <c r="D2119" s="1" t="s">
        <v>11301</v>
      </c>
      <c r="E2119" s="1" t="s">
        <v>11301</v>
      </c>
      <c r="G2119" s="5" t="s">
        <v>11301</v>
      </c>
      <c r="H2119" s="5"/>
      <c r="I2119" s="5"/>
      <c r="J2119" s="5"/>
      <c r="K2119" s="5"/>
      <c r="L2119" s="5"/>
      <c r="M2119" s="5"/>
      <c r="N2119" s="5"/>
      <c r="O2119" s="0" t="s">
        <v>11300</v>
      </c>
      <c r="P2119" s="0" t="s">
        <v>11302</v>
      </c>
      <c r="Q2119" s="0" t="s">
        <v>51</v>
      </c>
      <c r="R2119" s="0" t="s">
        <v>52</v>
      </c>
      <c r="S2119" s="0" t="n">
        <v>1.135</v>
      </c>
      <c r="T2119" s="0" t="n">
        <v>2899</v>
      </c>
      <c r="U2119" s="0" t="n">
        <v>2899</v>
      </c>
      <c r="X2119" s="0" t="n">
        <v>42</v>
      </c>
      <c r="Y2119" s="0" t="s">
        <v>1154</v>
      </c>
      <c r="Z2119" s="0" t="n">
        <v>2899</v>
      </c>
      <c r="AA2119" s="0" t="s">
        <v>54</v>
      </c>
      <c r="AB2119" s="0" t="s">
        <v>54</v>
      </c>
      <c r="AC2119" s="0" t="n">
        <v>3.027</v>
      </c>
      <c r="AD2119" s="0" t="s">
        <v>10180</v>
      </c>
      <c r="AG2119" s="6" t="n">
        <v>42460</v>
      </c>
      <c r="AH2119" s="0" t="n">
        <v>180</v>
      </c>
      <c r="AI2119" s="0" t="n">
        <v>205</v>
      </c>
      <c r="AJ2119" s="6" t="n">
        <v>42460</v>
      </c>
      <c r="AK2119" s="0" t="n">
        <v>3.027</v>
      </c>
      <c r="AL2119" s="6" t="n">
        <v>42460</v>
      </c>
      <c r="AM2119" s="0" t="n">
        <v>1.622</v>
      </c>
      <c r="AN2119" s="0" t="n">
        <v>1.846</v>
      </c>
      <c r="AO2119" s="0" t="n">
        <v>5.363</v>
      </c>
      <c r="AP2119" s="0" t="n">
        <v>5.992</v>
      </c>
      <c r="AQ2119" s="0" t="s">
        <v>9305</v>
      </c>
      <c r="AR2119" s="0" t="s">
        <v>58</v>
      </c>
      <c r="AS2119" s="0" t="s">
        <v>1154</v>
      </c>
      <c r="AT2119" s="0" t="n">
        <v>18</v>
      </c>
      <c r="AU2119" s="0" t="n">
        <v>24</v>
      </c>
      <c r="AV2119" s="0" t="s">
        <v>11303</v>
      </c>
      <c r="AX2119" s="0" t="s">
        <v>7372</v>
      </c>
      <c r="AY2119" s="0" t="s">
        <v>11126</v>
      </c>
    </row>
    <row r="2120" customFormat="false" ht="15" hidden="false" customHeight="false" outlineLevel="0" collapsed="false">
      <c r="A2120" s="0" t="s">
        <v>11304</v>
      </c>
      <c r="B2120" s="0" t="s">
        <v>9300</v>
      </c>
      <c r="C2120" s="0" t="s">
        <v>11305</v>
      </c>
      <c r="D2120" s="1" t="s">
        <v>11306</v>
      </c>
      <c r="E2120" s="1" t="s">
        <v>11306</v>
      </c>
      <c r="G2120" s="5" t="s">
        <v>11306</v>
      </c>
      <c r="H2120" s="5" t="s">
        <v>11307</v>
      </c>
      <c r="I2120" s="5"/>
      <c r="J2120" s="5"/>
      <c r="K2120" s="5"/>
      <c r="L2120" s="5"/>
      <c r="M2120" s="5"/>
      <c r="N2120" s="5"/>
      <c r="O2120" s="0" t="s">
        <v>11305</v>
      </c>
      <c r="P2120" s="0" t="s">
        <v>11308</v>
      </c>
      <c r="Q2120" s="0" t="s">
        <v>51</v>
      </c>
      <c r="R2120" s="0" t="s">
        <v>52</v>
      </c>
      <c r="S2120" s="0" t="n">
        <v>4.914</v>
      </c>
      <c r="T2120" s="0" t="n">
        <v>1039</v>
      </c>
      <c r="U2120" s="0" t="n">
        <v>1039</v>
      </c>
      <c r="V2120" s="0" t="n">
        <v>1031</v>
      </c>
      <c r="W2120" s="0" t="s">
        <v>11309</v>
      </c>
      <c r="X2120" s="0" t="n">
        <v>692</v>
      </c>
      <c r="Y2120" s="0" t="s">
        <v>1154</v>
      </c>
      <c r="Z2120" s="0" t="n">
        <v>1039</v>
      </c>
      <c r="AA2120" s="0" t="s">
        <v>54</v>
      </c>
      <c r="AB2120" s="0" t="s">
        <v>54</v>
      </c>
      <c r="AC2120" s="0" t="n">
        <v>14.095</v>
      </c>
      <c r="AD2120" s="0" t="s">
        <v>9312</v>
      </c>
      <c r="AG2120" s="6" t="n">
        <v>42704</v>
      </c>
      <c r="AH2120" s="0" t="n">
        <v>143</v>
      </c>
      <c r="AI2120" s="0" t="n">
        <v>152</v>
      </c>
      <c r="AJ2120" s="6" t="n">
        <v>42704</v>
      </c>
      <c r="AK2120" s="0" t="n">
        <v>14.095</v>
      </c>
      <c r="AL2120" s="6" t="n">
        <v>42704</v>
      </c>
      <c r="AM2120" s="0" t="n">
        <v>3.229</v>
      </c>
      <c r="AN2120" s="0" t="n">
        <v>3.434</v>
      </c>
      <c r="AO2120" s="0" t="n">
        <v>3.658</v>
      </c>
      <c r="AP2120" s="0" t="n">
        <v>4.088</v>
      </c>
      <c r="AQ2120" s="0" t="s">
        <v>9305</v>
      </c>
      <c r="AR2120" s="0" t="s">
        <v>58</v>
      </c>
      <c r="AS2120" s="0" t="s">
        <v>1154</v>
      </c>
      <c r="AT2120" s="0" t="n">
        <v>41</v>
      </c>
      <c r="AU2120" s="0" t="n">
        <v>90</v>
      </c>
      <c r="AV2120" s="0" t="s">
        <v>9312</v>
      </c>
      <c r="AX2120" s="0" t="s">
        <v>7372</v>
      </c>
      <c r="AY2120" s="0" t="s">
        <v>11310</v>
      </c>
    </row>
    <row r="2121" customFormat="false" ht="15" hidden="false" customHeight="false" outlineLevel="0" collapsed="false">
      <c r="A2121" s="0" t="s">
        <v>11311</v>
      </c>
      <c r="B2121" s="0" t="s">
        <v>9300</v>
      </c>
      <c r="C2121" s="0" t="s">
        <v>11312</v>
      </c>
      <c r="D2121" s="1" t="s">
        <v>11313</v>
      </c>
      <c r="E2121" s="1" t="s">
        <v>11313</v>
      </c>
      <c r="G2121" s="5" t="s">
        <v>11313</v>
      </c>
      <c r="H2121" s="5"/>
      <c r="I2121" s="5"/>
      <c r="J2121" s="5"/>
      <c r="K2121" s="5"/>
      <c r="L2121" s="5"/>
      <c r="M2121" s="5"/>
      <c r="N2121" s="5"/>
      <c r="O2121" s="0" t="s">
        <v>11312</v>
      </c>
      <c r="P2121" s="0" t="s">
        <v>11314</v>
      </c>
      <c r="Q2121" s="0" t="s">
        <v>51</v>
      </c>
      <c r="R2121" s="0" t="s">
        <v>52</v>
      </c>
      <c r="S2121" s="0" t="n">
        <v>7.822</v>
      </c>
      <c r="T2121" s="0" t="n">
        <v>8010</v>
      </c>
      <c r="U2121" s="0" t="n">
        <v>8010</v>
      </c>
      <c r="V2121" s="0" t="n">
        <v>6511</v>
      </c>
      <c r="X2121" s="0" t="n">
        <v>998</v>
      </c>
      <c r="Y2121" s="0" t="s">
        <v>1154</v>
      </c>
      <c r="Z2121" s="0" t="n">
        <v>8010</v>
      </c>
      <c r="AA2121" s="0" t="s">
        <v>54</v>
      </c>
      <c r="AB2121" s="0" t="s">
        <v>54</v>
      </c>
      <c r="AC2121" s="0" t="n">
        <v>42.687</v>
      </c>
      <c r="AD2121" s="0" t="s">
        <v>9494</v>
      </c>
      <c r="AG2121" s="6" t="n">
        <v>42460</v>
      </c>
      <c r="AH2121" s="0" t="n">
        <v>601</v>
      </c>
      <c r="AI2121" s="0" t="n">
        <v>684</v>
      </c>
      <c r="AJ2121" s="6" t="n">
        <v>42460</v>
      </c>
      <c r="AK2121" s="0" t="n">
        <v>42.687</v>
      </c>
      <c r="AL2121" s="6" t="n">
        <v>42460</v>
      </c>
      <c r="AM2121" s="0" t="n">
        <v>12.229</v>
      </c>
      <c r="AN2121" s="0" t="n">
        <v>13.922</v>
      </c>
      <c r="AO2121" s="0" t="n">
        <v>16.31</v>
      </c>
      <c r="AP2121" s="0" t="n">
        <v>18.224</v>
      </c>
      <c r="AQ2121" s="0" t="s">
        <v>9305</v>
      </c>
      <c r="AR2121" s="0" t="s">
        <v>58</v>
      </c>
      <c r="AS2121" s="0" t="s">
        <v>1154</v>
      </c>
      <c r="AT2121" s="0" t="n">
        <v>179</v>
      </c>
      <c r="AU2121" s="0" t="n">
        <v>232</v>
      </c>
      <c r="AX2121" s="0" t="s">
        <v>7372</v>
      </c>
      <c r="AY2121" s="0" t="s">
        <v>11315</v>
      </c>
    </row>
    <row r="2122" customFormat="false" ht="15" hidden="false" customHeight="false" outlineLevel="0" collapsed="false">
      <c r="A2122" s="0" t="s">
        <v>11316</v>
      </c>
      <c r="B2122" s="0" t="s">
        <v>9300</v>
      </c>
      <c r="C2122" s="0" t="s">
        <v>11317</v>
      </c>
      <c r="D2122" s="1" t="s">
        <v>11318</v>
      </c>
      <c r="E2122" s="1" t="s">
        <v>11318</v>
      </c>
      <c r="G2122" s="5" t="s">
        <v>11318</v>
      </c>
      <c r="H2122" s="5" t="s">
        <v>11319</v>
      </c>
      <c r="I2122" s="5"/>
      <c r="J2122" s="5"/>
      <c r="K2122" s="5"/>
      <c r="L2122" s="5"/>
      <c r="M2122" s="5"/>
      <c r="N2122" s="5"/>
      <c r="O2122" s="0" t="s">
        <v>11317</v>
      </c>
      <c r="P2122" s="0" t="s">
        <v>11320</v>
      </c>
      <c r="Q2122" s="0" t="s">
        <v>51</v>
      </c>
      <c r="R2122" s="0" t="s">
        <v>52</v>
      </c>
      <c r="S2122" s="0" t="n">
        <v>1.154</v>
      </c>
      <c r="T2122" s="0" t="n">
        <v>2932</v>
      </c>
      <c r="U2122" s="0" t="n">
        <v>2932</v>
      </c>
      <c r="V2122" s="0" t="n">
        <v>4531</v>
      </c>
      <c r="W2122" s="0" t="s">
        <v>11321</v>
      </c>
      <c r="X2122" s="0" t="n">
        <v>57</v>
      </c>
      <c r="Y2122" s="0" t="s">
        <v>1154</v>
      </c>
      <c r="Z2122" s="0" t="n">
        <v>2932</v>
      </c>
      <c r="AA2122" s="0" t="s">
        <v>54</v>
      </c>
      <c r="AB2122" s="0" t="s">
        <v>54</v>
      </c>
      <c r="AC2122" s="0" t="n">
        <v>8.242</v>
      </c>
      <c r="AD2122" s="0" t="s">
        <v>9312</v>
      </c>
      <c r="AG2122" s="6" t="n">
        <v>42460</v>
      </c>
      <c r="AH2122" s="0" t="e">
        <f aca="false">+ac0-5</f>
        <v>#NAME?</v>
      </c>
      <c r="AI2122" s="0" t="e">
        <f aca="false">+ac0-5</f>
        <v>#NAME?</v>
      </c>
      <c r="AJ2122" s="6" t="n">
        <v>42460</v>
      </c>
      <c r="AK2122" s="0" t="n">
        <v>8.242</v>
      </c>
      <c r="AL2122" s="6" t="n">
        <v>42460</v>
      </c>
      <c r="AM2122" s="0" t="n">
        <v>813</v>
      </c>
      <c r="AN2122" s="0" t="n">
        <v>925</v>
      </c>
      <c r="AO2122" s="0" t="n">
        <v>235</v>
      </c>
      <c r="AP2122" s="0" t="n">
        <v>262</v>
      </c>
      <c r="AQ2122" s="0" t="s">
        <v>9305</v>
      </c>
      <c r="AR2122" s="0" t="s">
        <v>58</v>
      </c>
      <c r="AS2122" s="0" t="s">
        <v>1154</v>
      </c>
      <c r="AT2122" s="0" t="n">
        <v>33</v>
      </c>
      <c r="AU2122" s="0" t="n">
        <v>44</v>
      </c>
      <c r="AV2122" s="0" t="s">
        <v>11322</v>
      </c>
      <c r="AW2122" s="0" t="s">
        <v>9469</v>
      </c>
      <c r="AX2122" s="0" t="s">
        <v>7372</v>
      </c>
      <c r="AY2122" s="0" t="s">
        <v>11323</v>
      </c>
    </row>
    <row r="2123" customFormat="false" ht="15" hidden="false" customHeight="false" outlineLevel="0" collapsed="false">
      <c r="A2123" s="0" t="s">
        <v>11324</v>
      </c>
      <c r="B2123" s="0" t="s">
        <v>9300</v>
      </c>
      <c r="C2123" s="0" t="s">
        <v>11325</v>
      </c>
      <c r="D2123" s="1" t="s">
        <v>11326</v>
      </c>
      <c r="E2123" s="1" t="s">
        <v>11326</v>
      </c>
      <c r="G2123" s="5" t="s">
        <v>11326</v>
      </c>
      <c r="H2123" s="5"/>
      <c r="I2123" s="5"/>
      <c r="J2123" s="5"/>
      <c r="K2123" s="5"/>
      <c r="L2123" s="5"/>
      <c r="M2123" s="5"/>
      <c r="N2123" s="5"/>
      <c r="O2123" s="0" t="s">
        <v>11325</v>
      </c>
      <c r="P2123" s="0" t="s">
        <v>11327</v>
      </c>
      <c r="Q2123" s="0" t="s">
        <v>51</v>
      </c>
      <c r="R2123" s="0" t="s">
        <v>52</v>
      </c>
      <c r="S2123" s="0" t="n">
        <v>400</v>
      </c>
      <c r="T2123" s="0" t="n">
        <v>2712</v>
      </c>
      <c r="U2123" s="0" t="n">
        <v>2712</v>
      </c>
      <c r="V2123" s="0" t="n">
        <v>2814</v>
      </c>
      <c r="X2123" s="0" t="n">
        <v>118</v>
      </c>
      <c r="Y2123" s="0" t="s">
        <v>9680</v>
      </c>
      <c r="Z2123" s="0" t="n">
        <v>2712</v>
      </c>
      <c r="AA2123" s="0" t="s">
        <v>54</v>
      </c>
      <c r="AB2123" s="0" t="s">
        <v>54</v>
      </c>
      <c r="AC2123" s="0" t="n">
        <v>1.16</v>
      </c>
      <c r="AD2123" s="0" t="s">
        <v>11328</v>
      </c>
      <c r="AG2123" s="6" t="n">
        <v>42460</v>
      </c>
      <c r="AH2123" s="0" t="n">
        <v>13</v>
      </c>
      <c r="AI2123" s="0" t="n">
        <v>15</v>
      </c>
      <c r="AJ2123" s="6" t="n">
        <v>42460</v>
      </c>
      <c r="AK2123" s="0" t="n">
        <v>1.16</v>
      </c>
      <c r="AL2123" s="6" t="n">
        <v>42460</v>
      </c>
      <c r="AM2123" s="0" t="n">
        <v>353</v>
      </c>
      <c r="AN2123" s="0" t="n">
        <v>401</v>
      </c>
      <c r="AO2123" s="0" t="s">
        <v>56</v>
      </c>
      <c r="AP2123" s="0" t="s">
        <v>56</v>
      </c>
      <c r="AQ2123" s="0" t="s">
        <v>70</v>
      </c>
      <c r="AR2123" s="0" t="s">
        <v>70</v>
      </c>
      <c r="AS2123" s="0" t="s">
        <v>9680</v>
      </c>
      <c r="AT2123" s="0" t="n">
        <v>3</v>
      </c>
      <c r="AU2123" s="0" t="n">
        <v>9</v>
      </c>
      <c r="AV2123" s="0" t="s">
        <v>7372</v>
      </c>
      <c r="AX2123" s="0" t="s">
        <v>7372</v>
      </c>
      <c r="AY2123" s="0" t="s">
        <v>11329</v>
      </c>
    </row>
    <row r="2124" customFormat="false" ht="15" hidden="false" customHeight="false" outlineLevel="0" collapsed="false">
      <c r="A2124" s="0" t="s">
        <v>11330</v>
      </c>
      <c r="B2124" s="0" t="s">
        <v>9300</v>
      </c>
      <c r="C2124" s="0" t="s">
        <v>11331</v>
      </c>
      <c r="D2124" s="1" t="s">
        <v>11332</v>
      </c>
      <c r="E2124" s="1" t="s">
        <v>11332</v>
      </c>
      <c r="G2124" s="5" t="s">
        <v>11332</v>
      </c>
      <c r="H2124" s="5" t="s">
        <v>11333</v>
      </c>
      <c r="I2124" s="5"/>
      <c r="J2124" s="5"/>
      <c r="K2124" s="5"/>
      <c r="L2124" s="5"/>
      <c r="M2124" s="5"/>
      <c r="N2124" s="5"/>
      <c r="O2124" s="0" t="s">
        <v>11331</v>
      </c>
      <c r="P2124" s="0" t="s">
        <v>11334</v>
      </c>
      <c r="Q2124" s="0" t="s">
        <v>51</v>
      </c>
      <c r="R2124" s="0" t="s">
        <v>52</v>
      </c>
      <c r="S2124" s="0" t="n">
        <v>2.519</v>
      </c>
      <c r="T2124" s="0" t="n">
        <v>2932</v>
      </c>
      <c r="U2124" s="0" t="n">
        <v>2932</v>
      </c>
      <c r="W2124" s="0" t="s">
        <v>11335</v>
      </c>
      <c r="X2124" s="0" t="n">
        <v>967</v>
      </c>
      <c r="Y2124" s="0" t="s">
        <v>1154</v>
      </c>
      <c r="Z2124" s="0" t="n">
        <v>2932</v>
      </c>
      <c r="AA2124" s="0" t="s">
        <v>54</v>
      </c>
      <c r="AB2124" s="0" t="s">
        <v>54</v>
      </c>
      <c r="AC2124" s="0" t="n">
        <v>11.336</v>
      </c>
      <c r="AD2124" s="0" t="s">
        <v>11336</v>
      </c>
      <c r="AG2124" s="6" t="n">
        <v>42460</v>
      </c>
      <c r="AH2124" s="0" t="n">
        <v>13</v>
      </c>
      <c r="AI2124" s="0" t="n">
        <v>15</v>
      </c>
      <c r="AJ2124" s="6" t="n">
        <v>42460</v>
      </c>
      <c r="AK2124" s="0" t="n">
        <v>11.336</v>
      </c>
      <c r="AL2124" s="6" t="n">
        <v>42460</v>
      </c>
      <c r="AM2124" s="0" t="n">
        <v>1.278</v>
      </c>
      <c r="AN2124" s="0" t="n">
        <v>1.455</v>
      </c>
      <c r="AO2124" s="0" t="n">
        <v>582</v>
      </c>
      <c r="AP2124" s="0" t="n">
        <v>650</v>
      </c>
      <c r="AQ2124" s="0" t="s">
        <v>9305</v>
      </c>
      <c r="AR2124" s="0" t="s">
        <v>58</v>
      </c>
      <c r="AS2124" s="0" t="s">
        <v>1154</v>
      </c>
      <c r="AT2124" s="0" t="n">
        <v>27</v>
      </c>
      <c r="AU2124" s="0" t="n">
        <v>42</v>
      </c>
      <c r="AV2124" s="0" t="s">
        <v>11337</v>
      </c>
      <c r="AX2124" s="0" t="s">
        <v>7372</v>
      </c>
      <c r="AY2124" s="0" t="s">
        <v>11338</v>
      </c>
    </row>
    <row r="2125" customFormat="false" ht="15" hidden="false" customHeight="false" outlineLevel="0" collapsed="false">
      <c r="A2125" s="0" t="s">
        <v>11339</v>
      </c>
      <c r="B2125" s="0" t="s">
        <v>9300</v>
      </c>
      <c r="C2125" s="0" t="s">
        <v>11340</v>
      </c>
      <c r="D2125" s="1" t="s">
        <v>11341</v>
      </c>
      <c r="E2125" s="1" t="s">
        <v>11341</v>
      </c>
      <c r="G2125" s="5" t="s">
        <v>11341</v>
      </c>
      <c r="H2125" s="5" t="s">
        <v>11342</v>
      </c>
      <c r="I2125" s="5"/>
      <c r="J2125" s="5"/>
      <c r="K2125" s="5"/>
      <c r="L2125" s="5"/>
      <c r="M2125" s="5"/>
      <c r="N2125" s="5"/>
      <c r="O2125" s="0" t="s">
        <v>11340</v>
      </c>
      <c r="P2125" s="0" t="s">
        <v>11343</v>
      </c>
      <c r="Q2125" s="0" t="s">
        <v>51</v>
      </c>
      <c r="R2125" s="0" t="s">
        <v>52</v>
      </c>
      <c r="S2125" s="0" t="n">
        <v>529</v>
      </c>
      <c r="T2125" s="0" t="n">
        <v>116</v>
      </c>
      <c r="U2125" s="0" t="n">
        <v>116</v>
      </c>
      <c r="W2125" s="0" t="s">
        <v>11344</v>
      </c>
      <c r="X2125" s="0" t="n">
        <v>985</v>
      </c>
      <c r="Y2125" s="0" t="s">
        <v>1154</v>
      </c>
      <c r="Z2125" s="0" t="n">
        <v>116</v>
      </c>
      <c r="AA2125" s="0" t="s">
        <v>54</v>
      </c>
      <c r="AB2125" s="0" t="s">
        <v>54</v>
      </c>
      <c r="AC2125" s="0" t="n">
        <v>2.186</v>
      </c>
      <c r="AD2125" s="0" t="s">
        <v>9554</v>
      </c>
      <c r="AG2125" s="6" t="n">
        <v>42521</v>
      </c>
      <c r="AH2125" s="0" t="n">
        <v>42</v>
      </c>
      <c r="AI2125" s="0" t="n">
        <v>47</v>
      </c>
      <c r="AJ2125" s="6" t="n">
        <v>42521</v>
      </c>
      <c r="AK2125" s="0" t="n">
        <v>2.186</v>
      </c>
      <c r="AL2125" s="6" t="n">
        <v>42521</v>
      </c>
      <c r="AM2125" s="0" t="n">
        <v>879</v>
      </c>
      <c r="AN2125" s="0" t="n">
        <v>980</v>
      </c>
      <c r="AO2125" s="0" t="n">
        <v>1.372</v>
      </c>
      <c r="AP2125" s="0" t="n">
        <v>1.533</v>
      </c>
      <c r="AQ2125" s="0" t="s">
        <v>9305</v>
      </c>
      <c r="AR2125" s="0" t="s">
        <v>58</v>
      </c>
      <c r="AS2125" s="0" t="s">
        <v>1154</v>
      </c>
      <c r="AT2125" s="0" t="n">
        <v>32</v>
      </c>
      <c r="AU2125" s="0" t="n">
        <v>42</v>
      </c>
      <c r="AX2125" s="0" t="s">
        <v>7372</v>
      </c>
      <c r="AY2125" s="0" t="s">
        <v>11345</v>
      </c>
    </row>
    <row r="2126" customFormat="false" ht="15" hidden="false" customHeight="false" outlineLevel="0" collapsed="false">
      <c r="A2126" s="0" t="s">
        <v>11346</v>
      </c>
      <c r="B2126" s="0" t="s">
        <v>9300</v>
      </c>
      <c r="C2126" s="0" t="s">
        <v>11347</v>
      </c>
      <c r="D2126" s="1" t="s">
        <v>11348</v>
      </c>
      <c r="E2126" s="1" t="s">
        <v>11348</v>
      </c>
      <c r="G2126" s="5" t="s">
        <v>11348</v>
      </c>
      <c r="H2126" s="5"/>
      <c r="I2126" s="5"/>
      <c r="J2126" s="5"/>
      <c r="K2126" s="5"/>
      <c r="L2126" s="5"/>
      <c r="M2126" s="5"/>
      <c r="N2126" s="5"/>
      <c r="O2126" s="0" t="s">
        <v>11347</v>
      </c>
      <c r="P2126" s="0" t="s">
        <v>11349</v>
      </c>
      <c r="Q2126" s="0" t="s">
        <v>51</v>
      </c>
      <c r="R2126" s="0" t="s">
        <v>52</v>
      </c>
      <c r="S2126" s="0" t="n">
        <v>2.495</v>
      </c>
      <c r="T2126" s="0" t="n">
        <v>2825</v>
      </c>
      <c r="U2126" s="0" t="n">
        <v>2825</v>
      </c>
      <c r="V2126" s="0" t="n">
        <v>2611</v>
      </c>
      <c r="X2126" s="0" t="n">
        <v>78</v>
      </c>
      <c r="Y2126" s="0" t="s">
        <v>7940</v>
      </c>
      <c r="Z2126" s="0" t="n">
        <v>2825</v>
      </c>
      <c r="AA2126" s="0" t="s">
        <v>54</v>
      </c>
      <c r="AB2126" s="0" t="s">
        <v>54</v>
      </c>
      <c r="AC2126" s="0" t="n">
        <v>7.406</v>
      </c>
      <c r="AD2126" s="0" t="s">
        <v>10262</v>
      </c>
      <c r="AG2126" s="6" t="n">
        <v>42460</v>
      </c>
      <c r="AH2126" s="0" t="n">
        <v>137</v>
      </c>
      <c r="AI2126" s="0" t="n">
        <v>156</v>
      </c>
      <c r="AJ2126" s="6" t="n">
        <v>42460</v>
      </c>
      <c r="AK2126" s="0" t="n">
        <v>7.406</v>
      </c>
      <c r="AL2126" s="6" t="n">
        <v>42460</v>
      </c>
      <c r="AM2126" s="0" t="n">
        <v>1.412</v>
      </c>
      <c r="AN2126" s="0" t="n">
        <v>1.608</v>
      </c>
      <c r="AO2126" s="0" t="n">
        <v>2.272</v>
      </c>
      <c r="AP2126" s="0" t="n">
        <v>2.539</v>
      </c>
      <c r="AQ2126" s="0" t="s">
        <v>9305</v>
      </c>
      <c r="AR2126" s="0" t="s">
        <v>58</v>
      </c>
      <c r="AS2126" s="0" t="s">
        <v>7940</v>
      </c>
      <c r="AT2126" s="0" t="n">
        <v>23</v>
      </c>
      <c r="AU2126" s="0" t="n">
        <v>42</v>
      </c>
      <c r="AX2126" s="0" t="s">
        <v>7372</v>
      </c>
    </row>
    <row r="2127" customFormat="false" ht="15" hidden="false" customHeight="false" outlineLevel="0" collapsed="false">
      <c r="A2127" s="0" t="s">
        <v>11350</v>
      </c>
      <c r="B2127" s="0" t="s">
        <v>9300</v>
      </c>
      <c r="C2127" s="0" t="s">
        <v>11351</v>
      </c>
      <c r="D2127" s="1" t="s">
        <v>11352</v>
      </c>
      <c r="E2127" s="1" t="s">
        <v>11352</v>
      </c>
      <c r="G2127" s="5" t="s">
        <v>11352</v>
      </c>
      <c r="H2127" s="5" t="s">
        <v>11353</v>
      </c>
      <c r="I2127" s="5"/>
      <c r="J2127" s="5"/>
      <c r="K2127" s="5"/>
      <c r="L2127" s="5"/>
      <c r="M2127" s="5" t="s">
        <v>11354</v>
      </c>
      <c r="N2127" s="5"/>
      <c r="O2127" s="0" t="s">
        <v>11351</v>
      </c>
      <c r="P2127" s="0" t="s">
        <v>11355</v>
      </c>
      <c r="Q2127" s="0" t="s">
        <v>51</v>
      </c>
      <c r="R2127" s="0" t="s">
        <v>52</v>
      </c>
      <c r="S2127" s="0" t="n">
        <v>1.743</v>
      </c>
      <c r="T2127" s="0" t="n">
        <v>2932</v>
      </c>
      <c r="U2127" s="0" t="n">
        <v>2932</v>
      </c>
      <c r="W2127" s="0" t="s">
        <v>11356</v>
      </c>
      <c r="X2127" s="0" t="n">
        <v>38</v>
      </c>
      <c r="Y2127" s="0" t="s">
        <v>1154</v>
      </c>
      <c r="Z2127" s="0" t="n">
        <v>2932</v>
      </c>
      <c r="AA2127" s="0" t="s">
        <v>54</v>
      </c>
      <c r="AB2127" s="0" t="s">
        <v>54</v>
      </c>
      <c r="AC2127" s="0" t="n">
        <v>6.128</v>
      </c>
      <c r="AD2127" s="0" t="s">
        <v>11357</v>
      </c>
      <c r="AG2127" s="6" t="n">
        <v>42460</v>
      </c>
      <c r="AH2127" s="0" t="n">
        <v>21</v>
      </c>
      <c r="AI2127" s="0" t="n">
        <v>24</v>
      </c>
      <c r="AJ2127" s="6" t="n">
        <v>42460</v>
      </c>
      <c r="AK2127" s="0" t="n">
        <v>6.128</v>
      </c>
      <c r="AL2127" s="6" t="n">
        <v>42460</v>
      </c>
      <c r="AM2127" s="0" t="n">
        <v>1.076</v>
      </c>
      <c r="AN2127" s="0" t="n">
        <v>1.225</v>
      </c>
      <c r="AO2127" s="0" t="n">
        <v>194</v>
      </c>
      <c r="AP2127" s="0" t="n">
        <v>217</v>
      </c>
      <c r="AQ2127" s="0" t="s">
        <v>9305</v>
      </c>
      <c r="AR2127" s="0" t="s">
        <v>58</v>
      </c>
      <c r="AS2127" s="0" t="s">
        <v>1154</v>
      </c>
      <c r="AT2127" s="0" t="n">
        <v>19</v>
      </c>
      <c r="AU2127" s="0" t="n">
        <v>27</v>
      </c>
      <c r="AV2127" s="0" t="s">
        <v>7372</v>
      </c>
      <c r="AX2127" s="0" t="s">
        <v>7372</v>
      </c>
      <c r="AY2127" s="0" t="s">
        <v>11358</v>
      </c>
    </row>
    <row r="2128" customFormat="false" ht="15" hidden="false" customHeight="false" outlineLevel="0" collapsed="false">
      <c r="A2128" s="0" t="s">
        <v>11359</v>
      </c>
      <c r="B2128" s="0" t="s">
        <v>9300</v>
      </c>
      <c r="C2128" s="0" t="s">
        <v>11360</v>
      </c>
      <c r="D2128" s="1" t="s">
        <v>11361</v>
      </c>
      <c r="E2128" s="1" t="s">
        <v>11361</v>
      </c>
      <c r="G2128" s="5" t="s">
        <v>11361</v>
      </c>
      <c r="H2128" s="5" t="s">
        <v>11362</v>
      </c>
      <c r="I2128" s="5"/>
      <c r="J2128" s="5"/>
      <c r="K2128" s="5"/>
      <c r="L2128" s="5"/>
      <c r="M2128" s="5"/>
      <c r="N2128" s="5"/>
      <c r="O2128" s="0" t="s">
        <v>11360</v>
      </c>
      <c r="P2128" s="0" t="s">
        <v>11363</v>
      </c>
      <c r="Q2128" s="0" t="s">
        <v>51</v>
      </c>
      <c r="R2128" s="0" t="s">
        <v>52</v>
      </c>
      <c r="S2128" s="0" t="n">
        <v>72.105</v>
      </c>
      <c r="T2128" s="0" t="n">
        <v>4711</v>
      </c>
      <c r="U2128" s="0" t="n">
        <v>4711</v>
      </c>
      <c r="W2128" s="0" t="s">
        <v>11364</v>
      </c>
      <c r="X2128" s="0" t="n">
        <v>988</v>
      </c>
      <c r="Y2128" s="0" t="s">
        <v>1154</v>
      </c>
      <c r="Z2128" s="0" t="n">
        <v>4711</v>
      </c>
      <c r="AA2128" s="0" t="s">
        <v>54</v>
      </c>
      <c r="AB2128" s="0" t="s">
        <v>54</v>
      </c>
      <c r="AC2128" s="0" t="n">
        <v>135.058</v>
      </c>
      <c r="AD2128" s="0" t="s">
        <v>9892</v>
      </c>
      <c r="AG2128" s="6" t="n">
        <v>42429</v>
      </c>
      <c r="AH2128" s="0" t="n">
        <v>49</v>
      </c>
      <c r="AI2128" s="0" t="n">
        <v>53</v>
      </c>
      <c r="AJ2128" s="6" t="n">
        <v>42429</v>
      </c>
      <c r="AK2128" s="0" t="n">
        <v>135.058</v>
      </c>
      <c r="AL2128" s="6" t="n">
        <v>42429</v>
      </c>
      <c r="AM2128" s="0" t="n">
        <v>66.622</v>
      </c>
      <c r="AN2128" s="0" t="n">
        <v>72.539</v>
      </c>
      <c r="AO2128" s="0" t="n">
        <v>12.043</v>
      </c>
      <c r="AP2128" s="0" t="n">
        <v>13.456</v>
      </c>
      <c r="AQ2128" s="0" t="s">
        <v>9305</v>
      </c>
      <c r="AR2128" s="0" t="s">
        <v>58</v>
      </c>
      <c r="AS2128" s="0" t="s">
        <v>1154</v>
      </c>
      <c r="AT2128" s="0" t="n">
        <v>261</v>
      </c>
      <c r="AU2128" s="0" t="n">
        <v>299</v>
      </c>
      <c r="AX2128" s="0" t="s">
        <v>7372</v>
      </c>
    </row>
    <row r="2129" customFormat="false" ht="15" hidden="false" customHeight="false" outlineLevel="0" collapsed="false">
      <c r="A2129" s="0" t="s">
        <v>11365</v>
      </c>
      <c r="B2129" s="0" t="s">
        <v>9300</v>
      </c>
      <c r="C2129" s="0" t="s">
        <v>11366</v>
      </c>
      <c r="D2129" s="1" t="s">
        <v>11367</v>
      </c>
      <c r="E2129" s="1" t="s">
        <v>11367</v>
      </c>
      <c r="G2129" s="5" t="s">
        <v>11367</v>
      </c>
      <c r="H2129" s="5"/>
      <c r="I2129" s="5"/>
      <c r="J2129" s="5"/>
      <c r="K2129" s="5"/>
      <c r="L2129" s="5"/>
      <c r="M2129" s="5"/>
      <c r="N2129" s="5"/>
      <c r="O2129" s="0" t="s">
        <v>11368</v>
      </c>
      <c r="P2129" s="0" t="s">
        <v>11369</v>
      </c>
      <c r="Q2129" s="0" t="s">
        <v>51</v>
      </c>
      <c r="R2129" s="0" t="s">
        <v>52</v>
      </c>
      <c r="S2129" s="0" t="n">
        <v>832</v>
      </c>
      <c r="T2129" s="0" t="n">
        <v>3220</v>
      </c>
      <c r="U2129" s="0" t="n">
        <v>3220</v>
      </c>
      <c r="X2129" s="0" t="n">
        <v>85</v>
      </c>
      <c r="Y2129" s="0" t="s">
        <v>67</v>
      </c>
      <c r="AA2129" s="0" t="s">
        <v>11370</v>
      </c>
      <c r="AB2129" s="0" t="s">
        <v>11370</v>
      </c>
      <c r="AD2129" s="0" t="s">
        <v>11371</v>
      </c>
      <c r="AG2129" s="6" t="n">
        <v>41729</v>
      </c>
      <c r="AH2129" s="0" t="n">
        <v>3</v>
      </c>
      <c r="AI2129" s="0" t="n">
        <v>5</v>
      </c>
      <c r="AJ2129" s="6" t="n">
        <v>41729</v>
      </c>
      <c r="AK2129" s="0" t="n">
        <v>2.945</v>
      </c>
      <c r="AL2129" s="6" t="n">
        <v>41729</v>
      </c>
      <c r="AM2129" s="0" t="n">
        <v>593</v>
      </c>
      <c r="AN2129" s="0" t="n">
        <v>817</v>
      </c>
      <c r="AO2129" s="0" t="n">
        <v>322</v>
      </c>
      <c r="AP2129" s="0" t="n">
        <v>403</v>
      </c>
      <c r="AQ2129" s="0" t="s">
        <v>189</v>
      </c>
      <c r="AR2129" s="0" t="s">
        <v>189</v>
      </c>
      <c r="AS2129" s="0" t="s">
        <v>67</v>
      </c>
      <c r="AT2129" s="0" t="n">
        <v>26</v>
      </c>
      <c r="AU2129" s="0" t="n">
        <v>28</v>
      </c>
      <c r="AV2129" s="0" t="s">
        <v>11372</v>
      </c>
      <c r="AX2129" s="0" t="s">
        <v>7372</v>
      </c>
      <c r="AY2129" s="0" t="s">
        <v>11373</v>
      </c>
    </row>
    <row r="2130" customFormat="false" ht="15" hidden="false" customHeight="false" outlineLevel="0" collapsed="false">
      <c r="A2130" s="0" t="s">
        <v>11374</v>
      </c>
      <c r="B2130" s="0" t="s">
        <v>9300</v>
      </c>
      <c r="C2130" s="0" t="s">
        <v>11375</v>
      </c>
      <c r="D2130" s="1" t="s">
        <v>11376</v>
      </c>
      <c r="E2130" s="1" t="s">
        <v>11376</v>
      </c>
      <c r="G2130" s="5" t="s">
        <v>11376</v>
      </c>
      <c r="H2130" s="5"/>
      <c r="I2130" s="5"/>
      <c r="J2130" s="5"/>
      <c r="K2130" s="5"/>
      <c r="L2130" s="5"/>
      <c r="M2130" s="5"/>
      <c r="N2130" s="5"/>
      <c r="O2130" s="0" t="s">
        <v>11375</v>
      </c>
      <c r="P2130" s="0" t="s">
        <v>11377</v>
      </c>
      <c r="Q2130" s="0" t="s">
        <v>51</v>
      </c>
      <c r="R2130" s="0" t="s">
        <v>52</v>
      </c>
      <c r="S2130" s="0" t="n">
        <v>21.856</v>
      </c>
      <c r="T2130" s="0" t="n">
        <v>2611</v>
      </c>
      <c r="U2130" s="0" t="n">
        <v>2611</v>
      </c>
      <c r="X2130" s="0" t="n">
        <v>779</v>
      </c>
      <c r="Y2130" s="0" t="s">
        <v>7940</v>
      </c>
      <c r="Z2130" s="0" t="n">
        <v>2611</v>
      </c>
      <c r="AA2130" s="0" t="s">
        <v>54</v>
      </c>
      <c r="AB2130" s="0" t="s">
        <v>54</v>
      </c>
      <c r="AC2130" s="0" t="n">
        <v>43.511</v>
      </c>
      <c r="AD2130" s="0" t="s">
        <v>9579</v>
      </c>
      <c r="AG2130" s="6" t="n">
        <v>42460</v>
      </c>
      <c r="AH2130" s="0" t="e">
        <f aca="false">+ac0-1.996</f>
        <v>#NAME?</v>
      </c>
      <c r="AI2130" s="0" t="e">
        <f aca="false">+ac0-2.273</f>
        <v>#NAME?</v>
      </c>
      <c r="AJ2130" s="6" t="n">
        <v>42460</v>
      </c>
      <c r="AK2130" s="0" t="n">
        <v>43.511</v>
      </c>
      <c r="AL2130" s="6" t="n">
        <v>42460</v>
      </c>
      <c r="AM2130" s="0" t="n">
        <v>12.249</v>
      </c>
      <c r="AN2130" s="0" t="n">
        <v>13.945</v>
      </c>
      <c r="AO2130" s="0" t="n">
        <v>16.694</v>
      </c>
      <c r="AP2130" s="0" t="n">
        <v>18.653</v>
      </c>
      <c r="AQ2130" s="0" t="s">
        <v>9305</v>
      </c>
      <c r="AR2130" s="0" t="s">
        <v>58</v>
      </c>
      <c r="AS2130" s="0" t="s">
        <v>7940</v>
      </c>
      <c r="AT2130" s="0" t="n">
        <v>131</v>
      </c>
      <c r="AU2130" s="0" t="n">
        <v>189</v>
      </c>
      <c r="AV2130" s="0" t="s">
        <v>11378</v>
      </c>
      <c r="AX2130" s="0" t="s">
        <v>7372</v>
      </c>
      <c r="AY2130" s="0" t="s">
        <v>11379</v>
      </c>
    </row>
    <row r="2131" customFormat="false" ht="15" hidden="false" customHeight="false" outlineLevel="0" collapsed="false">
      <c r="A2131" s="0" t="s">
        <v>11380</v>
      </c>
      <c r="B2131" s="0" t="s">
        <v>9300</v>
      </c>
      <c r="C2131" s="0" t="s">
        <v>11381</v>
      </c>
      <c r="D2131" s="1" t="s">
        <v>11382</v>
      </c>
      <c r="E2131" s="1" t="s">
        <v>11382</v>
      </c>
      <c r="G2131" s="5" t="s">
        <v>11382</v>
      </c>
      <c r="H2131" s="5"/>
      <c r="I2131" s="5"/>
      <c r="J2131" s="5"/>
      <c r="K2131" s="5"/>
      <c r="L2131" s="5"/>
      <c r="M2131" s="5"/>
      <c r="N2131" s="5"/>
      <c r="O2131" s="0" t="s">
        <v>11381</v>
      </c>
      <c r="P2131" s="0" t="s">
        <v>11383</v>
      </c>
      <c r="Q2131" s="0" t="s">
        <v>51</v>
      </c>
      <c r="R2131" s="0" t="s">
        <v>52</v>
      </c>
      <c r="S2131" s="0" t="n">
        <v>2.634</v>
      </c>
      <c r="T2131" s="0" t="n">
        <v>1814</v>
      </c>
      <c r="U2131" s="0" t="n">
        <v>1814</v>
      </c>
      <c r="V2131" s="0" t="n">
        <v>1723</v>
      </c>
      <c r="X2131" s="0" t="n">
        <v>953</v>
      </c>
      <c r="Y2131" s="0" t="s">
        <v>1154</v>
      </c>
      <c r="Z2131" s="0" t="n">
        <v>1814</v>
      </c>
      <c r="AA2131" s="0" t="s">
        <v>54</v>
      </c>
      <c r="AB2131" s="0" t="s">
        <v>54</v>
      </c>
      <c r="AC2131" s="0" t="n">
        <v>6.596</v>
      </c>
      <c r="AD2131" s="0" t="s">
        <v>9615</v>
      </c>
      <c r="AG2131" s="6" t="n">
        <v>42735</v>
      </c>
      <c r="AH2131" s="0" t="n">
        <v>99</v>
      </c>
      <c r="AI2131" s="0" t="n">
        <v>104</v>
      </c>
      <c r="AJ2131" s="6" t="n">
        <v>42735</v>
      </c>
      <c r="AK2131" s="0" t="n">
        <v>6.596</v>
      </c>
      <c r="AL2131" s="6" t="n">
        <v>42735</v>
      </c>
      <c r="AM2131" s="0" t="n">
        <v>2.388</v>
      </c>
      <c r="AN2131" s="0" t="n">
        <v>2.517</v>
      </c>
      <c r="AO2131" s="0" t="n">
        <v>1.553</v>
      </c>
      <c r="AP2131" s="0" t="n">
        <v>1.735</v>
      </c>
      <c r="AQ2131" s="0" t="s">
        <v>9305</v>
      </c>
      <c r="AR2131" s="0" t="s">
        <v>58</v>
      </c>
      <c r="AS2131" s="0" t="s">
        <v>1154</v>
      </c>
      <c r="AT2131" s="0" t="n">
        <v>29</v>
      </c>
      <c r="AU2131" s="0" t="n">
        <v>52</v>
      </c>
      <c r="AX2131" s="0" t="s">
        <v>7372</v>
      </c>
      <c r="AY2131" s="0" t="s">
        <v>11384</v>
      </c>
    </row>
    <row r="2132" customFormat="false" ht="15" hidden="false" customHeight="false" outlineLevel="0" collapsed="false">
      <c r="A2132" s="0" t="s">
        <v>11385</v>
      </c>
      <c r="B2132" s="0" t="s">
        <v>9300</v>
      </c>
      <c r="C2132" s="0" t="s">
        <v>11386</v>
      </c>
      <c r="D2132" s="1" t="s">
        <v>11387</v>
      </c>
      <c r="E2132" s="1" t="s">
        <v>11387</v>
      </c>
      <c r="G2132" s="5" t="s">
        <v>11387</v>
      </c>
      <c r="H2132" s="5" t="s">
        <v>11388</v>
      </c>
      <c r="I2132" s="5"/>
      <c r="J2132" s="5"/>
      <c r="K2132" s="5"/>
      <c r="L2132" s="5"/>
      <c r="M2132" s="5"/>
      <c r="N2132" s="5"/>
      <c r="O2132" s="0" t="s">
        <v>11386</v>
      </c>
      <c r="P2132" s="0" t="s">
        <v>11389</v>
      </c>
      <c r="Q2132" s="0" t="s">
        <v>51</v>
      </c>
      <c r="R2132" s="0" t="s">
        <v>52</v>
      </c>
      <c r="S2132" s="0" t="n">
        <v>1.483</v>
      </c>
      <c r="T2132" s="0" t="n">
        <v>2110</v>
      </c>
      <c r="U2132" s="0" t="n">
        <v>2110</v>
      </c>
      <c r="V2132" s="0" t="n">
        <v>4645</v>
      </c>
      <c r="W2132" s="0" t="s">
        <v>11390</v>
      </c>
      <c r="X2132" s="0" t="n">
        <v>148</v>
      </c>
      <c r="Y2132" s="0" t="s">
        <v>1154</v>
      </c>
      <c r="Z2132" s="0" t="n">
        <v>2110</v>
      </c>
      <c r="AA2132" s="0" t="s">
        <v>54</v>
      </c>
      <c r="AB2132" s="0" t="s">
        <v>54</v>
      </c>
      <c r="AC2132" s="0" t="n">
        <v>6.642</v>
      </c>
      <c r="AD2132" s="0" t="s">
        <v>9579</v>
      </c>
      <c r="AG2132" s="6" t="n">
        <v>42460</v>
      </c>
      <c r="AH2132" s="0" t="n">
        <v>71</v>
      </c>
      <c r="AI2132" s="0" t="n">
        <v>81</v>
      </c>
      <c r="AJ2132" s="6" t="n">
        <v>42460</v>
      </c>
      <c r="AK2132" s="0" t="n">
        <v>6.642</v>
      </c>
      <c r="AL2132" s="6" t="n">
        <v>42460</v>
      </c>
      <c r="AM2132" s="0" t="n">
        <v>1.4</v>
      </c>
      <c r="AN2132" s="0" t="n">
        <v>1.594</v>
      </c>
      <c r="AO2132" s="0" t="n">
        <v>2.305</v>
      </c>
      <c r="AP2132" s="0" t="n">
        <v>2.575</v>
      </c>
      <c r="AQ2132" s="0" t="s">
        <v>9305</v>
      </c>
      <c r="AR2132" s="0" t="s">
        <v>58</v>
      </c>
      <c r="AS2132" s="0" t="s">
        <v>1154</v>
      </c>
      <c r="AT2132" s="0" t="n">
        <v>21</v>
      </c>
      <c r="AU2132" s="0" t="n">
        <v>46</v>
      </c>
      <c r="AV2132" s="0" t="s">
        <v>7372</v>
      </c>
      <c r="AX2132" s="0" t="s">
        <v>7372</v>
      </c>
      <c r="AY2132" s="0" t="s">
        <v>11391</v>
      </c>
    </row>
    <row r="2133" customFormat="false" ht="15" hidden="false" customHeight="false" outlineLevel="0" collapsed="false">
      <c r="A2133" s="0" t="s">
        <v>11392</v>
      </c>
      <c r="B2133" s="0" t="s">
        <v>9300</v>
      </c>
      <c r="C2133" s="0" t="s">
        <v>11393</v>
      </c>
      <c r="D2133" s="1" t="s">
        <v>11394</v>
      </c>
      <c r="E2133" s="1" t="s">
        <v>11394</v>
      </c>
      <c r="G2133" s="5" t="s">
        <v>11394</v>
      </c>
      <c r="H2133" s="5" t="s">
        <v>11395</v>
      </c>
      <c r="I2133" s="5"/>
      <c r="J2133" s="5"/>
      <c r="K2133" s="5"/>
      <c r="L2133" s="5"/>
      <c r="M2133" s="5"/>
      <c r="N2133" s="5"/>
      <c r="O2133" s="0" t="s">
        <v>11393</v>
      </c>
      <c r="P2133" s="0" t="s">
        <v>11396</v>
      </c>
      <c r="Q2133" s="0" t="s">
        <v>51</v>
      </c>
      <c r="R2133" s="0" t="s">
        <v>52</v>
      </c>
      <c r="S2133" s="0" t="n">
        <v>1.165</v>
      </c>
      <c r="T2133" s="0" t="n">
        <v>2711</v>
      </c>
      <c r="U2133" s="0" t="n">
        <v>2711</v>
      </c>
      <c r="V2133" s="0" t="n">
        <v>2899</v>
      </c>
      <c r="W2133" s="0" t="s">
        <v>11397</v>
      </c>
      <c r="X2133" s="0" t="n">
        <v>999</v>
      </c>
      <c r="Y2133" s="0" t="s">
        <v>1154</v>
      </c>
      <c r="Z2133" s="0" t="n">
        <v>2711</v>
      </c>
      <c r="AA2133" s="0" t="s">
        <v>54</v>
      </c>
      <c r="AB2133" s="0" t="s">
        <v>54</v>
      </c>
      <c r="AC2133" s="0" t="n">
        <v>4.036</v>
      </c>
      <c r="AD2133" s="0" t="s">
        <v>9615</v>
      </c>
      <c r="AG2133" s="6" t="n">
        <v>42460</v>
      </c>
      <c r="AH2133" s="0" t="n">
        <v>56</v>
      </c>
      <c r="AI2133" s="0" t="n">
        <v>64</v>
      </c>
      <c r="AJ2133" s="6" t="n">
        <v>42460</v>
      </c>
      <c r="AK2133" s="0" t="n">
        <v>4.036</v>
      </c>
      <c r="AL2133" s="6" t="n">
        <v>42460</v>
      </c>
      <c r="AM2133" s="0" t="n">
        <v>1.082</v>
      </c>
      <c r="AN2133" s="0" t="n">
        <v>1.232</v>
      </c>
      <c r="AO2133" s="0" t="n">
        <v>977</v>
      </c>
      <c r="AP2133" s="0" t="n">
        <v>1.092</v>
      </c>
      <c r="AQ2133" s="0" t="s">
        <v>9305</v>
      </c>
      <c r="AR2133" s="0" t="s">
        <v>58</v>
      </c>
      <c r="AS2133" s="0" t="s">
        <v>1154</v>
      </c>
      <c r="AT2133" s="0" t="n">
        <v>20</v>
      </c>
      <c r="AU2133" s="0" t="n">
        <v>43</v>
      </c>
      <c r="AV2133" s="0" t="s">
        <v>7372</v>
      </c>
      <c r="AX2133" s="0" t="s">
        <v>7372</v>
      </c>
    </row>
    <row r="2134" customFormat="false" ht="15" hidden="false" customHeight="false" outlineLevel="0" collapsed="false">
      <c r="A2134" s="0" t="s">
        <v>11398</v>
      </c>
      <c r="B2134" s="0" t="s">
        <v>9300</v>
      </c>
      <c r="C2134" s="0" t="s">
        <v>11399</v>
      </c>
      <c r="D2134" s="1" t="s">
        <v>11400</v>
      </c>
      <c r="E2134" s="1" t="s">
        <v>11400</v>
      </c>
      <c r="G2134" s="5" t="s">
        <v>11400</v>
      </c>
      <c r="H2134" s="5"/>
      <c r="I2134" s="5"/>
      <c r="J2134" s="5"/>
      <c r="K2134" s="5"/>
      <c r="L2134" s="5"/>
      <c r="M2134" s="5"/>
      <c r="N2134" s="5"/>
      <c r="O2134" s="0" t="s">
        <v>11399</v>
      </c>
      <c r="P2134" s="0" t="s">
        <v>11401</v>
      </c>
      <c r="Q2134" s="0" t="s">
        <v>51</v>
      </c>
      <c r="R2134" s="0" t="s">
        <v>52</v>
      </c>
      <c r="S2134" s="0" t="n">
        <v>28.349</v>
      </c>
      <c r="T2134" s="0" t="n">
        <v>4110</v>
      </c>
      <c r="U2134" s="0" t="n">
        <v>4110</v>
      </c>
      <c r="V2134" s="0" t="n">
        <v>6831</v>
      </c>
      <c r="X2134" s="0" t="n">
        <v>995</v>
      </c>
      <c r="Y2134" s="0" t="s">
        <v>1154</v>
      </c>
      <c r="Z2134" s="0" t="n">
        <v>4110</v>
      </c>
      <c r="AA2134" s="0" t="s">
        <v>54</v>
      </c>
      <c r="AB2134" s="0" t="s">
        <v>54</v>
      </c>
      <c r="AC2134" s="0" t="n">
        <v>37.191</v>
      </c>
      <c r="AD2134" s="0" t="s">
        <v>9579</v>
      </c>
      <c r="AG2134" s="6" t="n">
        <v>42460</v>
      </c>
      <c r="AH2134" s="0" t="n">
        <v>808</v>
      </c>
      <c r="AI2134" s="0" t="n">
        <v>920</v>
      </c>
      <c r="AJ2134" s="6" t="n">
        <v>42460</v>
      </c>
      <c r="AK2134" s="0" t="n">
        <v>37.191</v>
      </c>
      <c r="AL2134" s="6" t="n">
        <v>42460</v>
      </c>
      <c r="AM2134" s="0" t="n">
        <v>25.406</v>
      </c>
      <c r="AN2134" s="0" t="n">
        <v>28.925</v>
      </c>
      <c r="AO2134" s="0" t="n">
        <v>20.684</v>
      </c>
      <c r="AP2134" s="0" t="n">
        <v>23.111</v>
      </c>
      <c r="AQ2134" s="0" t="s">
        <v>9305</v>
      </c>
      <c r="AR2134" s="0" t="s">
        <v>58</v>
      </c>
      <c r="AS2134" s="0" t="s">
        <v>1154</v>
      </c>
      <c r="AT2134" s="0" t="n">
        <v>41</v>
      </c>
      <c r="AU2134" s="0" t="n">
        <v>116</v>
      </c>
      <c r="AV2134" s="0" t="s">
        <v>7372</v>
      </c>
      <c r="AX2134" s="0" t="s">
        <v>7372</v>
      </c>
    </row>
    <row r="2135" customFormat="false" ht="15" hidden="false" customHeight="false" outlineLevel="0" collapsed="false">
      <c r="A2135" s="0" t="s">
        <v>11402</v>
      </c>
      <c r="B2135" s="0" t="s">
        <v>9300</v>
      </c>
      <c r="C2135" s="0" t="s">
        <v>11403</v>
      </c>
      <c r="D2135" s="1" t="s">
        <v>11404</v>
      </c>
      <c r="E2135" s="1" t="s">
        <v>11404</v>
      </c>
      <c r="G2135" s="5" t="s">
        <v>11404</v>
      </c>
      <c r="H2135" s="5" t="s">
        <v>11405</v>
      </c>
      <c r="I2135" s="5"/>
      <c r="J2135" s="5"/>
      <c r="K2135" s="5"/>
      <c r="L2135" s="5"/>
      <c r="M2135" s="5"/>
      <c r="N2135" s="5"/>
      <c r="O2135" s="0" t="s">
        <v>11403</v>
      </c>
      <c r="P2135" s="0" t="s">
        <v>11406</v>
      </c>
      <c r="Q2135" s="0" t="s">
        <v>51</v>
      </c>
      <c r="R2135" s="0" t="s">
        <v>52</v>
      </c>
      <c r="S2135" s="0" t="n">
        <v>11.016</v>
      </c>
      <c r="T2135" s="0" t="n">
        <v>1013</v>
      </c>
      <c r="U2135" s="0" t="n">
        <v>1013</v>
      </c>
      <c r="V2135" s="0" t="n">
        <v>4632</v>
      </c>
      <c r="W2135" s="0" t="s">
        <v>11407</v>
      </c>
      <c r="X2135" s="0" t="n">
        <v>941</v>
      </c>
      <c r="Y2135" s="0" t="s">
        <v>1154</v>
      </c>
      <c r="Z2135" s="0" t="n">
        <v>1013</v>
      </c>
      <c r="AA2135" s="0" t="s">
        <v>54</v>
      </c>
      <c r="AB2135" s="0" t="s">
        <v>54</v>
      </c>
      <c r="AC2135" s="0" t="n">
        <v>16.488</v>
      </c>
      <c r="AD2135" s="0" t="s">
        <v>9579</v>
      </c>
      <c r="AG2135" s="6" t="n">
        <v>42460</v>
      </c>
      <c r="AH2135" s="0" t="n">
        <v>170</v>
      </c>
      <c r="AI2135" s="0" t="n">
        <v>193</v>
      </c>
      <c r="AJ2135" s="6" t="n">
        <v>42460</v>
      </c>
      <c r="AK2135" s="0" t="n">
        <v>16.488</v>
      </c>
      <c r="AL2135" s="6" t="n">
        <v>42460</v>
      </c>
      <c r="AM2135" s="0" t="n">
        <v>5.325</v>
      </c>
      <c r="AN2135" s="0" t="n">
        <v>6.063</v>
      </c>
      <c r="AO2135" s="0" t="n">
        <v>5.927</v>
      </c>
      <c r="AP2135" s="0" t="n">
        <v>6.623</v>
      </c>
      <c r="AQ2135" s="0" t="s">
        <v>9305</v>
      </c>
      <c r="AR2135" s="0" t="s">
        <v>58</v>
      </c>
      <c r="AS2135" s="0" t="s">
        <v>1154</v>
      </c>
      <c r="AT2135" s="0" t="n">
        <v>40</v>
      </c>
      <c r="AU2135" s="0" t="n">
        <v>101</v>
      </c>
      <c r="AV2135" s="0" t="s">
        <v>7372</v>
      </c>
      <c r="AW2135" s="0" t="s">
        <v>9469</v>
      </c>
      <c r="AX2135" s="0" t="s">
        <v>7372</v>
      </c>
    </row>
    <row r="2136" customFormat="false" ht="15" hidden="false" customHeight="false" outlineLevel="0" collapsed="false">
      <c r="A2136" s="0" t="s">
        <v>11408</v>
      </c>
      <c r="B2136" s="0" t="s">
        <v>9300</v>
      </c>
      <c r="C2136" s="0" t="s">
        <v>11409</v>
      </c>
      <c r="D2136" s="1" t="s">
        <v>11410</v>
      </c>
      <c r="E2136" s="1" t="s">
        <v>11410</v>
      </c>
      <c r="G2136" s="5" t="s">
        <v>11410</v>
      </c>
      <c r="H2136" s="5"/>
      <c r="I2136" s="5"/>
      <c r="J2136" s="5"/>
      <c r="K2136" s="5"/>
      <c r="L2136" s="5"/>
      <c r="M2136" s="5"/>
      <c r="N2136" s="5"/>
      <c r="O2136" s="0" t="s">
        <v>11409</v>
      </c>
      <c r="P2136" s="0" t="s">
        <v>11411</v>
      </c>
      <c r="Q2136" s="0" t="s">
        <v>51</v>
      </c>
      <c r="R2136" s="0" t="s">
        <v>52</v>
      </c>
      <c r="S2136" s="0" t="n">
        <v>339</v>
      </c>
      <c r="T2136" s="0" t="n">
        <v>3240</v>
      </c>
      <c r="U2136" s="0" t="n">
        <v>3240</v>
      </c>
      <c r="X2136" s="0" t="n">
        <v>35</v>
      </c>
      <c r="Y2136" s="0" t="s">
        <v>7940</v>
      </c>
      <c r="Z2136" s="0" t="n">
        <v>3240</v>
      </c>
      <c r="AA2136" s="0" t="s">
        <v>54</v>
      </c>
      <c r="AB2136" s="0" t="s">
        <v>54</v>
      </c>
      <c r="AC2136" s="0" t="n">
        <v>458</v>
      </c>
      <c r="AD2136" s="0" t="s">
        <v>9579</v>
      </c>
      <c r="AG2136" s="6" t="n">
        <v>42460</v>
      </c>
      <c r="AH2136" s="0" t="n">
        <v>10</v>
      </c>
      <c r="AI2136" s="0" t="n">
        <v>11</v>
      </c>
      <c r="AJ2136" s="6" t="n">
        <v>42460</v>
      </c>
      <c r="AK2136" s="0" t="n">
        <v>458</v>
      </c>
      <c r="AL2136" s="6" t="n">
        <v>42460</v>
      </c>
      <c r="AM2136" s="0" t="n">
        <v>466</v>
      </c>
      <c r="AN2136" s="0" t="n">
        <v>531</v>
      </c>
      <c r="AO2136" s="0" t="n">
        <v>224</v>
      </c>
      <c r="AP2136" s="0" t="n">
        <v>250</v>
      </c>
      <c r="AQ2136" s="0" t="s">
        <v>9305</v>
      </c>
      <c r="AR2136" s="0" t="s">
        <v>58</v>
      </c>
      <c r="AS2136" s="0" t="s">
        <v>7940</v>
      </c>
      <c r="AT2136" s="0" t="n">
        <v>2</v>
      </c>
      <c r="AU2136" s="0" t="n">
        <v>8</v>
      </c>
      <c r="AV2136" s="0" t="s">
        <v>9579</v>
      </c>
      <c r="AX2136" s="0" t="s">
        <v>7372</v>
      </c>
    </row>
    <row r="2137" customFormat="false" ht="15" hidden="false" customHeight="false" outlineLevel="0" collapsed="false">
      <c r="A2137" s="0" t="s">
        <v>11412</v>
      </c>
      <c r="B2137" s="0" t="s">
        <v>9300</v>
      </c>
      <c r="C2137" s="0" t="s">
        <v>11413</v>
      </c>
      <c r="D2137" s="1" t="s">
        <v>11414</v>
      </c>
      <c r="E2137" s="1" t="s">
        <v>11414</v>
      </c>
      <c r="G2137" s="5" t="s">
        <v>11414</v>
      </c>
      <c r="H2137" s="5"/>
      <c r="I2137" s="5"/>
      <c r="J2137" s="5"/>
      <c r="K2137" s="5"/>
      <c r="L2137" s="5"/>
      <c r="M2137" s="5"/>
      <c r="N2137" s="5"/>
      <c r="Q2137" s="0" t="s">
        <v>51</v>
      </c>
      <c r="R2137" s="0" t="s">
        <v>126</v>
      </c>
      <c r="S2137" s="0" t="n">
        <v>0</v>
      </c>
      <c r="T2137" s="0" t="n">
        <v>3250</v>
      </c>
      <c r="U2137" s="0" t="n">
        <v>3250</v>
      </c>
      <c r="V2137" s="0" t="n">
        <v>5829</v>
      </c>
      <c r="X2137" s="0" t="n">
        <v>0</v>
      </c>
      <c r="Y2137" s="0" t="s">
        <v>512</v>
      </c>
      <c r="AD2137" s="0" t="s">
        <v>11415</v>
      </c>
      <c r="AG2137" s="6" t="n">
        <v>42460</v>
      </c>
      <c r="AH2137" s="0" t="s">
        <v>56</v>
      </c>
      <c r="AI2137" s="0" t="s">
        <v>56</v>
      </c>
      <c r="AK2137" s="0" t="n">
        <v>120</v>
      </c>
      <c r="AL2137" s="0" t="n">
        <v>2016</v>
      </c>
      <c r="AM2137" s="0" t="s">
        <v>56</v>
      </c>
      <c r="AN2137" s="0" t="s">
        <v>56</v>
      </c>
      <c r="AO2137" s="0" t="s">
        <v>56</v>
      </c>
      <c r="AP2137" s="0" t="s">
        <v>56</v>
      </c>
      <c r="AQ2137" s="0" t="s">
        <v>70</v>
      </c>
      <c r="AR2137" s="0" t="s">
        <v>70</v>
      </c>
      <c r="AS2137" s="0" t="s">
        <v>512</v>
      </c>
      <c r="AT2137" s="0" t="n">
        <v>0</v>
      </c>
      <c r="AU2137" s="0" t="n">
        <v>0</v>
      </c>
      <c r="AX2137" s="0" t="s">
        <v>7372</v>
      </c>
    </row>
    <row r="2138" customFormat="false" ht="15" hidden="false" customHeight="false" outlineLevel="0" collapsed="false">
      <c r="A2138" s="0" t="s">
        <v>11416</v>
      </c>
      <c r="B2138" s="0" t="s">
        <v>9300</v>
      </c>
      <c r="C2138" s="0" t="s">
        <v>11417</v>
      </c>
      <c r="D2138" s="1" t="s">
        <v>11418</v>
      </c>
      <c r="E2138" s="1" t="s">
        <v>11418</v>
      </c>
      <c r="G2138" s="5" t="s">
        <v>11418</v>
      </c>
      <c r="H2138" s="5"/>
      <c r="I2138" s="5"/>
      <c r="J2138" s="5"/>
      <c r="K2138" s="5"/>
      <c r="L2138" s="5"/>
      <c r="M2138" s="5"/>
      <c r="N2138" s="5"/>
      <c r="O2138" s="0" t="s">
        <v>11417</v>
      </c>
      <c r="P2138" s="0" t="s">
        <v>11419</v>
      </c>
      <c r="Q2138" s="0" t="s">
        <v>51</v>
      </c>
      <c r="R2138" s="0" t="s">
        <v>52</v>
      </c>
      <c r="S2138" s="0" t="n">
        <v>2.306</v>
      </c>
      <c r="T2138" s="0" t="n">
        <v>2899</v>
      </c>
      <c r="U2138" s="0" t="n">
        <v>2899</v>
      </c>
      <c r="V2138" s="0" t="n">
        <v>2611</v>
      </c>
      <c r="W2138" s="0" t="s">
        <v>11420</v>
      </c>
      <c r="X2138" s="0" t="n">
        <v>139</v>
      </c>
      <c r="Y2138" s="0" t="s">
        <v>1154</v>
      </c>
      <c r="Z2138" s="0" t="n">
        <v>2899</v>
      </c>
      <c r="AA2138" s="0" t="s">
        <v>54</v>
      </c>
      <c r="AB2138" s="0" t="s">
        <v>54</v>
      </c>
      <c r="AC2138" s="0" t="n">
        <v>5.182</v>
      </c>
      <c r="AD2138" s="0" t="s">
        <v>9629</v>
      </c>
      <c r="AG2138" s="6" t="n">
        <v>42460</v>
      </c>
      <c r="AH2138" s="0" t="n">
        <v>147</v>
      </c>
      <c r="AI2138" s="0" t="n">
        <v>167</v>
      </c>
      <c r="AJ2138" s="6" t="n">
        <v>42460</v>
      </c>
      <c r="AK2138" s="0" t="n">
        <v>5.182</v>
      </c>
      <c r="AL2138" s="6" t="n">
        <v>42460</v>
      </c>
      <c r="AM2138" s="0" t="n">
        <v>2.106</v>
      </c>
      <c r="AN2138" s="0" t="n">
        <v>2.398</v>
      </c>
      <c r="AO2138" s="0" t="n">
        <v>3.182</v>
      </c>
      <c r="AP2138" s="0" t="n">
        <v>3.555</v>
      </c>
      <c r="AQ2138" s="0" t="s">
        <v>9305</v>
      </c>
      <c r="AR2138" s="0" t="s">
        <v>58</v>
      </c>
      <c r="AS2138" s="0" t="s">
        <v>1154</v>
      </c>
      <c r="AT2138" s="0" t="n">
        <v>39</v>
      </c>
      <c r="AU2138" s="0" t="n">
        <v>66</v>
      </c>
      <c r="AV2138" s="0" t="s">
        <v>7372</v>
      </c>
      <c r="AX2138" s="0" t="s">
        <v>7372</v>
      </c>
      <c r="AY2138" s="0" t="s">
        <v>11421</v>
      </c>
    </row>
    <row r="2139" customFormat="false" ht="15" hidden="false" customHeight="false" outlineLevel="0" collapsed="false">
      <c r="A2139" s="0" t="s">
        <v>11422</v>
      </c>
      <c r="B2139" s="0" t="s">
        <v>9300</v>
      </c>
      <c r="C2139" s="0" t="s">
        <v>11423</v>
      </c>
      <c r="D2139" s="1" t="s">
        <v>11424</v>
      </c>
      <c r="E2139" s="1" t="s">
        <v>11424</v>
      </c>
      <c r="G2139" s="5" t="s">
        <v>11424</v>
      </c>
      <c r="H2139" s="5"/>
      <c r="I2139" s="5"/>
      <c r="J2139" s="5"/>
      <c r="K2139" s="5"/>
      <c r="L2139" s="5"/>
      <c r="M2139" s="5"/>
      <c r="N2139" s="5"/>
      <c r="O2139" s="0" t="s">
        <v>11423</v>
      </c>
      <c r="P2139" s="0" t="s">
        <v>11425</v>
      </c>
      <c r="Q2139" s="0" t="s">
        <v>51</v>
      </c>
      <c r="R2139" s="0" t="s">
        <v>52</v>
      </c>
      <c r="S2139" s="0" t="n">
        <v>3.039</v>
      </c>
      <c r="T2139" s="0" t="n">
        <v>2651</v>
      </c>
      <c r="U2139" s="0" t="n">
        <v>2651</v>
      </c>
      <c r="V2139" s="0" t="n">
        <v>3250</v>
      </c>
      <c r="X2139" s="0" t="n">
        <v>265</v>
      </c>
      <c r="Y2139" s="0" t="s">
        <v>1154</v>
      </c>
      <c r="Z2139" s="0" t="n">
        <v>2651</v>
      </c>
      <c r="AA2139" s="0" t="s">
        <v>54</v>
      </c>
      <c r="AB2139" s="0" t="s">
        <v>54</v>
      </c>
      <c r="AC2139" s="0" t="n">
        <v>11.094</v>
      </c>
      <c r="AD2139" s="0" t="s">
        <v>9639</v>
      </c>
      <c r="AG2139" s="6" t="n">
        <v>42460</v>
      </c>
      <c r="AH2139" s="0" t="n">
        <v>186</v>
      </c>
      <c r="AI2139" s="0" t="n">
        <v>212</v>
      </c>
      <c r="AJ2139" s="6" t="n">
        <v>42460</v>
      </c>
      <c r="AK2139" s="0" t="n">
        <v>11.094</v>
      </c>
      <c r="AL2139" s="6" t="n">
        <v>42460</v>
      </c>
      <c r="AM2139" s="0" t="n">
        <v>2.728</v>
      </c>
      <c r="AN2139" s="0" t="n">
        <v>3.106</v>
      </c>
      <c r="AO2139" s="0" t="n">
        <v>5.263</v>
      </c>
      <c r="AP2139" s="0" t="n">
        <v>5.88</v>
      </c>
      <c r="AQ2139" s="0" t="s">
        <v>9305</v>
      </c>
      <c r="AR2139" s="0" t="s">
        <v>58</v>
      </c>
      <c r="AS2139" s="0" t="s">
        <v>1154</v>
      </c>
      <c r="AT2139" s="0" t="n">
        <v>73</v>
      </c>
      <c r="AU2139" s="0" t="n">
        <v>107</v>
      </c>
      <c r="AX2139" s="0" t="s">
        <v>7372</v>
      </c>
      <c r="AY2139" s="0" t="s">
        <v>11426</v>
      </c>
    </row>
    <row r="2140" customFormat="false" ht="15" hidden="false" customHeight="false" outlineLevel="0" collapsed="false">
      <c r="A2140" s="0" t="s">
        <v>11427</v>
      </c>
      <c r="B2140" s="0" t="s">
        <v>9300</v>
      </c>
      <c r="C2140" s="0" t="s">
        <v>11428</v>
      </c>
      <c r="D2140" s="1" t="s">
        <v>11429</v>
      </c>
      <c r="E2140" s="1" t="s">
        <v>11429</v>
      </c>
      <c r="G2140" s="5" t="s">
        <v>11429</v>
      </c>
      <c r="H2140" s="5"/>
      <c r="I2140" s="5"/>
      <c r="J2140" s="5"/>
      <c r="K2140" s="5"/>
      <c r="L2140" s="5"/>
      <c r="M2140" s="5"/>
      <c r="N2140" s="5"/>
      <c r="O2140" s="0" t="s">
        <v>11428</v>
      </c>
      <c r="P2140" s="0" t="s">
        <v>11430</v>
      </c>
      <c r="Q2140" s="0" t="s">
        <v>51</v>
      </c>
      <c r="R2140" s="0" t="s">
        <v>52</v>
      </c>
      <c r="S2140" s="0" t="n">
        <v>3.246</v>
      </c>
      <c r="T2140" s="0" t="n">
        <v>2720</v>
      </c>
      <c r="U2140" s="0" t="n">
        <v>2720</v>
      </c>
      <c r="X2140" s="0" t="n">
        <v>288</v>
      </c>
      <c r="Y2140" s="0" t="s">
        <v>1154</v>
      </c>
      <c r="Z2140" s="0" t="n">
        <v>2720</v>
      </c>
      <c r="AA2140" s="0" t="s">
        <v>54</v>
      </c>
      <c r="AB2140" s="0" t="s">
        <v>54</v>
      </c>
      <c r="AC2140" s="0" t="n">
        <v>14.415</v>
      </c>
      <c r="AD2140" s="0" t="s">
        <v>9629</v>
      </c>
      <c r="AG2140" s="6" t="n">
        <v>42460</v>
      </c>
      <c r="AH2140" s="0" t="n">
        <v>70</v>
      </c>
      <c r="AI2140" s="0" t="n">
        <v>80</v>
      </c>
      <c r="AJ2140" s="6" t="n">
        <v>42460</v>
      </c>
      <c r="AK2140" s="0" t="n">
        <v>14.415</v>
      </c>
      <c r="AL2140" s="6" t="n">
        <v>42460</v>
      </c>
      <c r="AM2140" s="0" t="n">
        <v>2.702</v>
      </c>
      <c r="AN2140" s="0" t="n">
        <v>3.077</v>
      </c>
      <c r="AO2140" s="0" t="n">
        <v>1.619</v>
      </c>
      <c r="AP2140" s="0" t="n">
        <v>1.809</v>
      </c>
      <c r="AQ2140" s="0" t="s">
        <v>9305</v>
      </c>
      <c r="AR2140" s="0" t="s">
        <v>58</v>
      </c>
      <c r="AS2140" s="0" t="s">
        <v>1154</v>
      </c>
      <c r="AT2140" s="0" t="n">
        <v>54</v>
      </c>
      <c r="AU2140" s="0" t="n">
        <v>68</v>
      </c>
      <c r="AX2140" s="0" t="s">
        <v>7372</v>
      </c>
      <c r="AY2140" s="0" t="s">
        <v>11431</v>
      </c>
    </row>
    <row r="2141" customFormat="false" ht="15" hidden="false" customHeight="false" outlineLevel="0" collapsed="false">
      <c r="A2141" s="0" t="s">
        <v>11432</v>
      </c>
      <c r="B2141" s="0" t="s">
        <v>9300</v>
      </c>
      <c r="C2141" s="0" t="s">
        <v>11433</v>
      </c>
      <c r="D2141" s="1" t="s">
        <v>11434</v>
      </c>
      <c r="E2141" s="1" t="s">
        <v>11434</v>
      </c>
      <c r="G2141" s="5" t="s">
        <v>11434</v>
      </c>
      <c r="H2141" s="5"/>
      <c r="I2141" s="5"/>
      <c r="J2141" s="5"/>
      <c r="K2141" s="5"/>
      <c r="L2141" s="5"/>
      <c r="M2141" s="5"/>
      <c r="N2141" s="5"/>
      <c r="O2141" s="0" t="s">
        <v>11433</v>
      </c>
      <c r="P2141" s="0" t="s">
        <v>11435</v>
      </c>
      <c r="Q2141" s="0" t="s">
        <v>51</v>
      </c>
      <c r="R2141" s="0" t="s">
        <v>52</v>
      </c>
      <c r="S2141" s="0" t="n">
        <v>16.184</v>
      </c>
      <c r="T2141" s="0" t="n">
        <v>2410</v>
      </c>
      <c r="U2141" s="0" t="n">
        <v>2410</v>
      </c>
      <c r="W2141" s="0" t="s">
        <v>11436</v>
      </c>
      <c r="X2141" s="0" t="n">
        <v>398</v>
      </c>
      <c r="Y2141" s="0" t="s">
        <v>1154</v>
      </c>
      <c r="Z2141" s="0" t="n">
        <v>2410</v>
      </c>
      <c r="AA2141" s="0" t="s">
        <v>54</v>
      </c>
      <c r="AB2141" s="0" t="s">
        <v>54</v>
      </c>
      <c r="AC2141" s="0" t="n">
        <v>36.338</v>
      </c>
      <c r="AD2141" s="0" t="s">
        <v>9645</v>
      </c>
      <c r="AG2141" s="6" t="n">
        <v>42460</v>
      </c>
      <c r="AH2141" s="0" t="e">
        <f aca="false">+ac0-168</f>
        <v>#NAME?</v>
      </c>
      <c r="AI2141" s="0" t="e">
        <f aca="false">+ac0-191</f>
        <v>#NAME?</v>
      </c>
      <c r="AJ2141" s="6" t="n">
        <v>42460</v>
      </c>
      <c r="AK2141" s="0" t="n">
        <v>36.338</v>
      </c>
      <c r="AL2141" s="6" t="n">
        <v>42460</v>
      </c>
      <c r="AM2141" s="0" t="n">
        <v>17.634</v>
      </c>
      <c r="AN2141" s="0" t="n">
        <v>20.076</v>
      </c>
      <c r="AO2141" s="0" t="n">
        <v>3.059</v>
      </c>
      <c r="AP2141" s="0" t="n">
        <v>3.418</v>
      </c>
      <c r="AQ2141" s="0" t="s">
        <v>9305</v>
      </c>
      <c r="AR2141" s="0" t="s">
        <v>58</v>
      </c>
      <c r="AS2141" s="0" t="s">
        <v>1154</v>
      </c>
      <c r="AT2141" s="0" t="n">
        <v>112</v>
      </c>
      <c r="AU2141" s="0" t="n">
        <v>251</v>
      </c>
      <c r="AV2141" s="0" t="s">
        <v>9645</v>
      </c>
      <c r="AX2141" s="0" t="s">
        <v>7372</v>
      </c>
    </row>
    <row r="2142" customFormat="false" ht="15" hidden="false" customHeight="false" outlineLevel="0" collapsed="false">
      <c r="A2142" s="0" t="s">
        <v>11437</v>
      </c>
      <c r="B2142" s="0" t="s">
        <v>9300</v>
      </c>
      <c r="C2142" s="0" t="s">
        <v>11438</v>
      </c>
      <c r="D2142" s="1" t="s">
        <v>11439</v>
      </c>
      <c r="E2142" s="1" t="s">
        <v>11439</v>
      </c>
      <c r="G2142" s="5" t="s">
        <v>11439</v>
      </c>
      <c r="H2142" s="5"/>
      <c r="I2142" s="5"/>
      <c r="J2142" s="5"/>
      <c r="K2142" s="5"/>
      <c r="L2142" s="5"/>
      <c r="M2142" s="5"/>
      <c r="N2142" s="5"/>
      <c r="O2142" s="0" t="s">
        <v>11438</v>
      </c>
      <c r="P2142" s="0" t="s">
        <v>11440</v>
      </c>
      <c r="Q2142" s="0" t="s">
        <v>51</v>
      </c>
      <c r="R2142" s="0" t="s">
        <v>52</v>
      </c>
      <c r="S2142" s="0" t="n">
        <v>6.479</v>
      </c>
      <c r="T2142" s="0" t="n">
        <v>2211</v>
      </c>
      <c r="U2142" s="0" t="n">
        <v>2211</v>
      </c>
      <c r="V2142" s="0" t="n">
        <v>3230</v>
      </c>
      <c r="W2142" s="0" t="s">
        <v>11441</v>
      </c>
      <c r="X2142" s="0" t="n">
        <v>332</v>
      </c>
      <c r="Y2142" s="0" t="s">
        <v>7940</v>
      </c>
      <c r="Z2142" s="0" t="n">
        <v>2211</v>
      </c>
      <c r="AA2142" s="0" t="s">
        <v>54</v>
      </c>
      <c r="AB2142" s="0" t="s">
        <v>54</v>
      </c>
      <c r="AC2142" s="0" t="n">
        <v>33.792</v>
      </c>
      <c r="AD2142" s="0" t="s">
        <v>9645</v>
      </c>
      <c r="AG2142" s="6" t="n">
        <v>42735</v>
      </c>
      <c r="AH2142" s="0" t="n">
        <v>343</v>
      </c>
      <c r="AI2142" s="0" t="n">
        <v>362</v>
      </c>
      <c r="AJ2142" s="6" t="n">
        <v>42735</v>
      </c>
      <c r="AK2142" s="0" t="n">
        <v>33.792</v>
      </c>
      <c r="AL2142" s="6" t="n">
        <v>42735</v>
      </c>
      <c r="AM2142" s="0" t="n">
        <v>7.291</v>
      </c>
      <c r="AN2142" s="0" t="n">
        <v>7.685</v>
      </c>
      <c r="AO2142" s="0" t="n">
        <v>4.068</v>
      </c>
      <c r="AP2142" s="0" t="n">
        <v>4.546</v>
      </c>
      <c r="AQ2142" s="0" t="s">
        <v>9305</v>
      </c>
      <c r="AR2142" s="0" t="s">
        <v>58</v>
      </c>
      <c r="AS2142" s="0" t="s">
        <v>7940</v>
      </c>
      <c r="AT2142" s="0" t="n">
        <v>89</v>
      </c>
      <c r="AU2142" s="0" t="n">
        <v>108</v>
      </c>
      <c r="AV2142" s="0" t="s">
        <v>7372</v>
      </c>
      <c r="AW2142" s="0" t="s">
        <v>11442</v>
      </c>
      <c r="AX2142" s="0" t="s">
        <v>7372</v>
      </c>
      <c r="AY2142" s="0" t="s">
        <v>11442</v>
      </c>
    </row>
    <row r="2143" customFormat="false" ht="15" hidden="false" customHeight="false" outlineLevel="0" collapsed="false">
      <c r="A2143" s="0" t="s">
        <v>11443</v>
      </c>
      <c r="B2143" s="0" t="s">
        <v>9300</v>
      </c>
      <c r="C2143" s="0" t="s">
        <v>11444</v>
      </c>
      <c r="D2143" s="1" t="s">
        <v>11445</v>
      </c>
      <c r="E2143" s="1" t="s">
        <v>11445</v>
      </c>
      <c r="G2143" s="5" t="s">
        <v>11445</v>
      </c>
      <c r="H2143" s="5"/>
      <c r="I2143" s="5"/>
      <c r="J2143" s="5"/>
      <c r="K2143" s="5"/>
      <c r="L2143" s="5"/>
      <c r="M2143" s="5"/>
      <c r="N2143" s="5"/>
      <c r="O2143" s="0" t="s">
        <v>11444</v>
      </c>
      <c r="P2143" s="0" t="s">
        <v>11446</v>
      </c>
      <c r="Q2143" s="0" t="s">
        <v>51</v>
      </c>
      <c r="R2143" s="0" t="s">
        <v>52</v>
      </c>
      <c r="S2143" s="0" t="n">
        <v>1.814</v>
      </c>
      <c r="T2143" s="0" t="n">
        <v>2599</v>
      </c>
      <c r="U2143" s="0" t="n">
        <v>2599</v>
      </c>
      <c r="W2143" s="0" t="s">
        <v>11447</v>
      </c>
      <c r="X2143" s="0" t="n">
        <v>346</v>
      </c>
      <c r="Y2143" s="0" t="s">
        <v>1154</v>
      </c>
      <c r="Z2143" s="0" t="n">
        <v>2599</v>
      </c>
      <c r="AA2143" s="0" t="s">
        <v>54</v>
      </c>
      <c r="AB2143" s="0" t="s">
        <v>54</v>
      </c>
      <c r="AC2143" s="0" t="n">
        <v>9.118</v>
      </c>
      <c r="AD2143" s="0" t="s">
        <v>9645</v>
      </c>
      <c r="AG2143" s="6" t="n">
        <v>42735</v>
      </c>
      <c r="AH2143" s="0" t="n">
        <v>38</v>
      </c>
      <c r="AI2143" s="0" t="n">
        <v>40</v>
      </c>
      <c r="AJ2143" s="6" t="n">
        <v>42735</v>
      </c>
      <c r="AK2143" s="0" t="n">
        <v>9.118</v>
      </c>
      <c r="AL2143" s="6" t="n">
        <v>42735</v>
      </c>
      <c r="AM2143" s="0" t="n">
        <v>1.633</v>
      </c>
      <c r="AN2143" s="0" t="n">
        <v>1.721</v>
      </c>
      <c r="AO2143" s="0" t="n">
        <v>927</v>
      </c>
      <c r="AP2143" s="0" t="n">
        <v>1.035</v>
      </c>
      <c r="AQ2143" s="0" t="s">
        <v>9305</v>
      </c>
      <c r="AR2143" s="0" t="s">
        <v>58</v>
      </c>
      <c r="AS2143" s="0" t="s">
        <v>1154</v>
      </c>
      <c r="AT2143" s="0" t="n">
        <v>19</v>
      </c>
      <c r="AU2143" s="0" t="n">
        <v>46</v>
      </c>
      <c r="AX2143" s="0" t="s">
        <v>7372</v>
      </c>
    </row>
    <row r="2144" customFormat="false" ht="15" hidden="false" customHeight="false" outlineLevel="0" collapsed="false">
      <c r="A2144" s="0" t="s">
        <v>11448</v>
      </c>
      <c r="B2144" s="0" t="s">
        <v>9300</v>
      </c>
      <c r="C2144" s="0" t="s">
        <v>11449</v>
      </c>
      <c r="D2144" s="1" t="s">
        <v>11450</v>
      </c>
      <c r="E2144" s="1" t="s">
        <v>11450</v>
      </c>
      <c r="G2144" s="5" t="s">
        <v>11450</v>
      </c>
      <c r="H2144" s="5"/>
      <c r="I2144" s="5"/>
      <c r="J2144" s="5"/>
      <c r="K2144" s="5"/>
      <c r="L2144" s="5"/>
      <c r="M2144" s="5"/>
      <c r="N2144" s="5"/>
      <c r="O2144" s="0" t="s">
        <v>11449</v>
      </c>
      <c r="P2144" s="0" t="s">
        <v>11451</v>
      </c>
      <c r="Q2144" s="0" t="s">
        <v>51</v>
      </c>
      <c r="R2144" s="0" t="s">
        <v>52</v>
      </c>
      <c r="S2144" s="0" t="n">
        <v>595</v>
      </c>
      <c r="T2144" s="0" t="n">
        <v>1420</v>
      </c>
      <c r="U2144" s="0" t="n">
        <v>1420</v>
      </c>
      <c r="X2144" s="0" t="n">
        <v>951</v>
      </c>
      <c r="Y2144" s="0" t="s">
        <v>1154</v>
      </c>
      <c r="Z2144" s="0" t="n">
        <v>1420</v>
      </c>
      <c r="AA2144" s="0" t="s">
        <v>54</v>
      </c>
      <c r="AB2144" s="0" t="s">
        <v>54</v>
      </c>
      <c r="AC2144" s="0" t="n">
        <v>4.257</v>
      </c>
      <c r="AD2144" s="0" t="s">
        <v>11452</v>
      </c>
      <c r="AG2144" s="6" t="n">
        <v>42460</v>
      </c>
      <c r="AH2144" s="0" t="n">
        <v>44</v>
      </c>
      <c r="AI2144" s="0" t="n">
        <v>51</v>
      </c>
      <c r="AJ2144" s="6" t="n">
        <v>42460</v>
      </c>
      <c r="AK2144" s="0" t="n">
        <v>4.257</v>
      </c>
      <c r="AL2144" s="6" t="n">
        <v>42460</v>
      </c>
      <c r="AM2144" s="0" t="n">
        <v>681</v>
      </c>
      <c r="AN2144" s="0" t="n">
        <v>775</v>
      </c>
      <c r="AO2144" s="0" t="n">
        <v>653</v>
      </c>
      <c r="AP2144" s="0" t="n">
        <v>729</v>
      </c>
      <c r="AQ2144" s="0" t="s">
        <v>9305</v>
      </c>
      <c r="AR2144" s="0" t="s">
        <v>58</v>
      </c>
      <c r="AS2144" s="0" t="s">
        <v>1154</v>
      </c>
      <c r="AT2144" s="0" t="n">
        <v>18</v>
      </c>
      <c r="AU2144" s="0" t="n">
        <v>31</v>
      </c>
      <c r="AV2144" s="0" t="s">
        <v>7372</v>
      </c>
      <c r="AX2144" s="0" t="s">
        <v>7372</v>
      </c>
    </row>
    <row r="2145" customFormat="false" ht="15" hidden="false" customHeight="false" outlineLevel="0" collapsed="false">
      <c r="A2145" s="0" t="s">
        <v>11453</v>
      </c>
      <c r="B2145" s="0" t="s">
        <v>9300</v>
      </c>
      <c r="C2145" s="0" t="s">
        <v>11454</v>
      </c>
      <c r="D2145" s="1" t="s">
        <v>11455</v>
      </c>
      <c r="E2145" s="1" t="s">
        <v>11455</v>
      </c>
      <c r="G2145" s="5" t="s">
        <v>11455</v>
      </c>
      <c r="H2145" s="5"/>
      <c r="I2145" s="5"/>
      <c r="J2145" s="5"/>
      <c r="K2145" s="5"/>
      <c r="L2145" s="5"/>
      <c r="M2145" s="5"/>
      <c r="N2145" s="5"/>
      <c r="O2145" s="0" t="s">
        <v>11454</v>
      </c>
      <c r="P2145" s="0" t="s">
        <v>11456</v>
      </c>
      <c r="Q2145" s="0" t="s">
        <v>51</v>
      </c>
      <c r="R2145" s="0" t="s">
        <v>52</v>
      </c>
      <c r="S2145" s="0" t="n">
        <v>772</v>
      </c>
      <c r="T2145" s="0" t="n">
        <v>2059</v>
      </c>
      <c r="U2145" s="0" t="n">
        <v>2059</v>
      </c>
      <c r="V2145" s="0" t="n">
        <v>2011</v>
      </c>
      <c r="W2145" s="0" t="s">
        <v>11457</v>
      </c>
      <c r="X2145" s="0" t="n">
        <v>21</v>
      </c>
      <c r="Y2145" s="0" t="s">
        <v>7940</v>
      </c>
      <c r="Z2145" s="0" t="n">
        <v>2059</v>
      </c>
      <c r="AA2145" s="0" t="s">
        <v>54</v>
      </c>
      <c r="AB2145" s="0" t="s">
        <v>54</v>
      </c>
      <c r="AC2145" s="0" t="n">
        <v>1.196</v>
      </c>
      <c r="AD2145" s="0" t="s">
        <v>9615</v>
      </c>
      <c r="AG2145" s="6" t="n">
        <v>42460</v>
      </c>
      <c r="AH2145" s="0" t="n">
        <v>31</v>
      </c>
      <c r="AI2145" s="0" t="n">
        <v>36</v>
      </c>
      <c r="AJ2145" s="6" t="n">
        <v>42460</v>
      </c>
      <c r="AK2145" s="0" t="n">
        <v>1.196</v>
      </c>
      <c r="AL2145" s="6" t="n">
        <v>42460</v>
      </c>
      <c r="AM2145" s="0" t="n">
        <v>816</v>
      </c>
      <c r="AN2145" s="0" t="n">
        <v>928</v>
      </c>
      <c r="AO2145" s="0" t="s">
        <v>56</v>
      </c>
      <c r="AP2145" s="0" t="s">
        <v>56</v>
      </c>
      <c r="AQ2145" s="0" t="s">
        <v>9305</v>
      </c>
      <c r="AR2145" s="0" t="s">
        <v>58</v>
      </c>
      <c r="AS2145" s="0" t="s">
        <v>7940</v>
      </c>
      <c r="AT2145" s="0" t="n">
        <v>8</v>
      </c>
      <c r="AU2145" s="0" t="n">
        <v>10</v>
      </c>
      <c r="AV2145" s="0" t="s">
        <v>9579</v>
      </c>
      <c r="AX2145" s="0" t="s">
        <v>7372</v>
      </c>
      <c r="AY2145" s="0" t="s">
        <v>11458</v>
      </c>
    </row>
    <row r="2146" customFormat="false" ht="15" hidden="false" customHeight="false" outlineLevel="0" collapsed="false">
      <c r="A2146" s="0" t="s">
        <v>11459</v>
      </c>
      <c r="B2146" s="0" t="s">
        <v>9300</v>
      </c>
      <c r="C2146" s="0" t="s">
        <v>11460</v>
      </c>
      <c r="D2146" s="1" t="s">
        <v>11461</v>
      </c>
      <c r="E2146" s="1" t="s">
        <v>11461</v>
      </c>
      <c r="G2146" s="5" t="s">
        <v>11461</v>
      </c>
      <c r="H2146" s="5"/>
      <c r="I2146" s="5"/>
      <c r="J2146" s="5"/>
      <c r="K2146" s="5"/>
      <c r="L2146" s="5"/>
      <c r="M2146" s="5" t="s">
        <v>11462</v>
      </c>
      <c r="N2146" s="5" t="s">
        <v>9535</v>
      </c>
      <c r="O2146" s="0" t="s">
        <v>11460</v>
      </c>
      <c r="P2146" s="0" t="s">
        <v>11463</v>
      </c>
      <c r="Q2146" s="0" t="s">
        <v>51</v>
      </c>
      <c r="R2146" s="0" t="s">
        <v>52</v>
      </c>
      <c r="S2146" s="0" t="n">
        <v>1.324</v>
      </c>
      <c r="T2146" s="0" t="n">
        <v>2452</v>
      </c>
      <c r="U2146" s="0" t="n">
        <v>2452</v>
      </c>
      <c r="X2146" s="0" t="n">
        <v>999</v>
      </c>
      <c r="Y2146" s="0" t="s">
        <v>1154</v>
      </c>
      <c r="Z2146" s="0" t="n">
        <v>2452</v>
      </c>
      <c r="AA2146" s="0" t="s">
        <v>54</v>
      </c>
      <c r="AB2146" s="0" t="s">
        <v>54</v>
      </c>
      <c r="AC2146" s="0" t="n">
        <v>2.625</v>
      </c>
      <c r="AD2146" s="0" t="s">
        <v>11464</v>
      </c>
      <c r="AG2146" s="6" t="n">
        <v>42460</v>
      </c>
      <c r="AH2146" s="0" t="n">
        <v>58</v>
      </c>
      <c r="AI2146" s="0" t="n">
        <v>66</v>
      </c>
      <c r="AJ2146" s="6" t="n">
        <v>42460</v>
      </c>
      <c r="AK2146" s="0" t="n">
        <v>2.625</v>
      </c>
      <c r="AL2146" s="6" t="n">
        <v>42460</v>
      </c>
      <c r="AM2146" s="0" t="n">
        <v>1.403</v>
      </c>
      <c r="AN2146" s="0" t="n">
        <v>1.597</v>
      </c>
      <c r="AO2146" s="0" t="n">
        <v>799</v>
      </c>
      <c r="AP2146" s="0" t="n">
        <v>892</v>
      </c>
      <c r="AQ2146" s="0" t="s">
        <v>9305</v>
      </c>
      <c r="AR2146" s="0" t="s">
        <v>58</v>
      </c>
      <c r="AS2146" s="0" t="s">
        <v>1154</v>
      </c>
      <c r="AT2146" s="0" t="n">
        <v>15</v>
      </c>
      <c r="AU2146" s="0" t="n">
        <v>24</v>
      </c>
      <c r="AX2146" s="0" t="s">
        <v>7372</v>
      </c>
    </row>
    <row r="2147" customFormat="false" ht="15" hidden="false" customHeight="false" outlineLevel="0" collapsed="false">
      <c r="A2147" s="0" t="s">
        <v>11465</v>
      </c>
      <c r="B2147" s="0" t="s">
        <v>9300</v>
      </c>
      <c r="C2147" s="0" t="s">
        <v>11466</v>
      </c>
      <c r="D2147" s="1" t="s">
        <v>11467</v>
      </c>
      <c r="E2147" s="1" t="s">
        <v>11467</v>
      </c>
      <c r="G2147" s="5" t="s">
        <v>11467</v>
      </c>
      <c r="H2147" s="5"/>
      <c r="I2147" s="5"/>
      <c r="J2147" s="5"/>
      <c r="K2147" s="5"/>
      <c r="L2147" s="5"/>
      <c r="M2147" s="5"/>
      <c r="N2147" s="5"/>
      <c r="O2147" s="0" t="s">
        <v>11466</v>
      </c>
      <c r="P2147" s="0" t="s">
        <v>11468</v>
      </c>
      <c r="Q2147" s="0" t="s">
        <v>51</v>
      </c>
      <c r="R2147" s="0" t="s">
        <v>126</v>
      </c>
      <c r="S2147" s="0" t="n">
        <v>0</v>
      </c>
      <c r="T2147" s="0" t="n">
        <v>4669</v>
      </c>
      <c r="U2147" s="0" t="n">
        <v>4669</v>
      </c>
      <c r="X2147" s="0" t="n">
        <v>3</v>
      </c>
      <c r="Y2147" s="0" t="s">
        <v>128</v>
      </c>
      <c r="Z2147" s="0" t="n">
        <v>4669</v>
      </c>
      <c r="AA2147" s="0" t="s">
        <v>54</v>
      </c>
      <c r="AB2147" s="0" t="s">
        <v>54</v>
      </c>
      <c r="AC2147" s="0" t="n">
        <v>70</v>
      </c>
      <c r="AD2147" s="0" t="s">
        <v>11469</v>
      </c>
      <c r="AG2147" s="6" t="n">
        <v>42460</v>
      </c>
      <c r="AH2147" s="0" t="s">
        <v>56</v>
      </c>
      <c r="AI2147" s="0" t="s">
        <v>56</v>
      </c>
      <c r="AK2147" s="0" t="n">
        <v>70</v>
      </c>
      <c r="AL2147" s="0" t="n">
        <v>2016</v>
      </c>
      <c r="AM2147" s="0" t="s">
        <v>56</v>
      </c>
      <c r="AN2147" s="0" t="s">
        <v>56</v>
      </c>
      <c r="AO2147" s="0" t="s">
        <v>56</v>
      </c>
      <c r="AP2147" s="0" t="s">
        <v>56</v>
      </c>
      <c r="AQ2147" s="0" t="s">
        <v>70</v>
      </c>
      <c r="AR2147" s="0" t="s">
        <v>70</v>
      </c>
      <c r="AS2147" s="0" t="s">
        <v>128</v>
      </c>
      <c r="AT2147" s="0" t="n">
        <v>3</v>
      </c>
      <c r="AU2147" s="0" t="n">
        <v>3</v>
      </c>
      <c r="AV2147" s="0" t="s">
        <v>7372</v>
      </c>
      <c r="AW2147" s="0" t="s">
        <v>11470</v>
      </c>
      <c r="AX2147" s="0" t="s">
        <v>7372</v>
      </c>
      <c r="AY2147" s="0" t="s">
        <v>11471</v>
      </c>
    </row>
    <row r="2148" customFormat="false" ht="15" hidden="false" customHeight="false" outlineLevel="0" collapsed="false">
      <c r="A2148" s="0" t="s">
        <v>11472</v>
      </c>
      <c r="B2148" s="0" t="s">
        <v>9300</v>
      </c>
      <c r="C2148" s="0" t="s">
        <v>11473</v>
      </c>
      <c r="D2148" s="1" t="s">
        <v>11474</v>
      </c>
      <c r="E2148" s="1" t="s">
        <v>11474</v>
      </c>
      <c r="G2148" s="5" t="s">
        <v>11474</v>
      </c>
      <c r="H2148" s="5"/>
      <c r="I2148" s="5"/>
      <c r="J2148" s="5"/>
      <c r="K2148" s="5"/>
      <c r="L2148" s="5"/>
      <c r="M2148" s="5"/>
      <c r="N2148" s="5"/>
      <c r="O2148" s="0" t="s">
        <v>11473</v>
      </c>
      <c r="P2148" s="0" t="s">
        <v>11475</v>
      </c>
      <c r="Q2148" s="0" t="s">
        <v>51</v>
      </c>
      <c r="R2148" s="0" t="s">
        <v>52</v>
      </c>
      <c r="S2148" s="0" t="n">
        <v>4.089</v>
      </c>
      <c r="T2148" s="0" t="n">
        <v>2432</v>
      </c>
      <c r="U2148" s="0" t="n">
        <v>2432</v>
      </c>
      <c r="V2148" s="0" t="n">
        <v>2550</v>
      </c>
      <c r="W2148" s="0" t="s">
        <v>11476</v>
      </c>
      <c r="X2148" s="0" t="n">
        <v>247</v>
      </c>
      <c r="Y2148" s="0" t="s">
        <v>1154</v>
      </c>
      <c r="Z2148" s="0" t="n">
        <v>2432</v>
      </c>
      <c r="AA2148" s="0" t="s">
        <v>54</v>
      </c>
      <c r="AB2148" s="0" t="s">
        <v>54</v>
      </c>
      <c r="AC2148" s="0" t="n">
        <v>11.04</v>
      </c>
      <c r="AD2148" s="0" t="s">
        <v>9674</v>
      </c>
      <c r="AG2148" s="6" t="n">
        <v>42460</v>
      </c>
      <c r="AH2148" s="0" t="n">
        <v>53</v>
      </c>
      <c r="AI2148" s="0" t="n">
        <v>60</v>
      </c>
      <c r="AJ2148" s="6" t="n">
        <v>42460</v>
      </c>
      <c r="AK2148" s="0" t="n">
        <v>11.04</v>
      </c>
      <c r="AL2148" s="6" t="n">
        <v>42460</v>
      </c>
      <c r="AM2148" s="0" t="n">
        <v>4.177</v>
      </c>
      <c r="AN2148" s="0" t="n">
        <v>4.756</v>
      </c>
      <c r="AO2148" s="0" t="n">
        <v>2.168</v>
      </c>
      <c r="AP2148" s="0" t="n">
        <v>2.422</v>
      </c>
      <c r="AQ2148" s="0" t="s">
        <v>9305</v>
      </c>
      <c r="AR2148" s="0" t="s">
        <v>58</v>
      </c>
      <c r="AS2148" s="0" t="s">
        <v>1154</v>
      </c>
      <c r="AT2148" s="0" t="n">
        <v>11</v>
      </c>
      <c r="AU2148" s="0" t="n">
        <v>64</v>
      </c>
      <c r="AV2148" s="0" t="s">
        <v>7372</v>
      </c>
      <c r="AX2148" s="0" t="s">
        <v>7372</v>
      </c>
      <c r="AY2148" s="0" t="s">
        <v>11477</v>
      </c>
    </row>
    <row r="2149" customFormat="false" ht="15" hidden="false" customHeight="false" outlineLevel="0" collapsed="false">
      <c r="A2149" s="0" t="s">
        <v>11478</v>
      </c>
      <c r="B2149" s="0" t="s">
        <v>9300</v>
      </c>
      <c r="C2149" s="0" t="s">
        <v>11479</v>
      </c>
      <c r="D2149" s="1" t="s">
        <v>11480</v>
      </c>
      <c r="E2149" s="1" t="s">
        <v>11480</v>
      </c>
      <c r="G2149" s="5" t="s">
        <v>11480</v>
      </c>
      <c r="H2149" s="5"/>
      <c r="I2149" s="5"/>
      <c r="J2149" s="5"/>
      <c r="K2149" s="5"/>
      <c r="L2149" s="5"/>
      <c r="M2149" s="5"/>
      <c r="N2149" s="5"/>
      <c r="O2149" s="0" t="s">
        <v>11479</v>
      </c>
      <c r="P2149" s="0" t="s">
        <v>11481</v>
      </c>
      <c r="Q2149" s="0" t="s">
        <v>51</v>
      </c>
      <c r="R2149" s="0" t="s">
        <v>52</v>
      </c>
      <c r="S2149" s="0" t="n">
        <v>711</v>
      </c>
      <c r="T2149" s="0" t="n">
        <v>6209</v>
      </c>
      <c r="U2149" s="0" t="n">
        <v>6209</v>
      </c>
      <c r="X2149" s="0" t="n">
        <v>41</v>
      </c>
      <c r="Y2149" s="0" t="s">
        <v>7940</v>
      </c>
      <c r="Z2149" s="0" t="n">
        <v>6209</v>
      </c>
      <c r="AA2149" s="0" t="s">
        <v>54</v>
      </c>
      <c r="AB2149" s="0" t="s">
        <v>54</v>
      </c>
      <c r="AC2149" s="0" t="n">
        <v>741</v>
      </c>
      <c r="AD2149" s="0" t="s">
        <v>9984</v>
      </c>
      <c r="AG2149" s="6" t="n">
        <v>42460</v>
      </c>
      <c r="AH2149" s="0" t="n">
        <v>29</v>
      </c>
      <c r="AI2149" s="0" t="n">
        <v>33</v>
      </c>
      <c r="AJ2149" s="6" t="n">
        <v>42460</v>
      </c>
      <c r="AK2149" s="0" t="n">
        <v>741</v>
      </c>
      <c r="AL2149" s="6" t="n">
        <v>42460</v>
      </c>
      <c r="AM2149" s="0" t="n">
        <v>507</v>
      </c>
      <c r="AN2149" s="0" t="n">
        <v>577</v>
      </c>
      <c r="AO2149" s="0" t="n">
        <v>591</v>
      </c>
      <c r="AP2149" s="0" t="n">
        <v>660</v>
      </c>
      <c r="AQ2149" s="0" t="s">
        <v>9305</v>
      </c>
      <c r="AR2149" s="0" t="s">
        <v>58</v>
      </c>
      <c r="AS2149" s="0" t="s">
        <v>7940</v>
      </c>
      <c r="AT2149" s="0" t="n">
        <v>13</v>
      </c>
      <c r="AU2149" s="0" t="n">
        <v>21</v>
      </c>
      <c r="AX2149" s="0" t="s">
        <v>7372</v>
      </c>
    </row>
    <row r="2150" customFormat="false" ht="15" hidden="false" customHeight="false" outlineLevel="0" collapsed="false">
      <c r="A2150" s="0" t="s">
        <v>11482</v>
      </c>
      <c r="B2150" s="0" t="s">
        <v>9300</v>
      </c>
      <c r="C2150" s="0" t="s">
        <v>11483</v>
      </c>
      <c r="D2150" s="1" t="s">
        <v>11484</v>
      </c>
      <c r="E2150" s="1" t="s">
        <v>11484</v>
      </c>
      <c r="G2150" s="5" t="s">
        <v>11484</v>
      </c>
      <c r="H2150" s="5"/>
      <c r="I2150" s="5"/>
      <c r="J2150" s="5"/>
      <c r="K2150" s="5"/>
      <c r="L2150" s="5"/>
      <c r="M2150" s="5"/>
      <c r="N2150" s="5"/>
      <c r="Q2150" s="0" t="s">
        <v>51</v>
      </c>
      <c r="R2150" s="0" t="s">
        <v>119</v>
      </c>
      <c r="S2150" s="0" t="n">
        <v>34</v>
      </c>
      <c r="T2150" s="0" t="n">
        <v>4643</v>
      </c>
      <c r="U2150" s="0" t="n">
        <v>4643</v>
      </c>
      <c r="V2150" s="0" t="n">
        <v>1107</v>
      </c>
      <c r="X2150" s="0" t="n">
        <v>18</v>
      </c>
      <c r="Y2150" s="0" t="s">
        <v>512</v>
      </c>
      <c r="AD2150" s="0" t="s">
        <v>11485</v>
      </c>
      <c r="AG2150" s="6" t="n">
        <v>40086</v>
      </c>
      <c r="AH2150" s="0" t="n">
        <v>2</v>
      </c>
      <c r="AI2150" s="0" t="n">
        <v>3</v>
      </c>
      <c r="AJ2150" s="6" t="n">
        <v>40086</v>
      </c>
      <c r="AK2150" s="0" t="n">
        <v>100</v>
      </c>
      <c r="AL2150" s="6" t="n">
        <v>40086</v>
      </c>
      <c r="AM2150" s="0" t="n">
        <v>14</v>
      </c>
      <c r="AN2150" s="0" t="n">
        <v>20</v>
      </c>
      <c r="AO2150" s="0" t="s">
        <v>56</v>
      </c>
      <c r="AP2150" s="0" t="s">
        <v>56</v>
      </c>
      <c r="AQ2150" s="0" t="s">
        <v>70</v>
      </c>
      <c r="AR2150" s="0" t="s">
        <v>70</v>
      </c>
      <c r="AS2150" s="0" t="s">
        <v>512</v>
      </c>
      <c r="AT2150" s="0" t="n">
        <v>0</v>
      </c>
      <c r="AU2150" s="0" t="n">
        <v>4</v>
      </c>
      <c r="AV2150" s="0" t="s">
        <v>9689</v>
      </c>
      <c r="AX2150" s="0" t="s">
        <v>7372</v>
      </c>
    </row>
    <row r="2151" customFormat="false" ht="15" hidden="false" customHeight="false" outlineLevel="0" collapsed="false">
      <c r="A2151" s="0" t="s">
        <v>11486</v>
      </c>
      <c r="B2151" s="0" t="s">
        <v>9300</v>
      </c>
      <c r="C2151" s="0" t="s">
        <v>11487</v>
      </c>
      <c r="D2151" s="1" t="s">
        <v>11488</v>
      </c>
      <c r="E2151" s="1" t="s">
        <v>11488</v>
      </c>
      <c r="G2151" s="5" t="s">
        <v>11488</v>
      </c>
      <c r="H2151" s="5"/>
      <c r="I2151" s="5"/>
      <c r="J2151" s="5"/>
      <c r="K2151" s="5"/>
      <c r="L2151" s="5"/>
      <c r="M2151" s="5"/>
      <c r="N2151" s="5"/>
      <c r="O2151" s="0" t="s">
        <v>11487</v>
      </c>
      <c r="P2151" s="0" t="s">
        <v>11489</v>
      </c>
      <c r="Q2151" s="0" t="s">
        <v>51</v>
      </c>
      <c r="R2151" s="0" t="s">
        <v>52</v>
      </c>
      <c r="S2151" s="0" t="n">
        <v>782</v>
      </c>
      <c r="T2151" s="0" t="n">
        <v>2899</v>
      </c>
      <c r="U2151" s="0" t="n">
        <v>2899</v>
      </c>
      <c r="X2151" s="0" t="n">
        <v>29</v>
      </c>
      <c r="Y2151" s="0" t="s">
        <v>1154</v>
      </c>
      <c r="Z2151" s="0" t="n">
        <v>2899</v>
      </c>
      <c r="AA2151" s="0" t="s">
        <v>54</v>
      </c>
      <c r="AB2151" s="0" t="s">
        <v>54</v>
      </c>
      <c r="AC2151" s="0" t="n">
        <v>3.594</v>
      </c>
      <c r="AD2151" s="0" t="s">
        <v>11490</v>
      </c>
      <c r="AG2151" s="6" t="n">
        <v>42460</v>
      </c>
      <c r="AH2151" s="0" t="n">
        <v>43</v>
      </c>
      <c r="AI2151" s="0" t="n">
        <v>48</v>
      </c>
      <c r="AJ2151" s="6" t="n">
        <v>42460</v>
      </c>
      <c r="AK2151" s="0" t="n">
        <v>3.594</v>
      </c>
      <c r="AL2151" s="6" t="n">
        <v>42460</v>
      </c>
      <c r="AM2151" s="0" t="n">
        <v>752</v>
      </c>
      <c r="AN2151" s="0" t="n">
        <v>856</v>
      </c>
      <c r="AO2151" s="0" t="n">
        <v>971</v>
      </c>
      <c r="AP2151" s="0" t="n">
        <v>1.085</v>
      </c>
      <c r="AQ2151" s="0" t="s">
        <v>9305</v>
      </c>
      <c r="AR2151" s="0" t="s">
        <v>58</v>
      </c>
      <c r="AS2151" s="0" t="s">
        <v>1154</v>
      </c>
      <c r="AT2151" s="0" t="n">
        <v>21</v>
      </c>
      <c r="AU2151" s="0" t="n">
        <v>25</v>
      </c>
      <c r="AV2151" s="0" t="s">
        <v>7372</v>
      </c>
      <c r="AX2151" s="0" t="s">
        <v>7372</v>
      </c>
    </row>
    <row r="2152" customFormat="false" ht="15" hidden="false" customHeight="false" outlineLevel="0" collapsed="false">
      <c r="A2152" s="0" t="s">
        <v>11491</v>
      </c>
      <c r="B2152" s="0" t="s">
        <v>9300</v>
      </c>
      <c r="C2152" s="0" t="s">
        <v>11492</v>
      </c>
      <c r="D2152" s="1" t="s">
        <v>11493</v>
      </c>
      <c r="E2152" s="1" t="s">
        <v>11493</v>
      </c>
      <c r="G2152" s="5" t="s">
        <v>11493</v>
      </c>
      <c r="H2152" s="5"/>
      <c r="I2152" s="5"/>
      <c r="J2152" s="5"/>
      <c r="K2152" s="5"/>
      <c r="L2152" s="5"/>
      <c r="M2152" s="5"/>
      <c r="N2152" s="5"/>
      <c r="O2152" s="0" t="s">
        <v>11492</v>
      </c>
      <c r="P2152" s="0" t="s">
        <v>11494</v>
      </c>
      <c r="Q2152" s="0" t="s">
        <v>51</v>
      </c>
      <c r="R2152" s="0" t="s">
        <v>52</v>
      </c>
      <c r="S2152" s="0" t="n">
        <v>28.795</v>
      </c>
      <c r="T2152" s="0" t="n">
        <v>2932</v>
      </c>
      <c r="U2152" s="0" t="n">
        <v>2932</v>
      </c>
      <c r="V2152" s="0" t="n">
        <v>4531</v>
      </c>
      <c r="W2152" s="0" t="s">
        <v>11495</v>
      </c>
      <c r="X2152" s="0" t="n">
        <v>981</v>
      </c>
      <c r="Y2152" s="0" t="s">
        <v>1154</v>
      </c>
      <c r="Z2152" s="0" t="n">
        <v>2932</v>
      </c>
      <c r="AA2152" s="0" t="s">
        <v>54</v>
      </c>
      <c r="AB2152" s="0" t="s">
        <v>54</v>
      </c>
      <c r="AC2152" s="0" t="n">
        <v>99.389</v>
      </c>
      <c r="AD2152" s="0" t="s">
        <v>10397</v>
      </c>
      <c r="AG2152" s="6" t="n">
        <v>42460</v>
      </c>
      <c r="AH2152" s="0" t="n">
        <v>756</v>
      </c>
      <c r="AI2152" s="0" t="n">
        <v>861</v>
      </c>
      <c r="AJ2152" s="6" t="n">
        <v>42460</v>
      </c>
      <c r="AK2152" s="0" t="n">
        <v>99.389</v>
      </c>
      <c r="AL2152" s="6" t="n">
        <v>42460</v>
      </c>
      <c r="AM2152" s="0" t="n">
        <v>22.341</v>
      </c>
      <c r="AN2152" s="0" t="n">
        <v>25.436</v>
      </c>
      <c r="AO2152" s="0" t="n">
        <v>13.191</v>
      </c>
      <c r="AP2152" s="0" t="n">
        <v>14.739</v>
      </c>
      <c r="AQ2152" s="0" t="s">
        <v>9305</v>
      </c>
      <c r="AR2152" s="0" t="s">
        <v>58</v>
      </c>
      <c r="AS2152" s="0" t="s">
        <v>1154</v>
      </c>
      <c r="AT2152" s="0" t="n">
        <v>135</v>
      </c>
      <c r="AU2152" s="0" t="n">
        <v>211</v>
      </c>
      <c r="AV2152" s="0" t="s">
        <v>7372</v>
      </c>
      <c r="AX2152" s="0" t="s">
        <v>7372</v>
      </c>
      <c r="AY2152" s="0" t="s">
        <v>11496</v>
      </c>
    </row>
    <row r="2153" customFormat="false" ht="15" hidden="false" customHeight="false" outlineLevel="0" collapsed="false">
      <c r="A2153" s="0" t="s">
        <v>11497</v>
      </c>
      <c r="B2153" s="0" t="s">
        <v>9300</v>
      </c>
      <c r="C2153" s="0" t="s">
        <v>11498</v>
      </c>
      <c r="D2153" s="1" t="s">
        <v>11499</v>
      </c>
      <c r="E2153" s="1" t="s">
        <v>11499</v>
      </c>
      <c r="G2153" s="5" t="s">
        <v>11499</v>
      </c>
      <c r="H2153" s="5"/>
      <c r="I2153" s="5"/>
      <c r="J2153" s="5"/>
      <c r="K2153" s="5"/>
      <c r="L2153" s="5"/>
      <c r="M2153" s="5"/>
      <c r="N2153" s="5"/>
      <c r="O2153" s="0" t="s">
        <v>11498</v>
      </c>
      <c r="P2153" s="0" t="s">
        <v>11500</v>
      </c>
      <c r="Q2153" s="0" t="s">
        <v>51</v>
      </c>
      <c r="R2153" s="0" t="s">
        <v>52</v>
      </c>
      <c r="S2153" s="0" t="n">
        <v>2.789</v>
      </c>
      <c r="T2153" s="0" t="n">
        <v>2611</v>
      </c>
      <c r="U2153" s="0" t="n">
        <v>2611</v>
      </c>
      <c r="X2153" s="0" t="n">
        <v>104</v>
      </c>
      <c r="Y2153" s="0" t="s">
        <v>1154</v>
      </c>
      <c r="Z2153" s="0" t="n">
        <v>2611</v>
      </c>
      <c r="AA2153" s="0" t="s">
        <v>54</v>
      </c>
      <c r="AB2153" s="0" t="s">
        <v>54</v>
      </c>
      <c r="AC2153" s="0" t="n">
        <v>14.29</v>
      </c>
      <c r="AD2153" s="0" t="s">
        <v>11501</v>
      </c>
      <c r="AG2153" s="6" t="n">
        <v>42460</v>
      </c>
      <c r="AH2153" s="0" t="n">
        <v>59</v>
      </c>
      <c r="AI2153" s="0" t="n">
        <v>67</v>
      </c>
      <c r="AJ2153" s="6" t="n">
        <v>42460</v>
      </c>
      <c r="AK2153" s="0" t="n">
        <v>14.29</v>
      </c>
      <c r="AL2153" s="6" t="n">
        <v>42460</v>
      </c>
      <c r="AM2153" s="0" t="n">
        <v>3.713</v>
      </c>
      <c r="AN2153" s="0" t="n">
        <v>4.227</v>
      </c>
      <c r="AO2153" s="0" t="n">
        <v>2.212</v>
      </c>
      <c r="AP2153" s="0" t="n">
        <v>2.471</v>
      </c>
      <c r="AQ2153" s="0" t="s">
        <v>9305</v>
      </c>
      <c r="AR2153" s="0" t="s">
        <v>58</v>
      </c>
      <c r="AS2153" s="0" t="s">
        <v>1154</v>
      </c>
      <c r="AT2153" s="0" t="n">
        <v>32</v>
      </c>
      <c r="AU2153" s="0" t="n">
        <v>47</v>
      </c>
      <c r="AV2153" s="0" t="s">
        <v>7372</v>
      </c>
      <c r="AX2153" s="0" t="s">
        <v>7372</v>
      </c>
      <c r="AY2153" s="0" t="s">
        <v>11502</v>
      </c>
    </row>
    <row r="2154" customFormat="false" ht="15" hidden="false" customHeight="false" outlineLevel="0" collapsed="false">
      <c r="A2154" s="0" t="s">
        <v>11503</v>
      </c>
      <c r="B2154" s="0" t="s">
        <v>9300</v>
      </c>
      <c r="C2154" s="0" t="s">
        <v>11504</v>
      </c>
      <c r="D2154" s="1" t="s">
        <v>11505</v>
      </c>
      <c r="E2154" s="1" t="s">
        <v>11505</v>
      </c>
      <c r="G2154" s="5" t="s">
        <v>11505</v>
      </c>
      <c r="H2154" s="5"/>
      <c r="I2154" s="5"/>
      <c r="J2154" s="5"/>
      <c r="K2154" s="5"/>
      <c r="L2154" s="5"/>
      <c r="M2154" s="5"/>
      <c r="N2154" s="5"/>
      <c r="O2154" s="0" t="s">
        <v>11504</v>
      </c>
      <c r="P2154" s="0" t="s">
        <v>11506</v>
      </c>
      <c r="Q2154" s="0" t="s">
        <v>51</v>
      </c>
      <c r="R2154" s="0" t="s">
        <v>52</v>
      </c>
      <c r="S2154" s="0" t="n">
        <v>3.944</v>
      </c>
      <c r="T2154" s="0" t="n">
        <v>8552</v>
      </c>
      <c r="U2154" s="0" t="n">
        <v>8552</v>
      </c>
      <c r="W2154" s="0" t="s">
        <v>11507</v>
      </c>
      <c r="X2154" s="0" t="n">
        <v>921</v>
      </c>
      <c r="Y2154" s="0" t="s">
        <v>1154</v>
      </c>
      <c r="Z2154" s="0" t="n">
        <v>8552</v>
      </c>
      <c r="AA2154" s="0" t="s">
        <v>54</v>
      </c>
      <c r="AB2154" s="0" t="s">
        <v>54</v>
      </c>
      <c r="AC2154" s="0" t="n">
        <v>20.607</v>
      </c>
      <c r="AD2154" s="0" t="s">
        <v>11508</v>
      </c>
      <c r="AG2154" s="6" t="n">
        <v>42460</v>
      </c>
      <c r="AH2154" s="0" t="e">
        <f aca="false">+ac0-64</f>
        <v>#NAME?</v>
      </c>
      <c r="AI2154" s="0" t="e">
        <f aca="false">+ac0-73</f>
        <v>#NAME?</v>
      </c>
      <c r="AJ2154" s="6" t="n">
        <v>42460</v>
      </c>
      <c r="AK2154" s="0" t="n">
        <v>20.607</v>
      </c>
      <c r="AL2154" s="6" t="n">
        <v>42460</v>
      </c>
      <c r="AM2154" s="0" t="n">
        <v>3.704</v>
      </c>
      <c r="AN2154" s="0" t="n">
        <v>4.217</v>
      </c>
      <c r="AO2154" s="0" t="n">
        <v>3.478</v>
      </c>
      <c r="AP2154" s="0" t="n">
        <v>3.886</v>
      </c>
      <c r="AQ2154" s="0" t="s">
        <v>9305</v>
      </c>
      <c r="AR2154" s="0" t="s">
        <v>58</v>
      </c>
      <c r="AS2154" s="0" t="s">
        <v>1154</v>
      </c>
      <c r="AT2154" s="0" t="n">
        <v>68</v>
      </c>
      <c r="AU2154" s="0" t="n">
        <v>104</v>
      </c>
      <c r="AX2154" s="0" t="s">
        <v>7372</v>
      </c>
    </row>
    <row r="2155" customFormat="false" ht="15" hidden="false" customHeight="false" outlineLevel="0" collapsed="false">
      <c r="A2155" s="0" t="s">
        <v>11509</v>
      </c>
      <c r="B2155" s="0" t="s">
        <v>9300</v>
      </c>
      <c r="C2155" s="0" t="s">
        <v>11510</v>
      </c>
      <c r="D2155" s="1" t="s">
        <v>11511</v>
      </c>
      <c r="E2155" s="1" t="s">
        <v>11511</v>
      </c>
      <c r="G2155" s="5" t="s">
        <v>11511</v>
      </c>
      <c r="H2155" s="5"/>
      <c r="I2155" s="5"/>
      <c r="J2155" s="5"/>
      <c r="K2155" s="5"/>
      <c r="L2155" s="5"/>
      <c r="M2155" s="5"/>
      <c r="N2155" s="5"/>
      <c r="O2155" s="0" t="s">
        <v>11510</v>
      </c>
      <c r="P2155" s="0" t="s">
        <v>11512</v>
      </c>
      <c r="Q2155" s="0" t="s">
        <v>51</v>
      </c>
      <c r="R2155" s="0" t="s">
        <v>52</v>
      </c>
      <c r="S2155" s="0" t="n">
        <v>97</v>
      </c>
      <c r="T2155" s="0" t="n">
        <v>2611</v>
      </c>
      <c r="U2155" s="0" t="n">
        <v>2611</v>
      </c>
      <c r="V2155" s="0" t="n">
        <v>2611</v>
      </c>
      <c r="X2155" s="0" t="n">
        <v>12</v>
      </c>
      <c r="Y2155" s="0" t="s">
        <v>53</v>
      </c>
      <c r="Z2155" s="0" t="n">
        <v>2611</v>
      </c>
      <c r="AA2155" s="0" t="s">
        <v>54</v>
      </c>
      <c r="AB2155" s="0" t="s">
        <v>54</v>
      </c>
      <c r="AC2155" s="0" t="n">
        <v>655</v>
      </c>
      <c r="AD2155" s="0" t="s">
        <v>11513</v>
      </c>
      <c r="AG2155" s="6" t="n">
        <v>42735</v>
      </c>
      <c r="AH2155" s="0" t="n">
        <v>10</v>
      </c>
      <c r="AI2155" s="0" t="n">
        <v>11</v>
      </c>
      <c r="AJ2155" s="6" t="n">
        <v>42735</v>
      </c>
      <c r="AK2155" s="0" t="n">
        <v>655</v>
      </c>
      <c r="AL2155" s="6" t="n">
        <v>42735</v>
      </c>
      <c r="AM2155" s="0" t="n">
        <v>113</v>
      </c>
      <c r="AN2155" s="0" t="n">
        <v>119</v>
      </c>
      <c r="AO2155" s="0" t="n">
        <v>228</v>
      </c>
      <c r="AP2155" s="0" t="n">
        <v>254</v>
      </c>
      <c r="AQ2155" s="0" t="s">
        <v>9305</v>
      </c>
      <c r="AR2155" s="0" t="s">
        <v>58</v>
      </c>
      <c r="AS2155" s="0" t="s">
        <v>53</v>
      </c>
      <c r="AT2155" s="0" t="n">
        <v>8</v>
      </c>
      <c r="AU2155" s="0" t="n">
        <v>9</v>
      </c>
      <c r="AX2155" s="0" t="s">
        <v>7372</v>
      </c>
      <c r="AY2155" s="0" t="s">
        <v>11514</v>
      </c>
    </row>
    <row r="2156" customFormat="false" ht="15" hidden="false" customHeight="false" outlineLevel="0" collapsed="false">
      <c r="A2156" s="0" t="s">
        <v>11515</v>
      </c>
      <c r="B2156" s="0" t="s">
        <v>9300</v>
      </c>
      <c r="C2156" s="0" t="s">
        <v>11516</v>
      </c>
      <c r="D2156" s="1" t="s">
        <v>11517</v>
      </c>
      <c r="E2156" s="1" t="s">
        <v>11517</v>
      </c>
      <c r="G2156" s="5" t="s">
        <v>11517</v>
      </c>
      <c r="H2156" s="5"/>
      <c r="I2156" s="5"/>
      <c r="J2156" s="5"/>
      <c r="K2156" s="5"/>
      <c r="L2156" s="5"/>
      <c r="M2156" s="5"/>
      <c r="N2156" s="5"/>
      <c r="O2156" s="0" t="s">
        <v>11516</v>
      </c>
      <c r="P2156" s="0" t="s">
        <v>11518</v>
      </c>
      <c r="Q2156" s="0" t="s">
        <v>51</v>
      </c>
      <c r="R2156" s="0" t="s">
        <v>52</v>
      </c>
      <c r="S2156" s="0" t="n">
        <v>1.041</v>
      </c>
      <c r="T2156" s="0" t="n">
        <v>2660</v>
      </c>
      <c r="U2156" s="0" t="n">
        <v>2660</v>
      </c>
      <c r="W2156" s="0" t="s">
        <v>11519</v>
      </c>
      <c r="X2156" s="0" t="n">
        <v>999</v>
      </c>
      <c r="Y2156" s="0" t="s">
        <v>1154</v>
      </c>
      <c r="Z2156" s="0" t="n">
        <v>2660</v>
      </c>
      <c r="AA2156" s="0" t="s">
        <v>54</v>
      </c>
      <c r="AB2156" s="0" t="s">
        <v>54</v>
      </c>
      <c r="AC2156" s="0" t="n">
        <v>2.903</v>
      </c>
      <c r="AD2156" s="0" t="s">
        <v>10429</v>
      </c>
      <c r="AG2156" s="6" t="n">
        <v>42460</v>
      </c>
      <c r="AH2156" s="0" t="n">
        <v>57</v>
      </c>
      <c r="AI2156" s="0" t="n">
        <v>65</v>
      </c>
      <c r="AJ2156" s="6" t="n">
        <v>42460</v>
      </c>
      <c r="AK2156" s="0" t="n">
        <v>2.903</v>
      </c>
      <c r="AL2156" s="6" t="n">
        <v>42460</v>
      </c>
      <c r="AM2156" s="0" t="n">
        <v>1.07</v>
      </c>
      <c r="AN2156" s="0" t="n">
        <v>1.218</v>
      </c>
      <c r="AO2156" s="0" t="n">
        <v>1.253</v>
      </c>
      <c r="AP2156" s="0" t="n">
        <v>1.4</v>
      </c>
      <c r="AQ2156" s="0" t="s">
        <v>9305</v>
      </c>
      <c r="AR2156" s="0" t="s">
        <v>58</v>
      </c>
      <c r="AS2156" s="0" t="s">
        <v>1154</v>
      </c>
      <c r="AT2156" s="0" t="n">
        <v>35</v>
      </c>
      <c r="AU2156" s="0" t="n">
        <v>73</v>
      </c>
      <c r="AV2156" s="0" t="s">
        <v>7372</v>
      </c>
      <c r="AW2156" s="0" t="s">
        <v>7372</v>
      </c>
      <c r="AX2156" s="0" t="s">
        <v>7372</v>
      </c>
    </row>
    <row r="2157" customFormat="false" ht="15" hidden="false" customHeight="false" outlineLevel="0" collapsed="false">
      <c r="A2157" s="0" t="s">
        <v>11520</v>
      </c>
      <c r="B2157" s="0" t="s">
        <v>9300</v>
      </c>
      <c r="C2157" s="0" t="s">
        <v>11521</v>
      </c>
      <c r="D2157" s="1" t="s">
        <v>11522</v>
      </c>
      <c r="E2157" s="1" t="s">
        <v>11522</v>
      </c>
      <c r="G2157" s="5" t="s">
        <v>11522</v>
      </c>
      <c r="H2157" s="5"/>
      <c r="I2157" s="5"/>
      <c r="J2157" s="5"/>
      <c r="K2157" s="5"/>
      <c r="L2157" s="5"/>
      <c r="M2157" s="5"/>
      <c r="N2157" s="5"/>
      <c r="O2157" s="0" t="s">
        <v>11521</v>
      </c>
      <c r="P2157" s="0" t="s">
        <v>11523</v>
      </c>
      <c r="Q2157" s="0" t="s">
        <v>51</v>
      </c>
      <c r="R2157" s="0" t="s">
        <v>52</v>
      </c>
      <c r="S2157" s="0" t="n">
        <v>89.091</v>
      </c>
      <c r="T2157" s="0" t="n">
        <v>2712</v>
      </c>
      <c r="U2157" s="0" t="n">
        <v>2712</v>
      </c>
      <c r="V2157" s="0" t="n">
        <v>2611</v>
      </c>
      <c r="W2157" s="0" t="s">
        <v>11524</v>
      </c>
      <c r="X2157" s="0" t="n">
        <v>989</v>
      </c>
      <c r="Y2157" s="0" t="s">
        <v>1154</v>
      </c>
      <c r="Z2157" s="0" t="n">
        <v>2712</v>
      </c>
      <c r="AA2157" s="0" t="s">
        <v>54</v>
      </c>
      <c r="AB2157" s="0" t="s">
        <v>54</v>
      </c>
      <c r="AC2157" s="0" t="n">
        <v>335.244</v>
      </c>
      <c r="AD2157" s="0" t="s">
        <v>9312</v>
      </c>
      <c r="AG2157" s="6" t="n">
        <v>42460</v>
      </c>
      <c r="AH2157" s="0" t="n">
        <v>1.343</v>
      </c>
      <c r="AI2157" s="0" t="n">
        <v>1.529</v>
      </c>
      <c r="AJ2157" s="6" t="n">
        <v>42460</v>
      </c>
      <c r="AK2157" s="0" t="n">
        <v>335.244</v>
      </c>
      <c r="AL2157" s="6" t="n">
        <v>42460</v>
      </c>
      <c r="AM2157" s="0" t="n">
        <v>97.879</v>
      </c>
      <c r="AN2157" s="0" t="n">
        <v>111.436</v>
      </c>
      <c r="AO2157" s="0" t="n">
        <v>26.153</v>
      </c>
      <c r="AP2157" s="0" t="n">
        <v>29.222</v>
      </c>
      <c r="AQ2157" s="0" t="s">
        <v>9305</v>
      </c>
      <c r="AR2157" s="0" t="s">
        <v>58</v>
      </c>
      <c r="AS2157" s="0" t="s">
        <v>1154</v>
      </c>
      <c r="AT2157" s="0" t="n">
        <v>1162</v>
      </c>
      <c r="AU2157" s="0" t="n">
        <v>1.44</v>
      </c>
      <c r="AV2157" s="0" t="s">
        <v>7372</v>
      </c>
      <c r="AX2157" s="0" t="s">
        <v>7372</v>
      </c>
      <c r="AY2157" s="0" t="s">
        <v>9928</v>
      </c>
    </row>
    <row r="2158" customFormat="false" ht="15" hidden="false" customHeight="false" outlineLevel="0" collapsed="false">
      <c r="A2158" s="0" t="s">
        <v>11525</v>
      </c>
      <c r="B2158" s="0" t="s">
        <v>9300</v>
      </c>
      <c r="C2158" s="0" t="s">
        <v>11526</v>
      </c>
      <c r="D2158" s="1" t="s">
        <v>11527</v>
      </c>
      <c r="E2158" s="1" t="s">
        <v>11527</v>
      </c>
      <c r="G2158" s="5" t="s">
        <v>11527</v>
      </c>
      <c r="H2158" s="5"/>
      <c r="I2158" s="5"/>
      <c r="J2158" s="5"/>
      <c r="K2158" s="5"/>
      <c r="L2158" s="5"/>
      <c r="M2158" s="5"/>
      <c r="N2158" s="5"/>
      <c r="O2158" s="0" t="s">
        <v>11526</v>
      </c>
      <c r="P2158" s="0" t="s">
        <v>11528</v>
      </c>
      <c r="Q2158" s="0" t="s">
        <v>51</v>
      </c>
      <c r="R2158" s="0" t="s">
        <v>52</v>
      </c>
      <c r="S2158" s="0" t="n">
        <v>140</v>
      </c>
      <c r="T2158" s="0" t="n">
        <v>2599</v>
      </c>
      <c r="U2158" s="0" t="n">
        <v>2599</v>
      </c>
      <c r="V2158" s="0" t="n">
        <v>4674</v>
      </c>
      <c r="X2158" s="0" t="n">
        <v>5</v>
      </c>
      <c r="Y2158" s="0" t="s">
        <v>512</v>
      </c>
      <c r="Z2158" s="0" t="n">
        <v>2599</v>
      </c>
      <c r="AA2158" s="0" t="s">
        <v>54</v>
      </c>
      <c r="AB2158" s="0" t="s">
        <v>54</v>
      </c>
      <c r="AC2158" s="0" t="n">
        <v>480</v>
      </c>
      <c r="AD2158" s="0" t="s">
        <v>9381</v>
      </c>
      <c r="AG2158" s="6" t="n">
        <v>42735</v>
      </c>
      <c r="AH2158" s="0" t="n">
        <v>11</v>
      </c>
      <c r="AI2158" s="0" t="n">
        <v>12</v>
      </c>
      <c r="AJ2158" s="6" t="n">
        <v>42735</v>
      </c>
      <c r="AK2158" s="0" t="n">
        <v>480</v>
      </c>
      <c r="AL2158" s="6" t="n">
        <v>42735</v>
      </c>
      <c r="AM2158" s="0" t="n">
        <v>223</v>
      </c>
      <c r="AN2158" s="0" t="n">
        <v>235</v>
      </c>
      <c r="AO2158" s="0" t="s">
        <v>56</v>
      </c>
      <c r="AP2158" s="0" t="s">
        <v>56</v>
      </c>
      <c r="AQ2158" s="0" t="s">
        <v>70</v>
      </c>
      <c r="AR2158" s="0" t="s">
        <v>70</v>
      </c>
      <c r="AS2158" s="0" t="s">
        <v>512</v>
      </c>
      <c r="AT2158" s="0" t="n">
        <v>3</v>
      </c>
      <c r="AU2158" s="0" t="n">
        <v>3</v>
      </c>
      <c r="AV2158" s="0" t="s">
        <v>7372</v>
      </c>
      <c r="AX2158" s="0" t="s">
        <v>7372</v>
      </c>
    </row>
    <row r="2159" customFormat="false" ht="15" hidden="false" customHeight="false" outlineLevel="0" collapsed="false">
      <c r="A2159" s="0" t="s">
        <v>11529</v>
      </c>
      <c r="B2159" s="0" t="s">
        <v>9300</v>
      </c>
      <c r="C2159" s="0" t="s">
        <v>11530</v>
      </c>
      <c r="D2159" s="1" t="s">
        <v>11531</v>
      </c>
      <c r="E2159" s="1" t="s">
        <v>11531</v>
      </c>
      <c r="G2159" s="5" t="s">
        <v>11531</v>
      </c>
      <c r="H2159" s="5"/>
      <c r="I2159" s="5"/>
      <c r="J2159" s="5"/>
      <c r="K2159" s="5"/>
      <c r="L2159" s="5"/>
      <c r="M2159" s="5"/>
      <c r="N2159" s="5"/>
      <c r="Q2159" s="0" t="s">
        <v>51</v>
      </c>
      <c r="R2159" s="0" t="s">
        <v>52</v>
      </c>
      <c r="S2159" s="0" t="n">
        <v>170</v>
      </c>
      <c r="T2159" s="0" t="n">
        <v>2229</v>
      </c>
      <c r="U2159" s="0" t="n">
        <v>2229</v>
      </c>
      <c r="V2159" s="0" t="n">
        <v>4669</v>
      </c>
      <c r="X2159" s="0" t="n">
        <v>5</v>
      </c>
      <c r="Y2159" s="0" t="s">
        <v>512</v>
      </c>
      <c r="AD2159" s="0" t="s">
        <v>9381</v>
      </c>
      <c r="AG2159" s="6" t="n">
        <v>34789</v>
      </c>
      <c r="AH2159" s="0" t="n">
        <v>2</v>
      </c>
      <c r="AI2159" s="0" t="n">
        <v>2</v>
      </c>
      <c r="AJ2159" s="6" t="n">
        <v>34789</v>
      </c>
      <c r="AK2159" s="0" t="n">
        <v>258</v>
      </c>
      <c r="AL2159" s="6" t="n">
        <v>34789</v>
      </c>
      <c r="AM2159" s="0" t="n">
        <v>157</v>
      </c>
      <c r="AN2159" s="0" t="n">
        <v>178</v>
      </c>
      <c r="AO2159" s="0" t="s">
        <v>56</v>
      </c>
      <c r="AP2159" s="0" t="s">
        <v>56</v>
      </c>
      <c r="AQ2159" s="0" t="s">
        <v>70</v>
      </c>
      <c r="AR2159" s="0" t="s">
        <v>70</v>
      </c>
      <c r="AS2159" s="0" t="s">
        <v>512</v>
      </c>
      <c r="AT2159" s="0" t="n">
        <v>0</v>
      </c>
      <c r="AU2159" s="0" t="n">
        <v>4</v>
      </c>
      <c r="AV2159" s="0" t="s">
        <v>7372</v>
      </c>
      <c r="AX2159" s="0" t="s">
        <v>7372</v>
      </c>
    </row>
    <row r="2160" customFormat="false" ht="15" hidden="false" customHeight="false" outlineLevel="0" collapsed="false">
      <c r="A2160" s="0" t="s">
        <v>11532</v>
      </c>
      <c r="B2160" s="0" t="s">
        <v>9300</v>
      </c>
      <c r="C2160" s="0" t="s">
        <v>11533</v>
      </c>
      <c r="D2160" s="1" t="s">
        <v>11534</v>
      </c>
      <c r="E2160" s="1" t="s">
        <v>11534</v>
      </c>
      <c r="G2160" s="5" t="s">
        <v>11534</v>
      </c>
      <c r="H2160" s="5"/>
      <c r="I2160" s="5"/>
      <c r="J2160" s="5"/>
      <c r="K2160" s="5"/>
      <c r="L2160" s="5"/>
      <c r="M2160" s="5"/>
      <c r="N2160" s="5"/>
      <c r="O2160" s="0" t="s">
        <v>11533</v>
      </c>
      <c r="P2160" s="0" t="s">
        <v>11535</v>
      </c>
      <c r="Q2160" s="0" t="s">
        <v>51</v>
      </c>
      <c r="R2160" s="0" t="s">
        <v>52</v>
      </c>
      <c r="S2160" s="0" t="n">
        <v>1.266</v>
      </c>
      <c r="T2160" s="0" t="n">
        <v>2016</v>
      </c>
      <c r="U2160" s="0" t="n">
        <v>2016</v>
      </c>
      <c r="V2160" s="0" t="n">
        <v>2059</v>
      </c>
      <c r="W2160" s="0" t="s">
        <v>11536</v>
      </c>
      <c r="X2160" s="0" t="n">
        <v>71</v>
      </c>
      <c r="Y2160" s="0" t="s">
        <v>1154</v>
      </c>
      <c r="Z2160" s="0" t="n">
        <v>2016</v>
      </c>
      <c r="AA2160" s="0" t="s">
        <v>54</v>
      </c>
      <c r="AB2160" s="0" t="s">
        <v>54</v>
      </c>
      <c r="AC2160" s="0" t="n">
        <v>4.087</v>
      </c>
      <c r="AD2160" s="0" t="s">
        <v>9312</v>
      </c>
      <c r="AG2160" s="6" t="n">
        <v>42460</v>
      </c>
      <c r="AH2160" s="0" t="n">
        <v>57</v>
      </c>
      <c r="AI2160" s="0" t="n">
        <v>65</v>
      </c>
      <c r="AJ2160" s="6" t="n">
        <v>42460</v>
      </c>
      <c r="AK2160" s="0" t="n">
        <v>4.087</v>
      </c>
      <c r="AL2160" s="6" t="n">
        <v>42460</v>
      </c>
      <c r="AM2160" s="0" t="n">
        <v>1.845</v>
      </c>
      <c r="AN2160" s="0" t="n">
        <v>2.101</v>
      </c>
      <c r="AO2160" s="0" t="n">
        <v>805</v>
      </c>
      <c r="AP2160" s="0" t="n">
        <v>900</v>
      </c>
      <c r="AQ2160" s="0" t="s">
        <v>9305</v>
      </c>
      <c r="AR2160" s="0" t="s">
        <v>58</v>
      </c>
      <c r="AS2160" s="0" t="s">
        <v>1154</v>
      </c>
      <c r="AT2160" s="0" t="n">
        <v>24</v>
      </c>
      <c r="AU2160" s="0" t="n">
        <v>46</v>
      </c>
      <c r="AV2160" s="0" t="s">
        <v>7372</v>
      </c>
      <c r="AX2160" s="0" t="s">
        <v>7372</v>
      </c>
    </row>
    <row r="2161" customFormat="false" ht="15" hidden="false" customHeight="false" outlineLevel="0" collapsed="false">
      <c r="A2161" s="0" t="s">
        <v>11537</v>
      </c>
      <c r="B2161" s="0" t="s">
        <v>9300</v>
      </c>
      <c r="C2161" s="0" t="s">
        <v>11538</v>
      </c>
      <c r="D2161" s="1" t="s">
        <v>11539</v>
      </c>
      <c r="E2161" s="1" t="s">
        <v>11539</v>
      </c>
      <c r="G2161" s="5" t="s">
        <v>11539</v>
      </c>
      <c r="H2161" s="5" t="s">
        <v>11540</v>
      </c>
      <c r="I2161" s="5" t="s">
        <v>11541</v>
      </c>
      <c r="J2161" s="5"/>
      <c r="K2161" s="5"/>
      <c r="L2161" s="5"/>
      <c r="M2161" s="5"/>
      <c r="N2161" s="5"/>
      <c r="O2161" s="0" t="s">
        <v>11538</v>
      </c>
      <c r="P2161" s="0" t="s">
        <v>11542</v>
      </c>
      <c r="Q2161" s="0" t="s">
        <v>51</v>
      </c>
      <c r="R2161" s="0" t="s">
        <v>52</v>
      </c>
      <c r="S2161" s="0" t="n">
        <v>555</v>
      </c>
      <c r="T2161" s="0" t="n">
        <v>2120</v>
      </c>
      <c r="U2161" s="0" t="n">
        <v>2120</v>
      </c>
      <c r="X2161" s="0" t="n">
        <v>38</v>
      </c>
      <c r="Y2161" s="0" t="s">
        <v>1154</v>
      </c>
      <c r="Z2161" s="0" t="n">
        <v>2120</v>
      </c>
      <c r="AA2161" s="0" t="s">
        <v>54</v>
      </c>
      <c r="AB2161" s="0" t="s">
        <v>54</v>
      </c>
      <c r="AC2161" s="0" t="n">
        <v>1.799</v>
      </c>
      <c r="AD2161" s="0" t="s">
        <v>9387</v>
      </c>
      <c r="AG2161" s="6" t="n">
        <v>42460</v>
      </c>
      <c r="AH2161" s="0" t="n">
        <v>27</v>
      </c>
      <c r="AI2161" s="0" t="n">
        <v>31</v>
      </c>
      <c r="AJ2161" s="6" t="n">
        <v>42460</v>
      </c>
      <c r="AK2161" s="0" t="n">
        <v>1.799</v>
      </c>
      <c r="AL2161" s="6" t="n">
        <v>42460</v>
      </c>
      <c r="AM2161" s="0" t="n">
        <v>929</v>
      </c>
      <c r="AN2161" s="0" t="n">
        <v>1.058</v>
      </c>
      <c r="AO2161" s="0" t="n">
        <v>863</v>
      </c>
      <c r="AP2161" s="0" t="n">
        <v>964</v>
      </c>
      <c r="AQ2161" s="0" t="s">
        <v>9305</v>
      </c>
      <c r="AR2161" s="0" t="s">
        <v>58</v>
      </c>
      <c r="AS2161" s="0" t="s">
        <v>1154</v>
      </c>
      <c r="AT2161" s="0" t="n">
        <v>15</v>
      </c>
      <c r="AU2161" s="0" t="n">
        <v>21</v>
      </c>
      <c r="AV2161" s="0" t="s">
        <v>9312</v>
      </c>
      <c r="AX2161" s="0" t="s">
        <v>7372</v>
      </c>
      <c r="AY2161" s="0" t="s">
        <v>11543</v>
      </c>
    </row>
    <row r="2162" customFormat="false" ht="15" hidden="false" customHeight="false" outlineLevel="0" collapsed="false">
      <c r="A2162" s="0" t="s">
        <v>11544</v>
      </c>
      <c r="B2162" s="0" t="s">
        <v>9300</v>
      </c>
      <c r="C2162" s="0" t="s">
        <v>11545</v>
      </c>
      <c r="D2162" s="1" t="s">
        <v>11546</v>
      </c>
      <c r="E2162" s="1" t="s">
        <v>11546</v>
      </c>
      <c r="G2162" s="5" t="s">
        <v>11546</v>
      </c>
      <c r="H2162" s="5"/>
      <c r="I2162" s="5"/>
      <c r="J2162" s="5"/>
      <c r="K2162" s="5"/>
      <c r="L2162" s="5"/>
      <c r="M2162" s="5"/>
      <c r="N2162" s="5"/>
      <c r="O2162" s="0" t="s">
        <v>11545</v>
      </c>
      <c r="P2162" s="0" t="s">
        <v>11547</v>
      </c>
      <c r="Q2162" s="0" t="s">
        <v>51</v>
      </c>
      <c r="R2162" s="0" t="s">
        <v>52</v>
      </c>
      <c r="S2162" s="0" t="n">
        <v>10.23</v>
      </c>
      <c r="T2162" s="0" t="n">
        <v>2611</v>
      </c>
      <c r="U2162" s="0" t="n">
        <v>2611</v>
      </c>
      <c r="W2162" s="0" t="s">
        <v>11548</v>
      </c>
      <c r="X2162" s="0" t="n">
        <v>982</v>
      </c>
      <c r="Y2162" s="0" t="s">
        <v>1154</v>
      </c>
      <c r="Z2162" s="0" t="n">
        <v>2611</v>
      </c>
      <c r="AA2162" s="0" t="s">
        <v>54</v>
      </c>
      <c r="AB2162" s="0" t="s">
        <v>54</v>
      </c>
      <c r="AC2162" s="0" t="n">
        <v>91.648</v>
      </c>
      <c r="AD2162" s="0" t="s">
        <v>9312</v>
      </c>
      <c r="AG2162" s="6" t="n">
        <v>42460</v>
      </c>
      <c r="AH2162" s="0" t="n">
        <v>506</v>
      </c>
      <c r="AI2162" s="0" t="n">
        <v>576</v>
      </c>
      <c r="AJ2162" s="6" t="n">
        <v>42460</v>
      </c>
      <c r="AK2162" s="0" t="n">
        <v>91.648</v>
      </c>
      <c r="AL2162" s="6" t="n">
        <v>42460</v>
      </c>
      <c r="AM2162" s="0" t="n">
        <v>11.312</v>
      </c>
      <c r="AN2162" s="0" t="n">
        <v>12.879</v>
      </c>
      <c r="AO2162" s="0" t="n">
        <v>7.762</v>
      </c>
      <c r="AP2162" s="0" t="n">
        <v>8.673</v>
      </c>
      <c r="AQ2162" s="0" t="s">
        <v>9305</v>
      </c>
      <c r="AR2162" s="0" t="s">
        <v>58</v>
      </c>
      <c r="AS2162" s="0" t="s">
        <v>1154</v>
      </c>
      <c r="AT2162" s="0" t="n">
        <v>171</v>
      </c>
      <c r="AU2162" s="0" t="n">
        <v>187</v>
      </c>
      <c r="AV2162" s="0" t="s">
        <v>7372</v>
      </c>
      <c r="AW2162" s="0" t="s">
        <v>11549</v>
      </c>
      <c r="AX2162" s="0" t="s">
        <v>7372</v>
      </c>
      <c r="AY2162" s="0" t="s">
        <v>11549</v>
      </c>
    </row>
    <row r="2163" customFormat="false" ht="15" hidden="false" customHeight="false" outlineLevel="0" collapsed="false">
      <c r="A2163" s="0" t="s">
        <v>11550</v>
      </c>
      <c r="B2163" s="0" t="s">
        <v>9300</v>
      </c>
      <c r="C2163" s="0" t="s">
        <v>11551</v>
      </c>
      <c r="D2163" s="1" t="s">
        <v>11552</v>
      </c>
      <c r="E2163" s="1" t="s">
        <v>11552</v>
      </c>
      <c r="G2163" s="5" t="s">
        <v>11552</v>
      </c>
      <c r="H2163" s="5"/>
      <c r="I2163" s="5"/>
      <c r="J2163" s="5"/>
      <c r="K2163" s="5"/>
      <c r="L2163" s="5"/>
      <c r="M2163" s="5"/>
      <c r="N2163" s="5"/>
      <c r="O2163" s="0" t="s">
        <v>11551</v>
      </c>
      <c r="P2163" s="0" t="s">
        <v>11553</v>
      </c>
      <c r="Q2163" s="0" t="s">
        <v>51</v>
      </c>
      <c r="R2163" s="0" t="s">
        <v>52</v>
      </c>
      <c r="S2163" s="0" t="n">
        <v>2.161</v>
      </c>
      <c r="T2163" s="0" t="n">
        <v>2042</v>
      </c>
      <c r="U2163" s="0" t="n">
        <v>2042</v>
      </c>
      <c r="X2163" s="0" t="n">
        <v>48</v>
      </c>
      <c r="Y2163" s="0" t="s">
        <v>1154</v>
      </c>
      <c r="Z2163" s="0" t="n">
        <v>2042</v>
      </c>
      <c r="AA2163" s="0" t="s">
        <v>54</v>
      </c>
      <c r="AB2163" s="0" t="s">
        <v>54</v>
      </c>
      <c r="AC2163" s="0" t="n">
        <v>6.758</v>
      </c>
      <c r="AD2163" s="0" t="s">
        <v>9312</v>
      </c>
      <c r="AG2163" s="6" t="n">
        <v>42460</v>
      </c>
      <c r="AH2163" s="0" t="n">
        <v>145</v>
      </c>
      <c r="AI2163" s="0" t="n">
        <v>166</v>
      </c>
      <c r="AJ2163" s="6" t="n">
        <v>42460</v>
      </c>
      <c r="AK2163" s="0" t="n">
        <v>6.758</v>
      </c>
      <c r="AL2163" s="6" t="n">
        <v>42460</v>
      </c>
      <c r="AM2163" s="0" t="n">
        <v>1.819</v>
      </c>
      <c r="AN2163" s="0" t="n">
        <v>2.071</v>
      </c>
      <c r="AO2163" s="0" t="n">
        <v>6.28</v>
      </c>
      <c r="AP2163" s="0" t="n">
        <v>7.017</v>
      </c>
      <c r="AQ2163" s="0" t="s">
        <v>9305</v>
      </c>
      <c r="AR2163" s="0" t="s">
        <v>58</v>
      </c>
      <c r="AS2163" s="0" t="s">
        <v>1154</v>
      </c>
      <c r="AT2163" s="0" t="n">
        <v>25</v>
      </c>
      <c r="AU2163" s="0" t="n">
        <v>39</v>
      </c>
      <c r="AV2163" s="0" t="s">
        <v>7372</v>
      </c>
      <c r="AX2163" s="0" t="s">
        <v>7372</v>
      </c>
    </row>
    <row r="2164" customFormat="false" ht="15" hidden="false" customHeight="false" outlineLevel="0" collapsed="false">
      <c r="A2164" s="0" t="s">
        <v>11554</v>
      </c>
      <c r="B2164" s="0" t="s">
        <v>9300</v>
      </c>
      <c r="C2164" s="0" t="s">
        <v>11555</v>
      </c>
      <c r="D2164" s="1" t="s">
        <v>11556</v>
      </c>
      <c r="E2164" s="1" t="s">
        <v>11556</v>
      </c>
      <c r="G2164" s="5" t="s">
        <v>11556</v>
      </c>
      <c r="H2164" s="5"/>
      <c r="I2164" s="5"/>
      <c r="J2164" s="5"/>
      <c r="K2164" s="5"/>
      <c r="L2164" s="5"/>
      <c r="M2164" s="5"/>
      <c r="N2164" s="5"/>
      <c r="O2164" s="0" t="s">
        <v>11555</v>
      </c>
      <c r="P2164" s="0" t="s">
        <v>11557</v>
      </c>
      <c r="Q2164" s="0" t="s">
        <v>51</v>
      </c>
      <c r="R2164" s="0" t="s">
        <v>52</v>
      </c>
      <c r="S2164" s="0" t="n">
        <v>102.468</v>
      </c>
      <c r="T2164" s="0" t="n">
        <v>6190</v>
      </c>
      <c r="U2164" s="0" t="n">
        <v>6190</v>
      </c>
      <c r="V2164" s="0" t="n">
        <v>6190</v>
      </c>
      <c r="W2164" s="0" t="s">
        <v>11558</v>
      </c>
      <c r="X2164" s="0" t="n">
        <v>994</v>
      </c>
      <c r="Y2164" s="0" t="s">
        <v>7940</v>
      </c>
      <c r="Z2164" s="0" t="n">
        <v>6190</v>
      </c>
      <c r="AA2164" s="0" t="s">
        <v>54</v>
      </c>
      <c r="AB2164" s="0" t="s">
        <v>54</v>
      </c>
      <c r="AC2164" s="0" t="n">
        <v>241.448</v>
      </c>
      <c r="AD2164" s="0" t="s">
        <v>9312</v>
      </c>
      <c r="AG2164" s="6" t="n">
        <v>42460</v>
      </c>
      <c r="AH2164" s="0" t="n">
        <v>5.753</v>
      </c>
      <c r="AI2164" s="0" t="n">
        <v>6.55</v>
      </c>
      <c r="AJ2164" s="6" t="n">
        <v>42460</v>
      </c>
      <c r="AK2164" s="0" t="n">
        <v>241.448</v>
      </c>
      <c r="AL2164" s="6" t="n">
        <v>42460</v>
      </c>
      <c r="AM2164" s="0" t="n">
        <v>164.049</v>
      </c>
      <c r="AN2164" s="0" t="n">
        <v>186.77</v>
      </c>
      <c r="AO2164" s="0" t="n">
        <v>92.026</v>
      </c>
      <c r="AP2164" s="0" t="n">
        <v>102.825</v>
      </c>
      <c r="AQ2164" s="0" t="s">
        <v>9305</v>
      </c>
      <c r="AR2164" s="0" t="s">
        <v>58</v>
      </c>
      <c r="AS2164" s="0" t="s">
        <v>7940</v>
      </c>
      <c r="AT2164" s="0" t="n">
        <v>1060</v>
      </c>
      <c r="AU2164" s="0" t="n">
        <v>1.074</v>
      </c>
      <c r="AX2164" s="0" t="s">
        <v>7372</v>
      </c>
    </row>
    <row r="2165" customFormat="false" ht="15" hidden="false" customHeight="false" outlineLevel="0" collapsed="false">
      <c r="A2165" s="0" t="s">
        <v>11559</v>
      </c>
      <c r="B2165" s="0" t="s">
        <v>9300</v>
      </c>
      <c r="C2165" s="0" t="s">
        <v>11560</v>
      </c>
      <c r="D2165" s="1" t="s">
        <v>11561</v>
      </c>
      <c r="E2165" s="1" t="s">
        <v>11561</v>
      </c>
      <c r="G2165" s="5" t="s">
        <v>11561</v>
      </c>
      <c r="H2165" s="5"/>
      <c r="I2165" s="5"/>
      <c r="J2165" s="5"/>
      <c r="K2165" s="5"/>
      <c r="L2165" s="5"/>
      <c r="M2165" s="5"/>
      <c r="N2165" s="5"/>
      <c r="O2165" s="0" t="s">
        <v>11560</v>
      </c>
      <c r="P2165" s="0" t="s">
        <v>11562</v>
      </c>
      <c r="Q2165" s="0" t="s">
        <v>415</v>
      </c>
      <c r="R2165" s="0" t="s">
        <v>52</v>
      </c>
      <c r="S2165" s="0" t="s">
        <v>56</v>
      </c>
      <c r="T2165" s="0" t="n">
        <v>6511</v>
      </c>
      <c r="U2165" s="0" t="n">
        <v>6511</v>
      </c>
      <c r="X2165" s="0" t="n">
        <v>423</v>
      </c>
      <c r="Y2165" s="0" t="s">
        <v>53</v>
      </c>
      <c r="Z2165" s="0" t="n">
        <v>6511</v>
      </c>
      <c r="AA2165" s="0" t="s">
        <v>54</v>
      </c>
      <c r="AB2165" s="0" t="s">
        <v>54</v>
      </c>
      <c r="AD2165" s="0" t="s">
        <v>9312</v>
      </c>
      <c r="AH2165" s="0" t="s">
        <v>56</v>
      </c>
      <c r="AI2165" s="0" t="s">
        <v>56</v>
      </c>
      <c r="AK2165" s="0" t="s">
        <v>56</v>
      </c>
      <c r="AM2165" s="0" t="s">
        <v>56</v>
      </c>
      <c r="AN2165" s="0" t="s">
        <v>56</v>
      </c>
      <c r="AO2165" s="0" t="n">
        <v>28.387</v>
      </c>
      <c r="AP2165" s="0" t="n">
        <v>31.719</v>
      </c>
      <c r="AQ2165" s="0" t="s">
        <v>9305</v>
      </c>
      <c r="AR2165" s="0" t="s">
        <v>58</v>
      </c>
      <c r="AS2165" s="0" t="s">
        <v>53</v>
      </c>
      <c r="AT2165" s="0" t="n">
        <v>280</v>
      </c>
      <c r="AU2165" s="0" t="n">
        <v>561</v>
      </c>
      <c r="AX2165" s="0" t="s">
        <v>7372</v>
      </c>
      <c r="AY2165" s="0" t="s">
        <v>11563</v>
      </c>
    </row>
    <row r="2166" customFormat="false" ht="15" hidden="false" customHeight="false" outlineLevel="0" collapsed="false">
      <c r="A2166" s="0" t="s">
        <v>11564</v>
      </c>
      <c r="B2166" s="0" t="s">
        <v>9300</v>
      </c>
      <c r="C2166" s="0" t="s">
        <v>11565</v>
      </c>
      <c r="D2166" s="1" t="s">
        <v>11566</v>
      </c>
      <c r="E2166" s="1" t="s">
        <v>11566</v>
      </c>
      <c r="G2166" s="5" t="s">
        <v>11566</v>
      </c>
      <c r="H2166" s="5"/>
      <c r="I2166" s="5"/>
      <c r="J2166" s="5"/>
      <c r="K2166" s="5"/>
      <c r="L2166" s="5"/>
      <c r="M2166" s="5"/>
      <c r="N2166" s="5"/>
      <c r="O2166" s="0" t="s">
        <v>11565</v>
      </c>
      <c r="P2166" s="0" t="s">
        <v>11567</v>
      </c>
      <c r="Q2166" s="0" t="s">
        <v>51</v>
      </c>
      <c r="R2166" s="0" t="s">
        <v>52</v>
      </c>
      <c r="S2166" s="0" t="n">
        <v>149</v>
      </c>
      <c r="T2166" s="0" t="n">
        <v>2932</v>
      </c>
      <c r="U2166" s="0" t="n">
        <v>2932</v>
      </c>
      <c r="V2166" s="0" t="n">
        <v>2814</v>
      </c>
      <c r="X2166" s="0" t="n">
        <v>3</v>
      </c>
      <c r="Y2166" s="0" t="s">
        <v>512</v>
      </c>
      <c r="Z2166" s="0" t="n">
        <v>2932</v>
      </c>
      <c r="AA2166" s="0" t="s">
        <v>54</v>
      </c>
      <c r="AB2166" s="0" t="s">
        <v>54</v>
      </c>
      <c r="AC2166" s="0" t="n">
        <v>343</v>
      </c>
      <c r="AD2166" s="0" t="s">
        <v>11568</v>
      </c>
      <c r="AG2166" s="6" t="n">
        <v>42674</v>
      </c>
      <c r="AH2166" s="0" t="n">
        <v>2</v>
      </c>
      <c r="AI2166" s="0" t="n">
        <v>2</v>
      </c>
      <c r="AJ2166" s="6" t="n">
        <v>42674</v>
      </c>
      <c r="AK2166" s="0" t="n">
        <v>343</v>
      </c>
      <c r="AL2166" s="6" t="n">
        <v>42674</v>
      </c>
      <c r="AM2166" s="0" t="n">
        <v>155</v>
      </c>
      <c r="AN2166" s="0" t="n">
        <v>169</v>
      </c>
      <c r="AO2166" s="0" t="s">
        <v>56</v>
      </c>
      <c r="AP2166" s="0" t="s">
        <v>56</v>
      </c>
      <c r="AQ2166" s="0" t="s">
        <v>70</v>
      </c>
      <c r="AR2166" s="0" t="s">
        <v>70</v>
      </c>
      <c r="AS2166" s="0" t="s">
        <v>512</v>
      </c>
      <c r="AT2166" s="0" t="n">
        <v>3</v>
      </c>
      <c r="AU2166" s="0" t="n">
        <v>2</v>
      </c>
      <c r="AV2166" s="0" t="s">
        <v>11569</v>
      </c>
      <c r="AX2166" s="0" t="s">
        <v>7372</v>
      </c>
      <c r="AY2166" s="0" t="s">
        <v>11570</v>
      </c>
    </row>
    <row r="2167" customFormat="false" ht="15" hidden="false" customHeight="false" outlineLevel="0" collapsed="false">
      <c r="A2167" s="0" t="s">
        <v>11571</v>
      </c>
      <c r="B2167" s="0" t="s">
        <v>9300</v>
      </c>
      <c r="C2167" s="0" t="s">
        <v>11572</v>
      </c>
      <c r="D2167" s="1" t="s">
        <v>11573</v>
      </c>
      <c r="E2167" s="1" t="s">
        <v>11573</v>
      </c>
      <c r="G2167" s="5" t="s">
        <v>11573</v>
      </c>
      <c r="H2167" s="5"/>
      <c r="I2167" s="5"/>
      <c r="J2167" s="5"/>
      <c r="K2167" s="5"/>
      <c r="L2167" s="5"/>
      <c r="M2167" s="5"/>
      <c r="N2167" s="5"/>
      <c r="O2167" s="0" t="s">
        <v>11572</v>
      </c>
      <c r="P2167" s="0" t="s">
        <v>11574</v>
      </c>
      <c r="Q2167" s="0" t="s">
        <v>51</v>
      </c>
      <c r="R2167" s="0" t="s">
        <v>52</v>
      </c>
      <c r="S2167" s="0" t="n">
        <v>4.353</v>
      </c>
      <c r="T2167" s="0" t="n">
        <v>2630</v>
      </c>
      <c r="U2167" s="0" t="n">
        <v>2630</v>
      </c>
      <c r="V2167" s="0" t="n">
        <v>2611</v>
      </c>
      <c r="X2167" s="0" t="n">
        <v>971</v>
      </c>
      <c r="Y2167" s="0" t="s">
        <v>1154</v>
      </c>
      <c r="Z2167" s="0" t="n">
        <v>2630</v>
      </c>
      <c r="AA2167" s="0" t="s">
        <v>54</v>
      </c>
      <c r="AB2167" s="0" t="s">
        <v>54</v>
      </c>
      <c r="AC2167" s="0" t="n">
        <v>20.19</v>
      </c>
      <c r="AD2167" s="0" t="s">
        <v>9312</v>
      </c>
      <c r="AG2167" s="6" t="n">
        <v>42460</v>
      </c>
      <c r="AH2167" s="0" t="n">
        <v>52</v>
      </c>
      <c r="AI2167" s="0" t="n">
        <v>59</v>
      </c>
      <c r="AJ2167" s="6" t="n">
        <v>42460</v>
      </c>
      <c r="AK2167" s="0" t="n">
        <v>20.19</v>
      </c>
      <c r="AL2167" s="6" t="n">
        <v>42460</v>
      </c>
      <c r="AM2167" s="0" t="n">
        <v>3.211</v>
      </c>
      <c r="AN2167" s="0" t="n">
        <v>3.656</v>
      </c>
      <c r="AO2167" s="0" t="n">
        <v>1.14</v>
      </c>
      <c r="AP2167" s="0" t="n">
        <v>1.274</v>
      </c>
      <c r="AQ2167" s="0" t="s">
        <v>9305</v>
      </c>
      <c r="AR2167" s="0" t="s">
        <v>58</v>
      </c>
      <c r="AS2167" s="0" t="s">
        <v>1154</v>
      </c>
      <c r="AT2167" s="0" t="n">
        <v>97</v>
      </c>
      <c r="AU2167" s="0" t="n">
        <v>153</v>
      </c>
      <c r="AV2167" s="0" t="s">
        <v>9518</v>
      </c>
      <c r="AX2167" s="0" t="s">
        <v>7372</v>
      </c>
      <c r="AY2167" s="0" t="s">
        <v>11575</v>
      </c>
    </row>
    <row r="2168" customFormat="false" ht="15" hidden="false" customHeight="false" outlineLevel="0" collapsed="false">
      <c r="A2168" s="0" t="s">
        <v>11576</v>
      </c>
      <c r="B2168" s="0" t="s">
        <v>9300</v>
      </c>
      <c r="C2168" s="0" t="s">
        <v>11577</v>
      </c>
      <c r="D2168" s="1" t="s">
        <v>11578</v>
      </c>
      <c r="E2168" s="1" t="s">
        <v>11578</v>
      </c>
      <c r="G2168" s="5" t="s">
        <v>11578</v>
      </c>
      <c r="H2168" s="5"/>
      <c r="I2168" s="5"/>
      <c r="J2168" s="5"/>
      <c r="K2168" s="5"/>
      <c r="L2168" s="5"/>
      <c r="M2168" s="5"/>
      <c r="N2168" s="5"/>
      <c r="O2168" s="0" t="s">
        <v>11577</v>
      </c>
      <c r="P2168" s="0" t="s">
        <v>11579</v>
      </c>
      <c r="Q2168" s="0" t="s">
        <v>51</v>
      </c>
      <c r="R2168" s="0" t="s">
        <v>52</v>
      </c>
      <c r="S2168" s="0" t="n">
        <v>25.048</v>
      </c>
      <c r="T2168" s="0" t="n">
        <v>2620</v>
      </c>
      <c r="U2168" s="0" t="n">
        <v>2620</v>
      </c>
      <c r="V2168" s="0" t="n">
        <v>2611</v>
      </c>
      <c r="W2168" s="0" t="s">
        <v>11580</v>
      </c>
      <c r="X2168" s="0" t="n">
        <v>987</v>
      </c>
      <c r="Y2168" s="0" t="s">
        <v>1154</v>
      </c>
      <c r="Z2168" s="0" t="n">
        <v>2620</v>
      </c>
      <c r="AA2168" s="0" t="s">
        <v>54</v>
      </c>
      <c r="AB2168" s="0" t="s">
        <v>54</v>
      </c>
      <c r="AC2168" s="0" t="n">
        <v>98.726</v>
      </c>
      <c r="AD2168" s="0" t="s">
        <v>9312</v>
      </c>
      <c r="AG2168" s="6" t="n">
        <v>42460</v>
      </c>
      <c r="AH2168" s="0" t="n">
        <v>536</v>
      </c>
      <c r="AI2168" s="0" t="n">
        <v>610</v>
      </c>
      <c r="AJ2168" s="6" t="n">
        <v>42460</v>
      </c>
      <c r="AK2168" s="0" t="n">
        <v>98.726</v>
      </c>
      <c r="AL2168" s="6" t="n">
        <v>42460</v>
      </c>
      <c r="AM2168" s="0" t="n">
        <v>19.445</v>
      </c>
      <c r="AN2168" s="0" t="n">
        <v>22.138</v>
      </c>
      <c r="AO2168" s="0" t="n">
        <v>6.098</v>
      </c>
      <c r="AP2168" s="0" t="n">
        <v>6.813</v>
      </c>
      <c r="AQ2168" s="0" t="s">
        <v>9305</v>
      </c>
      <c r="AR2168" s="0" t="s">
        <v>58</v>
      </c>
      <c r="AS2168" s="0" t="s">
        <v>1154</v>
      </c>
      <c r="AT2168" s="0" t="n">
        <v>286</v>
      </c>
      <c r="AU2168" s="0" t="n">
        <v>510</v>
      </c>
      <c r="AV2168" s="0" t="s">
        <v>11581</v>
      </c>
      <c r="AX2168" s="0" t="s">
        <v>7372</v>
      </c>
      <c r="AY2168" s="0" t="s">
        <v>11582</v>
      </c>
    </row>
    <row r="2169" customFormat="false" ht="15" hidden="false" customHeight="false" outlineLevel="0" collapsed="false">
      <c r="A2169" s="0" t="s">
        <v>11583</v>
      </c>
      <c r="B2169" s="0" t="s">
        <v>9300</v>
      </c>
      <c r="C2169" s="0" t="s">
        <v>11584</v>
      </c>
      <c r="D2169" s="1" t="s">
        <v>11585</v>
      </c>
      <c r="E2169" s="1" t="s">
        <v>11585</v>
      </c>
      <c r="G2169" s="5" t="s">
        <v>11585</v>
      </c>
      <c r="H2169" s="5"/>
      <c r="I2169" s="5"/>
      <c r="J2169" s="5"/>
      <c r="K2169" s="5"/>
      <c r="L2169" s="5"/>
      <c r="M2169" s="5"/>
      <c r="N2169" s="5"/>
      <c r="O2169" s="0" t="s">
        <v>11584</v>
      </c>
      <c r="P2169" s="0" t="s">
        <v>11586</v>
      </c>
      <c r="Q2169" s="0" t="s">
        <v>51</v>
      </c>
      <c r="R2169" s="0" t="s">
        <v>52</v>
      </c>
      <c r="S2169" s="0" t="n">
        <v>20.135</v>
      </c>
      <c r="T2169" s="0" t="n">
        <v>2910</v>
      </c>
      <c r="U2169" s="0" t="n">
        <v>2910</v>
      </c>
      <c r="V2169" s="0" t="n">
        <v>2932</v>
      </c>
      <c r="W2169" s="0" t="s">
        <v>11587</v>
      </c>
      <c r="X2169" s="0" t="n">
        <v>991</v>
      </c>
      <c r="Y2169" s="0" t="s">
        <v>7940</v>
      </c>
      <c r="Z2169" s="0" t="n">
        <v>2910</v>
      </c>
      <c r="AA2169" s="0" t="s">
        <v>54</v>
      </c>
      <c r="AB2169" s="0" t="s">
        <v>54</v>
      </c>
      <c r="AC2169" s="0" t="n">
        <v>29.555</v>
      </c>
      <c r="AD2169" s="0" t="s">
        <v>9355</v>
      </c>
      <c r="AG2169" s="6" t="n">
        <v>42460</v>
      </c>
      <c r="AH2169" s="0" t="n">
        <v>566</v>
      </c>
      <c r="AI2169" s="0" t="n">
        <v>644</v>
      </c>
      <c r="AJ2169" s="6" t="n">
        <v>42460</v>
      </c>
      <c r="AK2169" s="0" t="n">
        <v>29.555</v>
      </c>
      <c r="AL2169" s="6" t="n">
        <v>42460</v>
      </c>
      <c r="AM2169" s="0" t="n">
        <v>11.181</v>
      </c>
      <c r="AN2169" s="0" t="n">
        <v>12.73</v>
      </c>
      <c r="AO2169" s="0" t="n">
        <v>8.734</v>
      </c>
      <c r="AP2169" s="0" t="n">
        <v>9.759</v>
      </c>
      <c r="AQ2169" s="0" t="s">
        <v>9305</v>
      </c>
      <c r="AR2169" s="0" t="s">
        <v>58</v>
      </c>
      <c r="AS2169" s="0" t="s">
        <v>7940</v>
      </c>
      <c r="AT2169" s="0" t="n">
        <v>46</v>
      </c>
      <c r="AU2169" s="0" t="n">
        <v>91</v>
      </c>
      <c r="AV2169" s="0" t="s">
        <v>11588</v>
      </c>
      <c r="AX2169" s="0" t="s">
        <v>7372</v>
      </c>
      <c r="AY2169" s="0" t="s">
        <v>11589</v>
      </c>
    </row>
    <row r="2170" customFormat="false" ht="15" hidden="false" customHeight="false" outlineLevel="0" collapsed="false">
      <c r="A2170" s="0" t="s">
        <v>11590</v>
      </c>
      <c r="B2170" s="0" t="s">
        <v>9300</v>
      </c>
      <c r="C2170" s="0" t="s">
        <v>11591</v>
      </c>
      <c r="D2170" s="1" t="s">
        <v>11592</v>
      </c>
      <c r="E2170" s="1" t="s">
        <v>11592</v>
      </c>
      <c r="G2170" s="5" t="s">
        <v>11592</v>
      </c>
      <c r="H2170" s="5"/>
      <c r="I2170" s="5"/>
      <c r="J2170" s="5"/>
      <c r="K2170" s="5"/>
      <c r="L2170" s="5"/>
      <c r="M2170" s="5"/>
      <c r="N2170" s="5"/>
      <c r="O2170" s="0" t="s">
        <v>11591</v>
      </c>
      <c r="P2170" s="0" t="s">
        <v>11593</v>
      </c>
      <c r="Q2170" s="0" t="s">
        <v>51</v>
      </c>
      <c r="R2170" s="0" t="s">
        <v>52</v>
      </c>
      <c r="S2170" s="0" t="n">
        <v>3.466</v>
      </c>
      <c r="T2170" s="0" t="n">
        <v>1051</v>
      </c>
      <c r="U2170" s="0" t="n">
        <v>1051</v>
      </c>
      <c r="V2170" s="0" t="n">
        <v>1051</v>
      </c>
      <c r="X2170" s="0" t="n">
        <v>994</v>
      </c>
      <c r="Y2170" s="0" t="s">
        <v>1154</v>
      </c>
      <c r="Z2170" s="0" t="n">
        <v>1051</v>
      </c>
      <c r="AA2170" s="0" t="s">
        <v>54</v>
      </c>
      <c r="AB2170" s="0" t="s">
        <v>54</v>
      </c>
      <c r="AC2170" s="0" t="n">
        <v>23.192</v>
      </c>
      <c r="AD2170" s="0" t="s">
        <v>9355</v>
      </c>
      <c r="AG2170" s="6" t="n">
        <v>42460</v>
      </c>
      <c r="AH2170" s="0" t="n">
        <v>225</v>
      </c>
      <c r="AI2170" s="0" t="n">
        <v>256</v>
      </c>
      <c r="AJ2170" s="6" t="n">
        <v>42460</v>
      </c>
      <c r="AK2170" s="0" t="n">
        <v>23.192</v>
      </c>
      <c r="AL2170" s="6" t="n">
        <v>42460</v>
      </c>
      <c r="AM2170" s="0" t="n">
        <v>4.504</v>
      </c>
      <c r="AN2170" s="0" t="n">
        <v>5.128</v>
      </c>
      <c r="AO2170" s="0" t="n">
        <v>11.289</v>
      </c>
      <c r="AP2170" s="0" t="n">
        <v>12.614</v>
      </c>
      <c r="AQ2170" s="0" t="s">
        <v>9305</v>
      </c>
      <c r="AR2170" s="0" t="s">
        <v>58</v>
      </c>
      <c r="AS2170" s="0" t="s">
        <v>1154</v>
      </c>
      <c r="AT2170" s="0" t="n">
        <v>65</v>
      </c>
      <c r="AU2170" s="0" t="n">
        <v>118</v>
      </c>
      <c r="AV2170" s="0" t="s">
        <v>9518</v>
      </c>
      <c r="AX2170" s="0" t="s">
        <v>7372</v>
      </c>
    </row>
    <row r="2171" customFormat="false" ht="15" hidden="false" customHeight="false" outlineLevel="0" collapsed="false">
      <c r="A2171" s="0" t="s">
        <v>11594</v>
      </c>
      <c r="B2171" s="0" t="s">
        <v>9300</v>
      </c>
      <c r="C2171" s="0" t="s">
        <v>11595</v>
      </c>
      <c r="D2171" s="1" t="s">
        <v>11596</v>
      </c>
      <c r="E2171" s="1" t="s">
        <v>11596</v>
      </c>
      <c r="G2171" s="5" t="s">
        <v>11596</v>
      </c>
      <c r="H2171" s="5"/>
      <c r="I2171" s="5"/>
      <c r="J2171" s="5"/>
      <c r="K2171" s="5"/>
      <c r="L2171" s="5"/>
      <c r="M2171" s="5"/>
      <c r="N2171" s="5"/>
      <c r="Q2171" s="0" t="s">
        <v>51</v>
      </c>
      <c r="R2171" s="0" t="s">
        <v>119</v>
      </c>
      <c r="S2171" s="0" t="n">
        <v>96</v>
      </c>
      <c r="T2171" s="0" t="n">
        <v>6399</v>
      </c>
      <c r="U2171" s="0" t="n">
        <v>6399</v>
      </c>
      <c r="V2171" s="0" t="n">
        <v>5829</v>
      </c>
      <c r="X2171" s="0" t="n">
        <v>0</v>
      </c>
      <c r="Y2171" s="0" t="s">
        <v>512</v>
      </c>
      <c r="AD2171" s="0" t="s">
        <v>11597</v>
      </c>
      <c r="AG2171" s="6" t="n">
        <v>39903</v>
      </c>
      <c r="AH2171" s="0" t="n">
        <v>3</v>
      </c>
      <c r="AI2171" s="0" t="n">
        <v>4</v>
      </c>
      <c r="AJ2171" s="6" t="n">
        <v>39903</v>
      </c>
      <c r="AK2171" s="0" t="n">
        <v>260</v>
      </c>
      <c r="AL2171" s="6" t="n">
        <v>39903</v>
      </c>
      <c r="AM2171" s="0" t="n">
        <v>30</v>
      </c>
      <c r="AN2171" s="0" t="n">
        <v>39</v>
      </c>
      <c r="AO2171" s="0" t="s">
        <v>56</v>
      </c>
      <c r="AP2171" s="0" t="s">
        <v>56</v>
      </c>
      <c r="AQ2171" s="0" t="s">
        <v>70</v>
      </c>
      <c r="AR2171" s="0" t="s">
        <v>70</v>
      </c>
      <c r="AS2171" s="0" t="s">
        <v>512</v>
      </c>
      <c r="AT2171" s="0" t="n">
        <v>0</v>
      </c>
      <c r="AU2171" s="0" t="n">
        <v>0</v>
      </c>
      <c r="AX2171" s="0" t="s">
        <v>7372</v>
      </c>
    </row>
    <row r="2172" customFormat="false" ht="15" hidden="false" customHeight="false" outlineLevel="0" collapsed="false">
      <c r="A2172" s="0" t="s">
        <v>11598</v>
      </c>
      <c r="B2172" s="0" t="s">
        <v>9300</v>
      </c>
      <c r="C2172" s="0" t="s">
        <v>11599</v>
      </c>
      <c r="D2172" s="1" t="s">
        <v>11600</v>
      </c>
      <c r="E2172" s="1" t="s">
        <v>11600</v>
      </c>
      <c r="G2172" s="5" t="s">
        <v>11600</v>
      </c>
      <c r="H2172" s="5"/>
      <c r="I2172" s="5"/>
      <c r="J2172" s="5"/>
      <c r="K2172" s="5"/>
      <c r="L2172" s="5"/>
      <c r="M2172" s="5"/>
      <c r="N2172" s="5"/>
      <c r="O2172" s="0" t="s">
        <v>11599</v>
      </c>
      <c r="P2172" s="0" t="s">
        <v>11601</v>
      </c>
      <c r="Q2172" s="0" t="s">
        <v>51</v>
      </c>
      <c r="R2172" s="0" t="s">
        <v>52</v>
      </c>
      <c r="S2172" s="0" t="n">
        <v>15.785</v>
      </c>
      <c r="T2172" s="0" t="n">
        <v>4211</v>
      </c>
      <c r="U2172" s="0" t="n">
        <v>4211</v>
      </c>
      <c r="V2172" s="0" t="n">
        <v>4120</v>
      </c>
      <c r="X2172" s="0" t="n">
        <v>1</v>
      </c>
      <c r="Y2172" s="0" t="s">
        <v>1154</v>
      </c>
      <c r="Z2172" s="0" t="n">
        <v>4211</v>
      </c>
      <c r="AA2172" s="0" t="s">
        <v>54</v>
      </c>
      <c r="AB2172" s="0" t="s">
        <v>54</v>
      </c>
      <c r="AC2172" s="0" t="n">
        <v>13.688</v>
      </c>
      <c r="AD2172" s="0" t="s">
        <v>9355</v>
      </c>
      <c r="AG2172" s="6" t="n">
        <v>42460</v>
      </c>
      <c r="AH2172" s="0" t="n">
        <v>495</v>
      </c>
      <c r="AI2172" s="0" t="n">
        <v>563</v>
      </c>
      <c r="AJ2172" s="6" t="n">
        <v>42460</v>
      </c>
      <c r="AK2172" s="0" t="n">
        <v>13.688</v>
      </c>
      <c r="AL2172" s="6" t="n">
        <v>42460</v>
      </c>
      <c r="AM2172" s="0" t="n">
        <v>15.222</v>
      </c>
      <c r="AN2172" s="0" t="n">
        <v>17.33</v>
      </c>
      <c r="AO2172" s="0" t="n">
        <v>7.869</v>
      </c>
      <c r="AP2172" s="0" t="n">
        <v>8.792</v>
      </c>
      <c r="AQ2172" s="0" t="s">
        <v>9305</v>
      </c>
      <c r="AR2172" s="0" t="s">
        <v>58</v>
      </c>
      <c r="AS2172" s="0" t="s">
        <v>1154</v>
      </c>
      <c r="AT2172" s="0" t="n">
        <v>60</v>
      </c>
      <c r="AU2172" s="0" t="n">
        <v>137</v>
      </c>
      <c r="AX2172" s="0" t="s">
        <v>7372</v>
      </c>
      <c r="AY2172" s="0" t="s">
        <v>9414</v>
      </c>
    </row>
    <row r="2173" customFormat="false" ht="15" hidden="false" customHeight="false" outlineLevel="0" collapsed="false">
      <c r="A2173" s="0" t="s">
        <v>11602</v>
      </c>
      <c r="B2173" s="0" t="s">
        <v>9300</v>
      </c>
      <c r="C2173" s="0" t="s">
        <v>11603</v>
      </c>
      <c r="D2173" s="1" t="s">
        <v>11604</v>
      </c>
      <c r="E2173" s="1" t="s">
        <v>11604</v>
      </c>
      <c r="G2173" s="5" t="s">
        <v>11604</v>
      </c>
      <c r="H2173" s="5"/>
      <c r="I2173" s="5"/>
      <c r="J2173" s="5"/>
      <c r="K2173" s="5"/>
      <c r="L2173" s="5"/>
      <c r="M2173" s="5"/>
      <c r="N2173" s="5"/>
      <c r="O2173" s="0" t="s">
        <v>11603</v>
      </c>
      <c r="P2173" s="0" t="s">
        <v>11605</v>
      </c>
      <c r="Q2173" s="0" t="s">
        <v>51</v>
      </c>
      <c r="R2173" s="0" t="s">
        <v>52</v>
      </c>
      <c r="S2173" s="0" t="n">
        <v>13.093</v>
      </c>
      <c r="T2173" s="0" t="n">
        <v>1812</v>
      </c>
      <c r="U2173" s="0" t="n">
        <v>1812</v>
      </c>
      <c r="V2173" s="0" t="n">
        <v>1812</v>
      </c>
      <c r="X2173" s="0" t="n">
        <v>846</v>
      </c>
      <c r="Y2173" s="0" t="s">
        <v>1154</v>
      </c>
      <c r="Z2173" s="0" t="n">
        <v>1812</v>
      </c>
      <c r="AA2173" s="0" t="s">
        <v>54</v>
      </c>
      <c r="AB2173" s="0" t="s">
        <v>54</v>
      </c>
      <c r="AC2173" s="0" t="n">
        <v>46.705</v>
      </c>
      <c r="AD2173" s="0" t="s">
        <v>9312</v>
      </c>
      <c r="AG2173" s="6" t="n">
        <v>42460</v>
      </c>
      <c r="AH2173" s="0" t="n">
        <v>275</v>
      </c>
      <c r="AI2173" s="0" t="n">
        <v>313</v>
      </c>
      <c r="AJ2173" s="6" t="n">
        <v>42460</v>
      </c>
      <c r="AK2173" s="0" t="n">
        <v>46.705</v>
      </c>
      <c r="AL2173" s="6" t="n">
        <v>42460</v>
      </c>
      <c r="AM2173" s="0" t="n">
        <v>14.635</v>
      </c>
      <c r="AN2173" s="0" t="n">
        <v>16.661</v>
      </c>
      <c r="AO2173" s="0" t="n">
        <v>7.023</v>
      </c>
      <c r="AP2173" s="0" t="n">
        <v>7.848</v>
      </c>
      <c r="AQ2173" s="0" t="s">
        <v>9305</v>
      </c>
      <c r="AR2173" s="0" t="s">
        <v>58</v>
      </c>
      <c r="AS2173" s="0" t="s">
        <v>1154</v>
      </c>
      <c r="AT2173" s="0" t="n">
        <v>135</v>
      </c>
      <c r="AU2173" s="0" t="n">
        <v>252</v>
      </c>
      <c r="AV2173" s="0" t="s">
        <v>7372</v>
      </c>
      <c r="AX2173" s="0" t="s">
        <v>7372</v>
      </c>
    </row>
    <row r="2174" customFormat="false" ht="15" hidden="false" customHeight="false" outlineLevel="0" collapsed="false">
      <c r="A2174" s="0" t="s">
        <v>11606</v>
      </c>
      <c r="B2174" s="0" t="s">
        <v>9300</v>
      </c>
      <c r="C2174" s="0" t="s">
        <v>11607</v>
      </c>
      <c r="D2174" s="1" t="s">
        <v>11608</v>
      </c>
      <c r="E2174" s="1" t="s">
        <v>11608</v>
      </c>
      <c r="G2174" s="5" t="s">
        <v>11608</v>
      </c>
      <c r="H2174" s="5"/>
      <c r="I2174" s="5"/>
      <c r="J2174" s="5"/>
      <c r="K2174" s="5"/>
      <c r="L2174" s="5"/>
      <c r="M2174" s="5"/>
      <c r="N2174" s="5"/>
      <c r="O2174" s="0" t="s">
        <v>11607</v>
      </c>
      <c r="P2174" s="0" t="s">
        <v>11609</v>
      </c>
      <c r="Q2174" s="0" t="s">
        <v>51</v>
      </c>
      <c r="R2174" s="0" t="s">
        <v>52</v>
      </c>
      <c r="S2174" s="0" t="n">
        <v>4</v>
      </c>
      <c r="T2174" s="0" t="n">
        <v>2444</v>
      </c>
      <c r="U2174" s="0" t="n">
        <v>2444</v>
      </c>
      <c r="V2174" s="0" t="n">
        <v>2444</v>
      </c>
      <c r="X2174" s="0" t="n">
        <v>247</v>
      </c>
      <c r="Y2174" s="0" t="s">
        <v>1154</v>
      </c>
      <c r="Z2174" s="0" t="n">
        <v>2444</v>
      </c>
      <c r="AA2174" s="0" t="s">
        <v>54</v>
      </c>
      <c r="AB2174" s="0" t="s">
        <v>54</v>
      </c>
      <c r="AC2174" s="0" t="n">
        <v>11.132</v>
      </c>
      <c r="AD2174" s="0" t="s">
        <v>9822</v>
      </c>
      <c r="AG2174" s="6" t="n">
        <v>42460</v>
      </c>
      <c r="AH2174" s="0" t="e">
        <f aca="false">+ac0-163</f>
        <v>#NAME?</v>
      </c>
      <c r="AI2174" s="0" t="e">
        <f aca="false">+ac0-186</f>
        <v>#NAME?</v>
      </c>
      <c r="AJ2174" s="6" t="n">
        <v>42460</v>
      </c>
      <c r="AK2174" s="0" t="n">
        <v>11.132</v>
      </c>
      <c r="AL2174" s="6" t="n">
        <v>42460</v>
      </c>
      <c r="AM2174" s="0" t="n">
        <v>3.781</v>
      </c>
      <c r="AN2174" s="0" t="n">
        <v>4.304</v>
      </c>
      <c r="AO2174" s="0" t="n">
        <v>1.929</v>
      </c>
      <c r="AP2174" s="0" t="n">
        <v>2.155</v>
      </c>
      <c r="AQ2174" s="0" t="s">
        <v>9305</v>
      </c>
      <c r="AR2174" s="0" t="s">
        <v>58</v>
      </c>
      <c r="AS2174" s="0" t="s">
        <v>1154</v>
      </c>
      <c r="AT2174" s="0" t="n">
        <v>35</v>
      </c>
      <c r="AU2174" s="0" t="n">
        <v>86</v>
      </c>
      <c r="AV2174" s="0" t="s">
        <v>11610</v>
      </c>
      <c r="AX2174" s="0" t="s">
        <v>7372</v>
      </c>
      <c r="AY2174" s="0" t="s">
        <v>11611</v>
      </c>
    </row>
    <row r="2175" customFormat="false" ht="15" hidden="false" customHeight="false" outlineLevel="0" collapsed="false">
      <c r="A2175" s="0" t="s">
        <v>11612</v>
      </c>
      <c r="B2175" s="0" t="s">
        <v>9300</v>
      </c>
      <c r="C2175" s="0" t="s">
        <v>11613</v>
      </c>
      <c r="D2175" s="1" t="s">
        <v>11614</v>
      </c>
      <c r="E2175" s="1" t="s">
        <v>11614</v>
      </c>
      <c r="G2175" s="5" t="s">
        <v>11614</v>
      </c>
      <c r="H2175" s="5" t="s">
        <v>11615</v>
      </c>
      <c r="I2175" s="5"/>
      <c r="J2175" s="5"/>
      <c r="K2175" s="5"/>
      <c r="L2175" s="5"/>
      <c r="M2175" s="5"/>
      <c r="N2175" s="5"/>
      <c r="O2175" s="0" t="s">
        <v>11613</v>
      </c>
      <c r="P2175" s="0" t="s">
        <v>11616</v>
      </c>
      <c r="Q2175" s="0" t="s">
        <v>51</v>
      </c>
      <c r="R2175" s="0" t="s">
        <v>52</v>
      </c>
      <c r="S2175" s="0" t="n">
        <v>1.051</v>
      </c>
      <c r="T2175" s="0" t="n">
        <v>2611</v>
      </c>
      <c r="U2175" s="0" t="n">
        <v>2611</v>
      </c>
      <c r="V2175" s="0" t="n">
        <v>2611</v>
      </c>
      <c r="W2175" s="0" t="s">
        <v>11617</v>
      </c>
      <c r="X2175" s="0" t="n">
        <v>38</v>
      </c>
      <c r="Y2175" s="0" t="s">
        <v>1154</v>
      </c>
      <c r="Z2175" s="0" t="n">
        <v>2611</v>
      </c>
      <c r="AA2175" s="0" t="s">
        <v>54</v>
      </c>
      <c r="AB2175" s="0" t="s">
        <v>54</v>
      </c>
      <c r="AC2175" s="0" t="n">
        <v>6.743</v>
      </c>
      <c r="AD2175" s="0" t="s">
        <v>9822</v>
      </c>
      <c r="AG2175" s="6" t="n">
        <v>42460</v>
      </c>
      <c r="AH2175" s="0" t="e">
        <f aca="false">+ac0-54</f>
        <v>#NAME?</v>
      </c>
      <c r="AI2175" s="0" t="e">
        <f aca="false">+ac0-61</f>
        <v>#NAME?</v>
      </c>
      <c r="AJ2175" s="6" t="n">
        <v>42460</v>
      </c>
      <c r="AK2175" s="0" t="n">
        <v>6.743</v>
      </c>
      <c r="AL2175" s="6" t="n">
        <v>42460</v>
      </c>
      <c r="AM2175" s="0" t="n">
        <v>1.069</v>
      </c>
      <c r="AN2175" s="0" t="n">
        <v>1.217</v>
      </c>
      <c r="AO2175" s="0" t="n">
        <v>551</v>
      </c>
      <c r="AP2175" s="0" t="n">
        <v>615</v>
      </c>
      <c r="AQ2175" s="0" t="s">
        <v>9305</v>
      </c>
      <c r="AR2175" s="0" t="s">
        <v>58</v>
      </c>
      <c r="AS2175" s="0" t="s">
        <v>1154</v>
      </c>
      <c r="AT2175" s="0" t="n">
        <v>22</v>
      </c>
      <c r="AU2175" s="0" t="n">
        <v>30</v>
      </c>
      <c r="AV2175" s="0" t="s">
        <v>7372</v>
      </c>
      <c r="AX2175" s="0" t="s">
        <v>7372</v>
      </c>
      <c r="AY2175" s="0" t="s">
        <v>11618</v>
      </c>
    </row>
    <row r="2176" customFormat="false" ht="15" hidden="false" customHeight="false" outlineLevel="0" collapsed="false">
      <c r="A2176" s="0" t="s">
        <v>11619</v>
      </c>
      <c r="B2176" s="0" t="s">
        <v>9300</v>
      </c>
      <c r="C2176" s="0" t="s">
        <v>11620</v>
      </c>
      <c r="D2176" s="1" t="s">
        <v>11621</v>
      </c>
      <c r="E2176" s="1" t="s">
        <v>11621</v>
      </c>
      <c r="G2176" s="5" t="s">
        <v>11621</v>
      </c>
      <c r="H2176" s="5" t="s">
        <v>11622</v>
      </c>
      <c r="I2176" s="5"/>
      <c r="J2176" s="5"/>
      <c r="K2176" s="5"/>
      <c r="L2176" s="5"/>
      <c r="M2176" s="5"/>
      <c r="N2176" s="5"/>
      <c r="O2176" s="0" t="s">
        <v>11620</v>
      </c>
      <c r="P2176" s="0" t="s">
        <v>11623</v>
      </c>
      <c r="Q2176" s="0" t="s">
        <v>51</v>
      </c>
      <c r="R2176" s="0" t="s">
        <v>52</v>
      </c>
      <c r="S2176" s="0" t="n">
        <v>7.121</v>
      </c>
      <c r="T2176" s="0" t="n">
        <v>2592</v>
      </c>
      <c r="U2176" s="0" t="n">
        <v>2592</v>
      </c>
      <c r="V2176" s="0" t="n">
        <v>2222</v>
      </c>
      <c r="W2176" s="0" t="s">
        <v>11624</v>
      </c>
      <c r="X2176" s="0" t="n">
        <v>840</v>
      </c>
      <c r="Y2176" s="0" t="s">
        <v>1154</v>
      </c>
      <c r="Z2176" s="0" t="n">
        <v>2592</v>
      </c>
      <c r="AA2176" s="0" t="s">
        <v>54</v>
      </c>
      <c r="AB2176" s="0" t="s">
        <v>54</v>
      </c>
      <c r="AC2176" s="0" t="n">
        <v>18.884</v>
      </c>
      <c r="AD2176" s="0" t="s">
        <v>9822</v>
      </c>
      <c r="AG2176" s="6" t="n">
        <v>42460</v>
      </c>
      <c r="AH2176" s="0" t="n">
        <v>78</v>
      </c>
      <c r="AI2176" s="0" t="n">
        <v>89</v>
      </c>
      <c r="AJ2176" s="6" t="n">
        <v>42460</v>
      </c>
      <c r="AK2176" s="0" t="n">
        <v>18.884</v>
      </c>
      <c r="AL2176" s="6" t="n">
        <v>42460</v>
      </c>
      <c r="AM2176" s="0" t="n">
        <v>8.974</v>
      </c>
      <c r="AN2176" s="0" t="n">
        <v>10.216</v>
      </c>
      <c r="AO2176" s="0" t="n">
        <v>3.27</v>
      </c>
      <c r="AP2176" s="0" t="n">
        <v>3.654</v>
      </c>
      <c r="AQ2176" s="0" t="s">
        <v>9305</v>
      </c>
      <c r="AR2176" s="0" t="s">
        <v>58</v>
      </c>
      <c r="AS2176" s="0" t="s">
        <v>1154</v>
      </c>
      <c r="AT2176" s="0" t="n">
        <v>60</v>
      </c>
      <c r="AU2176" s="0" t="n">
        <v>96</v>
      </c>
      <c r="AV2176" s="0" t="s">
        <v>9312</v>
      </c>
      <c r="AX2176" s="0" t="s">
        <v>7372</v>
      </c>
    </row>
    <row r="2177" customFormat="false" ht="15" hidden="false" customHeight="false" outlineLevel="0" collapsed="false">
      <c r="A2177" s="0" t="s">
        <v>11625</v>
      </c>
      <c r="B2177" s="0" t="s">
        <v>9300</v>
      </c>
      <c r="C2177" s="0" t="s">
        <v>11626</v>
      </c>
      <c r="D2177" s="1" t="s">
        <v>11627</v>
      </c>
      <c r="E2177" s="1" t="s">
        <v>11627</v>
      </c>
      <c r="G2177" s="5" t="s">
        <v>11627</v>
      </c>
      <c r="H2177" s="5"/>
      <c r="I2177" s="5"/>
      <c r="J2177" s="5"/>
      <c r="K2177" s="5"/>
      <c r="L2177" s="5"/>
      <c r="M2177" s="5"/>
      <c r="N2177" s="5"/>
      <c r="O2177" s="0" t="s">
        <v>11626</v>
      </c>
      <c r="P2177" s="0" t="s">
        <v>11628</v>
      </c>
      <c r="Q2177" s="0" t="s">
        <v>51</v>
      </c>
      <c r="R2177" s="0" t="s">
        <v>52</v>
      </c>
      <c r="S2177" s="0" t="n">
        <v>700</v>
      </c>
      <c r="T2177" s="0" t="n">
        <v>2813</v>
      </c>
      <c r="U2177" s="0" t="n">
        <v>2813</v>
      </c>
      <c r="W2177" s="0" t="s">
        <v>11629</v>
      </c>
      <c r="X2177" s="0" t="n">
        <v>164</v>
      </c>
      <c r="Y2177" s="0" t="s">
        <v>1154</v>
      </c>
      <c r="Z2177" s="0" t="n">
        <v>2813</v>
      </c>
      <c r="AA2177" s="0" t="s">
        <v>54</v>
      </c>
      <c r="AB2177" s="0" t="s">
        <v>54</v>
      </c>
      <c r="AC2177" s="0" t="n">
        <v>6.87</v>
      </c>
      <c r="AD2177" s="0" t="s">
        <v>9494</v>
      </c>
      <c r="AG2177" s="6" t="n">
        <v>42735</v>
      </c>
      <c r="AH2177" s="0" t="n">
        <v>24</v>
      </c>
      <c r="AI2177" s="0" t="n">
        <v>26</v>
      </c>
      <c r="AJ2177" s="6" t="n">
        <v>42735</v>
      </c>
      <c r="AK2177" s="0" t="n">
        <v>6.87</v>
      </c>
      <c r="AL2177" s="6" t="n">
        <v>42735</v>
      </c>
      <c r="AM2177" s="0" t="n">
        <v>1.122</v>
      </c>
      <c r="AN2177" s="0" t="n">
        <v>1.183</v>
      </c>
      <c r="AO2177" s="0" t="n">
        <v>645</v>
      </c>
      <c r="AP2177" s="0" t="n">
        <v>721</v>
      </c>
      <c r="AQ2177" s="0" t="s">
        <v>9305</v>
      </c>
      <c r="AR2177" s="0" t="s">
        <v>58</v>
      </c>
      <c r="AS2177" s="0" t="s">
        <v>1154</v>
      </c>
      <c r="AT2177" s="0" t="n">
        <v>49</v>
      </c>
      <c r="AU2177" s="0" t="n">
        <v>53</v>
      </c>
      <c r="AV2177" s="0" t="s">
        <v>11630</v>
      </c>
      <c r="AX2177" s="0" t="s">
        <v>7372</v>
      </c>
    </row>
    <row r="2178" customFormat="false" ht="15" hidden="false" customHeight="false" outlineLevel="0" collapsed="false">
      <c r="A2178" s="0" t="s">
        <v>11631</v>
      </c>
      <c r="B2178" s="0" t="s">
        <v>9300</v>
      </c>
      <c r="C2178" s="0" t="s">
        <v>11632</v>
      </c>
      <c r="D2178" s="1" t="s">
        <v>11633</v>
      </c>
      <c r="E2178" s="1" t="s">
        <v>11633</v>
      </c>
      <c r="G2178" s="5" t="s">
        <v>11633</v>
      </c>
      <c r="H2178" s="5"/>
      <c r="I2178" s="5"/>
      <c r="J2178" s="5"/>
      <c r="K2178" s="5"/>
      <c r="L2178" s="5"/>
      <c r="M2178" s="5"/>
      <c r="N2178" s="5"/>
      <c r="O2178" s="0" t="s">
        <v>11632</v>
      </c>
      <c r="P2178" s="0" t="s">
        <v>11634</v>
      </c>
      <c r="Q2178" s="0" t="s">
        <v>51</v>
      </c>
      <c r="R2178" s="0" t="s">
        <v>52</v>
      </c>
      <c r="S2178" s="0" t="n">
        <v>4.49</v>
      </c>
      <c r="T2178" s="0" t="n">
        <v>2670</v>
      </c>
      <c r="U2178" s="0" t="n">
        <v>2670</v>
      </c>
      <c r="X2178" s="0" t="n">
        <v>323</v>
      </c>
      <c r="Y2178" s="0" t="s">
        <v>1154</v>
      </c>
      <c r="Z2178" s="0" t="n">
        <v>2670</v>
      </c>
      <c r="AA2178" s="0" t="s">
        <v>54</v>
      </c>
      <c r="AB2178" s="0" t="s">
        <v>54</v>
      </c>
      <c r="AC2178" s="0" t="n">
        <v>34.362</v>
      </c>
      <c r="AD2178" s="0" t="s">
        <v>9312</v>
      </c>
      <c r="AG2178" s="6" t="n">
        <v>42460</v>
      </c>
      <c r="AH2178" s="0" t="n">
        <v>728</v>
      </c>
      <c r="AI2178" s="0" t="n">
        <v>829</v>
      </c>
      <c r="AJ2178" s="6" t="n">
        <v>42460</v>
      </c>
      <c r="AK2178" s="0" t="n">
        <v>34.362</v>
      </c>
      <c r="AL2178" s="6" t="n">
        <v>42460</v>
      </c>
      <c r="AM2178" s="0" t="n">
        <v>4.983</v>
      </c>
      <c r="AN2178" s="0" t="n">
        <v>5.674</v>
      </c>
      <c r="AO2178" s="0" t="n">
        <v>17.881</v>
      </c>
      <c r="AP2178" s="0" t="n">
        <v>19.98</v>
      </c>
      <c r="AQ2178" s="0" t="s">
        <v>9305</v>
      </c>
      <c r="AR2178" s="0" t="s">
        <v>58</v>
      </c>
      <c r="AS2178" s="0" t="s">
        <v>1154</v>
      </c>
      <c r="AT2178" s="0" t="n">
        <v>160</v>
      </c>
      <c r="AU2178" s="0" t="n">
        <v>178</v>
      </c>
      <c r="AV2178" s="0" t="s">
        <v>9312</v>
      </c>
      <c r="AX2178" s="0" t="s">
        <v>7372</v>
      </c>
    </row>
    <row r="2179" customFormat="false" ht="15" hidden="false" customHeight="false" outlineLevel="0" collapsed="false">
      <c r="A2179" s="0" t="s">
        <v>11635</v>
      </c>
      <c r="B2179" s="0" t="s">
        <v>9300</v>
      </c>
      <c r="C2179" s="0" t="s">
        <v>11636</v>
      </c>
      <c r="D2179" s="1" t="s">
        <v>11637</v>
      </c>
      <c r="E2179" s="1" t="s">
        <v>11637</v>
      </c>
      <c r="G2179" s="5" t="s">
        <v>11637</v>
      </c>
      <c r="H2179" s="5"/>
      <c r="I2179" s="5"/>
      <c r="J2179" s="5"/>
      <c r="K2179" s="5"/>
      <c r="L2179" s="5"/>
      <c r="M2179" s="5"/>
      <c r="N2179" s="5"/>
      <c r="O2179" s="0" t="s">
        <v>11636</v>
      </c>
      <c r="P2179" s="0" t="s">
        <v>11638</v>
      </c>
      <c r="Q2179" s="0" t="s">
        <v>51</v>
      </c>
      <c r="R2179" s="0" t="s">
        <v>52</v>
      </c>
      <c r="S2179" s="0" t="n">
        <v>6.434</v>
      </c>
      <c r="T2179" s="0" t="n">
        <v>2030</v>
      </c>
      <c r="U2179" s="0" t="n">
        <v>2030</v>
      </c>
      <c r="V2179" s="0" t="n">
        <v>2016</v>
      </c>
      <c r="W2179" s="0" t="s">
        <v>11639</v>
      </c>
      <c r="X2179" s="0" t="n">
        <v>813</v>
      </c>
      <c r="Y2179" s="0" t="s">
        <v>1154</v>
      </c>
      <c r="Z2179" s="0" t="n">
        <v>2030</v>
      </c>
      <c r="AA2179" s="0" t="s">
        <v>54</v>
      </c>
      <c r="AB2179" s="0" t="s">
        <v>54</v>
      </c>
      <c r="AC2179" s="0" t="n">
        <v>20.481</v>
      </c>
      <c r="AD2179" s="0" t="s">
        <v>9387</v>
      </c>
      <c r="AG2179" s="6" t="n">
        <v>42735</v>
      </c>
      <c r="AH2179" s="0" t="n">
        <v>282</v>
      </c>
      <c r="AI2179" s="0" t="n">
        <v>298</v>
      </c>
      <c r="AJ2179" s="6" t="n">
        <v>42735</v>
      </c>
      <c r="AK2179" s="0" t="n">
        <v>20.481</v>
      </c>
      <c r="AL2179" s="6" t="n">
        <v>42735</v>
      </c>
      <c r="AM2179" s="0" t="n">
        <v>6.212</v>
      </c>
      <c r="AN2179" s="0" t="n">
        <v>6.548</v>
      </c>
      <c r="AO2179" s="0" t="n">
        <v>3.019</v>
      </c>
      <c r="AP2179" s="0" t="n">
        <v>3.373</v>
      </c>
      <c r="AQ2179" s="0" t="s">
        <v>9305</v>
      </c>
      <c r="AR2179" s="0" t="s">
        <v>58</v>
      </c>
      <c r="AS2179" s="0" t="s">
        <v>1154</v>
      </c>
      <c r="AT2179" s="0" t="n">
        <v>199</v>
      </c>
      <c r="AU2179" s="0" t="n">
        <v>262</v>
      </c>
      <c r="AV2179" s="0" t="s">
        <v>7372</v>
      </c>
      <c r="AX2179" s="0" t="s">
        <v>7372</v>
      </c>
      <c r="AY2179" s="0" t="s">
        <v>11640</v>
      </c>
    </row>
    <row r="2180" customFormat="false" ht="15" hidden="false" customHeight="false" outlineLevel="0" collapsed="false">
      <c r="A2180" s="0" t="s">
        <v>11641</v>
      </c>
      <c r="B2180" s="0" t="s">
        <v>9300</v>
      </c>
      <c r="C2180" s="0" t="s">
        <v>11642</v>
      </c>
      <c r="D2180" s="1" t="s">
        <v>11643</v>
      </c>
      <c r="E2180" s="1" t="s">
        <v>11643</v>
      </c>
      <c r="G2180" s="5" t="s">
        <v>11643</v>
      </c>
      <c r="H2180" s="5" t="s">
        <v>11644</v>
      </c>
      <c r="I2180" s="5"/>
      <c r="J2180" s="5"/>
      <c r="K2180" s="5"/>
      <c r="L2180" s="5"/>
      <c r="M2180" s="5"/>
      <c r="N2180" s="5"/>
      <c r="O2180" s="0" t="s">
        <v>11642</v>
      </c>
      <c r="P2180" s="0" t="s">
        <v>11645</v>
      </c>
      <c r="Q2180" s="0" t="s">
        <v>51</v>
      </c>
      <c r="R2180" s="0" t="s">
        <v>52</v>
      </c>
      <c r="S2180" s="0" t="n">
        <v>1.869</v>
      </c>
      <c r="T2180" s="0" t="n">
        <v>1724</v>
      </c>
      <c r="U2180" s="0" t="n">
        <v>1724</v>
      </c>
      <c r="X2180" s="0" t="n">
        <v>848</v>
      </c>
      <c r="Y2180" s="0" t="s">
        <v>7940</v>
      </c>
      <c r="Z2180" s="0" t="n">
        <v>1724</v>
      </c>
      <c r="AA2180" s="0" t="s">
        <v>54</v>
      </c>
      <c r="AB2180" s="0" t="s">
        <v>54</v>
      </c>
      <c r="AC2180" s="0" t="n">
        <v>4.246</v>
      </c>
      <c r="AD2180" s="0" t="s">
        <v>10573</v>
      </c>
      <c r="AG2180" s="6" t="n">
        <v>42460</v>
      </c>
      <c r="AH2180" s="0" t="n">
        <v>85</v>
      </c>
      <c r="AI2180" s="0" t="n">
        <v>97</v>
      </c>
      <c r="AJ2180" s="6" t="n">
        <v>42460</v>
      </c>
      <c r="AK2180" s="0" t="n">
        <v>4.246</v>
      </c>
      <c r="AL2180" s="6" t="n">
        <v>42460</v>
      </c>
      <c r="AM2180" s="0" t="n">
        <v>1.877</v>
      </c>
      <c r="AN2180" s="0" t="n">
        <v>2.137</v>
      </c>
      <c r="AO2180" s="0" t="n">
        <v>1.655</v>
      </c>
      <c r="AP2180" s="0" t="n">
        <v>1.849</v>
      </c>
      <c r="AQ2180" s="0" t="s">
        <v>9305</v>
      </c>
      <c r="AR2180" s="0" t="s">
        <v>58</v>
      </c>
      <c r="AS2180" s="0" t="s">
        <v>7940</v>
      </c>
      <c r="AT2180" s="0" t="n">
        <v>46</v>
      </c>
      <c r="AU2180" s="0" t="n">
        <v>63</v>
      </c>
      <c r="AV2180" s="0" t="s">
        <v>7372</v>
      </c>
      <c r="AX2180" s="0" t="s">
        <v>7372</v>
      </c>
      <c r="AY2180" s="0" t="s">
        <v>11646</v>
      </c>
    </row>
    <row r="2181" customFormat="false" ht="15" hidden="false" customHeight="false" outlineLevel="0" collapsed="false">
      <c r="A2181" s="0" t="s">
        <v>11647</v>
      </c>
      <c r="B2181" s="0" t="s">
        <v>9300</v>
      </c>
      <c r="C2181" s="0" t="s">
        <v>11648</v>
      </c>
      <c r="D2181" s="1" t="s">
        <v>11649</v>
      </c>
      <c r="E2181" s="1" t="s">
        <v>11649</v>
      </c>
      <c r="G2181" s="5" t="s">
        <v>11649</v>
      </c>
      <c r="H2181" s="5"/>
      <c r="I2181" s="5"/>
      <c r="J2181" s="5"/>
      <c r="K2181" s="5"/>
      <c r="L2181" s="5"/>
      <c r="M2181" s="5"/>
      <c r="N2181" s="5"/>
      <c r="Q2181" s="0" t="s">
        <v>51</v>
      </c>
      <c r="R2181" s="0" t="s">
        <v>52</v>
      </c>
      <c r="S2181" s="0" t="n">
        <v>123</v>
      </c>
      <c r="T2181" s="0" t="n">
        <v>2611</v>
      </c>
      <c r="U2181" s="0" t="n">
        <v>2611</v>
      </c>
      <c r="V2181" s="0" t="n">
        <v>2611</v>
      </c>
      <c r="X2181" s="0" t="n">
        <v>8</v>
      </c>
      <c r="Y2181" s="0" t="s">
        <v>512</v>
      </c>
      <c r="AD2181" s="0" t="s">
        <v>11650</v>
      </c>
      <c r="AG2181" s="6" t="n">
        <v>42369</v>
      </c>
      <c r="AH2181" s="0" t="n">
        <v>-11</v>
      </c>
      <c r="AI2181" s="0" t="n">
        <v>-12</v>
      </c>
      <c r="AJ2181" s="6" t="n">
        <v>42369</v>
      </c>
      <c r="AK2181" s="0" t="n">
        <v>520</v>
      </c>
      <c r="AL2181" s="6" t="n">
        <v>42369</v>
      </c>
      <c r="AM2181" s="0" t="n">
        <v>127</v>
      </c>
      <c r="AN2181" s="0" t="n">
        <v>138</v>
      </c>
      <c r="AO2181" s="0" t="s">
        <v>56</v>
      </c>
      <c r="AP2181" s="0" t="s">
        <v>56</v>
      </c>
      <c r="AQ2181" s="0" t="s">
        <v>70</v>
      </c>
      <c r="AR2181" s="0" t="s">
        <v>70</v>
      </c>
      <c r="AS2181" s="0" t="s">
        <v>512</v>
      </c>
      <c r="AT2181" s="0" t="n">
        <v>0</v>
      </c>
      <c r="AU2181" s="0" t="n">
        <v>4</v>
      </c>
      <c r="AV2181" s="0" t="s">
        <v>11651</v>
      </c>
      <c r="AX2181" s="0" t="s">
        <v>7372</v>
      </c>
      <c r="AY2181" s="0" t="s">
        <v>11652</v>
      </c>
    </row>
    <row r="2182" customFormat="false" ht="15" hidden="false" customHeight="false" outlineLevel="0" collapsed="false">
      <c r="A2182" s="0" t="s">
        <v>11653</v>
      </c>
      <c r="B2182" s="0" t="s">
        <v>9300</v>
      </c>
      <c r="C2182" s="0" t="s">
        <v>11654</v>
      </c>
      <c r="D2182" s="1" t="s">
        <v>11655</v>
      </c>
      <c r="E2182" s="1" t="s">
        <v>11655</v>
      </c>
      <c r="G2182" s="5" t="s">
        <v>11655</v>
      </c>
      <c r="H2182" s="5"/>
      <c r="I2182" s="5"/>
      <c r="J2182" s="5"/>
      <c r="K2182" s="5"/>
      <c r="L2182" s="5"/>
      <c r="M2182" s="5"/>
      <c r="N2182" s="5"/>
      <c r="O2182" s="0" t="s">
        <v>11654</v>
      </c>
      <c r="P2182" s="0" t="s">
        <v>11656</v>
      </c>
      <c r="Q2182" s="0" t="s">
        <v>51</v>
      </c>
      <c r="R2182" s="0" t="s">
        <v>119</v>
      </c>
      <c r="S2182" s="0" t="n">
        <v>113</v>
      </c>
      <c r="T2182" s="0" t="n">
        <v>2899</v>
      </c>
      <c r="U2182" s="0" t="n">
        <v>2899</v>
      </c>
      <c r="V2182" s="0" t="n">
        <v>2740</v>
      </c>
      <c r="X2182" s="0" t="n">
        <v>3</v>
      </c>
      <c r="Y2182" s="0" t="s">
        <v>512</v>
      </c>
      <c r="Z2182" s="0" t="n">
        <v>2899</v>
      </c>
      <c r="AA2182" s="0" t="s">
        <v>54</v>
      </c>
      <c r="AB2182" s="0" t="s">
        <v>54</v>
      </c>
      <c r="AC2182" s="0" t="n">
        <v>332</v>
      </c>
      <c r="AD2182" s="0" t="s">
        <v>11657</v>
      </c>
      <c r="AG2182" s="6" t="n">
        <v>42460</v>
      </c>
      <c r="AH2182" s="0" t="n">
        <v>4</v>
      </c>
      <c r="AI2182" s="0" t="n">
        <v>4</v>
      </c>
      <c r="AJ2182" s="6" t="n">
        <v>42460</v>
      </c>
      <c r="AK2182" s="0" t="n">
        <v>332</v>
      </c>
      <c r="AL2182" s="6" t="n">
        <v>42460</v>
      </c>
      <c r="AM2182" s="0" t="n">
        <v>156</v>
      </c>
      <c r="AN2182" s="0" t="n">
        <v>178</v>
      </c>
      <c r="AO2182" s="0" t="s">
        <v>56</v>
      </c>
      <c r="AP2182" s="0" t="s">
        <v>56</v>
      </c>
      <c r="AQ2182" s="0" t="s">
        <v>70</v>
      </c>
      <c r="AR2182" s="0" t="s">
        <v>70</v>
      </c>
      <c r="AS2182" s="0" t="s">
        <v>512</v>
      </c>
      <c r="AT2182" s="0" t="n">
        <v>2</v>
      </c>
      <c r="AU2182" s="0" t="n">
        <v>3</v>
      </c>
      <c r="AV2182" s="0" t="s">
        <v>7372</v>
      </c>
      <c r="AX2182" s="0" t="s">
        <v>7372</v>
      </c>
    </row>
    <row r="2183" customFormat="false" ht="15" hidden="false" customHeight="false" outlineLevel="0" collapsed="false">
      <c r="A2183" s="0" t="s">
        <v>11658</v>
      </c>
      <c r="B2183" s="0" t="s">
        <v>9300</v>
      </c>
      <c r="C2183" s="0" t="s">
        <v>11659</v>
      </c>
      <c r="D2183" s="1" t="s">
        <v>11660</v>
      </c>
      <c r="E2183" s="1" t="s">
        <v>11660</v>
      </c>
      <c r="G2183" s="5" t="s">
        <v>11660</v>
      </c>
      <c r="H2183" s="5"/>
      <c r="I2183" s="5"/>
      <c r="J2183" s="5"/>
      <c r="K2183" s="5"/>
      <c r="L2183" s="5"/>
      <c r="M2183" s="5"/>
      <c r="N2183" s="5"/>
      <c r="O2183" s="0" t="s">
        <v>11659</v>
      </c>
      <c r="P2183" s="0" t="s">
        <v>11661</v>
      </c>
      <c r="Q2183" s="0" t="s">
        <v>51</v>
      </c>
      <c r="R2183" s="0" t="s">
        <v>52</v>
      </c>
      <c r="S2183" s="0" t="n">
        <v>1.438</v>
      </c>
      <c r="T2183" s="0" t="n">
        <v>2849</v>
      </c>
      <c r="U2183" s="0" t="n">
        <v>2849</v>
      </c>
      <c r="V2183" s="0" t="n">
        <v>2841</v>
      </c>
      <c r="X2183" s="0" t="n">
        <v>69</v>
      </c>
      <c r="Y2183" s="0" t="s">
        <v>1154</v>
      </c>
      <c r="Z2183" s="0" t="n">
        <v>2849</v>
      </c>
      <c r="AA2183" s="0" t="s">
        <v>54</v>
      </c>
      <c r="AB2183" s="0" t="s">
        <v>54</v>
      </c>
      <c r="AC2183" s="0" t="n">
        <v>4.455</v>
      </c>
      <c r="AD2183" s="0" t="s">
        <v>9312</v>
      </c>
      <c r="AG2183" s="6" t="n">
        <v>42460</v>
      </c>
      <c r="AH2183" s="0" t="n">
        <v>95</v>
      </c>
      <c r="AI2183" s="0" t="n">
        <v>108</v>
      </c>
      <c r="AJ2183" s="6" t="n">
        <v>42460</v>
      </c>
      <c r="AK2183" s="0" t="n">
        <v>4.455</v>
      </c>
      <c r="AL2183" s="6" t="n">
        <v>42460</v>
      </c>
      <c r="AM2183" s="0" t="n">
        <v>1.827</v>
      </c>
      <c r="AN2183" s="0" t="n">
        <v>2.08</v>
      </c>
      <c r="AO2183" s="0" t="n">
        <v>885</v>
      </c>
      <c r="AP2183" s="0" t="n">
        <v>989</v>
      </c>
      <c r="AQ2183" s="0" t="s">
        <v>9305</v>
      </c>
      <c r="AR2183" s="0" t="s">
        <v>58</v>
      </c>
      <c r="AS2183" s="0" t="s">
        <v>1154</v>
      </c>
      <c r="AT2183" s="0" t="n">
        <v>29</v>
      </c>
      <c r="AU2183" s="0" t="n">
        <v>34</v>
      </c>
      <c r="AV2183" s="0" t="s">
        <v>9312</v>
      </c>
      <c r="AW2183" s="0" t="s">
        <v>11662</v>
      </c>
      <c r="AX2183" s="0" t="s">
        <v>7372</v>
      </c>
      <c r="AY2183" s="0" t="s">
        <v>11662</v>
      </c>
    </row>
    <row r="2184" customFormat="false" ht="15" hidden="false" customHeight="false" outlineLevel="0" collapsed="false">
      <c r="A2184" s="0" t="s">
        <v>11663</v>
      </c>
      <c r="B2184" s="0" t="s">
        <v>9300</v>
      </c>
      <c r="C2184" s="0" t="s">
        <v>11664</v>
      </c>
      <c r="E2184" s="1" t="s">
        <v>11664</v>
      </c>
      <c r="F2184" s="1" t="s">
        <v>11665</v>
      </c>
      <c r="G2184" s="5" t="s">
        <v>11665</v>
      </c>
      <c r="H2184" s="5" t="s">
        <v>11666</v>
      </c>
      <c r="I2184" s="5"/>
      <c r="J2184" s="5"/>
      <c r="K2184" s="5"/>
      <c r="L2184" s="5"/>
      <c r="M2184" s="5"/>
      <c r="N2184" s="5"/>
      <c r="O2184" s="0" t="s">
        <v>11664</v>
      </c>
      <c r="P2184" s="0" t="s">
        <v>11667</v>
      </c>
      <c r="Q2184" s="0" t="s">
        <v>51</v>
      </c>
      <c r="R2184" s="0" t="s">
        <v>52</v>
      </c>
      <c r="S2184" s="0" t="n">
        <v>949</v>
      </c>
      <c r="T2184" s="0" t="n">
        <v>2899</v>
      </c>
      <c r="U2184" s="0" t="n">
        <v>2899</v>
      </c>
      <c r="V2184" s="0" t="n">
        <v>2620</v>
      </c>
      <c r="W2184" s="0" t="s">
        <v>11668</v>
      </c>
      <c r="X2184" s="0" t="n">
        <v>97</v>
      </c>
      <c r="Y2184" s="0" t="s">
        <v>53</v>
      </c>
      <c r="Z2184" s="0" t="n">
        <v>2899</v>
      </c>
      <c r="AA2184" s="0" t="s">
        <v>54</v>
      </c>
      <c r="AB2184" s="0" t="s">
        <v>54</v>
      </c>
      <c r="AC2184" s="0" t="n">
        <v>5.012</v>
      </c>
      <c r="AD2184" s="0" t="s">
        <v>11669</v>
      </c>
      <c r="AG2184" s="6" t="n">
        <v>42825</v>
      </c>
      <c r="AH2184" s="0" t="n">
        <v>27</v>
      </c>
      <c r="AI2184" s="0" t="n">
        <v>29</v>
      </c>
      <c r="AJ2184" s="6" t="n">
        <v>42825</v>
      </c>
      <c r="AK2184" s="0" t="n">
        <v>5.012</v>
      </c>
      <c r="AL2184" s="6" t="n">
        <v>42825</v>
      </c>
      <c r="AM2184" s="0" t="n">
        <v>871</v>
      </c>
      <c r="AN2184" s="0" t="n">
        <v>931</v>
      </c>
      <c r="AO2184" s="0" t="n">
        <v>683</v>
      </c>
      <c r="AP2184" s="0" t="n">
        <v>812</v>
      </c>
      <c r="AQ2184" s="0" t="s">
        <v>9305</v>
      </c>
      <c r="AR2184" s="0" t="s">
        <v>58</v>
      </c>
      <c r="AS2184" s="0" t="s">
        <v>53</v>
      </c>
      <c r="AT2184" s="0" t="n">
        <v>64</v>
      </c>
      <c r="AU2184" s="0" t="n">
        <v>72</v>
      </c>
      <c r="AX2184" s="0" t="s">
        <v>7372</v>
      </c>
      <c r="AY2184" s="0" t="s">
        <v>11670</v>
      </c>
    </row>
    <row r="2185" customFormat="false" ht="15" hidden="false" customHeight="false" outlineLevel="0" collapsed="false">
      <c r="A2185" s="0" t="s">
        <v>11671</v>
      </c>
      <c r="B2185" s="0" t="s">
        <v>9300</v>
      </c>
      <c r="C2185" s="0" t="s">
        <v>11672</v>
      </c>
      <c r="D2185" s="1" t="s">
        <v>11673</v>
      </c>
      <c r="E2185" s="1" t="s">
        <v>11673</v>
      </c>
      <c r="G2185" s="5" t="s">
        <v>11673</v>
      </c>
      <c r="H2185" s="5"/>
      <c r="I2185" s="5"/>
      <c r="J2185" s="5"/>
      <c r="K2185" s="5"/>
      <c r="L2185" s="5"/>
      <c r="M2185" s="5"/>
      <c r="N2185" s="5"/>
      <c r="O2185" s="0" t="s">
        <v>11672</v>
      </c>
      <c r="P2185" s="0" t="s">
        <v>11674</v>
      </c>
      <c r="Q2185" s="0" t="s">
        <v>51</v>
      </c>
      <c r="R2185" s="0" t="s">
        <v>52</v>
      </c>
      <c r="S2185" s="0" t="n">
        <v>5.687</v>
      </c>
      <c r="T2185" s="0" t="n">
        <v>2593</v>
      </c>
      <c r="U2185" s="0" t="n">
        <v>2593</v>
      </c>
      <c r="V2185" s="0" t="n">
        <v>2593</v>
      </c>
      <c r="X2185" s="0" t="n">
        <v>935</v>
      </c>
      <c r="Y2185" s="0" t="s">
        <v>1154</v>
      </c>
      <c r="Z2185" s="0" t="n">
        <v>2593</v>
      </c>
      <c r="AA2185" s="0" t="s">
        <v>54</v>
      </c>
      <c r="AB2185" s="0" t="s">
        <v>54</v>
      </c>
      <c r="AC2185" s="0" t="n">
        <v>16.819</v>
      </c>
      <c r="AD2185" s="0" t="s">
        <v>10246</v>
      </c>
      <c r="AG2185" s="6" t="n">
        <v>42460</v>
      </c>
      <c r="AH2185" s="0" t="n">
        <v>168</v>
      </c>
      <c r="AI2185" s="0" t="n">
        <v>192</v>
      </c>
      <c r="AJ2185" s="6" t="n">
        <v>42460</v>
      </c>
      <c r="AK2185" s="0" t="n">
        <v>16.819</v>
      </c>
      <c r="AL2185" s="6" t="n">
        <v>42460</v>
      </c>
      <c r="AM2185" s="0" t="n">
        <v>3.976</v>
      </c>
      <c r="AN2185" s="0" t="n">
        <v>4.526</v>
      </c>
      <c r="AO2185" s="0" t="n">
        <v>2.303</v>
      </c>
      <c r="AP2185" s="0" t="n">
        <v>2.573</v>
      </c>
      <c r="AQ2185" s="0" t="s">
        <v>9305</v>
      </c>
      <c r="AR2185" s="0" t="s">
        <v>58</v>
      </c>
      <c r="AS2185" s="0" t="s">
        <v>1154</v>
      </c>
      <c r="AT2185" s="0" t="n">
        <v>23</v>
      </c>
      <c r="AU2185" s="0" t="n">
        <v>67</v>
      </c>
      <c r="AV2185" s="0" t="s">
        <v>10246</v>
      </c>
      <c r="AX2185" s="0" t="s">
        <v>7372</v>
      </c>
      <c r="AY2185" s="0" t="s">
        <v>10993</v>
      </c>
    </row>
    <row r="2186" customFormat="false" ht="15" hidden="false" customHeight="false" outlineLevel="0" collapsed="false">
      <c r="A2186" s="0" t="s">
        <v>11675</v>
      </c>
      <c r="B2186" s="0" t="s">
        <v>9300</v>
      </c>
      <c r="C2186" s="0" t="s">
        <v>11676</v>
      </c>
      <c r="D2186" s="1" t="s">
        <v>11677</v>
      </c>
      <c r="E2186" s="1" t="s">
        <v>11677</v>
      </c>
      <c r="G2186" s="5" t="s">
        <v>11677</v>
      </c>
      <c r="H2186" s="5" t="s">
        <v>11678</v>
      </c>
      <c r="I2186" s="5" t="s">
        <v>11679</v>
      </c>
      <c r="J2186" s="5"/>
      <c r="K2186" s="5"/>
      <c r="L2186" s="5"/>
      <c r="M2186" s="5"/>
      <c r="N2186" s="5"/>
      <c r="O2186" s="0" t="s">
        <v>11676</v>
      </c>
      <c r="P2186" s="0" t="s">
        <v>11680</v>
      </c>
      <c r="Q2186" s="0" t="s">
        <v>51</v>
      </c>
      <c r="R2186" s="0" t="s">
        <v>52</v>
      </c>
      <c r="S2186" s="0" t="n">
        <v>571</v>
      </c>
      <c r="T2186" s="0" t="n">
        <v>2593</v>
      </c>
      <c r="U2186" s="0" t="n">
        <v>2593</v>
      </c>
      <c r="V2186" s="0" t="n">
        <v>2593</v>
      </c>
      <c r="W2186" s="0" t="s">
        <v>11678</v>
      </c>
      <c r="X2186" s="0" t="n">
        <v>143</v>
      </c>
      <c r="Y2186" s="0" t="s">
        <v>1154</v>
      </c>
      <c r="Z2186" s="0" t="n">
        <v>2593</v>
      </c>
      <c r="AA2186" s="0" t="s">
        <v>54</v>
      </c>
      <c r="AB2186" s="0" t="s">
        <v>54</v>
      </c>
      <c r="AC2186" s="0" t="n">
        <v>2.994</v>
      </c>
      <c r="AD2186" s="0" t="s">
        <v>9862</v>
      </c>
      <c r="AG2186" s="6" t="n">
        <v>42460</v>
      </c>
      <c r="AH2186" s="0" t="n">
        <v>55</v>
      </c>
      <c r="AI2186" s="0" t="n">
        <v>62</v>
      </c>
      <c r="AJ2186" s="6" t="n">
        <v>42460</v>
      </c>
      <c r="AK2186" s="0" t="n">
        <v>2.994</v>
      </c>
      <c r="AL2186" s="6" t="n">
        <v>42460</v>
      </c>
      <c r="AM2186" s="0" t="n">
        <v>675</v>
      </c>
      <c r="AN2186" s="0" t="n">
        <v>768</v>
      </c>
      <c r="AO2186" s="0" t="n">
        <v>976</v>
      </c>
      <c r="AP2186" s="0" t="n">
        <v>1.09</v>
      </c>
      <c r="AQ2186" s="0" t="s">
        <v>9305</v>
      </c>
      <c r="AR2186" s="0" t="s">
        <v>58</v>
      </c>
      <c r="AS2186" s="0" t="s">
        <v>1154</v>
      </c>
      <c r="AT2186" s="0" t="n">
        <v>13</v>
      </c>
      <c r="AU2186" s="0" t="n">
        <v>20</v>
      </c>
      <c r="AV2186" s="0" t="s">
        <v>10246</v>
      </c>
      <c r="AW2186" s="0" t="s">
        <v>10246</v>
      </c>
      <c r="AX2186" s="0" t="s">
        <v>7372</v>
      </c>
    </row>
    <row r="2187" customFormat="false" ht="15" hidden="false" customHeight="false" outlineLevel="0" collapsed="false">
      <c r="A2187" s="0" t="s">
        <v>11681</v>
      </c>
      <c r="B2187" s="0" t="s">
        <v>9300</v>
      </c>
      <c r="C2187" s="0" t="s">
        <v>11682</v>
      </c>
      <c r="D2187" s="1" t="s">
        <v>11683</v>
      </c>
      <c r="E2187" s="1" t="s">
        <v>11683</v>
      </c>
      <c r="G2187" s="5" t="s">
        <v>11683</v>
      </c>
      <c r="H2187" s="5"/>
      <c r="I2187" s="5"/>
      <c r="J2187" s="5"/>
      <c r="K2187" s="5"/>
      <c r="L2187" s="5"/>
      <c r="M2187" s="5"/>
      <c r="N2187" s="5"/>
      <c r="O2187" s="0" t="s">
        <v>11682</v>
      </c>
      <c r="P2187" s="0" t="s">
        <v>11684</v>
      </c>
      <c r="Q2187" s="0" t="s">
        <v>51</v>
      </c>
      <c r="R2187" s="0" t="s">
        <v>52</v>
      </c>
      <c r="S2187" s="0" t="n">
        <v>1.534</v>
      </c>
      <c r="T2187" s="0" t="n">
        <v>2932</v>
      </c>
      <c r="U2187" s="0" t="n">
        <v>2932</v>
      </c>
      <c r="W2187" s="0" t="s">
        <v>11685</v>
      </c>
      <c r="X2187" s="0" t="n">
        <v>983</v>
      </c>
      <c r="Y2187" s="0" t="s">
        <v>1154</v>
      </c>
      <c r="Z2187" s="0" t="n">
        <v>2932</v>
      </c>
      <c r="AA2187" s="0" t="s">
        <v>54</v>
      </c>
      <c r="AB2187" s="0" t="s">
        <v>54</v>
      </c>
      <c r="AC2187" s="0" t="n">
        <v>6.491</v>
      </c>
      <c r="AD2187" s="0" t="s">
        <v>9862</v>
      </c>
      <c r="AG2187" s="6" t="n">
        <v>42460</v>
      </c>
      <c r="AH2187" s="0" t="n">
        <v>29</v>
      </c>
      <c r="AI2187" s="0" t="n">
        <v>33</v>
      </c>
      <c r="AJ2187" s="6" t="n">
        <v>42460</v>
      </c>
      <c r="AK2187" s="0" t="n">
        <v>6.491</v>
      </c>
      <c r="AL2187" s="6" t="n">
        <v>42460</v>
      </c>
      <c r="AM2187" s="0" t="n">
        <v>1.18</v>
      </c>
      <c r="AN2187" s="0" t="n">
        <v>1.344</v>
      </c>
      <c r="AO2187" s="0" t="n">
        <v>350</v>
      </c>
      <c r="AP2187" s="0" t="n">
        <v>391</v>
      </c>
      <c r="AQ2187" s="0" t="s">
        <v>9305</v>
      </c>
      <c r="AR2187" s="0" t="s">
        <v>58</v>
      </c>
      <c r="AS2187" s="0" t="s">
        <v>1154</v>
      </c>
      <c r="AT2187" s="0" t="n">
        <v>17</v>
      </c>
      <c r="AU2187" s="0" t="n">
        <v>30</v>
      </c>
      <c r="AX2187" s="0" t="s">
        <v>7372</v>
      </c>
    </row>
    <row r="2188" customFormat="false" ht="15" hidden="false" customHeight="false" outlineLevel="0" collapsed="false">
      <c r="A2188" s="0" t="s">
        <v>11686</v>
      </c>
      <c r="B2188" s="0" t="s">
        <v>9300</v>
      </c>
      <c r="C2188" s="0" t="s">
        <v>11687</v>
      </c>
      <c r="D2188" s="1" t="s">
        <v>11688</v>
      </c>
      <c r="E2188" s="1" t="s">
        <v>11688</v>
      </c>
      <c r="G2188" s="5" t="s">
        <v>11688</v>
      </c>
      <c r="H2188" s="5"/>
      <c r="I2188" s="5"/>
      <c r="J2188" s="5"/>
      <c r="K2188" s="5"/>
      <c r="L2188" s="5"/>
      <c r="M2188" s="5"/>
      <c r="N2188" s="5"/>
      <c r="O2188" s="0" t="s">
        <v>11687</v>
      </c>
      <c r="P2188" s="0" t="s">
        <v>11689</v>
      </c>
      <c r="Q2188" s="0" t="s">
        <v>51</v>
      </c>
      <c r="R2188" s="0" t="s">
        <v>52</v>
      </c>
      <c r="S2188" s="0" t="n">
        <v>2.889</v>
      </c>
      <c r="T2188" s="0" t="n">
        <v>2550</v>
      </c>
      <c r="U2188" s="0" t="n">
        <v>2550</v>
      </c>
      <c r="V2188" s="0" t="n">
        <v>2932</v>
      </c>
      <c r="X2188" s="0" t="n">
        <v>909</v>
      </c>
      <c r="Y2188" s="0" t="s">
        <v>1154</v>
      </c>
      <c r="Z2188" s="0" t="n">
        <v>2550</v>
      </c>
      <c r="AA2188" s="0" t="s">
        <v>54</v>
      </c>
      <c r="AB2188" s="0" t="s">
        <v>54</v>
      </c>
      <c r="AC2188" s="0" t="n">
        <v>9.35</v>
      </c>
      <c r="AD2188" s="0" t="s">
        <v>9554</v>
      </c>
      <c r="AG2188" s="6" t="n">
        <v>42460</v>
      </c>
      <c r="AH2188" s="0" t="n">
        <v>76</v>
      </c>
      <c r="AI2188" s="0" t="n">
        <v>87</v>
      </c>
      <c r="AJ2188" s="6" t="n">
        <v>42460</v>
      </c>
      <c r="AK2188" s="0" t="n">
        <v>9.35</v>
      </c>
      <c r="AL2188" s="6" t="n">
        <v>42460</v>
      </c>
      <c r="AM2188" s="0" t="n">
        <v>1.819</v>
      </c>
      <c r="AN2188" s="0" t="n">
        <v>2.071</v>
      </c>
      <c r="AO2188" s="0" t="n">
        <v>947</v>
      </c>
      <c r="AP2188" s="0" t="n">
        <v>1.058</v>
      </c>
      <c r="AQ2188" s="0" t="s">
        <v>9305</v>
      </c>
      <c r="AR2188" s="0" t="s">
        <v>58</v>
      </c>
      <c r="AS2188" s="0" t="s">
        <v>1154</v>
      </c>
      <c r="AT2188" s="0" t="n">
        <v>19</v>
      </c>
      <c r="AU2188" s="0" t="n">
        <v>31</v>
      </c>
      <c r="AV2188" s="0" t="s">
        <v>7372</v>
      </c>
      <c r="AX2188" s="0" t="s">
        <v>7372</v>
      </c>
      <c r="AY2188" s="0" t="s">
        <v>9928</v>
      </c>
    </row>
    <row r="2189" customFormat="false" ht="15" hidden="false" customHeight="false" outlineLevel="0" collapsed="false">
      <c r="A2189" s="0" t="s">
        <v>11690</v>
      </c>
      <c r="B2189" s="0" t="s">
        <v>9300</v>
      </c>
      <c r="C2189" s="0" t="s">
        <v>11691</v>
      </c>
      <c r="D2189" s="1" t="s">
        <v>11692</v>
      </c>
      <c r="E2189" s="1" t="s">
        <v>11692</v>
      </c>
      <c r="G2189" s="5" t="s">
        <v>11692</v>
      </c>
      <c r="H2189" s="5"/>
      <c r="I2189" s="5"/>
      <c r="J2189" s="5"/>
      <c r="K2189" s="5"/>
      <c r="L2189" s="5"/>
      <c r="M2189" s="5"/>
      <c r="N2189" s="5"/>
      <c r="Q2189" s="0" t="s">
        <v>51</v>
      </c>
      <c r="R2189" s="0" t="s">
        <v>52</v>
      </c>
      <c r="S2189" s="0" t="n">
        <v>212</v>
      </c>
      <c r="T2189" s="0" t="n">
        <v>2829</v>
      </c>
      <c r="U2189" s="0" t="n">
        <v>2829</v>
      </c>
      <c r="X2189" s="0" t="n">
        <v>1</v>
      </c>
      <c r="Y2189" s="0" t="s">
        <v>512</v>
      </c>
      <c r="AD2189" s="0" t="s">
        <v>11693</v>
      </c>
      <c r="AG2189" s="6" t="n">
        <v>41394</v>
      </c>
      <c r="AH2189" s="0" t="n">
        <v>2</v>
      </c>
      <c r="AI2189" s="0" t="n">
        <v>3</v>
      </c>
      <c r="AJ2189" s="6" t="n">
        <v>41394</v>
      </c>
      <c r="AK2189" s="0" t="n">
        <v>322</v>
      </c>
      <c r="AL2189" s="6" t="n">
        <v>41394</v>
      </c>
      <c r="AM2189" s="0" t="n">
        <v>180</v>
      </c>
      <c r="AN2189" s="0" t="n">
        <v>235</v>
      </c>
      <c r="AO2189" s="0" t="s">
        <v>56</v>
      </c>
      <c r="AP2189" s="0" t="s">
        <v>56</v>
      </c>
      <c r="AQ2189" s="0" t="s">
        <v>70</v>
      </c>
      <c r="AR2189" s="0" t="s">
        <v>70</v>
      </c>
      <c r="AS2189" s="0" t="s">
        <v>512</v>
      </c>
      <c r="AT2189" s="0" t="n">
        <v>0</v>
      </c>
      <c r="AU2189" s="0" t="n">
        <v>1</v>
      </c>
      <c r="AV2189" s="0" t="s">
        <v>11694</v>
      </c>
      <c r="AX2189" s="0" t="s">
        <v>7372</v>
      </c>
      <c r="AY2189" s="0" t="s">
        <v>11695</v>
      </c>
    </row>
    <row r="2190" customFormat="false" ht="15" hidden="false" customHeight="false" outlineLevel="0" collapsed="false">
      <c r="A2190" s="0" t="s">
        <v>11696</v>
      </c>
      <c r="B2190" s="0" t="s">
        <v>9300</v>
      </c>
      <c r="C2190" s="0" t="s">
        <v>11697</v>
      </c>
      <c r="D2190" s="1" t="s">
        <v>11698</v>
      </c>
      <c r="E2190" s="1" t="s">
        <v>11698</v>
      </c>
      <c r="G2190" s="5" t="s">
        <v>11698</v>
      </c>
      <c r="H2190" s="5"/>
      <c r="I2190" s="5"/>
      <c r="J2190" s="5"/>
      <c r="K2190" s="5"/>
      <c r="L2190" s="5"/>
      <c r="M2190" s="5"/>
      <c r="N2190" s="5"/>
      <c r="O2190" s="0" t="s">
        <v>11697</v>
      </c>
      <c r="P2190" s="0" t="s">
        <v>11699</v>
      </c>
      <c r="Q2190" s="0" t="s">
        <v>51</v>
      </c>
      <c r="R2190" s="0" t="s">
        <v>52</v>
      </c>
      <c r="S2190" s="0" t="n">
        <v>2.709</v>
      </c>
      <c r="T2190" s="0" t="n">
        <v>2891</v>
      </c>
      <c r="U2190" s="0" t="n">
        <v>2891</v>
      </c>
      <c r="W2190" s="0" t="s">
        <v>11700</v>
      </c>
      <c r="X2190" s="0" t="n">
        <v>186</v>
      </c>
      <c r="Y2190" s="0" t="s">
        <v>1154</v>
      </c>
      <c r="Z2190" s="0" t="n">
        <v>2891</v>
      </c>
      <c r="AA2190" s="0" t="s">
        <v>54</v>
      </c>
      <c r="AB2190" s="0" t="s">
        <v>54</v>
      </c>
      <c r="AC2190" s="0" t="n">
        <v>7.955</v>
      </c>
      <c r="AD2190" s="0" t="s">
        <v>9554</v>
      </c>
      <c r="AG2190" s="6" t="n">
        <v>42460</v>
      </c>
      <c r="AH2190" s="0" t="n">
        <v>214</v>
      </c>
      <c r="AI2190" s="0" t="n">
        <v>243</v>
      </c>
      <c r="AJ2190" s="6" t="n">
        <v>42460</v>
      </c>
      <c r="AK2190" s="0" t="n">
        <v>7.955</v>
      </c>
      <c r="AL2190" s="6" t="n">
        <v>42460</v>
      </c>
      <c r="AM2190" s="0" t="n">
        <v>4.408</v>
      </c>
      <c r="AN2190" s="0" t="n">
        <v>5.019</v>
      </c>
      <c r="AO2190" s="0" t="n">
        <v>4.02</v>
      </c>
      <c r="AP2190" s="0" t="n">
        <v>4.492</v>
      </c>
      <c r="AQ2190" s="0" t="s">
        <v>9305</v>
      </c>
      <c r="AR2190" s="0" t="s">
        <v>58</v>
      </c>
      <c r="AS2190" s="0" t="s">
        <v>1154</v>
      </c>
      <c r="AT2190" s="0" t="n">
        <v>56</v>
      </c>
      <c r="AU2190" s="0" t="n">
        <v>76</v>
      </c>
      <c r="AV2190" s="0" t="s">
        <v>7372</v>
      </c>
      <c r="AX2190" s="0" t="s">
        <v>7372</v>
      </c>
      <c r="AY2190" s="0" t="s">
        <v>11701</v>
      </c>
    </row>
    <row r="2191" customFormat="false" ht="15" hidden="false" customHeight="false" outlineLevel="0" collapsed="false">
      <c r="A2191" s="0" t="s">
        <v>11702</v>
      </c>
      <c r="B2191" s="0" t="s">
        <v>9300</v>
      </c>
      <c r="C2191" s="0" t="s">
        <v>11703</v>
      </c>
      <c r="D2191" s="1" t="s">
        <v>11704</v>
      </c>
      <c r="E2191" s="1" t="s">
        <v>11704</v>
      </c>
      <c r="G2191" s="5" t="s">
        <v>11704</v>
      </c>
      <c r="H2191" s="5"/>
      <c r="I2191" s="5"/>
      <c r="J2191" s="5"/>
      <c r="K2191" s="5"/>
      <c r="L2191" s="5"/>
      <c r="M2191" s="5"/>
      <c r="N2191" s="5"/>
      <c r="O2191" s="0" t="s">
        <v>11703</v>
      </c>
      <c r="P2191" s="0" t="s">
        <v>11705</v>
      </c>
      <c r="Q2191" s="0" t="s">
        <v>51</v>
      </c>
      <c r="R2191" s="0" t="s">
        <v>52</v>
      </c>
      <c r="S2191" s="0" t="n">
        <v>253</v>
      </c>
      <c r="T2191" s="0" t="n">
        <v>2899</v>
      </c>
      <c r="U2191" s="0" t="n">
        <v>2899</v>
      </c>
      <c r="X2191" s="0" t="n">
        <v>40</v>
      </c>
      <c r="Y2191" s="0" t="s">
        <v>77</v>
      </c>
      <c r="Z2191" s="0" t="n">
        <v>2899</v>
      </c>
      <c r="AA2191" s="0" t="s">
        <v>54</v>
      </c>
      <c r="AB2191" s="0" t="s">
        <v>54</v>
      </c>
      <c r="AC2191" s="0" t="n">
        <v>1.679</v>
      </c>
      <c r="AD2191" s="0" t="s">
        <v>11706</v>
      </c>
      <c r="AG2191" s="6" t="n">
        <v>42643</v>
      </c>
      <c r="AH2191" s="0" t="n">
        <v>22</v>
      </c>
      <c r="AI2191" s="0" t="n">
        <v>25</v>
      </c>
      <c r="AJ2191" s="6" t="n">
        <v>42643</v>
      </c>
      <c r="AK2191" s="0" t="n">
        <v>1.679</v>
      </c>
      <c r="AL2191" s="6" t="n">
        <v>42643</v>
      </c>
      <c r="AM2191" s="0" t="n">
        <v>286</v>
      </c>
      <c r="AN2191" s="0" t="n">
        <v>320</v>
      </c>
      <c r="AO2191" s="0" t="n">
        <v>479</v>
      </c>
      <c r="AP2191" s="0" t="n">
        <v>536</v>
      </c>
      <c r="AQ2191" s="0" t="s">
        <v>9305</v>
      </c>
      <c r="AR2191" s="0" t="s">
        <v>58</v>
      </c>
      <c r="AS2191" s="0" t="s">
        <v>77</v>
      </c>
      <c r="AT2191" s="0" t="n">
        <v>10</v>
      </c>
      <c r="AU2191" s="0" t="n">
        <v>13</v>
      </c>
      <c r="AV2191" s="0" t="s">
        <v>11706</v>
      </c>
      <c r="AX2191" s="0" t="s">
        <v>7372</v>
      </c>
      <c r="AY2191" s="0" t="s">
        <v>11707</v>
      </c>
    </row>
    <row r="2192" customFormat="false" ht="15" hidden="false" customHeight="false" outlineLevel="0" collapsed="false">
      <c r="A2192" s="0" t="s">
        <v>11708</v>
      </c>
      <c r="B2192" s="0" t="s">
        <v>9300</v>
      </c>
      <c r="C2192" s="0" t="s">
        <v>11709</v>
      </c>
      <c r="D2192" s="1" t="s">
        <v>11710</v>
      </c>
      <c r="E2192" s="1" t="s">
        <v>11710</v>
      </c>
      <c r="G2192" s="5" t="s">
        <v>11710</v>
      </c>
      <c r="H2192" s="5" t="s">
        <v>11711</v>
      </c>
      <c r="I2192" s="5" t="s">
        <v>11712</v>
      </c>
      <c r="J2192" s="5"/>
      <c r="K2192" s="5"/>
      <c r="L2192" s="5"/>
      <c r="M2192" s="5"/>
      <c r="N2192" s="5" t="s">
        <v>11713</v>
      </c>
      <c r="O2192" s="0" t="s">
        <v>11709</v>
      </c>
      <c r="P2192" s="0" t="s">
        <v>11714</v>
      </c>
      <c r="Q2192" s="0" t="s">
        <v>51</v>
      </c>
      <c r="R2192" s="0" t="s">
        <v>52</v>
      </c>
      <c r="S2192" s="0" t="n">
        <v>264</v>
      </c>
      <c r="T2192" s="0" t="n">
        <v>2823</v>
      </c>
      <c r="U2192" s="0" t="n">
        <v>2823</v>
      </c>
      <c r="X2192" s="0" t="n">
        <v>19</v>
      </c>
      <c r="Y2192" s="0" t="s">
        <v>1154</v>
      </c>
      <c r="Z2192" s="0" t="n">
        <v>2823</v>
      </c>
      <c r="AA2192" s="0" t="s">
        <v>54</v>
      </c>
      <c r="AB2192" s="0" t="s">
        <v>54</v>
      </c>
      <c r="AC2192" s="0" t="n">
        <v>618</v>
      </c>
      <c r="AD2192" s="0" t="s">
        <v>9579</v>
      </c>
      <c r="AG2192" s="6" t="n">
        <v>42460</v>
      </c>
      <c r="AH2192" s="0" t="n">
        <v>3</v>
      </c>
      <c r="AI2192" s="0" t="n">
        <v>3</v>
      </c>
      <c r="AJ2192" s="6" t="n">
        <v>42460</v>
      </c>
      <c r="AK2192" s="0" t="n">
        <v>618</v>
      </c>
      <c r="AL2192" s="6" t="n">
        <v>42460</v>
      </c>
      <c r="AM2192" s="0" t="n">
        <v>315</v>
      </c>
      <c r="AN2192" s="0" t="n">
        <v>359</v>
      </c>
      <c r="AO2192" s="0" t="n">
        <v>281</v>
      </c>
      <c r="AP2192" s="0" t="n">
        <v>315</v>
      </c>
      <c r="AQ2192" s="0" t="s">
        <v>9305</v>
      </c>
      <c r="AR2192" s="0" t="s">
        <v>58</v>
      </c>
      <c r="AS2192" s="0" t="s">
        <v>1154</v>
      </c>
      <c r="AT2192" s="0" t="n">
        <v>12</v>
      </c>
      <c r="AU2192" s="0" t="n">
        <v>13</v>
      </c>
      <c r="AV2192" s="0" t="s">
        <v>11715</v>
      </c>
      <c r="AW2192" s="0" t="s">
        <v>11126</v>
      </c>
      <c r="AX2192" s="0" t="s">
        <v>7372</v>
      </c>
      <c r="AY2192" s="0" t="s">
        <v>11701</v>
      </c>
    </row>
    <row r="2193" customFormat="false" ht="15" hidden="false" customHeight="false" outlineLevel="0" collapsed="false">
      <c r="A2193" s="0" t="s">
        <v>11716</v>
      </c>
      <c r="B2193" s="0" t="s">
        <v>9300</v>
      </c>
      <c r="C2193" s="0" t="s">
        <v>11717</v>
      </c>
      <c r="D2193" s="1" t="s">
        <v>11718</v>
      </c>
      <c r="E2193" s="1" t="s">
        <v>11718</v>
      </c>
      <c r="G2193" s="5" t="s">
        <v>11718</v>
      </c>
      <c r="H2193" s="5"/>
      <c r="I2193" s="5"/>
      <c r="J2193" s="5"/>
      <c r="K2193" s="5"/>
      <c r="L2193" s="5"/>
      <c r="M2193" s="5"/>
      <c r="N2193" s="5"/>
      <c r="O2193" s="0" t="s">
        <v>11717</v>
      </c>
      <c r="P2193" s="0" t="s">
        <v>11719</v>
      </c>
      <c r="Q2193" s="0" t="s">
        <v>51</v>
      </c>
      <c r="R2193" s="0" t="s">
        <v>52</v>
      </c>
      <c r="S2193" s="0" t="n">
        <v>3.267</v>
      </c>
      <c r="T2193" s="0" t="n">
        <v>2211</v>
      </c>
      <c r="U2193" s="0" t="n">
        <v>2211</v>
      </c>
      <c r="V2193" s="0" t="n">
        <v>2219</v>
      </c>
      <c r="X2193" s="0" t="n">
        <v>990</v>
      </c>
      <c r="Y2193" s="0" t="s">
        <v>1154</v>
      </c>
      <c r="Z2193" s="0" t="n">
        <v>2211</v>
      </c>
      <c r="AA2193" s="0" t="s">
        <v>54</v>
      </c>
      <c r="AB2193" s="0" t="s">
        <v>54</v>
      </c>
      <c r="AC2193" s="0" t="n">
        <v>11.684</v>
      </c>
      <c r="AD2193" s="0" t="s">
        <v>9615</v>
      </c>
      <c r="AG2193" s="6" t="n">
        <v>42735</v>
      </c>
      <c r="AH2193" s="0" t="e">
        <f aca="false">+ac0-100</f>
        <v>#NAME?</v>
      </c>
      <c r="AI2193" s="0" t="e">
        <f aca="false">+ac0-105</f>
        <v>#NAME?</v>
      </c>
      <c r="AJ2193" s="6" t="n">
        <v>42735</v>
      </c>
      <c r="AK2193" s="0" t="n">
        <v>11.684</v>
      </c>
      <c r="AL2193" s="6" t="n">
        <v>42735</v>
      </c>
      <c r="AM2193" s="0" t="n">
        <v>3.989</v>
      </c>
      <c r="AN2193" s="0" t="n">
        <v>4.205</v>
      </c>
      <c r="AO2193" s="0" t="n">
        <v>2.327</v>
      </c>
      <c r="AP2193" s="0" t="n">
        <v>2.6</v>
      </c>
      <c r="AQ2193" s="0" t="s">
        <v>9305</v>
      </c>
      <c r="AR2193" s="0" t="s">
        <v>58</v>
      </c>
      <c r="AS2193" s="0" t="s">
        <v>1154</v>
      </c>
      <c r="AT2193" s="0" t="n">
        <v>64</v>
      </c>
      <c r="AU2193" s="0" t="n">
        <v>105</v>
      </c>
      <c r="AV2193" s="0" t="s">
        <v>9579</v>
      </c>
      <c r="AW2193" s="0" t="s">
        <v>9579</v>
      </c>
      <c r="AX2193" s="0" t="s">
        <v>7372</v>
      </c>
      <c r="AY2193" s="0" t="s">
        <v>11720</v>
      </c>
    </row>
    <row r="2194" customFormat="false" ht="15" hidden="false" customHeight="false" outlineLevel="0" collapsed="false">
      <c r="A2194" s="0" t="s">
        <v>11721</v>
      </c>
      <c r="B2194" s="0" t="s">
        <v>9300</v>
      </c>
      <c r="C2194" s="0" t="s">
        <v>11722</v>
      </c>
      <c r="D2194" s="1" t="s">
        <v>11723</v>
      </c>
      <c r="E2194" s="1" t="s">
        <v>11723</v>
      </c>
      <c r="G2194" s="5" t="s">
        <v>11723</v>
      </c>
      <c r="H2194" s="5"/>
      <c r="I2194" s="5"/>
      <c r="J2194" s="5"/>
      <c r="K2194" s="5"/>
      <c r="L2194" s="5"/>
      <c r="M2194" s="5"/>
      <c r="N2194" s="5"/>
      <c r="O2194" s="0" t="s">
        <v>11722</v>
      </c>
      <c r="P2194" s="0" t="s">
        <v>11724</v>
      </c>
      <c r="Q2194" s="0" t="s">
        <v>51</v>
      </c>
      <c r="R2194" s="0" t="s">
        <v>52</v>
      </c>
      <c r="S2194" s="0" t="n">
        <v>4.156</v>
      </c>
      <c r="T2194" s="0" t="n">
        <v>1073</v>
      </c>
      <c r="U2194" s="0" t="n">
        <v>1073</v>
      </c>
      <c r="V2194" s="0" t="n">
        <v>1089</v>
      </c>
      <c r="W2194" s="0" t="s">
        <v>11725</v>
      </c>
      <c r="X2194" s="0" t="n">
        <v>986</v>
      </c>
      <c r="Y2194" s="0" t="s">
        <v>1154</v>
      </c>
      <c r="Z2194" s="0" t="n">
        <v>1073</v>
      </c>
      <c r="AA2194" s="0" t="s">
        <v>54</v>
      </c>
      <c r="AB2194" s="0" t="s">
        <v>54</v>
      </c>
      <c r="AC2194" s="0" t="n">
        <v>11.2</v>
      </c>
      <c r="AD2194" s="0" t="s">
        <v>10205</v>
      </c>
      <c r="AG2194" s="6" t="n">
        <v>42460</v>
      </c>
      <c r="AH2194" s="0" t="n">
        <v>210</v>
      </c>
      <c r="AI2194" s="0" t="n">
        <v>239</v>
      </c>
      <c r="AJ2194" s="6" t="n">
        <v>42460</v>
      </c>
      <c r="AK2194" s="0" t="n">
        <v>11.2</v>
      </c>
      <c r="AL2194" s="6" t="n">
        <v>42460</v>
      </c>
      <c r="AM2194" s="0" t="n">
        <v>4.313</v>
      </c>
      <c r="AN2194" s="0" t="n">
        <v>4.91</v>
      </c>
      <c r="AO2194" s="0" t="n">
        <v>6.742</v>
      </c>
      <c r="AP2194" s="0" t="n">
        <v>7.533</v>
      </c>
      <c r="AQ2194" s="0" t="s">
        <v>9305</v>
      </c>
      <c r="AR2194" s="0" t="s">
        <v>58</v>
      </c>
      <c r="AS2194" s="0" t="s">
        <v>1154</v>
      </c>
      <c r="AT2194" s="0" t="n">
        <v>72</v>
      </c>
      <c r="AU2194" s="0" t="n">
        <v>87</v>
      </c>
      <c r="AV2194" s="0" t="s">
        <v>11726</v>
      </c>
      <c r="AX2194" s="0" t="s">
        <v>7372</v>
      </c>
      <c r="AY2194" s="0" t="s">
        <v>11727</v>
      </c>
    </row>
    <row r="2195" customFormat="false" ht="15" hidden="false" customHeight="false" outlineLevel="0" collapsed="false">
      <c r="A2195" s="0" t="s">
        <v>11728</v>
      </c>
      <c r="B2195" s="0" t="s">
        <v>9300</v>
      </c>
      <c r="C2195" s="0" t="s">
        <v>11729</v>
      </c>
      <c r="D2195" s="1" t="s">
        <v>11730</v>
      </c>
      <c r="E2195" s="1" t="s">
        <v>11730</v>
      </c>
      <c r="G2195" s="5" t="s">
        <v>11730</v>
      </c>
      <c r="H2195" s="5"/>
      <c r="I2195" s="5"/>
      <c r="J2195" s="5"/>
      <c r="K2195" s="5"/>
      <c r="L2195" s="5"/>
      <c r="M2195" s="5"/>
      <c r="N2195" s="5"/>
      <c r="O2195" s="0" t="s">
        <v>11731</v>
      </c>
      <c r="P2195" s="0" t="s">
        <v>11732</v>
      </c>
      <c r="Q2195" s="0" t="s">
        <v>51</v>
      </c>
      <c r="R2195" s="0" t="s">
        <v>52</v>
      </c>
      <c r="S2195" s="0" t="n">
        <v>3.028</v>
      </c>
      <c r="T2195" s="0" t="n">
        <v>2811</v>
      </c>
      <c r="U2195" s="0" t="n">
        <v>2811</v>
      </c>
      <c r="X2195" s="0" t="n">
        <v>401</v>
      </c>
      <c r="Y2195" s="0" t="s">
        <v>67</v>
      </c>
      <c r="Z2195" s="0" t="n">
        <v>6420</v>
      </c>
      <c r="AA2195" s="0" t="s">
        <v>694</v>
      </c>
      <c r="AB2195" s="0" t="s">
        <v>56</v>
      </c>
      <c r="AC2195" s="0" t="n">
        <v>50</v>
      </c>
      <c r="AD2195" s="0" t="s">
        <v>11733</v>
      </c>
      <c r="AG2195" s="6" t="n">
        <v>42460</v>
      </c>
      <c r="AH2195" s="0" t="n">
        <v>4</v>
      </c>
      <c r="AI2195" s="0" t="n">
        <v>4</v>
      </c>
      <c r="AJ2195" s="6" t="n">
        <v>42460</v>
      </c>
      <c r="AK2195" s="0" t="n">
        <v>3.342</v>
      </c>
      <c r="AL2195" s="6" t="n">
        <v>42460</v>
      </c>
      <c r="AM2195" s="0" t="n">
        <v>2.892</v>
      </c>
      <c r="AN2195" s="0" t="n">
        <v>3.292</v>
      </c>
      <c r="AO2195" s="0" t="s">
        <v>56</v>
      </c>
      <c r="AP2195" s="0" t="s">
        <v>56</v>
      </c>
      <c r="AQ2195" s="0" t="s">
        <v>70</v>
      </c>
      <c r="AR2195" s="0" t="s">
        <v>70</v>
      </c>
      <c r="AS2195" s="0" t="s">
        <v>67</v>
      </c>
      <c r="AT2195" s="0" t="n">
        <v>78</v>
      </c>
      <c r="AU2195" s="0" t="n">
        <v>78</v>
      </c>
      <c r="AX2195" s="0" t="s">
        <v>7372</v>
      </c>
      <c r="AY2195" s="0" t="s">
        <v>11734</v>
      </c>
    </row>
    <row r="2196" customFormat="false" ht="15" hidden="false" customHeight="false" outlineLevel="0" collapsed="false">
      <c r="A2196" s="0" t="s">
        <v>11735</v>
      </c>
      <c r="B2196" s="0" t="s">
        <v>9300</v>
      </c>
      <c r="C2196" s="0" t="s">
        <v>11736</v>
      </c>
      <c r="D2196" s="1" t="s">
        <v>11737</v>
      </c>
      <c r="E2196" s="1" t="s">
        <v>11737</v>
      </c>
      <c r="G2196" s="5" t="s">
        <v>11737</v>
      </c>
      <c r="H2196" s="5"/>
      <c r="I2196" s="5"/>
      <c r="J2196" s="5"/>
      <c r="K2196" s="5"/>
      <c r="L2196" s="5"/>
      <c r="M2196" s="5"/>
      <c r="N2196" s="5"/>
      <c r="O2196" s="0" t="s">
        <v>11736</v>
      </c>
      <c r="P2196" s="0" t="s">
        <v>11738</v>
      </c>
      <c r="Q2196" s="0" t="s">
        <v>51</v>
      </c>
      <c r="R2196" s="0" t="s">
        <v>52</v>
      </c>
      <c r="S2196" s="0" t="n">
        <v>4.025</v>
      </c>
      <c r="T2196" s="0" t="n">
        <v>2030</v>
      </c>
      <c r="U2196" s="0" t="n">
        <v>2030</v>
      </c>
      <c r="W2196" s="0" t="s">
        <v>11739</v>
      </c>
      <c r="X2196" s="0" t="n">
        <v>276</v>
      </c>
      <c r="Y2196" s="0" t="s">
        <v>7940</v>
      </c>
      <c r="Z2196" s="0" t="n">
        <v>2030</v>
      </c>
      <c r="AA2196" s="0" t="s">
        <v>54</v>
      </c>
      <c r="AB2196" s="0" t="s">
        <v>54</v>
      </c>
      <c r="AC2196" s="0" t="n">
        <v>16.872</v>
      </c>
      <c r="AD2196" s="0" t="s">
        <v>9579</v>
      </c>
      <c r="AG2196" s="6" t="n">
        <v>42735</v>
      </c>
      <c r="AH2196" s="0" t="n">
        <v>283</v>
      </c>
      <c r="AI2196" s="0" t="n">
        <v>298</v>
      </c>
      <c r="AJ2196" s="6" t="n">
        <v>42735</v>
      </c>
      <c r="AK2196" s="0" t="n">
        <v>16.872</v>
      </c>
      <c r="AL2196" s="6" t="n">
        <v>42735</v>
      </c>
      <c r="AM2196" s="0" t="n">
        <v>6.725</v>
      </c>
      <c r="AN2196" s="0" t="n">
        <v>7.089</v>
      </c>
      <c r="AO2196" s="0" t="n">
        <v>10.862</v>
      </c>
      <c r="AP2196" s="0" t="n">
        <v>12.136</v>
      </c>
      <c r="AQ2196" s="0" t="s">
        <v>9305</v>
      </c>
      <c r="AR2196" s="0" t="s">
        <v>58</v>
      </c>
      <c r="AS2196" s="0" t="s">
        <v>7940</v>
      </c>
      <c r="AT2196" s="0" t="n">
        <v>107</v>
      </c>
      <c r="AU2196" s="0" t="n">
        <v>128</v>
      </c>
      <c r="AV2196" s="0" t="s">
        <v>9579</v>
      </c>
      <c r="AX2196" s="0" t="s">
        <v>7372</v>
      </c>
      <c r="AY2196" s="0" t="s">
        <v>11740</v>
      </c>
    </row>
    <row r="2197" customFormat="false" ht="15" hidden="false" customHeight="false" outlineLevel="0" collapsed="false">
      <c r="A2197" s="0" t="s">
        <v>11741</v>
      </c>
      <c r="B2197" s="0" t="s">
        <v>9300</v>
      </c>
      <c r="C2197" s="0" t="s">
        <v>11742</v>
      </c>
      <c r="D2197" s="1" t="s">
        <v>11743</v>
      </c>
      <c r="E2197" s="1" t="s">
        <v>11743</v>
      </c>
      <c r="G2197" s="5" t="s">
        <v>11743</v>
      </c>
      <c r="H2197" s="5" t="s">
        <v>11744</v>
      </c>
      <c r="I2197" s="5"/>
      <c r="J2197" s="5"/>
      <c r="K2197" s="5"/>
      <c r="L2197" s="5"/>
      <c r="M2197" s="5"/>
      <c r="N2197" s="5"/>
      <c r="O2197" s="0" t="s">
        <v>11742</v>
      </c>
      <c r="P2197" s="0" t="s">
        <v>11745</v>
      </c>
      <c r="Q2197" s="0" t="s">
        <v>51</v>
      </c>
      <c r="R2197" s="0" t="s">
        <v>52</v>
      </c>
      <c r="S2197" s="0" t="n">
        <v>45.135</v>
      </c>
      <c r="T2197" s="0" t="n">
        <v>4649</v>
      </c>
      <c r="U2197" s="0" t="n">
        <v>4649</v>
      </c>
      <c r="V2197" s="0" t="n">
        <v>4690</v>
      </c>
      <c r="W2197" s="0" t="s">
        <v>11746</v>
      </c>
      <c r="X2197" s="0" t="n">
        <v>973</v>
      </c>
      <c r="Y2197" s="0" t="s">
        <v>1154</v>
      </c>
      <c r="Z2197" s="0" t="n">
        <v>4649</v>
      </c>
      <c r="AA2197" s="0" t="s">
        <v>54</v>
      </c>
      <c r="AB2197" s="0" t="s">
        <v>54</v>
      </c>
      <c r="AC2197" s="0" t="n">
        <v>105.8</v>
      </c>
      <c r="AD2197" s="0" t="s">
        <v>9579</v>
      </c>
      <c r="AG2197" s="6" t="n">
        <v>42460</v>
      </c>
      <c r="AH2197" s="0" t="n">
        <v>1.875</v>
      </c>
      <c r="AI2197" s="0" t="n">
        <v>2.134</v>
      </c>
      <c r="AJ2197" s="6" t="n">
        <v>42460</v>
      </c>
      <c r="AK2197" s="0" t="n">
        <v>105.8</v>
      </c>
      <c r="AL2197" s="6" t="n">
        <v>42460</v>
      </c>
      <c r="AM2197" s="0" t="n">
        <v>62.672</v>
      </c>
      <c r="AN2197" s="0" t="n">
        <v>71.352</v>
      </c>
      <c r="AO2197" s="0" t="n">
        <v>21.659</v>
      </c>
      <c r="AP2197" s="0" t="n">
        <v>24.2</v>
      </c>
      <c r="AQ2197" s="0" t="s">
        <v>9305</v>
      </c>
      <c r="AR2197" s="0" t="s">
        <v>58</v>
      </c>
      <c r="AS2197" s="0" t="s">
        <v>1154</v>
      </c>
      <c r="AT2197" s="0" t="n">
        <v>434</v>
      </c>
      <c r="AU2197" s="0" t="n">
        <v>829</v>
      </c>
      <c r="AX2197" s="0" t="s">
        <v>7372</v>
      </c>
      <c r="AY2197" s="0" t="s">
        <v>11747</v>
      </c>
    </row>
    <row r="2198" customFormat="false" ht="15" hidden="false" customHeight="false" outlineLevel="0" collapsed="false">
      <c r="A2198" s="0" t="s">
        <v>11748</v>
      </c>
      <c r="B2198" s="0" t="s">
        <v>9300</v>
      </c>
      <c r="C2198" s="0" t="s">
        <v>11749</v>
      </c>
      <c r="D2198" s="1" t="s">
        <v>11750</v>
      </c>
      <c r="E2198" s="1" t="s">
        <v>11750</v>
      </c>
      <c r="G2198" s="5" t="s">
        <v>11750</v>
      </c>
      <c r="H2198" s="5"/>
      <c r="I2198" s="5"/>
      <c r="J2198" s="5"/>
      <c r="K2198" s="5"/>
      <c r="L2198" s="5"/>
      <c r="M2198" s="5"/>
      <c r="N2198" s="5"/>
      <c r="O2198" s="0" t="s">
        <v>11749</v>
      </c>
      <c r="P2198" s="0" t="s">
        <v>11751</v>
      </c>
      <c r="Q2198" s="0" t="s">
        <v>51</v>
      </c>
      <c r="R2198" s="0" t="s">
        <v>52</v>
      </c>
      <c r="S2198" s="0" t="n">
        <v>1.423</v>
      </c>
      <c r="T2198" s="0" t="n">
        <v>2110</v>
      </c>
      <c r="U2198" s="0" t="n">
        <v>2110</v>
      </c>
      <c r="V2198" s="0" t="n">
        <v>2120</v>
      </c>
      <c r="X2198" s="0" t="n">
        <v>998</v>
      </c>
      <c r="Y2198" s="0" t="s">
        <v>1154</v>
      </c>
      <c r="Z2198" s="0" t="n">
        <v>2110</v>
      </c>
      <c r="AA2198" s="0" t="s">
        <v>54</v>
      </c>
      <c r="AB2198" s="0" t="s">
        <v>54</v>
      </c>
      <c r="AC2198" s="0" t="n">
        <v>2.902</v>
      </c>
      <c r="AD2198" s="0" t="s">
        <v>9579</v>
      </c>
      <c r="AG2198" s="6" t="n">
        <v>42460</v>
      </c>
      <c r="AH2198" s="0" t="n">
        <v>196</v>
      </c>
      <c r="AI2198" s="0" t="n">
        <v>224</v>
      </c>
      <c r="AJ2198" s="6" t="n">
        <v>42460</v>
      </c>
      <c r="AK2198" s="0" t="n">
        <v>2.902</v>
      </c>
      <c r="AL2198" s="6" t="n">
        <v>42460</v>
      </c>
      <c r="AM2198" s="0" t="n">
        <v>4.215</v>
      </c>
      <c r="AN2198" s="0" t="n">
        <v>4.798</v>
      </c>
      <c r="AO2198" s="0" t="n">
        <v>12.025</v>
      </c>
      <c r="AP2198" s="0" t="n">
        <v>13.436</v>
      </c>
      <c r="AQ2198" s="0" t="s">
        <v>9305</v>
      </c>
      <c r="AR2198" s="0" t="s">
        <v>58</v>
      </c>
      <c r="AS2198" s="0" t="s">
        <v>1154</v>
      </c>
      <c r="AT2198" s="0" t="n">
        <v>5</v>
      </c>
      <c r="AU2198" s="0" t="n">
        <v>16</v>
      </c>
      <c r="AV2198" s="0" t="s">
        <v>7372</v>
      </c>
      <c r="AX2198" s="0" t="s">
        <v>7372</v>
      </c>
      <c r="AY2198" s="0" t="s">
        <v>11752</v>
      </c>
    </row>
    <row r="2199" customFormat="false" ht="15" hidden="false" customHeight="false" outlineLevel="0" collapsed="false">
      <c r="A2199" s="0" t="s">
        <v>11753</v>
      </c>
      <c r="B2199" s="0" t="s">
        <v>9300</v>
      </c>
      <c r="C2199" s="0" t="s">
        <v>11754</v>
      </c>
      <c r="D2199" s="1" t="s">
        <v>11755</v>
      </c>
      <c r="E2199" s="1" t="s">
        <v>11755</v>
      </c>
      <c r="G2199" s="5" t="s">
        <v>11755</v>
      </c>
      <c r="H2199" s="5"/>
      <c r="I2199" s="5"/>
      <c r="J2199" s="5"/>
      <c r="K2199" s="5"/>
      <c r="L2199" s="5"/>
      <c r="M2199" s="5"/>
      <c r="N2199" s="5"/>
      <c r="O2199" s="0" t="s">
        <v>11754</v>
      </c>
      <c r="P2199" s="0" t="s">
        <v>11756</v>
      </c>
      <c r="Q2199" s="0" t="s">
        <v>51</v>
      </c>
      <c r="R2199" s="0" t="s">
        <v>52</v>
      </c>
      <c r="S2199" s="0" t="n">
        <v>242</v>
      </c>
      <c r="T2199" s="0" t="n">
        <v>2829</v>
      </c>
      <c r="U2199" s="0" t="n">
        <v>2829</v>
      </c>
      <c r="X2199" s="0" t="n">
        <v>5</v>
      </c>
      <c r="Y2199" s="0" t="s">
        <v>1154</v>
      </c>
      <c r="Z2199" s="0" t="n">
        <v>2829</v>
      </c>
      <c r="AA2199" s="0" t="s">
        <v>54</v>
      </c>
      <c r="AB2199" s="0" t="s">
        <v>54</v>
      </c>
      <c r="AC2199" s="0" t="n">
        <v>625</v>
      </c>
      <c r="AD2199" s="0" t="s">
        <v>11757</v>
      </c>
      <c r="AG2199" s="6" t="n">
        <v>42794</v>
      </c>
      <c r="AH2199" s="0" t="n">
        <v>9</v>
      </c>
      <c r="AI2199" s="0" t="n">
        <v>10</v>
      </c>
      <c r="AJ2199" s="6" t="n">
        <v>42794</v>
      </c>
      <c r="AK2199" s="0" t="n">
        <v>625</v>
      </c>
      <c r="AL2199" s="6" t="n">
        <v>42794</v>
      </c>
      <c r="AM2199" s="0" t="n">
        <v>277</v>
      </c>
      <c r="AN2199" s="0" t="n">
        <v>294</v>
      </c>
      <c r="AO2199" s="0" t="n">
        <v>232</v>
      </c>
      <c r="AP2199" s="0" t="n">
        <v>259</v>
      </c>
      <c r="AQ2199" s="0" t="s">
        <v>9305</v>
      </c>
      <c r="AR2199" s="0" t="s">
        <v>58</v>
      </c>
      <c r="AS2199" s="0" t="s">
        <v>1154</v>
      </c>
      <c r="AT2199" s="0" t="n">
        <v>5</v>
      </c>
      <c r="AU2199" s="0" t="n">
        <v>5</v>
      </c>
      <c r="AV2199" s="0" t="s">
        <v>11100</v>
      </c>
      <c r="AX2199" s="0" t="s">
        <v>7372</v>
      </c>
      <c r="AY2199" s="0" t="s">
        <v>1608</v>
      </c>
    </row>
    <row r="2200" customFormat="false" ht="15" hidden="false" customHeight="false" outlineLevel="0" collapsed="false">
      <c r="A2200" s="0" t="s">
        <v>11758</v>
      </c>
      <c r="B2200" s="0" t="s">
        <v>9300</v>
      </c>
      <c r="C2200" s="0" t="s">
        <v>11759</v>
      </c>
      <c r="D2200" s="1" t="s">
        <v>11760</v>
      </c>
      <c r="E2200" s="1" t="s">
        <v>11760</v>
      </c>
      <c r="G2200" s="5" t="s">
        <v>11760</v>
      </c>
      <c r="H2200" s="5" t="s">
        <v>11761</v>
      </c>
      <c r="I2200" s="5"/>
      <c r="J2200" s="5"/>
      <c r="K2200" s="5"/>
      <c r="L2200" s="5"/>
      <c r="M2200" s="5"/>
      <c r="N2200" s="5"/>
      <c r="O2200" s="0" t="s">
        <v>11759</v>
      </c>
      <c r="P2200" s="0" t="s">
        <v>11762</v>
      </c>
      <c r="Q2200" s="0" t="s">
        <v>51</v>
      </c>
      <c r="R2200" s="0" t="s">
        <v>52</v>
      </c>
      <c r="S2200" s="0" t="n">
        <v>287</v>
      </c>
      <c r="T2200" s="0" t="n">
        <v>2059</v>
      </c>
      <c r="U2200" s="0" t="n">
        <v>2059</v>
      </c>
      <c r="X2200" s="0" t="n">
        <v>300</v>
      </c>
      <c r="Y2200" s="0" t="s">
        <v>1154</v>
      </c>
      <c r="Z2200" s="0" t="n">
        <v>2059</v>
      </c>
      <c r="AA2200" s="0" t="s">
        <v>54</v>
      </c>
      <c r="AB2200" s="0" t="s">
        <v>54</v>
      </c>
      <c r="AC2200" s="0" t="n">
        <v>431</v>
      </c>
      <c r="AD2200" s="0" t="s">
        <v>11763</v>
      </c>
      <c r="AG2200" s="6" t="n">
        <v>42460</v>
      </c>
      <c r="AH2200" s="0" t="n">
        <v>25</v>
      </c>
      <c r="AI2200" s="0" t="n">
        <v>28</v>
      </c>
      <c r="AJ2200" s="6" t="n">
        <v>42460</v>
      </c>
      <c r="AK2200" s="0" t="n">
        <v>431</v>
      </c>
      <c r="AL2200" s="6" t="n">
        <v>42460</v>
      </c>
      <c r="AM2200" s="0" t="n">
        <v>413</v>
      </c>
      <c r="AN2200" s="0" t="n">
        <v>470</v>
      </c>
      <c r="AO2200" s="0" t="n">
        <v>393</v>
      </c>
      <c r="AP2200" s="0" t="n">
        <v>440</v>
      </c>
      <c r="AQ2200" s="0" t="s">
        <v>9305</v>
      </c>
      <c r="AR2200" s="0" t="s">
        <v>58</v>
      </c>
      <c r="AS2200" s="0" t="s">
        <v>1154</v>
      </c>
      <c r="AT2200" s="0" t="n">
        <v>3</v>
      </c>
      <c r="AU2200" s="0" t="n">
        <v>5</v>
      </c>
      <c r="AV2200" s="0" t="s">
        <v>11764</v>
      </c>
      <c r="AX2200" s="0" t="s">
        <v>7372</v>
      </c>
      <c r="AY2200" s="0" t="s">
        <v>11765</v>
      </c>
    </row>
    <row r="2201" customFormat="false" ht="15" hidden="false" customHeight="false" outlineLevel="0" collapsed="false">
      <c r="A2201" s="0" t="s">
        <v>11766</v>
      </c>
      <c r="B2201" s="0" t="s">
        <v>9300</v>
      </c>
      <c r="C2201" s="0" t="s">
        <v>11767</v>
      </c>
      <c r="D2201" s="1" t="s">
        <v>11768</v>
      </c>
      <c r="E2201" s="1" t="s">
        <v>11768</v>
      </c>
      <c r="G2201" s="5" t="s">
        <v>11768</v>
      </c>
      <c r="H2201" s="5"/>
      <c r="I2201" s="5"/>
      <c r="J2201" s="5"/>
      <c r="K2201" s="5"/>
      <c r="L2201" s="5"/>
      <c r="M2201" s="5"/>
      <c r="N2201" s="5"/>
      <c r="O2201" s="0" t="s">
        <v>11767</v>
      </c>
      <c r="P2201" s="0" t="s">
        <v>11769</v>
      </c>
      <c r="Q2201" s="0" t="s">
        <v>51</v>
      </c>
      <c r="R2201" s="0" t="s">
        <v>52</v>
      </c>
      <c r="S2201" s="0" t="n">
        <v>2.264</v>
      </c>
      <c r="T2201" s="0" t="n">
        <v>2822</v>
      </c>
      <c r="U2201" s="0" t="n">
        <v>2822</v>
      </c>
      <c r="V2201" s="0" t="n">
        <v>2849</v>
      </c>
      <c r="X2201" s="0" t="n">
        <v>127</v>
      </c>
      <c r="Y2201" s="0" t="s">
        <v>9680</v>
      </c>
      <c r="Z2201" s="0" t="n">
        <v>2822</v>
      </c>
      <c r="AA2201" s="0" t="s">
        <v>54</v>
      </c>
      <c r="AB2201" s="0" t="s">
        <v>54</v>
      </c>
      <c r="AC2201" s="0" t="n">
        <v>3</v>
      </c>
      <c r="AD2201" s="0" t="s">
        <v>11770</v>
      </c>
      <c r="AG2201" s="6" t="n">
        <v>42460</v>
      </c>
      <c r="AH2201" s="0" t="n">
        <v>95</v>
      </c>
      <c r="AI2201" s="0" t="n">
        <v>109</v>
      </c>
      <c r="AJ2201" s="6" t="n">
        <v>42460</v>
      </c>
      <c r="AK2201" s="0" t="n">
        <v>3</v>
      </c>
      <c r="AL2201" s="6" t="n">
        <v>42460</v>
      </c>
      <c r="AM2201" s="0" t="n">
        <v>2.575</v>
      </c>
      <c r="AN2201" s="0" t="n">
        <v>2.932</v>
      </c>
      <c r="AO2201" s="0" t="s">
        <v>56</v>
      </c>
      <c r="AP2201" s="0" t="s">
        <v>56</v>
      </c>
      <c r="AQ2201" s="0" t="s">
        <v>70</v>
      </c>
      <c r="AR2201" s="0" t="s">
        <v>70</v>
      </c>
      <c r="AS2201" s="0" t="s">
        <v>9680</v>
      </c>
      <c r="AT2201" s="0" t="n">
        <v>9</v>
      </c>
      <c r="AU2201" s="0" t="n">
        <v>37</v>
      </c>
      <c r="AV2201" s="0" t="s">
        <v>9629</v>
      </c>
      <c r="AX2201" s="0" t="s">
        <v>7372</v>
      </c>
    </row>
    <row r="2202" customFormat="false" ht="15" hidden="false" customHeight="false" outlineLevel="0" collapsed="false">
      <c r="A2202" s="0" t="s">
        <v>11771</v>
      </c>
      <c r="B2202" s="0" t="s">
        <v>9300</v>
      </c>
      <c r="C2202" s="0" t="s">
        <v>11772</v>
      </c>
      <c r="D2202" s="1" t="s">
        <v>11773</v>
      </c>
      <c r="E2202" s="1" t="s">
        <v>11773</v>
      </c>
      <c r="G2202" s="5" t="s">
        <v>11773</v>
      </c>
      <c r="H2202" s="5" t="s">
        <v>11774</v>
      </c>
      <c r="I2202" s="5"/>
      <c r="J2202" s="5"/>
      <c r="K2202" s="5"/>
      <c r="L2202" s="5"/>
      <c r="M2202" s="5" t="s">
        <v>11775</v>
      </c>
      <c r="N2202" s="5"/>
      <c r="O2202" s="0" t="s">
        <v>11772</v>
      </c>
      <c r="P2202" s="0" t="s">
        <v>11776</v>
      </c>
      <c r="Q2202" s="0" t="s">
        <v>51</v>
      </c>
      <c r="R2202" s="0" t="s">
        <v>52</v>
      </c>
      <c r="S2202" s="0" t="n">
        <v>197</v>
      </c>
      <c r="T2202" s="0" t="n">
        <v>2899</v>
      </c>
      <c r="U2202" s="0" t="n">
        <v>2899</v>
      </c>
      <c r="W2202" s="0" t="s">
        <v>11777</v>
      </c>
      <c r="X2202" s="0" t="n">
        <v>19</v>
      </c>
      <c r="Y2202" s="0" t="s">
        <v>53</v>
      </c>
      <c r="Z2202" s="0" t="n">
        <v>2899</v>
      </c>
      <c r="AA2202" s="0" t="s">
        <v>54</v>
      </c>
      <c r="AB2202" s="0" t="s">
        <v>54</v>
      </c>
      <c r="AC2202" s="0" t="n">
        <v>1.155</v>
      </c>
      <c r="AD2202" s="0" t="s">
        <v>9629</v>
      </c>
      <c r="AG2202" s="6" t="n">
        <v>42460</v>
      </c>
      <c r="AH2202" s="0" t="n">
        <v>14</v>
      </c>
      <c r="AI2202" s="0" t="n">
        <v>16</v>
      </c>
      <c r="AJ2202" s="6" t="n">
        <v>42460</v>
      </c>
      <c r="AK2202" s="0" t="n">
        <v>1.155</v>
      </c>
      <c r="AL2202" s="6" t="n">
        <v>42460</v>
      </c>
      <c r="AM2202" s="0" t="n">
        <v>252</v>
      </c>
      <c r="AN2202" s="0" t="n">
        <v>287</v>
      </c>
      <c r="AO2202" s="0" t="n">
        <v>346</v>
      </c>
      <c r="AP2202" s="0" t="n">
        <v>387</v>
      </c>
      <c r="AQ2202" s="0" t="s">
        <v>9305</v>
      </c>
      <c r="AR2202" s="0" t="s">
        <v>58</v>
      </c>
      <c r="AS2202" s="0" t="s">
        <v>53</v>
      </c>
      <c r="AT2202" s="0" t="n">
        <v>13</v>
      </c>
      <c r="AU2202" s="0" t="n">
        <v>17</v>
      </c>
      <c r="AX2202" s="0" t="s">
        <v>7372</v>
      </c>
    </row>
    <row r="2203" customFormat="false" ht="15" hidden="false" customHeight="false" outlineLevel="0" collapsed="false">
      <c r="A2203" s="0" t="s">
        <v>11778</v>
      </c>
      <c r="B2203" s="0" t="s">
        <v>9300</v>
      </c>
      <c r="C2203" s="0" t="s">
        <v>11779</v>
      </c>
      <c r="D2203" s="1" t="s">
        <v>11780</v>
      </c>
      <c r="E2203" s="1" t="s">
        <v>11780</v>
      </c>
      <c r="G2203" s="5" t="s">
        <v>11780</v>
      </c>
      <c r="H2203" s="5" t="s">
        <v>11781</v>
      </c>
      <c r="I2203" s="5"/>
      <c r="J2203" s="5"/>
      <c r="K2203" s="5"/>
      <c r="L2203" s="5"/>
      <c r="N2203" s="5" t="s">
        <v>11782</v>
      </c>
      <c r="O2203" s="0" t="s">
        <v>11779</v>
      </c>
      <c r="P2203" s="0" t="s">
        <v>11783</v>
      </c>
      <c r="Q2203" s="0" t="s">
        <v>51</v>
      </c>
      <c r="R2203" s="0" t="s">
        <v>52</v>
      </c>
      <c r="S2203" s="0" t="n">
        <v>469</v>
      </c>
      <c r="T2203" s="0" t="n">
        <v>2041</v>
      </c>
      <c r="U2203" s="0" t="n">
        <v>2041</v>
      </c>
      <c r="V2203" s="0" t="n">
        <v>2059</v>
      </c>
      <c r="W2203" s="0" t="s">
        <v>11784</v>
      </c>
      <c r="X2203" s="0" t="n">
        <v>24</v>
      </c>
      <c r="Y2203" s="0" t="s">
        <v>1154</v>
      </c>
      <c r="Z2203" s="0" t="n">
        <v>2041</v>
      </c>
      <c r="AA2203" s="0" t="s">
        <v>54</v>
      </c>
      <c r="AB2203" s="0" t="s">
        <v>54</v>
      </c>
      <c r="AC2203" s="0" t="n">
        <v>982</v>
      </c>
      <c r="AD2203" s="0" t="s">
        <v>9639</v>
      </c>
      <c r="AG2203" s="6" t="n">
        <v>42460</v>
      </c>
      <c r="AH2203" s="0" t="n">
        <v>17</v>
      </c>
      <c r="AI2203" s="0" t="n">
        <v>20</v>
      </c>
      <c r="AJ2203" s="6" t="n">
        <v>42460</v>
      </c>
      <c r="AK2203" s="0" t="n">
        <v>982</v>
      </c>
      <c r="AL2203" s="6" t="n">
        <v>42460</v>
      </c>
      <c r="AM2203" s="0" t="n">
        <v>515</v>
      </c>
      <c r="AN2203" s="0" t="n">
        <v>586</v>
      </c>
      <c r="AO2203" s="0" t="n">
        <v>213</v>
      </c>
      <c r="AP2203" s="0" t="n">
        <v>238</v>
      </c>
      <c r="AQ2203" s="0" t="s">
        <v>9305</v>
      </c>
      <c r="AR2203" s="0" t="s">
        <v>58</v>
      </c>
      <c r="AS2203" s="0" t="s">
        <v>1154</v>
      </c>
      <c r="AT2203" s="0" t="n">
        <v>10</v>
      </c>
      <c r="AU2203" s="0" t="n">
        <v>20</v>
      </c>
      <c r="AV2203" s="0" t="s">
        <v>9629</v>
      </c>
      <c r="AW2203" s="0" t="s">
        <v>9629</v>
      </c>
      <c r="AX2203" s="0" t="s">
        <v>7372</v>
      </c>
    </row>
    <row r="2204" customFormat="false" ht="15" hidden="false" customHeight="false" outlineLevel="0" collapsed="false">
      <c r="A2204" s="0" t="s">
        <v>11785</v>
      </c>
      <c r="B2204" s="0" t="s">
        <v>9300</v>
      </c>
      <c r="C2204" s="0" t="s">
        <v>11786</v>
      </c>
      <c r="D2204" s="1" t="s">
        <v>11787</v>
      </c>
      <c r="E2204" s="1" t="s">
        <v>11787</v>
      </c>
      <c r="G2204" s="5" t="s">
        <v>11787</v>
      </c>
      <c r="H2204" s="5"/>
      <c r="I2204" s="5"/>
      <c r="J2204" s="5"/>
      <c r="K2204" s="5"/>
      <c r="L2204" s="5"/>
      <c r="M2204" s="5"/>
      <c r="N2204" s="5"/>
      <c r="O2204" s="0" t="s">
        <v>11786</v>
      </c>
      <c r="P2204" s="0" t="s">
        <v>11788</v>
      </c>
      <c r="Q2204" s="0" t="s">
        <v>51</v>
      </c>
      <c r="R2204" s="0" t="s">
        <v>52</v>
      </c>
      <c r="S2204" s="0" t="n">
        <v>1.228</v>
      </c>
      <c r="T2204" s="0" t="n">
        <v>1414</v>
      </c>
      <c r="U2204" s="0" t="n">
        <v>1414</v>
      </c>
      <c r="V2204" s="0" t="n">
        <v>1431</v>
      </c>
      <c r="W2204" s="0" t="s">
        <v>11789</v>
      </c>
      <c r="X2204" s="0" t="n">
        <v>166</v>
      </c>
      <c r="Y2204" s="0" t="s">
        <v>1154</v>
      </c>
      <c r="Z2204" s="0" t="n">
        <v>1414</v>
      </c>
      <c r="AA2204" s="0" t="s">
        <v>54</v>
      </c>
      <c r="AB2204" s="0" t="s">
        <v>54</v>
      </c>
      <c r="AC2204" s="0" t="n">
        <v>6.858</v>
      </c>
      <c r="AD2204" s="0" t="s">
        <v>9387</v>
      </c>
      <c r="AG2204" s="6" t="n">
        <v>42460</v>
      </c>
      <c r="AH2204" s="0" t="e">
        <f aca="false">+ac0-9</f>
        <v>#NAME?</v>
      </c>
      <c r="AI2204" s="0" t="e">
        <f aca="false">+ac0-11</f>
        <v>#NAME?</v>
      </c>
      <c r="AJ2204" s="6" t="n">
        <v>42460</v>
      </c>
      <c r="AK2204" s="0" t="n">
        <v>6.858</v>
      </c>
      <c r="AL2204" s="6" t="n">
        <v>42460</v>
      </c>
      <c r="AM2204" s="0" t="n">
        <v>1.324</v>
      </c>
      <c r="AN2204" s="0" t="n">
        <v>1.507</v>
      </c>
      <c r="AO2204" s="0" t="n">
        <v>697</v>
      </c>
      <c r="AP2204" s="0" t="n">
        <v>778</v>
      </c>
      <c r="AQ2204" s="0" t="s">
        <v>9305</v>
      </c>
      <c r="AR2204" s="0" t="s">
        <v>58</v>
      </c>
      <c r="AS2204" s="0" t="s">
        <v>1154</v>
      </c>
      <c r="AT2204" s="0" t="n">
        <v>40</v>
      </c>
      <c r="AU2204" s="0" t="n">
        <v>67</v>
      </c>
      <c r="AV2204" s="0" t="s">
        <v>7372</v>
      </c>
      <c r="AX2204" s="0" t="s">
        <v>7372</v>
      </c>
      <c r="AY2204" s="0" t="s">
        <v>11790</v>
      </c>
    </row>
    <row r="2205" customFormat="false" ht="15" hidden="false" customHeight="false" outlineLevel="0" collapsed="false">
      <c r="A2205" s="0" t="s">
        <v>11791</v>
      </c>
      <c r="B2205" s="0" t="s">
        <v>9300</v>
      </c>
      <c r="C2205" s="0" t="s">
        <v>11792</v>
      </c>
      <c r="D2205" s="1" t="s">
        <v>11793</v>
      </c>
      <c r="E2205" s="1" t="s">
        <v>11793</v>
      </c>
      <c r="G2205" s="5" t="s">
        <v>11793</v>
      </c>
      <c r="H2205" s="5"/>
      <c r="I2205" s="5"/>
      <c r="J2205" s="5"/>
      <c r="K2205" s="5"/>
      <c r="L2205" s="5"/>
      <c r="M2205" s="5"/>
      <c r="N2205" s="5"/>
      <c r="Q2205" s="0" t="s">
        <v>51</v>
      </c>
      <c r="R2205" s="0" t="s">
        <v>126</v>
      </c>
      <c r="S2205" s="0" t="n">
        <v>5</v>
      </c>
      <c r="T2205" s="0" t="n">
        <v>7410</v>
      </c>
      <c r="U2205" s="0" t="n">
        <v>7410</v>
      </c>
      <c r="V2205" s="0" t="n">
        <v>7410</v>
      </c>
      <c r="X2205" s="0" t="n">
        <v>0</v>
      </c>
      <c r="Y2205" s="0" t="s">
        <v>512</v>
      </c>
      <c r="AD2205" s="0" t="s">
        <v>11794</v>
      </c>
      <c r="AG2205" s="6" t="n">
        <v>42277</v>
      </c>
      <c r="AH2205" s="0" t="n">
        <v>-4</v>
      </c>
      <c r="AI2205" s="0" t="n">
        <v>-4</v>
      </c>
      <c r="AJ2205" s="6" t="n">
        <v>42277</v>
      </c>
      <c r="AK2205" s="0" t="n">
        <v>42</v>
      </c>
      <c r="AL2205" s="6" t="n">
        <v>42277</v>
      </c>
      <c r="AM2205" s="0" t="n">
        <v>17</v>
      </c>
      <c r="AN2205" s="0" t="n">
        <v>19</v>
      </c>
      <c r="AO2205" s="0" t="s">
        <v>56</v>
      </c>
      <c r="AP2205" s="0" t="s">
        <v>56</v>
      </c>
      <c r="AQ2205" s="0" t="s">
        <v>70</v>
      </c>
      <c r="AR2205" s="0" t="s">
        <v>70</v>
      </c>
      <c r="AS2205" s="0" t="s">
        <v>512</v>
      </c>
      <c r="AT2205" s="0" t="n">
        <v>0</v>
      </c>
      <c r="AU2205" s="0" t="n">
        <v>0</v>
      </c>
      <c r="AX2205" s="0" t="s">
        <v>7372</v>
      </c>
    </row>
    <row r="2206" customFormat="false" ht="15" hidden="false" customHeight="false" outlineLevel="0" collapsed="false">
      <c r="A2206" s="0" t="s">
        <v>11795</v>
      </c>
      <c r="B2206" s="0" t="s">
        <v>9300</v>
      </c>
      <c r="C2206" s="0" t="s">
        <v>11796</v>
      </c>
      <c r="D2206" s="1" t="s">
        <v>11797</v>
      </c>
      <c r="E2206" s="1" t="s">
        <v>11797</v>
      </c>
      <c r="G2206" s="5" t="s">
        <v>11797</v>
      </c>
      <c r="H2206" s="5"/>
      <c r="I2206" s="5"/>
      <c r="J2206" s="5"/>
      <c r="K2206" s="5"/>
      <c r="L2206" s="5"/>
      <c r="M2206" s="5"/>
      <c r="N2206" s="5"/>
      <c r="O2206" s="0" t="s">
        <v>11796</v>
      </c>
      <c r="P2206" s="0" t="s">
        <v>11798</v>
      </c>
      <c r="Q2206" s="0" t="s">
        <v>51</v>
      </c>
      <c r="R2206" s="0" t="s">
        <v>52</v>
      </c>
      <c r="S2206" s="0" t="n">
        <v>222</v>
      </c>
      <c r="T2206" s="0" t="n">
        <v>2651</v>
      </c>
      <c r="U2206" s="0" t="n">
        <v>2651</v>
      </c>
      <c r="X2206" s="0" t="n">
        <v>69</v>
      </c>
      <c r="Y2206" s="0" t="s">
        <v>512</v>
      </c>
      <c r="Z2206" s="0" t="n">
        <v>2651</v>
      </c>
      <c r="AA2206" s="0" t="s">
        <v>54</v>
      </c>
      <c r="AB2206" s="0" t="s">
        <v>54</v>
      </c>
      <c r="AC2206" s="0" t="n">
        <v>877</v>
      </c>
      <c r="AD2206" s="0" t="s">
        <v>11799</v>
      </c>
      <c r="AG2206" s="6" t="n">
        <v>42460</v>
      </c>
      <c r="AH2206" s="0" t="n">
        <v>13</v>
      </c>
      <c r="AI2206" s="0" t="n">
        <v>15</v>
      </c>
      <c r="AJ2206" s="6" t="n">
        <v>42460</v>
      </c>
      <c r="AK2206" s="0" t="n">
        <v>877</v>
      </c>
      <c r="AL2206" s="6" t="n">
        <v>42460</v>
      </c>
      <c r="AM2206" s="0" t="n">
        <v>192</v>
      </c>
      <c r="AN2206" s="0" t="n">
        <v>218</v>
      </c>
      <c r="AO2206" s="0" t="s">
        <v>56</v>
      </c>
      <c r="AP2206" s="0" t="s">
        <v>56</v>
      </c>
      <c r="AQ2206" s="0" t="s">
        <v>70</v>
      </c>
      <c r="AR2206" s="0" t="s">
        <v>70</v>
      </c>
      <c r="AS2206" s="0" t="s">
        <v>512</v>
      </c>
      <c r="AT2206" s="0" t="n">
        <v>4</v>
      </c>
      <c r="AU2206" s="0" t="n">
        <v>9</v>
      </c>
      <c r="AV2206" s="0" t="s">
        <v>7372</v>
      </c>
      <c r="AX2206" s="0" t="s">
        <v>7372</v>
      </c>
    </row>
    <row r="2207" customFormat="false" ht="15" hidden="false" customHeight="false" outlineLevel="0" collapsed="false">
      <c r="A2207" s="0" t="s">
        <v>11800</v>
      </c>
      <c r="B2207" s="0" t="s">
        <v>9300</v>
      </c>
      <c r="C2207" s="0" t="s">
        <v>11801</v>
      </c>
      <c r="D2207" s="1" t="s">
        <v>11802</v>
      </c>
      <c r="E2207" s="1" t="s">
        <v>11802</v>
      </c>
      <c r="G2207" s="5" t="s">
        <v>11802</v>
      </c>
      <c r="H2207" s="5" t="s">
        <v>11803</v>
      </c>
      <c r="I2207" s="5"/>
      <c r="J2207" s="5"/>
      <c r="K2207" s="5"/>
      <c r="L2207" s="5"/>
      <c r="M2207" s="5"/>
      <c r="N2207" s="5" t="s">
        <v>11804</v>
      </c>
      <c r="O2207" s="0" t="s">
        <v>11801</v>
      </c>
      <c r="P2207" s="0" t="s">
        <v>11805</v>
      </c>
      <c r="Q2207" s="0" t="s">
        <v>51</v>
      </c>
      <c r="R2207" s="0" t="s">
        <v>52</v>
      </c>
      <c r="S2207" s="0" t="n">
        <v>286</v>
      </c>
      <c r="T2207" s="0" t="n">
        <v>2611</v>
      </c>
      <c r="U2207" s="0" t="n">
        <v>2611</v>
      </c>
      <c r="W2207" s="0" t="s">
        <v>11806</v>
      </c>
      <c r="X2207" s="0" t="n">
        <v>25</v>
      </c>
      <c r="Y2207" s="0" t="s">
        <v>1154</v>
      </c>
      <c r="Z2207" s="0" t="n">
        <v>2611</v>
      </c>
      <c r="AA2207" s="0" t="s">
        <v>54</v>
      </c>
      <c r="AB2207" s="0" t="s">
        <v>54</v>
      </c>
      <c r="AC2207" s="0" t="n">
        <v>4.379</v>
      </c>
      <c r="AD2207" s="0" t="s">
        <v>11082</v>
      </c>
      <c r="AG2207" s="6" t="n">
        <v>42460</v>
      </c>
      <c r="AH2207" s="0" t="n">
        <v>1</v>
      </c>
      <c r="AI2207" s="0" t="n">
        <v>1</v>
      </c>
      <c r="AJ2207" s="6" t="n">
        <v>42460</v>
      </c>
      <c r="AK2207" s="0" t="n">
        <v>4.379</v>
      </c>
      <c r="AL2207" s="6" t="n">
        <v>42460</v>
      </c>
      <c r="AM2207" s="0" t="n">
        <v>471</v>
      </c>
      <c r="AN2207" s="0" t="n">
        <v>537</v>
      </c>
      <c r="AO2207" s="0" t="n">
        <v>123</v>
      </c>
      <c r="AP2207" s="0" t="n">
        <v>137</v>
      </c>
      <c r="AQ2207" s="0" t="s">
        <v>9305</v>
      </c>
      <c r="AR2207" s="0" t="s">
        <v>58</v>
      </c>
      <c r="AS2207" s="0" t="s">
        <v>1154</v>
      </c>
      <c r="AT2207" s="0" t="n">
        <v>20</v>
      </c>
      <c r="AU2207" s="0" t="n">
        <v>19</v>
      </c>
      <c r="AV2207" s="0" t="s">
        <v>7372</v>
      </c>
      <c r="AW2207" s="0" t="s">
        <v>9928</v>
      </c>
      <c r="AX2207" s="0" t="s">
        <v>7372</v>
      </c>
      <c r="AY2207" s="0" t="s">
        <v>11701</v>
      </c>
    </row>
    <row r="2208" customFormat="false" ht="15" hidden="false" customHeight="false" outlineLevel="0" collapsed="false">
      <c r="A2208" s="0" t="s">
        <v>11807</v>
      </c>
      <c r="B2208" s="0" t="s">
        <v>9300</v>
      </c>
      <c r="C2208" s="0" t="s">
        <v>11808</v>
      </c>
      <c r="D2208" s="1" t="s">
        <v>11809</v>
      </c>
      <c r="E2208" s="1" t="s">
        <v>11809</v>
      </c>
      <c r="G2208" s="5" t="s">
        <v>11809</v>
      </c>
      <c r="H2208" s="5" t="s">
        <v>11810</v>
      </c>
      <c r="I2208" s="5"/>
      <c r="J2208" s="5"/>
      <c r="K2208" s="5"/>
      <c r="L2208" s="5"/>
      <c r="M2208" s="5"/>
      <c r="N2208" s="5"/>
      <c r="O2208" s="0" t="s">
        <v>11808</v>
      </c>
      <c r="P2208" s="0" t="s">
        <v>11811</v>
      </c>
      <c r="Q2208" s="0" t="s">
        <v>51</v>
      </c>
      <c r="R2208" s="0" t="s">
        <v>52</v>
      </c>
      <c r="S2208" s="0" t="n">
        <v>1.811</v>
      </c>
      <c r="T2208" s="0" t="n">
        <v>2920</v>
      </c>
      <c r="U2208" s="0" t="n">
        <v>2920</v>
      </c>
      <c r="V2208" s="0" t="n">
        <v>2829</v>
      </c>
      <c r="W2208" s="0" t="s">
        <v>11812</v>
      </c>
      <c r="X2208" s="0" t="n">
        <v>51</v>
      </c>
      <c r="Y2208" s="0" t="s">
        <v>1154</v>
      </c>
      <c r="Z2208" s="0" t="n">
        <v>2920</v>
      </c>
      <c r="AA2208" s="0" t="s">
        <v>54</v>
      </c>
      <c r="AB2208" s="0" t="s">
        <v>54</v>
      </c>
      <c r="AC2208" s="0" t="n">
        <v>4.7</v>
      </c>
      <c r="AD2208" s="0" t="s">
        <v>9659</v>
      </c>
      <c r="AG2208" s="6" t="n">
        <v>42460</v>
      </c>
      <c r="AH2208" s="0" t="n">
        <v>80</v>
      </c>
      <c r="AI2208" s="0" t="n">
        <v>91</v>
      </c>
      <c r="AJ2208" s="6" t="n">
        <v>42460</v>
      </c>
      <c r="AK2208" s="0" t="n">
        <v>4.7</v>
      </c>
      <c r="AL2208" s="6" t="n">
        <v>42460</v>
      </c>
      <c r="AM2208" s="0" t="n">
        <v>1.457</v>
      </c>
      <c r="AN2208" s="0" t="n">
        <v>1.658</v>
      </c>
      <c r="AO2208" s="0" t="n">
        <v>728</v>
      </c>
      <c r="AP2208" s="0" t="n">
        <v>814</v>
      </c>
      <c r="AQ2208" s="0" t="s">
        <v>9305</v>
      </c>
      <c r="AR2208" s="0" t="s">
        <v>58</v>
      </c>
      <c r="AS2208" s="0" t="s">
        <v>1154</v>
      </c>
      <c r="AT2208" s="0" t="n">
        <v>22</v>
      </c>
      <c r="AU2208" s="0" t="n">
        <v>35</v>
      </c>
      <c r="AX2208" s="0" t="s">
        <v>7372</v>
      </c>
      <c r="AY2208" s="0" t="s">
        <v>11813</v>
      </c>
    </row>
    <row r="2209" customFormat="false" ht="15" hidden="false" customHeight="false" outlineLevel="0" collapsed="false">
      <c r="A2209" s="0" t="s">
        <v>11814</v>
      </c>
      <c r="B2209" s="0" t="s">
        <v>9300</v>
      </c>
      <c r="C2209" s="0" t="s">
        <v>11815</v>
      </c>
      <c r="D2209" s="1" t="s">
        <v>11816</v>
      </c>
      <c r="E2209" s="1" t="s">
        <v>11816</v>
      </c>
      <c r="G2209" s="5" t="s">
        <v>11816</v>
      </c>
      <c r="H2209" s="5"/>
      <c r="I2209" s="5"/>
      <c r="J2209" s="5"/>
      <c r="K2209" s="5"/>
      <c r="L2209" s="5"/>
      <c r="M2209" s="5"/>
      <c r="N2209" s="5"/>
      <c r="Q2209" s="0" t="s">
        <v>51</v>
      </c>
      <c r="R2209" s="0" t="s">
        <v>119</v>
      </c>
      <c r="S2209" s="0" t="n">
        <v>0</v>
      </c>
      <c r="T2209" s="0" t="n">
        <v>2823</v>
      </c>
      <c r="U2209" s="0" t="n">
        <v>2823</v>
      </c>
      <c r="X2209" s="0" t="n">
        <v>36</v>
      </c>
      <c r="Y2209" s="0" t="s">
        <v>512</v>
      </c>
      <c r="AD2209" s="0" t="s">
        <v>11817</v>
      </c>
      <c r="AG2209" s="6" t="n">
        <v>42521</v>
      </c>
      <c r="AH2209" s="0" t="n">
        <v>2</v>
      </c>
      <c r="AI2209" s="0" t="n">
        <v>2</v>
      </c>
      <c r="AK2209" s="0" t="n">
        <v>170</v>
      </c>
      <c r="AL2209" s="6" t="n">
        <v>42521</v>
      </c>
      <c r="AM2209" s="0" t="s">
        <v>56</v>
      </c>
      <c r="AN2209" s="0" t="s">
        <v>56</v>
      </c>
      <c r="AO2209" s="0" t="s">
        <v>56</v>
      </c>
      <c r="AP2209" s="0" t="s">
        <v>56</v>
      </c>
      <c r="AQ2209" s="0" t="s">
        <v>70</v>
      </c>
      <c r="AR2209" s="0" t="s">
        <v>70</v>
      </c>
      <c r="AS2209" s="0" t="s">
        <v>512</v>
      </c>
      <c r="AT2209" s="0" t="n">
        <v>0</v>
      </c>
      <c r="AU2209" s="0" t="n">
        <v>5</v>
      </c>
      <c r="AV2209" s="0" t="s">
        <v>7372</v>
      </c>
      <c r="AX2209" s="0" t="s">
        <v>7372</v>
      </c>
    </row>
    <row r="2210" customFormat="false" ht="15" hidden="false" customHeight="false" outlineLevel="0" collapsed="false">
      <c r="A2210" s="0" t="s">
        <v>11818</v>
      </c>
      <c r="B2210" s="0" t="s">
        <v>9300</v>
      </c>
      <c r="C2210" s="0" t="s">
        <v>11819</v>
      </c>
      <c r="D2210" s="1" t="s">
        <v>11820</v>
      </c>
      <c r="E2210" s="1" t="s">
        <v>11820</v>
      </c>
      <c r="G2210" s="5" t="s">
        <v>11820</v>
      </c>
      <c r="H2210" s="5"/>
      <c r="I2210" s="5"/>
      <c r="J2210" s="5"/>
      <c r="K2210" s="5"/>
      <c r="L2210" s="5"/>
      <c r="M2210" s="5"/>
      <c r="N2210" s="5"/>
      <c r="O2210" s="0" t="s">
        <v>11819</v>
      </c>
      <c r="P2210" s="0" t="s">
        <v>11821</v>
      </c>
      <c r="Q2210" s="0" t="s">
        <v>51</v>
      </c>
      <c r="R2210" s="0" t="s">
        <v>52</v>
      </c>
      <c r="S2210" s="0" t="n">
        <v>598</v>
      </c>
      <c r="T2210" s="0" t="n">
        <v>2670</v>
      </c>
      <c r="U2210" s="0" t="n">
        <v>2670</v>
      </c>
      <c r="V2210" s="0" t="n">
        <v>4690</v>
      </c>
      <c r="X2210" s="0" t="n">
        <v>35</v>
      </c>
      <c r="Y2210" s="0" t="s">
        <v>1154</v>
      </c>
      <c r="Z2210" s="0" t="n">
        <v>2670</v>
      </c>
      <c r="AA2210" s="0" t="s">
        <v>54</v>
      </c>
      <c r="AB2210" s="0" t="s">
        <v>54</v>
      </c>
      <c r="AC2210" s="0" t="n">
        <v>2.71</v>
      </c>
      <c r="AD2210" s="0" t="s">
        <v>9984</v>
      </c>
      <c r="AG2210" s="6" t="n">
        <v>42460</v>
      </c>
      <c r="AH2210" s="0" t="n">
        <v>17</v>
      </c>
      <c r="AI2210" s="0" t="n">
        <v>20</v>
      </c>
      <c r="AJ2210" s="6" t="n">
        <v>42460</v>
      </c>
      <c r="AK2210" s="0" t="n">
        <v>2.71</v>
      </c>
      <c r="AL2210" s="6" t="n">
        <v>42460</v>
      </c>
      <c r="AM2210" s="0" t="n">
        <v>537</v>
      </c>
      <c r="AN2210" s="0" t="n">
        <v>612</v>
      </c>
      <c r="AO2210" s="0" t="n">
        <v>543</v>
      </c>
      <c r="AP2210" s="0" t="n">
        <v>607</v>
      </c>
      <c r="AQ2210" s="0" t="s">
        <v>9305</v>
      </c>
      <c r="AR2210" s="0" t="s">
        <v>58</v>
      </c>
      <c r="AS2210" s="0" t="s">
        <v>1154</v>
      </c>
      <c r="AT2210" s="0" t="n">
        <v>13</v>
      </c>
      <c r="AU2210" s="0" t="n">
        <v>19</v>
      </c>
      <c r="AW2210" s="0" t="s">
        <v>9469</v>
      </c>
      <c r="AX2210" s="0" t="s">
        <v>7372</v>
      </c>
    </row>
    <row r="2211" customFormat="false" ht="15" hidden="false" customHeight="false" outlineLevel="0" collapsed="false">
      <c r="A2211" s="0" t="s">
        <v>11822</v>
      </c>
      <c r="B2211" s="0" t="s">
        <v>9300</v>
      </c>
      <c r="C2211" s="0" t="s">
        <v>11823</v>
      </c>
      <c r="D2211" s="1" t="s">
        <v>11824</v>
      </c>
      <c r="E2211" s="1" t="s">
        <v>11824</v>
      </c>
      <c r="G2211" s="5" t="s">
        <v>11824</v>
      </c>
      <c r="H2211" s="5"/>
      <c r="I2211" s="5"/>
      <c r="J2211" s="5"/>
      <c r="K2211" s="5"/>
      <c r="L2211" s="5"/>
      <c r="M2211" s="5"/>
      <c r="N2211" s="5"/>
      <c r="O2211" s="0" t="s">
        <v>11823</v>
      </c>
      <c r="P2211" s="0" t="s">
        <v>11825</v>
      </c>
      <c r="Q2211" s="0" t="s">
        <v>51</v>
      </c>
      <c r="R2211" s="0" t="s">
        <v>52</v>
      </c>
      <c r="S2211" s="0" t="n">
        <v>6.942</v>
      </c>
      <c r="T2211" s="0" t="n">
        <v>2219</v>
      </c>
      <c r="U2211" s="0" t="n">
        <v>2219</v>
      </c>
      <c r="V2211" s="0" t="n">
        <v>2932</v>
      </c>
      <c r="X2211" s="0" t="n">
        <v>941</v>
      </c>
      <c r="Y2211" s="0" t="s">
        <v>7940</v>
      </c>
      <c r="Z2211" s="0" t="n">
        <v>2219</v>
      </c>
      <c r="AA2211" s="0" t="s">
        <v>54</v>
      </c>
      <c r="AB2211" s="0" t="s">
        <v>54</v>
      </c>
      <c r="AC2211" s="0" t="n">
        <v>35.903</v>
      </c>
      <c r="AD2211" s="0" t="s">
        <v>9689</v>
      </c>
      <c r="AG2211" s="6" t="n">
        <v>42460</v>
      </c>
      <c r="AH2211" s="0" t="n">
        <v>158</v>
      </c>
      <c r="AI2211" s="0" t="n">
        <v>180</v>
      </c>
      <c r="AJ2211" s="6" t="n">
        <v>42460</v>
      </c>
      <c r="AK2211" s="0" t="n">
        <v>35.903</v>
      </c>
      <c r="AL2211" s="6" t="n">
        <v>42460</v>
      </c>
      <c r="AM2211" s="0" t="n">
        <v>4.581</v>
      </c>
      <c r="AN2211" s="0" t="n">
        <v>5.215</v>
      </c>
      <c r="AO2211" s="0" t="n">
        <v>2.668</v>
      </c>
      <c r="AP2211" s="0" t="n">
        <v>2.982</v>
      </c>
      <c r="AQ2211" s="0" t="s">
        <v>9305</v>
      </c>
      <c r="AR2211" s="0" t="s">
        <v>58</v>
      </c>
      <c r="AS2211" s="0" t="s">
        <v>7940</v>
      </c>
      <c r="AT2211" s="0" t="n">
        <v>49</v>
      </c>
      <c r="AU2211" s="0" t="n">
        <v>88</v>
      </c>
      <c r="AV2211" s="0" t="s">
        <v>9689</v>
      </c>
      <c r="AX2211" s="0" t="s">
        <v>7372</v>
      </c>
      <c r="AY2211" s="0" t="s">
        <v>11826</v>
      </c>
    </row>
    <row r="2212" customFormat="false" ht="15" hidden="false" customHeight="false" outlineLevel="0" collapsed="false">
      <c r="A2212" s="0" t="s">
        <v>11827</v>
      </c>
      <c r="B2212" s="0" t="s">
        <v>9300</v>
      </c>
      <c r="C2212" s="0" t="s">
        <v>11828</v>
      </c>
      <c r="D2212" s="1" t="s">
        <v>11829</v>
      </c>
      <c r="E2212" s="1" t="s">
        <v>11829</v>
      </c>
      <c r="G2212" s="5" t="s">
        <v>11829</v>
      </c>
      <c r="H2212" s="5"/>
      <c r="I2212" s="5"/>
      <c r="J2212" s="5"/>
      <c r="K2212" s="5"/>
      <c r="L2212" s="5"/>
      <c r="M2212" s="5"/>
      <c r="N2212" s="5"/>
      <c r="O2212" s="0" t="s">
        <v>11828</v>
      </c>
      <c r="P2212" s="0" t="s">
        <v>11830</v>
      </c>
      <c r="Q2212" s="0" t="s">
        <v>51</v>
      </c>
      <c r="R2212" s="0" t="s">
        <v>52</v>
      </c>
      <c r="S2212" s="0" t="n">
        <v>282</v>
      </c>
      <c r="T2212" s="0" t="n">
        <v>2391</v>
      </c>
      <c r="U2212" s="0" t="n">
        <v>2391</v>
      </c>
      <c r="X2212" s="0" t="n">
        <v>8</v>
      </c>
      <c r="Y2212" s="0" t="s">
        <v>1154</v>
      </c>
      <c r="Z2212" s="0" t="n">
        <v>2391</v>
      </c>
      <c r="AA2212" s="0" t="s">
        <v>54</v>
      </c>
      <c r="AB2212" s="0" t="s">
        <v>54</v>
      </c>
      <c r="AC2212" s="0" t="n">
        <v>811</v>
      </c>
      <c r="AD2212" s="0" t="s">
        <v>11831</v>
      </c>
      <c r="AG2212" s="6" t="n">
        <v>42460</v>
      </c>
      <c r="AH2212" s="0" t="n">
        <v>18</v>
      </c>
      <c r="AI2212" s="0" t="n">
        <v>21</v>
      </c>
      <c r="AJ2212" s="6" t="n">
        <v>42460</v>
      </c>
      <c r="AK2212" s="0" t="n">
        <v>811</v>
      </c>
      <c r="AL2212" s="6" t="n">
        <v>42460</v>
      </c>
      <c r="AM2212" s="0" t="n">
        <v>395</v>
      </c>
      <c r="AN2212" s="0" t="n">
        <v>450</v>
      </c>
      <c r="AO2212" s="0" t="n">
        <v>534</v>
      </c>
      <c r="AP2212" s="0" t="n">
        <v>597</v>
      </c>
      <c r="AQ2212" s="0" t="s">
        <v>9305</v>
      </c>
      <c r="AR2212" s="0" t="s">
        <v>58</v>
      </c>
      <c r="AS2212" s="0" t="s">
        <v>1154</v>
      </c>
      <c r="AT2212" s="0" t="n">
        <v>7</v>
      </c>
      <c r="AU2212" s="0" t="n">
        <v>6</v>
      </c>
      <c r="AV2212" s="0" t="s">
        <v>11832</v>
      </c>
      <c r="AW2212" s="0" t="s">
        <v>9469</v>
      </c>
      <c r="AX2212" s="0" t="s">
        <v>7372</v>
      </c>
      <c r="AY2212" s="0" t="s">
        <v>11833</v>
      </c>
    </row>
    <row r="2213" customFormat="false" ht="15" hidden="false" customHeight="false" outlineLevel="0" collapsed="false">
      <c r="A2213" s="0" t="s">
        <v>11834</v>
      </c>
      <c r="B2213" s="0" t="s">
        <v>9300</v>
      </c>
      <c r="C2213" s="0" t="s">
        <v>11835</v>
      </c>
      <c r="D2213" s="1" t="s">
        <v>11836</v>
      </c>
      <c r="E2213" s="1" t="s">
        <v>11836</v>
      </c>
      <c r="G2213" s="5" t="s">
        <v>11836</v>
      </c>
      <c r="H2213" s="5" t="s">
        <v>11837</v>
      </c>
      <c r="I2213" s="5"/>
      <c r="J2213" s="5"/>
      <c r="K2213" s="5"/>
      <c r="L2213" s="5"/>
      <c r="M2213" s="5"/>
      <c r="N2213" s="5"/>
      <c r="O2213" s="0" t="s">
        <v>11835</v>
      </c>
      <c r="P2213" s="0" t="s">
        <v>11838</v>
      </c>
      <c r="Q2213" s="0" t="s">
        <v>51</v>
      </c>
      <c r="R2213" s="0" t="s">
        <v>52</v>
      </c>
      <c r="S2213" s="0" t="n">
        <v>953</v>
      </c>
      <c r="T2213" s="0" t="n">
        <v>2932</v>
      </c>
      <c r="U2213" s="0" t="n">
        <v>2932</v>
      </c>
      <c r="V2213" s="0" t="n">
        <v>2815</v>
      </c>
      <c r="X2213" s="0" t="n">
        <v>986</v>
      </c>
      <c r="Y2213" s="0" t="s">
        <v>7940</v>
      </c>
      <c r="Z2213" s="0" t="n">
        <v>2932</v>
      </c>
      <c r="AA2213" s="0" t="s">
        <v>54</v>
      </c>
      <c r="AB2213" s="0" t="s">
        <v>54</v>
      </c>
      <c r="AC2213" s="0" t="n">
        <v>4.1</v>
      </c>
      <c r="AD2213" s="0" t="s">
        <v>11839</v>
      </c>
      <c r="AG2213" s="6" t="n">
        <v>42460</v>
      </c>
      <c r="AH2213" s="0" t="n">
        <v>29</v>
      </c>
      <c r="AI2213" s="0" t="n">
        <v>33</v>
      </c>
      <c r="AJ2213" s="6" t="n">
        <v>42460</v>
      </c>
      <c r="AK2213" s="0" t="n">
        <v>4.1</v>
      </c>
      <c r="AL2213" s="6" t="n">
        <v>42460</v>
      </c>
      <c r="AM2213" s="0" t="n">
        <v>818</v>
      </c>
      <c r="AN2213" s="0" t="n">
        <v>931</v>
      </c>
      <c r="AO2213" s="0" t="n">
        <v>328</v>
      </c>
      <c r="AP2213" s="0" t="n">
        <v>366</v>
      </c>
      <c r="AQ2213" s="0" t="s">
        <v>9305</v>
      </c>
      <c r="AR2213" s="0" t="s">
        <v>58</v>
      </c>
      <c r="AS2213" s="0" t="s">
        <v>7940</v>
      </c>
      <c r="AT2213" s="0" t="n">
        <v>9</v>
      </c>
      <c r="AU2213" s="0" t="n">
        <v>25</v>
      </c>
      <c r="AV2213" s="0" t="s">
        <v>11839</v>
      </c>
      <c r="AX2213" s="0" t="s">
        <v>7372</v>
      </c>
      <c r="AY2213" s="0" t="s">
        <v>11840</v>
      </c>
    </row>
    <row r="2214" customFormat="false" ht="15" hidden="false" customHeight="false" outlineLevel="0" collapsed="false">
      <c r="A2214" s="0" t="s">
        <v>11841</v>
      </c>
      <c r="B2214" s="0" t="s">
        <v>9300</v>
      </c>
      <c r="C2214" s="0" t="s">
        <v>11842</v>
      </c>
      <c r="D2214" s="1" t="s">
        <v>11843</v>
      </c>
      <c r="E2214" s="1" t="s">
        <v>11843</v>
      </c>
      <c r="G2214" s="5" t="s">
        <v>11843</v>
      </c>
      <c r="H2214" s="5"/>
      <c r="I2214" s="5"/>
      <c r="J2214" s="5"/>
      <c r="K2214" s="5"/>
      <c r="L2214" s="5"/>
      <c r="M2214" s="5"/>
      <c r="N2214" s="5"/>
      <c r="O2214" s="0" t="s">
        <v>11842</v>
      </c>
      <c r="P2214" s="0" t="s">
        <v>11844</v>
      </c>
      <c r="Q2214" s="0" t="s">
        <v>51</v>
      </c>
      <c r="R2214" s="0" t="s">
        <v>52</v>
      </c>
      <c r="S2214" s="0" t="n">
        <v>1.427</v>
      </c>
      <c r="T2214" s="0" t="n">
        <v>2110</v>
      </c>
      <c r="U2214" s="0" t="n">
        <v>2110</v>
      </c>
      <c r="V2214" s="0" t="n">
        <v>2120</v>
      </c>
      <c r="X2214" s="0" t="n">
        <v>561</v>
      </c>
      <c r="Y2214" s="0" t="s">
        <v>1154</v>
      </c>
      <c r="Z2214" s="0" t="n">
        <v>2110</v>
      </c>
      <c r="AA2214" s="0" t="s">
        <v>54</v>
      </c>
      <c r="AB2214" s="0" t="s">
        <v>54</v>
      </c>
      <c r="AC2214" s="0" t="n">
        <v>2.9</v>
      </c>
      <c r="AD2214" s="0" t="s">
        <v>10164</v>
      </c>
      <c r="AG2214" s="6" t="n">
        <v>42429</v>
      </c>
      <c r="AH2214" s="0" t="n">
        <v>144</v>
      </c>
      <c r="AI2214" s="0" t="n">
        <v>157</v>
      </c>
      <c r="AJ2214" s="6" t="n">
        <v>42429</v>
      </c>
      <c r="AK2214" s="0" t="n">
        <v>2.9</v>
      </c>
      <c r="AL2214" s="6" t="n">
        <v>42429</v>
      </c>
      <c r="AM2214" s="0" t="n">
        <v>2.308</v>
      </c>
      <c r="AN2214" s="0" t="n">
        <v>2.513</v>
      </c>
      <c r="AO2214" s="0" t="n">
        <v>4.231</v>
      </c>
      <c r="AP2214" s="0" t="n">
        <v>4.727</v>
      </c>
      <c r="AQ2214" s="0" t="s">
        <v>9305</v>
      </c>
      <c r="AR2214" s="0" t="s">
        <v>58</v>
      </c>
      <c r="AS2214" s="0" t="s">
        <v>1154</v>
      </c>
      <c r="AT2214" s="0" t="n">
        <v>16</v>
      </c>
      <c r="AU2214" s="0" t="n">
        <v>31</v>
      </c>
      <c r="AV2214" s="0" t="s">
        <v>7372</v>
      </c>
      <c r="AX2214" s="0" t="s">
        <v>7372</v>
      </c>
    </row>
    <row r="2215" customFormat="false" ht="15" hidden="false" customHeight="false" outlineLevel="0" collapsed="false">
      <c r="A2215" s="0" t="s">
        <v>11845</v>
      </c>
      <c r="B2215" s="0" t="s">
        <v>9300</v>
      </c>
      <c r="C2215" s="0" t="s">
        <v>11846</v>
      </c>
      <c r="D2215" s="1" t="s">
        <v>11847</v>
      </c>
      <c r="E2215" s="1" t="s">
        <v>11847</v>
      </c>
      <c r="G2215" s="5" t="s">
        <v>11847</v>
      </c>
      <c r="H2215" s="5"/>
      <c r="I2215" s="5"/>
      <c r="J2215" s="5"/>
      <c r="K2215" s="5"/>
      <c r="L2215" s="5"/>
      <c r="M2215" s="5"/>
      <c r="N2215" s="5"/>
      <c r="O2215" s="0" t="s">
        <v>11846</v>
      </c>
      <c r="P2215" s="0" t="s">
        <v>11848</v>
      </c>
      <c r="Q2215" s="0" t="s">
        <v>51</v>
      </c>
      <c r="R2215" s="0" t="s">
        <v>52</v>
      </c>
      <c r="S2215" s="0" t="n">
        <v>369</v>
      </c>
      <c r="T2215" s="0" t="n">
        <v>2016</v>
      </c>
      <c r="U2215" s="0" t="n">
        <v>2016</v>
      </c>
      <c r="V2215" s="0" t="n">
        <v>2223</v>
      </c>
      <c r="W2215" s="0" t="s">
        <v>11849</v>
      </c>
      <c r="X2215" s="0" t="n">
        <v>988</v>
      </c>
      <c r="Y2215" s="0" t="s">
        <v>7940</v>
      </c>
      <c r="Z2215" s="0" t="n">
        <v>2016</v>
      </c>
      <c r="AA2215" s="0" t="s">
        <v>54</v>
      </c>
      <c r="AB2215" s="0" t="s">
        <v>54</v>
      </c>
      <c r="AC2215" s="0" t="n">
        <v>1.223</v>
      </c>
      <c r="AD2215" s="0" t="s">
        <v>9312</v>
      </c>
      <c r="AG2215" s="6" t="n">
        <v>42460</v>
      </c>
      <c r="AH2215" s="0" t="n">
        <v>7</v>
      </c>
      <c r="AI2215" s="0" t="n">
        <v>8</v>
      </c>
      <c r="AJ2215" s="6" t="n">
        <v>42460</v>
      </c>
      <c r="AK2215" s="0" t="n">
        <v>1.223</v>
      </c>
      <c r="AL2215" s="6" t="n">
        <v>42460</v>
      </c>
      <c r="AM2215" s="0" t="n">
        <v>415</v>
      </c>
      <c r="AN2215" s="0" t="n">
        <v>472</v>
      </c>
      <c r="AO2215" s="0" t="n">
        <v>197</v>
      </c>
      <c r="AP2215" s="0" t="n">
        <v>220</v>
      </c>
      <c r="AQ2215" s="0" t="s">
        <v>9305</v>
      </c>
      <c r="AR2215" s="0" t="s">
        <v>58</v>
      </c>
      <c r="AS2215" s="0" t="s">
        <v>7940</v>
      </c>
      <c r="AT2215" s="0" t="n">
        <v>12</v>
      </c>
      <c r="AU2215" s="0" t="n">
        <v>22</v>
      </c>
      <c r="AV2215" s="0" t="s">
        <v>7372</v>
      </c>
      <c r="AX2215" s="0" t="s">
        <v>7372</v>
      </c>
    </row>
    <row r="2216" customFormat="false" ht="15" hidden="false" customHeight="false" outlineLevel="0" collapsed="false">
      <c r="A2216" s="0" t="s">
        <v>11850</v>
      </c>
      <c r="B2216" s="0" t="s">
        <v>9300</v>
      </c>
      <c r="C2216" s="0" t="s">
        <v>11851</v>
      </c>
      <c r="D2216" s="1" t="s">
        <v>11852</v>
      </c>
      <c r="E2216" s="1" t="s">
        <v>11852</v>
      </c>
      <c r="G2216" s="5" t="s">
        <v>11852</v>
      </c>
      <c r="H2216" s="5"/>
      <c r="I2216" s="5"/>
      <c r="J2216" s="5"/>
      <c r="K2216" s="5"/>
      <c r="L2216" s="5"/>
      <c r="M2216" s="5"/>
      <c r="N2216" s="5"/>
      <c r="O2216" s="0" t="s">
        <v>11851</v>
      </c>
      <c r="P2216" s="0" t="s">
        <v>11853</v>
      </c>
      <c r="Q2216" s="0" t="s">
        <v>51</v>
      </c>
      <c r="R2216" s="0" t="s">
        <v>52</v>
      </c>
      <c r="S2216" s="0" t="n">
        <v>162</v>
      </c>
      <c r="T2216" s="0" t="n">
        <v>6201</v>
      </c>
      <c r="U2216" s="0" t="n">
        <v>6201</v>
      </c>
      <c r="X2216" s="0" t="n">
        <v>3</v>
      </c>
      <c r="Y2216" s="0" t="s">
        <v>77</v>
      </c>
      <c r="Z2216" s="0" t="n">
        <v>6201</v>
      </c>
      <c r="AA2216" s="0" t="s">
        <v>54</v>
      </c>
      <c r="AB2216" s="0" t="s">
        <v>54</v>
      </c>
      <c r="AC2216" s="0" t="n">
        <v>346</v>
      </c>
      <c r="AD2216" s="0" t="s">
        <v>9312</v>
      </c>
      <c r="AG2216" s="6" t="n">
        <v>42460</v>
      </c>
      <c r="AH2216" s="0" t="n">
        <v>29</v>
      </c>
      <c r="AI2216" s="0" t="n">
        <v>33</v>
      </c>
      <c r="AJ2216" s="6" t="n">
        <v>42460</v>
      </c>
      <c r="AK2216" s="0" t="n">
        <v>346</v>
      </c>
      <c r="AL2216" s="6" t="n">
        <v>42460</v>
      </c>
      <c r="AM2216" s="0" t="n">
        <v>290</v>
      </c>
      <c r="AN2216" s="0" t="n">
        <v>330</v>
      </c>
      <c r="AO2216" s="0" t="n">
        <v>913</v>
      </c>
      <c r="AP2216" s="0" t="n">
        <v>1.02</v>
      </c>
      <c r="AQ2216" s="0" t="s">
        <v>9305</v>
      </c>
      <c r="AR2216" s="0" t="s">
        <v>58</v>
      </c>
      <c r="AS2216" s="0" t="s">
        <v>77</v>
      </c>
      <c r="AT2216" s="0" t="n">
        <v>2</v>
      </c>
      <c r="AU2216" s="0" t="n">
        <v>3</v>
      </c>
      <c r="AX2216" s="0" t="s">
        <v>7372</v>
      </c>
      <c r="AY2216" s="0" t="s">
        <v>11854</v>
      </c>
    </row>
    <row r="2217" customFormat="false" ht="15" hidden="false" customHeight="false" outlineLevel="0" collapsed="false">
      <c r="A2217" s="0" t="s">
        <v>11855</v>
      </c>
      <c r="B2217" s="0" t="s">
        <v>9300</v>
      </c>
      <c r="C2217" s="0" t="s">
        <v>11856</v>
      </c>
      <c r="D2217" s="1" t="s">
        <v>11857</v>
      </c>
      <c r="E2217" s="1" t="s">
        <v>11857</v>
      </c>
      <c r="G2217" s="5" t="s">
        <v>11857</v>
      </c>
      <c r="H2217" s="5"/>
      <c r="I2217" s="5"/>
      <c r="J2217" s="5"/>
      <c r="K2217" s="5"/>
      <c r="L2217" s="5"/>
      <c r="M2217" s="5"/>
      <c r="N2217" s="5"/>
      <c r="O2217" s="0" t="s">
        <v>11856</v>
      </c>
      <c r="P2217" s="0" t="s">
        <v>11858</v>
      </c>
      <c r="Q2217" s="0" t="s">
        <v>51</v>
      </c>
      <c r="R2217" s="0" t="s">
        <v>52</v>
      </c>
      <c r="S2217" s="0" t="n">
        <v>879</v>
      </c>
      <c r="T2217" s="0" t="n">
        <v>2599</v>
      </c>
      <c r="U2217" s="0" t="n">
        <v>2599</v>
      </c>
      <c r="X2217" s="0" t="n">
        <v>36</v>
      </c>
      <c r="Y2217" s="0" t="s">
        <v>1154</v>
      </c>
      <c r="Z2217" s="0" t="n">
        <v>2599</v>
      </c>
      <c r="AA2217" s="0" t="s">
        <v>54</v>
      </c>
      <c r="AB2217" s="0" t="s">
        <v>54</v>
      </c>
      <c r="AC2217" s="0" t="n">
        <v>4.665</v>
      </c>
      <c r="AD2217" s="0" t="s">
        <v>11859</v>
      </c>
      <c r="AG2217" s="6" t="n">
        <v>42460</v>
      </c>
      <c r="AH2217" s="0" t="n">
        <v>58</v>
      </c>
      <c r="AI2217" s="0" t="n">
        <v>66</v>
      </c>
      <c r="AJ2217" s="6" t="n">
        <v>42460</v>
      </c>
      <c r="AK2217" s="0" t="n">
        <v>4.665</v>
      </c>
      <c r="AL2217" s="6" t="n">
        <v>42460</v>
      </c>
      <c r="AM2217" s="0" t="n">
        <v>1.06</v>
      </c>
      <c r="AN2217" s="0" t="n">
        <v>1.206</v>
      </c>
      <c r="AO2217" s="0" t="n">
        <v>2.265</v>
      </c>
      <c r="AP2217" s="0" t="n">
        <v>2.53</v>
      </c>
      <c r="AQ2217" s="0" t="s">
        <v>9305</v>
      </c>
      <c r="AR2217" s="0" t="s">
        <v>58</v>
      </c>
      <c r="AS2217" s="0" t="s">
        <v>1154</v>
      </c>
      <c r="AT2217" s="0" t="n">
        <v>22</v>
      </c>
      <c r="AU2217" s="0" t="n">
        <v>28</v>
      </c>
      <c r="AV2217" s="0" t="s">
        <v>7372</v>
      </c>
      <c r="AX2217" s="0" t="s">
        <v>7372</v>
      </c>
    </row>
    <row r="2218" customFormat="false" ht="15" hidden="false" customHeight="false" outlineLevel="0" collapsed="false">
      <c r="A2218" s="0" t="s">
        <v>11860</v>
      </c>
      <c r="B2218" s="0" t="s">
        <v>9300</v>
      </c>
      <c r="C2218" s="0" t="s">
        <v>11861</v>
      </c>
      <c r="D2218" s="1" t="s">
        <v>11862</v>
      </c>
      <c r="E2218" s="1" t="s">
        <v>11862</v>
      </c>
      <c r="G2218" s="5" t="s">
        <v>11862</v>
      </c>
      <c r="H2218" s="5"/>
      <c r="I2218" s="5"/>
      <c r="J2218" s="5"/>
      <c r="K2218" s="5"/>
      <c r="L2218" s="5"/>
      <c r="M2218" s="5"/>
      <c r="N2218" s="5"/>
      <c r="O2218" s="0" t="s">
        <v>11861</v>
      </c>
      <c r="P2218" s="0" t="s">
        <v>11863</v>
      </c>
      <c r="Q2218" s="0" t="s">
        <v>51</v>
      </c>
      <c r="R2218" s="0" t="s">
        <v>52</v>
      </c>
      <c r="S2218" s="0" t="n">
        <v>4.943</v>
      </c>
      <c r="T2218" s="0" t="n">
        <v>1061</v>
      </c>
      <c r="U2218" s="0" t="n">
        <v>1061</v>
      </c>
      <c r="V2218" s="0" t="n">
        <v>2110</v>
      </c>
      <c r="X2218" s="0" t="n">
        <v>985</v>
      </c>
      <c r="Y2218" s="0" t="s">
        <v>1154</v>
      </c>
      <c r="Z2218" s="0" t="n">
        <v>1061</v>
      </c>
      <c r="AA2218" s="0" t="s">
        <v>54</v>
      </c>
      <c r="AB2218" s="0" t="s">
        <v>54</v>
      </c>
      <c r="AC2218" s="0" t="n">
        <v>6.44</v>
      </c>
      <c r="AD2218" s="0" t="s">
        <v>9312</v>
      </c>
      <c r="AG2218" s="6" t="n">
        <v>42460</v>
      </c>
      <c r="AH2218" s="0" t="n">
        <v>137</v>
      </c>
      <c r="AI2218" s="0" t="n">
        <v>156</v>
      </c>
      <c r="AJ2218" s="6" t="n">
        <v>42460</v>
      </c>
      <c r="AK2218" s="0" t="n">
        <v>6.44</v>
      </c>
      <c r="AL2218" s="6" t="n">
        <v>42460</v>
      </c>
      <c r="AM2218" s="0" t="n">
        <v>4.292</v>
      </c>
      <c r="AN2218" s="0" t="n">
        <v>4.886</v>
      </c>
      <c r="AO2218" s="0" t="n">
        <v>4.656</v>
      </c>
      <c r="AP2218" s="0" t="n">
        <v>5.202</v>
      </c>
      <c r="AQ2218" s="0" t="s">
        <v>9305</v>
      </c>
      <c r="AR2218" s="0" t="s">
        <v>58</v>
      </c>
      <c r="AS2218" s="0" t="s">
        <v>1154</v>
      </c>
      <c r="AT2218" s="0" t="n">
        <v>27</v>
      </c>
      <c r="AU2218" s="0" t="n">
        <v>61</v>
      </c>
      <c r="AX2218" s="0" t="s">
        <v>7372</v>
      </c>
      <c r="AY2218" s="0" t="s">
        <v>11864</v>
      </c>
    </row>
    <row r="2219" customFormat="false" ht="15" hidden="false" customHeight="false" outlineLevel="0" collapsed="false">
      <c r="A2219" s="0" t="s">
        <v>11865</v>
      </c>
      <c r="B2219" s="0" t="s">
        <v>9300</v>
      </c>
      <c r="C2219" s="0" t="s">
        <v>11866</v>
      </c>
      <c r="D2219" s="1" t="s">
        <v>11867</v>
      </c>
      <c r="E2219" s="1" t="s">
        <v>11867</v>
      </c>
      <c r="G2219" s="5" t="s">
        <v>11867</v>
      </c>
      <c r="H2219" s="5"/>
      <c r="I2219" s="5"/>
      <c r="J2219" s="5"/>
      <c r="K2219" s="5"/>
      <c r="L2219" s="5"/>
      <c r="M2219" s="5"/>
      <c r="N2219" s="5"/>
      <c r="O2219" s="0" t="s">
        <v>11866</v>
      </c>
      <c r="P2219" s="0" t="s">
        <v>11868</v>
      </c>
      <c r="Q2219" s="0" t="s">
        <v>51</v>
      </c>
      <c r="R2219" s="0" t="s">
        <v>52</v>
      </c>
      <c r="S2219" s="0" t="n">
        <v>1.921</v>
      </c>
      <c r="T2219" s="0" t="n">
        <v>1712</v>
      </c>
      <c r="U2219" s="0" t="n">
        <v>1712</v>
      </c>
      <c r="X2219" s="0" t="n">
        <v>129</v>
      </c>
      <c r="Y2219" s="0" t="s">
        <v>1154</v>
      </c>
      <c r="Z2219" s="0" t="n">
        <v>1712</v>
      </c>
      <c r="AA2219" s="0" t="s">
        <v>54</v>
      </c>
      <c r="AB2219" s="0" t="s">
        <v>54</v>
      </c>
      <c r="AC2219" s="0" t="n">
        <v>3.697</v>
      </c>
      <c r="AD2219" s="0" t="s">
        <v>9312</v>
      </c>
      <c r="AG2219" s="6" t="n">
        <v>42460</v>
      </c>
      <c r="AH2219" s="0" t="n">
        <v>17</v>
      </c>
      <c r="AI2219" s="0" t="n">
        <v>20</v>
      </c>
      <c r="AJ2219" s="6" t="n">
        <v>42460</v>
      </c>
      <c r="AK2219" s="0" t="n">
        <v>3.697</v>
      </c>
      <c r="AL2219" s="6" t="n">
        <v>42460</v>
      </c>
      <c r="AM2219" s="0" t="n">
        <v>1.881</v>
      </c>
      <c r="AN2219" s="0" t="n">
        <v>2.141</v>
      </c>
      <c r="AO2219" s="0" t="n">
        <v>213</v>
      </c>
      <c r="AP2219" s="0" t="n">
        <v>238</v>
      </c>
      <c r="AQ2219" s="0" t="s">
        <v>9305</v>
      </c>
      <c r="AR2219" s="0" t="s">
        <v>58</v>
      </c>
      <c r="AS2219" s="0" t="s">
        <v>1154</v>
      </c>
      <c r="AT2219" s="0" t="n">
        <v>14</v>
      </c>
      <c r="AU2219" s="0" t="n">
        <v>50</v>
      </c>
      <c r="AV2219" s="0" t="s">
        <v>7372</v>
      </c>
      <c r="AX2219" s="0" t="s">
        <v>7372</v>
      </c>
    </row>
    <row r="2220" customFormat="false" ht="15" hidden="false" customHeight="false" outlineLevel="0" collapsed="false">
      <c r="A2220" s="0" t="s">
        <v>11869</v>
      </c>
      <c r="B2220" s="0" t="s">
        <v>9300</v>
      </c>
      <c r="C2220" s="0" t="s">
        <v>11870</v>
      </c>
      <c r="D2220" s="1" t="s">
        <v>11871</v>
      </c>
      <c r="E2220" s="1" t="s">
        <v>11871</v>
      </c>
      <c r="G2220" s="5" t="s">
        <v>11871</v>
      </c>
      <c r="H2220" s="5"/>
      <c r="I2220" s="5"/>
      <c r="J2220" s="5"/>
      <c r="K2220" s="5"/>
      <c r="L2220" s="5"/>
      <c r="M2220" s="5"/>
      <c r="N2220" s="5"/>
      <c r="O2220" s="0" t="s">
        <v>11870</v>
      </c>
      <c r="P2220" s="0" t="s">
        <v>11872</v>
      </c>
      <c r="Q2220" s="0" t="s">
        <v>51</v>
      </c>
      <c r="R2220" s="0" t="s">
        <v>52</v>
      </c>
      <c r="S2220" s="0" t="n">
        <v>2.498</v>
      </c>
      <c r="T2220" s="0" t="n">
        <v>2932</v>
      </c>
      <c r="U2220" s="0" t="n">
        <v>2932</v>
      </c>
      <c r="X2220" s="0" t="n">
        <v>63</v>
      </c>
      <c r="Y2220" s="0" t="s">
        <v>1154</v>
      </c>
      <c r="Z2220" s="0" t="n">
        <v>2932</v>
      </c>
      <c r="AA2220" s="0" t="s">
        <v>54</v>
      </c>
      <c r="AB2220" s="0" t="s">
        <v>54</v>
      </c>
      <c r="AC2220" s="0" t="n">
        <v>9.238</v>
      </c>
      <c r="AD2220" s="0" t="s">
        <v>10986</v>
      </c>
      <c r="AG2220" s="6" t="n">
        <v>42460</v>
      </c>
      <c r="AH2220" s="0" t="e">
        <f aca="false">+ac0-152</f>
        <v>#NAME?</v>
      </c>
      <c r="AI2220" s="0" t="e">
        <f aca="false">+ac0-173</f>
        <v>#NAME?</v>
      </c>
      <c r="AJ2220" s="6" t="n">
        <v>42460</v>
      </c>
      <c r="AK2220" s="0" t="n">
        <v>9.238</v>
      </c>
      <c r="AL2220" s="6" t="n">
        <v>42460</v>
      </c>
      <c r="AM2220" s="0" t="n">
        <v>1.594</v>
      </c>
      <c r="AN2220" s="0" t="n">
        <v>1.815</v>
      </c>
      <c r="AO2220" s="0" t="n">
        <v>374</v>
      </c>
      <c r="AP2220" s="0" t="n">
        <v>418</v>
      </c>
      <c r="AQ2220" s="0" t="s">
        <v>9305</v>
      </c>
      <c r="AR2220" s="0" t="s">
        <v>58</v>
      </c>
      <c r="AS2220" s="0" t="s">
        <v>1154</v>
      </c>
      <c r="AT2220" s="0" t="n">
        <v>30</v>
      </c>
      <c r="AU2220" s="0" t="n">
        <v>47</v>
      </c>
      <c r="AV2220" s="0" t="s">
        <v>11873</v>
      </c>
      <c r="AX2220" s="0" t="s">
        <v>7372</v>
      </c>
      <c r="AY2220" s="0" t="s">
        <v>11874</v>
      </c>
    </row>
    <row r="2221" customFormat="false" ht="15" hidden="false" customHeight="false" outlineLevel="0" collapsed="false">
      <c r="A2221" s="0" t="s">
        <v>11875</v>
      </c>
      <c r="B2221" s="0" t="s">
        <v>9300</v>
      </c>
      <c r="C2221" s="0" t="s">
        <v>11876</v>
      </c>
      <c r="D2221" s="1" t="s">
        <v>11877</v>
      </c>
      <c r="E2221" s="1" t="s">
        <v>11877</v>
      </c>
      <c r="G2221" s="5" t="s">
        <v>11877</v>
      </c>
      <c r="H2221" s="5"/>
      <c r="I2221" s="5"/>
      <c r="J2221" s="5"/>
      <c r="K2221" s="5"/>
      <c r="L2221" s="5"/>
      <c r="M2221" s="5"/>
      <c r="N2221" s="5"/>
      <c r="O2221" s="0" t="s">
        <v>11876</v>
      </c>
      <c r="P2221" s="0" t="s">
        <v>11878</v>
      </c>
      <c r="Q2221" s="0" t="s">
        <v>51</v>
      </c>
      <c r="R2221" s="0" t="s">
        <v>52</v>
      </c>
      <c r="S2221" s="0" t="n">
        <v>10.53</v>
      </c>
      <c r="T2221" s="0" t="n">
        <v>1089</v>
      </c>
      <c r="U2221" s="0" t="n">
        <v>1089</v>
      </c>
      <c r="V2221" s="0" t="n">
        <v>1039</v>
      </c>
      <c r="X2221" s="0" t="n">
        <v>982</v>
      </c>
      <c r="Y2221" s="0" t="s">
        <v>1154</v>
      </c>
      <c r="Z2221" s="0" t="n">
        <v>1089</v>
      </c>
      <c r="AA2221" s="0" t="s">
        <v>54</v>
      </c>
      <c r="AB2221" s="0" t="s">
        <v>54</v>
      </c>
      <c r="AC2221" s="0" t="n">
        <v>33.295</v>
      </c>
      <c r="AD2221" s="0" t="s">
        <v>9312</v>
      </c>
      <c r="AG2221" s="6" t="n">
        <v>42460</v>
      </c>
      <c r="AH2221" s="0" t="n">
        <v>496</v>
      </c>
      <c r="AI2221" s="0" t="n">
        <v>565</v>
      </c>
      <c r="AJ2221" s="6" t="n">
        <v>42460</v>
      </c>
      <c r="AK2221" s="0" t="n">
        <v>33.295</v>
      </c>
      <c r="AL2221" s="6" t="n">
        <v>42460</v>
      </c>
      <c r="AM2221" s="0" t="n">
        <v>9.852</v>
      </c>
      <c r="AN2221" s="0" t="n">
        <v>11.216</v>
      </c>
      <c r="AO2221" s="0" t="n">
        <v>11.536</v>
      </c>
      <c r="AP2221" s="0" t="n">
        <v>12.89</v>
      </c>
      <c r="AQ2221" s="0" t="s">
        <v>9305</v>
      </c>
      <c r="AR2221" s="0" t="s">
        <v>58</v>
      </c>
      <c r="AS2221" s="0" t="s">
        <v>1154</v>
      </c>
      <c r="AT2221" s="0" t="n">
        <v>80</v>
      </c>
      <c r="AU2221" s="0" t="n">
        <v>146</v>
      </c>
      <c r="AX2221" s="0" t="s">
        <v>7372</v>
      </c>
      <c r="AY2221" s="0" t="s">
        <v>11879</v>
      </c>
    </row>
    <row r="2222" customFormat="false" ht="15" hidden="false" customHeight="false" outlineLevel="0" collapsed="false">
      <c r="A2222" s="0" t="s">
        <v>11880</v>
      </c>
      <c r="B2222" s="0" t="s">
        <v>9300</v>
      </c>
      <c r="C2222" s="0" t="s">
        <v>11881</v>
      </c>
      <c r="D2222" s="1" t="s">
        <v>11882</v>
      </c>
      <c r="E2222" s="1" t="s">
        <v>11882</v>
      </c>
      <c r="G2222" s="5" t="s">
        <v>11882</v>
      </c>
      <c r="H2222" s="5" t="s">
        <v>11883</v>
      </c>
      <c r="I2222" s="5"/>
      <c r="J2222" s="5"/>
      <c r="K2222" s="5"/>
      <c r="L2222" s="5"/>
      <c r="M2222" s="5"/>
      <c r="N2222" s="5"/>
      <c r="O2222" s="0" t="s">
        <v>11881</v>
      </c>
      <c r="P2222" s="0" t="s">
        <v>11884</v>
      </c>
      <c r="Q2222" s="0" t="s">
        <v>51</v>
      </c>
      <c r="R2222" s="0" t="s">
        <v>52</v>
      </c>
      <c r="S2222" s="0" t="n">
        <v>673</v>
      </c>
      <c r="T2222" s="0" t="n">
        <v>2899</v>
      </c>
      <c r="U2222" s="0" t="n">
        <v>2899</v>
      </c>
      <c r="X2222" s="0" t="n">
        <v>711</v>
      </c>
      <c r="Y2222" s="0" t="s">
        <v>1154</v>
      </c>
      <c r="Z2222" s="0" t="n">
        <v>2899</v>
      </c>
      <c r="AA2222" s="0" t="s">
        <v>54</v>
      </c>
      <c r="AB2222" s="0" t="s">
        <v>54</v>
      </c>
      <c r="AC2222" s="0" t="n">
        <v>2.308</v>
      </c>
      <c r="AD2222" s="0" t="s">
        <v>11186</v>
      </c>
      <c r="AG2222" s="6" t="n">
        <v>42460</v>
      </c>
      <c r="AH2222" s="0" t="n">
        <v>24</v>
      </c>
      <c r="AI2222" s="0" t="n">
        <v>27</v>
      </c>
      <c r="AJ2222" s="6" t="n">
        <v>42460</v>
      </c>
      <c r="AK2222" s="0" t="n">
        <v>2.308</v>
      </c>
      <c r="AL2222" s="6" t="n">
        <v>42460</v>
      </c>
      <c r="AM2222" s="0" t="n">
        <v>778</v>
      </c>
      <c r="AN2222" s="0" t="n">
        <v>886</v>
      </c>
      <c r="AO2222" s="0" t="n">
        <v>467</v>
      </c>
      <c r="AP2222" s="0" t="n">
        <v>522</v>
      </c>
      <c r="AQ2222" s="0" t="s">
        <v>9305</v>
      </c>
      <c r="AR2222" s="0" t="s">
        <v>58</v>
      </c>
      <c r="AS2222" s="0" t="s">
        <v>1154</v>
      </c>
      <c r="AT2222" s="0" t="n">
        <v>8</v>
      </c>
      <c r="AU2222" s="0" t="n">
        <v>25</v>
      </c>
      <c r="AV2222" s="0" t="s">
        <v>11885</v>
      </c>
      <c r="AX2222" s="0" t="s">
        <v>7372</v>
      </c>
      <c r="AY2222" s="0" t="s">
        <v>11886</v>
      </c>
    </row>
    <row r="2223" customFormat="false" ht="15" hidden="false" customHeight="false" outlineLevel="0" collapsed="false">
      <c r="A2223" s="0" t="s">
        <v>11887</v>
      </c>
      <c r="B2223" s="0" t="s">
        <v>9300</v>
      </c>
      <c r="C2223" s="0" t="s">
        <v>11888</v>
      </c>
      <c r="D2223" s="1" t="s">
        <v>11889</v>
      </c>
      <c r="E2223" s="1" t="s">
        <v>11889</v>
      </c>
      <c r="G2223" s="5" t="s">
        <v>11889</v>
      </c>
      <c r="H2223" s="5"/>
      <c r="I2223" s="5"/>
      <c r="J2223" s="5"/>
      <c r="K2223" s="5"/>
      <c r="L2223" s="5"/>
      <c r="M2223" s="5"/>
      <c r="N2223" s="5"/>
      <c r="O2223" s="0" t="s">
        <v>11888</v>
      </c>
      <c r="P2223" s="0" t="s">
        <v>11890</v>
      </c>
      <c r="Q2223" s="0" t="s">
        <v>51</v>
      </c>
      <c r="R2223" s="0" t="s">
        <v>52</v>
      </c>
      <c r="S2223" s="0" t="n">
        <v>946</v>
      </c>
      <c r="T2223" s="0" t="n">
        <v>2432</v>
      </c>
      <c r="U2223" s="0" t="n">
        <v>2432</v>
      </c>
      <c r="X2223" s="0" t="n">
        <v>203</v>
      </c>
      <c r="Y2223" s="0" t="s">
        <v>1154</v>
      </c>
      <c r="Z2223" s="0" t="n">
        <v>2432</v>
      </c>
      <c r="AA2223" s="0" t="s">
        <v>54</v>
      </c>
      <c r="AB2223" s="0" t="s">
        <v>54</v>
      </c>
      <c r="AC2223" s="0" t="n">
        <v>3.482</v>
      </c>
      <c r="AD2223" s="0" t="s">
        <v>9312</v>
      </c>
      <c r="AG2223" s="6" t="n">
        <v>42460</v>
      </c>
      <c r="AH2223" s="0" t="n">
        <v>19</v>
      </c>
      <c r="AI2223" s="0" t="n">
        <v>22</v>
      </c>
      <c r="AJ2223" s="6" t="n">
        <v>42460</v>
      </c>
      <c r="AK2223" s="0" t="n">
        <v>3.482</v>
      </c>
      <c r="AL2223" s="6" t="n">
        <v>42460</v>
      </c>
      <c r="AM2223" s="0" t="n">
        <v>955</v>
      </c>
      <c r="AN2223" s="0" t="n">
        <v>1.087</v>
      </c>
      <c r="AO2223" s="0" t="n">
        <v>324</v>
      </c>
      <c r="AP2223" s="0" t="n">
        <v>361</v>
      </c>
      <c r="AQ2223" s="0" t="s">
        <v>9305</v>
      </c>
      <c r="AR2223" s="0" t="s">
        <v>58</v>
      </c>
      <c r="AS2223" s="0" t="s">
        <v>1154</v>
      </c>
      <c r="AT2223" s="0" t="n">
        <v>11</v>
      </c>
      <c r="AU2223" s="0" t="n">
        <v>25</v>
      </c>
      <c r="AV2223" s="0" t="s">
        <v>7372</v>
      </c>
      <c r="AX2223" s="0" t="s">
        <v>7372</v>
      </c>
      <c r="AY2223" s="0" t="s">
        <v>11891</v>
      </c>
    </row>
    <row r="2224" customFormat="false" ht="15" hidden="false" customHeight="false" outlineLevel="0" collapsed="false">
      <c r="A2224" s="0" t="s">
        <v>11892</v>
      </c>
      <c r="B2224" s="0" t="s">
        <v>9300</v>
      </c>
      <c r="C2224" s="0" t="s">
        <v>11893</v>
      </c>
      <c r="D2224" s="1" t="s">
        <v>11894</v>
      </c>
      <c r="E2224" s="1" t="s">
        <v>11894</v>
      </c>
      <c r="G2224" s="5" t="s">
        <v>11894</v>
      </c>
      <c r="H2224" s="5"/>
      <c r="I2224" s="5"/>
      <c r="J2224" s="5"/>
      <c r="K2224" s="5"/>
      <c r="L2224" s="5"/>
      <c r="M2224" s="5"/>
      <c r="N2224" s="5"/>
      <c r="O2224" s="0" t="s">
        <v>11893</v>
      </c>
      <c r="P2224" s="0" t="s">
        <v>11895</v>
      </c>
      <c r="Q2224" s="0" t="s">
        <v>51</v>
      </c>
      <c r="R2224" s="0" t="s">
        <v>52</v>
      </c>
      <c r="S2224" s="0" t="n">
        <v>1.061</v>
      </c>
      <c r="T2224" s="0" t="n">
        <v>2120</v>
      </c>
      <c r="U2224" s="0" t="n">
        <v>2120</v>
      </c>
      <c r="V2224" s="0" t="n">
        <v>4645</v>
      </c>
      <c r="W2224" s="0" t="s">
        <v>11896</v>
      </c>
      <c r="X2224" s="0" t="n">
        <v>48</v>
      </c>
      <c r="Y2224" s="0" t="s">
        <v>1154</v>
      </c>
      <c r="Z2224" s="0" t="n">
        <v>2120</v>
      </c>
      <c r="AA2224" s="0" t="s">
        <v>54</v>
      </c>
      <c r="AB2224" s="0" t="s">
        <v>54</v>
      </c>
      <c r="AC2224" s="0" t="n">
        <v>2.42</v>
      </c>
      <c r="AD2224" s="0" t="s">
        <v>9312</v>
      </c>
      <c r="AG2224" s="6" t="n">
        <v>42460</v>
      </c>
      <c r="AH2224" s="0" t="n">
        <v>106</v>
      </c>
      <c r="AI2224" s="0" t="n">
        <v>121</v>
      </c>
      <c r="AJ2224" s="6" t="n">
        <v>42460</v>
      </c>
      <c r="AK2224" s="0" t="n">
        <v>2.42</v>
      </c>
      <c r="AL2224" s="6" t="n">
        <v>42460</v>
      </c>
      <c r="AM2224" s="0" t="n">
        <v>1.543</v>
      </c>
      <c r="AN2224" s="0" t="n">
        <v>1.756</v>
      </c>
      <c r="AO2224" s="0" t="n">
        <v>1.54</v>
      </c>
      <c r="AP2224" s="0" t="n">
        <v>1.721</v>
      </c>
      <c r="AQ2224" s="0" t="s">
        <v>9305</v>
      </c>
      <c r="AR2224" s="0" t="s">
        <v>58</v>
      </c>
      <c r="AS2224" s="0" t="s">
        <v>1154</v>
      </c>
      <c r="AT2224" s="0" t="n">
        <v>3</v>
      </c>
      <c r="AU2224" s="0" t="n">
        <v>8</v>
      </c>
      <c r="AX2224" s="0" t="s">
        <v>7372</v>
      </c>
    </row>
    <row r="2225" customFormat="false" ht="15" hidden="false" customHeight="false" outlineLevel="0" collapsed="false">
      <c r="A2225" s="0" t="s">
        <v>11897</v>
      </c>
      <c r="B2225" s="0" t="s">
        <v>9300</v>
      </c>
      <c r="C2225" s="0" t="s">
        <v>11898</v>
      </c>
      <c r="D2225" s="1" t="s">
        <v>11899</v>
      </c>
      <c r="E2225" s="1" t="s">
        <v>11899</v>
      </c>
      <c r="G2225" s="5" t="s">
        <v>11899</v>
      </c>
      <c r="H2225" s="5"/>
      <c r="I2225" s="5"/>
      <c r="J2225" s="5"/>
      <c r="K2225" s="5"/>
      <c r="L2225" s="5"/>
      <c r="M2225" s="5"/>
      <c r="N2225" s="5"/>
      <c r="O2225" s="0" t="s">
        <v>11898</v>
      </c>
      <c r="P2225" s="0" t="s">
        <v>11900</v>
      </c>
      <c r="Q2225" s="0" t="s">
        <v>51</v>
      </c>
      <c r="R2225" s="0" t="s">
        <v>52</v>
      </c>
      <c r="S2225" s="0" t="n">
        <v>15.473</v>
      </c>
      <c r="T2225" s="0" t="n">
        <v>4120</v>
      </c>
      <c r="U2225" s="0" t="n">
        <v>4120</v>
      </c>
      <c r="V2225" s="0" t="n">
        <v>4120</v>
      </c>
      <c r="W2225" s="0" t="s">
        <v>11901</v>
      </c>
      <c r="X2225" s="0" t="n">
        <v>993</v>
      </c>
      <c r="Y2225" s="0" t="s">
        <v>1154</v>
      </c>
      <c r="Z2225" s="0" t="n">
        <v>4120</v>
      </c>
      <c r="AA2225" s="0" t="s">
        <v>54</v>
      </c>
      <c r="AB2225" s="0" t="s">
        <v>54</v>
      </c>
      <c r="AC2225" s="0" t="n">
        <v>15.81</v>
      </c>
      <c r="AD2225" s="0" t="s">
        <v>9312</v>
      </c>
      <c r="AG2225" s="6" t="n">
        <v>42460</v>
      </c>
      <c r="AH2225" s="0" t="n">
        <v>564</v>
      </c>
      <c r="AI2225" s="0" t="n">
        <v>642</v>
      </c>
      <c r="AJ2225" s="6" t="n">
        <v>42460</v>
      </c>
      <c r="AK2225" s="0" t="n">
        <v>15.81</v>
      </c>
      <c r="AL2225" s="6" t="n">
        <v>42460</v>
      </c>
      <c r="AM2225" s="0" t="n">
        <v>14.714</v>
      </c>
      <c r="AN2225" s="0" t="n">
        <v>16.752</v>
      </c>
      <c r="AO2225" s="0" t="n">
        <v>8.279</v>
      </c>
      <c r="AP2225" s="0" t="n">
        <v>9.25</v>
      </c>
      <c r="AQ2225" s="0" t="s">
        <v>9305</v>
      </c>
      <c r="AR2225" s="0" t="s">
        <v>58</v>
      </c>
      <c r="AS2225" s="0" t="s">
        <v>1154</v>
      </c>
      <c r="AT2225" s="0" t="n">
        <v>109</v>
      </c>
      <c r="AU2225" s="0" t="n">
        <v>210</v>
      </c>
      <c r="AX2225" s="0" t="s">
        <v>7372</v>
      </c>
    </row>
    <row r="2226" customFormat="false" ht="15" hidden="false" customHeight="false" outlineLevel="0" collapsed="false">
      <c r="A2226" s="0" t="s">
        <v>11902</v>
      </c>
      <c r="B2226" s="0" t="s">
        <v>9300</v>
      </c>
      <c r="C2226" s="0" t="s">
        <v>11903</v>
      </c>
      <c r="D2226" s="1" t="s">
        <v>11904</v>
      </c>
      <c r="E2226" s="1" t="s">
        <v>11904</v>
      </c>
      <c r="G2226" s="5" t="s">
        <v>11904</v>
      </c>
      <c r="H2226" s="5" t="s">
        <v>11902</v>
      </c>
      <c r="I2226" s="5" t="s">
        <v>11905</v>
      </c>
      <c r="J2226" s="5"/>
      <c r="K2226" s="5"/>
      <c r="L2226" s="5"/>
      <c r="M2226" s="5"/>
      <c r="N2226" s="5"/>
      <c r="O2226" s="0" t="s">
        <v>11903</v>
      </c>
      <c r="P2226" s="0" t="s">
        <v>11906</v>
      </c>
      <c r="Q2226" s="0" t="s">
        <v>51</v>
      </c>
      <c r="R2226" s="0" t="s">
        <v>52</v>
      </c>
      <c r="S2226" s="0" t="n">
        <v>3.155</v>
      </c>
      <c r="T2226" s="0" t="n">
        <v>2899</v>
      </c>
      <c r="U2226" s="0" t="n">
        <v>2899</v>
      </c>
      <c r="V2226" s="0" t="n">
        <v>2811</v>
      </c>
      <c r="W2226" s="0" t="s">
        <v>11907</v>
      </c>
      <c r="X2226" s="0" t="n">
        <v>324</v>
      </c>
      <c r="Y2226" s="0" t="s">
        <v>1154</v>
      </c>
      <c r="Z2226" s="0" t="n">
        <v>2899</v>
      </c>
      <c r="AA2226" s="0" t="s">
        <v>54</v>
      </c>
      <c r="AB2226" s="0" t="s">
        <v>54</v>
      </c>
      <c r="AC2226" s="0" t="n">
        <v>13.796</v>
      </c>
      <c r="AD2226" s="0" t="s">
        <v>9312</v>
      </c>
      <c r="AG2226" s="6" t="n">
        <v>42460</v>
      </c>
      <c r="AH2226" s="0" t="e">
        <f aca="false">+ac0-20</f>
        <v>#NAME?</v>
      </c>
      <c r="AI2226" s="0" t="e">
        <f aca="false">+ac0-23</f>
        <v>#NAME?</v>
      </c>
      <c r="AJ2226" s="6" t="n">
        <v>42460</v>
      </c>
      <c r="AK2226" s="0" t="n">
        <v>13.796</v>
      </c>
      <c r="AL2226" s="6" t="n">
        <v>42460</v>
      </c>
      <c r="AM2226" s="0" t="n">
        <v>2.8</v>
      </c>
      <c r="AN2226" s="0" t="n">
        <v>3.187</v>
      </c>
      <c r="AO2226" s="0" t="n">
        <v>1.118</v>
      </c>
      <c r="AP2226" s="0" t="n">
        <v>1.249</v>
      </c>
      <c r="AQ2226" s="0" t="s">
        <v>9305</v>
      </c>
      <c r="AR2226" s="0" t="s">
        <v>58</v>
      </c>
      <c r="AS2226" s="0" t="s">
        <v>1154</v>
      </c>
      <c r="AT2226" s="0" t="n">
        <v>48</v>
      </c>
      <c r="AU2226" s="0" t="n">
        <v>66</v>
      </c>
      <c r="AV2226" s="0" t="s">
        <v>7372</v>
      </c>
      <c r="AX2226" s="0" t="s">
        <v>7372</v>
      </c>
      <c r="AY2226" s="0" t="s">
        <v>11908</v>
      </c>
    </row>
    <row r="2227" customFormat="false" ht="15" hidden="false" customHeight="false" outlineLevel="0" collapsed="false">
      <c r="A2227" s="0" t="s">
        <v>11909</v>
      </c>
      <c r="B2227" s="0" t="s">
        <v>9300</v>
      </c>
      <c r="C2227" s="0" t="s">
        <v>11910</v>
      </c>
      <c r="D2227" s="1" t="s">
        <v>11911</v>
      </c>
      <c r="E2227" s="1" t="s">
        <v>11911</v>
      </c>
      <c r="G2227" s="5" t="s">
        <v>11911</v>
      </c>
      <c r="H2227" s="5"/>
      <c r="I2227" s="5"/>
      <c r="J2227" s="5"/>
      <c r="K2227" s="5"/>
      <c r="L2227" s="5"/>
      <c r="M2227" s="5"/>
      <c r="N2227" s="5"/>
      <c r="O2227" s="0" t="s">
        <v>11910</v>
      </c>
      <c r="P2227" s="0" t="s">
        <v>11912</v>
      </c>
      <c r="Q2227" s="0" t="s">
        <v>51</v>
      </c>
      <c r="R2227" s="0" t="s">
        <v>52</v>
      </c>
      <c r="S2227" s="0" t="n">
        <v>5.34</v>
      </c>
      <c r="T2227" s="0" t="n">
        <v>1051</v>
      </c>
      <c r="U2227" s="0" t="n">
        <v>1051</v>
      </c>
      <c r="V2227" s="0" t="n">
        <v>1051</v>
      </c>
      <c r="X2227" s="0" t="n">
        <v>180</v>
      </c>
      <c r="Y2227" s="0" t="s">
        <v>1154</v>
      </c>
      <c r="Z2227" s="0" t="n">
        <v>1051</v>
      </c>
      <c r="AA2227" s="0" t="s">
        <v>54</v>
      </c>
      <c r="AB2227" s="0" t="s">
        <v>54</v>
      </c>
      <c r="AC2227" s="0" t="n">
        <v>5.602</v>
      </c>
      <c r="AD2227" s="0" t="s">
        <v>9355</v>
      </c>
      <c r="AG2227" s="6" t="n">
        <v>42460</v>
      </c>
      <c r="AH2227" s="0" t="n">
        <v>82</v>
      </c>
      <c r="AI2227" s="0" t="n">
        <v>94</v>
      </c>
      <c r="AJ2227" s="6" t="n">
        <v>42460</v>
      </c>
      <c r="AK2227" s="0" t="n">
        <v>5.602</v>
      </c>
      <c r="AL2227" s="6" t="n">
        <v>42460</v>
      </c>
      <c r="AM2227" s="0" t="n">
        <v>2.954</v>
      </c>
      <c r="AN2227" s="0" t="n">
        <v>3.364</v>
      </c>
      <c r="AO2227" s="0" t="n">
        <v>1.793</v>
      </c>
      <c r="AP2227" s="0" t="n">
        <v>2.003</v>
      </c>
      <c r="AQ2227" s="0" t="s">
        <v>9305</v>
      </c>
      <c r="AR2227" s="0" t="s">
        <v>58</v>
      </c>
      <c r="AS2227" s="0" t="s">
        <v>1154</v>
      </c>
      <c r="AT2227" s="0" t="n">
        <v>33</v>
      </c>
      <c r="AU2227" s="0" t="n">
        <v>76</v>
      </c>
      <c r="AV2227" s="0" t="s">
        <v>7372</v>
      </c>
      <c r="AX2227" s="0" t="s">
        <v>7372</v>
      </c>
      <c r="AY2227" s="0" t="s">
        <v>11913</v>
      </c>
    </row>
    <row r="2228" customFormat="false" ht="15" hidden="false" customHeight="false" outlineLevel="0" collapsed="false">
      <c r="A2228" s="0" t="s">
        <v>11914</v>
      </c>
      <c r="B2228" s="0" t="s">
        <v>9300</v>
      </c>
      <c r="C2228" s="0" t="s">
        <v>11915</v>
      </c>
      <c r="D2228" s="1" t="s">
        <v>11916</v>
      </c>
      <c r="E2228" s="1" t="s">
        <v>11916</v>
      </c>
      <c r="G2228" s="5" t="s">
        <v>11916</v>
      </c>
      <c r="H2228" s="5"/>
      <c r="I2228" s="5"/>
      <c r="J2228" s="5"/>
      <c r="K2228" s="5"/>
      <c r="L2228" s="5"/>
      <c r="M2228" s="5"/>
      <c r="N2228" s="5"/>
      <c r="O2228" s="0" t="s">
        <v>11915</v>
      </c>
      <c r="P2228" s="0" t="s">
        <v>11917</v>
      </c>
      <c r="Q2228" s="0" t="s">
        <v>51</v>
      </c>
      <c r="R2228" s="0" t="s">
        <v>52</v>
      </c>
      <c r="S2228" s="0" t="n">
        <v>35.93</v>
      </c>
      <c r="T2228" s="0" t="n">
        <v>2899</v>
      </c>
      <c r="U2228" s="0" t="n">
        <v>2899</v>
      </c>
      <c r="X2228" s="0" t="n">
        <v>940</v>
      </c>
      <c r="Y2228" s="0" t="s">
        <v>1154</v>
      </c>
      <c r="Z2228" s="0" t="n">
        <v>2899</v>
      </c>
      <c r="AA2228" s="0" t="s">
        <v>54</v>
      </c>
      <c r="AB2228" s="0" t="s">
        <v>54</v>
      </c>
      <c r="AC2228" s="0" t="n">
        <v>83.932</v>
      </c>
      <c r="AD2228" s="0" t="s">
        <v>9312</v>
      </c>
      <c r="AG2228" s="6" t="n">
        <v>42460</v>
      </c>
      <c r="AH2228" s="0" t="n">
        <v>498</v>
      </c>
      <c r="AI2228" s="0" t="n">
        <v>567</v>
      </c>
      <c r="AJ2228" s="6" t="n">
        <v>42460</v>
      </c>
      <c r="AK2228" s="0" t="n">
        <v>83.932</v>
      </c>
      <c r="AL2228" s="6" t="n">
        <v>42460</v>
      </c>
      <c r="AM2228" s="0" t="n">
        <v>42.828</v>
      </c>
      <c r="AN2228" s="0" t="n">
        <v>48.76</v>
      </c>
      <c r="AO2228" s="0" t="n">
        <v>11.876</v>
      </c>
      <c r="AP2228" s="0" t="n">
        <v>13.27</v>
      </c>
      <c r="AQ2228" s="0" t="s">
        <v>9305</v>
      </c>
      <c r="AR2228" s="0" t="s">
        <v>58</v>
      </c>
      <c r="AS2228" s="0" t="s">
        <v>1154</v>
      </c>
      <c r="AT2228" s="0" t="n">
        <v>406</v>
      </c>
      <c r="AU2228" s="0" t="n">
        <v>556</v>
      </c>
      <c r="AV2228" s="0" t="s">
        <v>7372</v>
      </c>
      <c r="AX2228" s="0" t="s">
        <v>7372</v>
      </c>
    </row>
    <row r="2229" customFormat="false" ht="15" hidden="false" customHeight="false" outlineLevel="0" collapsed="false">
      <c r="A2229" s="0" t="s">
        <v>11918</v>
      </c>
      <c r="B2229" s="0" t="s">
        <v>9300</v>
      </c>
      <c r="C2229" s="0" t="s">
        <v>11919</v>
      </c>
      <c r="D2229" s="1" t="s">
        <v>11920</v>
      </c>
      <c r="E2229" s="1" t="s">
        <v>11920</v>
      </c>
      <c r="G2229" s="5" t="s">
        <v>11920</v>
      </c>
      <c r="H2229" s="5"/>
      <c r="I2229" s="5"/>
      <c r="J2229" s="5"/>
      <c r="K2229" s="5"/>
      <c r="L2229" s="5"/>
      <c r="M2229" s="5"/>
      <c r="N2229" s="5"/>
      <c r="Q2229" s="0" t="s">
        <v>51</v>
      </c>
      <c r="R2229" s="0" t="s">
        <v>119</v>
      </c>
      <c r="S2229" s="0" t="n">
        <v>0</v>
      </c>
      <c r="T2229" s="0" t="n">
        <v>2016</v>
      </c>
      <c r="U2229" s="0" t="n">
        <v>2016</v>
      </c>
      <c r="V2229" s="0" t="n">
        <v>4676</v>
      </c>
      <c r="X2229" s="0" t="n">
        <v>4</v>
      </c>
      <c r="Y2229" s="0" t="s">
        <v>512</v>
      </c>
      <c r="AD2229" s="0" t="s">
        <v>11597</v>
      </c>
      <c r="AG2229" s="6" t="n">
        <v>42460</v>
      </c>
      <c r="AH2229" s="0" t="n">
        <v>16</v>
      </c>
      <c r="AI2229" s="0" t="n">
        <v>19</v>
      </c>
      <c r="AK2229" s="0" t="n">
        <v>268</v>
      </c>
      <c r="AL2229" s="0" t="n">
        <v>2016</v>
      </c>
      <c r="AM2229" s="0" t="s">
        <v>56</v>
      </c>
      <c r="AN2229" s="0" t="s">
        <v>56</v>
      </c>
      <c r="AO2229" s="0" t="s">
        <v>56</v>
      </c>
      <c r="AP2229" s="0" t="s">
        <v>56</v>
      </c>
      <c r="AQ2229" s="0" t="s">
        <v>70</v>
      </c>
      <c r="AR2229" s="0" t="s">
        <v>70</v>
      </c>
      <c r="AS2229" s="0" t="s">
        <v>512</v>
      </c>
      <c r="AT2229" s="0" t="n">
        <v>0</v>
      </c>
      <c r="AU2229" s="0" t="n">
        <v>2</v>
      </c>
      <c r="AX2229" s="0" t="s">
        <v>7372</v>
      </c>
    </row>
    <row r="2230" customFormat="false" ht="15" hidden="false" customHeight="false" outlineLevel="0" collapsed="false">
      <c r="A2230" s="0" t="s">
        <v>11921</v>
      </c>
      <c r="B2230" s="0" t="s">
        <v>9300</v>
      </c>
      <c r="C2230" s="0" t="s">
        <v>11922</v>
      </c>
      <c r="D2230" s="1" t="s">
        <v>11923</v>
      </c>
      <c r="E2230" s="1" t="s">
        <v>11923</v>
      </c>
      <c r="G2230" s="5" t="s">
        <v>11923</v>
      </c>
      <c r="H2230" s="5"/>
      <c r="I2230" s="5"/>
      <c r="J2230" s="5"/>
      <c r="K2230" s="5"/>
      <c r="L2230" s="5"/>
      <c r="M2230" s="5"/>
      <c r="N2230" s="5"/>
      <c r="O2230" s="0" t="s">
        <v>11922</v>
      </c>
      <c r="P2230" s="0" t="s">
        <v>11924</v>
      </c>
      <c r="Q2230" s="0" t="s">
        <v>51</v>
      </c>
      <c r="R2230" s="0" t="s">
        <v>52</v>
      </c>
      <c r="S2230" s="0" t="n">
        <v>679</v>
      </c>
      <c r="T2230" s="0" t="n">
        <v>6209</v>
      </c>
      <c r="U2230" s="0" t="n">
        <v>6209</v>
      </c>
      <c r="X2230" s="0" t="n">
        <v>163</v>
      </c>
      <c r="Y2230" s="0" t="s">
        <v>7940</v>
      </c>
      <c r="Z2230" s="0" t="n">
        <v>6209</v>
      </c>
      <c r="AA2230" s="0" t="s">
        <v>54</v>
      </c>
      <c r="AB2230" s="0" t="s">
        <v>54</v>
      </c>
      <c r="AC2230" s="0" t="n">
        <v>1.425</v>
      </c>
      <c r="AD2230" s="0" t="s">
        <v>9312</v>
      </c>
      <c r="AG2230" s="6" t="n">
        <v>42551</v>
      </c>
      <c r="AH2230" s="0" t="n">
        <v>74</v>
      </c>
      <c r="AI2230" s="0" t="n">
        <v>82</v>
      </c>
      <c r="AJ2230" s="6" t="n">
        <v>42551</v>
      </c>
      <c r="AK2230" s="0" t="n">
        <v>1.425</v>
      </c>
      <c r="AL2230" s="6" t="n">
        <v>42551</v>
      </c>
      <c r="AM2230" s="0" t="n">
        <v>984</v>
      </c>
      <c r="AN2230" s="0" t="n">
        <v>1.092</v>
      </c>
      <c r="AO2230" s="0" t="n">
        <v>2.042</v>
      </c>
      <c r="AP2230" s="0" t="n">
        <v>2.282</v>
      </c>
      <c r="AQ2230" s="0" t="s">
        <v>9305</v>
      </c>
      <c r="AR2230" s="0" t="s">
        <v>58</v>
      </c>
      <c r="AS2230" s="0" t="s">
        <v>7940</v>
      </c>
      <c r="AT2230" s="0" t="n">
        <v>19</v>
      </c>
      <c r="AU2230" s="0" t="n">
        <v>59</v>
      </c>
      <c r="AX2230" s="0" t="s">
        <v>7372</v>
      </c>
    </row>
    <row r="2231" customFormat="false" ht="15" hidden="false" customHeight="false" outlineLevel="0" collapsed="false">
      <c r="A2231" s="0" t="s">
        <v>11925</v>
      </c>
      <c r="B2231" s="0" t="s">
        <v>9300</v>
      </c>
      <c r="C2231" s="0" t="s">
        <v>11926</v>
      </c>
      <c r="D2231" s="1" t="s">
        <v>11927</v>
      </c>
      <c r="E2231" s="1" t="s">
        <v>11927</v>
      </c>
      <c r="G2231" s="5" t="s">
        <v>11927</v>
      </c>
      <c r="H2231" s="5"/>
      <c r="I2231" s="5"/>
      <c r="J2231" s="5"/>
      <c r="K2231" s="5"/>
      <c r="L2231" s="5"/>
      <c r="M2231" s="5"/>
      <c r="N2231" s="5"/>
      <c r="O2231" s="0" t="s">
        <v>11926</v>
      </c>
      <c r="P2231" s="0" t="s">
        <v>11928</v>
      </c>
      <c r="Q2231" s="0" t="s">
        <v>51</v>
      </c>
      <c r="R2231" s="0" t="s">
        <v>52</v>
      </c>
      <c r="S2231" s="0" t="n">
        <v>33.944</v>
      </c>
      <c r="T2231" s="0" t="n">
        <v>2059</v>
      </c>
      <c r="U2231" s="0" t="n">
        <v>2059</v>
      </c>
      <c r="X2231" s="0" t="n">
        <v>982</v>
      </c>
      <c r="Y2231" s="0" t="s">
        <v>1154</v>
      </c>
      <c r="Z2231" s="0" t="n">
        <v>2059</v>
      </c>
      <c r="AA2231" s="0" t="s">
        <v>54</v>
      </c>
      <c r="AB2231" s="0" t="s">
        <v>54</v>
      </c>
      <c r="AC2231" s="0" t="n">
        <v>68.988</v>
      </c>
      <c r="AD2231" s="0" t="s">
        <v>9312</v>
      </c>
      <c r="AG2231" s="6" t="n">
        <v>42460</v>
      </c>
      <c r="AH2231" s="0" t="n">
        <v>362</v>
      </c>
      <c r="AI2231" s="0" t="n">
        <v>412</v>
      </c>
      <c r="AJ2231" s="6" t="n">
        <v>42460</v>
      </c>
      <c r="AK2231" s="0" t="n">
        <v>68.988</v>
      </c>
      <c r="AL2231" s="6" t="n">
        <v>42460</v>
      </c>
      <c r="AM2231" s="0" t="n">
        <v>31.674</v>
      </c>
      <c r="AN2231" s="0" t="n">
        <v>36.061</v>
      </c>
      <c r="AO2231" s="0" t="n">
        <v>10.851</v>
      </c>
      <c r="AP2231" s="0" t="n">
        <v>12.124</v>
      </c>
      <c r="AQ2231" s="0" t="s">
        <v>9305</v>
      </c>
      <c r="AR2231" s="0" t="s">
        <v>58</v>
      </c>
      <c r="AS2231" s="0" t="s">
        <v>1154</v>
      </c>
      <c r="AT2231" s="0" t="n">
        <v>499</v>
      </c>
      <c r="AU2231" s="0" t="n">
        <v>514</v>
      </c>
      <c r="AV2231" s="0" t="s">
        <v>7372</v>
      </c>
      <c r="AX2231" s="0" t="s">
        <v>7372</v>
      </c>
    </row>
    <row r="2232" customFormat="false" ht="15" hidden="false" customHeight="false" outlineLevel="0" collapsed="false">
      <c r="A2232" s="0" t="s">
        <v>11929</v>
      </c>
      <c r="B2232" s="0" t="s">
        <v>9300</v>
      </c>
      <c r="C2232" s="0" t="s">
        <v>11930</v>
      </c>
      <c r="D2232" s="1" t="s">
        <v>11931</v>
      </c>
      <c r="E2232" s="1" t="s">
        <v>11931</v>
      </c>
      <c r="G2232" s="5" t="s">
        <v>11931</v>
      </c>
      <c r="H2232" s="5"/>
      <c r="I2232" s="5"/>
      <c r="J2232" s="5"/>
      <c r="K2232" s="5"/>
      <c r="L2232" s="5"/>
      <c r="M2232" s="5"/>
      <c r="N2232" s="5"/>
      <c r="Q2232" s="0" t="s">
        <v>51</v>
      </c>
      <c r="R2232" s="0" t="s">
        <v>52</v>
      </c>
      <c r="S2232" s="0" t="n">
        <v>915</v>
      </c>
      <c r="T2232" s="0" t="n">
        <v>4221</v>
      </c>
      <c r="U2232" s="0" t="n">
        <v>4221</v>
      </c>
      <c r="X2232" s="0" t="n">
        <v>12</v>
      </c>
      <c r="Y2232" s="0" t="s">
        <v>7940</v>
      </c>
      <c r="AD2232" s="0" t="s">
        <v>9312</v>
      </c>
      <c r="AG2232" s="6" t="n">
        <v>42460</v>
      </c>
      <c r="AH2232" s="0" t="n">
        <v>22</v>
      </c>
      <c r="AI2232" s="0" t="n">
        <v>25</v>
      </c>
      <c r="AJ2232" s="6" t="n">
        <v>42460</v>
      </c>
      <c r="AK2232" s="0" t="n">
        <v>2.15</v>
      </c>
      <c r="AL2232" s="6" t="n">
        <v>42460</v>
      </c>
      <c r="AM2232" s="0" t="n">
        <v>943</v>
      </c>
      <c r="AN2232" s="0" t="n">
        <v>1.073</v>
      </c>
      <c r="AO2232" s="0" t="n">
        <v>657</v>
      </c>
      <c r="AP2232" s="0" t="n">
        <v>734</v>
      </c>
      <c r="AQ2232" s="0" t="s">
        <v>9305</v>
      </c>
      <c r="AR2232" s="0" t="s">
        <v>58</v>
      </c>
      <c r="AS2232" s="0" t="s">
        <v>7940</v>
      </c>
      <c r="AT2232" s="0" t="n">
        <v>0</v>
      </c>
      <c r="AU2232" s="0" t="n">
        <v>8</v>
      </c>
      <c r="AW2232" s="0" t="s">
        <v>9469</v>
      </c>
      <c r="AX2232" s="0" t="s">
        <v>7372</v>
      </c>
      <c r="AY2232" s="0" t="s">
        <v>11932</v>
      </c>
    </row>
    <row r="2233" customFormat="false" ht="15" hidden="false" customHeight="false" outlineLevel="0" collapsed="false">
      <c r="A2233" s="0" t="s">
        <v>11933</v>
      </c>
      <c r="B2233" s="0" t="s">
        <v>9300</v>
      </c>
      <c r="C2233" s="0" t="s">
        <v>11934</v>
      </c>
      <c r="D2233" s="1" t="s">
        <v>11935</v>
      </c>
      <c r="E2233" s="1" t="s">
        <v>11935</v>
      </c>
      <c r="G2233" s="5" t="s">
        <v>11935</v>
      </c>
      <c r="H2233" s="5"/>
      <c r="I2233" s="5"/>
      <c r="J2233" s="5"/>
      <c r="K2233" s="5"/>
      <c r="L2233" s="5"/>
      <c r="M2233" s="5"/>
      <c r="N2233" s="5"/>
      <c r="O2233" s="0" t="s">
        <v>11936</v>
      </c>
      <c r="P2233" s="0" t="s">
        <v>11937</v>
      </c>
      <c r="Q2233" s="0" t="s">
        <v>51</v>
      </c>
      <c r="R2233" s="0" t="s">
        <v>52</v>
      </c>
      <c r="S2233" s="0" t="n">
        <v>12.078</v>
      </c>
      <c r="T2233" s="0" t="n">
        <v>1089</v>
      </c>
      <c r="U2233" s="0" t="n">
        <v>1089</v>
      </c>
      <c r="X2233" s="0" t="n">
        <v>148</v>
      </c>
      <c r="Y2233" s="0" t="s">
        <v>67</v>
      </c>
      <c r="Z2233" s="0" t="n">
        <v>6420</v>
      </c>
      <c r="AA2233" s="0" t="s">
        <v>9070</v>
      </c>
      <c r="AB2233" s="0" t="s">
        <v>56</v>
      </c>
      <c r="AC2233" s="0" t="n">
        <v>10</v>
      </c>
      <c r="AD2233" s="0" t="s">
        <v>9312</v>
      </c>
      <c r="AG2233" s="6" t="n">
        <v>42735</v>
      </c>
      <c r="AH2233" s="0" t="n">
        <v>374</v>
      </c>
      <c r="AI2233" s="0" t="n">
        <v>394</v>
      </c>
      <c r="AJ2233" s="6" t="n">
        <v>42735</v>
      </c>
      <c r="AK2233" s="0" t="n">
        <v>23.85</v>
      </c>
      <c r="AL2233" s="6" t="n">
        <v>42735</v>
      </c>
      <c r="AM2233" s="0" t="n">
        <v>11.095</v>
      </c>
      <c r="AN2233" s="0" t="n">
        <v>11.695</v>
      </c>
      <c r="AO2233" s="0" t="n">
        <v>13.22</v>
      </c>
      <c r="AP2233" s="0" t="n">
        <v>14.771</v>
      </c>
      <c r="AQ2233" s="0" t="s">
        <v>9305</v>
      </c>
      <c r="AR2233" s="0" t="s">
        <v>58</v>
      </c>
      <c r="AS2233" s="0" t="s">
        <v>67</v>
      </c>
      <c r="AT2233" s="0" t="n">
        <v>274</v>
      </c>
      <c r="AU2233" s="0" t="n">
        <v>25</v>
      </c>
      <c r="AV2233" s="0" t="s">
        <v>9312</v>
      </c>
      <c r="AW2233" s="0" t="s">
        <v>9312</v>
      </c>
      <c r="AX2233" s="0" t="s">
        <v>7372</v>
      </c>
      <c r="AY2233" s="0" t="s">
        <v>11938</v>
      </c>
    </row>
    <row r="2234" customFormat="false" ht="15" hidden="false" customHeight="false" outlineLevel="0" collapsed="false">
      <c r="A2234" s="0" t="s">
        <v>11939</v>
      </c>
      <c r="B2234" s="0" t="s">
        <v>9300</v>
      </c>
      <c r="C2234" s="0" t="s">
        <v>11940</v>
      </c>
      <c r="D2234" s="1" t="s">
        <v>11941</v>
      </c>
      <c r="E2234" s="1" t="s">
        <v>11941</v>
      </c>
      <c r="G2234" s="5" t="s">
        <v>11941</v>
      </c>
      <c r="H2234" s="5"/>
      <c r="I2234" s="5"/>
      <c r="J2234" s="5"/>
      <c r="K2234" s="5"/>
      <c r="L2234" s="5"/>
      <c r="M2234" s="5"/>
      <c r="N2234" s="5"/>
      <c r="O2234" s="0" t="s">
        <v>11940</v>
      </c>
      <c r="P2234" s="0" t="s">
        <v>11942</v>
      </c>
      <c r="Q2234" s="0" t="s">
        <v>51</v>
      </c>
      <c r="R2234" s="0" t="s">
        <v>52</v>
      </c>
      <c r="S2234" s="0" t="n">
        <v>8.659</v>
      </c>
      <c r="T2234" s="0" t="n">
        <v>2815</v>
      </c>
      <c r="U2234" s="0" t="n">
        <v>2815</v>
      </c>
      <c r="X2234" s="0" t="n">
        <v>897</v>
      </c>
      <c r="Y2234" s="0" t="s">
        <v>1154</v>
      </c>
      <c r="Z2234" s="0" t="n">
        <v>2815</v>
      </c>
      <c r="AA2234" s="0" t="s">
        <v>54</v>
      </c>
      <c r="AB2234" s="0" t="s">
        <v>54</v>
      </c>
      <c r="AC2234" s="0" t="n">
        <v>31.587</v>
      </c>
      <c r="AD2234" s="0" t="s">
        <v>9312</v>
      </c>
      <c r="AG2234" s="6" t="n">
        <v>42460</v>
      </c>
      <c r="AH2234" s="0" t="n">
        <v>513</v>
      </c>
      <c r="AI2234" s="0" t="n">
        <v>583</v>
      </c>
      <c r="AJ2234" s="6" t="n">
        <v>42460</v>
      </c>
      <c r="AK2234" s="0" t="n">
        <v>31.587</v>
      </c>
      <c r="AL2234" s="6" t="n">
        <v>42460</v>
      </c>
      <c r="AM2234" s="0" t="n">
        <v>8.051</v>
      </c>
      <c r="AN2234" s="0" t="n">
        <v>9.166</v>
      </c>
      <c r="AO2234" s="0" t="n">
        <v>6.226</v>
      </c>
      <c r="AP2234" s="0" t="n">
        <v>6.956</v>
      </c>
      <c r="AQ2234" s="0" t="s">
        <v>9305</v>
      </c>
      <c r="AR2234" s="0" t="s">
        <v>58</v>
      </c>
      <c r="AS2234" s="0" t="s">
        <v>1154</v>
      </c>
      <c r="AT2234" s="0" t="n">
        <v>121</v>
      </c>
      <c r="AU2234" s="0" t="n">
        <v>157</v>
      </c>
      <c r="AV2234" s="0" t="s">
        <v>7372</v>
      </c>
      <c r="AW2234" s="0" t="s">
        <v>11943</v>
      </c>
      <c r="AX2234" s="0" t="s">
        <v>7372</v>
      </c>
      <c r="AY2234" s="0" t="s">
        <v>11943</v>
      </c>
    </row>
    <row r="2235" customFormat="false" ht="15" hidden="false" customHeight="false" outlineLevel="0" collapsed="false">
      <c r="A2235" s="0" t="s">
        <v>11944</v>
      </c>
      <c r="B2235" s="0" t="s">
        <v>9300</v>
      </c>
      <c r="C2235" s="0" t="s">
        <v>11945</v>
      </c>
      <c r="D2235" s="1" t="s">
        <v>11946</v>
      </c>
      <c r="E2235" s="1" t="s">
        <v>11946</v>
      </c>
      <c r="G2235" s="5" t="s">
        <v>11946</v>
      </c>
      <c r="H2235" s="5"/>
      <c r="I2235" s="5"/>
      <c r="J2235" s="5"/>
      <c r="K2235" s="5"/>
      <c r="L2235" s="5"/>
      <c r="M2235" s="5"/>
      <c r="N2235" s="5"/>
      <c r="O2235" s="0" t="s">
        <v>11945</v>
      </c>
      <c r="P2235" s="0" t="s">
        <v>11947</v>
      </c>
      <c r="Q2235" s="0" t="s">
        <v>51</v>
      </c>
      <c r="R2235" s="0" t="s">
        <v>52</v>
      </c>
      <c r="S2235" s="0" t="n">
        <v>6</v>
      </c>
      <c r="T2235" s="0" t="n">
        <v>6010</v>
      </c>
      <c r="U2235" s="0" t="n">
        <v>6010</v>
      </c>
      <c r="X2235" s="0" t="n">
        <v>134</v>
      </c>
      <c r="Y2235" s="0" t="s">
        <v>128</v>
      </c>
      <c r="Z2235" s="0" t="n">
        <v>6010</v>
      </c>
      <c r="AA2235" s="0" t="s">
        <v>54</v>
      </c>
      <c r="AB2235" s="0" t="s">
        <v>54</v>
      </c>
      <c r="AC2235" s="0" t="n">
        <v>10.242</v>
      </c>
      <c r="AD2235" s="0" t="s">
        <v>11948</v>
      </c>
      <c r="AG2235" s="6" t="n">
        <v>42460</v>
      </c>
      <c r="AH2235" s="0" t="n">
        <v>226</v>
      </c>
      <c r="AI2235" s="0" t="n">
        <v>257</v>
      </c>
      <c r="AK2235" s="0" t="n">
        <v>10.242</v>
      </c>
      <c r="AL2235" s="0" t="n">
        <v>2016</v>
      </c>
      <c r="AM2235" s="0" t="s">
        <v>56</v>
      </c>
      <c r="AN2235" s="0" t="s">
        <v>56</v>
      </c>
      <c r="AO2235" s="0" t="s">
        <v>56</v>
      </c>
      <c r="AP2235" s="0" t="s">
        <v>56</v>
      </c>
      <c r="AQ2235" s="0" t="s">
        <v>70</v>
      </c>
      <c r="AR2235" s="0" t="s">
        <v>70</v>
      </c>
      <c r="AS2235" s="0" t="s">
        <v>128</v>
      </c>
      <c r="AT2235" s="0" t="n">
        <v>2</v>
      </c>
      <c r="AU2235" s="0" t="n">
        <v>20</v>
      </c>
      <c r="AX2235" s="0" t="s">
        <v>7372</v>
      </c>
    </row>
    <row r="2236" customFormat="false" ht="15" hidden="false" customHeight="false" outlineLevel="0" collapsed="false">
      <c r="A2236" s="0" t="s">
        <v>11949</v>
      </c>
      <c r="B2236" s="0" t="s">
        <v>9300</v>
      </c>
      <c r="C2236" s="0" t="s">
        <v>11950</v>
      </c>
      <c r="D2236" s="1" t="s">
        <v>11951</v>
      </c>
      <c r="E2236" s="1" t="s">
        <v>11951</v>
      </c>
      <c r="G2236" s="5" t="s">
        <v>11951</v>
      </c>
      <c r="H2236" s="5"/>
      <c r="I2236" s="5"/>
      <c r="J2236" s="5"/>
      <c r="K2236" s="5"/>
      <c r="L2236" s="5"/>
      <c r="M2236" s="5"/>
      <c r="N2236" s="5"/>
      <c r="O2236" s="0" t="s">
        <v>11950</v>
      </c>
      <c r="P2236" s="0" t="s">
        <v>11952</v>
      </c>
      <c r="Q2236" s="0" t="s">
        <v>51</v>
      </c>
      <c r="R2236" s="0" t="s">
        <v>52</v>
      </c>
      <c r="S2236" s="0" t="n">
        <v>1.903</v>
      </c>
      <c r="T2236" s="0" t="n">
        <v>2899</v>
      </c>
      <c r="U2236" s="0" t="n">
        <v>2899</v>
      </c>
      <c r="V2236" s="0" t="n">
        <v>2059</v>
      </c>
      <c r="X2236" s="0" t="n">
        <v>108</v>
      </c>
      <c r="Y2236" s="0" t="s">
        <v>1154</v>
      </c>
      <c r="Z2236" s="0" t="n">
        <v>2899</v>
      </c>
      <c r="AA2236" s="0" t="s">
        <v>54</v>
      </c>
      <c r="AB2236" s="0" t="s">
        <v>54</v>
      </c>
      <c r="AC2236" s="0" t="n">
        <v>5.481</v>
      </c>
      <c r="AD2236" s="0" t="s">
        <v>9312</v>
      </c>
      <c r="AG2236" s="6" t="n">
        <v>42460</v>
      </c>
      <c r="AH2236" s="0" t="n">
        <v>98</v>
      </c>
      <c r="AI2236" s="0" t="n">
        <v>112</v>
      </c>
      <c r="AJ2236" s="6" t="n">
        <v>42460</v>
      </c>
      <c r="AK2236" s="0" t="n">
        <v>5.481</v>
      </c>
      <c r="AL2236" s="6" t="n">
        <v>42460</v>
      </c>
      <c r="AM2236" s="0" t="n">
        <v>2.325</v>
      </c>
      <c r="AN2236" s="0" t="n">
        <v>2.647</v>
      </c>
      <c r="AO2236" s="0" t="n">
        <v>2.927</v>
      </c>
      <c r="AP2236" s="0" t="n">
        <v>3.27</v>
      </c>
      <c r="AQ2236" s="0" t="s">
        <v>9305</v>
      </c>
      <c r="AR2236" s="0" t="s">
        <v>58</v>
      </c>
      <c r="AS2236" s="0" t="s">
        <v>1154</v>
      </c>
      <c r="AT2236" s="0" t="n">
        <v>33</v>
      </c>
      <c r="AU2236" s="0" t="n">
        <v>67</v>
      </c>
      <c r="AV2236" s="0" t="s">
        <v>7372</v>
      </c>
      <c r="AX2236" s="0" t="s">
        <v>7372</v>
      </c>
      <c r="AY2236" s="0" t="s">
        <v>11953</v>
      </c>
    </row>
    <row r="2237" customFormat="false" ht="15" hidden="false" customHeight="false" outlineLevel="0" collapsed="false">
      <c r="A2237" s="0" t="s">
        <v>11954</v>
      </c>
      <c r="B2237" s="0" t="s">
        <v>9300</v>
      </c>
      <c r="C2237" s="0" t="s">
        <v>11955</v>
      </c>
      <c r="D2237" s="1" t="s">
        <v>11956</v>
      </c>
      <c r="E2237" s="1" t="s">
        <v>11956</v>
      </c>
      <c r="G2237" s="5" t="s">
        <v>11956</v>
      </c>
      <c r="H2237" s="5"/>
      <c r="I2237" s="5"/>
      <c r="J2237" s="5"/>
      <c r="K2237" s="5"/>
      <c r="L2237" s="5"/>
      <c r="M2237" s="5"/>
      <c r="N2237" s="5"/>
      <c r="O2237" s="0" t="s">
        <v>11955</v>
      </c>
      <c r="P2237" s="0" t="s">
        <v>11957</v>
      </c>
      <c r="Q2237" s="0" t="s">
        <v>51</v>
      </c>
      <c r="R2237" s="0" t="s">
        <v>52</v>
      </c>
      <c r="S2237" s="0" t="n">
        <v>3.033</v>
      </c>
      <c r="T2237" s="0" t="n">
        <v>2932</v>
      </c>
      <c r="U2237" s="0" t="n">
        <v>2932</v>
      </c>
      <c r="W2237" s="0" t="s">
        <v>11958</v>
      </c>
      <c r="X2237" s="0" t="n">
        <v>999</v>
      </c>
      <c r="Y2237" s="0" t="s">
        <v>7940</v>
      </c>
      <c r="Z2237" s="0" t="n">
        <v>2932</v>
      </c>
      <c r="AA2237" s="0" t="s">
        <v>54</v>
      </c>
      <c r="AB2237" s="0" t="s">
        <v>54</v>
      </c>
      <c r="AC2237" s="0" t="n">
        <v>22.011</v>
      </c>
      <c r="AD2237" s="0" t="s">
        <v>10205</v>
      </c>
      <c r="AG2237" s="6" t="n">
        <v>42460</v>
      </c>
      <c r="AH2237" s="0" t="n">
        <v>44</v>
      </c>
      <c r="AI2237" s="0" t="n">
        <v>50</v>
      </c>
      <c r="AJ2237" s="6" t="n">
        <v>42460</v>
      </c>
      <c r="AK2237" s="0" t="n">
        <v>22.011</v>
      </c>
      <c r="AL2237" s="6" t="n">
        <v>42460</v>
      </c>
      <c r="AM2237" s="0" t="n">
        <v>2.005</v>
      </c>
      <c r="AN2237" s="0" t="n">
        <v>2.282</v>
      </c>
      <c r="AO2237" s="0" t="n">
        <v>904</v>
      </c>
      <c r="AP2237" s="0" t="n">
        <v>1.01</v>
      </c>
      <c r="AQ2237" s="0" t="s">
        <v>9305</v>
      </c>
      <c r="AR2237" s="0" t="s">
        <v>58</v>
      </c>
      <c r="AS2237" s="0" t="s">
        <v>7940</v>
      </c>
      <c r="AT2237" s="0" t="n">
        <v>35</v>
      </c>
      <c r="AU2237" s="0" t="n">
        <v>44</v>
      </c>
      <c r="AW2237" s="0" t="s">
        <v>9469</v>
      </c>
      <c r="AX2237" s="0" t="s">
        <v>7372</v>
      </c>
      <c r="AY2237" s="0" t="s">
        <v>11959</v>
      </c>
    </row>
    <row r="2238" customFormat="false" ht="15" hidden="false" customHeight="false" outlineLevel="0" collapsed="false">
      <c r="A2238" s="0" t="s">
        <v>11960</v>
      </c>
      <c r="B2238" s="0" t="s">
        <v>9300</v>
      </c>
      <c r="C2238" s="0" t="s">
        <v>11961</v>
      </c>
      <c r="D2238" s="1" t="s">
        <v>11962</v>
      </c>
      <c r="E2238" s="1" t="s">
        <v>11962</v>
      </c>
      <c r="G2238" s="5" t="s">
        <v>11962</v>
      </c>
      <c r="H2238" s="5" t="s">
        <v>11963</v>
      </c>
      <c r="I2238" s="5"/>
      <c r="J2238" s="5"/>
      <c r="K2238" s="5"/>
      <c r="L2238" s="5"/>
      <c r="M2238" s="5"/>
      <c r="N2238" s="5"/>
      <c r="O2238" s="0" t="s">
        <v>11961</v>
      </c>
      <c r="P2238" s="0" t="s">
        <v>11964</v>
      </c>
      <c r="Q2238" s="0" t="s">
        <v>51</v>
      </c>
      <c r="R2238" s="0" t="s">
        <v>52</v>
      </c>
      <c r="S2238" s="0" t="n">
        <v>8.942</v>
      </c>
      <c r="T2238" s="0" t="n">
        <v>1712</v>
      </c>
      <c r="U2238" s="0" t="n">
        <v>1712</v>
      </c>
      <c r="V2238" s="0" t="n">
        <v>1711</v>
      </c>
      <c r="X2238" s="0" t="n">
        <v>870</v>
      </c>
      <c r="Y2238" s="0" t="s">
        <v>1154</v>
      </c>
      <c r="Z2238" s="0" t="n">
        <v>1712</v>
      </c>
      <c r="AA2238" s="0" t="s">
        <v>54</v>
      </c>
      <c r="AB2238" s="0" t="s">
        <v>54</v>
      </c>
      <c r="AC2238" s="0" t="n">
        <v>11.741</v>
      </c>
      <c r="AD2238" s="0" t="s">
        <v>9312</v>
      </c>
      <c r="AG2238" s="6" t="n">
        <v>42460</v>
      </c>
      <c r="AH2238" s="0" t="n">
        <v>19</v>
      </c>
      <c r="AI2238" s="0" t="n">
        <v>22</v>
      </c>
      <c r="AJ2238" s="6" t="n">
        <v>42460</v>
      </c>
      <c r="AK2238" s="0" t="n">
        <v>11.741</v>
      </c>
      <c r="AL2238" s="6" t="n">
        <v>42460</v>
      </c>
      <c r="AM2238" s="0" t="n">
        <v>10.847</v>
      </c>
      <c r="AN2238" s="0" t="n">
        <v>12.349</v>
      </c>
      <c r="AO2238" s="0" t="n">
        <v>2.1</v>
      </c>
      <c r="AP2238" s="0" t="n">
        <v>2.347</v>
      </c>
      <c r="AQ2238" s="0" t="s">
        <v>9305</v>
      </c>
      <c r="AR2238" s="0" t="s">
        <v>58</v>
      </c>
      <c r="AS2238" s="0" t="s">
        <v>1154</v>
      </c>
      <c r="AT2238" s="0" t="n">
        <v>52</v>
      </c>
      <c r="AU2238" s="0" t="n">
        <v>173</v>
      </c>
      <c r="AV2238" s="0" t="s">
        <v>9343</v>
      </c>
      <c r="AX2238" s="0" t="s">
        <v>7372</v>
      </c>
      <c r="AY2238" s="0" t="s">
        <v>11965</v>
      </c>
    </row>
    <row r="2239" customFormat="false" ht="15" hidden="false" customHeight="false" outlineLevel="0" collapsed="false">
      <c r="A2239" s="0" t="s">
        <v>11966</v>
      </c>
      <c r="B2239" s="0" t="s">
        <v>9300</v>
      </c>
      <c r="C2239" s="0" t="s">
        <v>11967</v>
      </c>
      <c r="D2239" s="1" t="s">
        <v>11968</v>
      </c>
      <c r="E2239" s="1" t="s">
        <v>11968</v>
      </c>
      <c r="G2239" s="5" t="s">
        <v>11968</v>
      </c>
      <c r="H2239" s="5" t="s">
        <v>11969</v>
      </c>
      <c r="I2239" s="5" t="s">
        <v>11970</v>
      </c>
      <c r="J2239" s="5"/>
      <c r="K2239" s="5"/>
      <c r="L2239" s="5"/>
      <c r="M2239" s="5"/>
      <c r="N2239" s="5"/>
      <c r="O2239" s="0" t="s">
        <v>11967</v>
      </c>
      <c r="P2239" s="0" t="s">
        <v>11971</v>
      </c>
      <c r="Q2239" s="0" t="s">
        <v>51</v>
      </c>
      <c r="R2239" s="0" t="s">
        <v>52</v>
      </c>
      <c r="S2239" s="0" t="n">
        <v>1.448</v>
      </c>
      <c r="T2239" s="0" t="n">
        <v>3240</v>
      </c>
      <c r="U2239" s="0" t="n">
        <v>3240</v>
      </c>
      <c r="V2239" s="0" t="n">
        <v>4690</v>
      </c>
      <c r="X2239" s="0" t="n">
        <v>290</v>
      </c>
      <c r="Y2239" s="0" t="s">
        <v>1154</v>
      </c>
      <c r="Z2239" s="0" t="n">
        <v>3240</v>
      </c>
      <c r="AA2239" s="0" t="s">
        <v>54</v>
      </c>
      <c r="AB2239" s="0" t="s">
        <v>54</v>
      </c>
      <c r="AC2239" s="0" t="n">
        <v>2.042</v>
      </c>
      <c r="AD2239" s="0" t="s">
        <v>9312</v>
      </c>
      <c r="AG2239" s="6" t="n">
        <v>42460</v>
      </c>
      <c r="AH2239" s="0" t="e">
        <f aca="false">+ac0-52</f>
        <v>#NAME?</v>
      </c>
      <c r="AI2239" s="0" t="e">
        <f aca="false">+ac0-60</f>
        <v>#NAME?</v>
      </c>
      <c r="AJ2239" s="6" t="n">
        <v>42460</v>
      </c>
      <c r="AK2239" s="0" t="n">
        <v>2.042</v>
      </c>
      <c r="AL2239" s="6" t="n">
        <v>42460</v>
      </c>
      <c r="AM2239" s="0" t="n">
        <v>1.136</v>
      </c>
      <c r="AN2239" s="0" t="n">
        <v>1.293</v>
      </c>
      <c r="AO2239" s="0" t="n">
        <v>462</v>
      </c>
      <c r="AP2239" s="0" t="n">
        <v>516</v>
      </c>
      <c r="AQ2239" s="0" t="s">
        <v>9305</v>
      </c>
      <c r="AR2239" s="0" t="s">
        <v>58</v>
      </c>
      <c r="AS2239" s="0" t="s">
        <v>1154</v>
      </c>
      <c r="AT2239" s="0" t="n">
        <v>36</v>
      </c>
      <c r="AU2239" s="0" t="n">
        <v>51</v>
      </c>
      <c r="AX2239" s="0" t="s">
        <v>7372</v>
      </c>
      <c r="AY2239" s="0" t="s">
        <v>11972</v>
      </c>
    </row>
    <row r="2240" customFormat="false" ht="15" hidden="false" customHeight="false" outlineLevel="0" collapsed="false">
      <c r="A2240" s="0" t="s">
        <v>11973</v>
      </c>
      <c r="B2240" s="0" t="s">
        <v>9300</v>
      </c>
      <c r="C2240" s="0" t="s">
        <v>11974</v>
      </c>
      <c r="D2240" s="1" t="s">
        <v>11975</v>
      </c>
      <c r="E2240" s="1" t="s">
        <v>11975</v>
      </c>
      <c r="G2240" s="5" t="s">
        <v>11975</v>
      </c>
      <c r="H2240" s="5"/>
      <c r="I2240" s="5"/>
      <c r="J2240" s="5"/>
      <c r="K2240" s="5"/>
      <c r="L2240" s="5"/>
      <c r="M2240" s="5"/>
      <c r="N2240" s="5"/>
      <c r="O2240" s="0" t="s">
        <v>11974</v>
      </c>
      <c r="P2240" s="0" t="s">
        <v>11976</v>
      </c>
      <c r="Q2240" s="0" t="s">
        <v>51</v>
      </c>
      <c r="R2240" s="0" t="s">
        <v>52</v>
      </c>
      <c r="S2240" s="0" t="n">
        <v>1.695</v>
      </c>
      <c r="T2240" s="0" t="n">
        <v>2640</v>
      </c>
      <c r="U2240" s="0" t="n">
        <v>2640</v>
      </c>
      <c r="X2240" s="0" t="n">
        <v>945</v>
      </c>
      <c r="Y2240" s="0" t="s">
        <v>1154</v>
      </c>
      <c r="Z2240" s="0" t="n">
        <v>2640</v>
      </c>
      <c r="AA2240" s="0" t="s">
        <v>54</v>
      </c>
      <c r="AB2240" s="0" t="s">
        <v>54</v>
      </c>
      <c r="AC2240" s="0" t="n">
        <v>49.266</v>
      </c>
      <c r="AD2240" s="0" t="s">
        <v>10164</v>
      </c>
      <c r="AG2240" s="6" t="n">
        <v>42460</v>
      </c>
      <c r="AH2240" s="0" t="n">
        <v>53</v>
      </c>
      <c r="AI2240" s="0" t="n">
        <v>61</v>
      </c>
      <c r="AJ2240" s="6" t="n">
        <v>42460</v>
      </c>
      <c r="AK2240" s="0" t="n">
        <v>49.266</v>
      </c>
      <c r="AL2240" s="6" t="n">
        <v>42460</v>
      </c>
      <c r="AM2240" s="0" t="n">
        <v>770</v>
      </c>
      <c r="AN2240" s="0" t="n">
        <v>877</v>
      </c>
      <c r="AO2240" s="0" t="n">
        <v>414</v>
      </c>
      <c r="AP2240" s="0" t="n">
        <v>462</v>
      </c>
      <c r="AQ2240" s="0" t="s">
        <v>9305</v>
      </c>
      <c r="AR2240" s="0" t="s">
        <v>58</v>
      </c>
      <c r="AS2240" s="0" t="s">
        <v>1154</v>
      </c>
      <c r="AT2240" s="0" t="n">
        <v>24</v>
      </c>
      <c r="AU2240" s="0" t="n">
        <v>33</v>
      </c>
      <c r="AV2240" s="0" t="s">
        <v>11977</v>
      </c>
      <c r="AX2240" s="0" t="s">
        <v>7372</v>
      </c>
      <c r="AY2240" s="0" t="s">
        <v>11978</v>
      </c>
    </row>
    <row r="2241" customFormat="false" ht="15" hidden="false" customHeight="false" outlineLevel="0" collapsed="false">
      <c r="A2241" s="0" t="s">
        <v>11979</v>
      </c>
      <c r="B2241" s="0" t="s">
        <v>9300</v>
      </c>
      <c r="C2241" s="0" t="s">
        <v>11980</v>
      </c>
      <c r="D2241" s="1" t="s">
        <v>11981</v>
      </c>
      <c r="E2241" s="1" t="s">
        <v>11981</v>
      </c>
      <c r="G2241" s="5" t="s">
        <v>11981</v>
      </c>
      <c r="H2241" s="5"/>
      <c r="I2241" s="5"/>
      <c r="J2241" s="5"/>
      <c r="K2241" s="5"/>
      <c r="L2241" s="5"/>
      <c r="M2241" s="5" t="s">
        <v>11982</v>
      </c>
      <c r="N2241" s="5" t="s">
        <v>10887</v>
      </c>
      <c r="O2241" s="0" t="s">
        <v>11980</v>
      </c>
      <c r="P2241" s="0" t="s">
        <v>11983</v>
      </c>
      <c r="Q2241" s="0" t="s">
        <v>51</v>
      </c>
      <c r="R2241" s="0" t="s">
        <v>52</v>
      </c>
      <c r="S2241" s="0" t="n">
        <v>231</v>
      </c>
      <c r="T2241" s="0" t="n">
        <v>2052</v>
      </c>
      <c r="U2241" s="0" t="n">
        <v>2052</v>
      </c>
      <c r="V2241" s="0" t="n">
        <v>4614</v>
      </c>
      <c r="X2241" s="0" t="n">
        <v>11</v>
      </c>
      <c r="Y2241" s="0" t="s">
        <v>1154</v>
      </c>
      <c r="Z2241" s="0" t="n">
        <v>2052</v>
      </c>
      <c r="AA2241" s="0" t="s">
        <v>54</v>
      </c>
      <c r="AB2241" s="0" t="s">
        <v>54</v>
      </c>
      <c r="AC2241" s="0" t="n">
        <v>962</v>
      </c>
      <c r="AD2241" s="0" t="s">
        <v>9312</v>
      </c>
      <c r="AG2241" s="6" t="n">
        <v>42460</v>
      </c>
      <c r="AH2241" s="0" t="n">
        <v>4</v>
      </c>
      <c r="AI2241" s="0" t="n">
        <v>5</v>
      </c>
      <c r="AJ2241" s="6" t="n">
        <v>42460</v>
      </c>
      <c r="AK2241" s="0" t="n">
        <v>962</v>
      </c>
      <c r="AL2241" s="6" t="n">
        <v>42460</v>
      </c>
      <c r="AM2241" s="0" t="n">
        <v>258</v>
      </c>
      <c r="AN2241" s="0" t="n">
        <v>293</v>
      </c>
      <c r="AO2241" s="0" t="n">
        <v>96</v>
      </c>
      <c r="AP2241" s="0" t="n">
        <v>107</v>
      </c>
      <c r="AQ2241" s="0" t="s">
        <v>9305</v>
      </c>
      <c r="AR2241" s="0" t="s">
        <v>58</v>
      </c>
      <c r="AS2241" s="0" t="s">
        <v>1154</v>
      </c>
      <c r="AT2241" s="0" t="n">
        <v>7</v>
      </c>
      <c r="AU2241" s="0" t="n">
        <v>8</v>
      </c>
      <c r="AV2241" s="0" t="s">
        <v>11984</v>
      </c>
      <c r="AX2241" s="0" t="s">
        <v>7372</v>
      </c>
    </row>
    <row r="2242" customFormat="false" ht="15" hidden="false" customHeight="false" outlineLevel="0" collapsed="false">
      <c r="A2242" s="0" t="s">
        <v>11985</v>
      </c>
      <c r="B2242" s="0" t="s">
        <v>9300</v>
      </c>
      <c r="C2242" s="0" t="s">
        <v>11986</v>
      </c>
      <c r="D2242" s="1" t="s">
        <v>11987</v>
      </c>
      <c r="E2242" s="1" t="s">
        <v>11987</v>
      </c>
      <c r="G2242" s="5" t="s">
        <v>11987</v>
      </c>
      <c r="H2242" s="5"/>
      <c r="I2242" s="5"/>
      <c r="J2242" s="5"/>
      <c r="K2242" s="5"/>
      <c r="L2242" s="5"/>
      <c r="M2242" s="5"/>
      <c r="N2242" s="5"/>
      <c r="O2242" s="0" t="s">
        <v>11986</v>
      </c>
      <c r="P2242" s="0" t="s">
        <v>11988</v>
      </c>
      <c r="Q2242" s="0" t="s">
        <v>51</v>
      </c>
      <c r="R2242" s="0" t="s">
        <v>52</v>
      </c>
      <c r="S2242" s="0" t="n">
        <v>837</v>
      </c>
      <c r="T2242" s="0" t="n">
        <v>2894</v>
      </c>
      <c r="U2242" s="0" t="n">
        <v>2894</v>
      </c>
      <c r="W2242" s="0" t="s">
        <v>11989</v>
      </c>
      <c r="X2242" s="0" t="n">
        <v>101</v>
      </c>
      <c r="Y2242" s="0" t="s">
        <v>1154</v>
      </c>
      <c r="Z2242" s="0" t="n">
        <v>2894</v>
      </c>
      <c r="AA2242" s="0" t="s">
        <v>54</v>
      </c>
      <c r="AB2242" s="0" t="s">
        <v>54</v>
      </c>
      <c r="AC2242" s="0" t="n">
        <v>6.021</v>
      </c>
      <c r="AD2242" s="0" t="s">
        <v>10164</v>
      </c>
      <c r="AG2242" s="6" t="n">
        <v>42735</v>
      </c>
      <c r="AH2242" s="0" t="n">
        <v>15</v>
      </c>
      <c r="AI2242" s="0" t="n">
        <v>16</v>
      </c>
      <c r="AJ2242" s="6" t="n">
        <v>42735</v>
      </c>
      <c r="AK2242" s="0" t="n">
        <v>6.021</v>
      </c>
      <c r="AL2242" s="6" t="n">
        <v>42735</v>
      </c>
      <c r="AM2242" s="0" t="n">
        <v>905</v>
      </c>
      <c r="AN2242" s="0" t="n">
        <v>953</v>
      </c>
      <c r="AO2242" s="0" t="n">
        <v>378</v>
      </c>
      <c r="AP2242" s="0" t="n">
        <v>422</v>
      </c>
      <c r="AQ2242" s="0" t="s">
        <v>9305</v>
      </c>
      <c r="AR2242" s="0" t="s">
        <v>58</v>
      </c>
      <c r="AS2242" s="0" t="s">
        <v>1154</v>
      </c>
      <c r="AT2242" s="0" t="n">
        <v>41</v>
      </c>
      <c r="AU2242" s="0" t="n">
        <v>46</v>
      </c>
      <c r="AV2242" s="0" t="s">
        <v>7372</v>
      </c>
      <c r="AW2242" s="0" t="s">
        <v>7372</v>
      </c>
      <c r="AX2242" s="0" t="s">
        <v>7372</v>
      </c>
      <c r="AY2242" s="0" t="s">
        <v>11990</v>
      </c>
    </row>
    <row r="2243" customFormat="false" ht="15" hidden="false" customHeight="false" outlineLevel="0" collapsed="false">
      <c r="A2243" s="0" t="s">
        <v>11991</v>
      </c>
      <c r="B2243" s="0" t="s">
        <v>9300</v>
      </c>
      <c r="C2243" s="0" t="s">
        <v>11992</v>
      </c>
      <c r="D2243" s="1" t="s">
        <v>11993</v>
      </c>
      <c r="E2243" s="1" t="s">
        <v>11993</v>
      </c>
      <c r="G2243" s="5" t="s">
        <v>11993</v>
      </c>
      <c r="H2243" s="5" t="s">
        <v>11994</v>
      </c>
      <c r="I2243" s="5"/>
      <c r="J2243" s="5"/>
      <c r="K2243" s="5"/>
      <c r="L2243" s="5"/>
      <c r="M2243" s="5"/>
      <c r="N2243" s="5"/>
      <c r="O2243" s="0" t="s">
        <v>11992</v>
      </c>
      <c r="P2243" s="0" t="s">
        <v>11995</v>
      </c>
      <c r="Q2243" s="0" t="s">
        <v>51</v>
      </c>
      <c r="R2243" s="0" t="s">
        <v>52</v>
      </c>
      <c r="S2243" s="0" t="n">
        <v>404</v>
      </c>
      <c r="T2243" s="0" t="n">
        <v>2611</v>
      </c>
      <c r="U2243" s="0" t="n">
        <v>2611</v>
      </c>
      <c r="V2243" s="0" t="n">
        <v>2611</v>
      </c>
      <c r="W2243" s="0" t="s">
        <v>11996</v>
      </c>
      <c r="X2243" s="0" t="n">
        <v>11</v>
      </c>
      <c r="Y2243" s="0" t="s">
        <v>7940</v>
      </c>
      <c r="Z2243" s="0" t="n">
        <v>2611</v>
      </c>
      <c r="AA2243" s="0" t="s">
        <v>54</v>
      </c>
      <c r="AB2243" s="0" t="s">
        <v>54</v>
      </c>
      <c r="AC2243" s="0" t="n">
        <v>1.177</v>
      </c>
      <c r="AD2243" s="0" t="s">
        <v>9554</v>
      </c>
      <c r="AG2243" s="6" t="n">
        <v>42460</v>
      </c>
      <c r="AH2243" s="0" t="n">
        <v>6</v>
      </c>
      <c r="AI2243" s="0" t="n">
        <v>7</v>
      </c>
      <c r="AJ2243" s="6" t="n">
        <v>42460</v>
      </c>
      <c r="AK2243" s="0" t="n">
        <v>1.177</v>
      </c>
      <c r="AL2243" s="6" t="n">
        <v>42460</v>
      </c>
      <c r="AM2243" s="0" t="n">
        <v>439</v>
      </c>
      <c r="AN2243" s="0" t="n">
        <v>499</v>
      </c>
      <c r="AO2243" s="0" t="n">
        <v>140</v>
      </c>
      <c r="AP2243" s="0" t="n">
        <v>157</v>
      </c>
      <c r="AQ2243" s="0" t="s">
        <v>9305</v>
      </c>
      <c r="AR2243" s="0" t="s">
        <v>58</v>
      </c>
      <c r="AS2243" s="0" t="s">
        <v>7940</v>
      </c>
      <c r="AT2243" s="0" t="n">
        <v>7</v>
      </c>
      <c r="AU2243" s="0" t="n">
        <v>10</v>
      </c>
      <c r="AV2243" s="0" t="s">
        <v>11997</v>
      </c>
      <c r="AX2243" s="0" t="s">
        <v>7372</v>
      </c>
    </row>
    <row r="2244" customFormat="false" ht="15" hidden="false" customHeight="false" outlineLevel="0" collapsed="false">
      <c r="A2244" s="0" t="s">
        <v>11998</v>
      </c>
      <c r="B2244" s="0" t="s">
        <v>9300</v>
      </c>
      <c r="C2244" s="0" t="s">
        <v>11999</v>
      </c>
      <c r="D2244" s="1" t="s">
        <v>12000</v>
      </c>
      <c r="E2244" s="1" t="s">
        <v>12000</v>
      </c>
      <c r="G2244" s="5" t="s">
        <v>12000</v>
      </c>
      <c r="H2244" s="5"/>
      <c r="I2244" s="5"/>
      <c r="J2244" s="5"/>
      <c r="K2244" s="5"/>
      <c r="L2244" s="5"/>
      <c r="M2244" s="5"/>
      <c r="N2244" s="5"/>
      <c r="O2244" s="0" t="s">
        <v>11999</v>
      </c>
      <c r="P2244" s="0" t="s">
        <v>12001</v>
      </c>
      <c r="Q2244" s="0" t="s">
        <v>51</v>
      </c>
      <c r="R2244" s="0" t="s">
        <v>52</v>
      </c>
      <c r="S2244" s="0" t="n">
        <v>2.594</v>
      </c>
      <c r="T2244" s="0" t="n">
        <v>2640</v>
      </c>
      <c r="U2244" s="0" t="n">
        <v>2640</v>
      </c>
      <c r="W2244" s="0" t="s">
        <v>12002</v>
      </c>
      <c r="X2244" s="0" t="n">
        <v>237</v>
      </c>
      <c r="Y2244" s="0" t="s">
        <v>1154</v>
      </c>
      <c r="Z2244" s="0" t="n">
        <v>2640</v>
      </c>
      <c r="AA2244" s="0" t="s">
        <v>54</v>
      </c>
      <c r="AB2244" s="0" t="s">
        <v>54</v>
      </c>
      <c r="AC2244" s="0" t="n">
        <v>17.884</v>
      </c>
      <c r="AD2244" s="0" t="s">
        <v>9554</v>
      </c>
      <c r="AG2244" s="6" t="n">
        <v>42460</v>
      </c>
      <c r="AH2244" s="0" t="n">
        <v>25</v>
      </c>
      <c r="AI2244" s="0" t="n">
        <v>28</v>
      </c>
      <c r="AJ2244" s="6" t="n">
        <v>42460</v>
      </c>
      <c r="AK2244" s="0" t="n">
        <v>17.884</v>
      </c>
      <c r="AL2244" s="6" t="n">
        <v>42460</v>
      </c>
      <c r="AM2244" s="0" t="n">
        <v>1.995</v>
      </c>
      <c r="AN2244" s="0" t="n">
        <v>2.272</v>
      </c>
      <c r="AO2244" s="0" t="n">
        <v>361</v>
      </c>
      <c r="AP2244" s="0" t="n">
        <v>404</v>
      </c>
      <c r="AQ2244" s="0" t="s">
        <v>9305</v>
      </c>
      <c r="AR2244" s="0" t="s">
        <v>58</v>
      </c>
      <c r="AS2244" s="0" t="s">
        <v>1154</v>
      </c>
      <c r="AT2244" s="0" t="n">
        <v>114</v>
      </c>
      <c r="AU2244" s="0" t="n">
        <v>138</v>
      </c>
      <c r="AX2244" s="0" t="s">
        <v>7372</v>
      </c>
    </row>
    <row r="2245" customFormat="false" ht="15" hidden="false" customHeight="false" outlineLevel="0" collapsed="false">
      <c r="A2245" s="0" t="s">
        <v>12003</v>
      </c>
      <c r="B2245" s="0" t="s">
        <v>9300</v>
      </c>
      <c r="C2245" s="0" t="s">
        <v>12004</v>
      </c>
      <c r="D2245" s="1" t="s">
        <v>12005</v>
      </c>
      <c r="E2245" s="1" t="s">
        <v>12005</v>
      </c>
      <c r="G2245" s="5" t="s">
        <v>12005</v>
      </c>
      <c r="H2245" s="5" t="s">
        <v>12006</v>
      </c>
      <c r="I2245" s="5"/>
      <c r="J2245" s="5"/>
      <c r="K2245" s="5"/>
      <c r="L2245" s="5"/>
      <c r="M2245" s="5"/>
      <c r="N2245" s="5"/>
      <c r="O2245" s="0" t="s">
        <v>12007</v>
      </c>
      <c r="P2245" s="0" t="s">
        <v>12008</v>
      </c>
      <c r="Q2245" s="0" t="s">
        <v>51</v>
      </c>
      <c r="R2245" s="0" t="s">
        <v>52</v>
      </c>
      <c r="S2245" s="0" t="n">
        <v>4.033</v>
      </c>
      <c r="T2245" s="0" t="n">
        <v>2611</v>
      </c>
      <c r="U2245" s="0" t="n">
        <v>2611</v>
      </c>
      <c r="W2245" s="0" t="s">
        <v>12009</v>
      </c>
      <c r="X2245" s="0" t="n">
        <v>167</v>
      </c>
      <c r="Y2245" s="0" t="s">
        <v>67</v>
      </c>
      <c r="Z2245" s="0" t="n">
        <v>6420</v>
      </c>
      <c r="AA2245" s="0" t="s">
        <v>12010</v>
      </c>
      <c r="AB2245" s="0" t="s">
        <v>56</v>
      </c>
      <c r="AC2245" s="0" t="n">
        <v>66</v>
      </c>
      <c r="AD2245" s="0" t="s">
        <v>9312</v>
      </c>
      <c r="AG2245" s="6" t="n">
        <v>42735</v>
      </c>
      <c r="AH2245" s="0" t="n">
        <v>358</v>
      </c>
      <c r="AI2245" s="0" t="n">
        <v>378</v>
      </c>
      <c r="AJ2245" s="6" t="n">
        <v>42735</v>
      </c>
      <c r="AK2245" s="0" t="n">
        <v>18.884</v>
      </c>
      <c r="AL2245" s="6" t="n">
        <v>42735</v>
      </c>
      <c r="AM2245" s="0" t="n">
        <v>6.685</v>
      </c>
      <c r="AN2245" s="0" t="n">
        <v>7.047</v>
      </c>
      <c r="AO2245" s="0" t="n">
        <v>13.324</v>
      </c>
      <c r="AP2245" s="0" t="n">
        <v>14.887</v>
      </c>
      <c r="AQ2245" s="0" t="s">
        <v>9305</v>
      </c>
      <c r="AR2245" s="0" t="s">
        <v>58</v>
      </c>
      <c r="AS2245" s="0" t="s">
        <v>67</v>
      </c>
      <c r="AT2245" s="0" t="n">
        <v>81</v>
      </c>
      <c r="AU2245" s="0" t="n">
        <v>40</v>
      </c>
      <c r="AV2245" s="0" t="s">
        <v>12011</v>
      </c>
      <c r="AX2245" s="0" t="s">
        <v>7372</v>
      </c>
    </row>
    <row r="2246" customFormat="false" ht="15" hidden="false" customHeight="false" outlineLevel="0" collapsed="false">
      <c r="A2246" s="0" t="s">
        <v>12012</v>
      </c>
      <c r="B2246" s="0" t="s">
        <v>9300</v>
      </c>
      <c r="C2246" s="0" t="s">
        <v>12013</v>
      </c>
      <c r="D2246" s="1" t="s">
        <v>12014</v>
      </c>
      <c r="E2246" s="1" t="s">
        <v>12014</v>
      </c>
      <c r="G2246" s="5" t="s">
        <v>12014</v>
      </c>
      <c r="H2246" s="5"/>
      <c r="I2246" s="5"/>
      <c r="J2246" s="5"/>
      <c r="K2246" s="5"/>
      <c r="L2246" s="5"/>
      <c r="M2246" s="5"/>
      <c r="N2246" s="5"/>
      <c r="Q2246" s="0" t="s">
        <v>51</v>
      </c>
      <c r="R2246" s="0" t="s">
        <v>119</v>
      </c>
      <c r="S2246" s="0" t="n">
        <v>18</v>
      </c>
      <c r="T2246" s="0" t="n">
        <v>1610</v>
      </c>
      <c r="U2246" s="0" t="n">
        <v>1610</v>
      </c>
      <c r="V2246" s="0" t="n">
        <v>4647</v>
      </c>
      <c r="X2246" s="0" t="n">
        <v>0</v>
      </c>
      <c r="Y2246" s="0" t="s">
        <v>512</v>
      </c>
      <c r="AD2246" s="0" t="s">
        <v>12015</v>
      </c>
      <c r="AG2246" s="6" t="n">
        <v>42521</v>
      </c>
      <c r="AH2246" s="0" t="n">
        <v>-1</v>
      </c>
      <c r="AI2246" s="0" t="n">
        <v>-1</v>
      </c>
      <c r="AJ2246" s="6" t="n">
        <v>42521</v>
      </c>
      <c r="AK2246" s="0" t="n">
        <v>40</v>
      </c>
      <c r="AL2246" s="6" t="n">
        <v>42521</v>
      </c>
      <c r="AM2246" s="0" t="n">
        <v>10</v>
      </c>
      <c r="AN2246" s="0" t="n">
        <v>11</v>
      </c>
      <c r="AO2246" s="0" t="s">
        <v>56</v>
      </c>
      <c r="AP2246" s="0" t="s">
        <v>56</v>
      </c>
      <c r="AQ2246" s="0" t="s">
        <v>70</v>
      </c>
      <c r="AR2246" s="0" t="s">
        <v>70</v>
      </c>
      <c r="AS2246" s="0" t="s">
        <v>512</v>
      </c>
      <c r="AT2246" s="0" t="n">
        <v>0</v>
      </c>
      <c r="AU2246" s="0" t="n">
        <v>0</v>
      </c>
      <c r="AW2246" s="0" t="s">
        <v>7372</v>
      </c>
      <c r="AX2246" s="0" t="s">
        <v>7372</v>
      </c>
    </row>
    <row r="2247" customFormat="false" ht="15" hidden="false" customHeight="false" outlineLevel="0" collapsed="false">
      <c r="A2247" s="0" t="s">
        <v>12016</v>
      </c>
      <c r="B2247" s="0" t="s">
        <v>9300</v>
      </c>
      <c r="C2247" s="0" t="s">
        <v>12017</v>
      </c>
      <c r="D2247" s="1" t="s">
        <v>12018</v>
      </c>
      <c r="E2247" s="1" t="s">
        <v>12018</v>
      </c>
      <c r="G2247" s="5" t="s">
        <v>12018</v>
      </c>
      <c r="H2247" s="5"/>
      <c r="I2247" s="5"/>
      <c r="J2247" s="5"/>
      <c r="K2247" s="5"/>
      <c r="L2247" s="5"/>
      <c r="M2247" s="5"/>
      <c r="N2247" s="5"/>
      <c r="O2247" s="0" t="s">
        <v>12019</v>
      </c>
      <c r="P2247" s="0" t="s">
        <v>12020</v>
      </c>
      <c r="Q2247" s="0" t="s">
        <v>51</v>
      </c>
      <c r="R2247" s="0" t="s">
        <v>52</v>
      </c>
      <c r="S2247" s="0" t="n">
        <v>9.352</v>
      </c>
      <c r="T2247" s="0" t="n">
        <v>2932</v>
      </c>
      <c r="U2247" s="0" t="n">
        <v>2932</v>
      </c>
      <c r="W2247" s="0" t="s">
        <v>12021</v>
      </c>
      <c r="X2247" s="0" t="n">
        <v>985</v>
      </c>
      <c r="Y2247" s="0" t="s">
        <v>67</v>
      </c>
      <c r="Z2247" s="0" t="n">
        <v>6430</v>
      </c>
      <c r="AA2247" s="0" t="s">
        <v>256</v>
      </c>
      <c r="AB2247" s="0" t="s">
        <v>54</v>
      </c>
      <c r="AD2247" s="0" t="s">
        <v>12022</v>
      </c>
      <c r="AG2247" s="6" t="n">
        <v>42460</v>
      </c>
      <c r="AH2247" s="0" t="n">
        <v>176</v>
      </c>
      <c r="AI2247" s="0" t="n">
        <v>200</v>
      </c>
      <c r="AJ2247" s="6" t="n">
        <v>42460</v>
      </c>
      <c r="AK2247" s="0" t="n">
        <v>21.987</v>
      </c>
      <c r="AL2247" s="6" t="n">
        <v>42460</v>
      </c>
      <c r="AM2247" s="0" t="n">
        <v>3.42</v>
      </c>
      <c r="AN2247" s="0" t="n">
        <v>3.894</v>
      </c>
      <c r="AO2247" s="0" t="n">
        <v>2.894</v>
      </c>
      <c r="AP2247" s="0" t="n">
        <v>3.163</v>
      </c>
      <c r="AQ2247" s="0" t="s">
        <v>189</v>
      </c>
      <c r="AR2247" s="0" t="s">
        <v>189</v>
      </c>
      <c r="AS2247" s="0" t="s">
        <v>67</v>
      </c>
      <c r="AT2247" s="0" t="n">
        <v>67</v>
      </c>
      <c r="AU2247" s="0" t="n">
        <v>53</v>
      </c>
      <c r="AV2247" s="0" t="s">
        <v>7372</v>
      </c>
      <c r="AW2247" s="0" t="s">
        <v>12023</v>
      </c>
      <c r="AX2247" s="0" t="s">
        <v>7372</v>
      </c>
      <c r="AY2247" s="0" t="s">
        <v>12024</v>
      </c>
    </row>
    <row r="2248" customFormat="false" ht="15" hidden="false" customHeight="false" outlineLevel="0" collapsed="false">
      <c r="A2248" s="0" t="s">
        <v>12025</v>
      </c>
      <c r="B2248" s="0" t="s">
        <v>9300</v>
      </c>
      <c r="C2248" s="0" t="s">
        <v>12026</v>
      </c>
      <c r="D2248" s="1" t="s">
        <v>12027</v>
      </c>
      <c r="E2248" s="1" t="s">
        <v>12027</v>
      </c>
      <c r="G2248" s="5" t="s">
        <v>12027</v>
      </c>
      <c r="H2248" s="5"/>
      <c r="I2248" s="5"/>
      <c r="J2248" s="5"/>
      <c r="K2248" s="5"/>
      <c r="L2248" s="5"/>
      <c r="M2248" s="5"/>
      <c r="N2248" s="5"/>
      <c r="O2248" s="0" t="s">
        <v>12026</v>
      </c>
      <c r="P2248" s="0" t="s">
        <v>12028</v>
      </c>
      <c r="Q2248" s="0" t="s">
        <v>51</v>
      </c>
      <c r="R2248" s="0" t="s">
        <v>52</v>
      </c>
      <c r="S2248" s="0" t="n">
        <v>689</v>
      </c>
      <c r="T2248" s="0" t="n">
        <v>2620</v>
      </c>
      <c r="U2248" s="0" t="n">
        <v>2620</v>
      </c>
      <c r="X2248" s="0" t="n">
        <v>23</v>
      </c>
      <c r="Y2248" s="0" t="s">
        <v>1154</v>
      </c>
      <c r="Z2248" s="0" t="n">
        <v>2620</v>
      </c>
      <c r="AA2248" s="0" t="s">
        <v>54</v>
      </c>
      <c r="AB2248" s="0" t="s">
        <v>54</v>
      </c>
      <c r="AC2248" s="0" t="n">
        <v>1.055</v>
      </c>
      <c r="AD2248" s="0" t="s">
        <v>10986</v>
      </c>
      <c r="AG2248" s="6" t="n">
        <v>42460</v>
      </c>
      <c r="AH2248" s="0" t="n">
        <v>18</v>
      </c>
      <c r="AI2248" s="0" t="n">
        <v>21</v>
      </c>
      <c r="AJ2248" s="6" t="n">
        <v>42460</v>
      </c>
      <c r="AK2248" s="0" t="n">
        <v>1.055</v>
      </c>
      <c r="AL2248" s="6" t="n">
        <v>42460</v>
      </c>
      <c r="AM2248" s="0" t="n">
        <v>402</v>
      </c>
      <c r="AN2248" s="0" t="n">
        <v>458</v>
      </c>
      <c r="AO2248" s="0" t="n">
        <v>479</v>
      </c>
      <c r="AP2248" s="0" t="n">
        <v>535</v>
      </c>
      <c r="AQ2248" s="0" t="s">
        <v>9305</v>
      </c>
      <c r="AR2248" s="0" t="s">
        <v>58</v>
      </c>
      <c r="AS2248" s="0" t="s">
        <v>1154</v>
      </c>
      <c r="AT2248" s="0" t="n">
        <v>12</v>
      </c>
      <c r="AU2248" s="0" t="n">
        <v>12</v>
      </c>
      <c r="AV2248" s="0" t="s">
        <v>10986</v>
      </c>
      <c r="AX2248" s="0" t="s">
        <v>7372</v>
      </c>
      <c r="AY2248" s="0" t="s">
        <v>12029</v>
      </c>
    </row>
    <row r="2249" customFormat="false" ht="15" hidden="false" customHeight="false" outlineLevel="0" collapsed="false">
      <c r="A2249" s="0" t="s">
        <v>12030</v>
      </c>
      <c r="B2249" s="0" t="s">
        <v>9300</v>
      </c>
      <c r="C2249" s="0" t="s">
        <v>12031</v>
      </c>
      <c r="D2249" s="1" t="s">
        <v>12032</v>
      </c>
      <c r="E2249" s="1" t="s">
        <v>12032</v>
      </c>
      <c r="G2249" s="5" t="s">
        <v>12032</v>
      </c>
      <c r="H2249" s="5"/>
      <c r="I2249" s="5"/>
      <c r="J2249" s="5"/>
      <c r="K2249" s="5"/>
      <c r="L2249" s="5"/>
      <c r="M2249" s="5"/>
      <c r="N2249" s="5"/>
      <c r="O2249" s="0" t="s">
        <v>12031</v>
      </c>
      <c r="P2249" s="0" t="s">
        <v>12033</v>
      </c>
      <c r="Q2249" s="0" t="s">
        <v>51</v>
      </c>
      <c r="R2249" s="0" t="s">
        <v>52</v>
      </c>
      <c r="S2249" s="0" t="n">
        <v>4.073</v>
      </c>
      <c r="T2249" s="0" t="n">
        <v>2932</v>
      </c>
      <c r="U2249" s="0" t="n">
        <v>2932</v>
      </c>
      <c r="X2249" s="0" t="n">
        <v>77</v>
      </c>
      <c r="Y2249" s="0" t="s">
        <v>1154</v>
      </c>
      <c r="Z2249" s="0" t="n">
        <v>2932</v>
      </c>
      <c r="AA2249" s="0" t="s">
        <v>54</v>
      </c>
      <c r="AB2249" s="0" t="s">
        <v>54</v>
      </c>
      <c r="AC2249" s="0" t="n">
        <v>15.601</v>
      </c>
      <c r="AD2249" s="0" t="s">
        <v>10986</v>
      </c>
      <c r="AG2249" s="6" t="n">
        <v>42460</v>
      </c>
      <c r="AH2249" s="0" t="n">
        <v>183</v>
      </c>
      <c r="AI2249" s="0" t="n">
        <v>209</v>
      </c>
      <c r="AJ2249" s="6" t="n">
        <v>42460</v>
      </c>
      <c r="AK2249" s="0" t="n">
        <v>15.601</v>
      </c>
      <c r="AL2249" s="6" t="n">
        <v>42460</v>
      </c>
      <c r="AM2249" s="0" t="n">
        <v>2.37</v>
      </c>
      <c r="AN2249" s="0" t="n">
        <v>2.699</v>
      </c>
      <c r="AO2249" s="0" t="n">
        <v>1.787</v>
      </c>
      <c r="AP2249" s="0" t="n">
        <v>1.996</v>
      </c>
      <c r="AQ2249" s="0" t="s">
        <v>9305</v>
      </c>
      <c r="AR2249" s="0" t="s">
        <v>58</v>
      </c>
      <c r="AS2249" s="0" t="s">
        <v>1154</v>
      </c>
      <c r="AT2249" s="0" t="n">
        <v>45</v>
      </c>
      <c r="AU2249" s="0" t="n">
        <v>56</v>
      </c>
      <c r="AV2249" s="0" t="s">
        <v>10986</v>
      </c>
      <c r="AX2249" s="0" t="s">
        <v>7372</v>
      </c>
      <c r="AY2249" s="0" t="s">
        <v>12034</v>
      </c>
    </row>
    <row r="2250" customFormat="false" ht="15" hidden="false" customHeight="false" outlineLevel="0" collapsed="false">
      <c r="A2250" s="0" t="s">
        <v>12035</v>
      </c>
      <c r="B2250" s="0" t="s">
        <v>9300</v>
      </c>
      <c r="C2250" s="0" t="s">
        <v>12036</v>
      </c>
      <c r="D2250" s="1" t="s">
        <v>12037</v>
      </c>
      <c r="E2250" s="1" t="s">
        <v>12037</v>
      </c>
      <c r="G2250" s="5" t="s">
        <v>12037</v>
      </c>
      <c r="H2250" s="5"/>
      <c r="I2250" s="5"/>
      <c r="J2250" s="5"/>
      <c r="K2250" s="5"/>
      <c r="L2250" s="5"/>
      <c r="M2250" s="5"/>
      <c r="N2250" s="5"/>
      <c r="O2250" s="0" t="s">
        <v>12036</v>
      </c>
      <c r="P2250" s="0" t="s">
        <v>12038</v>
      </c>
      <c r="Q2250" s="0" t="s">
        <v>51</v>
      </c>
      <c r="R2250" s="0" t="s">
        <v>52</v>
      </c>
      <c r="S2250" s="0" t="n">
        <v>2.293</v>
      </c>
      <c r="T2250" s="0" t="n">
        <v>2932</v>
      </c>
      <c r="U2250" s="0" t="n">
        <v>2932</v>
      </c>
      <c r="W2250" s="0" t="s">
        <v>12039</v>
      </c>
      <c r="X2250" s="0" t="n">
        <v>984</v>
      </c>
      <c r="Y2250" s="0" t="s">
        <v>7940</v>
      </c>
      <c r="Z2250" s="0" t="n">
        <v>2932</v>
      </c>
      <c r="AA2250" s="0" t="s">
        <v>54</v>
      </c>
      <c r="AB2250" s="0" t="s">
        <v>54</v>
      </c>
      <c r="AC2250" s="0" t="n">
        <v>12.304</v>
      </c>
      <c r="AD2250" s="0" t="s">
        <v>12040</v>
      </c>
      <c r="AG2250" s="6" t="n">
        <v>42460</v>
      </c>
      <c r="AH2250" s="0" t="e">
        <f aca="false">+ac0-18</f>
        <v>#NAME?</v>
      </c>
      <c r="AI2250" s="0" t="e">
        <f aca="false">+ac0-21</f>
        <v>#NAME?</v>
      </c>
      <c r="AJ2250" s="6" t="n">
        <v>42460</v>
      </c>
      <c r="AK2250" s="0" t="n">
        <v>12.304</v>
      </c>
      <c r="AL2250" s="6" t="n">
        <v>42460</v>
      </c>
      <c r="AM2250" s="0" t="n">
        <v>1.457</v>
      </c>
      <c r="AN2250" s="0" t="n">
        <v>1.658</v>
      </c>
      <c r="AO2250" s="0" t="n">
        <v>647</v>
      </c>
      <c r="AP2250" s="0" t="n">
        <v>723</v>
      </c>
      <c r="AQ2250" s="0" t="s">
        <v>9305</v>
      </c>
      <c r="AR2250" s="0" t="s">
        <v>58</v>
      </c>
      <c r="AS2250" s="0" t="s">
        <v>7940</v>
      </c>
      <c r="AT2250" s="0" t="n">
        <v>17</v>
      </c>
      <c r="AU2250" s="0" t="n">
        <v>24</v>
      </c>
      <c r="AV2250" s="0" t="s">
        <v>10986</v>
      </c>
      <c r="AW2250" s="0" t="s">
        <v>10986</v>
      </c>
      <c r="AX2250" s="0" t="s">
        <v>7372</v>
      </c>
    </row>
    <row r="2251" customFormat="false" ht="15" hidden="false" customHeight="false" outlineLevel="0" collapsed="false">
      <c r="A2251" s="0" t="s">
        <v>12041</v>
      </c>
      <c r="B2251" s="0" t="s">
        <v>9300</v>
      </c>
      <c r="C2251" s="0" t="s">
        <v>12042</v>
      </c>
      <c r="D2251" s="1" t="s">
        <v>12043</v>
      </c>
      <c r="E2251" s="1" t="s">
        <v>12043</v>
      </c>
      <c r="G2251" s="5" t="s">
        <v>12043</v>
      </c>
      <c r="H2251" s="5"/>
      <c r="I2251" s="5"/>
      <c r="J2251" s="5"/>
      <c r="K2251" s="5"/>
      <c r="L2251" s="5"/>
      <c r="M2251" s="5"/>
      <c r="N2251" s="5"/>
      <c r="Q2251" s="0" t="s">
        <v>51</v>
      </c>
      <c r="R2251" s="0" t="s">
        <v>126</v>
      </c>
      <c r="S2251" s="0" t="n">
        <v>1</v>
      </c>
      <c r="T2251" s="0" t="n">
        <v>5829</v>
      </c>
      <c r="U2251" s="0" t="n">
        <v>5829</v>
      </c>
      <c r="X2251" s="0" t="n">
        <v>0</v>
      </c>
      <c r="Y2251" s="0" t="s">
        <v>512</v>
      </c>
      <c r="AD2251" s="0" t="s">
        <v>12044</v>
      </c>
      <c r="AG2251" s="6" t="n">
        <v>36646</v>
      </c>
      <c r="AH2251" s="0" t="n">
        <v>0</v>
      </c>
      <c r="AI2251" s="0" t="n">
        <v>0</v>
      </c>
      <c r="AJ2251" s="6" t="n">
        <v>36646</v>
      </c>
      <c r="AK2251" s="0" t="n">
        <v>10</v>
      </c>
      <c r="AL2251" s="6" t="n">
        <v>36646</v>
      </c>
      <c r="AM2251" s="0" t="n">
        <v>1</v>
      </c>
      <c r="AN2251" s="0" t="n">
        <v>1</v>
      </c>
      <c r="AO2251" s="0" t="s">
        <v>56</v>
      </c>
      <c r="AP2251" s="0" t="s">
        <v>56</v>
      </c>
      <c r="AQ2251" s="0" t="s">
        <v>70</v>
      </c>
      <c r="AR2251" s="0" t="s">
        <v>70</v>
      </c>
      <c r="AS2251" s="0" t="s">
        <v>512</v>
      </c>
      <c r="AT2251" s="0" t="n">
        <v>0</v>
      </c>
      <c r="AU2251" s="0" t="n">
        <v>0</v>
      </c>
    </row>
    <row r="2252" customFormat="false" ht="15" hidden="false" customHeight="false" outlineLevel="0" collapsed="false">
      <c r="A2252" s="0" t="s">
        <v>12045</v>
      </c>
      <c r="B2252" s="0" t="s">
        <v>9300</v>
      </c>
      <c r="C2252" s="0" t="s">
        <v>12046</v>
      </c>
      <c r="D2252" s="1" t="s">
        <v>12047</v>
      </c>
      <c r="E2252" s="1" t="s">
        <v>12047</v>
      </c>
      <c r="G2252" s="5" t="s">
        <v>12047</v>
      </c>
      <c r="H2252" s="5"/>
      <c r="I2252" s="5"/>
      <c r="J2252" s="5"/>
      <c r="K2252" s="5"/>
      <c r="L2252" s="5"/>
      <c r="M2252" s="5"/>
      <c r="N2252" s="5"/>
      <c r="O2252" s="0" t="s">
        <v>12046</v>
      </c>
      <c r="P2252" s="0" t="s">
        <v>12048</v>
      </c>
      <c r="Q2252" s="0" t="s">
        <v>51</v>
      </c>
      <c r="R2252" s="0" t="s">
        <v>52</v>
      </c>
      <c r="S2252" s="0" t="n">
        <v>28.24</v>
      </c>
      <c r="T2252" s="0" t="n">
        <v>2910</v>
      </c>
      <c r="U2252" s="0" t="n">
        <v>2910</v>
      </c>
      <c r="V2252" s="0" t="n">
        <v>2920</v>
      </c>
      <c r="X2252" s="0" t="n">
        <v>999</v>
      </c>
      <c r="Y2252" s="0" t="s">
        <v>1154</v>
      </c>
      <c r="Z2252" s="0" t="n">
        <v>2910</v>
      </c>
      <c r="AA2252" s="0" t="s">
        <v>54</v>
      </c>
      <c r="AB2252" s="0" t="s">
        <v>54</v>
      </c>
      <c r="AC2252" s="0" t="n">
        <v>61.601</v>
      </c>
      <c r="AD2252" s="0" t="s">
        <v>11371</v>
      </c>
      <c r="AG2252" s="6" t="n">
        <v>42460</v>
      </c>
      <c r="AH2252" s="0" t="n">
        <v>910</v>
      </c>
      <c r="AI2252" s="0" t="n">
        <v>1.036</v>
      </c>
      <c r="AJ2252" s="6" t="n">
        <v>42460</v>
      </c>
      <c r="AK2252" s="0" t="n">
        <v>61.601</v>
      </c>
      <c r="AL2252" s="6" t="n">
        <v>42460</v>
      </c>
      <c r="AM2252" s="0" t="n">
        <v>21.072</v>
      </c>
      <c r="AN2252" s="0" t="n">
        <v>23.99</v>
      </c>
      <c r="AO2252" s="0" t="n">
        <v>21.042</v>
      </c>
      <c r="AP2252" s="0" t="n">
        <v>23.512</v>
      </c>
      <c r="AQ2252" s="0" t="s">
        <v>9305</v>
      </c>
      <c r="AR2252" s="0" t="s">
        <v>58</v>
      </c>
      <c r="AS2252" s="0" t="s">
        <v>1154</v>
      </c>
      <c r="AT2252" s="0" t="n">
        <v>73</v>
      </c>
      <c r="AU2252" s="0" t="n">
        <v>164</v>
      </c>
      <c r="AX2252" s="0" t="s">
        <v>7372</v>
      </c>
      <c r="AY2252" s="0" t="s">
        <v>12049</v>
      </c>
    </row>
    <row r="2253" customFormat="false" ht="15" hidden="false" customHeight="false" outlineLevel="0" collapsed="false">
      <c r="A2253" s="0" t="s">
        <v>12050</v>
      </c>
      <c r="B2253" s="0" t="s">
        <v>9300</v>
      </c>
      <c r="C2253" s="0" t="s">
        <v>12051</v>
      </c>
      <c r="D2253" s="1" t="s">
        <v>12052</v>
      </c>
      <c r="E2253" s="1" t="s">
        <v>12052</v>
      </c>
      <c r="G2253" s="5" t="s">
        <v>12052</v>
      </c>
      <c r="H2253" s="5"/>
      <c r="I2253" s="5"/>
      <c r="J2253" s="5"/>
      <c r="K2253" s="5"/>
      <c r="L2253" s="5"/>
      <c r="M2253" s="5"/>
      <c r="N2253" s="5"/>
      <c r="O2253" s="0" t="s">
        <v>12051</v>
      </c>
      <c r="P2253" s="0" t="s">
        <v>12053</v>
      </c>
      <c r="Q2253" s="0" t="s">
        <v>51</v>
      </c>
      <c r="R2253" s="0" t="s">
        <v>52</v>
      </c>
      <c r="S2253" s="0" t="n">
        <v>5.414</v>
      </c>
      <c r="T2253" s="0" t="n">
        <v>2815</v>
      </c>
      <c r="U2253" s="0" t="n">
        <v>2815</v>
      </c>
      <c r="V2253" s="0" t="n">
        <v>2611</v>
      </c>
      <c r="W2253" s="0" t="s">
        <v>12054</v>
      </c>
      <c r="X2253" s="0" t="n">
        <v>128</v>
      </c>
      <c r="Y2253" s="0" t="s">
        <v>1154</v>
      </c>
      <c r="Z2253" s="0" t="n">
        <v>2815</v>
      </c>
      <c r="AA2253" s="0" t="s">
        <v>54</v>
      </c>
      <c r="AB2253" s="0" t="s">
        <v>54</v>
      </c>
      <c r="AC2253" s="0" t="n">
        <v>62.48</v>
      </c>
      <c r="AD2253" s="0" t="s">
        <v>9312</v>
      </c>
      <c r="AG2253" s="6" t="n">
        <v>42460</v>
      </c>
      <c r="AH2253" s="0" t="n">
        <v>284</v>
      </c>
      <c r="AI2253" s="0" t="n">
        <v>323</v>
      </c>
      <c r="AJ2253" s="6" t="n">
        <v>42460</v>
      </c>
      <c r="AK2253" s="0" t="n">
        <v>62.48</v>
      </c>
      <c r="AL2253" s="6" t="n">
        <v>42460</v>
      </c>
      <c r="AM2253" s="0" t="n">
        <v>3.583</v>
      </c>
      <c r="AN2253" s="0" t="n">
        <v>4.079</v>
      </c>
      <c r="AO2253" s="0" t="n">
        <v>6.395</v>
      </c>
      <c r="AP2253" s="0" t="n">
        <v>7.146</v>
      </c>
      <c r="AQ2253" s="0" t="s">
        <v>9305</v>
      </c>
      <c r="AR2253" s="0" t="s">
        <v>58</v>
      </c>
      <c r="AS2253" s="0" t="s">
        <v>1154</v>
      </c>
      <c r="AT2253" s="0" t="n">
        <v>78</v>
      </c>
      <c r="AU2253" s="0" t="n">
        <v>90</v>
      </c>
      <c r="AX2253" s="0" t="s">
        <v>7372</v>
      </c>
      <c r="AY2253" s="0" t="s">
        <v>12055</v>
      </c>
    </row>
    <row r="2254" customFormat="false" ht="15" hidden="false" customHeight="false" outlineLevel="0" collapsed="false">
      <c r="A2254" s="0" t="s">
        <v>12056</v>
      </c>
      <c r="B2254" s="0" t="s">
        <v>9300</v>
      </c>
      <c r="C2254" s="0" t="s">
        <v>12057</v>
      </c>
      <c r="D2254" s="1" t="s">
        <v>12058</v>
      </c>
      <c r="E2254" s="1" t="s">
        <v>12058</v>
      </c>
      <c r="G2254" s="5" t="s">
        <v>12058</v>
      </c>
      <c r="H2254" s="5"/>
      <c r="I2254" s="5"/>
      <c r="J2254" s="5"/>
      <c r="K2254" s="5"/>
      <c r="L2254" s="5"/>
      <c r="M2254" s="5"/>
      <c r="N2254" s="5"/>
      <c r="O2254" s="0" t="s">
        <v>12057</v>
      </c>
      <c r="P2254" s="0" t="s">
        <v>12059</v>
      </c>
      <c r="Q2254" s="0" t="s">
        <v>51</v>
      </c>
      <c r="R2254" s="0" t="s">
        <v>119</v>
      </c>
      <c r="S2254" s="0" t="n">
        <v>107</v>
      </c>
      <c r="T2254" s="0" t="n">
        <v>2030</v>
      </c>
      <c r="U2254" s="0" t="n">
        <v>2030</v>
      </c>
      <c r="X2254" s="0" t="n">
        <v>14</v>
      </c>
      <c r="Y2254" s="0" t="s">
        <v>512</v>
      </c>
      <c r="Z2254" s="0" t="n">
        <v>2030</v>
      </c>
      <c r="AA2254" s="0" t="s">
        <v>54</v>
      </c>
      <c r="AB2254" s="0" t="s">
        <v>54</v>
      </c>
      <c r="AC2254" s="0" t="n">
        <v>209</v>
      </c>
      <c r="AD2254" s="0" t="s">
        <v>12060</v>
      </c>
      <c r="AG2254" s="6" t="n">
        <v>38442</v>
      </c>
      <c r="AH2254" s="0" t="n">
        <v>9</v>
      </c>
      <c r="AI2254" s="0" t="n">
        <v>12</v>
      </c>
      <c r="AJ2254" s="6" t="n">
        <v>38442</v>
      </c>
      <c r="AK2254" s="0" t="n">
        <v>209</v>
      </c>
      <c r="AL2254" s="6" t="n">
        <v>38442</v>
      </c>
      <c r="AM2254" s="0" t="n">
        <v>87</v>
      </c>
      <c r="AN2254" s="0" t="n">
        <v>113</v>
      </c>
      <c r="AO2254" s="0" t="s">
        <v>56</v>
      </c>
      <c r="AP2254" s="0" t="s">
        <v>56</v>
      </c>
      <c r="AQ2254" s="0" t="s">
        <v>70</v>
      </c>
      <c r="AR2254" s="0" t="s">
        <v>70</v>
      </c>
      <c r="AS2254" s="0" t="s">
        <v>512</v>
      </c>
      <c r="AT2254" s="0" t="n">
        <v>2</v>
      </c>
      <c r="AU2254" s="0" t="n">
        <v>10</v>
      </c>
      <c r="AV2254" s="0" t="s">
        <v>12061</v>
      </c>
      <c r="AX2254" s="0" t="s">
        <v>7372</v>
      </c>
    </row>
    <row r="2255" customFormat="false" ht="15" hidden="false" customHeight="false" outlineLevel="0" collapsed="false">
      <c r="A2255" s="0" t="s">
        <v>12062</v>
      </c>
      <c r="B2255" s="0" t="s">
        <v>9300</v>
      </c>
      <c r="C2255" s="0" t="s">
        <v>12063</v>
      </c>
      <c r="D2255" s="1" t="s">
        <v>12064</v>
      </c>
      <c r="E2255" s="1" t="s">
        <v>12064</v>
      </c>
      <c r="G2255" s="5" t="s">
        <v>12064</v>
      </c>
      <c r="H2255" s="5" t="s">
        <v>12065</v>
      </c>
      <c r="I2255" s="5"/>
      <c r="J2255" s="5"/>
      <c r="K2255" s="5"/>
      <c r="L2255" s="5"/>
      <c r="M2255" s="5"/>
      <c r="N2255" s="5"/>
      <c r="O2255" s="0" t="s">
        <v>12063</v>
      </c>
      <c r="P2255" s="0" t="s">
        <v>12066</v>
      </c>
      <c r="Q2255" s="0" t="s">
        <v>51</v>
      </c>
      <c r="R2255" s="0" t="s">
        <v>52</v>
      </c>
      <c r="S2255" s="0" t="n">
        <v>244</v>
      </c>
      <c r="T2255" s="0" t="n">
        <v>2059</v>
      </c>
      <c r="U2255" s="0" t="n">
        <v>2059</v>
      </c>
      <c r="W2255" s="0" t="s">
        <v>12067</v>
      </c>
      <c r="X2255" s="0" t="n">
        <v>12</v>
      </c>
      <c r="Y2255" s="0" t="s">
        <v>1154</v>
      </c>
      <c r="Z2255" s="0" t="n">
        <v>2059</v>
      </c>
      <c r="AA2255" s="0" t="s">
        <v>54</v>
      </c>
      <c r="AB2255" s="0" t="s">
        <v>54</v>
      </c>
      <c r="AC2255" s="0" t="n">
        <v>737</v>
      </c>
      <c r="AD2255" s="0" t="s">
        <v>9615</v>
      </c>
      <c r="AG2255" s="6" t="n">
        <v>42460</v>
      </c>
      <c r="AH2255" s="0" t="n">
        <v>10</v>
      </c>
      <c r="AI2255" s="0" t="n">
        <v>12</v>
      </c>
      <c r="AJ2255" s="6" t="n">
        <v>42460</v>
      </c>
      <c r="AK2255" s="0" t="n">
        <v>737</v>
      </c>
      <c r="AL2255" s="6" t="n">
        <v>42460</v>
      </c>
      <c r="AM2255" s="0" t="n">
        <v>367</v>
      </c>
      <c r="AN2255" s="0" t="n">
        <v>418</v>
      </c>
      <c r="AO2255" s="0" t="n">
        <v>295</v>
      </c>
      <c r="AP2255" s="0" t="n">
        <v>330</v>
      </c>
      <c r="AQ2255" s="0" t="s">
        <v>9305</v>
      </c>
      <c r="AR2255" s="0" t="s">
        <v>58</v>
      </c>
      <c r="AS2255" s="0" t="s">
        <v>1154</v>
      </c>
      <c r="AT2255" s="0" t="n">
        <v>8</v>
      </c>
      <c r="AU2255" s="0" t="n">
        <v>11</v>
      </c>
      <c r="AW2255" s="0" t="s">
        <v>9469</v>
      </c>
      <c r="AX2255" s="0" t="s">
        <v>7372</v>
      </c>
      <c r="AY2255" s="0" t="s">
        <v>12068</v>
      </c>
    </row>
    <row r="2256" customFormat="false" ht="15" hidden="false" customHeight="false" outlineLevel="0" collapsed="false">
      <c r="A2256" s="0" t="s">
        <v>12069</v>
      </c>
      <c r="B2256" s="0" t="s">
        <v>9300</v>
      </c>
      <c r="C2256" s="0" t="s">
        <v>12070</v>
      </c>
      <c r="D2256" s="1" t="s">
        <v>12071</v>
      </c>
      <c r="E2256" s="1" t="s">
        <v>12071</v>
      </c>
      <c r="G2256" s="5" t="s">
        <v>12071</v>
      </c>
      <c r="H2256" s="5"/>
      <c r="I2256" s="5"/>
      <c r="J2256" s="5"/>
      <c r="K2256" s="5"/>
      <c r="L2256" s="5"/>
      <c r="M2256" s="5"/>
      <c r="N2256" s="5"/>
      <c r="O2256" s="0" t="s">
        <v>12070</v>
      </c>
      <c r="P2256" s="0" t="s">
        <v>12072</v>
      </c>
      <c r="Q2256" s="0" t="s">
        <v>51</v>
      </c>
      <c r="R2256" s="0" t="s">
        <v>52</v>
      </c>
      <c r="S2256" s="0" t="n">
        <v>4.93</v>
      </c>
      <c r="T2256" s="0" t="n">
        <v>2016</v>
      </c>
      <c r="U2256" s="0" t="n">
        <v>2016</v>
      </c>
      <c r="V2256" s="0" t="n">
        <v>2110</v>
      </c>
      <c r="X2256" s="0" t="n">
        <v>996</v>
      </c>
      <c r="Y2256" s="0" t="s">
        <v>1154</v>
      </c>
      <c r="Z2256" s="0" t="n">
        <v>2016</v>
      </c>
      <c r="AA2256" s="0" t="s">
        <v>54</v>
      </c>
      <c r="AB2256" s="0" t="s">
        <v>54</v>
      </c>
      <c r="AC2256" s="0" t="n">
        <v>9.376</v>
      </c>
      <c r="AD2256" s="0" t="s">
        <v>9615</v>
      </c>
      <c r="AG2256" s="6" t="n">
        <v>42460</v>
      </c>
      <c r="AH2256" s="0" t="n">
        <v>164</v>
      </c>
      <c r="AI2256" s="0" t="n">
        <v>186</v>
      </c>
      <c r="AJ2256" s="6" t="n">
        <v>42460</v>
      </c>
      <c r="AK2256" s="0" t="n">
        <v>9.376</v>
      </c>
      <c r="AL2256" s="6" t="n">
        <v>42460</v>
      </c>
      <c r="AM2256" s="0" t="n">
        <v>4.502</v>
      </c>
      <c r="AN2256" s="0" t="n">
        <v>5.125</v>
      </c>
      <c r="AO2256" s="0" t="n">
        <v>2.376</v>
      </c>
      <c r="AP2256" s="0" t="n">
        <v>2.655</v>
      </c>
      <c r="AQ2256" s="0" t="s">
        <v>9305</v>
      </c>
      <c r="AR2256" s="0" t="s">
        <v>58</v>
      </c>
      <c r="AS2256" s="0" t="s">
        <v>1154</v>
      </c>
      <c r="AT2256" s="0" t="n">
        <v>47</v>
      </c>
      <c r="AU2256" s="0" t="n">
        <v>124</v>
      </c>
      <c r="AV2256" s="0" t="s">
        <v>12073</v>
      </c>
      <c r="AX2256" s="0" t="s">
        <v>7372</v>
      </c>
      <c r="AY2256" s="0" t="s">
        <v>12074</v>
      </c>
    </row>
    <row r="2257" customFormat="false" ht="15" hidden="false" customHeight="false" outlineLevel="0" collapsed="false">
      <c r="A2257" s="0" t="s">
        <v>12075</v>
      </c>
      <c r="B2257" s="0" t="s">
        <v>9300</v>
      </c>
      <c r="C2257" s="0" t="s">
        <v>12076</v>
      </c>
      <c r="D2257" s="1" t="s">
        <v>12077</v>
      </c>
      <c r="E2257" s="1" t="s">
        <v>12077</v>
      </c>
      <c r="G2257" s="5" t="s">
        <v>12077</v>
      </c>
      <c r="H2257" s="5"/>
      <c r="I2257" s="5"/>
      <c r="J2257" s="5"/>
      <c r="K2257" s="5"/>
      <c r="L2257" s="5"/>
      <c r="M2257" s="5"/>
      <c r="N2257" s="5"/>
      <c r="O2257" s="0" t="s">
        <v>12076</v>
      </c>
      <c r="P2257" s="0" t="s">
        <v>12078</v>
      </c>
      <c r="Q2257" s="0" t="s">
        <v>51</v>
      </c>
      <c r="R2257" s="0" t="s">
        <v>52</v>
      </c>
      <c r="S2257" s="0" t="n">
        <v>17.843</v>
      </c>
      <c r="T2257" s="0" t="n">
        <v>4120</v>
      </c>
      <c r="U2257" s="0" t="n">
        <v>4120</v>
      </c>
      <c r="V2257" s="0" t="n">
        <v>6831</v>
      </c>
      <c r="X2257" s="0" t="n">
        <v>1</v>
      </c>
      <c r="Y2257" s="0" t="s">
        <v>1154</v>
      </c>
      <c r="Z2257" s="0" t="n">
        <v>4120</v>
      </c>
      <c r="AA2257" s="0" t="s">
        <v>54</v>
      </c>
      <c r="AB2257" s="0" t="s">
        <v>54</v>
      </c>
      <c r="AC2257" s="0" t="n">
        <v>23.299</v>
      </c>
      <c r="AD2257" s="0" t="s">
        <v>12079</v>
      </c>
      <c r="AG2257" s="6" t="n">
        <v>42766</v>
      </c>
      <c r="AH2257" s="0" t="n">
        <v>997</v>
      </c>
      <c r="AI2257" s="0" t="n">
        <v>1.073</v>
      </c>
      <c r="AJ2257" s="6" t="n">
        <v>42766</v>
      </c>
      <c r="AK2257" s="0" t="n">
        <v>23.299</v>
      </c>
      <c r="AL2257" s="6" t="n">
        <v>42766</v>
      </c>
      <c r="AM2257" s="0" t="n">
        <v>17.883</v>
      </c>
      <c r="AN2257" s="0" t="n">
        <v>19.233</v>
      </c>
      <c r="AO2257" s="0" t="n">
        <v>11.025</v>
      </c>
      <c r="AP2257" s="0" t="n">
        <v>12.319</v>
      </c>
      <c r="AQ2257" s="0" t="s">
        <v>9305</v>
      </c>
      <c r="AR2257" s="0" t="s">
        <v>58</v>
      </c>
      <c r="AS2257" s="0" t="s">
        <v>1154</v>
      </c>
      <c r="AT2257" s="0" t="n">
        <v>78</v>
      </c>
      <c r="AU2257" s="0" t="n">
        <v>135</v>
      </c>
      <c r="AV2257" s="0" t="s">
        <v>12080</v>
      </c>
      <c r="AX2257" s="0" t="s">
        <v>7372</v>
      </c>
    </row>
    <row r="2258" customFormat="false" ht="15" hidden="false" customHeight="false" outlineLevel="0" collapsed="false">
      <c r="A2258" s="0" t="s">
        <v>12081</v>
      </c>
      <c r="B2258" s="0" t="s">
        <v>9300</v>
      </c>
      <c r="C2258" s="0" t="s">
        <v>12082</v>
      </c>
      <c r="D2258" s="1" t="s">
        <v>12083</v>
      </c>
      <c r="E2258" s="1" t="s">
        <v>12083</v>
      </c>
      <c r="G2258" s="5" t="s">
        <v>12083</v>
      </c>
      <c r="H2258" s="5"/>
      <c r="I2258" s="5"/>
      <c r="J2258" s="5"/>
      <c r="K2258" s="5"/>
      <c r="L2258" s="5"/>
      <c r="M2258" s="5"/>
      <c r="N2258" s="5"/>
      <c r="O2258" s="0" t="s">
        <v>12082</v>
      </c>
      <c r="P2258" s="0" t="s">
        <v>12084</v>
      </c>
      <c r="Q2258" s="0" t="s">
        <v>51</v>
      </c>
      <c r="R2258" s="0" t="s">
        <v>52</v>
      </c>
      <c r="S2258" s="0" t="n">
        <v>18.145</v>
      </c>
      <c r="T2258" s="0" t="n">
        <v>2825</v>
      </c>
      <c r="U2258" s="0" t="n">
        <v>2825</v>
      </c>
      <c r="W2258" s="0" t="s">
        <v>12085</v>
      </c>
      <c r="X2258" s="0" t="n">
        <v>996</v>
      </c>
      <c r="Y2258" s="0" t="s">
        <v>1154</v>
      </c>
      <c r="Z2258" s="0" t="n">
        <v>2825</v>
      </c>
      <c r="AA2258" s="0" t="s">
        <v>54</v>
      </c>
      <c r="AB2258" s="0" t="s">
        <v>54</v>
      </c>
      <c r="AC2258" s="0" t="n">
        <v>60.805</v>
      </c>
      <c r="AD2258" s="0" t="s">
        <v>9615</v>
      </c>
      <c r="AG2258" s="6" t="n">
        <v>42460</v>
      </c>
      <c r="AH2258" s="0" t="n">
        <v>1.068</v>
      </c>
      <c r="AI2258" s="0" t="n">
        <v>1.216</v>
      </c>
      <c r="AJ2258" s="6" t="n">
        <v>42460</v>
      </c>
      <c r="AK2258" s="0" t="n">
        <v>60.805</v>
      </c>
      <c r="AL2258" s="6" t="n">
        <v>42460</v>
      </c>
      <c r="AM2258" s="0" t="n">
        <v>17.087</v>
      </c>
      <c r="AN2258" s="0" t="n">
        <v>19.454</v>
      </c>
      <c r="AO2258" s="0" t="n">
        <v>27.258</v>
      </c>
      <c r="AP2258" s="0" t="n">
        <v>30.456</v>
      </c>
      <c r="AQ2258" s="0" t="s">
        <v>9305</v>
      </c>
      <c r="AR2258" s="0" t="s">
        <v>58</v>
      </c>
      <c r="AS2258" s="0" t="s">
        <v>1154</v>
      </c>
      <c r="AT2258" s="0" t="n">
        <v>350</v>
      </c>
      <c r="AU2258" s="0" t="n">
        <v>385</v>
      </c>
      <c r="AV2258" s="0" t="s">
        <v>12086</v>
      </c>
      <c r="AX2258" s="0" t="s">
        <v>7372</v>
      </c>
      <c r="AY2258" s="0" t="s">
        <v>12087</v>
      </c>
    </row>
    <row r="2259" customFormat="false" ht="15" hidden="false" customHeight="false" outlineLevel="0" collapsed="false">
      <c r="A2259" s="0" t="s">
        <v>12088</v>
      </c>
      <c r="B2259" s="0" t="s">
        <v>9300</v>
      </c>
      <c r="C2259" s="0" t="s">
        <v>12089</v>
      </c>
      <c r="D2259" s="1" t="s">
        <v>12090</v>
      </c>
      <c r="E2259" s="1" t="s">
        <v>12090</v>
      </c>
      <c r="G2259" s="5" t="s">
        <v>12090</v>
      </c>
      <c r="H2259" s="5"/>
      <c r="I2259" s="5"/>
      <c r="J2259" s="5"/>
      <c r="K2259" s="5"/>
      <c r="L2259" s="5"/>
      <c r="M2259" s="5"/>
      <c r="N2259" s="5"/>
      <c r="O2259" s="0" t="s">
        <v>12089</v>
      </c>
      <c r="P2259" s="0" t="s">
        <v>12091</v>
      </c>
      <c r="Q2259" s="0" t="s">
        <v>51</v>
      </c>
      <c r="R2259" s="0" t="s">
        <v>52</v>
      </c>
      <c r="S2259" s="0" t="n">
        <v>3.255</v>
      </c>
      <c r="T2259" s="0" t="n">
        <v>3250</v>
      </c>
      <c r="U2259" s="0" t="n">
        <v>3250</v>
      </c>
      <c r="W2259" s="0" t="s">
        <v>12092</v>
      </c>
      <c r="X2259" s="0" t="n">
        <v>494</v>
      </c>
      <c r="Y2259" s="0" t="s">
        <v>1154</v>
      </c>
      <c r="Z2259" s="0" t="n">
        <v>3250</v>
      </c>
      <c r="AA2259" s="0" t="s">
        <v>54</v>
      </c>
      <c r="AB2259" s="0" t="s">
        <v>54</v>
      </c>
      <c r="AC2259" s="0" t="n">
        <v>24.243</v>
      </c>
      <c r="AD2259" s="0" t="s">
        <v>12093</v>
      </c>
      <c r="AG2259" s="6" t="n">
        <v>42460</v>
      </c>
      <c r="AH2259" s="0" t="n">
        <v>154</v>
      </c>
      <c r="AI2259" s="0" t="n">
        <v>175</v>
      </c>
      <c r="AJ2259" s="6" t="n">
        <v>42460</v>
      </c>
      <c r="AK2259" s="0" t="n">
        <v>24.243</v>
      </c>
      <c r="AL2259" s="6" t="n">
        <v>42460</v>
      </c>
      <c r="AM2259" s="0" t="n">
        <v>5.528</v>
      </c>
      <c r="AN2259" s="0" t="n">
        <v>6.294</v>
      </c>
      <c r="AO2259" s="0" t="n">
        <v>2.079</v>
      </c>
      <c r="AP2259" s="0" t="n">
        <v>2.323</v>
      </c>
      <c r="AQ2259" s="0" t="s">
        <v>9305</v>
      </c>
      <c r="AR2259" s="0" t="s">
        <v>58</v>
      </c>
      <c r="AS2259" s="0" t="s">
        <v>1154</v>
      </c>
      <c r="AT2259" s="0" t="n">
        <v>70</v>
      </c>
      <c r="AU2259" s="0" t="n">
        <v>87</v>
      </c>
      <c r="AV2259" s="0" t="s">
        <v>12094</v>
      </c>
      <c r="AX2259" s="0" t="s">
        <v>7372</v>
      </c>
      <c r="AY2259" s="0" t="s">
        <v>12095</v>
      </c>
    </row>
    <row r="2260" customFormat="false" ht="15" hidden="false" customHeight="false" outlineLevel="0" collapsed="false">
      <c r="A2260" s="0" t="s">
        <v>12096</v>
      </c>
      <c r="B2260" s="0" t="s">
        <v>9300</v>
      </c>
      <c r="C2260" s="0" t="s">
        <v>12097</v>
      </c>
      <c r="D2260" s="1" t="s">
        <v>12098</v>
      </c>
      <c r="E2260" s="1" t="s">
        <v>12098</v>
      </c>
      <c r="G2260" s="5" t="s">
        <v>12098</v>
      </c>
      <c r="H2260" s="5"/>
      <c r="I2260" s="5"/>
      <c r="J2260" s="5"/>
      <c r="K2260" s="5"/>
      <c r="L2260" s="5"/>
      <c r="M2260" s="5"/>
      <c r="N2260" s="5"/>
      <c r="O2260" s="0" t="s">
        <v>12097</v>
      </c>
      <c r="P2260" s="0" t="s">
        <v>12099</v>
      </c>
      <c r="Q2260" s="0" t="s">
        <v>51</v>
      </c>
      <c r="R2260" s="0" t="s">
        <v>52</v>
      </c>
      <c r="S2260" s="0" t="n">
        <v>7.021</v>
      </c>
      <c r="T2260" s="0" t="n">
        <v>2060</v>
      </c>
      <c r="U2260" s="0" t="n">
        <v>2060</v>
      </c>
      <c r="V2260" s="0" t="n">
        <v>2059</v>
      </c>
      <c r="X2260" s="0" t="n">
        <v>995</v>
      </c>
      <c r="Y2260" s="0" t="s">
        <v>1154</v>
      </c>
      <c r="Z2260" s="0" t="n">
        <v>2060</v>
      </c>
      <c r="AA2260" s="0" t="s">
        <v>54</v>
      </c>
      <c r="AB2260" s="0" t="s">
        <v>54</v>
      </c>
      <c r="AC2260" s="0" t="n">
        <v>15.756</v>
      </c>
      <c r="AD2260" s="0" t="s">
        <v>9579</v>
      </c>
      <c r="AG2260" s="6" t="n">
        <v>42460</v>
      </c>
      <c r="AH2260" s="0" t="e">
        <f aca="false">+ac0-17</f>
        <v>#NAME?</v>
      </c>
      <c r="AI2260" s="0" t="e">
        <f aca="false">+ac0-19</f>
        <v>#NAME?</v>
      </c>
      <c r="AJ2260" s="6" t="n">
        <v>42460</v>
      </c>
      <c r="AK2260" s="0" t="n">
        <v>15.756</v>
      </c>
      <c r="AL2260" s="6" t="n">
        <v>42460</v>
      </c>
      <c r="AM2260" s="0" t="n">
        <v>6.422</v>
      </c>
      <c r="AN2260" s="0" t="n">
        <v>7.311</v>
      </c>
      <c r="AO2260" s="0" t="n">
        <v>3.44</v>
      </c>
      <c r="AP2260" s="0" t="n">
        <v>3.844</v>
      </c>
      <c r="AQ2260" s="0" t="s">
        <v>9305</v>
      </c>
      <c r="AR2260" s="0" t="s">
        <v>58</v>
      </c>
      <c r="AS2260" s="0" t="s">
        <v>1154</v>
      </c>
      <c r="AT2260" s="0" t="n">
        <v>117</v>
      </c>
      <c r="AU2260" s="0" t="n">
        <v>175</v>
      </c>
      <c r="AV2260" s="0" t="s">
        <v>9579</v>
      </c>
      <c r="AX2260" s="0" t="s">
        <v>7372</v>
      </c>
    </row>
    <row r="2261" customFormat="false" ht="15" hidden="false" customHeight="false" outlineLevel="0" collapsed="false">
      <c r="A2261" s="0" t="s">
        <v>12100</v>
      </c>
      <c r="B2261" s="0" t="s">
        <v>9300</v>
      </c>
      <c r="C2261" s="0" t="s">
        <v>12101</v>
      </c>
      <c r="D2261" s="1" t="s">
        <v>12102</v>
      </c>
      <c r="E2261" s="1" t="s">
        <v>12102</v>
      </c>
      <c r="G2261" s="5" t="s">
        <v>12102</v>
      </c>
      <c r="H2261" s="5"/>
      <c r="I2261" s="5"/>
      <c r="J2261" s="5"/>
      <c r="K2261" s="5"/>
      <c r="L2261" s="5"/>
      <c r="M2261" s="5"/>
      <c r="N2261" s="5"/>
      <c r="O2261" s="0" t="s">
        <v>12103</v>
      </c>
      <c r="P2261" s="0" t="s">
        <v>12104</v>
      </c>
      <c r="Q2261" s="0" t="s">
        <v>51</v>
      </c>
      <c r="R2261" s="0" t="s">
        <v>52</v>
      </c>
      <c r="S2261" s="0" t="n">
        <v>1</v>
      </c>
      <c r="T2261" s="0" t="n">
        <v>2611</v>
      </c>
      <c r="U2261" s="0" t="n">
        <v>2611</v>
      </c>
      <c r="X2261" s="0" t="n">
        <v>0</v>
      </c>
      <c r="Y2261" s="0" t="s">
        <v>67</v>
      </c>
      <c r="Z2261" s="0" t="s">
        <v>120</v>
      </c>
      <c r="AA2261" s="0" t="s">
        <v>120</v>
      </c>
      <c r="AB2261" s="0" t="s">
        <v>56</v>
      </c>
      <c r="AC2261" s="0" t="s">
        <v>120</v>
      </c>
      <c r="AD2261" s="0" t="s">
        <v>12105</v>
      </c>
      <c r="AG2261" s="6" t="n">
        <v>42735</v>
      </c>
      <c r="AH2261" s="0" t="n">
        <v>-482</v>
      </c>
      <c r="AI2261" s="0" t="n">
        <v>-508</v>
      </c>
      <c r="AK2261" s="0" t="n">
        <v>1.5</v>
      </c>
      <c r="AL2261" s="6" t="n">
        <v>42735</v>
      </c>
      <c r="AM2261" s="0" t="s">
        <v>56</v>
      </c>
      <c r="AN2261" s="0" t="s">
        <v>56</v>
      </c>
      <c r="AO2261" s="0" t="s">
        <v>56</v>
      </c>
      <c r="AP2261" s="0" t="s">
        <v>56</v>
      </c>
      <c r="AQ2261" s="0" t="s">
        <v>70</v>
      </c>
      <c r="AR2261" s="0" t="s">
        <v>70</v>
      </c>
      <c r="AS2261" s="0" t="s">
        <v>67</v>
      </c>
      <c r="AT2261" s="0" t="n">
        <v>5</v>
      </c>
      <c r="AU2261" s="0" t="n">
        <v>0</v>
      </c>
      <c r="AV2261" s="0" t="s">
        <v>10336</v>
      </c>
      <c r="AX2261" s="0" t="s">
        <v>7372</v>
      </c>
    </row>
    <row r="2262" customFormat="false" ht="15" hidden="false" customHeight="false" outlineLevel="0" collapsed="false">
      <c r="A2262" s="0" t="s">
        <v>12106</v>
      </c>
      <c r="B2262" s="0" t="s">
        <v>9300</v>
      </c>
      <c r="C2262" s="0" t="s">
        <v>12107</v>
      </c>
      <c r="D2262" s="1" t="s">
        <v>12108</v>
      </c>
      <c r="E2262" s="1" t="s">
        <v>12108</v>
      </c>
      <c r="G2262" s="5" t="s">
        <v>12108</v>
      </c>
      <c r="H2262" s="5"/>
      <c r="I2262" s="5"/>
      <c r="J2262" s="5"/>
      <c r="K2262" s="5"/>
      <c r="L2262" s="5"/>
      <c r="M2262" s="5"/>
      <c r="N2262" s="5"/>
      <c r="Q2262" s="0" t="s">
        <v>51</v>
      </c>
      <c r="R2262" s="0" t="s">
        <v>52</v>
      </c>
      <c r="S2262" s="0" t="n">
        <v>412</v>
      </c>
      <c r="T2262" s="0" t="n">
        <v>4690</v>
      </c>
      <c r="U2262" s="0" t="n">
        <v>4690</v>
      </c>
      <c r="X2262" s="0" t="n">
        <v>0</v>
      </c>
      <c r="Y2262" s="0" t="s">
        <v>512</v>
      </c>
      <c r="AD2262" s="0" t="s">
        <v>12109</v>
      </c>
      <c r="AG2262" s="6" t="n">
        <v>41759</v>
      </c>
      <c r="AH2262" s="0" t="n">
        <v>19</v>
      </c>
      <c r="AI2262" s="0" t="n">
        <v>27</v>
      </c>
      <c r="AJ2262" s="6" t="n">
        <v>41759</v>
      </c>
      <c r="AK2262" s="0" t="n">
        <v>510</v>
      </c>
      <c r="AL2262" s="6" t="n">
        <v>41759</v>
      </c>
      <c r="AM2262" s="0" t="n">
        <v>124</v>
      </c>
      <c r="AN2262" s="0" t="n">
        <v>171</v>
      </c>
      <c r="AO2262" s="0" t="s">
        <v>56</v>
      </c>
      <c r="AP2262" s="0" t="s">
        <v>56</v>
      </c>
      <c r="AQ2262" s="0" t="s">
        <v>70</v>
      </c>
      <c r="AR2262" s="0" t="s">
        <v>70</v>
      </c>
      <c r="AS2262" s="0" t="s">
        <v>512</v>
      </c>
      <c r="AT2262" s="0" t="n">
        <v>0</v>
      </c>
      <c r="AU2262" s="0" t="n">
        <v>0</v>
      </c>
      <c r="AW2262" s="0" t="s">
        <v>12110</v>
      </c>
      <c r="AX2262" s="0" t="s">
        <v>7372</v>
      </c>
    </row>
    <row r="2263" customFormat="false" ht="15" hidden="false" customHeight="false" outlineLevel="0" collapsed="false">
      <c r="A2263" s="0" t="s">
        <v>12111</v>
      </c>
      <c r="B2263" s="0" t="s">
        <v>9300</v>
      </c>
      <c r="C2263" s="0" t="s">
        <v>12112</v>
      </c>
      <c r="D2263" s="1" t="s">
        <v>12113</v>
      </c>
      <c r="E2263" s="1" t="s">
        <v>12113</v>
      </c>
      <c r="G2263" s="5" t="s">
        <v>12113</v>
      </c>
      <c r="H2263" s="5"/>
      <c r="I2263" s="5"/>
      <c r="J2263" s="5"/>
      <c r="K2263" s="5"/>
      <c r="L2263" s="5"/>
      <c r="M2263" s="5"/>
      <c r="N2263" s="5"/>
      <c r="O2263" s="0" t="s">
        <v>12112</v>
      </c>
      <c r="P2263" s="0" t="s">
        <v>12114</v>
      </c>
      <c r="Q2263" s="0" t="s">
        <v>51</v>
      </c>
      <c r="R2263" s="0" t="s">
        <v>52</v>
      </c>
      <c r="S2263" s="0" t="n">
        <v>3.417</v>
      </c>
      <c r="T2263" s="0" t="n">
        <v>1520</v>
      </c>
      <c r="U2263" s="0" t="n">
        <v>1520</v>
      </c>
      <c r="V2263" s="0" t="n">
        <v>3230</v>
      </c>
      <c r="X2263" s="0" t="n">
        <v>155</v>
      </c>
      <c r="Y2263" s="0" t="s">
        <v>1154</v>
      </c>
      <c r="Z2263" s="0" t="n">
        <v>1520</v>
      </c>
      <c r="AA2263" s="0" t="s">
        <v>54</v>
      </c>
      <c r="AB2263" s="0" t="s">
        <v>54</v>
      </c>
      <c r="AC2263" s="0" t="n">
        <v>7.864</v>
      </c>
      <c r="AD2263" s="0" t="s">
        <v>11452</v>
      </c>
      <c r="AG2263" s="6" t="n">
        <v>42735</v>
      </c>
      <c r="AH2263" s="0" t="n">
        <v>126</v>
      </c>
      <c r="AI2263" s="0" t="n">
        <v>133</v>
      </c>
      <c r="AJ2263" s="6" t="n">
        <v>42735</v>
      </c>
      <c r="AK2263" s="0" t="n">
        <v>7.864</v>
      </c>
      <c r="AL2263" s="6" t="n">
        <v>42735</v>
      </c>
      <c r="AM2263" s="0" t="n">
        <v>2.784</v>
      </c>
      <c r="AN2263" s="0" t="n">
        <v>2.935</v>
      </c>
      <c r="AO2263" s="0" t="n">
        <v>3.437</v>
      </c>
      <c r="AP2263" s="0" t="n">
        <v>3.84</v>
      </c>
      <c r="AQ2263" s="0" t="s">
        <v>9305</v>
      </c>
      <c r="AR2263" s="0" t="s">
        <v>58</v>
      </c>
      <c r="AS2263" s="0" t="s">
        <v>1154</v>
      </c>
      <c r="AT2263" s="0" t="n">
        <v>38</v>
      </c>
      <c r="AU2263" s="0" t="n">
        <v>49</v>
      </c>
      <c r="AV2263" s="0" t="s">
        <v>12115</v>
      </c>
      <c r="AX2263" s="0" t="s">
        <v>7372</v>
      </c>
      <c r="AY2263" s="0" t="s">
        <v>12116</v>
      </c>
    </row>
    <row r="2264" customFormat="false" ht="15" hidden="false" customHeight="false" outlineLevel="0" collapsed="false">
      <c r="A2264" s="0" t="s">
        <v>12117</v>
      </c>
      <c r="B2264" s="0" t="s">
        <v>9300</v>
      </c>
      <c r="C2264" s="0" t="s">
        <v>12118</v>
      </c>
      <c r="D2264" s="1" t="s">
        <v>12119</v>
      </c>
      <c r="E2264" s="1" t="s">
        <v>12119</v>
      </c>
      <c r="G2264" s="5" t="s">
        <v>12119</v>
      </c>
      <c r="H2264" s="5"/>
      <c r="I2264" s="5"/>
      <c r="J2264" s="5"/>
      <c r="K2264" s="5"/>
      <c r="L2264" s="5"/>
      <c r="M2264" s="5"/>
      <c r="N2264" s="5"/>
      <c r="O2264" s="0" t="s">
        <v>12118</v>
      </c>
      <c r="P2264" s="0" t="s">
        <v>12120</v>
      </c>
      <c r="Q2264" s="0" t="s">
        <v>51</v>
      </c>
      <c r="R2264" s="0" t="s">
        <v>52</v>
      </c>
      <c r="S2264" s="0" t="n">
        <v>1.3</v>
      </c>
      <c r="T2264" s="0" t="n">
        <v>1399</v>
      </c>
      <c r="U2264" s="0" t="n">
        <v>1399</v>
      </c>
      <c r="W2264" s="0" t="s">
        <v>12121</v>
      </c>
      <c r="X2264" s="0" t="n">
        <v>272</v>
      </c>
      <c r="Y2264" s="0" t="s">
        <v>1154</v>
      </c>
      <c r="Z2264" s="0" t="n">
        <v>1399</v>
      </c>
      <c r="AA2264" s="0" t="s">
        <v>54</v>
      </c>
      <c r="AB2264" s="0" t="s">
        <v>54</v>
      </c>
      <c r="AC2264" s="0" t="n">
        <v>3.906</v>
      </c>
      <c r="AD2264" s="0" t="s">
        <v>9615</v>
      </c>
      <c r="AG2264" s="6" t="n">
        <v>42460</v>
      </c>
      <c r="AH2264" s="0" t="n">
        <v>54</v>
      </c>
      <c r="AI2264" s="0" t="n">
        <v>62</v>
      </c>
      <c r="AJ2264" s="6" t="n">
        <v>42460</v>
      </c>
      <c r="AK2264" s="0" t="n">
        <v>3.906</v>
      </c>
      <c r="AL2264" s="6" t="n">
        <v>42460</v>
      </c>
      <c r="AM2264" s="0" t="n">
        <v>1.715</v>
      </c>
      <c r="AN2264" s="0" t="n">
        <v>1.953</v>
      </c>
      <c r="AO2264" s="0" t="n">
        <v>378</v>
      </c>
      <c r="AP2264" s="0" t="n">
        <v>422</v>
      </c>
      <c r="AQ2264" s="0" t="s">
        <v>9305</v>
      </c>
      <c r="AR2264" s="0" t="s">
        <v>58</v>
      </c>
      <c r="AS2264" s="0" t="s">
        <v>1154</v>
      </c>
      <c r="AT2264" s="0" t="n">
        <v>22</v>
      </c>
      <c r="AU2264" s="0" t="n">
        <v>55</v>
      </c>
      <c r="AV2264" s="0" t="s">
        <v>7372</v>
      </c>
      <c r="AX2264" s="0" t="s">
        <v>7372</v>
      </c>
    </row>
    <row r="2265" customFormat="false" ht="15" hidden="false" customHeight="false" outlineLevel="0" collapsed="false">
      <c r="A2265" s="0" t="s">
        <v>12122</v>
      </c>
      <c r="B2265" s="0" t="s">
        <v>9300</v>
      </c>
      <c r="C2265" s="0" t="s">
        <v>12123</v>
      </c>
      <c r="D2265" s="1" t="s">
        <v>12124</v>
      </c>
      <c r="E2265" s="1" t="s">
        <v>12124</v>
      </c>
      <c r="G2265" s="5" t="s">
        <v>12124</v>
      </c>
      <c r="H2265" s="5"/>
      <c r="I2265" s="5"/>
      <c r="J2265" s="5"/>
      <c r="K2265" s="5"/>
      <c r="L2265" s="5"/>
      <c r="M2265" s="5"/>
      <c r="N2265" s="5"/>
      <c r="Q2265" s="0" t="s">
        <v>51</v>
      </c>
      <c r="R2265" s="0" t="s">
        <v>539</v>
      </c>
      <c r="S2265" s="0" t="n">
        <v>0</v>
      </c>
      <c r="T2265" s="0" t="n">
        <v>3240</v>
      </c>
      <c r="U2265" s="0" t="n">
        <v>3240</v>
      </c>
      <c r="V2265" s="0" t="n">
        <v>2611</v>
      </c>
      <c r="X2265" s="0" t="n">
        <v>0</v>
      </c>
      <c r="Y2265" s="0" t="s">
        <v>512</v>
      </c>
      <c r="AD2265" s="0" t="s">
        <v>12125</v>
      </c>
      <c r="AG2265" s="6" t="n">
        <v>42613</v>
      </c>
      <c r="AH2265" s="0" t="n">
        <v>-1</v>
      </c>
      <c r="AI2265" s="0" t="n">
        <v>-1</v>
      </c>
      <c r="AK2265" s="0" t="n">
        <v>15</v>
      </c>
      <c r="AL2265" s="6" t="n">
        <v>42613</v>
      </c>
      <c r="AM2265" s="0" t="s">
        <v>56</v>
      </c>
      <c r="AN2265" s="0" t="s">
        <v>56</v>
      </c>
      <c r="AO2265" s="0" t="s">
        <v>56</v>
      </c>
      <c r="AP2265" s="0" t="s">
        <v>56</v>
      </c>
      <c r="AQ2265" s="0" t="s">
        <v>70</v>
      </c>
      <c r="AR2265" s="0" t="s">
        <v>70</v>
      </c>
      <c r="AS2265" s="0" t="s">
        <v>512</v>
      </c>
      <c r="AT2265" s="0" t="n">
        <v>0</v>
      </c>
      <c r="AU2265" s="0" t="n">
        <v>0</v>
      </c>
    </row>
    <row r="2266" customFormat="false" ht="15" hidden="false" customHeight="false" outlineLevel="0" collapsed="false">
      <c r="A2266" s="0" t="s">
        <v>12126</v>
      </c>
      <c r="B2266" s="0" t="s">
        <v>9300</v>
      </c>
      <c r="C2266" s="0" t="s">
        <v>12127</v>
      </c>
      <c r="D2266" s="1" t="s">
        <v>12128</v>
      </c>
      <c r="E2266" s="1" t="s">
        <v>12128</v>
      </c>
      <c r="G2266" s="5" t="s">
        <v>12128</v>
      </c>
      <c r="H2266" s="5"/>
      <c r="I2266" s="5"/>
      <c r="J2266" s="5"/>
      <c r="K2266" s="5"/>
      <c r="L2266" s="5"/>
      <c r="M2266" s="5"/>
      <c r="N2266" s="5"/>
      <c r="O2266" s="0" t="s">
        <v>12127</v>
      </c>
      <c r="P2266" s="0" t="s">
        <v>12129</v>
      </c>
      <c r="Q2266" s="0" t="s">
        <v>51</v>
      </c>
      <c r="R2266" s="0" t="s">
        <v>52</v>
      </c>
      <c r="S2266" s="0" t="n">
        <v>6.622</v>
      </c>
      <c r="T2266" s="0" t="n">
        <v>2751</v>
      </c>
      <c r="U2266" s="0" t="n">
        <v>2751</v>
      </c>
      <c r="V2266" s="0" t="n">
        <v>2823</v>
      </c>
      <c r="W2266" s="0" t="s">
        <v>12130</v>
      </c>
      <c r="X2266" s="0" t="n">
        <v>489</v>
      </c>
      <c r="Y2266" s="0" t="s">
        <v>1154</v>
      </c>
      <c r="Z2266" s="0" t="n">
        <v>2751</v>
      </c>
      <c r="AA2266" s="0" t="s">
        <v>54</v>
      </c>
      <c r="AB2266" s="0" t="s">
        <v>54</v>
      </c>
      <c r="AC2266" s="0" t="n">
        <v>36.307</v>
      </c>
      <c r="AD2266" s="0" t="s">
        <v>9984</v>
      </c>
      <c r="AG2266" s="6" t="n">
        <v>42460</v>
      </c>
      <c r="AH2266" s="0" t="n">
        <v>242</v>
      </c>
      <c r="AI2266" s="0" t="n">
        <v>275</v>
      </c>
      <c r="AJ2266" s="6" t="n">
        <v>42460</v>
      </c>
      <c r="AK2266" s="0" t="n">
        <v>36.307</v>
      </c>
      <c r="AL2266" s="6" t="n">
        <v>42460</v>
      </c>
      <c r="AM2266" s="0" t="n">
        <v>5.208</v>
      </c>
      <c r="AN2266" s="0" t="n">
        <v>5.929</v>
      </c>
      <c r="AO2266" s="0" t="n">
        <v>5.429</v>
      </c>
      <c r="AP2266" s="0" t="n">
        <v>6.067</v>
      </c>
      <c r="AQ2266" s="0" t="s">
        <v>9305</v>
      </c>
      <c r="AR2266" s="0" t="s">
        <v>58</v>
      </c>
      <c r="AS2266" s="0" t="s">
        <v>1154</v>
      </c>
      <c r="AT2266" s="0" t="n">
        <v>135</v>
      </c>
      <c r="AU2266" s="0" t="n">
        <v>156</v>
      </c>
      <c r="AV2266" s="0" t="s">
        <v>12131</v>
      </c>
      <c r="AX2266" s="0" t="s">
        <v>7372</v>
      </c>
      <c r="AY2266" s="0" t="s">
        <v>12132</v>
      </c>
    </row>
    <row r="2267" customFormat="false" ht="15" hidden="false" customHeight="false" outlineLevel="0" collapsed="false">
      <c r="A2267" s="0" t="s">
        <v>12133</v>
      </c>
      <c r="B2267" s="0" t="s">
        <v>9300</v>
      </c>
      <c r="C2267" s="0" t="s">
        <v>12134</v>
      </c>
      <c r="D2267" s="1" t="s">
        <v>12135</v>
      </c>
      <c r="E2267" s="1" t="s">
        <v>12135</v>
      </c>
      <c r="G2267" s="5" t="s">
        <v>12135</v>
      </c>
      <c r="H2267" s="5"/>
      <c r="I2267" s="5"/>
      <c r="J2267" s="5"/>
      <c r="K2267" s="5"/>
      <c r="L2267" s="5"/>
      <c r="M2267" s="5"/>
      <c r="N2267" s="5"/>
      <c r="Q2267" s="0" t="s">
        <v>51</v>
      </c>
      <c r="R2267" s="0" t="s">
        <v>119</v>
      </c>
      <c r="S2267" s="0" t="n">
        <v>0</v>
      </c>
      <c r="T2267" s="0" t="n">
        <v>2229</v>
      </c>
      <c r="U2267" s="0" t="n">
        <v>2229</v>
      </c>
      <c r="X2267" s="0" t="n">
        <v>0</v>
      </c>
      <c r="Y2267" s="0" t="s">
        <v>512</v>
      </c>
      <c r="AD2267" s="0" t="s">
        <v>12136</v>
      </c>
      <c r="AG2267" s="6" t="n">
        <v>42369</v>
      </c>
      <c r="AH2267" s="0" t="n">
        <v>0</v>
      </c>
      <c r="AI2267" s="0" t="n">
        <v>0</v>
      </c>
      <c r="AK2267" s="0" t="n">
        <v>156</v>
      </c>
      <c r="AL2267" s="6" t="n">
        <v>42369</v>
      </c>
      <c r="AM2267" s="0" t="s">
        <v>56</v>
      </c>
      <c r="AN2267" s="0" t="s">
        <v>56</v>
      </c>
      <c r="AO2267" s="0" t="s">
        <v>56</v>
      </c>
      <c r="AP2267" s="0" t="s">
        <v>56</v>
      </c>
      <c r="AQ2267" s="0" t="s">
        <v>70</v>
      </c>
      <c r="AR2267" s="0" t="s">
        <v>70</v>
      </c>
      <c r="AS2267" s="0" t="s">
        <v>512</v>
      </c>
      <c r="AT2267" s="0" t="n">
        <v>0</v>
      </c>
      <c r="AU2267" s="0" t="n">
        <v>0</v>
      </c>
    </row>
    <row r="2268" customFormat="false" ht="15" hidden="false" customHeight="false" outlineLevel="0" collapsed="false">
      <c r="A2268" s="0" t="s">
        <v>12137</v>
      </c>
      <c r="B2268" s="0" t="s">
        <v>9300</v>
      </c>
      <c r="C2268" s="0" t="s">
        <v>12138</v>
      </c>
      <c r="D2268" s="1" t="s">
        <v>12139</v>
      </c>
      <c r="E2268" s="1" t="s">
        <v>12139</v>
      </c>
      <c r="G2268" s="5" t="s">
        <v>12139</v>
      </c>
      <c r="H2268" s="5"/>
      <c r="I2268" s="5"/>
      <c r="J2268" s="5"/>
      <c r="K2268" s="5"/>
      <c r="L2268" s="5"/>
      <c r="M2268" s="5"/>
      <c r="N2268" s="5"/>
      <c r="Q2268" s="0" t="s">
        <v>51</v>
      </c>
      <c r="R2268" s="0" t="s">
        <v>119</v>
      </c>
      <c r="S2268" s="0" t="s">
        <v>56</v>
      </c>
      <c r="X2268" s="0" t="n">
        <v>1</v>
      </c>
      <c r="Y2268" s="0" t="s">
        <v>512</v>
      </c>
      <c r="AD2268" s="0" t="s">
        <v>12140</v>
      </c>
      <c r="AH2268" s="0" t="n">
        <v>35</v>
      </c>
      <c r="AI2268" s="0" t="n">
        <v>38</v>
      </c>
      <c r="AK2268" s="0" t="n">
        <v>740</v>
      </c>
      <c r="AL2268" s="0" t="n">
        <v>2016</v>
      </c>
      <c r="AM2268" s="0" t="s">
        <v>56</v>
      </c>
      <c r="AN2268" s="0" t="s">
        <v>56</v>
      </c>
      <c r="AO2268" s="0" t="s">
        <v>56</v>
      </c>
      <c r="AP2268" s="0" t="s">
        <v>56</v>
      </c>
      <c r="AQ2268" s="0" t="s">
        <v>70</v>
      </c>
      <c r="AR2268" s="0" t="s">
        <v>70</v>
      </c>
      <c r="AS2268" s="0" t="s">
        <v>512</v>
      </c>
      <c r="AT2268" s="0" t="n">
        <v>0</v>
      </c>
      <c r="AU2268" s="0" t="n">
        <v>1</v>
      </c>
      <c r="AV2268" s="0" t="s">
        <v>12141</v>
      </c>
      <c r="AW2268" s="0" t="s">
        <v>12141</v>
      </c>
      <c r="AX2268" s="0" t="s">
        <v>7372</v>
      </c>
    </row>
    <row r="2269" customFormat="false" ht="15" hidden="false" customHeight="false" outlineLevel="0" collapsed="false">
      <c r="A2269" s="0" t="s">
        <v>12142</v>
      </c>
      <c r="B2269" s="0" t="s">
        <v>9300</v>
      </c>
      <c r="C2269" s="0" t="s">
        <v>12143</v>
      </c>
      <c r="D2269" s="1" t="s">
        <v>12144</v>
      </c>
      <c r="E2269" s="1" t="s">
        <v>12144</v>
      </c>
      <c r="G2269" s="5" t="s">
        <v>12144</v>
      </c>
      <c r="H2269" s="5"/>
      <c r="I2269" s="5"/>
      <c r="J2269" s="5"/>
      <c r="K2269" s="5"/>
      <c r="L2269" s="5"/>
      <c r="M2269" s="5"/>
      <c r="N2269" s="5"/>
      <c r="O2269" s="0" t="s">
        <v>12143</v>
      </c>
      <c r="P2269" s="0" t="s">
        <v>12145</v>
      </c>
      <c r="Q2269" s="0" t="s">
        <v>51</v>
      </c>
      <c r="R2269" s="0" t="s">
        <v>52</v>
      </c>
      <c r="S2269" s="0" t="n">
        <v>184</v>
      </c>
      <c r="T2269" s="0" t="n">
        <v>2319</v>
      </c>
      <c r="U2269" s="0" t="n">
        <v>2319</v>
      </c>
      <c r="X2269" s="0" t="n">
        <v>3</v>
      </c>
      <c r="Y2269" s="0" t="s">
        <v>512</v>
      </c>
      <c r="Z2269" s="0" t="n">
        <v>2319</v>
      </c>
      <c r="AA2269" s="0" t="s">
        <v>54</v>
      </c>
      <c r="AB2269" s="0" t="s">
        <v>54</v>
      </c>
      <c r="AC2269" s="0" t="n">
        <v>880</v>
      </c>
      <c r="AD2269" s="0" t="s">
        <v>12146</v>
      </c>
      <c r="AG2269" s="6" t="n">
        <v>42460</v>
      </c>
      <c r="AH2269" s="0" t="n">
        <v>-69</v>
      </c>
      <c r="AI2269" s="0" t="n">
        <v>-79</v>
      </c>
      <c r="AJ2269" s="6" t="n">
        <v>42460</v>
      </c>
      <c r="AK2269" s="0" t="n">
        <v>880</v>
      </c>
      <c r="AL2269" s="6" t="n">
        <v>42460</v>
      </c>
      <c r="AM2269" s="0" t="n">
        <v>550</v>
      </c>
      <c r="AN2269" s="0" t="n">
        <v>626</v>
      </c>
      <c r="AO2269" s="0" t="s">
        <v>56</v>
      </c>
      <c r="AP2269" s="0" t="s">
        <v>56</v>
      </c>
      <c r="AQ2269" s="0" t="s">
        <v>70</v>
      </c>
      <c r="AR2269" s="0" t="s">
        <v>70</v>
      </c>
      <c r="AS2269" s="0" t="s">
        <v>512</v>
      </c>
      <c r="AT2269" s="0" t="n">
        <v>3</v>
      </c>
      <c r="AU2269" s="0" t="n">
        <v>2</v>
      </c>
      <c r="AV2269" s="0" t="s">
        <v>12147</v>
      </c>
      <c r="AX2269" s="0" t="s">
        <v>7372</v>
      </c>
    </row>
    <row r="2270" customFormat="false" ht="15" hidden="false" customHeight="false" outlineLevel="0" collapsed="false">
      <c r="A2270" s="0" t="s">
        <v>12148</v>
      </c>
      <c r="B2270" s="0" t="s">
        <v>9300</v>
      </c>
      <c r="C2270" s="0" t="s">
        <v>12149</v>
      </c>
      <c r="D2270" s="1" t="s">
        <v>12150</v>
      </c>
      <c r="E2270" s="1" t="s">
        <v>12150</v>
      </c>
      <c r="G2270" s="5" t="s">
        <v>12150</v>
      </c>
      <c r="H2270" s="5"/>
      <c r="I2270" s="5"/>
      <c r="J2270" s="5"/>
      <c r="K2270" s="5"/>
      <c r="L2270" s="5"/>
      <c r="M2270" s="5"/>
      <c r="N2270" s="5"/>
      <c r="O2270" s="0" t="s">
        <v>12149</v>
      </c>
      <c r="P2270" s="0" t="s">
        <v>12151</v>
      </c>
      <c r="Q2270" s="0" t="s">
        <v>51</v>
      </c>
      <c r="R2270" s="0" t="s">
        <v>52</v>
      </c>
      <c r="S2270" s="0" t="n">
        <v>665</v>
      </c>
      <c r="T2270" s="0" t="n">
        <v>2620</v>
      </c>
      <c r="U2270" s="0" t="n">
        <v>2620</v>
      </c>
      <c r="W2270" s="0" t="s">
        <v>12152</v>
      </c>
      <c r="X2270" s="0" t="n">
        <v>39</v>
      </c>
      <c r="Y2270" s="0" t="s">
        <v>1154</v>
      </c>
      <c r="Z2270" s="0" t="n">
        <v>2620</v>
      </c>
      <c r="AA2270" s="0" t="s">
        <v>54</v>
      </c>
      <c r="AB2270" s="0" t="s">
        <v>54</v>
      </c>
      <c r="AC2270" s="0" t="n">
        <v>1.829</v>
      </c>
      <c r="AD2270" s="0" t="s">
        <v>12153</v>
      </c>
      <c r="AG2270" s="6" t="n">
        <v>42460</v>
      </c>
      <c r="AH2270" s="0" t="n">
        <v>33</v>
      </c>
      <c r="AI2270" s="0" t="n">
        <v>37</v>
      </c>
      <c r="AJ2270" s="6" t="n">
        <v>42460</v>
      </c>
      <c r="AK2270" s="0" t="n">
        <v>1.829</v>
      </c>
      <c r="AL2270" s="6" t="n">
        <v>42460</v>
      </c>
      <c r="AM2270" s="0" t="n">
        <v>817</v>
      </c>
      <c r="AN2270" s="0" t="n">
        <v>930</v>
      </c>
      <c r="AO2270" s="0" t="n">
        <v>803</v>
      </c>
      <c r="AP2270" s="0" t="n">
        <v>897</v>
      </c>
      <c r="AQ2270" s="0" t="s">
        <v>9305</v>
      </c>
      <c r="AR2270" s="0" t="s">
        <v>58</v>
      </c>
      <c r="AS2270" s="0" t="s">
        <v>1154</v>
      </c>
      <c r="AT2270" s="0" t="n">
        <v>19</v>
      </c>
      <c r="AU2270" s="0" t="n">
        <v>23</v>
      </c>
      <c r="AV2270" s="0" t="s">
        <v>12154</v>
      </c>
      <c r="AX2270" s="0" t="s">
        <v>7372</v>
      </c>
      <c r="AY2270" s="0" t="s">
        <v>11701</v>
      </c>
    </row>
    <row r="2271" customFormat="false" ht="15" hidden="false" customHeight="false" outlineLevel="0" collapsed="false">
      <c r="A2271" s="0" t="s">
        <v>12155</v>
      </c>
      <c r="B2271" s="0" t="s">
        <v>9300</v>
      </c>
      <c r="C2271" s="0" t="s">
        <v>12156</v>
      </c>
      <c r="D2271" s="1" t="s">
        <v>12157</v>
      </c>
      <c r="E2271" s="1" t="s">
        <v>12157</v>
      </c>
      <c r="G2271" s="5" t="s">
        <v>12157</v>
      </c>
      <c r="H2271" s="5"/>
      <c r="I2271" s="5"/>
      <c r="J2271" s="5"/>
      <c r="K2271" s="5"/>
      <c r="L2271" s="5"/>
      <c r="M2271" s="5"/>
      <c r="N2271" s="5"/>
      <c r="O2271" s="0" t="s">
        <v>12156</v>
      </c>
      <c r="P2271" s="0" t="s">
        <v>12158</v>
      </c>
      <c r="Q2271" s="0" t="s">
        <v>51</v>
      </c>
      <c r="R2271" s="0" t="s">
        <v>52</v>
      </c>
      <c r="S2271" s="0" t="n">
        <v>5.135</v>
      </c>
      <c r="T2271" s="0" t="n">
        <v>1051</v>
      </c>
      <c r="U2271" s="0" t="n">
        <v>1051</v>
      </c>
      <c r="X2271" s="0" t="n">
        <v>526</v>
      </c>
      <c r="Y2271" s="0" t="s">
        <v>1154</v>
      </c>
      <c r="Z2271" s="0" t="n">
        <v>1051</v>
      </c>
      <c r="AA2271" s="0" t="s">
        <v>54</v>
      </c>
      <c r="AB2271" s="0" t="s">
        <v>54</v>
      </c>
      <c r="AC2271" s="0" t="n">
        <v>4.823</v>
      </c>
      <c r="AD2271" s="0" t="s">
        <v>9312</v>
      </c>
      <c r="AG2271" s="6" t="n">
        <v>42460</v>
      </c>
      <c r="AH2271" s="0" t="n">
        <v>117</v>
      </c>
      <c r="AI2271" s="0" t="n">
        <v>134</v>
      </c>
      <c r="AJ2271" s="6" t="n">
        <v>42460</v>
      </c>
      <c r="AK2271" s="0" t="n">
        <v>4.823</v>
      </c>
      <c r="AL2271" s="6" t="n">
        <v>42460</v>
      </c>
      <c r="AM2271" s="0" t="n">
        <v>2.684</v>
      </c>
      <c r="AN2271" s="0" t="n">
        <v>3.056</v>
      </c>
      <c r="AO2271" s="0" t="n">
        <v>1.845</v>
      </c>
      <c r="AP2271" s="0" t="n">
        <v>2.061</v>
      </c>
      <c r="AQ2271" s="0" t="s">
        <v>9305</v>
      </c>
      <c r="AR2271" s="0" t="s">
        <v>58</v>
      </c>
      <c r="AS2271" s="0" t="s">
        <v>1154</v>
      </c>
      <c r="AT2271" s="0" t="n">
        <v>7</v>
      </c>
      <c r="AU2271" s="0" t="n">
        <v>50</v>
      </c>
      <c r="AW2271" s="0" t="s">
        <v>9312</v>
      </c>
      <c r="AX2271" s="0" t="s">
        <v>7372</v>
      </c>
    </row>
    <row r="2272" customFormat="false" ht="15" hidden="false" customHeight="false" outlineLevel="0" collapsed="false">
      <c r="A2272" s="0" t="s">
        <v>12159</v>
      </c>
      <c r="B2272" s="0" t="s">
        <v>9300</v>
      </c>
      <c r="C2272" s="0" t="s">
        <v>12160</v>
      </c>
      <c r="D2272" s="1" t="s">
        <v>12161</v>
      </c>
      <c r="E2272" s="1" t="s">
        <v>12161</v>
      </c>
      <c r="G2272" s="5" t="s">
        <v>12161</v>
      </c>
      <c r="H2272" s="5"/>
      <c r="I2272" s="5"/>
      <c r="J2272" s="5"/>
      <c r="K2272" s="5"/>
      <c r="L2272" s="5"/>
      <c r="M2272" s="5"/>
      <c r="N2272" s="5"/>
      <c r="O2272" s="0" t="s">
        <v>12160</v>
      </c>
      <c r="P2272" s="0" t="s">
        <v>12162</v>
      </c>
      <c r="Q2272" s="0" t="s">
        <v>51</v>
      </c>
      <c r="R2272" s="0" t="s">
        <v>52</v>
      </c>
      <c r="S2272" s="0" t="n">
        <v>6.087</v>
      </c>
      <c r="T2272" s="0" t="n">
        <v>1722</v>
      </c>
      <c r="U2272" s="0" t="n">
        <v>1722</v>
      </c>
      <c r="X2272" s="0" t="n">
        <v>250</v>
      </c>
      <c r="Y2272" s="0" t="s">
        <v>1154</v>
      </c>
      <c r="Z2272" s="0" t="n">
        <v>1722</v>
      </c>
      <c r="AA2272" s="0" t="s">
        <v>54</v>
      </c>
      <c r="AB2272" s="0" t="s">
        <v>54</v>
      </c>
      <c r="AC2272" s="0" t="n">
        <v>15.843</v>
      </c>
      <c r="AD2272" s="0" t="s">
        <v>9355</v>
      </c>
      <c r="AG2272" s="6" t="n">
        <v>42735</v>
      </c>
      <c r="AH2272" s="0" t="n">
        <v>358</v>
      </c>
      <c r="AI2272" s="0" t="n">
        <v>378</v>
      </c>
      <c r="AJ2272" s="6" t="n">
        <v>42735</v>
      </c>
      <c r="AK2272" s="0" t="n">
        <v>15.843</v>
      </c>
      <c r="AL2272" s="6" t="n">
        <v>42735</v>
      </c>
      <c r="AM2272" s="0" t="n">
        <v>5.779</v>
      </c>
      <c r="AN2272" s="0" t="n">
        <v>6.092</v>
      </c>
      <c r="AO2272" s="0" t="n">
        <v>14.483</v>
      </c>
      <c r="AP2272" s="0" t="n">
        <v>16.183</v>
      </c>
      <c r="AQ2272" s="0" t="s">
        <v>9305</v>
      </c>
      <c r="AR2272" s="0" t="s">
        <v>58</v>
      </c>
      <c r="AS2272" s="0" t="s">
        <v>1154</v>
      </c>
      <c r="AT2272" s="0" t="n">
        <v>35</v>
      </c>
      <c r="AU2272" s="0" t="n">
        <v>53</v>
      </c>
      <c r="AX2272" s="0" t="s">
        <v>7372</v>
      </c>
    </row>
    <row r="2273" customFormat="false" ht="15" hidden="false" customHeight="false" outlineLevel="0" collapsed="false">
      <c r="A2273" s="0" t="s">
        <v>12163</v>
      </c>
      <c r="B2273" s="0" t="s">
        <v>9300</v>
      </c>
      <c r="C2273" s="0" t="s">
        <v>12164</v>
      </c>
      <c r="D2273" s="1" t="s">
        <v>12165</v>
      </c>
      <c r="E2273" s="1" t="s">
        <v>12165</v>
      </c>
      <c r="G2273" s="5" t="s">
        <v>12165</v>
      </c>
      <c r="H2273" s="5"/>
      <c r="I2273" s="5"/>
      <c r="J2273" s="5"/>
      <c r="K2273" s="5"/>
      <c r="L2273" s="5"/>
      <c r="M2273" s="5"/>
      <c r="N2273" s="5"/>
      <c r="O2273" s="0" t="s">
        <v>12164</v>
      </c>
      <c r="P2273" s="0" t="s">
        <v>12166</v>
      </c>
      <c r="Q2273" s="0" t="s">
        <v>51</v>
      </c>
      <c r="R2273" s="0" t="s">
        <v>52</v>
      </c>
      <c r="S2273" s="0" t="n">
        <v>5.269</v>
      </c>
      <c r="T2273" s="0" t="n">
        <v>2014</v>
      </c>
      <c r="U2273" s="0" t="n">
        <v>2014</v>
      </c>
      <c r="V2273" s="0" t="n">
        <v>2016</v>
      </c>
      <c r="X2273" s="0" t="n">
        <v>335</v>
      </c>
      <c r="Y2273" s="0" t="s">
        <v>1154</v>
      </c>
      <c r="Z2273" s="0" t="n">
        <v>2014</v>
      </c>
      <c r="AA2273" s="0" t="s">
        <v>54</v>
      </c>
      <c r="AB2273" s="0" t="s">
        <v>54</v>
      </c>
      <c r="AC2273" s="0" t="n">
        <v>8.176</v>
      </c>
      <c r="AD2273" s="0" t="s">
        <v>9304</v>
      </c>
      <c r="AG2273" s="6" t="n">
        <v>42460</v>
      </c>
      <c r="AH2273" s="0" t="n">
        <v>266</v>
      </c>
      <c r="AI2273" s="0" t="n">
        <v>303</v>
      </c>
      <c r="AJ2273" s="6" t="n">
        <v>42460</v>
      </c>
      <c r="AK2273" s="0" t="n">
        <v>8.176</v>
      </c>
      <c r="AL2273" s="6" t="n">
        <v>42460</v>
      </c>
      <c r="AM2273" s="0" t="n">
        <v>5.768</v>
      </c>
      <c r="AN2273" s="0" t="n">
        <v>6.566</v>
      </c>
      <c r="AO2273" s="0" t="n">
        <v>4.434</v>
      </c>
      <c r="AP2273" s="0" t="n">
        <v>4.954</v>
      </c>
      <c r="AQ2273" s="0" t="s">
        <v>9305</v>
      </c>
      <c r="AR2273" s="0" t="s">
        <v>58</v>
      </c>
      <c r="AS2273" s="0" t="s">
        <v>1154</v>
      </c>
      <c r="AT2273" s="0" t="n">
        <v>53</v>
      </c>
      <c r="AU2273" s="0" t="n">
        <v>130</v>
      </c>
      <c r="AV2273" s="0" t="s">
        <v>9343</v>
      </c>
      <c r="AX2273" s="0" t="s">
        <v>7372</v>
      </c>
      <c r="AY2273" s="0" t="s">
        <v>12167</v>
      </c>
    </row>
    <row r="2274" customFormat="false" ht="15" hidden="false" customHeight="false" outlineLevel="0" collapsed="false">
      <c r="A2274" s="0" t="s">
        <v>12168</v>
      </c>
      <c r="B2274" s="0" t="s">
        <v>9300</v>
      </c>
      <c r="C2274" s="0" t="s">
        <v>12169</v>
      </c>
      <c r="D2274" s="1" t="s">
        <v>12170</v>
      </c>
      <c r="E2274" s="1" t="s">
        <v>12170</v>
      </c>
      <c r="G2274" s="5" t="s">
        <v>12170</v>
      </c>
      <c r="H2274" s="5"/>
      <c r="I2274" s="5"/>
      <c r="J2274" s="5"/>
      <c r="K2274" s="5"/>
      <c r="L2274" s="5"/>
      <c r="M2274" s="5"/>
      <c r="N2274" s="5"/>
      <c r="O2274" s="0" t="s">
        <v>12169</v>
      </c>
      <c r="P2274" s="0" t="s">
        <v>12171</v>
      </c>
      <c r="Q2274" s="0" t="s">
        <v>51</v>
      </c>
      <c r="R2274" s="0" t="s">
        <v>52</v>
      </c>
      <c r="S2274" s="0" t="n">
        <v>64.817</v>
      </c>
      <c r="T2274" s="0" t="n">
        <v>4690</v>
      </c>
      <c r="U2274" s="0" t="n">
        <v>4690</v>
      </c>
      <c r="V2274" s="0" t="n">
        <v>4690</v>
      </c>
      <c r="X2274" s="0" t="n">
        <v>984</v>
      </c>
      <c r="Y2274" s="0" t="s">
        <v>1154</v>
      </c>
      <c r="Z2274" s="0" t="n">
        <v>4690</v>
      </c>
      <c r="AA2274" s="0" t="s">
        <v>54</v>
      </c>
      <c r="AB2274" s="0" t="s">
        <v>54</v>
      </c>
      <c r="AD2274" s="0" t="s">
        <v>9312</v>
      </c>
      <c r="AG2274" s="6" t="n">
        <v>42460</v>
      </c>
      <c r="AH2274" s="0" t="n">
        <v>527</v>
      </c>
      <c r="AI2274" s="0" t="n">
        <v>600</v>
      </c>
      <c r="AJ2274" s="6" t="n">
        <v>42460</v>
      </c>
      <c r="AK2274" s="0" t="n">
        <v>38.83</v>
      </c>
      <c r="AL2274" s="6" t="n">
        <v>42094</v>
      </c>
      <c r="AM2274" s="0" t="n">
        <v>55.508</v>
      </c>
      <c r="AN2274" s="0" t="n">
        <v>63.195</v>
      </c>
      <c r="AO2274" s="0" t="n">
        <v>9.708</v>
      </c>
      <c r="AP2274" s="0" t="n">
        <v>10.847</v>
      </c>
      <c r="AQ2274" s="0" t="s">
        <v>9305</v>
      </c>
      <c r="AR2274" s="0" t="s">
        <v>58</v>
      </c>
      <c r="AS2274" s="0" t="s">
        <v>1154</v>
      </c>
      <c r="AT2274" s="0" t="n">
        <v>510</v>
      </c>
      <c r="AU2274" s="0" t="n">
        <v>822</v>
      </c>
      <c r="AX2274" s="0" t="s">
        <v>7372</v>
      </c>
    </row>
    <row r="2275" customFormat="false" ht="15" hidden="false" customHeight="false" outlineLevel="0" collapsed="false">
      <c r="A2275" s="0" t="s">
        <v>12172</v>
      </c>
      <c r="B2275" s="0" t="s">
        <v>9300</v>
      </c>
      <c r="C2275" s="0" t="s">
        <v>12173</v>
      </c>
      <c r="D2275" s="1" t="s">
        <v>12174</v>
      </c>
      <c r="E2275" s="1" t="s">
        <v>12174</v>
      </c>
      <c r="G2275" s="5" t="s">
        <v>12174</v>
      </c>
      <c r="H2275" s="5"/>
      <c r="I2275" s="5"/>
      <c r="J2275" s="5"/>
      <c r="K2275" s="5"/>
      <c r="L2275" s="5"/>
      <c r="M2275" s="5"/>
      <c r="N2275" s="5"/>
      <c r="O2275" s="0" t="s">
        <v>12173</v>
      </c>
      <c r="P2275" s="0" t="s">
        <v>12175</v>
      </c>
      <c r="Q2275" s="0" t="s">
        <v>51</v>
      </c>
      <c r="R2275" s="0" t="s">
        <v>52</v>
      </c>
      <c r="S2275" s="0" t="n">
        <v>2.625</v>
      </c>
      <c r="T2275" s="0" t="n">
        <v>2017</v>
      </c>
      <c r="U2275" s="0" t="n">
        <v>2017</v>
      </c>
      <c r="V2275" s="0" t="n">
        <v>2059</v>
      </c>
      <c r="W2275" s="0" t="s">
        <v>12176</v>
      </c>
      <c r="X2275" s="0" t="n">
        <v>953</v>
      </c>
      <c r="Y2275" s="0" t="s">
        <v>1154</v>
      </c>
      <c r="Z2275" s="0" t="n">
        <v>2017</v>
      </c>
      <c r="AA2275" s="0" t="s">
        <v>54</v>
      </c>
      <c r="AB2275" s="0" t="s">
        <v>54</v>
      </c>
      <c r="AC2275" s="0" t="n">
        <v>3.164</v>
      </c>
      <c r="AD2275" s="0" t="s">
        <v>9312</v>
      </c>
      <c r="AG2275" s="6" t="n">
        <v>42460</v>
      </c>
      <c r="AH2275" s="0" t="n">
        <v>141</v>
      </c>
      <c r="AI2275" s="0" t="n">
        <v>161</v>
      </c>
      <c r="AJ2275" s="6" t="n">
        <v>42460</v>
      </c>
      <c r="AK2275" s="0" t="n">
        <v>3.164</v>
      </c>
      <c r="AL2275" s="6" t="n">
        <v>42460</v>
      </c>
      <c r="AM2275" s="0" t="n">
        <v>3.001</v>
      </c>
      <c r="AN2275" s="0" t="n">
        <v>3.416</v>
      </c>
      <c r="AO2275" s="0" t="n">
        <v>2.254</v>
      </c>
      <c r="AP2275" s="0" t="n">
        <v>2.519</v>
      </c>
      <c r="AQ2275" s="0" t="s">
        <v>9305</v>
      </c>
      <c r="AR2275" s="0" t="s">
        <v>58</v>
      </c>
      <c r="AS2275" s="0" t="s">
        <v>1154</v>
      </c>
      <c r="AT2275" s="0" t="n">
        <v>43</v>
      </c>
      <c r="AU2275" s="0" t="n">
        <v>68</v>
      </c>
      <c r="AV2275" s="0" t="s">
        <v>9312</v>
      </c>
      <c r="AX2275" s="0" t="s">
        <v>7372</v>
      </c>
    </row>
    <row r="2276" customFormat="false" ht="15" hidden="false" customHeight="false" outlineLevel="0" collapsed="false">
      <c r="A2276" s="0" t="s">
        <v>12177</v>
      </c>
      <c r="B2276" s="0" t="s">
        <v>9300</v>
      </c>
      <c r="C2276" s="0" t="s">
        <v>12178</v>
      </c>
      <c r="D2276" s="1" t="s">
        <v>12179</v>
      </c>
      <c r="E2276" s="1" t="s">
        <v>12179</v>
      </c>
      <c r="G2276" s="5" t="s">
        <v>12179</v>
      </c>
      <c r="H2276" s="5" t="s">
        <v>12180</v>
      </c>
      <c r="I2276" s="5"/>
      <c r="J2276" s="5"/>
      <c r="K2276" s="5"/>
      <c r="L2276" s="5"/>
      <c r="M2276" s="5"/>
      <c r="N2276" s="5"/>
      <c r="O2276" s="0" t="s">
        <v>12178</v>
      </c>
      <c r="P2276" s="0" t="s">
        <v>12181</v>
      </c>
      <c r="Q2276" s="0" t="s">
        <v>51</v>
      </c>
      <c r="R2276" s="0" t="s">
        <v>52</v>
      </c>
      <c r="S2276" s="0" t="n">
        <v>31.698</v>
      </c>
      <c r="T2276" s="0" t="n">
        <v>1920</v>
      </c>
      <c r="U2276" s="0" t="n">
        <v>1920</v>
      </c>
      <c r="V2276" s="0" t="n">
        <v>1920</v>
      </c>
      <c r="X2276" s="0" t="n">
        <v>996</v>
      </c>
      <c r="Y2276" s="0" t="s">
        <v>1154</v>
      </c>
      <c r="Z2276" s="0" t="n">
        <v>1920</v>
      </c>
      <c r="AA2276" s="0" t="s">
        <v>54</v>
      </c>
      <c r="AB2276" s="0" t="s">
        <v>54</v>
      </c>
      <c r="AC2276" s="0" t="n">
        <v>9.203</v>
      </c>
      <c r="AD2276" s="0" t="s">
        <v>9312</v>
      </c>
      <c r="AG2276" s="6" t="n">
        <v>42460</v>
      </c>
      <c r="AH2276" s="0" t="e">
        <f aca="false">+ac0-281</f>
        <v>#NAME?</v>
      </c>
      <c r="AI2276" s="0" t="e">
        <f aca="false">+ac0-320</f>
        <v>#NAME?</v>
      </c>
      <c r="AJ2276" s="6" t="n">
        <v>42460</v>
      </c>
      <c r="AK2276" s="0" t="n">
        <v>9.203</v>
      </c>
      <c r="AL2276" s="6" t="n">
        <v>42460</v>
      </c>
      <c r="AM2276" s="0" t="n">
        <v>18.733</v>
      </c>
      <c r="AN2276" s="0" t="n">
        <v>21.328</v>
      </c>
      <c r="AO2276" s="0" t="n">
        <v>4.081</v>
      </c>
      <c r="AP2276" s="0" t="n">
        <v>4.56</v>
      </c>
      <c r="AQ2276" s="0" t="s">
        <v>9305</v>
      </c>
      <c r="AR2276" s="0" t="s">
        <v>58</v>
      </c>
      <c r="AS2276" s="0" t="s">
        <v>1154</v>
      </c>
      <c r="AT2276" s="0" t="n">
        <v>85</v>
      </c>
      <c r="AU2276" s="0" t="n">
        <v>166</v>
      </c>
      <c r="AV2276" s="0" t="s">
        <v>7372</v>
      </c>
      <c r="AX2276" s="0" t="s">
        <v>7372</v>
      </c>
    </row>
    <row r="2277" customFormat="false" ht="15" hidden="false" customHeight="false" outlineLevel="0" collapsed="false">
      <c r="A2277" s="0" t="s">
        <v>12182</v>
      </c>
      <c r="B2277" s="0" t="s">
        <v>9300</v>
      </c>
      <c r="C2277" s="0" t="s">
        <v>12183</v>
      </c>
      <c r="D2277" s="1" t="s">
        <v>12184</v>
      </c>
      <c r="E2277" s="1" t="s">
        <v>12184</v>
      </c>
      <c r="G2277" s="5" t="s">
        <v>12184</v>
      </c>
      <c r="H2277" s="5"/>
      <c r="I2277" s="5"/>
      <c r="J2277" s="5"/>
      <c r="K2277" s="5"/>
      <c r="L2277" s="5"/>
      <c r="M2277" s="5"/>
      <c r="N2277" s="5"/>
      <c r="O2277" s="0" t="s">
        <v>12183</v>
      </c>
      <c r="P2277" s="0" t="s">
        <v>12185</v>
      </c>
      <c r="Q2277" s="0" t="s">
        <v>51</v>
      </c>
      <c r="R2277" s="0" t="s">
        <v>52</v>
      </c>
      <c r="S2277" s="0" t="n">
        <v>402</v>
      </c>
      <c r="T2277" s="0" t="n">
        <v>1414</v>
      </c>
      <c r="U2277" s="0" t="n">
        <v>1414</v>
      </c>
      <c r="V2277" s="0" t="n">
        <v>4719</v>
      </c>
      <c r="X2277" s="0" t="n">
        <v>747</v>
      </c>
      <c r="Y2277" s="0" t="s">
        <v>1154</v>
      </c>
      <c r="Z2277" s="0" t="n">
        <v>1414</v>
      </c>
      <c r="AA2277" s="0" t="s">
        <v>54</v>
      </c>
      <c r="AB2277" s="0" t="s">
        <v>54</v>
      </c>
      <c r="AC2277" s="0" t="n">
        <v>1.381</v>
      </c>
      <c r="AD2277" s="0" t="s">
        <v>9387</v>
      </c>
      <c r="AG2277" s="6" t="n">
        <v>42735</v>
      </c>
      <c r="AH2277" s="0" t="n">
        <v>14</v>
      </c>
      <c r="AI2277" s="0" t="n">
        <v>14</v>
      </c>
      <c r="AJ2277" s="6" t="n">
        <v>42735</v>
      </c>
      <c r="AK2277" s="0" t="n">
        <v>1.381</v>
      </c>
      <c r="AL2277" s="6" t="n">
        <v>42735</v>
      </c>
      <c r="AM2277" s="0" t="n">
        <v>1.175</v>
      </c>
      <c r="AN2277" s="0" t="n">
        <v>1.239</v>
      </c>
      <c r="AO2277" s="0" t="n">
        <v>383</v>
      </c>
      <c r="AP2277" s="0" t="n">
        <v>428</v>
      </c>
      <c r="AQ2277" s="0" t="s">
        <v>9305</v>
      </c>
      <c r="AR2277" s="0" t="s">
        <v>58</v>
      </c>
      <c r="AS2277" s="0" t="s">
        <v>1154</v>
      </c>
      <c r="AT2277" s="0" t="n">
        <v>4</v>
      </c>
      <c r="AU2277" s="0" t="n">
        <v>14</v>
      </c>
      <c r="AV2277" s="0" t="s">
        <v>7372</v>
      </c>
      <c r="AW2277" s="0" t="s">
        <v>7372</v>
      </c>
      <c r="AX2277" s="0" t="s">
        <v>7372</v>
      </c>
    </row>
    <row r="2278" customFormat="false" ht="15" hidden="false" customHeight="false" outlineLevel="0" collapsed="false">
      <c r="A2278" s="0" t="s">
        <v>12186</v>
      </c>
      <c r="B2278" s="0" t="s">
        <v>9300</v>
      </c>
      <c r="C2278" s="0" t="s">
        <v>12187</v>
      </c>
      <c r="D2278" s="1" t="s">
        <v>12188</v>
      </c>
      <c r="E2278" s="1" t="s">
        <v>12188</v>
      </c>
      <c r="G2278" s="5" t="s">
        <v>12188</v>
      </c>
      <c r="H2278" s="5"/>
      <c r="I2278" s="5"/>
      <c r="J2278" s="5"/>
      <c r="K2278" s="5"/>
      <c r="L2278" s="5"/>
      <c r="M2278" s="5"/>
      <c r="N2278" s="5"/>
      <c r="O2278" s="0" t="s">
        <v>12187</v>
      </c>
      <c r="P2278" s="0" t="s">
        <v>12189</v>
      </c>
      <c r="Q2278" s="0" t="s">
        <v>51</v>
      </c>
      <c r="R2278" s="0" t="s">
        <v>52</v>
      </c>
      <c r="S2278" s="0" t="n">
        <v>2.634</v>
      </c>
      <c r="T2278" s="0" t="n">
        <v>2652</v>
      </c>
      <c r="U2278" s="0" t="n">
        <v>2652</v>
      </c>
      <c r="W2278" s="0" t="s">
        <v>12190</v>
      </c>
      <c r="X2278" s="0" t="n">
        <v>453</v>
      </c>
      <c r="Y2278" s="0" t="s">
        <v>1154</v>
      </c>
      <c r="Z2278" s="0" t="n">
        <v>2652</v>
      </c>
      <c r="AA2278" s="0" t="s">
        <v>54</v>
      </c>
      <c r="AB2278" s="0" t="s">
        <v>54</v>
      </c>
      <c r="AC2278" s="0" t="n">
        <v>13.437</v>
      </c>
      <c r="AD2278" s="0" t="s">
        <v>9312</v>
      </c>
      <c r="AG2278" s="6" t="n">
        <v>42460</v>
      </c>
      <c r="AH2278" s="0" t="n">
        <v>95</v>
      </c>
      <c r="AI2278" s="0" t="n">
        <v>108</v>
      </c>
      <c r="AJ2278" s="6" t="n">
        <v>42460</v>
      </c>
      <c r="AK2278" s="0" t="n">
        <v>13.437</v>
      </c>
      <c r="AL2278" s="6" t="n">
        <v>42460</v>
      </c>
      <c r="AM2278" s="0" t="n">
        <v>2.567</v>
      </c>
      <c r="AN2278" s="0" t="n">
        <v>2.922</v>
      </c>
      <c r="AO2278" s="0" t="n">
        <v>745</v>
      </c>
      <c r="AP2278" s="0" t="n">
        <v>833</v>
      </c>
      <c r="AQ2278" s="0" t="s">
        <v>9305</v>
      </c>
      <c r="AR2278" s="0" t="s">
        <v>58</v>
      </c>
      <c r="AS2278" s="0" t="s">
        <v>1154</v>
      </c>
      <c r="AT2278" s="0" t="n">
        <v>67</v>
      </c>
      <c r="AU2278" s="0" t="n">
        <v>80</v>
      </c>
      <c r="AV2278" s="0" t="s">
        <v>9312</v>
      </c>
      <c r="AX2278" s="0" t="s">
        <v>7372</v>
      </c>
    </row>
    <row r="2279" customFormat="false" ht="15" hidden="false" customHeight="false" outlineLevel="0" collapsed="false">
      <c r="A2279" s="0" t="s">
        <v>12191</v>
      </c>
      <c r="B2279" s="0" t="s">
        <v>9300</v>
      </c>
      <c r="C2279" s="0" t="s">
        <v>12192</v>
      </c>
      <c r="D2279" s="1" t="s">
        <v>12193</v>
      </c>
      <c r="E2279" s="1" t="s">
        <v>12193</v>
      </c>
      <c r="G2279" s="5" t="s">
        <v>12193</v>
      </c>
      <c r="H2279" s="5"/>
      <c r="I2279" s="5"/>
      <c r="J2279" s="5"/>
      <c r="K2279" s="5"/>
      <c r="L2279" s="5"/>
      <c r="M2279" s="5"/>
      <c r="N2279" s="5"/>
      <c r="O2279" s="0" t="s">
        <v>12192</v>
      </c>
      <c r="P2279" s="0" t="s">
        <v>12194</v>
      </c>
      <c r="Q2279" s="0" t="s">
        <v>51</v>
      </c>
      <c r="R2279" s="0" t="s">
        <v>52</v>
      </c>
      <c r="S2279" s="0" t="n">
        <v>7.151</v>
      </c>
      <c r="T2279" s="0" t="n">
        <v>3011</v>
      </c>
      <c r="U2279" s="0" t="n">
        <v>3011</v>
      </c>
      <c r="V2279" s="0" t="n">
        <v>2899</v>
      </c>
      <c r="W2279" s="0" t="s">
        <v>12195</v>
      </c>
      <c r="X2279" s="0" t="n">
        <v>917</v>
      </c>
      <c r="Y2279" s="0" t="s">
        <v>1154</v>
      </c>
      <c r="Z2279" s="0" t="n">
        <v>3011</v>
      </c>
      <c r="AA2279" s="0" t="s">
        <v>54</v>
      </c>
      <c r="AB2279" s="0" t="s">
        <v>54</v>
      </c>
      <c r="AC2279" s="0" t="n">
        <v>12.705</v>
      </c>
      <c r="AD2279" s="0" t="s">
        <v>9387</v>
      </c>
      <c r="AG2279" s="6" t="n">
        <v>42460</v>
      </c>
      <c r="AH2279" s="0" t="n">
        <v>59</v>
      </c>
      <c r="AI2279" s="0" t="n">
        <v>67</v>
      </c>
      <c r="AJ2279" s="6" t="n">
        <v>42460</v>
      </c>
      <c r="AK2279" s="0" t="n">
        <v>12.705</v>
      </c>
      <c r="AL2279" s="6" t="n">
        <v>42460</v>
      </c>
      <c r="AM2279" s="0" t="n">
        <v>8.532</v>
      </c>
      <c r="AN2279" s="0" t="n">
        <v>9.714</v>
      </c>
      <c r="AO2279" s="0" t="n">
        <v>1.033</v>
      </c>
      <c r="AP2279" s="0" t="n">
        <v>1.154</v>
      </c>
      <c r="AQ2279" s="0" t="s">
        <v>9305</v>
      </c>
      <c r="AR2279" s="0" t="s">
        <v>58</v>
      </c>
      <c r="AS2279" s="0" t="s">
        <v>1154</v>
      </c>
      <c r="AT2279" s="0" t="n">
        <v>101</v>
      </c>
      <c r="AU2279" s="0" t="n">
        <v>159</v>
      </c>
      <c r="AV2279" s="0" t="s">
        <v>12196</v>
      </c>
      <c r="AX2279" s="0" t="s">
        <v>7372</v>
      </c>
      <c r="AY2279" s="0" t="s">
        <v>12197</v>
      </c>
    </row>
    <row r="2280" customFormat="false" ht="15" hidden="false" customHeight="false" outlineLevel="0" collapsed="false">
      <c r="A2280" s="0" t="s">
        <v>12198</v>
      </c>
      <c r="B2280" s="0" t="s">
        <v>9300</v>
      </c>
      <c r="C2280" s="0" t="s">
        <v>12199</v>
      </c>
      <c r="D2280" s="1" t="s">
        <v>12200</v>
      </c>
      <c r="E2280" s="1" t="s">
        <v>12200</v>
      </c>
      <c r="G2280" s="5" t="s">
        <v>12200</v>
      </c>
      <c r="H2280" s="5"/>
      <c r="I2280" s="5"/>
      <c r="J2280" s="5"/>
      <c r="K2280" s="5"/>
      <c r="L2280" s="5"/>
      <c r="M2280" s="5"/>
      <c r="N2280" s="5"/>
      <c r="O2280" s="0" t="s">
        <v>12199</v>
      </c>
      <c r="P2280" s="0" t="s">
        <v>12201</v>
      </c>
      <c r="Q2280" s="0" t="s">
        <v>51</v>
      </c>
      <c r="R2280" s="0" t="s">
        <v>52</v>
      </c>
      <c r="S2280" s="0" t="n">
        <v>275</v>
      </c>
      <c r="T2280" s="0" t="n">
        <v>2110</v>
      </c>
      <c r="U2280" s="0" t="n">
        <v>2110</v>
      </c>
      <c r="W2280" s="0" t="s">
        <v>12202</v>
      </c>
      <c r="X2280" s="0" t="n">
        <v>7</v>
      </c>
      <c r="Y2280" s="0" t="s">
        <v>1154</v>
      </c>
      <c r="Z2280" s="0" t="n">
        <v>2110</v>
      </c>
      <c r="AA2280" s="0" t="s">
        <v>54</v>
      </c>
      <c r="AB2280" s="0" t="s">
        <v>54</v>
      </c>
      <c r="AC2280" s="0" t="n">
        <v>663</v>
      </c>
      <c r="AD2280" s="0" t="s">
        <v>9304</v>
      </c>
      <c r="AG2280" s="6" t="n">
        <v>42460</v>
      </c>
      <c r="AH2280" s="0" t="n">
        <v>20</v>
      </c>
      <c r="AI2280" s="0" t="n">
        <v>23</v>
      </c>
      <c r="AJ2280" s="6" t="n">
        <v>42460</v>
      </c>
      <c r="AK2280" s="0" t="n">
        <v>663</v>
      </c>
      <c r="AL2280" s="6" t="n">
        <v>42460</v>
      </c>
      <c r="AM2280" s="0" t="n">
        <v>626</v>
      </c>
      <c r="AN2280" s="0" t="n">
        <v>712</v>
      </c>
      <c r="AO2280" s="0" t="n">
        <v>867</v>
      </c>
      <c r="AP2280" s="0" t="n">
        <v>969</v>
      </c>
      <c r="AQ2280" s="0" t="s">
        <v>9305</v>
      </c>
      <c r="AR2280" s="0" t="s">
        <v>58</v>
      </c>
      <c r="AS2280" s="0" t="s">
        <v>1154</v>
      </c>
      <c r="AT2280" s="0" t="n">
        <v>5</v>
      </c>
      <c r="AU2280" s="0" t="n">
        <v>4</v>
      </c>
      <c r="AV2280" s="0" t="s">
        <v>7372</v>
      </c>
      <c r="AX2280" s="0" t="s">
        <v>7372</v>
      </c>
      <c r="AY2280" s="0" t="s">
        <v>1179</v>
      </c>
    </row>
    <row r="2281" customFormat="false" ht="15" hidden="false" customHeight="false" outlineLevel="0" collapsed="false">
      <c r="A2281" s="0" t="s">
        <v>12203</v>
      </c>
      <c r="B2281" s="0" t="s">
        <v>9300</v>
      </c>
      <c r="C2281" s="0" t="s">
        <v>12204</v>
      </c>
      <c r="D2281" s="1" t="s">
        <v>12205</v>
      </c>
      <c r="E2281" s="1" t="s">
        <v>12205</v>
      </c>
      <c r="G2281" s="5" t="s">
        <v>12205</v>
      </c>
      <c r="H2281" s="5"/>
      <c r="I2281" s="5"/>
      <c r="J2281" s="5"/>
      <c r="K2281" s="5"/>
      <c r="L2281" s="5"/>
      <c r="M2281" s="5"/>
      <c r="N2281" s="5"/>
      <c r="O2281" s="0" t="s">
        <v>12204</v>
      </c>
      <c r="P2281" s="0" t="s">
        <v>12206</v>
      </c>
      <c r="Q2281" s="0" t="s">
        <v>51</v>
      </c>
      <c r="R2281" s="0" t="s">
        <v>52</v>
      </c>
      <c r="S2281" s="0" t="n">
        <v>1.018</v>
      </c>
      <c r="T2281" s="0" t="n">
        <v>4778</v>
      </c>
      <c r="U2281" s="0" t="n">
        <v>4778</v>
      </c>
      <c r="X2281" s="0" t="n">
        <v>103</v>
      </c>
      <c r="Y2281" s="0" t="s">
        <v>1154</v>
      </c>
      <c r="Z2281" s="0" t="n">
        <v>4778</v>
      </c>
      <c r="AA2281" s="0" t="s">
        <v>54</v>
      </c>
      <c r="AB2281" s="0" t="s">
        <v>54</v>
      </c>
      <c r="AC2281" s="0" t="n">
        <v>1.517</v>
      </c>
      <c r="AD2281" s="0" t="s">
        <v>9387</v>
      </c>
      <c r="AG2281" s="6" t="n">
        <v>42460</v>
      </c>
      <c r="AH2281" s="0" t="n">
        <v>55</v>
      </c>
      <c r="AI2281" s="0" t="n">
        <v>63</v>
      </c>
      <c r="AJ2281" s="6" t="n">
        <v>42460</v>
      </c>
      <c r="AK2281" s="0" t="n">
        <v>1.517</v>
      </c>
      <c r="AL2281" s="6" t="n">
        <v>42460</v>
      </c>
      <c r="AM2281" s="0" t="n">
        <v>1.085</v>
      </c>
      <c r="AN2281" s="0" t="n">
        <v>1.235</v>
      </c>
      <c r="AO2281" s="0" t="n">
        <v>1.45</v>
      </c>
      <c r="AP2281" s="0" t="n">
        <v>1.621</v>
      </c>
      <c r="AQ2281" s="0" t="s">
        <v>9305</v>
      </c>
      <c r="AR2281" s="0" t="s">
        <v>58</v>
      </c>
      <c r="AS2281" s="0" t="s">
        <v>1154</v>
      </c>
      <c r="AT2281" s="0" t="n">
        <v>4</v>
      </c>
      <c r="AU2281" s="0" t="n">
        <v>16</v>
      </c>
      <c r="AV2281" s="0" t="s">
        <v>9362</v>
      </c>
      <c r="AX2281" s="0" t="s">
        <v>7372</v>
      </c>
    </row>
    <row r="2282" customFormat="false" ht="15" hidden="false" customHeight="false" outlineLevel="0" collapsed="false">
      <c r="A2282" s="0" t="s">
        <v>12207</v>
      </c>
      <c r="B2282" s="0" t="s">
        <v>9300</v>
      </c>
      <c r="C2282" s="0" t="s">
        <v>12208</v>
      </c>
      <c r="D2282" s="1" t="s">
        <v>12209</v>
      </c>
      <c r="E2282" s="1" t="s">
        <v>12209</v>
      </c>
      <c r="G2282" s="5" t="s">
        <v>12209</v>
      </c>
      <c r="H2282" s="5"/>
      <c r="I2282" s="5"/>
      <c r="J2282" s="5"/>
      <c r="K2282" s="5"/>
      <c r="L2282" s="5"/>
      <c r="M2282" s="5"/>
      <c r="N2282" s="5"/>
      <c r="O2282" s="0" t="s">
        <v>12208</v>
      </c>
      <c r="P2282" s="0" t="s">
        <v>12210</v>
      </c>
      <c r="Q2282" s="0" t="s">
        <v>51</v>
      </c>
      <c r="R2282" s="0" t="s">
        <v>52</v>
      </c>
      <c r="S2282" s="0" t="n">
        <v>2.281</v>
      </c>
      <c r="T2282" s="0" t="n">
        <v>2899</v>
      </c>
      <c r="U2282" s="0" t="n">
        <v>2899</v>
      </c>
      <c r="W2282" s="0" t="s">
        <v>12211</v>
      </c>
      <c r="X2282" s="0" t="n">
        <v>997</v>
      </c>
      <c r="Y2282" s="0" t="s">
        <v>1154</v>
      </c>
      <c r="Z2282" s="0" t="n">
        <v>2899</v>
      </c>
      <c r="AA2282" s="0" t="s">
        <v>54</v>
      </c>
      <c r="AB2282" s="0" t="s">
        <v>54</v>
      </c>
      <c r="AC2282" s="0" t="n">
        <v>9.464</v>
      </c>
      <c r="AD2282" s="0" t="s">
        <v>9304</v>
      </c>
      <c r="AG2282" s="6" t="n">
        <v>42460</v>
      </c>
      <c r="AH2282" s="0" t="n">
        <v>64</v>
      </c>
      <c r="AI2282" s="0" t="n">
        <v>73</v>
      </c>
      <c r="AJ2282" s="6" t="n">
        <v>42460</v>
      </c>
      <c r="AK2282" s="0" t="n">
        <v>9.464</v>
      </c>
      <c r="AL2282" s="6" t="n">
        <v>42460</v>
      </c>
      <c r="AM2282" s="0" t="n">
        <v>2.021</v>
      </c>
      <c r="AN2282" s="0" t="n">
        <v>2.301</v>
      </c>
      <c r="AO2282" s="0" t="n">
        <v>2.631</v>
      </c>
      <c r="AP2282" s="0" t="n">
        <v>2.94</v>
      </c>
      <c r="AQ2282" s="0" t="s">
        <v>9305</v>
      </c>
      <c r="AR2282" s="0" t="s">
        <v>58</v>
      </c>
      <c r="AS2282" s="0" t="s">
        <v>1154</v>
      </c>
      <c r="AT2282" s="0" t="n">
        <v>57</v>
      </c>
      <c r="AU2282" s="0" t="n">
        <v>68</v>
      </c>
      <c r="AV2282" s="0" t="s">
        <v>9312</v>
      </c>
      <c r="AW2282" s="0" t="s">
        <v>9312</v>
      </c>
      <c r="AX2282" s="0" t="s">
        <v>7372</v>
      </c>
    </row>
    <row r="2283" customFormat="false" ht="15" hidden="false" customHeight="false" outlineLevel="0" collapsed="false">
      <c r="A2283" s="0" t="s">
        <v>12212</v>
      </c>
      <c r="B2283" s="0" t="s">
        <v>9300</v>
      </c>
      <c r="C2283" s="0" t="s">
        <v>12213</v>
      </c>
      <c r="D2283" s="1" t="s">
        <v>12214</v>
      </c>
      <c r="E2283" s="1" t="s">
        <v>12214</v>
      </c>
      <c r="G2283" s="5" t="s">
        <v>12214</v>
      </c>
      <c r="H2283" s="5" t="s">
        <v>12215</v>
      </c>
      <c r="I2283" s="5"/>
      <c r="J2283" s="5"/>
      <c r="K2283" s="5"/>
      <c r="L2283" s="5"/>
      <c r="M2283" s="5"/>
      <c r="N2283" s="5"/>
      <c r="O2283" s="0" t="s">
        <v>12213</v>
      </c>
      <c r="P2283" s="0" t="s">
        <v>12216</v>
      </c>
      <c r="Q2283" s="0" t="s">
        <v>51</v>
      </c>
      <c r="R2283" s="0" t="s">
        <v>52</v>
      </c>
      <c r="S2283" s="0" t="n">
        <v>5.112</v>
      </c>
      <c r="T2283" s="0" t="n">
        <v>2442</v>
      </c>
      <c r="U2283" s="0" t="n">
        <v>2442</v>
      </c>
      <c r="W2283" s="0" t="s">
        <v>12217</v>
      </c>
      <c r="X2283" s="0" t="n">
        <v>302</v>
      </c>
      <c r="Y2283" s="0" t="s">
        <v>7940</v>
      </c>
      <c r="Z2283" s="0" t="n">
        <v>2442</v>
      </c>
      <c r="AA2283" s="0" t="s">
        <v>54</v>
      </c>
      <c r="AB2283" s="0" t="s">
        <v>54</v>
      </c>
      <c r="AC2283" s="0" t="n">
        <v>8.881</v>
      </c>
      <c r="AD2283" s="0" t="s">
        <v>9312</v>
      </c>
      <c r="AG2283" s="6" t="n">
        <v>42460</v>
      </c>
      <c r="AH2283" s="0" t="n">
        <v>40</v>
      </c>
      <c r="AI2283" s="0" t="n">
        <v>45</v>
      </c>
      <c r="AJ2283" s="6" t="n">
        <v>42460</v>
      </c>
      <c r="AK2283" s="0" t="n">
        <v>8.881</v>
      </c>
      <c r="AL2283" s="6" t="n">
        <v>42460</v>
      </c>
      <c r="AM2283" s="0" t="n">
        <v>5.167</v>
      </c>
      <c r="AN2283" s="0" t="n">
        <v>5.882</v>
      </c>
      <c r="AO2283" s="0" t="n">
        <v>1.12</v>
      </c>
      <c r="AP2283" s="0" t="n">
        <v>1.251</v>
      </c>
      <c r="AQ2283" s="0" t="s">
        <v>9305</v>
      </c>
      <c r="AR2283" s="0" t="s">
        <v>58</v>
      </c>
      <c r="AS2283" s="0" t="s">
        <v>7940</v>
      </c>
      <c r="AT2283" s="0" t="n">
        <v>57</v>
      </c>
      <c r="AU2283" s="0" t="n">
        <v>91</v>
      </c>
      <c r="AV2283" s="0" t="s">
        <v>12218</v>
      </c>
      <c r="AX2283" s="0" t="s">
        <v>7372</v>
      </c>
    </row>
    <row r="2284" customFormat="false" ht="15" hidden="false" customHeight="false" outlineLevel="0" collapsed="false">
      <c r="A2284" s="0" t="s">
        <v>12219</v>
      </c>
      <c r="B2284" s="0" t="s">
        <v>9300</v>
      </c>
      <c r="C2284" s="0" t="s">
        <v>12220</v>
      </c>
      <c r="D2284" s="1" t="s">
        <v>12221</v>
      </c>
      <c r="E2284" s="1" t="s">
        <v>12221</v>
      </c>
      <c r="G2284" s="5" t="s">
        <v>12221</v>
      </c>
      <c r="H2284" s="5"/>
      <c r="I2284" s="5"/>
      <c r="J2284" s="5"/>
      <c r="K2284" s="5"/>
      <c r="L2284" s="5"/>
      <c r="M2284" s="5"/>
      <c r="N2284" s="5"/>
      <c r="O2284" s="0" t="s">
        <v>12220</v>
      </c>
      <c r="P2284" s="0" t="s">
        <v>12222</v>
      </c>
      <c r="Q2284" s="0" t="s">
        <v>51</v>
      </c>
      <c r="R2284" s="0" t="s">
        <v>52</v>
      </c>
      <c r="S2284" s="0" t="n">
        <v>804</v>
      </c>
      <c r="T2284" s="0" t="n">
        <v>2651</v>
      </c>
      <c r="U2284" s="0" t="n">
        <v>2651</v>
      </c>
      <c r="V2284" s="0" t="n">
        <v>2829</v>
      </c>
      <c r="X2284" s="0" t="n">
        <v>119</v>
      </c>
      <c r="Y2284" s="0" t="s">
        <v>1154</v>
      </c>
      <c r="Z2284" s="0" t="n">
        <v>2651</v>
      </c>
      <c r="AA2284" s="0" t="s">
        <v>54</v>
      </c>
      <c r="AB2284" s="0" t="s">
        <v>54</v>
      </c>
      <c r="AC2284" s="0" t="n">
        <v>2.885</v>
      </c>
      <c r="AD2284" s="0" t="s">
        <v>9304</v>
      </c>
      <c r="AG2284" s="6" t="n">
        <v>42460</v>
      </c>
      <c r="AH2284" s="0" t="n">
        <v>39</v>
      </c>
      <c r="AI2284" s="0" t="n">
        <v>44</v>
      </c>
      <c r="AJ2284" s="6" t="n">
        <v>42460</v>
      </c>
      <c r="AK2284" s="0" t="n">
        <v>2.885</v>
      </c>
      <c r="AL2284" s="6" t="n">
        <v>42460</v>
      </c>
      <c r="AM2284" s="0" t="n">
        <v>947</v>
      </c>
      <c r="AN2284" s="0" t="n">
        <v>1.078</v>
      </c>
      <c r="AO2284" s="0" t="n">
        <v>580</v>
      </c>
      <c r="AP2284" s="0" t="n">
        <v>648</v>
      </c>
      <c r="AQ2284" s="0" t="s">
        <v>9305</v>
      </c>
      <c r="AR2284" s="0" t="s">
        <v>58</v>
      </c>
      <c r="AS2284" s="0" t="s">
        <v>1154</v>
      </c>
      <c r="AT2284" s="0" t="n">
        <v>9</v>
      </c>
      <c r="AU2284" s="0" t="n">
        <v>29</v>
      </c>
      <c r="AV2284" s="0" t="s">
        <v>9343</v>
      </c>
      <c r="AX2284" s="0" t="s">
        <v>7372</v>
      </c>
    </row>
    <row r="2285" customFormat="false" ht="15" hidden="false" customHeight="false" outlineLevel="0" collapsed="false">
      <c r="A2285" s="0" t="s">
        <v>12223</v>
      </c>
      <c r="B2285" s="0" t="s">
        <v>9300</v>
      </c>
      <c r="C2285" s="0" t="s">
        <v>12224</v>
      </c>
      <c r="D2285" s="1" t="s">
        <v>12225</v>
      </c>
      <c r="E2285" s="1" t="s">
        <v>12225</v>
      </c>
      <c r="G2285" s="5" t="s">
        <v>12225</v>
      </c>
      <c r="H2285" s="5"/>
      <c r="I2285" s="5"/>
      <c r="J2285" s="5"/>
      <c r="K2285" s="5"/>
      <c r="L2285" s="5"/>
      <c r="M2285" s="5"/>
      <c r="N2285" s="5"/>
      <c r="O2285" s="0" t="s">
        <v>12224</v>
      </c>
      <c r="P2285" s="0" t="s">
        <v>12226</v>
      </c>
      <c r="Q2285" s="0" t="s">
        <v>51</v>
      </c>
      <c r="R2285" s="0" t="s">
        <v>52</v>
      </c>
      <c r="S2285" s="0" t="n">
        <v>10.865</v>
      </c>
      <c r="T2285" s="0" t="n">
        <v>1051</v>
      </c>
      <c r="U2285" s="0" t="n">
        <v>1051</v>
      </c>
      <c r="X2285" s="0" t="n">
        <v>398</v>
      </c>
      <c r="Y2285" s="0" t="s">
        <v>1154</v>
      </c>
      <c r="Z2285" s="0" t="n">
        <v>1051</v>
      </c>
      <c r="AA2285" s="0" t="s">
        <v>54</v>
      </c>
      <c r="AB2285" s="0" t="s">
        <v>54</v>
      </c>
      <c r="AC2285" s="0" t="n">
        <v>16.456</v>
      </c>
      <c r="AD2285" s="0" t="s">
        <v>9312</v>
      </c>
      <c r="AG2285" s="6" t="n">
        <v>42460</v>
      </c>
      <c r="AH2285" s="0" t="n">
        <v>488</v>
      </c>
      <c r="AI2285" s="0" t="n">
        <v>556</v>
      </c>
      <c r="AJ2285" s="6" t="n">
        <v>42460</v>
      </c>
      <c r="AK2285" s="0" t="n">
        <v>16.456</v>
      </c>
      <c r="AL2285" s="6" t="n">
        <v>42460</v>
      </c>
      <c r="AM2285" s="0" t="n">
        <v>6.676</v>
      </c>
      <c r="AN2285" s="0" t="n">
        <v>7.601</v>
      </c>
      <c r="AO2285" s="0" t="n">
        <v>11.438</v>
      </c>
      <c r="AP2285" s="0" t="n">
        <v>12.78</v>
      </c>
      <c r="AQ2285" s="0" t="s">
        <v>9305</v>
      </c>
      <c r="AR2285" s="0" t="s">
        <v>58</v>
      </c>
      <c r="AS2285" s="0" t="s">
        <v>1154</v>
      </c>
      <c r="AT2285" s="0" t="n">
        <v>69</v>
      </c>
      <c r="AU2285" s="0" t="n">
        <v>78</v>
      </c>
      <c r="AX2285" s="0" t="s">
        <v>7372</v>
      </c>
    </row>
    <row r="2286" customFormat="false" ht="15" hidden="false" customHeight="false" outlineLevel="0" collapsed="false">
      <c r="A2286" s="0" t="s">
        <v>12227</v>
      </c>
      <c r="B2286" s="0" t="s">
        <v>9300</v>
      </c>
      <c r="C2286" s="0" t="s">
        <v>12228</v>
      </c>
      <c r="D2286" s="1" t="s">
        <v>12229</v>
      </c>
      <c r="E2286" s="1" t="s">
        <v>12229</v>
      </c>
      <c r="G2286" s="5" t="s">
        <v>12229</v>
      </c>
      <c r="H2286" s="5" t="s">
        <v>12230</v>
      </c>
      <c r="I2286" s="5" t="s">
        <v>12231</v>
      </c>
      <c r="J2286" s="5" t="s">
        <v>12232</v>
      </c>
      <c r="K2286" s="5"/>
      <c r="L2286" s="5"/>
      <c r="M2286" s="5"/>
      <c r="N2286" s="5" t="s">
        <v>12233</v>
      </c>
      <c r="O2286" s="0" t="s">
        <v>12228</v>
      </c>
      <c r="P2286" s="0" t="s">
        <v>12234</v>
      </c>
      <c r="Q2286" s="0" t="s">
        <v>51</v>
      </c>
      <c r="R2286" s="0" t="s">
        <v>52</v>
      </c>
      <c r="S2286" s="0" t="n">
        <v>77.58</v>
      </c>
      <c r="T2286" s="0" t="n">
        <v>1920</v>
      </c>
      <c r="U2286" s="0" t="n">
        <v>1920</v>
      </c>
      <c r="W2286" s="0" t="s">
        <v>12235</v>
      </c>
      <c r="X2286" s="0" t="n">
        <v>999</v>
      </c>
      <c r="Y2286" s="0" t="s">
        <v>1154</v>
      </c>
      <c r="Z2286" s="0" t="n">
        <v>1920</v>
      </c>
      <c r="AA2286" s="0" t="s">
        <v>54</v>
      </c>
      <c r="AB2286" s="0" t="s">
        <v>54</v>
      </c>
      <c r="AC2286" s="0" t="n">
        <v>26.339</v>
      </c>
      <c r="AD2286" s="0" t="s">
        <v>9312</v>
      </c>
      <c r="AG2286" s="6" t="n">
        <v>42460</v>
      </c>
      <c r="AH2286" s="0" t="e">
        <f aca="false">+ac0-2.172</f>
        <v>#NAME?</v>
      </c>
      <c r="AI2286" s="0" t="e">
        <f aca="false">+ac0-2.473</f>
        <v>#NAME?</v>
      </c>
      <c r="AJ2286" s="6" t="n">
        <v>42460</v>
      </c>
      <c r="AK2286" s="0" t="n">
        <v>26.339</v>
      </c>
      <c r="AL2286" s="6" t="n">
        <v>42460</v>
      </c>
      <c r="AM2286" s="0" t="n">
        <v>52.442</v>
      </c>
      <c r="AN2286" s="0" t="n">
        <v>59.705</v>
      </c>
      <c r="AO2286" s="0" t="n">
        <v>13.157</v>
      </c>
      <c r="AP2286" s="0" t="n">
        <v>14.701</v>
      </c>
      <c r="AQ2286" s="0" t="s">
        <v>9305</v>
      </c>
      <c r="AR2286" s="0" t="s">
        <v>58</v>
      </c>
      <c r="AS2286" s="0" t="s">
        <v>1154</v>
      </c>
      <c r="AT2286" s="0" t="n">
        <v>189</v>
      </c>
      <c r="AU2286" s="0" t="n">
        <v>232</v>
      </c>
      <c r="AX2286" s="0" t="s">
        <v>7372</v>
      </c>
    </row>
    <row r="2287" customFormat="false" ht="15" hidden="false" customHeight="false" outlineLevel="0" collapsed="false">
      <c r="A2287" s="0" t="s">
        <v>12236</v>
      </c>
      <c r="B2287" s="0" t="s">
        <v>9300</v>
      </c>
      <c r="C2287" s="0" t="s">
        <v>12237</v>
      </c>
      <c r="D2287" s="1" t="s">
        <v>12238</v>
      </c>
      <c r="E2287" s="1" t="s">
        <v>12238</v>
      </c>
      <c r="G2287" s="5" t="s">
        <v>12238</v>
      </c>
      <c r="H2287" s="5"/>
      <c r="I2287" s="5"/>
      <c r="J2287" s="5"/>
      <c r="K2287" s="5"/>
      <c r="L2287" s="5"/>
      <c r="M2287" s="5"/>
      <c r="N2287" s="5"/>
      <c r="O2287" s="0" t="s">
        <v>12237</v>
      </c>
      <c r="P2287" s="0" t="s">
        <v>12239</v>
      </c>
      <c r="Q2287" s="0" t="s">
        <v>51</v>
      </c>
      <c r="R2287" s="0" t="s">
        <v>52</v>
      </c>
      <c r="S2287" s="0" t="n">
        <v>5.746</v>
      </c>
      <c r="T2287" s="0" t="n">
        <v>2059</v>
      </c>
      <c r="U2287" s="0" t="n">
        <v>2059</v>
      </c>
      <c r="W2287" s="0" t="s">
        <v>12240</v>
      </c>
      <c r="X2287" s="0" t="n">
        <v>999</v>
      </c>
      <c r="Y2287" s="0" t="s">
        <v>1154</v>
      </c>
      <c r="Z2287" s="0" t="n">
        <v>2014</v>
      </c>
      <c r="AA2287" s="0" t="s">
        <v>54</v>
      </c>
      <c r="AB2287" s="0" t="s">
        <v>54</v>
      </c>
      <c r="AC2287" s="0" t="n">
        <v>10.146</v>
      </c>
      <c r="AD2287" s="0" t="s">
        <v>9355</v>
      </c>
      <c r="AG2287" s="6" t="n">
        <v>42735</v>
      </c>
      <c r="AH2287" s="0" t="n">
        <v>100</v>
      </c>
      <c r="AI2287" s="0" t="n">
        <v>105</v>
      </c>
      <c r="AJ2287" s="6" t="n">
        <v>42735</v>
      </c>
      <c r="AK2287" s="0" t="n">
        <v>10.146</v>
      </c>
      <c r="AL2287" s="6" t="n">
        <v>42735</v>
      </c>
      <c r="AM2287" s="0" t="n">
        <v>7.576</v>
      </c>
      <c r="AN2287" s="0" t="n">
        <v>7.985</v>
      </c>
      <c r="AO2287" s="0" t="n">
        <v>3.014</v>
      </c>
      <c r="AP2287" s="0" t="n">
        <v>3.368</v>
      </c>
      <c r="AQ2287" s="0" t="s">
        <v>9305</v>
      </c>
      <c r="AR2287" s="0" t="s">
        <v>58</v>
      </c>
      <c r="AS2287" s="0" t="s">
        <v>1154</v>
      </c>
      <c r="AT2287" s="0" t="n">
        <v>48</v>
      </c>
      <c r="AU2287" s="0" t="n">
        <v>132</v>
      </c>
      <c r="AV2287" s="0" t="s">
        <v>7372</v>
      </c>
      <c r="AX2287" s="0" t="s">
        <v>7372</v>
      </c>
      <c r="AY2287" s="0" t="s">
        <v>12241</v>
      </c>
    </row>
    <row r="2288" customFormat="false" ht="15" hidden="false" customHeight="false" outlineLevel="0" collapsed="false">
      <c r="A2288" s="0" t="s">
        <v>12242</v>
      </c>
      <c r="B2288" s="0" t="s">
        <v>9300</v>
      </c>
      <c r="C2288" s="0" t="s">
        <v>12243</v>
      </c>
      <c r="D2288" s="1" t="s">
        <v>12244</v>
      </c>
      <c r="E2288" s="1" t="s">
        <v>12244</v>
      </c>
      <c r="G2288" s="5" t="s">
        <v>12244</v>
      </c>
      <c r="H2288" s="5"/>
      <c r="I2288" s="5"/>
      <c r="J2288" s="5"/>
      <c r="K2288" s="5"/>
      <c r="L2288" s="5"/>
      <c r="M2288" s="5"/>
      <c r="N2288" s="5"/>
      <c r="O2288" s="0" t="s">
        <v>12243</v>
      </c>
      <c r="P2288" s="0" t="s">
        <v>12245</v>
      </c>
      <c r="Q2288" s="0" t="s">
        <v>51</v>
      </c>
      <c r="R2288" s="0" t="s">
        <v>52</v>
      </c>
      <c r="S2288" s="0" t="n">
        <v>7.595</v>
      </c>
      <c r="T2288" s="0" t="n">
        <v>2444</v>
      </c>
      <c r="U2288" s="0" t="n">
        <v>2444</v>
      </c>
      <c r="V2288" s="0" t="n">
        <v>2399</v>
      </c>
      <c r="X2288" s="0" t="n">
        <v>994</v>
      </c>
      <c r="Y2288" s="0" t="s">
        <v>1154</v>
      </c>
      <c r="Z2288" s="0" t="n">
        <v>2444</v>
      </c>
      <c r="AA2288" s="0" t="s">
        <v>54</v>
      </c>
      <c r="AB2288" s="0" t="s">
        <v>54</v>
      </c>
      <c r="AC2288" s="0" t="n">
        <v>8.734</v>
      </c>
      <c r="AD2288" s="0" t="s">
        <v>9355</v>
      </c>
      <c r="AG2288" s="6" t="n">
        <v>42460</v>
      </c>
      <c r="AH2288" s="0" t="e">
        <f aca="false">+ac0-2</f>
        <v>#NAME?</v>
      </c>
      <c r="AI2288" s="0" t="e">
        <f aca="false">+ac0-3</f>
        <v>#NAME?</v>
      </c>
      <c r="AJ2288" s="6" t="n">
        <v>42460</v>
      </c>
      <c r="AK2288" s="0" t="n">
        <v>8.734</v>
      </c>
      <c r="AL2288" s="6" t="n">
        <v>42460</v>
      </c>
      <c r="AM2288" s="0" t="n">
        <v>12.718</v>
      </c>
      <c r="AN2288" s="0" t="n">
        <v>14.479</v>
      </c>
      <c r="AO2288" s="0" t="n">
        <v>6.7</v>
      </c>
      <c r="AP2288" s="0" t="n">
        <v>7.486</v>
      </c>
      <c r="AQ2288" s="0" t="s">
        <v>9305</v>
      </c>
      <c r="AR2288" s="0" t="s">
        <v>58</v>
      </c>
      <c r="AS2288" s="0" t="s">
        <v>1154</v>
      </c>
      <c r="AT2288" s="0" t="n">
        <v>55</v>
      </c>
      <c r="AU2288" s="0" t="n">
        <v>108</v>
      </c>
      <c r="AV2288" s="0" t="s">
        <v>12246</v>
      </c>
      <c r="AX2288" s="0" t="s">
        <v>7372</v>
      </c>
      <c r="AY2288" s="0" t="s">
        <v>12247</v>
      </c>
    </row>
    <row r="2289" customFormat="false" ht="15" hidden="false" customHeight="false" outlineLevel="0" collapsed="false">
      <c r="A2289" s="0" t="s">
        <v>12248</v>
      </c>
      <c r="B2289" s="0" t="s">
        <v>9300</v>
      </c>
      <c r="C2289" s="0" t="s">
        <v>12249</v>
      </c>
      <c r="D2289" s="1" t="s">
        <v>12250</v>
      </c>
      <c r="E2289" s="1" t="s">
        <v>12250</v>
      </c>
      <c r="G2289" s="5" t="s">
        <v>12250</v>
      </c>
      <c r="H2289" s="5"/>
      <c r="I2289" s="5"/>
      <c r="J2289" s="5"/>
      <c r="K2289" s="5"/>
      <c r="L2289" s="5"/>
      <c r="M2289" s="5"/>
      <c r="N2289" s="5"/>
      <c r="O2289" s="0" t="s">
        <v>12249</v>
      </c>
      <c r="P2289" s="0" t="s">
        <v>12251</v>
      </c>
      <c r="Q2289" s="0" t="s">
        <v>51</v>
      </c>
      <c r="R2289" s="0" t="s">
        <v>52</v>
      </c>
      <c r="S2289" s="0" t="n">
        <v>384</v>
      </c>
      <c r="T2289" s="0" t="n">
        <v>2120</v>
      </c>
      <c r="U2289" s="0" t="n">
        <v>2120</v>
      </c>
      <c r="W2289" s="0" t="s">
        <v>12252</v>
      </c>
      <c r="X2289" s="0" t="n">
        <v>17</v>
      </c>
      <c r="Y2289" s="0" t="s">
        <v>1154</v>
      </c>
      <c r="Z2289" s="0" t="n">
        <v>2120</v>
      </c>
      <c r="AA2289" s="0" t="s">
        <v>54</v>
      </c>
      <c r="AB2289" s="0" t="s">
        <v>54</v>
      </c>
      <c r="AC2289" s="0" t="n">
        <v>872</v>
      </c>
      <c r="AD2289" s="0" t="s">
        <v>9312</v>
      </c>
      <c r="AG2289" s="6" t="n">
        <v>42460</v>
      </c>
      <c r="AH2289" s="0" t="n">
        <v>5</v>
      </c>
      <c r="AI2289" s="0" t="n">
        <v>6</v>
      </c>
      <c r="AJ2289" s="6" t="n">
        <v>42460</v>
      </c>
      <c r="AK2289" s="0" t="n">
        <v>872</v>
      </c>
      <c r="AL2289" s="6" t="n">
        <v>42460</v>
      </c>
      <c r="AM2289" s="0" t="n">
        <v>448</v>
      </c>
      <c r="AN2289" s="0" t="n">
        <v>510</v>
      </c>
      <c r="AO2289" s="0" t="n">
        <v>423</v>
      </c>
      <c r="AP2289" s="0" t="n">
        <v>472</v>
      </c>
      <c r="AQ2289" s="0" t="s">
        <v>9305</v>
      </c>
      <c r="AR2289" s="0" t="s">
        <v>58</v>
      </c>
      <c r="AS2289" s="0" t="s">
        <v>1154</v>
      </c>
      <c r="AT2289" s="0" t="n">
        <v>2</v>
      </c>
      <c r="AU2289" s="0" t="n">
        <v>8</v>
      </c>
      <c r="AX2289" s="0" t="s">
        <v>7372</v>
      </c>
      <c r="AY2289" s="0" t="s">
        <v>1263</v>
      </c>
    </row>
    <row r="2290" customFormat="false" ht="15" hidden="false" customHeight="false" outlineLevel="0" collapsed="false">
      <c r="A2290" s="0" t="s">
        <v>12253</v>
      </c>
      <c r="B2290" s="0" t="s">
        <v>9300</v>
      </c>
      <c r="C2290" s="0" t="s">
        <v>12254</v>
      </c>
      <c r="D2290" s="1" t="s">
        <v>12255</v>
      </c>
      <c r="E2290" s="1" t="s">
        <v>12255</v>
      </c>
      <c r="G2290" s="5" t="s">
        <v>12255</v>
      </c>
      <c r="H2290" s="5"/>
      <c r="I2290" s="5"/>
      <c r="J2290" s="5"/>
      <c r="K2290" s="5"/>
      <c r="L2290" s="5"/>
      <c r="M2290" s="5"/>
      <c r="N2290" s="5"/>
      <c r="O2290" s="0" t="s">
        <v>12254</v>
      </c>
      <c r="P2290" s="0" t="s">
        <v>12256</v>
      </c>
      <c r="Q2290" s="0" t="s">
        <v>51</v>
      </c>
      <c r="R2290" s="0" t="s">
        <v>52</v>
      </c>
      <c r="S2290" s="0" t="n">
        <v>1.513</v>
      </c>
      <c r="T2290" s="0" t="n">
        <v>2059</v>
      </c>
      <c r="U2290" s="0" t="n">
        <v>2059</v>
      </c>
      <c r="X2290" s="0" t="n">
        <v>122</v>
      </c>
      <c r="Y2290" s="0" t="s">
        <v>1154</v>
      </c>
      <c r="Z2290" s="0" t="n">
        <v>2059</v>
      </c>
      <c r="AA2290" s="0" t="s">
        <v>54</v>
      </c>
      <c r="AB2290" s="0" t="s">
        <v>54</v>
      </c>
      <c r="AC2290" s="0" t="n">
        <v>5.155</v>
      </c>
      <c r="AD2290" s="0" t="s">
        <v>9312</v>
      </c>
      <c r="AG2290" s="6" t="n">
        <v>42460</v>
      </c>
      <c r="AH2290" s="0" t="n">
        <v>52</v>
      </c>
      <c r="AI2290" s="0" t="n">
        <v>59</v>
      </c>
      <c r="AJ2290" s="6" t="n">
        <v>42460</v>
      </c>
      <c r="AK2290" s="0" t="n">
        <v>5.155</v>
      </c>
      <c r="AL2290" s="6" t="n">
        <v>42460</v>
      </c>
      <c r="AM2290" s="0" t="n">
        <v>1.208</v>
      </c>
      <c r="AN2290" s="0" t="n">
        <v>1.375</v>
      </c>
      <c r="AO2290" s="0" t="n">
        <v>1.457</v>
      </c>
      <c r="AP2290" s="0" t="n">
        <v>1.628</v>
      </c>
      <c r="AQ2290" s="0" t="s">
        <v>9305</v>
      </c>
      <c r="AR2290" s="0" t="s">
        <v>58</v>
      </c>
      <c r="AS2290" s="0" t="s">
        <v>1154</v>
      </c>
      <c r="AT2290" s="0" t="n">
        <v>54</v>
      </c>
      <c r="AU2290" s="0" t="n">
        <v>73</v>
      </c>
      <c r="AV2290" s="0" t="s">
        <v>12257</v>
      </c>
      <c r="AX2290" s="0" t="s">
        <v>7372</v>
      </c>
      <c r="AY2290" s="0" t="s">
        <v>12258</v>
      </c>
    </row>
    <row r="2291" customFormat="false" ht="15" hidden="false" customHeight="false" outlineLevel="0" collapsed="false">
      <c r="A2291" s="0" t="s">
        <v>12259</v>
      </c>
      <c r="B2291" s="0" t="s">
        <v>9300</v>
      </c>
      <c r="C2291" s="0" t="s">
        <v>12260</v>
      </c>
      <c r="D2291" s="1" t="s">
        <v>12261</v>
      </c>
      <c r="E2291" s="1" t="s">
        <v>12261</v>
      </c>
      <c r="G2291" s="5" t="s">
        <v>12261</v>
      </c>
      <c r="H2291" s="5"/>
      <c r="I2291" s="5"/>
      <c r="J2291" s="5"/>
      <c r="K2291" s="5"/>
      <c r="L2291" s="5"/>
      <c r="M2291" s="5"/>
      <c r="N2291" s="5"/>
      <c r="O2291" s="0" t="s">
        <v>12260</v>
      </c>
      <c r="P2291" s="0" t="s">
        <v>12262</v>
      </c>
      <c r="Q2291" s="0" t="s">
        <v>51</v>
      </c>
      <c r="R2291" s="0" t="s">
        <v>52</v>
      </c>
      <c r="S2291" s="0" t="n">
        <v>759</v>
      </c>
      <c r="T2291" s="0" t="n">
        <v>2823</v>
      </c>
      <c r="U2291" s="0" t="n">
        <v>2823</v>
      </c>
      <c r="X2291" s="0" t="n">
        <v>62</v>
      </c>
      <c r="Y2291" s="0" t="s">
        <v>1154</v>
      </c>
      <c r="Z2291" s="0" t="n">
        <v>2823</v>
      </c>
      <c r="AA2291" s="0" t="s">
        <v>54</v>
      </c>
      <c r="AB2291" s="0" t="s">
        <v>54</v>
      </c>
      <c r="AC2291" s="0" t="n">
        <v>3.563</v>
      </c>
      <c r="AD2291" s="0" t="s">
        <v>9355</v>
      </c>
      <c r="AG2291" s="6" t="n">
        <v>42460</v>
      </c>
      <c r="AH2291" s="0" t="n">
        <v>41</v>
      </c>
      <c r="AI2291" s="0" t="n">
        <v>47</v>
      </c>
      <c r="AJ2291" s="6" t="n">
        <v>42460</v>
      </c>
      <c r="AK2291" s="0" t="n">
        <v>3.563</v>
      </c>
      <c r="AL2291" s="6" t="n">
        <v>42460</v>
      </c>
      <c r="AM2291" s="0" t="n">
        <v>715</v>
      </c>
      <c r="AN2291" s="0" t="n">
        <v>814</v>
      </c>
      <c r="AO2291" s="0" t="n">
        <v>821</v>
      </c>
      <c r="AP2291" s="0" t="n">
        <v>917</v>
      </c>
      <c r="AQ2291" s="0" t="s">
        <v>9305</v>
      </c>
      <c r="AR2291" s="0" t="s">
        <v>58</v>
      </c>
      <c r="AS2291" s="0" t="s">
        <v>1154</v>
      </c>
      <c r="AT2291" s="0" t="n">
        <v>28</v>
      </c>
      <c r="AU2291" s="0" t="n">
        <v>31</v>
      </c>
      <c r="AV2291" s="0" t="s">
        <v>12263</v>
      </c>
      <c r="AW2291" s="0" t="s">
        <v>12264</v>
      </c>
      <c r="AX2291" s="0" t="s">
        <v>7372</v>
      </c>
      <c r="AY2291" s="0" t="s">
        <v>12265</v>
      </c>
    </row>
    <row r="2292" customFormat="false" ht="15" hidden="false" customHeight="false" outlineLevel="0" collapsed="false">
      <c r="A2292" s="0" t="s">
        <v>12266</v>
      </c>
      <c r="B2292" s="0" t="s">
        <v>9300</v>
      </c>
      <c r="C2292" s="0" t="s">
        <v>12267</v>
      </c>
      <c r="D2292" s="1" t="s">
        <v>12268</v>
      </c>
      <c r="E2292" s="1" t="s">
        <v>12268</v>
      </c>
      <c r="G2292" s="5" t="s">
        <v>12268</v>
      </c>
      <c r="H2292" s="5"/>
      <c r="I2292" s="5"/>
      <c r="J2292" s="5"/>
      <c r="K2292" s="5"/>
      <c r="L2292" s="5"/>
      <c r="M2292" s="5"/>
      <c r="N2292" s="5"/>
      <c r="O2292" s="0" t="s">
        <v>12267</v>
      </c>
      <c r="P2292" s="0" t="s">
        <v>12269</v>
      </c>
      <c r="Q2292" s="0" t="s">
        <v>51</v>
      </c>
      <c r="R2292" s="0" t="s">
        <v>52</v>
      </c>
      <c r="S2292" s="0" t="n">
        <v>3.09</v>
      </c>
      <c r="T2292" s="0" t="n">
        <v>3299</v>
      </c>
      <c r="U2292" s="0" t="n">
        <v>3299</v>
      </c>
      <c r="V2292" s="0" t="n">
        <v>4614</v>
      </c>
      <c r="X2292" s="0" t="n">
        <v>508</v>
      </c>
      <c r="Y2292" s="0" t="s">
        <v>1154</v>
      </c>
      <c r="Z2292" s="0" t="n">
        <v>3299</v>
      </c>
      <c r="AA2292" s="0" t="s">
        <v>54</v>
      </c>
      <c r="AB2292" s="0" t="s">
        <v>54</v>
      </c>
      <c r="AC2292" s="0" t="n">
        <v>7.606</v>
      </c>
      <c r="AD2292" s="0" t="s">
        <v>9355</v>
      </c>
      <c r="AG2292" s="6" t="n">
        <v>42460</v>
      </c>
      <c r="AH2292" s="0" t="n">
        <v>42</v>
      </c>
      <c r="AI2292" s="0" t="n">
        <v>48</v>
      </c>
      <c r="AJ2292" s="6" t="n">
        <v>42460</v>
      </c>
      <c r="AK2292" s="0" t="n">
        <v>7.606</v>
      </c>
      <c r="AL2292" s="6" t="n">
        <v>42460</v>
      </c>
      <c r="AM2292" s="0" t="n">
        <v>4.156</v>
      </c>
      <c r="AN2292" s="0" t="n">
        <v>4.732</v>
      </c>
      <c r="AO2292" s="0" t="n">
        <v>3.189</v>
      </c>
      <c r="AP2292" s="0" t="n">
        <v>3.564</v>
      </c>
      <c r="AQ2292" s="0" t="s">
        <v>9305</v>
      </c>
      <c r="AR2292" s="0" t="s">
        <v>58</v>
      </c>
      <c r="AS2292" s="0" t="s">
        <v>1154</v>
      </c>
      <c r="AT2292" s="0" t="n">
        <v>62</v>
      </c>
      <c r="AU2292" s="0" t="n">
        <v>77</v>
      </c>
      <c r="AX2292" s="0" t="s">
        <v>7372</v>
      </c>
    </row>
    <row r="2293" customFormat="false" ht="15" hidden="false" customHeight="false" outlineLevel="0" collapsed="false">
      <c r="A2293" s="0" t="s">
        <v>12270</v>
      </c>
      <c r="B2293" s="0" t="s">
        <v>9300</v>
      </c>
      <c r="C2293" s="0" t="s">
        <v>12271</v>
      </c>
      <c r="D2293" s="1" t="s">
        <v>12272</v>
      </c>
      <c r="E2293" s="1" t="s">
        <v>12272</v>
      </c>
      <c r="G2293" s="5" t="s">
        <v>12272</v>
      </c>
      <c r="H2293" s="5"/>
      <c r="I2293" s="5"/>
      <c r="J2293" s="5"/>
      <c r="K2293" s="5"/>
      <c r="L2293" s="5"/>
      <c r="M2293" s="5"/>
      <c r="N2293" s="5"/>
      <c r="O2293" s="0" t="s">
        <v>12271</v>
      </c>
      <c r="P2293" s="0" t="s">
        <v>12273</v>
      </c>
      <c r="Q2293" s="0" t="s">
        <v>51</v>
      </c>
      <c r="R2293" s="0" t="s">
        <v>52</v>
      </c>
      <c r="S2293" s="0" t="n">
        <v>2.219</v>
      </c>
      <c r="T2293" s="0" t="n">
        <v>6201</v>
      </c>
      <c r="U2293" s="0" t="n">
        <v>6201</v>
      </c>
      <c r="W2293" s="0" t="s">
        <v>12274</v>
      </c>
      <c r="X2293" s="0" t="n">
        <v>94</v>
      </c>
      <c r="Y2293" s="0" t="s">
        <v>1154</v>
      </c>
      <c r="Z2293" s="0" t="n">
        <v>6201</v>
      </c>
      <c r="AA2293" s="0" t="s">
        <v>54</v>
      </c>
      <c r="AB2293" s="0" t="s">
        <v>54</v>
      </c>
      <c r="AC2293" s="0" t="n">
        <v>4.578</v>
      </c>
      <c r="AD2293" s="0" t="s">
        <v>9312</v>
      </c>
      <c r="AG2293" s="6" t="n">
        <v>42460</v>
      </c>
      <c r="AH2293" s="0" t="n">
        <v>82</v>
      </c>
      <c r="AI2293" s="0" t="n">
        <v>93</v>
      </c>
      <c r="AJ2293" s="6" t="n">
        <v>42460</v>
      </c>
      <c r="AK2293" s="0" t="n">
        <v>4.578</v>
      </c>
      <c r="AL2293" s="6" t="n">
        <v>42460</v>
      </c>
      <c r="AM2293" s="0" t="n">
        <v>2.559</v>
      </c>
      <c r="AN2293" s="0" t="n">
        <v>2.914</v>
      </c>
      <c r="AO2293" s="0" t="n">
        <v>7.448</v>
      </c>
      <c r="AP2293" s="0" t="n">
        <v>8.322</v>
      </c>
      <c r="AQ2293" s="0" t="s">
        <v>9305</v>
      </c>
      <c r="AR2293" s="0" t="s">
        <v>58</v>
      </c>
      <c r="AS2293" s="0" t="s">
        <v>1154</v>
      </c>
      <c r="AT2293" s="0" t="n">
        <v>16</v>
      </c>
      <c r="AU2293" s="0" t="n">
        <v>29</v>
      </c>
      <c r="AX2293" s="0" t="s">
        <v>7372</v>
      </c>
    </row>
    <row r="2294" customFormat="false" ht="15" hidden="false" customHeight="false" outlineLevel="0" collapsed="false">
      <c r="A2294" s="0" t="s">
        <v>12275</v>
      </c>
      <c r="B2294" s="0" t="s">
        <v>9300</v>
      </c>
      <c r="C2294" s="0" t="s">
        <v>12276</v>
      </c>
      <c r="D2294" s="1" t="s">
        <v>12277</v>
      </c>
      <c r="E2294" s="1" t="s">
        <v>12277</v>
      </c>
      <c r="G2294" s="5" t="s">
        <v>12277</v>
      </c>
      <c r="H2294" s="5"/>
      <c r="I2294" s="5"/>
      <c r="J2294" s="5"/>
      <c r="K2294" s="5"/>
      <c r="L2294" s="5"/>
      <c r="M2294" s="5"/>
      <c r="N2294" s="5"/>
      <c r="O2294" s="0" t="s">
        <v>12276</v>
      </c>
      <c r="P2294" s="0" t="s">
        <v>12278</v>
      </c>
      <c r="Q2294" s="0" t="s">
        <v>51</v>
      </c>
      <c r="R2294" s="0" t="s">
        <v>52</v>
      </c>
      <c r="S2294" s="0" t="n">
        <v>846</v>
      </c>
      <c r="T2294" s="0" t="n">
        <v>2899</v>
      </c>
      <c r="U2294" s="0" t="n">
        <v>2899</v>
      </c>
      <c r="W2294" s="0" t="s">
        <v>12279</v>
      </c>
      <c r="X2294" s="0" t="n">
        <v>128</v>
      </c>
      <c r="Y2294" s="0" t="s">
        <v>1154</v>
      </c>
      <c r="Z2294" s="0" t="n">
        <v>2899</v>
      </c>
      <c r="AA2294" s="0" t="s">
        <v>54</v>
      </c>
      <c r="AB2294" s="0" t="s">
        <v>54</v>
      </c>
      <c r="AC2294" s="0" t="n">
        <v>2.189</v>
      </c>
      <c r="AD2294" s="0" t="s">
        <v>9312</v>
      </c>
      <c r="AG2294" s="6" t="n">
        <v>42460</v>
      </c>
      <c r="AH2294" s="0" t="n">
        <v>51</v>
      </c>
      <c r="AI2294" s="0" t="n">
        <v>58</v>
      </c>
      <c r="AJ2294" s="6" t="n">
        <v>42460</v>
      </c>
      <c r="AK2294" s="0" t="n">
        <v>2.189</v>
      </c>
      <c r="AL2294" s="6" t="n">
        <v>42460</v>
      </c>
      <c r="AM2294" s="0" t="n">
        <v>1.467</v>
      </c>
      <c r="AN2294" s="0" t="n">
        <v>1.671</v>
      </c>
      <c r="AO2294" s="0" t="n">
        <v>704</v>
      </c>
      <c r="AP2294" s="0" t="n">
        <v>787</v>
      </c>
      <c r="AQ2294" s="0" t="s">
        <v>9305</v>
      </c>
      <c r="AR2294" s="0" t="s">
        <v>58</v>
      </c>
      <c r="AS2294" s="0" t="s">
        <v>1154</v>
      </c>
      <c r="AT2294" s="0" t="n">
        <v>19</v>
      </c>
      <c r="AU2294" s="0" t="n">
        <v>31</v>
      </c>
      <c r="AW2294" s="0" t="s">
        <v>9469</v>
      </c>
      <c r="AX2294" s="0" t="s">
        <v>7372</v>
      </c>
      <c r="AY2294" s="0" t="s">
        <v>12280</v>
      </c>
    </row>
    <row r="2295" customFormat="false" ht="15" hidden="false" customHeight="false" outlineLevel="0" collapsed="false">
      <c r="A2295" s="0" t="s">
        <v>12281</v>
      </c>
      <c r="B2295" s="0" t="s">
        <v>9300</v>
      </c>
      <c r="C2295" s="0" t="s">
        <v>12282</v>
      </c>
      <c r="D2295" s="1" t="s">
        <v>12283</v>
      </c>
      <c r="E2295" s="1" t="s">
        <v>12283</v>
      </c>
      <c r="G2295" s="5" t="s">
        <v>12283</v>
      </c>
      <c r="H2295" s="5"/>
      <c r="I2295" s="5"/>
      <c r="J2295" s="5"/>
      <c r="K2295" s="5"/>
      <c r="L2295" s="5"/>
      <c r="M2295" s="5"/>
      <c r="N2295" s="5"/>
      <c r="O2295" s="0" t="s">
        <v>12282</v>
      </c>
      <c r="P2295" s="0" t="s">
        <v>12284</v>
      </c>
      <c r="Q2295" s="0" t="s">
        <v>51</v>
      </c>
      <c r="R2295" s="0" t="s">
        <v>52</v>
      </c>
      <c r="S2295" s="0" t="n">
        <v>6.222</v>
      </c>
      <c r="T2295" s="0" t="n">
        <v>2891</v>
      </c>
      <c r="U2295" s="0" t="n">
        <v>2891</v>
      </c>
      <c r="V2295" s="0" t="n">
        <v>2822</v>
      </c>
      <c r="X2295" s="0" t="n">
        <v>989</v>
      </c>
      <c r="Y2295" s="0" t="s">
        <v>1154</v>
      </c>
      <c r="Z2295" s="0" t="n">
        <v>2891</v>
      </c>
      <c r="AA2295" s="0" t="s">
        <v>54</v>
      </c>
      <c r="AB2295" s="0" t="s">
        <v>54</v>
      </c>
      <c r="AC2295" s="0" t="n">
        <v>18.491</v>
      </c>
      <c r="AD2295" s="0" t="s">
        <v>9822</v>
      </c>
      <c r="AG2295" s="6" t="n">
        <v>42460</v>
      </c>
      <c r="AH2295" s="0" t="n">
        <v>258</v>
      </c>
      <c r="AI2295" s="0" t="n">
        <v>294</v>
      </c>
      <c r="AJ2295" s="6" t="n">
        <v>42460</v>
      </c>
      <c r="AK2295" s="0" t="n">
        <v>18.491</v>
      </c>
      <c r="AL2295" s="6" t="n">
        <v>42460</v>
      </c>
      <c r="AM2295" s="0" t="n">
        <v>6.105</v>
      </c>
      <c r="AN2295" s="0" t="n">
        <v>6.951</v>
      </c>
      <c r="AO2295" s="0" t="n">
        <v>3.656</v>
      </c>
      <c r="AP2295" s="0" t="n">
        <v>4.085</v>
      </c>
      <c r="AQ2295" s="0" t="s">
        <v>9305</v>
      </c>
      <c r="AR2295" s="0" t="s">
        <v>58</v>
      </c>
      <c r="AS2295" s="0" t="s">
        <v>1154</v>
      </c>
      <c r="AT2295" s="0" t="n">
        <v>84</v>
      </c>
      <c r="AU2295" s="0" t="n">
        <v>123</v>
      </c>
      <c r="AV2295" s="0" t="s">
        <v>7372</v>
      </c>
      <c r="AX2295" s="0" t="s">
        <v>7372</v>
      </c>
      <c r="AY2295" s="0" t="s">
        <v>12285</v>
      </c>
    </row>
    <row r="2296" customFormat="false" ht="15" hidden="false" customHeight="false" outlineLevel="0" collapsed="false">
      <c r="A2296" s="0" t="s">
        <v>12286</v>
      </c>
      <c r="B2296" s="0" t="s">
        <v>9300</v>
      </c>
      <c r="C2296" s="0" t="s">
        <v>12287</v>
      </c>
      <c r="D2296" s="1" t="s">
        <v>12288</v>
      </c>
      <c r="E2296" s="1" t="s">
        <v>12288</v>
      </c>
      <c r="G2296" s="5" t="s">
        <v>12288</v>
      </c>
      <c r="H2296" s="5"/>
      <c r="I2296" s="5"/>
      <c r="J2296" s="5"/>
      <c r="K2296" s="5"/>
      <c r="L2296" s="5"/>
      <c r="M2296" s="5"/>
      <c r="N2296" s="5"/>
      <c r="O2296" s="0" t="s">
        <v>12287</v>
      </c>
      <c r="P2296" s="0" t="s">
        <v>12289</v>
      </c>
      <c r="Q2296" s="0" t="s">
        <v>51</v>
      </c>
      <c r="R2296" s="0" t="s">
        <v>52</v>
      </c>
      <c r="S2296" s="0" t="n">
        <v>1.837</v>
      </c>
      <c r="T2296" s="0" t="n">
        <v>2016</v>
      </c>
      <c r="U2296" s="0" t="n">
        <v>2016</v>
      </c>
      <c r="X2296" s="0" t="n">
        <v>341</v>
      </c>
      <c r="Y2296" s="0" t="s">
        <v>1154</v>
      </c>
      <c r="Z2296" s="0" t="n">
        <v>2016</v>
      </c>
      <c r="AA2296" s="0" t="s">
        <v>54</v>
      </c>
      <c r="AB2296" s="0" t="s">
        <v>54</v>
      </c>
      <c r="AC2296" s="0" t="n">
        <v>6.358</v>
      </c>
      <c r="AD2296" s="0" t="s">
        <v>9312</v>
      </c>
      <c r="AG2296" s="6" t="n">
        <v>42460</v>
      </c>
      <c r="AH2296" s="0" t="n">
        <v>30</v>
      </c>
      <c r="AI2296" s="0" t="n">
        <v>34</v>
      </c>
      <c r="AJ2296" s="6" t="n">
        <v>42460</v>
      </c>
      <c r="AK2296" s="0" t="n">
        <v>6.358</v>
      </c>
      <c r="AL2296" s="6" t="n">
        <v>42460</v>
      </c>
      <c r="AM2296" s="0" t="n">
        <v>2.029</v>
      </c>
      <c r="AN2296" s="0" t="n">
        <v>2.31</v>
      </c>
      <c r="AO2296" s="0" t="n">
        <v>1.573</v>
      </c>
      <c r="AP2296" s="0" t="n">
        <v>1.758</v>
      </c>
      <c r="AQ2296" s="0" t="s">
        <v>9305</v>
      </c>
      <c r="AR2296" s="0" t="s">
        <v>58</v>
      </c>
      <c r="AS2296" s="0" t="s">
        <v>1154</v>
      </c>
      <c r="AT2296" s="0" t="n">
        <v>46</v>
      </c>
      <c r="AU2296" s="0" t="n">
        <v>81</v>
      </c>
      <c r="AV2296" s="0" t="s">
        <v>9312</v>
      </c>
      <c r="AX2296" s="0" t="s">
        <v>7372</v>
      </c>
    </row>
    <row r="2297" customFormat="false" ht="15" hidden="false" customHeight="false" outlineLevel="0" collapsed="false">
      <c r="A2297" s="0" t="s">
        <v>12290</v>
      </c>
      <c r="B2297" s="0" t="s">
        <v>9300</v>
      </c>
      <c r="C2297" s="0" t="s">
        <v>12291</v>
      </c>
      <c r="D2297" s="1" t="s">
        <v>12292</v>
      </c>
      <c r="E2297" s="1" t="s">
        <v>12292</v>
      </c>
      <c r="G2297" s="5" t="s">
        <v>12292</v>
      </c>
      <c r="H2297" s="5" t="s">
        <v>12293</v>
      </c>
      <c r="I2297" s="5"/>
      <c r="J2297" s="5"/>
      <c r="K2297" s="5"/>
      <c r="L2297" s="5"/>
      <c r="M2297" s="5"/>
      <c r="N2297" s="5"/>
      <c r="O2297" s="0" t="s">
        <v>12291</v>
      </c>
      <c r="P2297" s="0" t="s">
        <v>12294</v>
      </c>
      <c r="Q2297" s="0" t="s">
        <v>718</v>
      </c>
      <c r="R2297" s="0" t="s">
        <v>52</v>
      </c>
      <c r="S2297" s="0" t="n">
        <v>6.694</v>
      </c>
      <c r="T2297" s="0" t="n">
        <v>8299</v>
      </c>
      <c r="U2297" s="0" t="n">
        <v>8299</v>
      </c>
      <c r="X2297" s="0" t="n">
        <v>882</v>
      </c>
      <c r="Y2297" s="0" t="s">
        <v>1154</v>
      </c>
      <c r="Z2297" s="0" t="n">
        <v>8299</v>
      </c>
      <c r="AA2297" s="0" t="s">
        <v>54</v>
      </c>
      <c r="AB2297" s="0" t="s">
        <v>54</v>
      </c>
      <c r="AC2297" s="0" t="n">
        <v>14.134</v>
      </c>
      <c r="AD2297" s="0" t="s">
        <v>12295</v>
      </c>
      <c r="AG2297" s="6" t="n">
        <v>42735</v>
      </c>
      <c r="AH2297" s="0" t="n">
        <v>309</v>
      </c>
      <c r="AI2297" s="0" t="n">
        <v>325</v>
      </c>
      <c r="AJ2297" s="6" t="n">
        <v>42735</v>
      </c>
      <c r="AK2297" s="0" t="n">
        <v>14.134</v>
      </c>
      <c r="AL2297" s="6" t="n">
        <v>42735</v>
      </c>
      <c r="AM2297" s="0" t="n">
        <v>37.4</v>
      </c>
      <c r="AN2297" s="0" t="n">
        <v>39.424</v>
      </c>
      <c r="AO2297" s="0" t="n">
        <v>15.638</v>
      </c>
      <c r="AP2297" s="0" t="n">
        <v>17.474</v>
      </c>
      <c r="AQ2297" s="0" t="s">
        <v>9305</v>
      </c>
      <c r="AR2297" s="0" t="s">
        <v>58</v>
      </c>
      <c r="AS2297" s="0" t="s">
        <v>1154</v>
      </c>
      <c r="AT2297" s="0" t="n">
        <v>72</v>
      </c>
      <c r="AU2297" s="0" t="n">
        <v>141</v>
      </c>
      <c r="AX2297" s="0" t="s">
        <v>7372</v>
      </c>
    </row>
    <row r="2298" customFormat="false" ht="15" hidden="false" customHeight="false" outlineLevel="0" collapsed="false">
      <c r="A2298" s="0" t="s">
        <v>12296</v>
      </c>
      <c r="B2298" s="0" t="s">
        <v>9300</v>
      </c>
      <c r="C2298" s="0" t="s">
        <v>12297</v>
      </c>
      <c r="D2298" s="1" t="s">
        <v>12298</v>
      </c>
      <c r="E2298" s="1" t="s">
        <v>12298</v>
      </c>
      <c r="G2298" s="5" t="s">
        <v>12298</v>
      </c>
      <c r="H2298" s="5"/>
      <c r="I2298" s="5"/>
      <c r="J2298" s="5"/>
      <c r="K2298" s="5"/>
      <c r="L2298" s="5"/>
      <c r="M2298" s="5"/>
      <c r="N2298" s="5"/>
      <c r="O2298" s="0" t="s">
        <v>12297</v>
      </c>
      <c r="P2298" s="0" t="s">
        <v>12299</v>
      </c>
      <c r="Q2298" s="0" t="s">
        <v>51</v>
      </c>
      <c r="R2298" s="0" t="s">
        <v>52</v>
      </c>
      <c r="S2298" s="0" t="n">
        <v>4.123</v>
      </c>
      <c r="T2298" s="0" t="n">
        <v>2442</v>
      </c>
      <c r="U2298" s="0" t="n">
        <v>2442</v>
      </c>
      <c r="X2298" s="0" t="n">
        <v>992</v>
      </c>
      <c r="Y2298" s="0" t="s">
        <v>1154</v>
      </c>
      <c r="Z2298" s="0" t="n">
        <v>2442</v>
      </c>
      <c r="AA2298" s="0" t="s">
        <v>54</v>
      </c>
      <c r="AB2298" s="0" t="s">
        <v>54</v>
      </c>
      <c r="AC2298" s="0" t="n">
        <v>12.961</v>
      </c>
      <c r="AD2298" s="0" t="s">
        <v>9312</v>
      </c>
      <c r="AG2298" s="6" t="n">
        <v>42460</v>
      </c>
      <c r="AH2298" s="0" t="n">
        <v>121</v>
      </c>
      <c r="AI2298" s="0" t="n">
        <v>138</v>
      </c>
      <c r="AJ2298" s="6" t="n">
        <v>42460</v>
      </c>
      <c r="AK2298" s="0" t="n">
        <v>12.961</v>
      </c>
      <c r="AL2298" s="6" t="n">
        <v>42460</v>
      </c>
      <c r="AM2298" s="0" t="n">
        <v>3.526</v>
      </c>
      <c r="AN2298" s="0" t="n">
        <v>4.015</v>
      </c>
      <c r="AO2298" s="0" t="n">
        <v>1.286</v>
      </c>
      <c r="AP2298" s="0" t="n">
        <v>1.437</v>
      </c>
      <c r="AQ2298" s="0" t="s">
        <v>9305</v>
      </c>
      <c r="AR2298" s="0" t="s">
        <v>58</v>
      </c>
      <c r="AS2298" s="0" t="s">
        <v>1154</v>
      </c>
      <c r="AT2298" s="0" t="n">
        <v>63</v>
      </c>
      <c r="AU2298" s="0" t="n">
        <v>72</v>
      </c>
      <c r="AV2298" s="0" t="s">
        <v>7487</v>
      </c>
      <c r="AX2298" s="0" t="s">
        <v>7372</v>
      </c>
    </row>
    <row r="2299" customFormat="false" ht="15" hidden="false" customHeight="false" outlineLevel="0" collapsed="false">
      <c r="A2299" s="0" t="s">
        <v>12300</v>
      </c>
      <c r="B2299" s="0" t="s">
        <v>9300</v>
      </c>
      <c r="C2299" s="0" t="s">
        <v>12301</v>
      </c>
      <c r="D2299" s="1" t="s">
        <v>12302</v>
      </c>
      <c r="E2299" s="1" t="s">
        <v>12302</v>
      </c>
      <c r="G2299" s="5" t="s">
        <v>12302</v>
      </c>
      <c r="H2299" s="5"/>
      <c r="I2299" s="5"/>
      <c r="J2299" s="5"/>
      <c r="K2299" s="5"/>
      <c r="L2299" s="5"/>
      <c r="M2299" s="5"/>
      <c r="N2299" s="5"/>
      <c r="O2299" s="0" t="s">
        <v>12301</v>
      </c>
      <c r="P2299" s="0" t="s">
        <v>12303</v>
      </c>
      <c r="Q2299" s="0" t="s">
        <v>51</v>
      </c>
      <c r="R2299" s="0" t="s">
        <v>52</v>
      </c>
      <c r="S2299" s="0" t="n">
        <v>25.457</v>
      </c>
      <c r="T2299" s="0" t="n">
        <v>4910</v>
      </c>
      <c r="U2299" s="0" t="n">
        <v>4910</v>
      </c>
      <c r="X2299" s="0" t="n">
        <v>980</v>
      </c>
      <c r="Y2299" s="0" t="s">
        <v>1154</v>
      </c>
      <c r="Z2299" s="0" t="n">
        <v>4910</v>
      </c>
      <c r="AA2299" s="0" t="s">
        <v>54</v>
      </c>
      <c r="AB2299" s="0" t="s">
        <v>54</v>
      </c>
      <c r="AC2299" s="0" t="n">
        <v>73.053</v>
      </c>
      <c r="AD2299" s="0" t="s">
        <v>9494</v>
      </c>
      <c r="AG2299" s="6" t="n">
        <v>42460</v>
      </c>
      <c r="AH2299" s="0" t="n">
        <v>1.913</v>
      </c>
      <c r="AI2299" s="0" t="n">
        <v>2.178</v>
      </c>
      <c r="AJ2299" s="6" t="n">
        <v>42460</v>
      </c>
      <c r="AK2299" s="0" t="n">
        <v>73.053</v>
      </c>
      <c r="AL2299" s="6" t="n">
        <v>42460</v>
      </c>
      <c r="AM2299" s="0" t="n">
        <v>60.749</v>
      </c>
      <c r="AN2299" s="0" t="n">
        <v>69.162</v>
      </c>
      <c r="AO2299" s="0" t="n">
        <v>34.688</v>
      </c>
      <c r="AP2299" s="0" t="n">
        <v>38.758</v>
      </c>
      <c r="AQ2299" s="0" t="s">
        <v>9305</v>
      </c>
      <c r="AR2299" s="0" t="s">
        <v>58</v>
      </c>
      <c r="AS2299" s="0" t="s">
        <v>1154</v>
      </c>
      <c r="AT2299" s="0" t="n">
        <v>97</v>
      </c>
      <c r="AU2299" s="0" t="n">
        <v>135</v>
      </c>
      <c r="AX2299" s="0" t="s">
        <v>7372</v>
      </c>
    </row>
    <row r="2300" customFormat="false" ht="15" hidden="false" customHeight="false" outlineLevel="0" collapsed="false">
      <c r="A2300" s="0" t="s">
        <v>12304</v>
      </c>
      <c r="B2300" s="0" t="s">
        <v>9300</v>
      </c>
      <c r="C2300" s="0" t="s">
        <v>12305</v>
      </c>
      <c r="D2300" s="1" t="s">
        <v>12306</v>
      </c>
      <c r="E2300" s="1" t="s">
        <v>12306</v>
      </c>
      <c r="G2300" s="5" t="s">
        <v>12306</v>
      </c>
      <c r="H2300" s="5"/>
      <c r="I2300" s="5"/>
      <c r="J2300" s="5"/>
      <c r="K2300" s="5"/>
      <c r="L2300" s="5"/>
      <c r="M2300" s="5"/>
      <c r="N2300" s="5"/>
      <c r="O2300" s="0" t="s">
        <v>12305</v>
      </c>
      <c r="P2300" s="0" t="s">
        <v>12307</v>
      </c>
      <c r="Q2300" s="0" t="s">
        <v>51</v>
      </c>
      <c r="R2300" s="0" t="s">
        <v>52</v>
      </c>
      <c r="S2300" s="0" t="n">
        <v>1.13</v>
      </c>
      <c r="T2300" s="0" t="n">
        <v>6201</v>
      </c>
      <c r="U2300" s="0" t="n">
        <v>6201</v>
      </c>
      <c r="X2300" s="0" t="n">
        <v>92</v>
      </c>
      <c r="Y2300" s="0" t="s">
        <v>1154</v>
      </c>
      <c r="Z2300" s="0" t="n">
        <v>6201</v>
      </c>
      <c r="AA2300" s="0" t="s">
        <v>54</v>
      </c>
      <c r="AB2300" s="0" t="s">
        <v>54</v>
      </c>
      <c r="AC2300" s="0" t="n">
        <v>5.627</v>
      </c>
      <c r="AD2300" s="0" t="s">
        <v>9312</v>
      </c>
      <c r="AG2300" s="6" t="n">
        <v>42735</v>
      </c>
      <c r="AH2300" s="0" t="n">
        <v>200</v>
      </c>
      <c r="AI2300" s="0" t="n">
        <v>211</v>
      </c>
      <c r="AJ2300" s="6" t="n">
        <v>42735</v>
      </c>
      <c r="AK2300" s="0" t="n">
        <v>5.627</v>
      </c>
      <c r="AL2300" s="6" t="n">
        <v>42735</v>
      </c>
      <c r="AM2300" s="0" t="n">
        <v>2.506</v>
      </c>
      <c r="AN2300" s="0" t="n">
        <v>2.642</v>
      </c>
      <c r="AO2300" s="0" t="n">
        <v>6.704</v>
      </c>
      <c r="AP2300" s="0" t="n">
        <v>7.491</v>
      </c>
      <c r="AQ2300" s="0" t="s">
        <v>9305</v>
      </c>
      <c r="AR2300" s="0" t="s">
        <v>58</v>
      </c>
      <c r="AS2300" s="0" t="s">
        <v>1154</v>
      </c>
      <c r="AT2300" s="0" t="n">
        <v>39</v>
      </c>
      <c r="AU2300" s="0" t="n">
        <v>47</v>
      </c>
      <c r="AX2300" s="0" t="s">
        <v>7372</v>
      </c>
      <c r="AY2300" s="0" t="s">
        <v>12308</v>
      </c>
    </row>
    <row r="2301" customFormat="false" ht="15" hidden="false" customHeight="false" outlineLevel="0" collapsed="false">
      <c r="A2301" s="0" t="s">
        <v>12309</v>
      </c>
      <c r="B2301" s="0" t="s">
        <v>9300</v>
      </c>
      <c r="C2301" s="0" t="s">
        <v>12310</v>
      </c>
      <c r="D2301" s="1" t="s">
        <v>12311</v>
      </c>
      <c r="E2301" s="1" t="s">
        <v>12311</v>
      </c>
      <c r="G2301" s="5" t="s">
        <v>12311</v>
      </c>
      <c r="H2301" s="5"/>
      <c r="I2301" s="5"/>
      <c r="J2301" s="5"/>
      <c r="K2301" s="5"/>
      <c r="L2301" s="5"/>
      <c r="M2301" s="5"/>
      <c r="N2301" s="5"/>
      <c r="O2301" s="0" t="s">
        <v>12310</v>
      </c>
      <c r="P2301" s="0" t="s">
        <v>12312</v>
      </c>
      <c r="Q2301" s="0" t="s">
        <v>51</v>
      </c>
      <c r="R2301" s="0" t="s">
        <v>52</v>
      </c>
      <c r="S2301" s="0" t="n">
        <v>138</v>
      </c>
      <c r="T2301" s="0" t="n">
        <v>2670</v>
      </c>
      <c r="U2301" s="0" t="n">
        <v>2670</v>
      </c>
      <c r="X2301" s="0" t="n">
        <v>48</v>
      </c>
      <c r="Y2301" s="0" t="s">
        <v>53</v>
      </c>
      <c r="Z2301" s="0" t="n">
        <v>2670</v>
      </c>
      <c r="AA2301" s="0" t="s">
        <v>54</v>
      </c>
      <c r="AB2301" s="0" t="s">
        <v>54</v>
      </c>
      <c r="AC2301" s="0" t="n">
        <v>747</v>
      </c>
      <c r="AD2301" s="0" t="s">
        <v>9494</v>
      </c>
      <c r="AG2301" s="6" t="n">
        <v>42460</v>
      </c>
      <c r="AH2301" s="0" t="n">
        <v>-13</v>
      </c>
      <c r="AI2301" s="0" t="n">
        <v>-15</v>
      </c>
      <c r="AJ2301" s="6" t="n">
        <v>42460</v>
      </c>
      <c r="AK2301" s="0" t="n">
        <v>747</v>
      </c>
      <c r="AL2301" s="6" t="n">
        <v>42460</v>
      </c>
      <c r="AM2301" s="0" t="n">
        <v>198</v>
      </c>
      <c r="AN2301" s="0" t="n">
        <v>225</v>
      </c>
      <c r="AO2301" s="0" t="n">
        <v>111</v>
      </c>
      <c r="AP2301" s="0" t="n">
        <v>124</v>
      </c>
      <c r="AQ2301" s="0" t="s">
        <v>9305</v>
      </c>
      <c r="AR2301" s="0" t="s">
        <v>58</v>
      </c>
      <c r="AS2301" s="0" t="s">
        <v>53</v>
      </c>
      <c r="AT2301" s="0" t="n">
        <v>6</v>
      </c>
      <c r="AU2301" s="0" t="n">
        <v>6</v>
      </c>
      <c r="AV2301" s="0" t="s">
        <v>12313</v>
      </c>
      <c r="AX2301" s="0" t="s">
        <v>7372</v>
      </c>
      <c r="AY2301" s="0" t="s">
        <v>12314</v>
      </c>
    </row>
    <row r="2302" customFormat="false" ht="15" hidden="false" customHeight="false" outlineLevel="0" collapsed="false">
      <c r="A2302" s="0" t="s">
        <v>12315</v>
      </c>
      <c r="B2302" s="0" t="s">
        <v>9300</v>
      </c>
      <c r="C2302" s="0" t="s">
        <v>12316</v>
      </c>
      <c r="D2302" s="1" t="s">
        <v>12317</v>
      </c>
      <c r="E2302" s="1" t="s">
        <v>12317</v>
      </c>
      <c r="G2302" s="5" t="s">
        <v>12317</v>
      </c>
      <c r="H2302" s="5"/>
      <c r="I2302" s="5"/>
      <c r="J2302" s="5"/>
      <c r="K2302" s="5"/>
      <c r="L2302" s="5"/>
      <c r="M2302" s="5"/>
      <c r="N2302" s="5"/>
      <c r="O2302" s="0" t="s">
        <v>12316</v>
      </c>
      <c r="P2302" s="0" t="s">
        <v>12318</v>
      </c>
      <c r="Q2302" s="0" t="s">
        <v>51</v>
      </c>
      <c r="R2302" s="0" t="s">
        <v>52</v>
      </c>
      <c r="S2302" s="0" t="n">
        <v>819</v>
      </c>
      <c r="T2302" s="0" t="n">
        <v>2110</v>
      </c>
      <c r="U2302" s="0" t="n">
        <v>2110</v>
      </c>
      <c r="V2302" s="0" t="n">
        <v>2120</v>
      </c>
      <c r="X2302" s="0" t="n">
        <v>997</v>
      </c>
      <c r="Y2302" s="0" t="s">
        <v>1154</v>
      </c>
      <c r="Z2302" s="0" t="n">
        <v>2110</v>
      </c>
      <c r="AA2302" s="0" t="s">
        <v>54</v>
      </c>
      <c r="AB2302" s="0" t="s">
        <v>54</v>
      </c>
      <c r="AC2302" s="0" t="n">
        <v>1.726</v>
      </c>
      <c r="AD2302" s="0" t="s">
        <v>10205</v>
      </c>
      <c r="AG2302" s="6" t="n">
        <v>42460</v>
      </c>
      <c r="AH2302" s="0" t="n">
        <v>64</v>
      </c>
      <c r="AI2302" s="0" t="n">
        <v>72</v>
      </c>
      <c r="AJ2302" s="6" t="n">
        <v>42460</v>
      </c>
      <c r="AK2302" s="0" t="n">
        <v>1.726</v>
      </c>
      <c r="AL2302" s="6" t="n">
        <v>42460</v>
      </c>
      <c r="AM2302" s="0" t="n">
        <v>1.074</v>
      </c>
      <c r="AN2302" s="0" t="n">
        <v>1.223</v>
      </c>
      <c r="AO2302" s="0" t="n">
        <v>1.348</v>
      </c>
      <c r="AP2302" s="0" t="n">
        <v>1.506</v>
      </c>
      <c r="AQ2302" s="0" t="s">
        <v>9305</v>
      </c>
      <c r="AR2302" s="0" t="s">
        <v>58</v>
      </c>
      <c r="AS2302" s="0" t="s">
        <v>1154</v>
      </c>
      <c r="AT2302" s="0" t="n">
        <v>2</v>
      </c>
      <c r="AU2302" s="0" t="n">
        <v>8</v>
      </c>
      <c r="AV2302" s="0" t="s">
        <v>7372</v>
      </c>
      <c r="AX2302" s="0" t="s">
        <v>7372</v>
      </c>
    </row>
    <row r="2303" customFormat="false" ht="15" hidden="false" customHeight="false" outlineLevel="0" collapsed="false">
      <c r="A2303" s="0" t="s">
        <v>12319</v>
      </c>
      <c r="B2303" s="0" t="s">
        <v>9300</v>
      </c>
      <c r="C2303" s="0" t="s">
        <v>12320</v>
      </c>
      <c r="D2303" s="1" t="s">
        <v>12321</v>
      </c>
      <c r="E2303" s="1" t="s">
        <v>12321</v>
      </c>
      <c r="G2303" s="5" t="s">
        <v>12321</v>
      </c>
      <c r="H2303" s="5"/>
      <c r="I2303" s="5"/>
      <c r="J2303" s="5"/>
      <c r="K2303" s="5"/>
      <c r="L2303" s="5"/>
      <c r="M2303" s="5"/>
      <c r="N2303" s="5"/>
      <c r="O2303" s="0" t="s">
        <v>12320</v>
      </c>
      <c r="P2303" s="0" t="s">
        <v>12322</v>
      </c>
      <c r="Q2303" s="0" t="s">
        <v>51</v>
      </c>
      <c r="R2303" s="0" t="s">
        <v>52</v>
      </c>
      <c r="S2303" s="0" t="n">
        <v>39.653</v>
      </c>
      <c r="T2303" s="0" t="n">
        <v>6190</v>
      </c>
      <c r="U2303" s="0" t="n">
        <v>6190</v>
      </c>
      <c r="W2303" s="0" t="s">
        <v>12323</v>
      </c>
      <c r="X2303" s="0" t="n">
        <v>969</v>
      </c>
      <c r="Y2303" s="0" t="s">
        <v>1154</v>
      </c>
      <c r="Z2303" s="0" t="n">
        <v>6190</v>
      </c>
      <c r="AA2303" s="0" t="s">
        <v>54</v>
      </c>
      <c r="AB2303" s="0" t="s">
        <v>54</v>
      </c>
      <c r="AC2303" s="0" t="n">
        <v>31.834</v>
      </c>
      <c r="AD2303" s="0" t="s">
        <v>9304</v>
      </c>
      <c r="AG2303" s="6" t="n">
        <v>42460</v>
      </c>
      <c r="AH2303" s="0" t="n">
        <v>3.856</v>
      </c>
      <c r="AI2303" s="0" t="n">
        <v>4.39</v>
      </c>
      <c r="AJ2303" s="6" t="n">
        <v>42460</v>
      </c>
      <c r="AK2303" s="0" t="n">
        <v>31.834</v>
      </c>
      <c r="AL2303" s="6" t="n">
        <v>42460</v>
      </c>
      <c r="AM2303" s="0" t="n">
        <v>45.288</v>
      </c>
      <c r="AN2303" s="0" t="n">
        <v>51.56</v>
      </c>
      <c r="AO2303" s="0" t="n">
        <v>63.281</v>
      </c>
      <c r="AP2303" s="0" t="n">
        <v>70.707</v>
      </c>
      <c r="AQ2303" s="0" t="s">
        <v>9305</v>
      </c>
      <c r="AR2303" s="0" t="s">
        <v>58</v>
      </c>
      <c r="AS2303" s="0" t="s">
        <v>1154</v>
      </c>
      <c r="AT2303" s="0" t="n">
        <v>133</v>
      </c>
      <c r="AU2303" s="0" t="n">
        <v>204</v>
      </c>
      <c r="AX2303" s="0" t="s">
        <v>7372</v>
      </c>
      <c r="AY2303" s="0" t="s">
        <v>12324</v>
      </c>
    </row>
    <row r="2304" customFormat="false" ht="15" hidden="false" customHeight="false" outlineLevel="0" collapsed="false">
      <c r="A2304" s="0" t="s">
        <v>12325</v>
      </c>
      <c r="B2304" s="0" t="s">
        <v>9300</v>
      </c>
      <c r="C2304" s="0" t="s">
        <v>12326</v>
      </c>
      <c r="D2304" s="1" t="s">
        <v>12327</v>
      </c>
      <c r="E2304" s="1" t="s">
        <v>12327</v>
      </c>
      <c r="G2304" s="5" t="s">
        <v>12327</v>
      </c>
      <c r="H2304" s="5"/>
      <c r="I2304" s="5"/>
      <c r="J2304" s="5"/>
      <c r="K2304" s="5"/>
      <c r="L2304" s="5"/>
      <c r="M2304" s="5"/>
      <c r="N2304" s="5"/>
      <c r="O2304" s="0" t="s">
        <v>12326</v>
      </c>
      <c r="P2304" s="0" t="s">
        <v>12328</v>
      </c>
      <c r="Q2304" s="0" t="s">
        <v>51</v>
      </c>
      <c r="R2304" s="0" t="s">
        <v>52</v>
      </c>
      <c r="S2304" s="0" t="n">
        <v>1.439</v>
      </c>
      <c r="T2304" s="0" t="n">
        <v>2651</v>
      </c>
      <c r="U2304" s="0" t="n">
        <v>2651</v>
      </c>
      <c r="V2304" s="0" t="n">
        <v>2611</v>
      </c>
      <c r="X2304" s="0" t="n">
        <v>76</v>
      </c>
      <c r="Y2304" s="0" t="s">
        <v>1154</v>
      </c>
      <c r="Z2304" s="0" t="n">
        <v>2651</v>
      </c>
      <c r="AA2304" s="0" t="s">
        <v>54</v>
      </c>
      <c r="AB2304" s="0" t="s">
        <v>54</v>
      </c>
      <c r="AC2304" s="0" t="n">
        <v>4.494</v>
      </c>
      <c r="AD2304" s="0" t="s">
        <v>9312</v>
      </c>
      <c r="AG2304" s="6" t="n">
        <v>42460</v>
      </c>
      <c r="AH2304" s="0" t="n">
        <v>52</v>
      </c>
      <c r="AI2304" s="0" t="n">
        <v>59</v>
      </c>
      <c r="AJ2304" s="6" t="n">
        <v>42460</v>
      </c>
      <c r="AK2304" s="0" t="n">
        <v>4.494</v>
      </c>
      <c r="AL2304" s="6" t="n">
        <v>42460</v>
      </c>
      <c r="AM2304" s="0" t="n">
        <v>1.641</v>
      </c>
      <c r="AN2304" s="0" t="n">
        <v>1.869</v>
      </c>
      <c r="AO2304" s="0" t="n">
        <v>3.288</v>
      </c>
      <c r="AP2304" s="0" t="n">
        <v>3.674</v>
      </c>
      <c r="AQ2304" s="0" t="s">
        <v>9305</v>
      </c>
      <c r="AR2304" s="0" t="s">
        <v>58</v>
      </c>
      <c r="AS2304" s="0" t="s">
        <v>1154</v>
      </c>
      <c r="AT2304" s="0" t="n">
        <v>24</v>
      </c>
      <c r="AU2304" s="0" t="n">
        <v>38</v>
      </c>
      <c r="AV2304" s="0" t="s">
        <v>7487</v>
      </c>
      <c r="AX2304" s="0" t="s">
        <v>7372</v>
      </c>
      <c r="AY2304" s="0" t="s">
        <v>12329</v>
      </c>
    </row>
    <row r="2305" customFormat="false" ht="15" hidden="false" customHeight="false" outlineLevel="0" collapsed="false">
      <c r="A2305" s="0" t="s">
        <v>12330</v>
      </c>
      <c r="B2305" s="0" t="s">
        <v>9300</v>
      </c>
      <c r="C2305" s="0" t="s">
        <v>12331</v>
      </c>
      <c r="D2305" s="1" t="s">
        <v>12332</v>
      </c>
      <c r="E2305" s="1" t="s">
        <v>12332</v>
      </c>
      <c r="G2305" s="5" t="s">
        <v>12332</v>
      </c>
      <c r="H2305" s="5"/>
      <c r="I2305" s="5"/>
      <c r="J2305" s="5"/>
      <c r="K2305" s="5"/>
      <c r="L2305" s="5"/>
      <c r="M2305" s="5"/>
      <c r="N2305" s="5"/>
      <c r="O2305" s="0" t="s">
        <v>12331</v>
      </c>
      <c r="P2305" s="0" t="s">
        <v>12333</v>
      </c>
      <c r="Q2305" s="0" t="s">
        <v>51</v>
      </c>
      <c r="R2305" s="0" t="s">
        <v>52</v>
      </c>
      <c r="S2305" s="0" t="n">
        <v>953</v>
      </c>
      <c r="T2305" s="0" t="n">
        <v>2611</v>
      </c>
      <c r="U2305" s="0" t="n">
        <v>2611</v>
      </c>
      <c r="V2305" s="0" t="n">
        <v>4652</v>
      </c>
      <c r="W2305" s="0" t="s">
        <v>12334</v>
      </c>
      <c r="X2305" s="0" t="n">
        <v>74</v>
      </c>
      <c r="Y2305" s="0" t="s">
        <v>1154</v>
      </c>
      <c r="Z2305" s="0" t="n">
        <v>2611</v>
      </c>
      <c r="AA2305" s="0" t="s">
        <v>54</v>
      </c>
      <c r="AB2305" s="0" t="s">
        <v>54</v>
      </c>
      <c r="AC2305" s="0" t="n">
        <v>2.963</v>
      </c>
      <c r="AD2305" s="0" t="s">
        <v>11336</v>
      </c>
      <c r="AG2305" s="6" t="n">
        <v>42460</v>
      </c>
      <c r="AH2305" s="0" t="n">
        <v>32</v>
      </c>
      <c r="AI2305" s="0" t="n">
        <v>36</v>
      </c>
      <c r="AJ2305" s="6" t="n">
        <v>42460</v>
      </c>
      <c r="AK2305" s="0" t="n">
        <v>2.963</v>
      </c>
      <c r="AL2305" s="6" t="n">
        <v>42460</v>
      </c>
      <c r="AM2305" s="0" t="n">
        <v>885</v>
      </c>
      <c r="AN2305" s="0" t="n">
        <v>1.008</v>
      </c>
      <c r="AO2305" s="0" t="n">
        <v>465</v>
      </c>
      <c r="AP2305" s="0" t="n">
        <v>520</v>
      </c>
      <c r="AQ2305" s="0" t="s">
        <v>9305</v>
      </c>
      <c r="AR2305" s="0" t="s">
        <v>58</v>
      </c>
      <c r="AS2305" s="0" t="s">
        <v>1154</v>
      </c>
      <c r="AT2305" s="0" t="n">
        <v>18</v>
      </c>
      <c r="AU2305" s="0" t="n">
        <v>31</v>
      </c>
      <c r="AV2305" s="0" t="s">
        <v>12335</v>
      </c>
      <c r="AX2305" s="0" t="s">
        <v>7372</v>
      </c>
    </row>
    <row r="2306" customFormat="false" ht="15" hidden="false" customHeight="false" outlineLevel="0" collapsed="false">
      <c r="A2306" s="0" t="s">
        <v>12336</v>
      </c>
      <c r="B2306" s="0" t="s">
        <v>9300</v>
      </c>
      <c r="C2306" s="0" t="s">
        <v>12337</v>
      </c>
      <c r="D2306" s="1" t="s">
        <v>12338</v>
      </c>
      <c r="E2306" s="1" t="s">
        <v>12338</v>
      </c>
      <c r="G2306" s="5" t="s">
        <v>12338</v>
      </c>
      <c r="H2306" s="5"/>
      <c r="I2306" s="5"/>
      <c r="J2306" s="5"/>
      <c r="K2306" s="5"/>
      <c r="L2306" s="5"/>
      <c r="M2306" s="5"/>
      <c r="N2306" s="5"/>
      <c r="O2306" s="0" t="s">
        <v>12337</v>
      </c>
      <c r="P2306" s="0" t="s">
        <v>12339</v>
      </c>
      <c r="Q2306" s="0" t="s">
        <v>51</v>
      </c>
      <c r="R2306" s="0" t="s">
        <v>52</v>
      </c>
      <c r="S2306" s="0" t="n">
        <v>108.226</v>
      </c>
      <c r="T2306" s="0" t="n">
        <v>2910</v>
      </c>
      <c r="U2306" s="0" t="n">
        <v>2910</v>
      </c>
      <c r="W2306" s="0" t="s">
        <v>12340</v>
      </c>
      <c r="X2306" s="0" t="n">
        <v>988</v>
      </c>
      <c r="Y2306" s="0" t="s">
        <v>7940</v>
      </c>
      <c r="Z2306" s="0" t="n">
        <v>2910</v>
      </c>
      <c r="AA2306" s="0" t="s">
        <v>54</v>
      </c>
      <c r="AB2306" s="0" t="s">
        <v>54</v>
      </c>
      <c r="AC2306" s="0" t="n">
        <v>152.421</v>
      </c>
      <c r="AD2306" s="0" t="s">
        <v>10246</v>
      </c>
      <c r="AG2306" s="6" t="n">
        <v>42460</v>
      </c>
      <c r="AH2306" s="0" t="n">
        <v>4.085</v>
      </c>
      <c r="AI2306" s="0" t="n">
        <v>4.651</v>
      </c>
      <c r="AJ2306" s="6" t="n">
        <v>42460</v>
      </c>
      <c r="AK2306" s="0" t="n">
        <v>152.421</v>
      </c>
      <c r="AL2306" s="6" t="n">
        <v>42460</v>
      </c>
      <c r="AM2306" s="0" t="n">
        <v>135.489</v>
      </c>
      <c r="AN2306" s="0" t="n">
        <v>154.254</v>
      </c>
      <c r="AO2306" s="0" t="n">
        <v>36.456</v>
      </c>
      <c r="AP2306" s="0" t="n">
        <v>40.734</v>
      </c>
      <c r="AQ2306" s="0" t="s">
        <v>9305</v>
      </c>
      <c r="AR2306" s="0" t="s">
        <v>58</v>
      </c>
      <c r="AS2306" s="0" t="s">
        <v>7940</v>
      </c>
      <c r="AT2306" s="0" t="n">
        <v>160</v>
      </c>
      <c r="AU2306" s="0" t="n">
        <v>249</v>
      </c>
      <c r="AV2306" s="0" t="s">
        <v>10246</v>
      </c>
      <c r="AX2306" s="0" t="s">
        <v>7372</v>
      </c>
      <c r="AY2306" s="0" t="s">
        <v>12341</v>
      </c>
    </row>
    <row r="2307" customFormat="false" ht="15" hidden="false" customHeight="false" outlineLevel="0" collapsed="false">
      <c r="A2307" s="0" t="s">
        <v>12342</v>
      </c>
      <c r="B2307" s="0" t="s">
        <v>9300</v>
      </c>
      <c r="C2307" s="0" t="s">
        <v>12343</v>
      </c>
      <c r="D2307" s="1" t="s">
        <v>12344</v>
      </c>
      <c r="E2307" s="1" t="s">
        <v>12344</v>
      </c>
      <c r="G2307" s="5" t="s">
        <v>12344</v>
      </c>
      <c r="H2307" s="5"/>
      <c r="I2307" s="5"/>
      <c r="J2307" s="5"/>
      <c r="K2307" s="5"/>
      <c r="L2307" s="5"/>
      <c r="M2307" s="5"/>
      <c r="N2307" s="5"/>
      <c r="O2307" s="0" t="s">
        <v>12343</v>
      </c>
      <c r="P2307" s="0" t="s">
        <v>12345</v>
      </c>
      <c r="Q2307" s="0" t="s">
        <v>51</v>
      </c>
      <c r="R2307" s="0" t="s">
        <v>52</v>
      </c>
      <c r="S2307" s="0" t="n">
        <v>7.223</v>
      </c>
      <c r="T2307" s="0" t="n">
        <v>2711</v>
      </c>
      <c r="U2307" s="0" t="n">
        <v>2711</v>
      </c>
      <c r="V2307" s="0" t="n">
        <v>2651</v>
      </c>
      <c r="W2307" s="0" t="s">
        <v>12346</v>
      </c>
      <c r="X2307" s="0" t="n">
        <v>968</v>
      </c>
      <c r="Y2307" s="0" t="s">
        <v>1154</v>
      </c>
      <c r="Z2307" s="0" t="n">
        <v>2711</v>
      </c>
      <c r="AA2307" s="0" t="s">
        <v>54</v>
      </c>
      <c r="AB2307" s="0" t="s">
        <v>54</v>
      </c>
      <c r="AC2307" s="0" t="n">
        <v>26.508</v>
      </c>
      <c r="AD2307" s="0" t="s">
        <v>9312</v>
      </c>
      <c r="AG2307" s="6" t="n">
        <v>42460</v>
      </c>
      <c r="AH2307" s="0" t="n">
        <v>239</v>
      </c>
      <c r="AI2307" s="0" t="n">
        <v>272</v>
      </c>
      <c r="AJ2307" s="6" t="n">
        <v>42460</v>
      </c>
      <c r="AK2307" s="0" t="n">
        <v>26.508</v>
      </c>
      <c r="AL2307" s="6" t="n">
        <v>42460</v>
      </c>
      <c r="AM2307" s="0" t="n">
        <v>6.593</v>
      </c>
      <c r="AN2307" s="0" t="n">
        <v>7.506</v>
      </c>
      <c r="AO2307" s="0" t="n">
        <v>3.616</v>
      </c>
      <c r="AP2307" s="0" t="n">
        <v>4.04</v>
      </c>
      <c r="AQ2307" s="0" t="s">
        <v>9305</v>
      </c>
      <c r="AR2307" s="0" t="s">
        <v>58</v>
      </c>
      <c r="AS2307" s="0" t="s">
        <v>1154</v>
      </c>
      <c r="AT2307" s="0" t="n">
        <v>59</v>
      </c>
      <c r="AU2307" s="0" t="n">
        <v>122</v>
      </c>
      <c r="AV2307" s="0" t="s">
        <v>7487</v>
      </c>
      <c r="AX2307" s="0" t="s">
        <v>7372</v>
      </c>
      <c r="AY2307" s="0" t="s">
        <v>12347</v>
      </c>
    </row>
    <row r="2308" customFormat="false" ht="15" hidden="false" customHeight="false" outlineLevel="0" collapsed="false">
      <c r="A2308" s="0" t="s">
        <v>12348</v>
      </c>
      <c r="B2308" s="0" t="s">
        <v>9300</v>
      </c>
      <c r="C2308" s="0" t="s">
        <v>12349</v>
      </c>
      <c r="D2308" s="1" t="s">
        <v>12350</v>
      </c>
      <c r="E2308" s="1" t="s">
        <v>12350</v>
      </c>
      <c r="G2308" s="5" t="s">
        <v>12350</v>
      </c>
      <c r="H2308" s="5"/>
      <c r="I2308" s="5"/>
      <c r="J2308" s="5"/>
      <c r="K2308" s="5"/>
      <c r="L2308" s="5"/>
      <c r="M2308" s="5"/>
      <c r="N2308" s="5"/>
      <c r="O2308" s="0" t="s">
        <v>12349</v>
      </c>
      <c r="P2308" s="0" t="s">
        <v>12351</v>
      </c>
      <c r="Q2308" s="0" t="s">
        <v>51</v>
      </c>
      <c r="R2308" s="0" t="s">
        <v>52</v>
      </c>
      <c r="S2308" s="0" t="n">
        <v>914</v>
      </c>
      <c r="T2308" s="0" t="n">
        <v>2012</v>
      </c>
      <c r="U2308" s="0" t="n">
        <v>2012</v>
      </c>
      <c r="V2308" s="0" t="n">
        <v>2015</v>
      </c>
      <c r="X2308" s="0" t="n">
        <v>78</v>
      </c>
      <c r="Y2308" s="0" t="s">
        <v>1154</v>
      </c>
      <c r="Z2308" s="0" t="n">
        <v>2012</v>
      </c>
      <c r="AA2308" s="0" t="s">
        <v>54</v>
      </c>
      <c r="AB2308" s="0" t="s">
        <v>54</v>
      </c>
      <c r="AC2308" s="0" t="n">
        <v>1.604</v>
      </c>
      <c r="AD2308" s="0" t="s">
        <v>9579</v>
      </c>
      <c r="AG2308" s="6" t="n">
        <v>42460</v>
      </c>
      <c r="AH2308" s="0" t="n">
        <v>74</v>
      </c>
      <c r="AI2308" s="0" t="n">
        <v>84</v>
      </c>
      <c r="AJ2308" s="6" t="n">
        <v>42460</v>
      </c>
      <c r="AK2308" s="0" t="n">
        <v>1.604</v>
      </c>
      <c r="AL2308" s="6" t="n">
        <v>42460</v>
      </c>
      <c r="AM2308" s="0" t="n">
        <v>1.287</v>
      </c>
      <c r="AN2308" s="0" t="n">
        <v>1.465</v>
      </c>
      <c r="AO2308" s="0" t="n">
        <v>372</v>
      </c>
      <c r="AP2308" s="0" t="n">
        <v>416</v>
      </c>
      <c r="AQ2308" s="0" t="s">
        <v>9305</v>
      </c>
      <c r="AR2308" s="0" t="s">
        <v>58</v>
      </c>
      <c r="AS2308" s="0" t="s">
        <v>1154</v>
      </c>
      <c r="AT2308" s="0" t="n">
        <v>16</v>
      </c>
      <c r="AU2308" s="0" t="n">
        <v>30</v>
      </c>
      <c r="AV2308" s="0" t="s">
        <v>7372</v>
      </c>
      <c r="AW2308" s="0" t="s">
        <v>7372</v>
      </c>
      <c r="AX2308" s="0" t="s">
        <v>7372</v>
      </c>
      <c r="AY2308" s="0" t="s">
        <v>12352</v>
      </c>
    </row>
    <row r="2309" customFormat="false" ht="15" hidden="false" customHeight="false" outlineLevel="0" collapsed="false">
      <c r="A2309" s="0" t="s">
        <v>12353</v>
      </c>
      <c r="B2309" s="0" t="s">
        <v>9300</v>
      </c>
      <c r="C2309" s="0" t="s">
        <v>12354</v>
      </c>
      <c r="D2309" s="1" t="s">
        <v>12355</v>
      </c>
      <c r="E2309" s="1" t="s">
        <v>12355</v>
      </c>
      <c r="G2309" s="5" t="s">
        <v>12355</v>
      </c>
      <c r="H2309" s="5"/>
      <c r="I2309" s="5"/>
      <c r="J2309" s="5"/>
      <c r="K2309" s="5"/>
      <c r="L2309" s="5"/>
      <c r="M2309" s="5"/>
      <c r="N2309" s="5"/>
      <c r="O2309" s="0" t="s">
        <v>12354</v>
      </c>
      <c r="P2309" s="0" t="s">
        <v>12356</v>
      </c>
      <c r="Q2309" s="0" t="s">
        <v>51</v>
      </c>
      <c r="R2309" s="0" t="s">
        <v>52</v>
      </c>
      <c r="S2309" s="0" t="n">
        <v>494</v>
      </c>
      <c r="T2309" s="0" t="n">
        <v>2611</v>
      </c>
      <c r="U2309" s="0" t="n">
        <v>2611</v>
      </c>
      <c r="X2309" s="0" t="n">
        <v>13</v>
      </c>
      <c r="Y2309" s="0" t="s">
        <v>1154</v>
      </c>
      <c r="Z2309" s="0" t="n">
        <v>2611</v>
      </c>
      <c r="AA2309" s="0" t="s">
        <v>54</v>
      </c>
      <c r="AB2309" s="0" t="s">
        <v>54</v>
      </c>
      <c r="AC2309" s="0" t="n">
        <v>925</v>
      </c>
      <c r="AD2309" s="0" t="s">
        <v>9579</v>
      </c>
      <c r="AG2309" s="6" t="n">
        <v>42460</v>
      </c>
      <c r="AH2309" s="0" t="e">
        <f aca="false">+ac0-6</f>
        <v>#NAME?</v>
      </c>
      <c r="AI2309" s="0" t="e">
        <f aca="false">+ac0-7</f>
        <v>#NAME?</v>
      </c>
      <c r="AJ2309" s="6" t="n">
        <v>42460</v>
      </c>
      <c r="AK2309" s="0" t="n">
        <v>925</v>
      </c>
      <c r="AL2309" s="6" t="n">
        <v>42460</v>
      </c>
      <c r="AM2309" s="0" t="n">
        <v>545</v>
      </c>
      <c r="AN2309" s="0" t="n">
        <v>621</v>
      </c>
      <c r="AO2309" s="0" t="n">
        <v>534</v>
      </c>
      <c r="AP2309" s="0" t="n">
        <v>596</v>
      </c>
      <c r="AQ2309" s="0" t="s">
        <v>9305</v>
      </c>
      <c r="AR2309" s="0" t="s">
        <v>58</v>
      </c>
      <c r="AS2309" s="0" t="s">
        <v>1154</v>
      </c>
      <c r="AT2309" s="0" t="n">
        <v>7</v>
      </c>
      <c r="AU2309" s="0" t="n">
        <v>7</v>
      </c>
      <c r="AX2309" s="0" t="s">
        <v>7372</v>
      </c>
      <c r="AY2309" s="0" t="s">
        <v>12357</v>
      </c>
    </row>
    <row r="2310" customFormat="false" ht="15" hidden="false" customHeight="false" outlineLevel="0" collapsed="false">
      <c r="A2310" s="0" t="s">
        <v>12358</v>
      </c>
      <c r="B2310" s="0" t="s">
        <v>9300</v>
      </c>
      <c r="C2310" s="0" t="s">
        <v>12359</v>
      </c>
      <c r="D2310" s="1" t="s">
        <v>12360</v>
      </c>
      <c r="E2310" s="1" t="s">
        <v>12360</v>
      </c>
      <c r="G2310" s="5" t="s">
        <v>12360</v>
      </c>
      <c r="H2310" s="5"/>
      <c r="I2310" s="5"/>
      <c r="J2310" s="5"/>
      <c r="K2310" s="5"/>
      <c r="L2310" s="5"/>
      <c r="M2310" s="5"/>
      <c r="N2310" s="5"/>
      <c r="O2310" s="0" t="s">
        <v>12359</v>
      </c>
      <c r="P2310" s="0" t="s">
        <v>12361</v>
      </c>
      <c r="Q2310" s="0" t="s">
        <v>51</v>
      </c>
      <c r="R2310" s="0" t="s">
        <v>52</v>
      </c>
      <c r="S2310" s="0" t="n">
        <v>2.752</v>
      </c>
      <c r="T2310" s="0" t="n">
        <v>2120</v>
      </c>
      <c r="U2310" s="0" t="n">
        <v>2120</v>
      </c>
      <c r="V2310" s="0" t="n">
        <v>4645</v>
      </c>
      <c r="X2310" s="0" t="n">
        <v>959</v>
      </c>
      <c r="Y2310" s="0" t="s">
        <v>1154</v>
      </c>
      <c r="Z2310" s="0" t="n">
        <v>2120</v>
      </c>
      <c r="AA2310" s="0" t="s">
        <v>54</v>
      </c>
      <c r="AB2310" s="0" t="s">
        <v>54</v>
      </c>
      <c r="AC2310" s="0" t="n">
        <v>5.896</v>
      </c>
      <c r="AD2310" s="0" t="s">
        <v>9579</v>
      </c>
      <c r="AG2310" s="6" t="n">
        <v>42460</v>
      </c>
      <c r="AH2310" s="0" t="n">
        <v>520</v>
      </c>
      <c r="AI2310" s="0" t="n">
        <v>592</v>
      </c>
      <c r="AJ2310" s="6" t="n">
        <v>42460</v>
      </c>
      <c r="AK2310" s="0" t="n">
        <v>5.896</v>
      </c>
      <c r="AL2310" s="6" t="n">
        <v>42460</v>
      </c>
      <c r="AM2310" s="0" t="n">
        <v>4.988</v>
      </c>
      <c r="AN2310" s="0" t="n">
        <v>5.679</v>
      </c>
      <c r="AO2310" s="0" t="n">
        <v>16.831</v>
      </c>
      <c r="AP2310" s="0" t="n">
        <v>18.807</v>
      </c>
      <c r="AQ2310" s="0" t="s">
        <v>9305</v>
      </c>
      <c r="AR2310" s="0" t="s">
        <v>58</v>
      </c>
      <c r="AS2310" s="0" t="s">
        <v>1154</v>
      </c>
      <c r="AT2310" s="0" t="n">
        <v>36</v>
      </c>
      <c r="AU2310" s="0" t="n">
        <v>52</v>
      </c>
      <c r="AV2310" s="0" t="s">
        <v>9579</v>
      </c>
      <c r="AX2310" s="0" t="s">
        <v>7372</v>
      </c>
      <c r="AY2310" s="0" t="s">
        <v>9928</v>
      </c>
    </row>
    <row r="2311" customFormat="false" ht="15" hidden="false" customHeight="false" outlineLevel="0" collapsed="false">
      <c r="A2311" s="0" t="s">
        <v>12362</v>
      </c>
      <c r="B2311" s="0" t="s">
        <v>9300</v>
      </c>
      <c r="C2311" s="0" t="s">
        <v>12363</v>
      </c>
      <c r="D2311" s="1" t="s">
        <v>12364</v>
      </c>
      <c r="E2311" s="1" t="s">
        <v>12364</v>
      </c>
      <c r="G2311" s="5" t="s">
        <v>12364</v>
      </c>
      <c r="H2311" s="5"/>
      <c r="I2311" s="5"/>
      <c r="J2311" s="5"/>
      <c r="K2311" s="5"/>
      <c r="L2311" s="5"/>
      <c r="M2311" s="5"/>
      <c r="N2311" s="5"/>
      <c r="O2311" s="0" t="s">
        <v>12363</v>
      </c>
      <c r="P2311" s="0" t="s">
        <v>12365</v>
      </c>
      <c r="Q2311" s="0" t="s">
        <v>51</v>
      </c>
      <c r="R2311" s="0" t="s">
        <v>52</v>
      </c>
      <c r="S2311" s="0" t="n">
        <v>2.869</v>
      </c>
      <c r="T2311" s="0" t="n">
        <v>2059</v>
      </c>
      <c r="U2311" s="0" t="n">
        <v>2059</v>
      </c>
      <c r="X2311" s="0" t="n">
        <v>979</v>
      </c>
      <c r="Y2311" s="0" t="s">
        <v>1154</v>
      </c>
      <c r="Z2311" s="0" t="n">
        <v>2059</v>
      </c>
      <c r="AA2311" s="0" t="s">
        <v>54</v>
      </c>
      <c r="AB2311" s="0" t="s">
        <v>54</v>
      </c>
      <c r="AC2311" s="0" t="n">
        <v>4.006</v>
      </c>
      <c r="AD2311" s="0" t="s">
        <v>9579</v>
      </c>
      <c r="AG2311" s="6" t="n">
        <v>42460</v>
      </c>
      <c r="AH2311" s="0" t="n">
        <v>203</v>
      </c>
      <c r="AI2311" s="0" t="n">
        <v>231</v>
      </c>
      <c r="AJ2311" s="6" t="n">
        <v>42460</v>
      </c>
      <c r="AK2311" s="0" t="n">
        <v>4.006</v>
      </c>
      <c r="AL2311" s="6" t="n">
        <v>42460</v>
      </c>
      <c r="AM2311" s="0" t="n">
        <v>3.182</v>
      </c>
      <c r="AN2311" s="0" t="n">
        <v>3.622</v>
      </c>
      <c r="AO2311" s="0" t="n">
        <v>2.338</v>
      </c>
      <c r="AP2311" s="0" t="n">
        <v>2.613</v>
      </c>
      <c r="AQ2311" s="0" t="s">
        <v>9305</v>
      </c>
      <c r="AR2311" s="0" t="s">
        <v>58</v>
      </c>
      <c r="AS2311" s="0" t="s">
        <v>1154</v>
      </c>
      <c r="AT2311" s="0" t="n">
        <v>11</v>
      </c>
      <c r="AU2311" s="0" t="n">
        <v>43</v>
      </c>
      <c r="AX2311" s="0" t="s">
        <v>7372</v>
      </c>
      <c r="AY2311" s="0" t="s">
        <v>12366</v>
      </c>
    </row>
    <row r="2312" customFormat="false" ht="15" hidden="false" customHeight="false" outlineLevel="0" collapsed="false">
      <c r="A2312" s="0" t="s">
        <v>12367</v>
      </c>
      <c r="B2312" s="0" t="s">
        <v>9300</v>
      </c>
      <c r="C2312" s="0" t="s">
        <v>12368</v>
      </c>
      <c r="D2312" s="1" t="s">
        <v>12369</v>
      </c>
      <c r="E2312" s="1" t="s">
        <v>12369</v>
      </c>
      <c r="G2312" s="5" t="s">
        <v>12369</v>
      </c>
      <c r="H2312" s="5" t="s">
        <v>12370</v>
      </c>
      <c r="I2312" s="5" t="s">
        <v>12371</v>
      </c>
      <c r="J2312" s="5"/>
      <c r="K2312" s="5"/>
      <c r="L2312" s="5"/>
      <c r="M2312" s="5"/>
      <c r="N2312" s="5"/>
      <c r="O2312" s="0" t="s">
        <v>12368</v>
      </c>
      <c r="P2312" s="0" t="s">
        <v>12372</v>
      </c>
      <c r="Q2312" s="0" t="s">
        <v>51</v>
      </c>
      <c r="R2312" s="0" t="s">
        <v>52</v>
      </c>
      <c r="S2312" s="0" t="n">
        <v>12.43</v>
      </c>
      <c r="T2312" s="0" t="n">
        <v>2815</v>
      </c>
      <c r="U2312" s="0" t="n">
        <v>2815</v>
      </c>
      <c r="W2312" s="0" t="s">
        <v>12373</v>
      </c>
      <c r="X2312" s="0" t="n">
        <v>880</v>
      </c>
      <c r="Y2312" s="0" t="s">
        <v>1154</v>
      </c>
      <c r="Z2312" s="0" t="n">
        <v>2815</v>
      </c>
      <c r="AA2312" s="0" t="s">
        <v>54</v>
      </c>
      <c r="AB2312" s="0" t="s">
        <v>54</v>
      </c>
      <c r="AC2312" s="0" t="n">
        <v>43.938</v>
      </c>
      <c r="AD2312" s="0" t="s">
        <v>9579</v>
      </c>
      <c r="AG2312" s="6" t="n">
        <v>42460</v>
      </c>
      <c r="AH2312" s="0" t="n">
        <v>380</v>
      </c>
      <c r="AI2312" s="0" t="n">
        <v>432</v>
      </c>
      <c r="AJ2312" s="6" t="n">
        <v>42460</v>
      </c>
      <c r="AK2312" s="0" t="n">
        <v>43.938</v>
      </c>
      <c r="AL2312" s="6" t="n">
        <v>42460</v>
      </c>
      <c r="AM2312" s="0" t="n">
        <v>8.39</v>
      </c>
      <c r="AN2312" s="0" t="n">
        <v>9.552</v>
      </c>
      <c r="AO2312" s="0" t="n">
        <v>4.403</v>
      </c>
      <c r="AP2312" s="0" t="n">
        <v>4.92</v>
      </c>
      <c r="AQ2312" s="0" t="s">
        <v>9305</v>
      </c>
      <c r="AR2312" s="0" t="s">
        <v>58</v>
      </c>
      <c r="AS2312" s="0" t="s">
        <v>1154</v>
      </c>
      <c r="AT2312" s="0" t="n">
        <v>104</v>
      </c>
      <c r="AU2312" s="0" t="n">
        <v>164</v>
      </c>
      <c r="AV2312" s="0" t="s">
        <v>9579</v>
      </c>
      <c r="AX2312" s="0" t="s">
        <v>7372</v>
      </c>
      <c r="AY2312" s="0" t="s">
        <v>12374</v>
      </c>
    </row>
    <row r="2313" customFormat="false" ht="15" hidden="false" customHeight="false" outlineLevel="0" collapsed="false">
      <c r="A2313" s="0" t="s">
        <v>12375</v>
      </c>
      <c r="B2313" s="0" t="s">
        <v>9300</v>
      </c>
      <c r="C2313" s="0" t="s">
        <v>12376</v>
      </c>
      <c r="D2313" s="1" t="s">
        <v>12377</v>
      </c>
      <c r="E2313" s="1" t="s">
        <v>12377</v>
      </c>
      <c r="G2313" s="5" t="s">
        <v>12377</v>
      </c>
      <c r="H2313" s="5"/>
      <c r="I2313" s="5"/>
      <c r="J2313" s="5"/>
      <c r="K2313" s="5"/>
      <c r="L2313" s="5"/>
      <c r="M2313" s="5"/>
      <c r="N2313" s="5"/>
      <c r="Q2313" s="0" t="s">
        <v>51</v>
      </c>
      <c r="R2313" s="0" t="s">
        <v>126</v>
      </c>
      <c r="S2313" s="0" t="n">
        <v>0</v>
      </c>
      <c r="T2313" s="0" t="n">
        <v>9329</v>
      </c>
      <c r="U2313" s="0" t="n">
        <v>9329</v>
      </c>
      <c r="V2313" s="0" t="n">
        <v>7721</v>
      </c>
      <c r="X2313" s="0" t="n">
        <v>0</v>
      </c>
      <c r="Y2313" s="0" t="s">
        <v>512</v>
      </c>
      <c r="AD2313" s="0" t="s">
        <v>12378</v>
      </c>
      <c r="AG2313" s="6" t="n">
        <v>42400</v>
      </c>
      <c r="AH2313" s="0" t="s">
        <v>56</v>
      </c>
      <c r="AI2313" s="0" t="s">
        <v>56</v>
      </c>
      <c r="AK2313" s="0" t="n">
        <v>15</v>
      </c>
      <c r="AL2313" s="0" t="n">
        <v>2016</v>
      </c>
      <c r="AM2313" s="0" t="s">
        <v>56</v>
      </c>
      <c r="AN2313" s="0" t="s">
        <v>56</v>
      </c>
      <c r="AO2313" s="0" t="s">
        <v>56</v>
      </c>
      <c r="AP2313" s="0" t="s">
        <v>56</v>
      </c>
      <c r="AQ2313" s="0" t="s">
        <v>70</v>
      </c>
      <c r="AR2313" s="0" t="s">
        <v>70</v>
      </c>
      <c r="AS2313" s="0" t="s">
        <v>512</v>
      </c>
      <c r="AT2313" s="0" t="n">
        <v>0</v>
      </c>
      <c r="AU2313" s="0" t="n">
        <v>0</v>
      </c>
    </row>
    <row r="2314" customFormat="false" ht="15" hidden="false" customHeight="false" outlineLevel="0" collapsed="false">
      <c r="A2314" s="0" t="s">
        <v>12379</v>
      </c>
      <c r="B2314" s="0" t="s">
        <v>9300</v>
      </c>
      <c r="C2314" s="0" t="s">
        <v>12380</v>
      </c>
      <c r="D2314" s="1" t="s">
        <v>12381</v>
      </c>
      <c r="E2314" s="1" t="s">
        <v>12381</v>
      </c>
      <c r="G2314" s="5" t="s">
        <v>12381</v>
      </c>
      <c r="H2314" s="5"/>
      <c r="I2314" s="5"/>
      <c r="J2314" s="5"/>
      <c r="K2314" s="5"/>
      <c r="L2314" s="5"/>
      <c r="M2314" s="5"/>
      <c r="N2314" s="5"/>
      <c r="Q2314" s="0" t="s">
        <v>51</v>
      </c>
      <c r="R2314" s="0" t="s">
        <v>119</v>
      </c>
      <c r="S2314" s="0" t="n">
        <v>19</v>
      </c>
      <c r="T2314" s="0" t="n">
        <v>2899</v>
      </c>
      <c r="U2314" s="0" t="n">
        <v>2899</v>
      </c>
      <c r="V2314" s="0" t="n">
        <v>7410</v>
      </c>
      <c r="X2314" s="0" t="n">
        <v>0</v>
      </c>
      <c r="Y2314" s="0" t="s">
        <v>512</v>
      </c>
      <c r="AD2314" s="0" t="s">
        <v>12382</v>
      </c>
      <c r="AG2314" s="6" t="n">
        <v>42369</v>
      </c>
      <c r="AH2314" s="0" t="n">
        <v>2</v>
      </c>
      <c r="AI2314" s="0" t="n">
        <v>2</v>
      </c>
      <c r="AJ2314" s="6" t="n">
        <v>42369</v>
      </c>
      <c r="AK2314" s="0" t="n">
        <v>90</v>
      </c>
      <c r="AL2314" s="6" t="n">
        <v>42369</v>
      </c>
      <c r="AM2314" s="0" t="n">
        <v>36</v>
      </c>
      <c r="AN2314" s="0" t="n">
        <v>39</v>
      </c>
      <c r="AO2314" s="0" t="s">
        <v>56</v>
      </c>
      <c r="AP2314" s="0" t="s">
        <v>56</v>
      </c>
      <c r="AQ2314" s="0" t="s">
        <v>70</v>
      </c>
      <c r="AR2314" s="0" t="s">
        <v>70</v>
      </c>
      <c r="AS2314" s="0" t="s">
        <v>512</v>
      </c>
      <c r="AT2314" s="0" t="n">
        <v>0</v>
      </c>
      <c r="AU2314" s="0" t="n">
        <v>0</v>
      </c>
      <c r="AV2314" s="0" t="s">
        <v>12383</v>
      </c>
      <c r="AX2314" s="0" t="s">
        <v>7372</v>
      </c>
    </row>
    <row r="2315" customFormat="false" ht="15" hidden="false" customHeight="false" outlineLevel="0" collapsed="false">
      <c r="A2315" s="0" t="s">
        <v>12384</v>
      </c>
      <c r="B2315" s="0" t="s">
        <v>9300</v>
      </c>
      <c r="C2315" s="0" t="s">
        <v>12385</v>
      </c>
      <c r="D2315" s="1" t="s">
        <v>12386</v>
      </c>
      <c r="E2315" s="1" t="s">
        <v>12386</v>
      </c>
      <c r="G2315" s="5" t="s">
        <v>12386</v>
      </c>
      <c r="H2315" s="5" t="s">
        <v>12387</v>
      </c>
      <c r="I2315" s="5"/>
      <c r="J2315" s="5"/>
      <c r="K2315" s="5"/>
      <c r="L2315" s="5"/>
      <c r="M2315" s="5"/>
      <c r="N2315" s="5"/>
      <c r="O2315" s="0" t="s">
        <v>12385</v>
      </c>
      <c r="P2315" s="0" t="s">
        <v>12388</v>
      </c>
      <c r="Q2315" s="0" t="s">
        <v>51</v>
      </c>
      <c r="R2315" s="0" t="s">
        <v>52</v>
      </c>
      <c r="S2315" s="0" t="n">
        <v>1.387</v>
      </c>
      <c r="T2315" s="0" t="n">
        <v>1820</v>
      </c>
      <c r="U2315" s="0" t="n">
        <v>1820</v>
      </c>
      <c r="V2315" s="0" t="n">
        <v>2720</v>
      </c>
      <c r="W2315" s="0" t="s">
        <v>12389</v>
      </c>
      <c r="X2315" s="0" t="n">
        <v>48</v>
      </c>
      <c r="Y2315" s="0" t="s">
        <v>1154</v>
      </c>
      <c r="Z2315" s="0" t="n">
        <v>1820</v>
      </c>
      <c r="AA2315" s="0" t="s">
        <v>54</v>
      </c>
      <c r="AB2315" s="0" t="s">
        <v>54</v>
      </c>
      <c r="AC2315" s="0" t="n">
        <v>4.04</v>
      </c>
      <c r="AD2315" s="0" t="s">
        <v>12390</v>
      </c>
      <c r="AG2315" s="6" t="n">
        <v>42460</v>
      </c>
      <c r="AH2315" s="0" t="n">
        <v>31</v>
      </c>
      <c r="AI2315" s="0" t="n">
        <v>35</v>
      </c>
      <c r="AJ2315" s="6" t="n">
        <v>42460</v>
      </c>
      <c r="AK2315" s="0" t="n">
        <v>4.04</v>
      </c>
      <c r="AL2315" s="6" t="n">
        <v>42460</v>
      </c>
      <c r="AM2315" s="0" t="n">
        <v>1.204</v>
      </c>
      <c r="AN2315" s="0" t="n">
        <v>1.37</v>
      </c>
      <c r="AO2315" s="0" t="n">
        <v>956</v>
      </c>
      <c r="AP2315" s="0" t="n">
        <v>1.069</v>
      </c>
      <c r="AQ2315" s="0" t="s">
        <v>9305</v>
      </c>
      <c r="AR2315" s="0" t="s">
        <v>58</v>
      </c>
      <c r="AS2315" s="0" t="s">
        <v>1154</v>
      </c>
      <c r="AT2315" s="0" t="n">
        <v>10</v>
      </c>
      <c r="AU2315" s="0" t="n">
        <v>17</v>
      </c>
      <c r="AX2315" s="0" t="s">
        <v>7372</v>
      </c>
      <c r="AY2315" s="0" t="s">
        <v>12391</v>
      </c>
    </row>
    <row r="2316" customFormat="false" ht="15" hidden="false" customHeight="false" outlineLevel="0" collapsed="false">
      <c r="A2316" s="0" t="s">
        <v>12392</v>
      </c>
      <c r="B2316" s="0" t="s">
        <v>9300</v>
      </c>
      <c r="C2316" s="0" t="s">
        <v>12393</v>
      </c>
      <c r="D2316" s="1" t="s">
        <v>12394</v>
      </c>
      <c r="E2316" s="1" t="s">
        <v>12394</v>
      </c>
      <c r="G2316" s="5" t="s">
        <v>12394</v>
      </c>
      <c r="H2316" s="5"/>
      <c r="I2316" s="5"/>
      <c r="J2316" s="5"/>
      <c r="K2316" s="5"/>
      <c r="L2316" s="5"/>
      <c r="M2316" s="5"/>
      <c r="N2316" s="5"/>
      <c r="O2316" s="0" t="s">
        <v>12393</v>
      </c>
      <c r="P2316" s="0" t="s">
        <v>12395</v>
      </c>
      <c r="Q2316" s="0" t="s">
        <v>51</v>
      </c>
      <c r="R2316" s="0" t="s">
        <v>52</v>
      </c>
      <c r="S2316" s="0" t="n">
        <v>3.129</v>
      </c>
      <c r="T2316" s="0" t="n">
        <v>2611</v>
      </c>
      <c r="U2316" s="0" t="n">
        <v>2611</v>
      </c>
      <c r="X2316" s="0" t="n">
        <v>124</v>
      </c>
      <c r="Y2316" s="0" t="s">
        <v>1154</v>
      </c>
      <c r="Z2316" s="0" t="n">
        <v>2611</v>
      </c>
      <c r="AA2316" s="0" t="s">
        <v>54</v>
      </c>
      <c r="AB2316" s="0" t="s">
        <v>54</v>
      </c>
      <c r="AC2316" s="0" t="n">
        <v>21.171</v>
      </c>
      <c r="AD2316" s="0" t="s">
        <v>9639</v>
      </c>
      <c r="AG2316" s="6" t="n">
        <v>42460</v>
      </c>
      <c r="AH2316" s="0" t="n">
        <v>200</v>
      </c>
      <c r="AI2316" s="0" t="n">
        <v>228</v>
      </c>
      <c r="AJ2316" s="6" t="n">
        <v>42460</v>
      </c>
      <c r="AK2316" s="0" t="n">
        <v>21.171</v>
      </c>
      <c r="AL2316" s="6" t="n">
        <v>42460</v>
      </c>
      <c r="AM2316" s="0" t="n">
        <v>6.271</v>
      </c>
      <c r="AN2316" s="0" t="n">
        <v>7.14</v>
      </c>
      <c r="AO2316" s="0" t="n">
        <v>7.98</v>
      </c>
      <c r="AP2316" s="0" t="n">
        <v>8.917</v>
      </c>
      <c r="AQ2316" s="0" t="s">
        <v>9305</v>
      </c>
      <c r="AR2316" s="0" t="s">
        <v>58</v>
      </c>
      <c r="AS2316" s="0" t="s">
        <v>1154</v>
      </c>
      <c r="AT2316" s="0" t="n">
        <v>44</v>
      </c>
      <c r="AU2316" s="0" t="n">
        <v>62</v>
      </c>
      <c r="AV2316" s="0" t="s">
        <v>12396</v>
      </c>
      <c r="AX2316" s="0" t="s">
        <v>7372</v>
      </c>
      <c r="AY2316" s="0" t="s">
        <v>12397</v>
      </c>
    </row>
    <row r="2317" customFormat="false" ht="15" hidden="false" customHeight="false" outlineLevel="0" collapsed="false">
      <c r="A2317" s="0" t="s">
        <v>12398</v>
      </c>
      <c r="B2317" s="0" t="s">
        <v>9300</v>
      </c>
      <c r="C2317" s="0" t="s">
        <v>12399</v>
      </c>
      <c r="D2317" s="1" t="s">
        <v>12400</v>
      </c>
      <c r="E2317" s="1" t="s">
        <v>12400</v>
      </c>
      <c r="G2317" s="5" t="s">
        <v>12400</v>
      </c>
      <c r="H2317" s="5"/>
      <c r="I2317" s="5"/>
      <c r="J2317" s="5"/>
      <c r="K2317" s="5"/>
      <c r="L2317" s="5"/>
      <c r="M2317" s="5"/>
      <c r="N2317" s="5"/>
      <c r="O2317" s="0" t="s">
        <v>12399</v>
      </c>
      <c r="P2317" s="0" t="s">
        <v>12401</v>
      </c>
      <c r="Q2317" s="0" t="s">
        <v>51</v>
      </c>
      <c r="R2317" s="0" t="s">
        <v>52</v>
      </c>
      <c r="S2317" s="0" t="n">
        <v>10.462</v>
      </c>
      <c r="T2317" s="0" t="n">
        <v>2611</v>
      </c>
      <c r="U2317" s="0" t="n">
        <v>2611</v>
      </c>
      <c r="V2317" s="0" t="n">
        <v>2711</v>
      </c>
      <c r="X2317" s="0" t="n">
        <v>665</v>
      </c>
      <c r="Y2317" s="0" t="s">
        <v>1154</v>
      </c>
      <c r="Z2317" s="0" t="n">
        <v>2611</v>
      </c>
      <c r="AA2317" s="0" t="s">
        <v>54</v>
      </c>
      <c r="AB2317" s="0" t="s">
        <v>54</v>
      </c>
      <c r="AC2317" s="0" t="n">
        <v>96.602</v>
      </c>
      <c r="AD2317" s="0" t="s">
        <v>9629</v>
      </c>
      <c r="AG2317" s="6" t="n">
        <v>42460</v>
      </c>
      <c r="AH2317" s="0" t="n">
        <v>716</v>
      </c>
      <c r="AI2317" s="0" t="n">
        <v>815</v>
      </c>
      <c r="AJ2317" s="6" t="n">
        <v>42460</v>
      </c>
      <c r="AK2317" s="0" t="n">
        <v>96.602</v>
      </c>
      <c r="AL2317" s="6" t="n">
        <v>42460</v>
      </c>
      <c r="AM2317" s="0" t="n">
        <v>10.797</v>
      </c>
      <c r="AN2317" s="0" t="n">
        <v>12.292</v>
      </c>
      <c r="AO2317" s="0" t="n">
        <v>28.267</v>
      </c>
      <c r="AP2317" s="0" t="n">
        <v>31.584</v>
      </c>
      <c r="AQ2317" s="0" t="s">
        <v>9305</v>
      </c>
      <c r="AR2317" s="0" t="s">
        <v>58</v>
      </c>
      <c r="AS2317" s="0" t="s">
        <v>1154</v>
      </c>
      <c r="AT2317" s="0" t="n">
        <v>315</v>
      </c>
      <c r="AU2317" s="0" t="n">
        <v>357</v>
      </c>
      <c r="AV2317" s="0" t="s">
        <v>7372</v>
      </c>
      <c r="AX2317" s="0" t="s">
        <v>7372</v>
      </c>
      <c r="AY2317" s="0" t="s">
        <v>12402</v>
      </c>
    </row>
    <row r="2318" customFormat="false" ht="15" hidden="false" customHeight="false" outlineLevel="0" collapsed="false">
      <c r="A2318" s="0" t="s">
        <v>12403</v>
      </c>
      <c r="B2318" s="0" t="s">
        <v>9300</v>
      </c>
      <c r="C2318" s="0" t="s">
        <v>12404</v>
      </c>
      <c r="D2318" s="1" t="s">
        <v>12405</v>
      </c>
      <c r="E2318" s="1" t="s">
        <v>12405</v>
      </c>
      <c r="G2318" s="5" t="s">
        <v>12405</v>
      </c>
      <c r="H2318" s="5"/>
      <c r="I2318" s="5"/>
      <c r="J2318" s="5"/>
      <c r="K2318" s="5"/>
      <c r="L2318" s="5"/>
      <c r="M2318" s="5"/>
      <c r="N2318" s="5"/>
      <c r="O2318" s="0" t="s">
        <v>12404</v>
      </c>
      <c r="P2318" s="0" t="s">
        <v>12406</v>
      </c>
      <c r="Q2318" s="0" t="s">
        <v>51</v>
      </c>
      <c r="R2318" s="0" t="s">
        <v>52</v>
      </c>
      <c r="S2318" s="0" t="n">
        <v>646</v>
      </c>
      <c r="T2318" s="0" t="n">
        <v>2651</v>
      </c>
      <c r="U2318" s="0" t="n">
        <v>2651</v>
      </c>
      <c r="V2318" s="0" t="n">
        <v>4329</v>
      </c>
      <c r="X2318" s="0" t="n">
        <v>64</v>
      </c>
      <c r="Y2318" s="0" t="s">
        <v>512</v>
      </c>
      <c r="Z2318" s="0" t="n">
        <v>2651</v>
      </c>
      <c r="AA2318" s="0" t="s">
        <v>54</v>
      </c>
      <c r="AB2318" s="0" t="s">
        <v>54</v>
      </c>
      <c r="AC2318" s="0" t="n">
        <v>1.223</v>
      </c>
      <c r="AD2318" s="0" t="s">
        <v>12407</v>
      </c>
      <c r="AG2318" s="6" t="n">
        <v>42460</v>
      </c>
      <c r="AH2318" s="0" t="n">
        <v>34</v>
      </c>
      <c r="AI2318" s="0" t="n">
        <v>39</v>
      </c>
      <c r="AJ2318" s="6" t="n">
        <v>42460</v>
      </c>
      <c r="AK2318" s="0" t="n">
        <v>1.223</v>
      </c>
      <c r="AL2318" s="6" t="n">
        <v>42460</v>
      </c>
      <c r="AM2318" s="0" t="n">
        <v>622</v>
      </c>
      <c r="AN2318" s="0" t="n">
        <v>708</v>
      </c>
      <c r="AO2318" s="0" t="s">
        <v>56</v>
      </c>
      <c r="AP2318" s="0" t="s">
        <v>56</v>
      </c>
      <c r="AQ2318" s="0" t="s">
        <v>70</v>
      </c>
      <c r="AR2318" s="0" t="s">
        <v>70</v>
      </c>
      <c r="AS2318" s="0" t="s">
        <v>512</v>
      </c>
      <c r="AT2318" s="0" t="n">
        <v>21</v>
      </c>
      <c r="AU2318" s="0" t="n">
        <v>42</v>
      </c>
      <c r="AV2318" s="0" t="s">
        <v>12408</v>
      </c>
      <c r="AX2318" s="0" t="s">
        <v>7372</v>
      </c>
      <c r="AY2318" s="0" t="s">
        <v>12409</v>
      </c>
    </row>
    <row r="2319" customFormat="false" ht="15" hidden="false" customHeight="false" outlineLevel="0" collapsed="false">
      <c r="A2319" s="0" t="s">
        <v>12410</v>
      </c>
      <c r="B2319" s="0" t="s">
        <v>9300</v>
      </c>
      <c r="C2319" s="0" t="s">
        <v>12411</v>
      </c>
      <c r="D2319" s="1" t="s">
        <v>12412</v>
      </c>
      <c r="E2319" s="1" t="s">
        <v>12412</v>
      </c>
      <c r="G2319" s="5" t="s">
        <v>12412</v>
      </c>
      <c r="H2319" s="5"/>
      <c r="I2319" s="5"/>
      <c r="J2319" s="5"/>
      <c r="K2319" s="5"/>
      <c r="L2319" s="5"/>
      <c r="M2319" s="5"/>
      <c r="N2319" s="5"/>
      <c r="O2319" s="0" t="s">
        <v>12411</v>
      </c>
      <c r="P2319" s="0" t="s">
        <v>12413</v>
      </c>
      <c r="Q2319" s="0" t="s">
        <v>51</v>
      </c>
      <c r="R2319" s="0" t="s">
        <v>52</v>
      </c>
      <c r="S2319" s="0" t="n">
        <v>1.059</v>
      </c>
      <c r="T2319" s="0" t="n">
        <v>1812</v>
      </c>
      <c r="U2319" s="0" t="n">
        <v>1812</v>
      </c>
      <c r="X2319" s="0" t="n">
        <v>60</v>
      </c>
      <c r="Y2319" s="0" t="s">
        <v>1154</v>
      </c>
      <c r="Z2319" s="0" t="n">
        <v>1812</v>
      </c>
      <c r="AA2319" s="0" t="s">
        <v>54</v>
      </c>
      <c r="AB2319" s="0" t="s">
        <v>54</v>
      </c>
      <c r="AC2319" s="0" t="n">
        <v>4.034</v>
      </c>
      <c r="AD2319" s="0" t="s">
        <v>9629</v>
      </c>
      <c r="AG2319" s="6" t="n">
        <v>42460</v>
      </c>
      <c r="AH2319" s="0" t="n">
        <v>54</v>
      </c>
      <c r="AI2319" s="0" t="n">
        <v>61</v>
      </c>
      <c r="AJ2319" s="6" t="n">
        <v>42460</v>
      </c>
      <c r="AK2319" s="0" t="n">
        <v>4.034</v>
      </c>
      <c r="AL2319" s="6" t="n">
        <v>42460</v>
      </c>
      <c r="AM2319" s="0" t="n">
        <v>1.217</v>
      </c>
      <c r="AN2319" s="0" t="n">
        <v>1.386</v>
      </c>
      <c r="AO2319" s="0" t="n">
        <v>1.206</v>
      </c>
      <c r="AP2319" s="0" t="n">
        <v>1.347</v>
      </c>
      <c r="AQ2319" s="0" t="s">
        <v>9305</v>
      </c>
      <c r="AR2319" s="0" t="s">
        <v>58</v>
      </c>
      <c r="AS2319" s="0" t="s">
        <v>1154</v>
      </c>
      <c r="AT2319" s="0" t="n">
        <v>33</v>
      </c>
      <c r="AU2319" s="0" t="n">
        <v>46</v>
      </c>
      <c r="AV2319" s="0" t="s">
        <v>7372</v>
      </c>
      <c r="AX2319" s="0" t="s">
        <v>7372</v>
      </c>
      <c r="AY2319" s="0" t="s">
        <v>12414</v>
      </c>
    </row>
    <row r="2320" customFormat="false" ht="15" hidden="false" customHeight="false" outlineLevel="0" collapsed="false">
      <c r="A2320" s="0" t="s">
        <v>12415</v>
      </c>
      <c r="B2320" s="0" t="s">
        <v>9300</v>
      </c>
      <c r="C2320" s="0" t="s">
        <v>12416</v>
      </c>
      <c r="D2320" s="1" t="s">
        <v>12417</v>
      </c>
      <c r="E2320" s="1" t="s">
        <v>12417</v>
      </c>
      <c r="G2320" s="5" t="s">
        <v>12417</v>
      </c>
      <c r="H2320" s="5"/>
      <c r="I2320" s="5"/>
      <c r="J2320" s="5"/>
      <c r="K2320" s="5"/>
      <c r="L2320" s="5"/>
      <c r="M2320" s="5"/>
      <c r="N2320" s="5"/>
      <c r="O2320" s="0" t="s">
        <v>12416</v>
      </c>
      <c r="P2320" s="0" t="s">
        <v>12418</v>
      </c>
      <c r="Q2320" s="0" t="s">
        <v>51</v>
      </c>
      <c r="R2320" s="0" t="s">
        <v>52</v>
      </c>
      <c r="S2320" s="0" t="n">
        <v>2.248</v>
      </c>
      <c r="T2320" s="0" t="n">
        <v>3250</v>
      </c>
      <c r="U2320" s="0" t="n">
        <v>3250</v>
      </c>
      <c r="W2320" s="0" t="s">
        <v>12419</v>
      </c>
      <c r="X2320" s="0" t="n">
        <v>147</v>
      </c>
      <c r="Y2320" s="0" t="s">
        <v>1154</v>
      </c>
      <c r="Z2320" s="0" t="n">
        <v>3250</v>
      </c>
      <c r="AA2320" s="0" t="s">
        <v>54</v>
      </c>
      <c r="AB2320" s="0" t="s">
        <v>54</v>
      </c>
      <c r="AC2320" s="0" t="n">
        <v>6.496</v>
      </c>
      <c r="AD2320" s="0" t="s">
        <v>11452</v>
      </c>
      <c r="AG2320" s="6" t="n">
        <v>42460</v>
      </c>
      <c r="AH2320" s="0" t="n">
        <v>283</v>
      </c>
      <c r="AI2320" s="0" t="n">
        <v>322</v>
      </c>
      <c r="AJ2320" s="6" t="n">
        <v>42460</v>
      </c>
      <c r="AK2320" s="0" t="n">
        <v>6.496</v>
      </c>
      <c r="AL2320" s="6" t="n">
        <v>42460</v>
      </c>
      <c r="AM2320" s="0" t="n">
        <v>2.087</v>
      </c>
      <c r="AN2320" s="0" t="n">
        <v>2.376</v>
      </c>
      <c r="AO2320" s="0" t="n">
        <v>11.42</v>
      </c>
      <c r="AP2320" s="0" t="n">
        <v>12.76</v>
      </c>
      <c r="AQ2320" s="0" t="s">
        <v>9305</v>
      </c>
      <c r="AR2320" s="0" t="s">
        <v>58</v>
      </c>
      <c r="AS2320" s="0" t="s">
        <v>1154</v>
      </c>
      <c r="AT2320" s="0" t="n">
        <v>57</v>
      </c>
      <c r="AU2320" s="0" t="n">
        <v>69</v>
      </c>
      <c r="AV2320" s="0" t="s">
        <v>12420</v>
      </c>
      <c r="AW2320" s="0" t="s">
        <v>12421</v>
      </c>
      <c r="AX2320" s="0" t="s">
        <v>7372</v>
      </c>
      <c r="AY2320" s="0" t="s">
        <v>12421</v>
      </c>
    </row>
    <row r="2321" customFormat="false" ht="15" hidden="false" customHeight="false" outlineLevel="0" collapsed="false">
      <c r="A2321" s="0" t="s">
        <v>12422</v>
      </c>
      <c r="B2321" s="0" t="s">
        <v>9300</v>
      </c>
      <c r="C2321" s="0" t="s">
        <v>12423</v>
      </c>
      <c r="D2321" s="1" t="s">
        <v>12424</v>
      </c>
      <c r="E2321" s="1" t="s">
        <v>12424</v>
      </c>
      <c r="G2321" s="5" t="s">
        <v>12424</v>
      </c>
      <c r="H2321" s="5"/>
      <c r="I2321" s="5"/>
      <c r="J2321" s="5"/>
      <c r="K2321" s="5"/>
      <c r="L2321" s="5"/>
      <c r="M2321" s="5"/>
      <c r="N2321" s="5"/>
      <c r="O2321" s="0" t="s">
        <v>12425</v>
      </c>
      <c r="P2321" s="0" t="s">
        <v>12426</v>
      </c>
      <c r="Q2321" s="0" t="s">
        <v>51</v>
      </c>
      <c r="R2321" s="0" t="s">
        <v>539</v>
      </c>
      <c r="S2321" s="0" t="s">
        <v>56</v>
      </c>
      <c r="X2321" s="0" t="n">
        <v>2</v>
      </c>
      <c r="Y2321" s="0" t="s">
        <v>67</v>
      </c>
      <c r="Z2321" s="0" t="n">
        <v>6420</v>
      </c>
      <c r="AA2321" s="0" t="s">
        <v>54</v>
      </c>
      <c r="AB2321" s="0" t="s">
        <v>54</v>
      </c>
      <c r="AC2321" s="0" t="n">
        <v>33.333</v>
      </c>
      <c r="AD2321" s="0" t="s">
        <v>12420</v>
      </c>
      <c r="AH2321" s="0" t="s">
        <v>56</v>
      </c>
      <c r="AI2321" s="0" t="s">
        <v>56</v>
      </c>
      <c r="AK2321" s="0" t="s">
        <v>56</v>
      </c>
      <c r="AM2321" s="0" t="s">
        <v>56</v>
      </c>
      <c r="AN2321" s="0" t="s">
        <v>56</v>
      </c>
      <c r="AO2321" s="0" t="s">
        <v>56</v>
      </c>
      <c r="AP2321" s="0" t="s">
        <v>56</v>
      </c>
      <c r="AQ2321" s="0" t="s">
        <v>70</v>
      </c>
      <c r="AR2321" s="0" t="s">
        <v>70</v>
      </c>
      <c r="AS2321" s="0" t="s">
        <v>67</v>
      </c>
      <c r="AT2321" s="0" t="n">
        <v>256</v>
      </c>
      <c r="AU2321" s="0" t="n">
        <v>2</v>
      </c>
      <c r="AV2321" s="0" t="s">
        <v>12420</v>
      </c>
      <c r="AX2321" s="0" t="s">
        <v>7372</v>
      </c>
    </row>
    <row r="2322" customFormat="false" ht="15" hidden="false" customHeight="false" outlineLevel="0" collapsed="false">
      <c r="A2322" s="0" t="s">
        <v>12427</v>
      </c>
      <c r="B2322" s="0" t="s">
        <v>9300</v>
      </c>
      <c r="C2322" s="0" t="s">
        <v>12428</v>
      </c>
      <c r="D2322" s="1" t="s">
        <v>12429</v>
      </c>
      <c r="E2322" s="1" t="s">
        <v>12429</v>
      </c>
      <c r="G2322" s="5" t="s">
        <v>12429</v>
      </c>
      <c r="H2322" s="5"/>
      <c r="I2322" s="5"/>
      <c r="J2322" s="5"/>
      <c r="K2322" s="5"/>
      <c r="L2322" s="5"/>
      <c r="M2322" s="5"/>
      <c r="N2322" s="5"/>
      <c r="O2322" s="0" t="s">
        <v>12428</v>
      </c>
      <c r="P2322" s="0" t="s">
        <v>12430</v>
      </c>
      <c r="Q2322" s="0" t="s">
        <v>51</v>
      </c>
      <c r="R2322" s="0" t="s">
        <v>52</v>
      </c>
      <c r="S2322" s="0" t="n">
        <v>719</v>
      </c>
      <c r="T2322" s="0" t="n">
        <v>2059</v>
      </c>
      <c r="U2322" s="0" t="n">
        <v>2059</v>
      </c>
      <c r="V2322" s="0" t="n">
        <v>2016</v>
      </c>
      <c r="W2322" s="0" t="s">
        <v>12431</v>
      </c>
      <c r="X2322" s="0" t="n">
        <v>278</v>
      </c>
      <c r="Y2322" s="0" t="s">
        <v>1154</v>
      </c>
      <c r="Z2322" s="0" t="n">
        <v>2059</v>
      </c>
      <c r="AA2322" s="0" t="s">
        <v>54</v>
      </c>
      <c r="AB2322" s="0" t="s">
        <v>54</v>
      </c>
      <c r="AC2322" s="0" t="n">
        <v>1.464</v>
      </c>
      <c r="AD2322" s="0" t="s">
        <v>9615</v>
      </c>
      <c r="AG2322" s="6" t="n">
        <v>42460</v>
      </c>
      <c r="AH2322" s="0" t="n">
        <v>10</v>
      </c>
      <c r="AI2322" s="0" t="n">
        <v>11</v>
      </c>
      <c r="AJ2322" s="6" t="n">
        <v>42460</v>
      </c>
      <c r="AK2322" s="0" t="n">
        <v>1.464</v>
      </c>
      <c r="AL2322" s="6" t="n">
        <v>42460</v>
      </c>
      <c r="AM2322" s="0" t="n">
        <v>552</v>
      </c>
      <c r="AN2322" s="0" t="n">
        <v>628</v>
      </c>
      <c r="AO2322" s="0" t="n">
        <v>190</v>
      </c>
      <c r="AP2322" s="0" t="n">
        <v>212</v>
      </c>
      <c r="AQ2322" s="0" t="s">
        <v>9305</v>
      </c>
      <c r="AR2322" s="0" t="s">
        <v>58</v>
      </c>
      <c r="AS2322" s="0" t="s">
        <v>1154</v>
      </c>
      <c r="AT2322" s="0" t="n">
        <v>34</v>
      </c>
      <c r="AU2322" s="0" t="n">
        <v>41</v>
      </c>
      <c r="AV2322" s="0" t="s">
        <v>9579</v>
      </c>
      <c r="AW2322" s="0" t="s">
        <v>9579</v>
      </c>
      <c r="AX2322" s="0" t="s">
        <v>7372</v>
      </c>
      <c r="AY2322" s="0" t="s">
        <v>12432</v>
      </c>
    </row>
    <row r="2323" customFormat="false" ht="15" hidden="false" customHeight="false" outlineLevel="0" collapsed="false">
      <c r="A2323" s="0" t="s">
        <v>12433</v>
      </c>
      <c r="B2323" s="0" t="s">
        <v>9300</v>
      </c>
      <c r="C2323" s="0" t="s">
        <v>12434</v>
      </c>
      <c r="D2323" s="1" t="s">
        <v>12435</v>
      </c>
      <c r="E2323" s="1" t="s">
        <v>12435</v>
      </c>
      <c r="G2323" s="5" t="s">
        <v>12435</v>
      </c>
      <c r="H2323" s="5"/>
      <c r="I2323" s="5"/>
      <c r="J2323" s="5"/>
      <c r="K2323" s="5"/>
      <c r="L2323" s="5"/>
      <c r="M2323" s="5"/>
      <c r="N2323" s="5"/>
      <c r="O2323" s="0" t="s">
        <v>12434</v>
      </c>
      <c r="P2323" s="0" t="s">
        <v>12436</v>
      </c>
      <c r="Q2323" s="0" t="s">
        <v>51</v>
      </c>
      <c r="R2323" s="0" t="s">
        <v>52</v>
      </c>
      <c r="S2323" s="0" t="n">
        <v>379</v>
      </c>
      <c r="T2323" s="0" t="n">
        <v>2630</v>
      </c>
      <c r="U2323" s="0" t="n">
        <v>2630</v>
      </c>
      <c r="V2323" s="0" t="n">
        <v>2611</v>
      </c>
      <c r="X2323" s="0" t="n">
        <v>17</v>
      </c>
      <c r="Y2323" s="0" t="s">
        <v>1154</v>
      </c>
      <c r="Z2323" s="0" t="n">
        <v>2630</v>
      </c>
      <c r="AA2323" s="0" t="s">
        <v>54</v>
      </c>
      <c r="AB2323" s="0" t="s">
        <v>54</v>
      </c>
      <c r="AC2323" s="0" t="n">
        <v>1.797</v>
      </c>
      <c r="AD2323" s="0" t="s">
        <v>9674</v>
      </c>
      <c r="AG2323" s="6" t="n">
        <v>42460</v>
      </c>
      <c r="AH2323" s="0" t="n">
        <v>26</v>
      </c>
      <c r="AI2323" s="0" t="n">
        <v>29</v>
      </c>
      <c r="AJ2323" s="6" t="n">
        <v>42460</v>
      </c>
      <c r="AK2323" s="0" t="n">
        <v>1.797</v>
      </c>
      <c r="AL2323" s="6" t="n">
        <v>42460</v>
      </c>
      <c r="AM2323" s="0" t="n">
        <v>407</v>
      </c>
      <c r="AN2323" s="0" t="n">
        <v>463</v>
      </c>
      <c r="AO2323" s="0" t="n">
        <v>287</v>
      </c>
      <c r="AP2323" s="0" t="n">
        <v>320</v>
      </c>
      <c r="AQ2323" s="0" t="s">
        <v>9305</v>
      </c>
      <c r="AR2323" s="0" t="s">
        <v>58</v>
      </c>
      <c r="AS2323" s="0" t="s">
        <v>1154</v>
      </c>
      <c r="AT2323" s="0" t="n">
        <v>7</v>
      </c>
      <c r="AU2323" s="0" t="n">
        <v>7</v>
      </c>
      <c r="AX2323" s="0" t="s">
        <v>7372</v>
      </c>
      <c r="AY2323" s="0" t="s">
        <v>12437</v>
      </c>
    </row>
    <row r="2324" customFormat="false" ht="15" hidden="false" customHeight="false" outlineLevel="0" collapsed="false">
      <c r="A2324" s="0" t="s">
        <v>12438</v>
      </c>
      <c r="B2324" s="0" t="s">
        <v>9300</v>
      </c>
      <c r="C2324" s="0" t="s">
        <v>12439</v>
      </c>
      <c r="D2324" s="1" t="s">
        <v>12440</v>
      </c>
      <c r="E2324" s="1" t="s">
        <v>12440</v>
      </c>
      <c r="G2324" s="5" t="s">
        <v>12440</v>
      </c>
      <c r="H2324" s="5"/>
      <c r="I2324" s="5"/>
      <c r="J2324" s="5"/>
      <c r="K2324" s="5"/>
      <c r="L2324" s="5"/>
      <c r="M2324" s="5"/>
      <c r="N2324" s="5"/>
      <c r="O2324" s="0" t="s">
        <v>12439</v>
      </c>
      <c r="P2324" s="0" t="s">
        <v>12441</v>
      </c>
      <c r="Q2324" s="0" t="s">
        <v>51</v>
      </c>
      <c r="R2324" s="0" t="s">
        <v>52</v>
      </c>
      <c r="S2324" s="0" t="n">
        <v>1.901</v>
      </c>
      <c r="T2324" s="0" t="n">
        <v>2432</v>
      </c>
      <c r="U2324" s="0" t="n">
        <v>2432</v>
      </c>
      <c r="V2324" s="0" t="n">
        <v>2410</v>
      </c>
      <c r="W2324" s="0" t="s">
        <v>12442</v>
      </c>
      <c r="X2324" s="0" t="n">
        <v>913</v>
      </c>
      <c r="Y2324" s="0" t="s">
        <v>1154</v>
      </c>
      <c r="Z2324" s="0" t="n">
        <v>2432</v>
      </c>
      <c r="AA2324" s="0" t="s">
        <v>54</v>
      </c>
      <c r="AB2324" s="0" t="s">
        <v>54</v>
      </c>
      <c r="AC2324" s="0" t="n">
        <v>4.654</v>
      </c>
      <c r="AD2324" s="0" t="s">
        <v>12443</v>
      </c>
      <c r="AG2324" s="6" t="n">
        <v>42460</v>
      </c>
      <c r="AH2324" s="0" t="e">
        <f aca="false">+ac0-36</f>
        <v>#NAME?</v>
      </c>
      <c r="AI2324" s="0" t="e">
        <f aca="false">+ac0-41</f>
        <v>#NAME?</v>
      </c>
      <c r="AJ2324" s="6" t="n">
        <v>42460</v>
      </c>
      <c r="AK2324" s="0" t="n">
        <v>4.654</v>
      </c>
      <c r="AL2324" s="6" t="n">
        <v>42460</v>
      </c>
      <c r="AM2324" s="0" t="n">
        <v>1.963</v>
      </c>
      <c r="AN2324" s="0" t="n">
        <v>2.235</v>
      </c>
      <c r="AO2324" s="0" t="n">
        <v>677</v>
      </c>
      <c r="AP2324" s="0" t="n">
        <v>757</v>
      </c>
      <c r="AQ2324" s="0" t="s">
        <v>9305</v>
      </c>
      <c r="AR2324" s="0" t="s">
        <v>58</v>
      </c>
      <c r="AS2324" s="0" t="s">
        <v>1154</v>
      </c>
      <c r="AT2324" s="0" t="n">
        <v>13</v>
      </c>
      <c r="AU2324" s="0" t="n">
        <v>43</v>
      </c>
      <c r="AV2324" s="0" t="s">
        <v>7372</v>
      </c>
      <c r="AX2324" s="0" t="s">
        <v>7372</v>
      </c>
      <c r="AY2324" s="0" t="s">
        <v>11502</v>
      </c>
    </row>
    <row r="2325" customFormat="false" ht="15" hidden="false" customHeight="false" outlineLevel="0" collapsed="false">
      <c r="A2325" s="0" t="s">
        <v>12444</v>
      </c>
      <c r="B2325" s="0" t="s">
        <v>9300</v>
      </c>
      <c r="C2325" s="0" t="s">
        <v>12445</v>
      </c>
      <c r="D2325" s="1" t="s">
        <v>12446</v>
      </c>
      <c r="E2325" s="1" t="s">
        <v>12446</v>
      </c>
      <c r="G2325" s="5" t="s">
        <v>12446</v>
      </c>
      <c r="H2325" s="5"/>
      <c r="I2325" s="5"/>
      <c r="J2325" s="5"/>
      <c r="K2325" s="5"/>
      <c r="L2325" s="5"/>
      <c r="M2325" s="5"/>
      <c r="N2325" s="5"/>
      <c r="O2325" s="0" t="s">
        <v>12445</v>
      </c>
      <c r="P2325" s="0" t="s">
        <v>12447</v>
      </c>
      <c r="Q2325" s="0" t="s">
        <v>51</v>
      </c>
      <c r="R2325" s="0" t="s">
        <v>52</v>
      </c>
      <c r="S2325" s="0" t="n">
        <v>40.172</v>
      </c>
      <c r="T2325" s="0" t="n">
        <v>2932</v>
      </c>
      <c r="U2325" s="0" t="n">
        <v>2932</v>
      </c>
      <c r="W2325" s="0" t="s">
        <v>12448</v>
      </c>
      <c r="X2325" s="0" t="n">
        <v>995</v>
      </c>
      <c r="Y2325" s="0" t="s">
        <v>1154</v>
      </c>
      <c r="Z2325" s="0" t="n">
        <v>2932</v>
      </c>
      <c r="AA2325" s="0" t="s">
        <v>54</v>
      </c>
      <c r="AB2325" s="0" t="s">
        <v>54</v>
      </c>
      <c r="AC2325" s="0" t="n">
        <v>151.775</v>
      </c>
      <c r="AD2325" s="0" t="s">
        <v>9689</v>
      </c>
      <c r="AG2325" s="6" t="n">
        <v>42460</v>
      </c>
      <c r="AH2325" s="0" t="n">
        <v>1.905</v>
      </c>
      <c r="AI2325" s="0" t="n">
        <v>2.169</v>
      </c>
      <c r="AJ2325" s="6" t="n">
        <v>42460</v>
      </c>
      <c r="AK2325" s="0" t="n">
        <v>151.775</v>
      </c>
      <c r="AL2325" s="6" t="n">
        <v>42460</v>
      </c>
      <c r="AM2325" s="0" t="n">
        <v>39.327</v>
      </c>
      <c r="AN2325" s="0" t="n">
        <v>44.774</v>
      </c>
      <c r="AO2325" s="0" t="n">
        <v>29.864</v>
      </c>
      <c r="AP2325" s="0" t="n">
        <v>33.369</v>
      </c>
      <c r="AQ2325" s="0" t="s">
        <v>9305</v>
      </c>
      <c r="AR2325" s="0" t="s">
        <v>58</v>
      </c>
      <c r="AS2325" s="0" t="s">
        <v>1154</v>
      </c>
      <c r="AT2325" s="0" t="n">
        <v>250</v>
      </c>
      <c r="AU2325" s="0" t="n">
        <v>330</v>
      </c>
      <c r="AV2325" s="0" t="s">
        <v>7372</v>
      </c>
      <c r="AX2325" s="0" t="s">
        <v>7372</v>
      </c>
      <c r="AY2325" s="0" t="s">
        <v>12449</v>
      </c>
    </row>
    <row r="2326" customFormat="false" ht="15" hidden="false" customHeight="false" outlineLevel="0" collapsed="false">
      <c r="A2326" s="0" t="s">
        <v>12450</v>
      </c>
      <c r="B2326" s="0" t="s">
        <v>9300</v>
      </c>
      <c r="C2326" s="0" t="s">
        <v>12451</v>
      </c>
      <c r="D2326" s="1" t="s">
        <v>12452</v>
      </c>
      <c r="E2326" s="1" t="s">
        <v>12452</v>
      </c>
      <c r="G2326" s="5" t="s">
        <v>12452</v>
      </c>
      <c r="H2326" s="5" t="s">
        <v>12453</v>
      </c>
      <c r="I2326" s="5"/>
      <c r="J2326" s="5"/>
      <c r="K2326" s="5"/>
      <c r="L2326" s="5"/>
      <c r="M2326" s="5"/>
      <c r="N2326" s="5"/>
      <c r="O2326" s="0" t="s">
        <v>12451</v>
      </c>
      <c r="P2326" s="0" t="s">
        <v>12454</v>
      </c>
      <c r="Q2326" s="0" t="s">
        <v>51</v>
      </c>
      <c r="R2326" s="0" t="s">
        <v>52</v>
      </c>
      <c r="S2326" s="0" t="n">
        <v>952</v>
      </c>
      <c r="T2326" s="0" t="n">
        <v>1330</v>
      </c>
      <c r="U2326" s="0" t="n">
        <v>1330</v>
      </c>
      <c r="X2326" s="0" t="n">
        <v>69</v>
      </c>
      <c r="Y2326" s="0" t="s">
        <v>1154</v>
      </c>
      <c r="Z2326" s="0" t="n">
        <v>1330</v>
      </c>
      <c r="AA2326" s="0" t="s">
        <v>54</v>
      </c>
      <c r="AB2326" s="0" t="s">
        <v>54</v>
      </c>
      <c r="AC2326" s="0" t="n">
        <v>5.367</v>
      </c>
      <c r="AD2326" s="0" t="s">
        <v>12455</v>
      </c>
      <c r="AG2326" s="6" t="n">
        <v>42460</v>
      </c>
      <c r="AH2326" s="0" t="n">
        <v>48</v>
      </c>
      <c r="AI2326" s="0" t="n">
        <v>54</v>
      </c>
      <c r="AJ2326" s="6" t="n">
        <v>42460</v>
      </c>
      <c r="AK2326" s="0" t="n">
        <v>5.367</v>
      </c>
      <c r="AL2326" s="6" t="n">
        <v>42460</v>
      </c>
      <c r="AM2326" s="0" t="n">
        <v>868</v>
      </c>
      <c r="AN2326" s="0" t="n">
        <v>988</v>
      </c>
      <c r="AO2326" s="0" t="n">
        <v>905</v>
      </c>
      <c r="AP2326" s="0" t="n">
        <v>1.011</v>
      </c>
      <c r="AQ2326" s="0" t="s">
        <v>9305</v>
      </c>
      <c r="AR2326" s="0" t="s">
        <v>58</v>
      </c>
      <c r="AS2326" s="0" t="s">
        <v>1154</v>
      </c>
      <c r="AT2326" s="0" t="n">
        <v>13</v>
      </c>
      <c r="AU2326" s="0" t="n">
        <v>30</v>
      </c>
      <c r="AX2326" s="0" t="s">
        <v>7372</v>
      </c>
      <c r="AY2326" s="0" t="s">
        <v>12456</v>
      </c>
    </row>
    <row r="2327" customFormat="false" ht="15" hidden="false" customHeight="false" outlineLevel="0" collapsed="false">
      <c r="A2327" s="0" t="s">
        <v>12457</v>
      </c>
      <c r="B2327" s="0" t="s">
        <v>9300</v>
      </c>
      <c r="C2327" s="0" t="s">
        <v>12458</v>
      </c>
      <c r="D2327" s="1" t="s">
        <v>12459</v>
      </c>
      <c r="E2327" s="1" t="s">
        <v>12459</v>
      </c>
      <c r="G2327" s="5" t="s">
        <v>12459</v>
      </c>
      <c r="H2327" s="5"/>
      <c r="I2327" s="5"/>
      <c r="J2327" s="5"/>
      <c r="K2327" s="5"/>
      <c r="L2327" s="5"/>
      <c r="M2327" s="5"/>
      <c r="N2327" s="5"/>
      <c r="O2327" s="0" t="s">
        <v>12458</v>
      </c>
      <c r="P2327" s="0" t="s">
        <v>12460</v>
      </c>
      <c r="Q2327" s="0" t="s">
        <v>51</v>
      </c>
      <c r="R2327" s="0" t="s">
        <v>119</v>
      </c>
      <c r="S2327" s="0" t="n">
        <v>1</v>
      </c>
      <c r="T2327" s="0" t="n">
        <v>2823</v>
      </c>
      <c r="U2327" s="0" t="n">
        <v>2823</v>
      </c>
      <c r="V2327" s="0" t="n">
        <v>7731</v>
      </c>
      <c r="X2327" s="0" t="n">
        <v>220</v>
      </c>
      <c r="Y2327" s="0" t="s">
        <v>128</v>
      </c>
      <c r="Z2327" s="0" t="n">
        <v>2823</v>
      </c>
      <c r="AA2327" s="0" t="s">
        <v>54</v>
      </c>
      <c r="AB2327" s="0" t="s">
        <v>54</v>
      </c>
      <c r="AC2327" s="0" t="n">
        <v>428</v>
      </c>
      <c r="AD2327" s="0" t="s">
        <v>12461</v>
      </c>
      <c r="AG2327" s="6" t="n">
        <v>42429</v>
      </c>
      <c r="AH2327" s="0" t="n">
        <v>275</v>
      </c>
      <c r="AI2327" s="0" t="n">
        <v>300</v>
      </c>
      <c r="AK2327" s="0" t="n">
        <v>428</v>
      </c>
      <c r="AL2327" s="0" t="n">
        <v>2016</v>
      </c>
      <c r="AM2327" s="0" t="s">
        <v>56</v>
      </c>
      <c r="AN2327" s="0" t="s">
        <v>56</v>
      </c>
      <c r="AO2327" s="0" t="s">
        <v>56</v>
      </c>
      <c r="AP2327" s="0" t="s">
        <v>56</v>
      </c>
      <c r="AQ2327" s="0" t="s">
        <v>70</v>
      </c>
      <c r="AR2327" s="0" t="s">
        <v>70</v>
      </c>
      <c r="AS2327" s="0" t="s">
        <v>128</v>
      </c>
      <c r="AT2327" s="0" t="n">
        <v>3</v>
      </c>
      <c r="AU2327" s="0" t="n">
        <v>11</v>
      </c>
      <c r="AX2327" s="0" t="s">
        <v>7372</v>
      </c>
    </row>
    <row r="2328" customFormat="false" ht="15" hidden="false" customHeight="false" outlineLevel="0" collapsed="false">
      <c r="A2328" s="0" t="s">
        <v>12462</v>
      </c>
      <c r="B2328" s="0" t="s">
        <v>9300</v>
      </c>
      <c r="C2328" s="0" t="s">
        <v>12463</v>
      </c>
      <c r="D2328" s="1" t="s">
        <v>12464</v>
      </c>
      <c r="E2328" s="1" t="s">
        <v>12464</v>
      </c>
      <c r="G2328" s="5" t="s">
        <v>12464</v>
      </c>
      <c r="H2328" s="5"/>
      <c r="I2328" s="5"/>
      <c r="J2328" s="5"/>
      <c r="K2328" s="5"/>
      <c r="L2328" s="5"/>
      <c r="M2328" s="5"/>
      <c r="N2328" s="5"/>
      <c r="Q2328" s="0" t="s">
        <v>51</v>
      </c>
      <c r="R2328" s="0" t="s">
        <v>119</v>
      </c>
      <c r="S2328" s="0" t="n">
        <v>46</v>
      </c>
      <c r="T2328" s="0" t="n">
        <v>4639</v>
      </c>
      <c r="U2328" s="0" t="n">
        <v>4639</v>
      </c>
      <c r="V2328" s="0" t="n">
        <v>4729</v>
      </c>
      <c r="X2328" s="0" t="n">
        <v>3</v>
      </c>
      <c r="Y2328" s="0" t="s">
        <v>512</v>
      </c>
      <c r="AD2328" s="0" t="s">
        <v>12465</v>
      </c>
      <c r="AG2328" s="6" t="n">
        <v>42551</v>
      </c>
      <c r="AH2328" s="0" t="n">
        <v>0</v>
      </c>
      <c r="AI2328" s="0" t="n">
        <v>0</v>
      </c>
      <c r="AJ2328" s="6" t="n">
        <v>42551</v>
      </c>
      <c r="AK2328" s="0" t="n">
        <v>149</v>
      </c>
      <c r="AL2328" s="6" t="n">
        <v>42551</v>
      </c>
      <c r="AM2328" s="0" t="n">
        <v>18</v>
      </c>
      <c r="AN2328" s="0" t="n">
        <v>20</v>
      </c>
      <c r="AO2328" s="0" t="s">
        <v>56</v>
      </c>
      <c r="AP2328" s="0" t="s">
        <v>56</v>
      </c>
      <c r="AQ2328" s="0" t="s">
        <v>70</v>
      </c>
      <c r="AR2328" s="0" t="s">
        <v>70</v>
      </c>
      <c r="AS2328" s="0" t="s">
        <v>512</v>
      </c>
      <c r="AT2328" s="0" t="n">
        <v>0</v>
      </c>
      <c r="AU2328" s="0" t="n">
        <v>2</v>
      </c>
      <c r="AW2328" s="0" t="s">
        <v>7372</v>
      </c>
      <c r="AX2328" s="0" t="s">
        <v>7372</v>
      </c>
    </row>
    <row r="2329" customFormat="false" ht="15" hidden="false" customHeight="false" outlineLevel="0" collapsed="false">
      <c r="A2329" s="0" t="s">
        <v>12466</v>
      </c>
      <c r="B2329" s="0" t="s">
        <v>9300</v>
      </c>
      <c r="C2329" s="0" t="s">
        <v>12467</v>
      </c>
      <c r="E2329" s="1" t="s">
        <v>12467</v>
      </c>
      <c r="F2329" s="1" t="s">
        <v>253</v>
      </c>
      <c r="G2329" s="5" t="e">
        <f aca="false">#N/A</f>
        <v>#N/A</v>
      </c>
      <c r="H2329" s="5"/>
      <c r="I2329" s="5"/>
      <c r="J2329" s="5"/>
      <c r="K2329" s="5"/>
      <c r="L2329" s="5"/>
      <c r="M2329" s="5"/>
      <c r="N2329" s="5"/>
      <c r="Q2329" s="0" t="s">
        <v>51</v>
      </c>
      <c r="R2329" s="0" t="s">
        <v>119</v>
      </c>
      <c r="S2329" s="0" t="n">
        <v>25</v>
      </c>
      <c r="T2329" s="0" t="n">
        <v>2899</v>
      </c>
      <c r="U2329" s="0" t="n">
        <v>2899</v>
      </c>
      <c r="V2329" s="0" t="n">
        <v>2611</v>
      </c>
      <c r="X2329" s="0" t="n">
        <v>3</v>
      </c>
      <c r="Y2329" s="0" t="s">
        <v>512</v>
      </c>
      <c r="AD2329" s="0" t="s">
        <v>12468</v>
      </c>
      <c r="AG2329" s="6" t="n">
        <v>42521</v>
      </c>
      <c r="AH2329" s="0" t="n">
        <v>1</v>
      </c>
      <c r="AI2329" s="0" t="n">
        <v>1</v>
      </c>
      <c r="AK2329" s="0" t="s">
        <v>56</v>
      </c>
      <c r="AM2329" s="0" t="s">
        <v>56</v>
      </c>
      <c r="AN2329" s="0" t="s">
        <v>56</v>
      </c>
      <c r="AO2329" s="0" t="s">
        <v>56</v>
      </c>
      <c r="AP2329" s="0" t="s">
        <v>56</v>
      </c>
      <c r="AQ2329" s="0" t="s">
        <v>70</v>
      </c>
      <c r="AR2329" s="0" t="s">
        <v>70</v>
      </c>
      <c r="AS2329" s="0" t="s">
        <v>512</v>
      </c>
      <c r="AT2329" s="0" t="n">
        <v>0</v>
      </c>
      <c r="AU2329" s="0" t="n">
        <v>1</v>
      </c>
    </row>
    <row r="2330" customFormat="false" ht="15" hidden="false" customHeight="false" outlineLevel="0" collapsed="false">
      <c r="A2330" s="0" t="s">
        <v>12469</v>
      </c>
      <c r="B2330" s="0" t="s">
        <v>9300</v>
      </c>
      <c r="C2330" s="0" t="s">
        <v>12470</v>
      </c>
      <c r="D2330" s="1" t="s">
        <v>12471</v>
      </c>
      <c r="E2330" s="1" t="s">
        <v>12471</v>
      </c>
      <c r="G2330" s="5" t="s">
        <v>12471</v>
      </c>
      <c r="H2330" s="5" t="s">
        <v>12472</v>
      </c>
      <c r="I2330" s="5"/>
      <c r="J2330" s="5"/>
      <c r="K2330" s="5"/>
      <c r="L2330" s="5"/>
      <c r="M2330" s="5"/>
      <c r="N2330" s="5"/>
      <c r="Q2330" s="0" t="s">
        <v>51</v>
      </c>
      <c r="R2330" s="0" t="s">
        <v>52</v>
      </c>
      <c r="S2330" s="0" t="n">
        <v>1</v>
      </c>
      <c r="T2330" s="0" t="n">
        <v>8421</v>
      </c>
      <c r="U2330" s="0" t="n">
        <v>8421</v>
      </c>
      <c r="X2330" s="0" t="n">
        <v>0</v>
      </c>
      <c r="Y2330" s="0" t="s">
        <v>53</v>
      </c>
      <c r="AD2330" s="0" t="s">
        <v>12473</v>
      </c>
      <c r="AG2330" s="6" t="n">
        <v>42735</v>
      </c>
      <c r="AH2330" s="0" t="n">
        <v>-115</v>
      </c>
      <c r="AI2330" s="0" t="n">
        <v>-121</v>
      </c>
      <c r="AJ2330" s="6" t="n">
        <v>42735</v>
      </c>
      <c r="AK2330" s="0" t="n">
        <v>106</v>
      </c>
      <c r="AL2330" s="6" t="n">
        <v>42735</v>
      </c>
      <c r="AM2330" s="0" t="n">
        <v>12</v>
      </c>
      <c r="AN2330" s="0" t="n">
        <v>13</v>
      </c>
      <c r="AO2330" s="0" t="n">
        <v>42</v>
      </c>
      <c r="AP2330" s="0" t="n">
        <v>47</v>
      </c>
      <c r="AQ2330" s="0" t="s">
        <v>9305</v>
      </c>
      <c r="AR2330" s="0" t="s">
        <v>58</v>
      </c>
      <c r="AS2330" s="0" t="s">
        <v>53</v>
      </c>
      <c r="AT2330" s="0" t="n">
        <v>0</v>
      </c>
      <c r="AU2330" s="0" t="n">
        <v>0</v>
      </c>
      <c r="AV2330" s="0" t="s">
        <v>12474</v>
      </c>
      <c r="AX2330" s="0" t="s">
        <v>7372</v>
      </c>
    </row>
    <row r="2331" customFormat="false" ht="15" hidden="false" customHeight="false" outlineLevel="0" collapsed="false">
      <c r="A2331" s="0" t="s">
        <v>12475</v>
      </c>
      <c r="B2331" s="0" t="s">
        <v>9300</v>
      </c>
      <c r="C2331" s="0" t="s">
        <v>12476</v>
      </c>
      <c r="D2331" s="1" t="s">
        <v>12477</v>
      </c>
      <c r="E2331" s="1" t="s">
        <v>12477</v>
      </c>
      <c r="G2331" s="5" t="s">
        <v>12477</v>
      </c>
      <c r="H2331" s="5"/>
      <c r="I2331" s="5"/>
      <c r="J2331" s="5"/>
      <c r="K2331" s="5"/>
      <c r="L2331" s="5"/>
      <c r="M2331" s="5"/>
      <c r="N2331" s="5"/>
      <c r="O2331" s="0" t="s">
        <v>12476</v>
      </c>
      <c r="P2331" s="0" t="s">
        <v>12478</v>
      </c>
      <c r="Q2331" s="0" t="s">
        <v>51</v>
      </c>
      <c r="R2331" s="0" t="s">
        <v>52</v>
      </c>
      <c r="S2331" s="0" t="n">
        <v>5.807</v>
      </c>
      <c r="T2331" s="0" t="n">
        <v>3511</v>
      </c>
      <c r="U2331" s="0" t="n">
        <v>3511</v>
      </c>
      <c r="X2331" s="0" t="n">
        <v>999</v>
      </c>
      <c r="Y2331" s="0" t="s">
        <v>1154</v>
      </c>
      <c r="Z2331" s="0" t="n">
        <v>3511</v>
      </c>
      <c r="AA2331" s="0" t="s">
        <v>54</v>
      </c>
      <c r="AB2331" s="0" t="s">
        <v>54</v>
      </c>
      <c r="AC2331" s="0" t="n">
        <v>8.253</v>
      </c>
      <c r="AD2331" s="0" t="s">
        <v>12479</v>
      </c>
      <c r="AG2331" s="6" t="n">
        <v>42460</v>
      </c>
      <c r="AH2331" s="0" t="n">
        <v>87</v>
      </c>
      <c r="AI2331" s="0" t="n">
        <v>99</v>
      </c>
      <c r="AJ2331" s="6" t="n">
        <v>42460</v>
      </c>
      <c r="AK2331" s="0" t="n">
        <v>8.253</v>
      </c>
      <c r="AL2331" s="6" t="n">
        <v>42460</v>
      </c>
      <c r="AM2331" s="0" t="n">
        <v>10.932</v>
      </c>
      <c r="AN2331" s="0" t="n">
        <v>12.446</v>
      </c>
      <c r="AO2331" s="0" t="n">
        <v>2.42</v>
      </c>
      <c r="AP2331" s="0" t="n">
        <v>2.704</v>
      </c>
      <c r="AQ2331" s="0" t="s">
        <v>9305</v>
      </c>
      <c r="AR2331" s="0" t="s">
        <v>58</v>
      </c>
      <c r="AS2331" s="0" t="s">
        <v>1154</v>
      </c>
      <c r="AT2331" s="0" t="n">
        <v>6</v>
      </c>
      <c r="AU2331" s="0" t="n">
        <v>54</v>
      </c>
      <c r="AV2331" s="0" t="s">
        <v>12480</v>
      </c>
      <c r="AX2331" s="0" t="s">
        <v>7372</v>
      </c>
    </row>
    <row r="2332" customFormat="false" ht="15" hidden="false" customHeight="false" outlineLevel="0" collapsed="false">
      <c r="A2332" s="0" t="s">
        <v>12481</v>
      </c>
      <c r="B2332" s="0" t="s">
        <v>9300</v>
      </c>
      <c r="C2332" s="0" t="s">
        <v>12482</v>
      </c>
      <c r="D2332" s="1" t="s">
        <v>12483</v>
      </c>
      <c r="E2332" s="1" t="s">
        <v>12483</v>
      </c>
      <c r="G2332" s="5" t="s">
        <v>12483</v>
      </c>
      <c r="H2332" s="5"/>
      <c r="I2332" s="5"/>
      <c r="J2332" s="5"/>
      <c r="K2332" s="5"/>
      <c r="L2332" s="5"/>
      <c r="M2332" s="5"/>
      <c r="N2332" s="5"/>
      <c r="O2332" s="0" t="s">
        <v>12482</v>
      </c>
      <c r="P2332" s="0" t="s">
        <v>12484</v>
      </c>
      <c r="Q2332" s="0" t="s">
        <v>51</v>
      </c>
      <c r="R2332" s="0" t="s">
        <v>52</v>
      </c>
      <c r="S2332" s="0" t="n">
        <v>1.859</v>
      </c>
      <c r="T2332" s="0" t="n">
        <v>2822</v>
      </c>
      <c r="U2332" s="0" t="n">
        <v>2822</v>
      </c>
      <c r="V2332" s="0" t="n">
        <v>2822</v>
      </c>
      <c r="X2332" s="0" t="n">
        <v>995</v>
      </c>
      <c r="Y2332" s="0" t="s">
        <v>1154</v>
      </c>
      <c r="Z2332" s="0" t="n">
        <v>2822</v>
      </c>
      <c r="AA2332" s="0" t="s">
        <v>54</v>
      </c>
      <c r="AB2332" s="0" t="s">
        <v>54</v>
      </c>
      <c r="AC2332" s="0" t="n">
        <v>3.433</v>
      </c>
      <c r="AD2332" s="0" t="s">
        <v>9477</v>
      </c>
      <c r="AG2332" s="6" t="n">
        <v>42460</v>
      </c>
      <c r="AH2332" s="0" t="n">
        <v>153</v>
      </c>
      <c r="AI2332" s="0" t="n">
        <v>174</v>
      </c>
      <c r="AJ2332" s="6" t="n">
        <v>42460</v>
      </c>
      <c r="AK2332" s="0" t="n">
        <v>3.433</v>
      </c>
      <c r="AL2332" s="6" t="n">
        <v>42460</v>
      </c>
      <c r="AM2332" s="0" t="n">
        <v>1.836</v>
      </c>
      <c r="AN2332" s="0" t="n">
        <v>2.09</v>
      </c>
      <c r="AO2332" s="0" t="n">
        <v>1.294</v>
      </c>
      <c r="AP2332" s="0" t="n">
        <v>1.446</v>
      </c>
      <c r="AQ2332" s="0" t="s">
        <v>9305</v>
      </c>
      <c r="AR2332" s="0" t="s">
        <v>58</v>
      </c>
      <c r="AS2332" s="0" t="s">
        <v>1154</v>
      </c>
      <c r="AT2332" s="0" t="n">
        <v>19</v>
      </c>
      <c r="AU2332" s="0" t="n">
        <v>37</v>
      </c>
      <c r="AW2332" s="0" t="s">
        <v>10404</v>
      </c>
      <c r="AX2332" s="0" t="s">
        <v>7372</v>
      </c>
      <c r="AY2332" s="0" t="s">
        <v>10404</v>
      </c>
    </row>
    <row r="2333" customFormat="false" ht="15" hidden="false" customHeight="false" outlineLevel="0" collapsed="false">
      <c r="A2333" s="0" t="s">
        <v>12485</v>
      </c>
      <c r="B2333" s="0" t="s">
        <v>9300</v>
      </c>
      <c r="C2333" s="0" t="s">
        <v>12486</v>
      </c>
      <c r="D2333" s="1" t="s">
        <v>12487</v>
      </c>
      <c r="E2333" s="1" t="s">
        <v>12487</v>
      </c>
      <c r="G2333" s="5" t="s">
        <v>12487</v>
      </c>
      <c r="H2333" s="5" t="s">
        <v>12488</v>
      </c>
      <c r="I2333" s="5"/>
      <c r="J2333" s="5"/>
      <c r="K2333" s="5"/>
      <c r="L2333" s="5"/>
      <c r="M2333" s="5"/>
      <c r="N2333" s="5"/>
      <c r="O2333" s="0" t="s">
        <v>12486</v>
      </c>
      <c r="P2333" s="0" t="s">
        <v>12489</v>
      </c>
      <c r="Q2333" s="0" t="s">
        <v>51</v>
      </c>
      <c r="R2333" s="0" t="s">
        <v>52</v>
      </c>
      <c r="S2333" s="0" t="n">
        <v>4.209</v>
      </c>
      <c r="T2333" s="0" t="n">
        <v>1712</v>
      </c>
      <c r="U2333" s="0" t="n">
        <v>1712</v>
      </c>
      <c r="V2333" s="0" t="n">
        <v>1711</v>
      </c>
      <c r="X2333" s="0" t="n">
        <v>892</v>
      </c>
      <c r="Y2333" s="0" t="s">
        <v>1154</v>
      </c>
      <c r="Z2333" s="0" t="n">
        <v>1712</v>
      </c>
      <c r="AA2333" s="0" t="s">
        <v>54</v>
      </c>
      <c r="AB2333" s="0" t="s">
        <v>54</v>
      </c>
      <c r="AC2333" s="0" t="n">
        <v>8.497</v>
      </c>
      <c r="AD2333" s="0" t="s">
        <v>9312</v>
      </c>
      <c r="AG2333" s="6" t="n">
        <v>42460</v>
      </c>
      <c r="AH2333" s="0" t="n">
        <v>114</v>
      </c>
      <c r="AI2333" s="0" t="n">
        <v>130</v>
      </c>
      <c r="AJ2333" s="6" t="n">
        <v>42460</v>
      </c>
      <c r="AK2333" s="0" t="n">
        <v>8.497</v>
      </c>
      <c r="AL2333" s="6" t="n">
        <v>42460</v>
      </c>
      <c r="AM2333" s="0" t="n">
        <v>5.118</v>
      </c>
      <c r="AN2333" s="0" t="n">
        <v>5.827</v>
      </c>
      <c r="AO2333" s="0" t="n">
        <v>1.853</v>
      </c>
      <c r="AP2333" s="0" t="n">
        <v>2.07</v>
      </c>
      <c r="AQ2333" s="0" t="s">
        <v>9305</v>
      </c>
      <c r="AR2333" s="0" t="s">
        <v>58</v>
      </c>
      <c r="AS2333" s="0" t="s">
        <v>1154</v>
      </c>
      <c r="AT2333" s="0" t="n">
        <v>15</v>
      </c>
      <c r="AU2333" s="0" t="n">
        <v>67</v>
      </c>
      <c r="AV2333" s="0" t="s">
        <v>7372</v>
      </c>
      <c r="AX2333" s="0" t="s">
        <v>7372</v>
      </c>
    </row>
    <row r="2334" customFormat="false" ht="15" hidden="false" customHeight="false" outlineLevel="0" collapsed="false">
      <c r="A2334" s="0" t="s">
        <v>12490</v>
      </c>
      <c r="B2334" s="0" t="s">
        <v>12491</v>
      </c>
      <c r="C2334" s="0" t="s">
        <v>12492</v>
      </c>
      <c r="E2334" s="1" t="s">
        <v>12492</v>
      </c>
      <c r="G2334" s="5" t="s">
        <v>12492</v>
      </c>
      <c r="H2334" s="5"/>
      <c r="I2334" s="5"/>
      <c r="J2334" s="5"/>
      <c r="K2334" s="5"/>
      <c r="L2334" s="5"/>
      <c r="M2334" s="5"/>
      <c r="N2334" s="5" t="s">
        <v>12493</v>
      </c>
      <c r="O2334" s="0" t="s">
        <v>12494</v>
      </c>
      <c r="P2334" s="0" t="s">
        <v>12495</v>
      </c>
      <c r="Q2334" s="0" t="s">
        <v>51</v>
      </c>
      <c r="R2334" s="0" t="s">
        <v>539</v>
      </c>
      <c r="S2334" s="0" t="s">
        <v>56</v>
      </c>
      <c r="X2334" s="0" t="n">
        <v>0</v>
      </c>
      <c r="Y2334" s="0" t="s">
        <v>67</v>
      </c>
      <c r="Z2334" s="0" t="n">
        <v>2611</v>
      </c>
      <c r="AA2334" s="0" t="s">
        <v>694</v>
      </c>
      <c r="AB2334" s="0" t="s">
        <v>56</v>
      </c>
      <c r="AC2334" s="0" t="n">
        <v>2.864</v>
      </c>
      <c r="AH2334" s="0" t="s">
        <v>56</v>
      </c>
      <c r="AI2334" s="0" t="s">
        <v>56</v>
      </c>
      <c r="AK2334" s="0" t="s">
        <v>56</v>
      </c>
      <c r="AM2334" s="0" t="s">
        <v>56</v>
      </c>
      <c r="AN2334" s="0" t="s">
        <v>56</v>
      </c>
      <c r="AO2334" s="0" t="s">
        <v>56</v>
      </c>
      <c r="AP2334" s="0" t="s">
        <v>56</v>
      </c>
      <c r="AQ2334" s="0" t="s">
        <v>70</v>
      </c>
      <c r="AR2334" s="0" t="s">
        <v>70</v>
      </c>
      <c r="AS2334" s="0" t="s">
        <v>67</v>
      </c>
      <c r="AT2334" s="0" t="n">
        <v>13</v>
      </c>
      <c r="AU2334" s="0" t="n">
        <v>0</v>
      </c>
    </row>
    <row r="2335" customFormat="false" ht="15" hidden="false" customHeight="false" outlineLevel="0" collapsed="false">
      <c r="A2335" s="0" t="s">
        <v>12496</v>
      </c>
      <c r="B2335" s="0" t="s">
        <v>12491</v>
      </c>
      <c r="C2335" s="0" t="s">
        <v>12497</v>
      </c>
      <c r="E2335" s="1" t="s">
        <v>12497</v>
      </c>
      <c r="G2335" s="5" t="s">
        <v>12497</v>
      </c>
      <c r="H2335" s="5" t="s">
        <v>12498</v>
      </c>
      <c r="I2335" s="5" t="s">
        <v>12499</v>
      </c>
      <c r="J2335" s="5" t="s">
        <v>12500</v>
      </c>
      <c r="K2335" s="5"/>
      <c r="L2335" s="5"/>
      <c r="M2335" s="5"/>
      <c r="N2335" s="5"/>
      <c r="Q2335" s="0" t="s">
        <v>51</v>
      </c>
      <c r="R2335" s="0" t="s">
        <v>539</v>
      </c>
      <c r="S2335" s="0" t="s">
        <v>56</v>
      </c>
      <c r="X2335" s="0" t="n">
        <v>0</v>
      </c>
      <c r="Y2335" s="0" t="s">
        <v>128</v>
      </c>
      <c r="AH2335" s="0" t="s">
        <v>56</v>
      </c>
      <c r="AI2335" s="0" t="s">
        <v>56</v>
      </c>
      <c r="AK2335" s="0" t="s">
        <v>56</v>
      </c>
      <c r="AM2335" s="0" t="s">
        <v>56</v>
      </c>
      <c r="AN2335" s="0" t="s">
        <v>56</v>
      </c>
      <c r="AO2335" s="0" t="s">
        <v>56</v>
      </c>
      <c r="AP2335" s="0" t="s">
        <v>56</v>
      </c>
      <c r="AQ2335" s="0" t="s">
        <v>70</v>
      </c>
      <c r="AR2335" s="0" t="s">
        <v>70</v>
      </c>
      <c r="AS2335" s="0" t="s">
        <v>128</v>
      </c>
      <c r="AT2335" s="0" t="n">
        <v>0</v>
      </c>
      <c r="AU2335" s="0" t="n">
        <v>0</v>
      </c>
    </row>
    <row r="2336" customFormat="false" ht="15" hidden="false" customHeight="false" outlineLevel="0" collapsed="false">
      <c r="A2336" s="0" t="s">
        <v>12501</v>
      </c>
      <c r="B2336" s="0" t="s">
        <v>12491</v>
      </c>
      <c r="C2336" s="0" t="s">
        <v>12502</v>
      </c>
      <c r="E2336" s="1" t="s">
        <v>12502</v>
      </c>
      <c r="G2336" s="5" t="s">
        <v>12502</v>
      </c>
      <c r="H2336" s="5"/>
      <c r="I2336" s="5"/>
      <c r="J2336" s="5"/>
      <c r="K2336" s="5"/>
      <c r="L2336" s="5"/>
      <c r="M2336" s="5"/>
      <c r="N2336" s="5"/>
      <c r="O2336" s="0" t="s">
        <v>12502</v>
      </c>
      <c r="P2336" s="0" t="s">
        <v>12503</v>
      </c>
      <c r="Q2336" s="0" t="s">
        <v>51</v>
      </c>
      <c r="R2336" s="0" t="s">
        <v>52</v>
      </c>
      <c r="S2336" s="0" t="n">
        <v>9.132</v>
      </c>
      <c r="T2336" s="0" t="n">
        <v>4120</v>
      </c>
      <c r="U2336" s="0" t="n">
        <v>4120</v>
      </c>
      <c r="V2336" s="0" t="n">
        <v>4120</v>
      </c>
      <c r="W2336" s="0" t="s">
        <v>12504</v>
      </c>
      <c r="X2336" s="0" t="n">
        <v>170</v>
      </c>
      <c r="Y2336" s="0" t="s">
        <v>53</v>
      </c>
      <c r="Z2336" s="0" t="n">
        <v>4120</v>
      </c>
      <c r="AA2336" s="0" t="s">
        <v>54</v>
      </c>
      <c r="AB2336" s="0" t="s">
        <v>54</v>
      </c>
      <c r="AD2336" s="0" t="s">
        <v>12505</v>
      </c>
      <c r="AG2336" s="6" t="n">
        <v>42735</v>
      </c>
      <c r="AH2336" s="0" t="n">
        <v>-20</v>
      </c>
      <c r="AI2336" s="0" t="n">
        <v>-21</v>
      </c>
      <c r="AJ2336" s="6" t="n">
        <v>42735</v>
      </c>
      <c r="AK2336" s="0" t="s">
        <v>56</v>
      </c>
      <c r="AM2336" s="0" t="n">
        <v>10.501</v>
      </c>
      <c r="AN2336" s="0" t="n">
        <v>11.069</v>
      </c>
      <c r="AO2336" s="0" t="n">
        <v>1.683</v>
      </c>
      <c r="AP2336" s="0" t="n">
        <v>1.881</v>
      </c>
      <c r="AQ2336" s="0" t="s">
        <v>12506</v>
      </c>
      <c r="AR2336" s="0" t="s">
        <v>58</v>
      </c>
      <c r="AS2336" s="0" t="s">
        <v>53</v>
      </c>
      <c r="AT2336" s="0" t="n">
        <v>51</v>
      </c>
      <c r="AU2336" s="0" t="n">
        <v>72</v>
      </c>
      <c r="AX2336" s="0" t="s">
        <v>12507</v>
      </c>
      <c r="AY2336" s="0" t="s">
        <v>12508</v>
      </c>
    </row>
    <row r="2337" customFormat="false" ht="15" hidden="false" customHeight="false" outlineLevel="0" collapsed="false">
      <c r="A2337" s="0" t="s">
        <v>12509</v>
      </c>
      <c r="B2337" s="0" t="s">
        <v>12491</v>
      </c>
      <c r="C2337" s="0" t="s">
        <v>12510</v>
      </c>
      <c r="E2337" s="1" t="s">
        <v>12510</v>
      </c>
      <c r="G2337" s="5" t="s">
        <v>12510</v>
      </c>
      <c r="H2337" s="5"/>
      <c r="I2337" s="5"/>
      <c r="J2337" s="5"/>
      <c r="K2337" s="5"/>
      <c r="L2337" s="5"/>
      <c r="M2337" s="5"/>
      <c r="N2337" s="5"/>
      <c r="O2337" s="0" t="s">
        <v>12510</v>
      </c>
      <c r="P2337" s="0" t="s">
        <v>12511</v>
      </c>
      <c r="Q2337" s="0" t="s">
        <v>51</v>
      </c>
      <c r="R2337" s="0" t="s">
        <v>52</v>
      </c>
      <c r="S2337" s="0" t="n">
        <v>38.991</v>
      </c>
      <c r="T2337" s="0" t="n">
        <v>2059</v>
      </c>
      <c r="U2337" s="0" t="n">
        <v>2059</v>
      </c>
      <c r="W2337" s="0" t="s">
        <v>12512</v>
      </c>
      <c r="X2337" s="0" t="n">
        <v>997</v>
      </c>
      <c r="Y2337" s="0" t="s">
        <v>53</v>
      </c>
      <c r="Z2337" s="0" t="n">
        <v>2059</v>
      </c>
      <c r="AA2337" s="0" t="s">
        <v>54</v>
      </c>
      <c r="AB2337" s="0" t="s">
        <v>54</v>
      </c>
      <c r="AD2337" s="0" t="s">
        <v>12505</v>
      </c>
      <c r="AG2337" s="6" t="n">
        <v>42735</v>
      </c>
      <c r="AH2337" s="0" t="n">
        <v>386</v>
      </c>
      <c r="AI2337" s="0" t="n">
        <v>407</v>
      </c>
      <c r="AJ2337" s="6" t="n">
        <v>42735</v>
      </c>
      <c r="AK2337" s="0" t="s">
        <v>56</v>
      </c>
      <c r="AM2337" s="0" t="n">
        <v>121.574</v>
      </c>
      <c r="AN2337" s="0" t="n">
        <v>128.151</v>
      </c>
      <c r="AO2337" s="0" t="n">
        <v>2.7</v>
      </c>
      <c r="AP2337" s="0" t="n">
        <v>3.016</v>
      </c>
      <c r="AQ2337" s="0" t="s">
        <v>12506</v>
      </c>
      <c r="AR2337" s="0" t="s">
        <v>58</v>
      </c>
      <c r="AS2337" s="0" t="s">
        <v>53</v>
      </c>
      <c r="AT2337" s="0" t="n">
        <v>48</v>
      </c>
      <c r="AU2337" s="0" t="n">
        <v>53</v>
      </c>
      <c r="AX2337" s="0" t="s">
        <v>12507</v>
      </c>
    </row>
    <row r="2338" customFormat="false" ht="15" hidden="false" customHeight="false" outlineLevel="0" collapsed="false">
      <c r="A2338" s="0" t="s">
        <v>12513</v>
      </c>
      <c r="B2338" s="0" t="s">
        <v>12491</v>
      </c>
      <c r="C2338" s="0" t="s">
        <v>12514</v>
      </c>
      <c r="E2338" s="1" t="s">
        <v>12514</v>
      </c>
      <c r="G2338" s="5" t="s">
        <v>12514</v>
      </c>
      <c r="H2338" s="5"/>
      <c r="I2338" s="5"/>
      <c r="J2338" s="5"/>
      <c r="K2338" s="5"/>
      <c r="L2338" s="5"/>
      <c r="M2338" s="5"/>
      <c r="N2338" s="5"/>
      <c r="O2338" s="0" t="s">
        <v>12514</v>
      </c>
      <c r="P2338" s="0" t="s">
        <v>12515</v>
      </c>
      <c r="Q2338" s="0" t="s">
        <v>51</v>
      </c>
      <c r="R2338" s="0" t="s">
        <v>52</v>
      </c>
      <c r="S2338" s="0" t="n">
        <v>8.875</v>
      </c>
      <c r="T2338" s="0" t="n">
        <v>2611</v>
      </c>
      <c r="U2338" s="0" t="n">
        <v>2611</v>
      </c>
      <c r="V2338" s="0" t="n">
        <v>2059</v>
      </c>
      <c r="W2338" s="0" t="s">
        <v>12516</v>
      </c>
      <c r="X2338" s="0" t="n">
        <v>823</v>
      </c>
      <c r="Y2338" s="0" t="s">
        <v>53</v>
      </c>
      <c r="Z2338" s="0" t="n">
        <v>2611</v>
      </c>
      <c r="AA2338" s="0" t="s">
        <v>54</v>
      </c>
      <c r="AB2338" s="0" t="s">
        <v>54</v>
      </c>
      <c r="AD2338" s="0" t="s">
        <v>12505</v>
      </c>
      <c r="AG2338" s="6" t="n">
        <v>42735</v>
      </c>
      <c r="AH2338" s="0" t="n">
        <v>844</v>
      </c>
      <c r="AI2338" s="0" t="n">
        <v>889</v>
      </c>
      <c r="AJ2338" s="6" t="n">
        <v>42735</v>
      </c>
      <c r="AK2338" s="0" t="s">
        <v>56</v>
      </c>
      <c r="AM2338" s="0" t="n">
        <v>15.299</v>
      </c>
      <c r="AN2338" s="0" t="n">
        <v>16.127</v>
      </c>
      <c r="AO2338" s="0" t="n">
        <v>10.878</v>
      </c>
      <c r="AP2338" s="0" t="n">
        <v>12.155</v>
      </c>
      <c r="AQ2338" s="0" t="s">
        <v>12506</v>
      </c>
      <c r="AR2338" s="0" t="s">
        <v>58</v>
      </c>
      <c r="AS2338" s="0" t="s">
        <v>53</v>
      </c>
      <c r="AT2338" s="0" t="n">
        <v>52</v>
      </c>
      <c r="AU2338" s="0" t="n">
        <v>68</v>
      </c>
      <c r="AX2338" s="0" t="s">
        <v>12507</v>
      </c>
    </row>
    <row r="2339" customFormat="false" ht="15" hidden="false" customHeight="false" outlineLevel="0" collapsed="false">
      <c r="A2339" s="0" t="s">
        <v>12517</v>
      </c>
      <c r="B2339" s="0" t="s">
        <v>12491</v>
      </c>
      <c r="C2339" s="0" t="s">
        <v>12518</v>
      </c>
      <c r="E2339" s="1" t="s">
        <v>12518</v>
      </c>
      <c r="G2339" s="5" t="s">
        <v>12518</v>
      </c>
      <c r="H2339" s="5"/>
      <c r="I2339" s="5"/>
      <c r="J2339" s="5"/>
      <c r="K2339" s="5"/>
      <c r="L2339" s="5"/>
      <c r="M2339" s="5"/>
      <c r="N2339" s="5"/>
      <c r="O2339" s="0" t="s">
        <v>12518</v>
      </c>
      <c r="P2339" s="0" t="s">
        <v>12519</v>
      </c>
      <c r="Q2339" s="0" t="s">
        <v>51</v>
      </c>
      <c r="R2339" s="0" t="s">
        <v>52</v>
      </c>
      <c r="S2339" s="0" t="n">
        <v>8.044</v>
      </c>
      <c r="T2339" s="0" t="n">
        <v>2434</v>
      </c>
      <c r="U2339" s="0" t="n">
        <v>2434</v>
      </c>
      <c r="W2339" s="0" t="s">
        <v>12520</v>
      </c>
      <c r="X2339" s="0" t="n">
        <v>288</v>
      </c>
      <c r="Y2339" s="0" t="s">
        <v>53</v>
      </c>
      <c r="Z2339" s="0" t="n">
        <v>2434</v>
      </c>
      <c r="AA2339" s="0" t="s">
        <v>54</v>
      </c>
      <c r="AB2339" s="0" t="s">
        <v>54</v>
      </c>
      <c r="AD2339" s="0" t="s">
        <v>12505</v>
      </c>
      <c r="AG2339" s="6" t="n">
        <v>42735</v>
      </c>
      <c r="AH2339" s="0" t="n">
        <v>132</v>
      </c>
      <c r="AI2339" s="0" t="n">
        <v>139</v>
      </c>
      <c r="AJ2339" s="6" t="n">
        <v>42735</v>
      </c>
      <c r="AK2339" s="0" t="s">
        <v>56</v>
      </c>
      <c r="AM2339" s="0" t="n">
        <v>7.625</v>
      </c>
      <c r="AN2339" s="0" t="n">
        <v>8.037</v>
      </c>
      <c r="AO2339" s="0" t="n">
        <v>1.82</v>
      </c>
      <c r="AP2339" s="0" t="n">
        <v>2.033</v>
      </c>
      <c r="AQ2339" s="0" t="s">
        <v>12506</v>
      </c>
      <c r="AR2339" s="0" t="s">
        <v>58</v>
      </c>
      <c r="AS2339" s="0" t="s">
        <v>53</v>
      </c>
      <c r="AT2339" s="0" t="n">
        <v>76</v>
      </c>
      <c r="AU2339" s="0" t="n">
        <v>78</v>
      </c>
      <c r="AX2339" s="0" t="s">
        <v>12507</v>
      </c>
    </row>
    <row r="2340" customFormat="false" ht="15" hidden="false" customHeight="false" outlineLevel="0" collapsed="false">
      <c r="A2340" s="0" t="s">
        <v>12521</v>
      </c>
      <c r="B2340" s="0" t="s">
        <v>12491</v>
      </c>
      <c r="C2340" s="0" t="s">
        <v>12522</v>
      </c>
      <c r="E2340" s="1" t="s">
        <v>12522</v>
      </c>
      <c r="G2340" s="5" t="s">
        <v>12522</v>
      </c>
      <c r="H2340" s="5" t="s">
        <v>12523</v>
      </c>
      <c r="I2340" s="5"/>
      <c r="J2340" s="5"/>
      <c r="K2340" s="5"/>
      <c r="L2340" s="5"/>
      <c r="M2340" s="5"/>
      <c r="N2340" s="5"/>
      <c r="O2340" s="0" t="s">
        <v>12522</v>
      </c>
      <c r="P2340" s="0" t="s">
        <v>12524</v>
      </c>
      <c r="Q2340" s="0" t="s">
        <v>51</v>
      </c>
      <c r="R2340" s="0" t="s">
        <v>52</v>
      </c>
      <c r="S2340" s="0" t="n">
        <v>9.902</v>
      </c>
      <c r="T2340" s="0" t="n">
        <v>4649</v>
      </c>
      <c r="U2340" s="0" t="n">
        <v>4649</v>
      </c>
      <c r="V2340" s="0" t="n">
        <v>4672</v>
      </c>
      <c r="W2340" s="0" t="s">
        <v>12525</v>
      </c>
      <c r="X2340" s="0" t="n">
        <v>224</v>
      </c>
      <c r="Y2340" s="0" t="s">
        <v>53</v>
      </c>
      <c r="Z2340" s="0" t="n">
        <v>4649</v>
      </c>
      <c r="AA2340" s="0" t="s">
        <v>54</v>
      </c>
      <c r="AB2340" s="0" t="s">
        <v>54</v>
      </c>
      <c r="AD2340" s="0" t="s">
        <v>12505</v>
      </c>
      <c r="AG2340" s="6" t="n">
        <v>42735</v>
      </c>
      <c r="AH2340" s="0" t="n">
        <v>46</v>
      </c>
      <c r="AI2340" s="0" t="n">
        <v>48</v>
      </c>
      <c r="AJ2340" s="6" t="n">
        <v>42735</v>
      </c>
      <c r="AK2340" s="0" t="s">
        <v>56</v>
      </c>
      <c r="AM2340" s="0" t="n">
        <v>4.064</v>
      </c>
      <c r="AN2340" s="0" t="n">
        <v>4.284</v>
      </c>
      <c r="AO2340" s="0" t="n">
        <v>941</v>
      </c>
      <c r="AP2340" s="0" t="n">
        <v>1.051</v>
      </c>
      <c r="AQ2340" s="0" t="s">
        <v>12506</v>
      </c>
      <c r="AR2340" s="0" t="s">
        <v>58</v>
      </c>
      <c r="AS2340" s="0" t="s">
        <v>53</v>
      </c>
      <c r="AT2340" s="0" t="n">
        <v>61</v>
      </c>
      <c r="AU2340" s="0" t="n">
        <v>81</v>
      </c>
      <c r="AX2340" s="0" t="s">
        <v>12507</v>
      </c>
    </row>
    <row r="2341" customFormat="false" ht="15" hidden="false" customHeight="false" outlineLevel="0" collapsed="false">
      <c r="A2341" s="0" t="s">
        <v>12526</v>
      </c>
      <c r="B2341" s="0" t="s">
        <v>12491</v>
      </c>
      <c r="C2341" s="0" t="s">
        <v>12527</v>
      </c>
      <c r="E2341" s="1" t="s">
        <v>12527</v>
      </c>
      <c r="G2341" s="5" t="s">
        <v>12527</v>
      </c>
      <c r="H2341" s="5" t="s">
        <v>12528</v>
      </c>
      <c r="I2341" s="5" t="s">
        <v>12529</v>
      </c>
      <c r="J2341" s="5" t="s">
        <v>12530</v>
      </c>
      <c r="K2341" s="5"/>
      <c r="L2341" s="5"/>
      <c r="M2341" s="5"/>
      <c r="N2341" s="5" t="s">
        <v>12531</v>
      </c>
      <c r="O2341" s="0" t="s">
        <v>12532</v>
      </c>
      <c r="P2341" s="0" t="s">
        <v>12533</v>
      </c>
      <c r="Q2341" s="0" t="s">
        <v>51</v>
      </c>
      <c r="R2341" s="0" t="s">
        <v>52</v>
      </c>
      <c r="S2341" s="0" t="n">
        <v>485</v>
      </c>
      <c r="T2341" s="0" t="n">
        <v>4120</v>
      </c>
      <c r="U2341" s="0" t="n">
        <v>4120</v>
      </c>
      <c r="V2341" s="0" t="n">
        <v>4120</v>
      </c>
      <c r="X2341" s="0" t="n">
        <v>318</v>
      </c>
      <c r="Y2341" s="0" t="s">
        <v>67</v>
      </c>
      <c r="AA2341" s="0" t="s">
        <v>196</v>
      </c>
      <c r="AB2341" s="0" t="s">
        <v>56</v>
      </c>
      <c r="AD2341" s="0" t="s">
        <v>12505</v>
      </c>
      <c r="AG2341" s="6" t="n">
        <v>42735</v>
      </c>
      <c r="AH2341" s="0" t="n">
        <v>42</v>
      </c>
      <c r="AI2341" s="0" t="n">
        <v>44</v>
      </c>
      <c r="AJ2341" s="6" t="n">
        <v>42735</v>
      </c>
      <c r="AK2341" s="0" t="s">
        <v>56</v>
      </c>
      <c r="AM2341" s="0" t="n">
        <v>535</v>
      </c>
      <c r="AN2341" s="0" t="n">
        <v>564</v>
      </c>
      <c r="AO2341" s="0" t="n">
        <v>249</v>
      </c>
      <c r="AP2341" s="0" t="n">
        <v>278</v>
      </c>
      <c r="AQ2341" s="0" t="s">
        <v>12506</v>
      </c>
      <c r="AR2341" s="0" t="s">
        <v>58</v>
      </c>
      <c r="AS2341" s="0" t="s">
        <v>67</v>
      </c>
      <c r="AT2341" s="0" t="n">
        <v>6</v>
      </c>
      <c r="AU2341" s="0" t="n">
        <v>10</v>
      </c>
      <c r="AX2341" s="0" t="s">
        <v>12507</v>
      </c>
    </row>
    <row r="2342" customFormat="false" ht="15" hidden="false" customHeight="false" outlineLevel="0" collapsed="false">
      <c r="A2342" s="0" t="s">
        <v>12534</v>
      </c>
      <c r="B2342" s="0" t="s">
        <v>12491</v>
      </c>
      <c r="C2342" s="0" t="s">
        <v>12535</v>
      </c>
      <c r="E2342" s="1" t="s">
        <v>12535</v>
      </c>
      <c r="G2342" s="5" t="s">
        <v>12535</v>
      </c>
      <c r="H2342" s="5"/>
      <c r="I2342" s="5"/>
      <c r="J2342" s="5"/>
      <c r="K2342" s="5"/>
      <c r="L2342" s="5"/>
      <c r="M2342" s="5"/>
      <c r="N2342" s="5"/>
      <c r="O2342" s="0" t="s">
        <v>12535</v>
      </c>
      <c r="P2342" s="0" t="s">
        <v>12536</v>
      </c>
      <c r="Q2342" s="0" t="s">
        <v>51</v>
      </c>
      <c r="R2342" s="0" t="s">
        <v>52</v>
      </c>
      <c r="S2342" s="0" t="n">
        <v>15.511</v>
      </c>
      <c r="T2342" s="0" t="n">
        <v>4211</v>
      </c>
      <c r="U2342" s="0" t="n">
        <v>4211</v>
      </c>
      <c r="V2342" s="0" t="n">
        <v>4211</v>
      </c>
      <c r="X2342" s="0" t="n">
        <v>280</v>
      </c>
      <c r="Y2342" s="0" t="s">
        <v>53</v>
      </c>
      <c r="Z2342" s="0" t="n">
        <v>4211</v>
      </c>
      <c r="AA2342" s="0" t="s">
        <v>54</v>
      </c>
      <c r="AB2342" s="0" t="s">
        <v>54</v>
      </c>
      <c r="AD2342" s="0" t="s">
        <v>12505</v>
      </c>
      <c r="AG2342" s="6" t="n">
        <v>42735</v>
      </c>
      <c r="AH2342" s="0" t="n">
        <v>385</v>
      </c>
      <c r="AI2342" s="0" t="n">
        <v>406</v>
      </c>
      <c r="AJ2342" s="6" t="n">
        <v>42735</v>
      </c>
      <c r="AK2342" s="0" t="s">
        <v>56</v>
      </c>
      <c r="AM2342" s="0" t="n">
        <v>15.609</v>
      </c>
      <c r="AN2342" s="0" t="n">
        <v>16.453</v>
      </c>
      <c r="AO2342" s="0" t="n">
        <v>4.037</v>
      </c>
      <c r="AP2342" s="0" t="n">
        <v>4.511</v>
      </c>
      <c r="AQ2342" s="0" t="s">
        <v>12506</v>
      </c>
      <c r="AR2342" s="0" t="s">
        <v>58</v>
      </c>
      <c r="AS2342" s="0" t="s">
        <v>53</v>
      </c>
      <c r="AT2342" s="0" t="n">
        <v>18</v>
      </c>
      <c r="AU2342" s="0" t="n">
        <v>80</v>
      </c>
      <c r="AX2342" s="0" t="s">
        <v>12507</v>
      </c>
      <c r="AY2342" s="0" t="s">
        <v>12537</v>
      </c>
    </row>
    <row r="2343" customFormat="false" ht="15" hidden="false" customHeight="false" outlineLevel="0" collapsed="false">
      <c r="A2343" s="0" t="s">
        <v>12538</v>
      </c>
      <c r="B2343" s="0" t="s">
        <v>12491</v>
      </c>
      <c r="C2343" s="0" t="s">
        <v>12539</v>
      </c>
      <c r="E2343" s="1" t="s">
        <v>12539</v>
      </c>
      <c r="G2343" s="5" t="s">
        <v>12539</v>
      </c>
      <c r="H2343" s="5" t="s">
        <v>12540</v>
      </c>
      <c r="I2343" s="5" t="s">
        <v>12541</v>
      </c>
      <c r="J2343" s="5"/>
      <c r="K2343" s="5"/>
      <c r="L2343" s="5"/>
      <c r="M2343" s="5" t="s">
        <v>12542</v>
      </c>
      <c r="N2343" s="5"/>
      <c r="Q2343" s="0" t="s">
        <v>51</v>
      </c>
      <c r="R2343" s="0" t="s">
        <v>52</v>
      </c>
      <c r="S2343" s="0" t="n">
        <v>339</v>
      </c>
      <c r="T2343" s="0" t="n">
        <v>2110</v>
      </c>
      <c r="U2343" s="0" t="n">
        <v>2110</v>
      </c>
      <c r="V2343" s="0" t="n">
        <v>2120</v>
      </c>
      <c r="X2343" s="0" t="n">
        <v>17</v>
      </c>
      <c r="Y2343" s="0" t="s">
        <v>77</v>
      </c>
      <c r="AD2343" s="0" t="s">
        <v>12505</v>
      </c>
      <c r="AG2343" s="6" t="n">
        <v>42735</v>
      </c>
      <c r="AH2343" s="0" t="n">
        <v>4</v>
      </c>
      <c r="AI2343" s="0" t="n">
        <v>5</v>
      </c>
      <c r="AJ2343" s="6" t="n">
        <v>42735</v>
      </c>
      <c r="AK2343" s="0" t="n">
        <v>1.143</v>
      </c>
      <c r="AL2343" s="6" t="n">
        <v>42735</v>
      </c>
      <c r="AM2343" s="0" t="n">
        <v>312</v>
      </c>
      <c r="AN2343" s="0" t="n">
        <v>329</v>
      </c>
      <c r="AO2343" s="0" t="n">
        <v>355</v>
      </c>
      <c r="AP2343" s="0" t="n">
        <v>396</v>
      </c>
      <c r="AQ2343" s="0" t="s">
        <v>12506</v>
      </c>
      <c r="AR2343" s="0" t="s">
        <v>58</v>
      </c>
      <c r="AS2343" s="0" t="s">
        <v>77</v>
      </c>
      <c r="AT2343" s="0" t="n">
        <v>0</v>
      </c>
      <c r="AU2343" s="0" t="n">
        <v>1</v>
      </c>
      <c r="AX2343" s="0" t="s">
        <v>12507</v>
      </c>
    </row>
    <row r="2344" customFormat="false" ht="15" hidden="false" customHeight="false" outlineLevel="0" collapsed="false">
      <c r="A2344" s="0" t="s">
        <v>12543</v>
      </c>
      <c r="B2344" s="0" t="s">
        <v>12491</v>
      </c>
      <c r="C2344" s="0" t="s">
        <v>12544</v>
      </c>
      <c r="E2344" s="1" t="s">
        <v>12544</v>
      </c>
      <c r="G2344" s="5" t="s">
        <v>12544</v>
      </c>
      <c r="H2344" s="5"/>
      <c r="I2344" s="5"/>
      <c r="J2344" s="5"/>
      <c r="K2344" s="5"/>
      <c r="L2344" s="5"/>
      <c r="M2344" s="5"/>
      <c r="N2344" s="5"/>
      <c r="Q2344" s="0" t="s">
        <v>51</v>
      </c>
      <c r="R2344" s="0" t="s">
        <v>52</v>
      </c>
      <c r="S2344" s="0" t="n">
        <v>34</v>
      </c>
      <c r="T2344" s="0" t="n">
        <v>2120</v>
      </c>
      <c r="U2344" s="0" t="n">
        <v>2120</v>
      </c>
      <c r="W2344" s="0" t="s">
        <v>12545</v>
      </c>
      <c r="X2344" s="0" t="n">
        <v>44</v>
      </c>
      <c r="Y2344" s="0" t="s">
        <v>77</v>
      </c>
      <c r="AD2344" s="0" t="s">
        <v>12505</v>
      </c>
      <c r="AG2344" s="6" t="n">
        <v>42735</v>
      </c>
      <c r="AH2344" s="0" t="n">
        <v>209</v>
      </c>
      <c r="AI2344" s="0" t="n">
        <v>220</v>
      </c>
      <c r="AJ2344" s="6" t="n">
        <v>42735</v>
      </c>
      <c r="AK2344" s="0" t="s">
        <v>56</v>
      </c>
      <c r="AM2344" s="0" t="n">
        <v>160</v>
      </c>
      <c r="AN2344" s="0" t="n">
        <v>169</v>
      </c>
      <c r="AO2344" s="0" t="n">
        <v>149</v>
      </c>
      <c r="AP2344" s="0" t="n">
        <v>166</v>
      </c>
      <c r="AQ2344" s="0" t="s">
        <v>12506</v>
      </c>
      <c r="AR2344" s="0" t="s">
        <v>58</v>
      </c>
      <c r="AS2344" s="0" t="s">
        <v>77</v>
      </c>
      <c r="AT2344" s="0" t="n">
        <v>0</v>
      </c>
      <c r="AU2344" s="0" t="n">
        <v>2</v>
      </c>
      <c r="AV2344" s="0" t="s">
        <v>12507</v>
      </c>
      <c r="AX2344" s="0" t="s">
        <v>12507</v>
      </c>
    </row>
    <row r="2345" customFormat="false" ht="15" hidden="false" customHeight="false" outlineLevel="0" collapsed="false">
      <c r="A2345" s="0" t="s">
        <v>12546</v>
      </c>
      <c r="B2345" s="0" t="s">
        <v>12491</v>
      </c>
      <c r="C2345" s="0" t="s">
        <v>12547</v>
      </c>
      <c r="E2345" s="1" t="s">
        <v>12547</v>
      </c>
      <c r="G2345" s="5" t="s">
        <v>12547</v>
      </c>
      <c r="H2345" s="5"/>
      <c r="I2345" s="5"/>
      <c r="J2345" s="5"/>
      <c r="K2345" s="5"/>
      <c r="L2345" s="5"/>
      <c r="M2345" s="5"/>
      <c r="N2345" s="5"/>
      <c r="O2345" s="0" t="s">
        <v>12547</v>
      </c>
      <c r="P2345" s="0" t="s">
        <v>12548</v>
      </c>
      <c r="Q2345" s="0" t="s">
        <v>51</v>
      </c>
      <c r="R2345" s="0" t="s">
        <v>52</v>
      </c>
      <c r="S2345" s="0" t="n">
        <v>13.579</v>
      </c>
      <c r="T2345" s="0" t="n">
        <v>1101</v>
      </c>
      <c r="U2345" s="0" t="n">
        <v>1101</v>
      </c>
      <c r="V2345" s="0" t="n">
        <v>4652</v>
      </c>
      <c r="W2345" s="0" t="s">
        <v>12549</v>
      </c>
      <c r="X2345" s="0" t="n">
        <v>982</v>
      </c>
      <c r="Y2345" s="0" t="s">
        <v>53</v>
      </c>
      <c r="Z2345" s="0" t="n">
        <v>1101</v>
      </c>
      <c r="AA2345" s="0" t="s">
        <v>54</v>
      </c>
      <c r="AB2345" s="0" t="s">
        <v>54</v>
      </c>
      <c r="AD2345" s="0" t="s">
        <v>12505</v>
      </c>
      <c r="AG2345" s="6" t="n">
        <v>42735</v>
      </c>
      <c r="AH2345" s="0" t="n">
        <v>154</v>
      </c>
      <c r="AI2345" s="0" t="n">
        <v>163</v>
      </c>
      <c r="AJ2345" s="6" t="n">
        <v>42735</v>
      </c>
      <c r="AK2345" s="0" t="s">
        <v>56</v>
      </c>
      <c r="AM2345" s="0" t="n">
        <v>22.502</v>
      </c>
      <c r="AN2345" s="0" t="n">
        <v>23.719</v>
      </c>
      <c r="AO2345" s="0" t="n">
        <v>1.834</v>
      </c>
      <c r="AP2345" s="0" t="n">
        <v>2.049</v>
      </c>
      <c r="AQ2345" s="0" t="s">
        <v>12506</v>
      </c>
      <c r="AR2345" s="0" t="s">
        <v>58</v>
      </c>
      <c r="AS2345" s="0" t="s">
        <v>53</v>
      </c>
      <c r="AT2345" s="0" t="n">
        <v>41</v>
      </c>
      <c r="AU2345" s="0" t="n">
        <v>60</v>
      </c>
      <c r="AV2345" s="0" t="s">
        <v>12550</v>
      </c>
      <c r="AX2345" s="0" t="s">
        <v>12507</v>
      </c>
    </row>
    <row r="2346" customFormat="false" ht="15" hidden="false" customHeight="false" outlineLevel="0" collapsed="false">
      <c r="A2346" s="0" t="s">
        <v>12551</v>
      </c>
      <c r="B2346" s="0" t="s">
        <v>12491</v>
      </c>
      <c r="C2346" s="0" t="s">
        <v>12552</v>
      </c>
      <c r="E2346" s="1" t="s">
        <v>12552</v>
      </c>
      <c r="G2346" s="5" t="s">
        <v>12552</v>
      </c>
      <c r="H2346" s="5" t="s">
        <v>12553</v>
      </c>
      <c r="I2346" s="5"/>
      <c r="J2346" s="5"/>
      <c r="K2346" s="5"/>
      <c r="L2346" s="5"/>
      <c r="M2346" s="5"/>
      <c r="N2346" s="5"/>
      <c r="O2346" s="0" t="s">
        <v>12552</v>
      </c>
      <c r="P2346" s="0" t="s">
        <v>12554</v>
      </c>
      <c r="Q2346" s="0" t="s">
        <v>51</v>
      </c>
      <c r="R2346" s="0" t="s">
        <v>52</v>
      </c>
      <c r="S2346" s="0" t="n">
        <v>1.568</v>
      </c>
      <c r="T2346" s="0" t="n">
        <v>2211</v>
      </c>
      <c r="U2346" s="0" t="n">
        <v>2211</v>
      </c>
      <c r="W2346" s="0" t="s">
        <v>12555</v>
      </c>
      <c r="X2346" s="0" t="n">
        <v>25</v>
      </c>
      <c r="Y2346" s="0" t="s">
        <v>77</v>
      </c>
      <c r="Z2346" s="0" t="n">
        <v>2211</v>
      </c>
      <c r="AA2346" s="0" t="s">
        <v>54</v>
      </c>
      <c r="AB2346" s="0" t="s">
        <v>54</v>
      </c>
      <c r="AD2346" s="0" t="s">
        <v>12556</v>
      </c>
      <c r="AG2346" s="6" t="n">
        <v>42735</v>
      </c>
      <c r="AH2346" s="0" t="n">
        <v>136</v>
      </c>
      <c r="AI2346" s="0" t="n">
        <v>144</v>
      </c>
      <c r="AJ2346" s="6" t="n">
        <v>42735</v>
      </c>
      <c r="AK2346" s="0" t="s">
        <v>56</v>
      </c>
      <c r="AM2346" s="0" t="n">
        <v>2.055</v>
      </c>
      <c r="AN2346" s="0" t="n">
        <v>2.166</v>
      </c>
      <c r="AO2346" s="0" t="n">
        <v>1.025</v>
      </c>
      <c r="AP2346" s="0" t="n">
        <v>1.145</v>
      </c>
      <c r="AQ2346" s="0" t="s">
        <v>12506</v>
      </c>
      <c r="AR2346" s="0" t="s">
        <v>58</v>
      </c>
      <c r="AS2346" s="0" t="s">
        <v>77</v>
      </c>
      <c r="AT2346" s="0" t="n">
        <v>5</v>
      </c>
      <c r="AU2346" s="0" t="n">
        <v>6</v>
      </c>
      <c r="AV2346" s="0" t="s">
        <v>12557</v>
      </c>
      <c r="AW2346" s="0" t="s">
        <v>12558</v>
      </c>
      <c r="AX2346" s="0" t="s">
        <v>12507</v>
      </c>
      <c r="AY2346" s="0" t="s">
        <v>12559</v>
      </c>
    </row>
    <row r="2347" customFormat="false" ht="15" hidden="false" customHeight="false" outlineLevel="0" collapsed="false">
      <c r="A2347" s="0" t="s">
        <v>12560</v>
      </c>
      <c r="B2347" s="0" t="s">
        <v>12491</v>
      </c>
      <c r="C2347" s="0" t="s">
        <v>12561</v>
      </c>
      <c r="E2347" s="1" t="s">
        <v>12561</v>
      </c>
      <c r="G2347" s="5" t="s">
        <v>12561</v>
      </c>
      <c r="H2347" s="5"/>
      <c r="I2347" s="5"/>
      <c r="J2347" s="5"/>
      <c r="K2347" s="5"/>
      <c r="L2347" s="5"/>
      <c r="M2347" s="5"/>
      <c r="N2347" s="5"/>
      <c r="O2347" s="0" t="s">
        <v>12561</v>
      </c>
      <c r="P2347" s="0" t="s">
        <v>12562</v>
      </c>
      <c r="Q2347" s="0" t="s">
        <v>51</v>
      </c>
      <c r="R2347" s="0" t="s">
        <v>52</v>
      </c>
      <c r="S2347" s="0" t="n">
        <v>1.093</v>
      </c>
      <c r="T2347" s="0" t="n">
        <v>2120</v>
      </c>
      <c r="U2347" s="0" t="n">
        <v>2120</v>
      </c>
      <c r="X2347" s="0" t="n">
        <v>83</v>
      </c>
      <c r="Y2347" s="0" t="s">
        <v>53</v>
      </c>
      <c r="Z2347" s="0" t="n">
        <v>2120</v>
      </c>
      <c r="AA2347" s="0" t="s">
        <v>54</v>
      </c>
      <c r="AB2347" s="0" t="s">
        <v>54</v>
      </c>
      <c r="AD2347" s="0" t="s">
        <v>12505</v>
      </c>
      <c r="AG2347" s="6" t="n">
        <v>42735</v>
      </c>
      <c r="AH2347" s="0" t="n">
        <v>127</v>
      </c>
      <c r="AI2347" s="0" t="n">
        <v>133</v>
      </c>
      <c r="AJ2347" s="6" t="n">
        <v>42735</v>
      </c>
      <c r="AK2347" s="0" t="s">
        <v>56</v>
      </c>
      <c r="AM2347" s="0" t="n">
        <v>1.606</v>
      </c>
      <c r="AN2347" s="0" t="n">
        <v>1.693</v>
      </c>
      <c r="AO2347" s="0" t="n">
        <v>2.229</v>
      </c>
      <c r="AP2347" s="0" t="n">
        <v>2.49</v>
      </c>
      <c r="AQ2347" s="0" t="s">
        <v>12506</v>
      </c>
      <c r="AR2347" s="0" t="s">
        <v>58</v>
      </c>
      <c r="AS2347" s="0" t="s">
        <v>53</v>
      </c>
      <c r="AT2347" s="0" t="n">
        <v>3</v>
      </c>
      <c r="AU2347" s="0" t="n">
        <v>9</v>
      </c>
      <c r="AX2347" s="0" t="s">
        <v>12507</v>
      </c>
    </row>
    <row r="2348" customFormat="false" ht="15" hidden="false" customHeight="false" outlineLevel="0" collapsed="false">
      <c r="A2348" s="0" t="s">
        <v>12563</v>
      </c>
      <c r="B2348" s="0" t="s">
        <v>12491</v>
      </c>
      <c r="C2348" s="0" t="s">
        <v>12564</v>
      </c>
      <c r="E2348" s="1" t="s">
        <v>12564</v>
      </c>
      <c r="G2348" s="5" t="s">
        <v>12564</v>
      </c>
      <c r="H2348" s="5"/>
      <c r="I2348" s="5"/>
      <c r="J2348" s="5"/>
      <c r="K2348" s="5"/>
      <c r="L2348" s="5"/>
      <c r="M2348" s="5"/>
      <c r="N2348" s="5"/>
      <c r="O2348" s="0" t="s">
        <v>12564</v>
      </c>
      <c r="P2348" s="0" t="s">
        <v>12565</v>
      </c>
      <c r="Q2348" s="0" t="s">
        <v>51</v>
      </c>
      <c r="R2348" s="0" t="s">
        <v>52</v>
      </c>
      <c r="S2348" s="0" t="n">
        <v>19.821</v>
      </c>
      <c r="T2348" s="0" t="n">
        <v>1081</v>
      </c>
      <c r="U2348" s="0" t="n">
        <v>1081</v>
      </c>
      <c r="V2348" s="0" t="n">
        <v>1042</v>
      </c>
      <c r="W2348" s="0" t="s">
        <v>12566</v>
      </c>
      <c r="X2348" s="0" t="n">
        <v>546</v>
      </c>
      <c r="Y2348" s="0" t="s">
        <v>77</v>
      </c>
      <c r="Z2348" s="0" t="n">
        <v>1081</v>
      </c>
      <c r="AA2348" s="0" t="s">
        <v>54</v>
      </c>
      <c r="AB2348" s="0" t="s">
        <v>54</v>
      </c>
      <c r="AD2348" s="0" t="s">
        <v>12505</v>
      </c>
      <c r="AG2348" s="6" t="n">
        <v>42735</v>
      </c>
      <c r="AH2348" s="0" t="n">
        <v>175</v>
      </c>
      <c r="AI2348" s="0" t="n">
        <v>185</v>
      </c>
      <c r="AJ2348" s="6" t="n">
        <v>42735</v>
      </c>
      <c r="AK2348" s="0" t="s">
        <v>56</v>
      </c>
      <c r="AM2348" s="0" t="n">
        <v>21.203</v>
      </c>
      <c r="AN2348" s="0" t="n">
        <v>22.35</v>
      </c>
      <c r="AO2348" s="0" t="n">
        <v>4.552</v>
      </c>
      <c r="AP2348" s="0" t="n">
        <v>5.086</v>
      </c>
      <c r="AQ2348" s="0" t="s">
        <v>12506</v>
      </c>
      <c r="AR2348" s="0" t="s">
        <v>58</v>
      </c>
      <c r="AS2348" s="0" t="s">
        <v>77</v>
      </c>
      <c r="AT2348" s="0" t="n">
        <v>23</v>
      </c>
      <c r="AU2348" s="0" t="n">
        <v>27</v>
      </c>
      <c r="AW2348" s="0" t="s">
        <v>12567</v>
      </c>
      <c r="AX2348" s="0" t="s">
        <v>12507</v>
      </c>
      <c r="AY2348" s="0" t="s">
        <v>12568</v>
      </c>
    </row>
    <row r="2349" customFormat="false" ht="15" hidden="false" customHeight="false" outlineLevel="0" collapsed="false">
      <c r="A2349" s="0" t="s">
        <v>12569</v>
      </c>
      <c r="B2349" s="0" t="s">
        <v>12491</v>
      </c>
      <c r="C2349" s="0" t="s">
        <v>12570</v>
      </c>
      <c r="E2349" s="1" t="s">
        <v>12570</v>
      </c>
      <c r="G2349" s="5" t="s">
        <v>12570</v>
      </c>
      <c r="H2349" s="5"/>
      <c r="I2349" s="5"/>
      <c r="J2349" s="5"/>
      <c r="K2349" s="5"/>
      <c r="L2349" s="5"/>
      <c r="M2349" s="5"/>
      <c r="N2349" s="5"/>
      <c r="O2349" s="0" t="s">
        <v>12570</v>
      </c>
      <c r="P2349" s="0" t="s">
        <v>12571</v>
      </c>
      <c r="Q2349" s="0" t="s">
        <v>51</v>
      </c>
      <c r="R2349" s="0" t="s">
        <v>52</v>
      </c>
      <c r="S2349" s="0" t="n">
        <v>23.254</v>
      </c>
      <c r="T2349" s="0" t="n">
        <v>4641</v>
      </c>
      <c r="U2349" s="0" t="n">
        <v>4641</v>
      </c>
      <c r="W2349" s="0" t="s">
        <v>12572</v>
      </c>
      <c r="X2349" s="0" t="n">
        <v>998</v>
      </c>
      <c r="Y2349" s="0" t="s">
        <v>53</v>
      </c>
      <c r="Z2349" s="0" t="n">
        <v>4641</v>
      </c>
      <c r="AA2349" s="0" t="s">
        <v>54</v>
      </c>
      <c r="AB2349" s="0" t="s">
        <v>54</v>
      </c>
      <c r="AD2349" s="0" t="s">
        <v>12505</v>
      </c>
      <c r="AG2349" s="6" t="n">
        <v>42735</v>
      </c>
      <c r="AH2349" s="0" t="n">
        <v>84</v>
      </c>
      <c r="AI2349" s="0" t="n">
        <v>89</v>
      </c>
      <c r="AJ2349" s="6" t="n">
        <v>42735</v>
      </c>
      <c r="AK2349" s="0" t="s">
        <v>56</v>
      </c>
      <c r="AM2349" s="0" t="n">
        <v>34.9</v>
      </c>
      <c r="AN2349" s="0" t="n">
        <v>36.788</v>
      </c>
      <c r="AO2349" s="0" t="n">
        <v>21.364</v>
      </c>
      <c r="AP2349" s="0" t="n">
        <v>23.872</v>
      </c>
      <c r="AQ2349" s="0" t="s">
        <v>12506</v>
      </c>
      <c r="AR2349" s="0" t="s">
        <v>58</v>
      </c>
      <c r="AS2349" s="0" t="s">
        <v>53</v>
      </c>
      <c r="AT2349" s="0" t="n">
        <v>7</v>
      </c>
      <c r="AU2349" s="0" t="n">
        <v>22</v>
      </c>
      <c r="AX2349" s="0" t="s">
        <v>12507</v>
      </c>
    </row>
    <row r="2350" customFormat="false" ht="15" hidden="false" customHeight="false" outlineLevel="0" collapsed="false">
      <c r="A2350" s="0" t="s">
        <v>12573</v>
      </c>
      <c r="B2350" s="0" t="s">
        <v>12491</v>
      </c>
      <c r="C2350" s="0" t="s">
        <v>12574</v>
      </c>
      <c r="E2350" s="1" t="s">
        <v>12574</v>
      </c>
      <c r="G2350" s="5" t="s">
        <v>12574</v>
      </c>
      <c r="H2350" s="5" t="s">
        <v>12575</v>
      </c>
      <c r="I2350" s="5" t="s">
        <v>12576</v>
      </c>
      <c r="J2350" s="5" t="s">
        <v>12577</v>
      </c>
      <c r="K2350" s="5"/>
      <c r="L2350" s="5"/>
      <c r="M2350" s="5"/>
      <c r="N2350" s="5"/>
      <c r="O2350" s="0" t="s">
        <v>12574</v>
      </c>
      <c r="P2350" s="0" t="s">
        <v>12578</v>
      </c>
      <c r="Q2350" s="0" t="s">
        <v>51</v>
      </c>
      <c r="R2350" s="0" t="s">
        <v>52</v>
      </c>
      <c r="S2350" s="0" t="n">
        <v>601</v>
      </c>
      <c r="T2350" s="0" t="n">
        <v>2120</v>
      </c>
      <c r="U2350" s="0" t="n">
        <v>2120</v>
      </c>
      <c r="V2350" s="0" t="n">
        <v>4645</v>
      </c>
      <c r="W2350" s="0" t="s">
        <v>12579</v>
      </c>
      <c r="X2350" s="0" t="n">
        <v>104</v>
      </c>
      <c r="Y2350" s="0" t="s">
        <v>53</v>
      </c>
      <c r="Z2350" s="0" t="n">
        <v>2120</v>
      </c>
      <c r="AA2350" s="0" t="s">
        <v>54</v>
      </c>
      <c r="AB2350" s="0" t="s">
        <v>54</v>
      </c>
      <c r="AD2350" s="0" t="s">
        <v>12505</v>
      </c>
      <c r="AG2350" s="6" t="n">
        <v>42735</v>
      </c>
      <c r="AH2350" s="0" t="n">
        <v>117</v>
      </c>
      <c r="AI2350" s="0" t="n">
        <v>123</v>
      </c>
      <c r="AJ2350" s="6" t="n">
        <v>42735</v>
      </c>
      <c r="AK2350" s="0" t="s">
        <v>56</v>
      </c>
      <c r="AM2350" s="0" t="n">
        <v>1.101</v>
      </c>
      <c r="AN2350" s="0" t="n">
        <v>1.16</v>
      </c>
      <c r="AO2350" s="0" t="n">
        <v>679</v>
      </c>
      <c r="AP2350" s="0" t="n">
        <v>759</v>
      </c>
      <c r="AQ2350" s="0" t="s">
        <v>12506</v>
      </c>
      <c r="AR2350" s="0" t="s">
        <v>58</v>
      </c>
      <c r="AS2350" s="0" t="s">
        <v>53</v>
      </c>
      <c r="AT2350" s="0" t="n">
        <v>14</v>
      </c>
      <c r="AU2350" s="0" t="n">
        <v>18</v>
      </c>
      <c r="AX2350" s="0" t="s">
        <v>12507</v>
      </c>
    </row>
    <row r="2351" customFormat="false" ht="15" hidden="false" customHeight="false" outlineLevel="0" collapsed="false">
      <c r="A2351" s="0" t="s">
        <v>12580</v>
      </c>
      <c r="B2351" s="0" t="s">
        <v>12491</v>
      </c>
      <c r="C2351" s="0" t="s">
        <v>12581</v>
      </c>
      <c r="E2351" s="1" t="s">
        <v>12581</v>
      </c>
      <c r="G2351" s="5" t="s">
        <v>12581</v>
      </c>
      <c r="H2351" s="5"/>
      <c r="I2351" s="5"/>
      <c r="J2351" s="5"/>
      <c r="K2351" s="5"/>
      <c r="L2351" s="5"/>
      <c r="M2351" s="5"/>
      <c r="N2351" s="5"/>
      <c r="O2351" s="0" t="s">
        <v>12581</v>
      </c>
      <c r="P2351" s="0" t="s">
        <v>12582</v>
      </c>
      <c r="Q2351" s="0" t="s">
        <v>51</v>
      </c>
      <c r="R2351" s="0" t="s">
        <v>52</v>
      </c>
      <c r="S2351" s="0" t="n">
        <v>1.913</v>
      </c>
      <c r="T2351" s="0" t="n">
        <v>1081</v>
      </c>
      <c r="U2351" s="0" t="n">
        <v>1081</v>
      </c>
      <c r="V2351" s="0" t="n">
        <v>1041</v>
      </c>
      <c r="W2351" s="0" t="s">
        <v>12583</v>
      </c>
      <c r="X2351" s="0" t="n">
        <v>489</v>
      </c>
      <c r="Y2351" s="0" t="s">
        <v>53</v>
      </c>
      <c r="Z2351" s="0" t="n">
        <v>1081</v>
      </c>
      <c r="AA2351" s="0" t="s">
        <v>54</v>
      </c>
      <c r="AB2351" s="0" t="s">
        <v>54</v>
      </c>
      <c r="AD2351" s="0" t="s">
        <v>12505</v>
      </c>
      <c r="AG2351" s="6" t="n">
        <v>42735</v>
      </c>
      <c r="AH2351" s="0" t="n">
        <v>18</v>
      </c>
      <c r="AI2351" s="0" t="n">
        <v>19</v>
      </c>
      <c r="AJ2351" s="6" t="n">
        <v>42735</v>
      </c>
      <c r="AK2351" s="0" t="s">
        <v>56</v>
      </c>
      <c r="AM2351" s="0" t="n">
        <v>2.488</v>
      </c>
      <c r="AN2351" s="0" t="n">
        <v>2.623</v>
      </c>
      <c r="AO2351" s="0" t="n">
        <v>838</v>
      </c>
      <c r="AP2351" s="0" t="n">
        <v>937</v>
      </c>
      <c r="AQ2351" s="0" t="s">
        <v>12506</v>
      </c>
      <c r="AR2351" s="0" t="s">
        <v>58</v>
      </c>
      <c r="AS2351" s="0" t="s">
        <v>53</v>
      </c>
      <c r="AT2351" s="0" t="n">
        <v>8</v>
      </c>
      <c r="AU2351" s="0" t="n">
        <v>12</v>
      </c>
      <c r="AX2351" s="0" t="s">
        <v>12507</v>
      </c>
    </row>
    <row r="2352" customFormat="false" ht="15" hidden="false" customHeight="false" outlineLevel="0" collapsed="false">
      <c r="A2352" s="0" t="s">
        <v>12584</v>
      </c>
      <c r="B2352" s="0" t="s">
        <v>12491</v>
      </c>
      <c r="C2352" s="0" t="s">
        <v>12585</v>
      </c>
      <c r="E2352" s="1" t="s">
        <v>12585</v>
      </c>
      <c r="G2352" s="5" t="s">
        <v>12585</v>
      </c>
      <c r="H2352" s="5" t="s">
        <v>12586</v>
      </c>
      <c r="I2352" s="5" t="s">
        <v>12587</v>
      </c>
      <c r="J2352" s="5"/>
      <c r="K2352" s="5"/>
      <c r="L2352" s="5"/>
      <c r="M2352" s="5"/>
      <c r="N2352" s="5"/>
      <c r="O2352" s="0" t="s">
        <v>12585</v>
      </c>
      <c r="P2352" s="0" t="s">
        <v>12588</v>
      </c>
      <c r="Q2352" s="0" t="s">
        <v>51</v>
      </c>
      <c r="R2352" s="0" t="s">
        <v>52</v>
      </c>
      <c r="S2352" s="0" t="n">
        <v>640</v>
      </c>
      <c r="T2352" s="0" t="n">
        <v>2015</v>
      </c>
      <c r="U2352" s="0" t="n">
        <v>2015</v>
      </c>
      <c r="V2352" s="0" t="n">
        <v>2020</v>
      </c>
      <c r="W2352" s="0" t="s">
        <v>12589</v>
      </c>
      <c r="X2352" s="0" t="n">
        <v>112</v>
      </c>
      <c r="Y2352" s="0" t="s">
        <v>53</v>
      </c>
      <c r="Z2352" s="0" t="n">
        <v>2015</v>
      </c>
      <c r="AA2352" s="0" t="s">
        <v>54</v>
      </c>
      <c r="AB2352" s="0" t="s">
        <v>54</v>
      </c>
      <c r="AD2352" s="0" t="s">
        <v>12505</v>
      </c>
      <c r="AG2352" s="6" t="n">
        <v>42735</v>
      </c>
      <c r="AH2352" s="0" t="n">
        <v>69</v>
      </c>
      <c r="AI2352" s="0" t="n">
        <v>73</v>
      </c>
      <c r="AJ2352" s="6" t="n">
        <v>42735</v>
      </c>
      <c r="AK2352" s="0" t="s">
        <v>56</v>
      </c>
      <c r="AM2352" s="0" t="n">
        <v>775</v>
      </c>
      <c r="AN2352" s="0" t="n">
        <v>817</v>
      </c>
      <c r="AO2352" s="0" t="n">
        <v>775</v>
      </c>
      <c r="AP2352" s="0" t="n">
        <v>866</v>
      </c>
      <c r="AQ2352" s="0" t="s">
        <v>12506</v>
      </c>
      <c r="AR2352" s="0" t="s">
        <v>58</v>
      </c>
      <c r="AS2352" s="0" t="s">
        <v>53</v>
      </c>
      <c r="AT2352" s="0" t="n">
        <v>3</v>
      </c>
      <c r="AU2352" s="0" t="n">
        <v>9</v>
      </c>
      <c r="AV2352" s="0" t="s">
        <v>12590</v>
      </c>
      <c r="AX2352" s="0" t="s">
        <v>12507</v>
      </c>
    </row>
    <row r="2353" customFormat="false" ht="15" hidden="false" customHeight="false" outlineLevel="0" collapsed="false">
      <c r="A2353" s="0" t="s">
        <v>12591</v>
      </c>
      <c r="B2353" s="0" t="s">
        <v>12491</v>
      </c>
      <c r="C2353" s="0" t="s">
        <v>12592</v>
      </c>
      <c r="E2353" s="1" t="s">
        <v>12592</v>
      </c>
      <c r="G2353" s="5" t="s">
        <v>12592</v>
      </c>
      <c r="H2353" s="5"/>
      <c r="I2353" s="5"/>
      <c r="J2353" s="5"/>
      <c r="K2353" s="5"/>
      <c r="L2353" s="5"/>
      <c r="M2353" s="5"/>
      <c r="N2353" s="5"/>
      <c r="O2353" s="0" t="s">
        <v>12593</v>
      </c>
      <c r="P2353" s="0" t="s">
        <v>12594</v>
      </c>
      <c r="Q2353" s="0" t="s">
        <v>51</v>
      </c>
      <c r="R2353" s="0" t="s">
        <v>52</v>
      </c>
      <c r="S2353" s="0" t="n">
        <v>5.542</v>
      </c>
      <c r="T2353" s="0" t="n">
        <v>2042</v>
      </c>
      <c r="U2353" s="0" t="n">
        <v>2042</v>
      </c>
      <c r="V2353" s="0" t="n">
        <v>4645</v>
      </c>
      <c r="W2353" s="0" t="s">
        <v>12595</v>
      </c>
      <c r="X2353" s="0" t="n">
        <v>79</v>
      </c>
      <c r="Y2353" s="0" t="s">
        <v>67</v>
      </c>
      <c r="Z2353" s="0" t="s">
        <v>120</v>
      </c>
      <c r="AA2353" s="0" t="s">
        <v>12596</v>
      </c>
      <c r="AB2353" s="0" t="s">
        <v>56</v>
      </c>
      <c r="AC2353" s="0" t="s">
        <v>120</v>
      </c>
      <c r="AD2353" s="0" t="s">
        <v>12505</v>
      </c>
      <c r="AG2353" s="6" t="n">
        <v>42735</v>
      </c>
      <c r="AH2353" s="0" t="n">
        <v>269</v>
      </c>
      <c r="AI2353" s="0" t="n">
        <v>283</v>
      </c>
      <c r="AJ2353" s="6" t="n">
        <v>42735</v>
      </c>
      <c r="AK2353" s="0" t="s">
        <v>56</v>
      </c>
      <c r="AM2353" s="0" t="n">
        <v>5.564</v>
      </c>
      <c r="AN2353" s="0" t="n">
        <v>5.865</v>
      </c>
      <c r="AO2353" s="0" t="n">
        <v>8.565</v>
      </c>
      <c r="AP2353" s="0" t="n">
        <v>9.57</v>
      </c>
      <c r="AQ2353" s="0" t="s">
        <v>12506</v>
      </c>
      <c r="AR2353" s="0" t="s">
        <v>58</v>
      </c>
      <c r="AS2353" s="0" t="s">
        <v>67</v>
      </c>
      <c r="AT2353" s="0" t="n">
        <v>13</v>
      </c>
      <c r="AU2353" s="0" t="n">
        <v>12</v>
      </c>
      <c r="AV2353" s="0" t="s">
        <v>12507</v>
      </c>
      <c r="AX2353" s="0" t="s">
        <v>12507</v>
      </c>
      <c r="AY2353" s="0" t="s">
        <v>12597</v>
      </c>
    </row>
    <row r="2354" customFormat="false" ht="15" hidden="false" customHeight="false" outlineLevel="0" collapsed="false">
      <c r="A2354" s="0" t="s">
        <v>12598</v>
      </c>
      <c r="B2354" s="0" t="s">
        <v>12491</v>
      </c>
      <c r="C2354" s="0" t="s">
        <v>12599</v>
      </c>
      <c r="E2354" s="1" t="s">
        <v>12599</v>
      </c>
      <c r="G2354" s="5" t="s">
        <v>12599</v>
      </c>
      <c r="H2354" s="5" t="s">
        <v>12600</v>
      </c>
      <c r="I2354" s="5"/>
      <c r="J2354" s="5"/>
      <c r="K2354" s="5"/>
      <c r="L2354" s="5"/>
      <c r="M2354" s="5"/>
      <c r="N2354" s="5"/>
      <c r="Q2354" s="0" t="s">
        <v>51</v>
      </c>
      <c r="R2354" s="0" t="s">
        <v>52</v>
      </c>
      <c r="S2354" s="0" t="n">
        <v>344</v>
      </c>
      <c r="T2354" s="0" t="n">
        <v>2740</v>
      </c>
      <c r="U2354" s="0" t="n">
        <v>2740</v>
      </c>
      <c r="W2354" s="0" t="s">
        <v>12601</v>
      </c>
      <c r="X2354" s="0" t="n">
        <v>16</v>
      </c>
      <c r="Y2354" s="0" t="s">
        <v>1154</v>
      </c>
      <c r="AD2354" s="0" t="s">
        <v>12505</v>
      </c>
      <c r="AG2354" s="6" t="n">
        <v>42735</v>
      </c>
      <c r="AH2354" s="0" t="n">
        <v>-17</v>
      </c>
      <c r="AI2354" s="0" t="n">
        <v>-17</v>
      </c>
      <c r="AJ2354" s="6" t="n">
        <v>42735</v>
      </c>
      <c r="AK2354" s="0" t="s">
        <v>56</v>
      </c>
      <c r="AM2354" s="0" t="n">
        <v>361</v>
      </c>
      <c r="AN2354" s="0" t="n">
        <v>381</v>
      </c>
      <c r="AO2354" s="0" t="n">
        <v>60</v>
      </c>
      <c r="AP2354" s="0" t="n">
        <v>67</v>
      </c>
      <c r="AQ2354" s="0" t="s">
        <v>12506</v>
      </c>
      <c r="AR2354" s="0" t="s">
        <v>58</v>
      </c>
      <c r="AS2354" s="0" t="s">
        <v>1154</v>
      </c>
      <c r="AT2354" s="0" t="n">
        <v>0</v>
      </c>
      <c r="AU2354" s="0" t="n">
        <v>3</v>
      </c>
      <c r="AV2354" s="0" t="s">
        <v>12602</v>
      </c>
      <c r="AX2354" s="0" t="s">
        <v>12507</v>
      </c>
    </row>
    <row r="2355" customFormat="false" ht="15" hidden="false" customHeight="false" outlineLevel="0" collapsed="false">
      <c r="A2355" s="0" t="s">
        <v>12603</v>
      </c>
      <c r="B2355" s="0" t="s">
        <v>12491</v>
      </c>
      <c r="C2355" s="0" t="s">
        <v>12604</v>
      </c>
      <c r="E2355" s="1" t="s">
        <v>12604</v>
      </c>
      <c r="G2355" s="5" t="s">
        <v>12604</v>
      </c>
      <c r="H2355" s="5" t="s">
        <v>12605</v>
      </c>
      <c r="I2355" s="5"/>
      <c r="J2355" s="5"/>
      <c r="K2355" s="5"/>
      <c r="L2355" s="5"/>
      <c r="M2355" s="5"/>
      <c r="N2355" s="5"/>
      <c r="O2355" s="0" t="s">
        <v>12604</v>
      </c>
      <c r="P2355" s="0" t="s">
        <v>12606</v>
      </c>
      <c r="Q2355" s="0" t="s">
        <v>51</v>
      </c>
      <c r="R2355" s="0" t="s">
        <v>52</v>
      </c>
      <c r="S2355" s="0" t="n">
        <v>278</v>
      </c>
      <c r="T2355" s="0" t="n">
        <v>2110</v>
      </c>
      <c r="U2355" s="0" t="n">
        <v>2110</v>
      </c>
      <c r="V2355" s="0" t="n">
        <v>2120</v>
      </c>
      <c r="W2355" s="0" t="s">
        <v>12607</v>
      </c>
      <c r="X2355" s="0" t="n">
        <v>37</v>
      </c>
      <c r="Y2355" s="0" t="s">
        <v>77</v>
      </c>
      <c r="Z2355" s="0" t="n">
        <v>2110</v>
      </c>
      <c r="AA2355" s="0" t="s">
        <v>54</v>
      </c>
      <c r="AB2355" s="0" t="s">
        <v>54</v>
      </c>
      <c r="AD2355" s="0" t="s">
        <v>12505</v>
      </c>
      <c r="AG2355" s="6" t="n">
        <v>42735</v>
      </c>
      <c r="AH2355" s="0" t="n">
        <v>23</v>
      </c>
      <c r="AI2355" s="0" t="n">
        <v>24</v>
      </c>
      <c r="AJ2355" s="6" t="n">
        <v>42735</v>
      </c>
      <c r="AK2355" s="0" t="s">
        <v>56</v>
      </c>
      <c r="AM2355" s="0" t="n">
        <v>554</v>
      </c>
      <c r="AN2355" s="0" t="n">
        <v>584</v>
      </c>
      <c r="AO2355" s="0" t="n">
        <v>291</v>
      </c>
      <c r="AP2355" s="0" t="n">
        <v>325</v>
      </c>
      <c r="AQ2355" s="0" t="s">
        <v>12506</v>
      </c>
      <c r="AR2355" s="0" t="s">
        <v>58</v>
      </c>
      <c r="AS2355" s="0" t="s">
        <v>77</v>
      </c>
      <c r="AT2355" s="0" t="n">
        <v>4</v>
      </c>
      <c r="AU2355" s="0" t="n">
        <v>7</v>
      </c>
      <c r="AX2355" s="0" t="s">
        <v>12507</v>
      </c>
      <c r="AY2355" s="0" t="s">
        <v>12608</v>
      </c>
    </row>
    <row r="2356" customFormat="false" ht="15" hidden="false" customHeight="false" outlineLevel="0" collapsed="false">
      <c r="A2356" s="0" t="s">
        <v>12609</v>
      </c>
      <c r="B2356" s="0" t="s">
        <v>12491</v>
      </c>
      <c r="C2356" s="0" t="s">
        <v>12610</v>
      </c>
      <c r="E2356" s="1" t="s">
        <v>12610</v>
      </c>
      <c r="G2356" s="5" t="s">
        <v>12610</v>
      </c>
      <c r="H2356" s="5"/>
      <c r="I2356" s="5"/>
      <c r="J2356" s="5"/>
      <c r="K2356" s="5"/>
      <c r="L2356" s="5"/>
      <c r="M2356" s="5"/>
      <c r="N2356" s="5"/>
      <c r="O2356" s="0" t="s">
        <v>12610</v>
      </c>
      <c r="P2356" s="0" t="s">
        <v>12611</v>
      </c>
      <c r="Q2356" s="0" t="s">
        <v>51</v>
      </c>
      <c r="R2356" s="0" t="s">
        <v>52</v>
      </c>
      <c r="S2356" s="0" t="n">
        <v>9.871</v>
      </c>
      <c r="T2356" s="0" t="n">
        <v>1310</v>
      </c>
      <c r="U2356" s="0" t="n">
        <v>1310</v>
      </c>
      <c r="V2356" s="0" t="n">
        <v>2221</v>
      </c>
      <c r="W2356" s="0" t="s">
        <v>12612</v>
      </c>
      <c r="X2356" s="0" t="n">
        <v>233</v>
      </c>
      <c r="Y2356" s="0" t="s">
        <v>53</v>
      </c>
      <c r="Z2356" s="0" t="n">
        <v>1310</v>
      </c>
      <c r="AA2356" s="0" t="s">
        <v>54</v>
      </c>
      <c r="AB2356" s="0" t="s">
        <v>54</v>
      </c>
      <c r="AD2356" s="0" t="s">
        <v>12505</v>
      </c>
      <c r="AG2356" s="6" t="n">
        <v>42735</v>
      </c>
      <c r="AH2356" s="0" t="n">
        <v>358</v>
      </c>
      <c r="AI2356" s="0" t="n">
        <v>377</v>
      </c>
      <c r="AJ2356" s="6" t="n">
        <v>42735</v>
      </c>
      <c r="AK2356" s="0" t="s">
        <v>56</v>
      </c>
      <c r="AM2356" s="0" t="n">
        <v>11.085</v>
      </c>
      <c r="AN2356" s="0" t="n">
        <v>11.685</v>
      </c>
      <c r="AO2356" s="0" t="n">
        <v>4.696</v>
      </c>
      <c r="AP2356" s="0" t="n">
        <v>5.247</v>
      </c>
      <c r="AQ2356" s="0" t="s">
        <v>12506</v>
      </c>
      <c r="AR2356" s="0" t="s">
        <v>58</v>
      </c>
      <c r="AS2356" s="0" t="s">
        <v>53</v>
      </c>
      <c r="AT2356" s="0" t="n">
        <v>84</v>
      </c>
      <c r="AU2356" s="0" t="n">
        <v>108</v>
      </c>
      <c r="AX2356" s="0" t="s">
        <v>12507</v>
      </c>
      <c r="AY2356" s="0" t="s">
        <v>12613</v>
      </c>
    </row>
    <row r="2357" customFormat="false" ht="15" hidden="false" customHeight="false" outlineLevel="0" collapsed="false">
      <c r="A2357" s="0" t="s">
        <v>12614</v>
      </c>
      <c r="B2357" s="0" t="s">
        <v>12491</v>
      </c>
      <c r="C2357" s="0" t="s">
        <v>12615</v>
      </c>
      <c r="E2357" s="1" t="s">
        <v>12615</v>
      </c>
      <c r="G2357" s="5" t="s">
        <v>12615</v>
      </c>
      <c r="H2357" s="5"/>
      <c r="I2357" s="5"/>
      <c r="J2357" s="5"/>
      <c r="K2357" s="5"/>
      <c r="L2357" s="5"/>
      <c r="M2357" s="5"/>
      <c r="N2357" s="5"/>
      <c r="O2357" s="0" t="s">
        <v>12615</v>
      </c>
      <c r="P2357" s="0" t="s">
        <v>12616</v>
      </c>
      <c r="Q2357" s="0" t="s">
        <v>51</v>
      </c>
      <c r="R2357" s="0" t="s">
        <v>52</v>
      </c>
      <c r="S2357" s="0" t="n">
        <v>571</v>
      </c>
      <c r="T2357" s="0" t="n">
        <v>7022</v>
      </c>
      <c r="U2357" s="0" t="n">
        <v>7022</v>
      </c>
      <c r="V2357" s="0" t="n">
        <v>2211</v>
      </c>
      <c r="W2357" s="0" t="s">
        <v>12617</v>
      </c>
      <c r="X2357" s="0" t="n">
        <v>182</v>
      </c>
      <c r="Y2357" s="0" t="s">
        <v>53</v>
      </c>
      <c r="Z2357" s="0" t="n">
        <v>7022</v>
      </c>
      <c r="AA2357" s="0" t="s">
        <v>54</v>
      </c>
      <c r="AB2357" s="0" t="s">
        <v>54</v>
      </c>
      <c r="AD2357" s="0" t="s">
        <v>12505</v>
      </c>
      <c r="AG2357" s="6" t="n">
        <v>42735</v>
      </c>
      <c r="AH2357" s="0" t="n">
        <v>205</v>
      </c>
      <c r="AI2357" s="0" t="n">
        <v>216</v>
      </c>
      <c r="AJ2357" s="6" t="n">
        <v>42735</v>
      </c>
      <c r="AK2357" s="0" t="s">
        <v>56</v>
      </c>
      <c r="AM2357" s="0" t="n">
        <v>2.432</v>
      </c>
      <c r="AN2357" s="0" t="n">
        <v>2.563</v>
      </c>
      <c r="AO2357" s="0" t="n">
        <v>1.636</v>
      </c>
      <c r="AP2357" s="0" t="n">
        <v>1.828</v>
      </c>
      <c r="AQ2357" s="0" t="s">
        <v>12506</v>
      </c>
      <c r="AR2357" s="0" t="s">
        <v>58</v>
      </c>
      <c r="AS2357" s="0" t="s">
        <v>53</v>
      </c>
      <c r="AT2357" s="0" t="n">
        <v>3</v>
      </c>
      <c r="AU2357" s="0" t="n">
        <v>4</v>
      </c>
      <c r="AV2357" s="0" t="s">
        <v>12507</v>
      </c>
      <c r="AX2357" s="0" t="s">
        <v>12507</v>
      </c>
      <c r="AY2357" s="0" t="s">
        <v>12618</v>
      </c>
    </row>
    <row r="2358" customFormat="false" ht="15" hidden="false" customHeight="false" outlineLevel="0" collapsed="false">
      <c r="A2358" s="0" t="s">
        <v>12619</v>
      </c>
      <c r="B2358" s="0" t="s">
        <v>12491</v>
      </c>
      <c r="C2358" s="0" t="s">
        <v>12620</v>
      </c>
      <c r="E2358" s="1" t="s">
        <v>12620</v>
      </c>
      <c r="G2358" s="5" t="s">
        <v>12620</v>
      </c>
      <c r="H2358" s="5"/>
      <c r="I2358" s="5"/>
      <c r="J2358" s="5"/>
      <c r="K2358" s="5"/>
      <c r="L2358" s="5"/>
      <c r="M2358" s="5"/>
      <c r="N2358" s="5"/>
      <c r="Q2358" s="0" t="s">
        <v>51</v>
      </c>
      <c r="R2358" s="0" t="s">
        <v>52</v>
      </c>
      <c r="S2358" s="0" t="n">
        <v>328</v>
      </c>
      <c r="T2358" s="0" t="n">
        <v>2110</v>
      </c>
      <c r="U2358" s="0" t="n">
        <v>2110</v>
      </c>
      <c r="V2358" s="0" t="n">
        <v>2120</v>
      </c>
      <c r="W2358" s="0" t="s">
        <v>12621</v>
      </c>
      <c r="X2358" s="0" t="n">
        <v>12</v>
      </c>
      <c r="Y2358" s="0" t="s">
        <v>77</v>
      </c>
      <c r="AD2358" s="0" t="s">
        <v>12505</v>
      </c>
      <c r="AG2358" s="6" t="n">
        <v>42735</v>
      </c>
      <c r="AH2358" s="0" t="n">
        <v>-5</v>
      </c>
      <c r="AI2358" s="0" t="n">
        <v>-5</v>
      </c>
      <c r="AJ2358" s="6" t="n">
        <v>42735</v>
      </c>
      <c r="AK2358" s="0" t="s">
        <v>56</v>
      </c>
      <c r="AM2358" s="0" t="n">
        <v>489</v>
      </c>
      <c r="AN2358" s="0" t="n">
        <v>515</v>
      </c>
      <c r="AO2358" s="0" t="n">
        <v>274</v>
      </c>
      <c r="AP2358" s="0" t="n">
        <v>306</v>
      </c>
      <c r="AQ2358" s="0" t="s">
        <v>12506</v>
      </c>
      <c r="AR2358" s="0" t="s">
        <v>58</v>
      </c>
      <c r="AS2358" s="0" t="s">
        <v>77</v>
      </c>
      <c r="AT2358" s="0" t="n">
        <v>0</v>
      </c>
      <c r="AU2358" s="0" t="n">
        <v>2</v>
      </c>
      <c r="AX2358" s="0" t="s">
        <v>12507</v>
      </c>
    </row>
    <row r="2359" customFormat="false" ht="15" hidden="false" customHeight="false" outlineLevel="0" collapsed="false">
      <c r="A2359" s="0" t="s">
        <v>12622</v>
      </c>
      <c r="B2359" s="0" t="s">
        <v>12491</v>
      </c>
      <c r="C2359" s="0" t="s">
        <v>12623</v>
      </c>
      <c r="E2359" s="1" t="s">
        <v>12623</v>
      </c>
      <c r="G2359" s="5" t="s">
        <v>12623</v>
      </c>
      <c r="H2359" s="5"/>
      <c r="I2359" s="5"/>
      <c r="J2359" s="5"/>
      <c r="K2359" s="5"/>
      <c r="L2359" s="5"/>
      <c r="M2359" s="5"/>
      <c r="N2359" s="5"/>
      <c r="O2359" s="0" t="s">
        <v>12623</v>
      </c>
      <c r="P2359" s="0" t="s">
        <v>12624</v>
      </c>
      <c r="Q2359" s="0" t="s">
        <v>51</v>
      </c>
      <c r="R2359" s="0" t="s">
        <v>52</v>
      </c>
      <c r="S2359" s="0" t="n">
        <v>43.618</v>
      </c>
      <c r="T2359" s="0" t="n">
        <v>2910</v>
      </c>
      <c r="U2359" s="0" t="n">
        <v>2910</v>
      </c>
      <c r="W2359" s="0" t="s">
        <v>12625</v>
      </c>
      <c r="X2359" s="0" t="n">
        <v>987</v>
      </c>
      <c r="Y2359" s="0" t="s">
        <v>77</v>
      </c>
      <c r="Z2359" s="0" t="n">
        <v>2910</v>
      </c>
      <c r="AA2359" s="0" t="s">
        <v>54</v>
      </c>
      <c r="AB2359" s="0" t="s">
        <v>54</v>
      </c>
      <c r="AD2359" s="0" t="s">
        <v>12505</v>
      </c>
      <c r="AG2359" s="6" t="n">
        <v>42735</v>
      </c>
      <c r="AH2359" s="0" t="n">
        <v>2.162</v>
      </c>
      <c r="AI2359" s="0" t="n">
        <v>2.279</v>
      </c>
      <c r="AJ2359" s="6" t="n">
        <v>42735</v>
      </c>
      <c r="AK2359" s="0" t="s">
        <v>56</v>
      </c>
      <c r="AM2359" s="0" t="n">
        <v>39.948</v>
      </c>
      <c r="AN2359" s="0" t="n">
        <v>42.109</v>
      </c>
      <c r="AO2359" s="0" t="n">
        <v>12.471</v>
      </c>
      <c r="AP2359" s="0" t="n">
        <v>13.934</v>
      </c>
      <c r="AQ2359" s="0" t="s">
        <v>12506</v>
      </c>
      <c r="AR2359" s="0" t="s">
        <v>58</v>
      </c>
      <c r="AS2359" s="0" t="s">
        <v>77</v>
      </c>
      <c r="AT2359" s="0" t="n">
        <v>37</v>
      </c>
      <c r="AU2359" s="0" t="n">
        <v>69</v>
      </c>
      <c r="AX2359" s="0" t="s">
        <v>12507</v>
      </c>
    </row>
    <row r="2360" customFormat="false" ht="15" hidden="false" customHeight="false" outlineLevel="0" collapsed="false">
      <c r="A2360" s="0" t="s">
        <v>12626</v>
      </c>
      <c r="B2360" s="0" t="s">
        <v>12491</v>
      </c>
      <c r="C2360" s="0" t="s">
        <v>12627</v>
      </c>
      <c r="E2360" s="1" t="s">
        <v>12627</v>
      </c>
      <c r="G2360" s="5" t="s">
        <v>12627</v>
      </c>
      <c r="H2360" s="5"/>
      <c r="I2360" s="5"/>
      <c r="J2360" s="5"/>
      <c r="K2360" s="5"/>
      <c r="L2360" s="5"/>
      <c r="M2360" s="5"/>
      <c r="N2360" s="5"/>
      <c r="O2360" s="0" t="s">
        <v>12627</v>
      </c>
      <c r="P2360" s="0" t="s">
        <v>12628</v>
      </c>
      <c r="Q2360" s="0" t="s">
        <v>51</v>
      </c>
      <c r="R2360" s="0" t="s">
        <v>52</v>
      </c>
      <c r="S2360" s="0" t="n">
        <v>77.492</v>
      </c>
      <c r="T2360" s="0" t="n">
        <v>2910</v>
      </c>
      <c r="U2360" s="0" t="n">
        <v>2910</v>
      </c>
      <c r="X2360" s="0" t="n">
        <v>967</v>
      </c>
      <c r="Y2360" s="0" t="s">
        <v>53</v>
      </c>
      <c r="Z2360" s="0" t="n">
        <v>2910</v>
      </c>
      <c r="AA2360" s="0" t="s">
        <v>54</v>
      </c>
      <c r="AB2360" s="0" t="s">
        <v>54</v>
      </c>
      <c r="AD2360" s="0" t="s">
        <v>12505</v>
      </c>
      <c r="AG2360" s="6" t="n">
        <v>42735</v>
      </c>
      <c r="AH2360" s="0" t="n">
        <v>4.244</v>
      </c>
      <c r="AI2360" s="0" t="n">
        <v>4.474</v>
      </c>
      <c r="AJ2360" s="6" t="n">
        <v>42735</v>
      </c>
      <c r="AK2360" s="0" t="s">
        <v>56</v>
      </c>
      <c r="AM2360" s="0" t="n">
        <v>140.387</v>
      </c>
      <c r="AN2360" s="0" t="n">
        <v>147.982</v>
      </c>
      <c r="AO2360" s="0" t="n">
        <v>28.754</v>
      </c>
      <c r="AP2360" s="0" t="n">
        <v>32.129</v>
      </c>
      <c r="AQ2360" s="0" t="s">
        <v>12506</v>
      </c>
      <c r="AR2360" s="0" t="s">
        <v>58</v>
      </c>
      <c r="AS2360" s="0" t="s">
        <v>53</v>
      </c>
      <c r="AT2360" s="0" t="n">
        <v>129</v>
      </c>
      <c r="AU2360" s="0" t="n">
        <v>171</v>
      </c>
      <c r="AV2360" s="0" t="s">
        <v>12507</v>
      </c>
      <c r="AX2360" s="0" t="s">
        <v>12507</v>
      </c>
    </row>
    <row r="2361" customFormat="false" ht="15" hidden="false" customHeight="false" outlineLevel="0" collapsed="false">
      <c r="A2361" s="0" t="s">
        <v>12629</v>
      </c>
      <c r="B2361" s="0" t="s">
        <v>12491</v>
      </c>
      <c r="C2361" s="0" t="s">
        <v>12630</v>
      </c>
      <c r="E2361" s="1" t="s">
        <v>12630</v>
      </c>
      <c r="G2361" s="5" t="s">
        <v>12630</v>
      </c>
      <c r="H2361" s="5" t="s">
        <v>12631</v>
      </c>
      <c r="I2361" s="5" t="s">
        <v>12632</v>
      </c>
      <c r="J2361" s="5"/>
      <c r="K2361" s="5"/>
      <c r="L2361" s="5"/>
      <c r="M2361" s="5"/>
      <c r="N2361" s="5"/>
      <c r="Q2361" s="0" t="s">
        <v>51</v>
      </c>
      <c r="R2361" s="0" t="s">
        <v>52</v>
      </c>
      <c r="S2361" s="0" t="n">
        <v>367</v>
      </c>
      <c r="T2361" s="0" t="n">
        <v>2221</v>
      </c>
      <c r="U2361" s="0" t="n">
        <v>2221</v>
      </c>
      <c r="V2361" s="0" t="n">
        <v>2222</v>
      </c>
      <c r="W2361" s="0" t="s">
        <v>12633</v>
      </c>
      <c r="X2361" s="0" t="n">
        <v>7</v>
      </c>
      <c r="Y2361" s="0" t="s">
        <v>77</v>
      </c>
      <c r="AD2361" s="0" t="s">
        <v>12505</v>
      </c>
      <c r="AG2361" s="6" t="n">
        <v>42735</v>
      </c>
      <c r="AH2361" s="0" t="n">
        <v>16</v>
      </c>
      <c r="AI2361" s="0" t="n">
        <v>17</v>
      </c>
      <c r="AJ2361" s="6" t="n">
        <v>42735</v>
      </c>
      <c r="AK2361" s="0" t="n">
        <v>854</v>
      </c>
      <c r="AL2361" s="6" t="n">
        <v>42735</v>
      </c>
      <c r="AM2361" s="0" t="n">
        <v>414</v>
      </c>
      <c r="AN2361" s="0" t="n">
        <v>436</v>
      </c>
      <c r="AO2361" s="0" t="n">
        <v>329</v>
      </c>
      <c r="AP2361" s="0" t="n">
        <v>368</v>
      </c>
      <c r="AQ2361" s="0" t="s">
        <v>12506</v>
      </c>
      <c r="AR2361" s="0" t="s">
        <v>58</v>
      </c>
      <c r="AS2361" s="0" t="s">
        <v>77</v>
      </c>
      <c r="AT2361" s="0" t="n">
        <v>0</v>
      </c>
      <c r="AU2361" s="0" t="n">
        <v>0</v>
      </c>
      <c r="AX2361" s="0" t="s">
        <v>12507</v>
      </c>
    </row>
    <row r="2362" customFormat="false" ht="15" hidden="false" customHeight="false" outlineLevel="0" collapsed="false">
      <c r="A2362" s="0" t="s">
        <v>12634</v>
      </c>
      <c r="B2362" s="0" t="s">
        <v>12491</v>
      </c>
      <c r="C2362" s="0" t="s">
        <v>12635</v>
      </c>
      <c r="E2362" s="1" t="s">
        <v>12635</v>
      </c>
      <c r="G2362" s="5" t="s">
        <v>12635</v>
      </c>
      <c r="H2362" s="5"/>
      <c r="I2362" s="5"/>
      <c r="J2362" s="5"/>
      <c r="K2362" s="5"/>
      <c r="L2362" s="5"/>
      <c r="M2362" s="5"/>
      <c r="N2362" s="5"/>
      <c r="O2362" s="0" t="s">
        <v>12635</v>
      </c>
      <c r="P2362" s="0" t="s">
        <v>12636</v>
      </c>
      <c r="Q2362" s="0" t="s">
        <v>51</v>
      </c>
      <c r="R2362" s="0" t="s">
        <v>52</v>
      </c>
      <c r="S2362" s="0" t="n">
        <v>8.617</v>
      </c>
      <c r="T2362" s="0" t="n">
        <v>3011</v>
      </c>
      <c r="U2362" s="0" t="n">
        <v>3011</v>
      </c>
      <c r="V2362" s="0" t="n">
        <v>3012</v>
      </c>
      <c r="X2362" s="0" t="n">
        <v>179</v>
      </c>
      <c r="Y2362" s="0" t="s">
        <v>53</v>
      </c>
      <c r="Z2362" s="0" t="n">
        <v>3011</v>
      </c>
      <c r="AA2362" s="0" t="s">
        <v>54</v>
      </c>
      <c r="AB2362" s="0" t="s">
        <v>54</v>
      </c>
      <c r="AD2362" s="0" t="s">
        <v>12637</v>
      </c>
      <c r="AG2362" s="6" t="n">
        <v>42735</v>
      </c>
      <c r="AH2362" s="0" t="n">
        <v>-95</v>
      </c>
      <c r="AI2362" s="0" t="n">
        <v>-100</v>
      </c>
      <c r="AJ2362" s="6" t="n">
        <v>42735</v>
      </c>
      <c r="AK2362" s="0" t="s">
        <v>56</v>
      </c>
      <c r="AM2362" s="0" t="n">
        <v>13.516</v>
      </c>
      <c r="AN2362" s="0" t="n">
        <v>14.247</v>
      </c>
      <c r="AO2362" s="0" t="n">
        <v>3.927</v>
      </c>
      <c r="AP2362" s="0" t="n">
        <v>4.388</v>
      </c>
      <c r="AQ2362" s="0" t="s">
        <v>12506</v>
      </c>
      <c r="AR2362" s="0" t="s">
        <v>58</v>
      </c>
      <c r="AS2362" s="0" t="s">
        <v>53</v>
      </c>
      <c r="AT2362" s="0" t="n">
        <v>5</v>
      </c>
      <c r="AU2362" s="0" t="n">
        <v>18</v>
      </c>
      <c r="AX2362" s="0" t="s">
        <v>12507</v>
      </c>
    </row>
    <row r="2363" customFormat="false" ht="15" hidden="false" customHeight="false" outlineLevel="0" collapsed="false">
      <c r="A2363" s="0" t="s">
        <v>12638</v>
      </c>
      <c r="B2363" s="0" t="s">
        <v>12491</v>
      </c>
      <c r="C2363" s="0" t="s">
        <v>12639</v>
      </c>
      <c r="E2363" s="1" t="s">
        <v>12639</v>
      </c>
      <c r="G2363" s="5" t="s">
        <v>12639</v>
      </c>
      <c r="H2363" s="5" t="s">
        <v>12640</v>
      </c>
      <c r="I2363" s="5"/>
      <c r="J2363" s="5"/>
      <c r="K2363" s="5"/>
      <c r="L2363" s="5"/>
      <c r="M2363" s="5"/>
      <c r="N2363" s="5"/>
      <c r="O2363" s="0" t="s">
        <v>12639</v>
      </c>
      <c r="P2363" s="0" t="s">
        <v>12641</v>
      </c>
      <c r="Q2363" s="0" t="s">
        <v>51</v>
      </c>
      <c r="R2363" s="0" t="s">
        <v>52</v>
      </c>
      <c r="S2363" s="0" t="n">
        <v>10.942</v>
      </c>
      <c r="T2363" s="0" t="n">
        <v>2059</v>
      </c>
      <c r="U2363" s="0" t="n">
        <v>2059</v>
      </c>
      <c r="W2363" s="0" t="s">
        <v>12642</v>
      </c>
      <c r="X2363" s="0" t="n">
        <v>145</v>
      </c>
      <c r="Y2363" s="0" t="s">
        <v>77</v>
      </c>
      <c r="Z2363" s="0" t="n">
        <v>2059</v>
      </c>
      <c r="AA2363" s="0" t="s">
        <v>54</v>
      </c>
      <c r="AB2363" s="0" t="s">
        <v>54</v>
      </c>
      <c r="AD2363" s="0" t="s">
        <v>12505</v>
      </c>
      <c r="AG2363" s="6" t="n">
        <v>42735</v>
      </c>
      <c r="AH2363" s="0" t="n">
        <v>1.441</v>
      </c>
      <c r="AI2363" s="0" t="n">
        <v>1.519</v>
      </c>
      <c r="AJ2363" s="6" t="n">
        <v>42735</v>
      </c>
      <c r="AK2363" s="0" t="s">
        <v>56</v>
      </c>
      <c r="AM2363" s="0" t="n">
        <v>12.456</v>
      </c>
      <c r="AN2363" s="0" t="n">
        <v>13.129</v>
      </c>
      <c r="AO2363" s="0" t="n">
        <v>9.208</v>
      </c>
      <c r="AP2363" s="0" t="n">
        <v>10.288</v>
      </c>
      <c r="AQ2363" s="0" t="s">
        <v>12506</v>
      </c>
      <c r="AR2363" s="0" t="s">
        <v>58</v>
      </c>
      <c r="AS2363" s="0" t="s">
        <v>77</v>
      </c>
      <c r="AT2363" s="0" t="n">
        <v>30</v>
      </c>
      <c r="AU2363" s="0" t="n">
        <v>43</v>
      </c>
      <c r="AV2363" s="0" t="s">
        <v>12643</v>
      </c>
      <c r="AX2363" s="0" t="s">
        <v>12507</v>
      </c>
      <c r="AY2363" s="0" t="s">
        <v>1608</v>
      </c>
    </row>
    <row r="2364" customFormat="false" ht="15" hidden="false" customHeight="false" outlineLevel="0" collapsed="false">
      <c r="A2364" s="0" t="s">
        <v>12644</v>
      </c>
      <c r="B2364" s="0" t="s">
        <v>12491</v>
      </c>
      <c r="C2364" s="0" t="s">
        <v>12645</v>
      </c>
      <c r="E2364" s="1" t="s">
        <v>12645</v>
      </c>
      <c r="G2364" s="5" t="s">
        <v>12645</v>
      </c>
      <c r="H2364" s="5" t="s">
        <v>12646</v>
      </c>
      <c r="I2364" s="5"/>
      <c r="J2364" s="5"/>
      <c r="K2364" s="5"/>
      <c r="L2364" s="5"/>
      <c r="M2364" s="5"/>
      <c r="N2364" s="5"/>
      <c r="Q2364" s="0" t="s">
        <v>51</v>
      </c>
      <c r="R2364" s="0" t="s">
        <v>52</v>
      </c>
      <c r="S2364" s="0" t="n">
        <v>81</v>
      </c>
      <c r="T2364" s="0" t="n">
        <v>2630</v>
      </c>
      <c r="U2364" s="0" t="n">
        <v>2630</v>
      </c>
      <c r="V2364" s="0" t="n">
        <v>2630</v>
      </c>
      <c r="W2364" s="0" t="s">
        <v>12647</v>
      </c>
      <c r="X2364" s="0" t="n">
        <v>7</v>
      </c>
      <c r="Y2364" s="0" t="s">
        <v>1154</v>
      </c>
      <c r="AD2364" s="0" t="s">
        <v>12648</v>
      </c>
      <c r="AG2364" s="6" t="n">
        <v>42735</v>
      </c>
      <c r="AH2364" s="0" t="n">
        <v>-4</v>
      </c>
      <c r="AI2364" s="0" t="n">
        <v>-4</v>
      </c>
      <c r="AJ2364" s="6" t="n">
        <v>42735</v>
      </c>
      <c r="AK2364" s="0" t="s">
        <v>56</v>
      </c>
      <c r="AM2364" s="0" t="n">
        <v>80</v>
      </c>
      <c r="AN2364" s="0" t="n">
        <v>84</v>
      </c>
      <c r="AO2364" s="0" t="n">
        <v>159</v>
      </c>
      <c r="AP2364" s="0" t="n">
        <v>178</v>
      </c>
      <c r="AQ2364" s="0" t="s">
        <v>12506</v>
      </c>
      <c r="AR2364" s="0" t="s">
        <v>58</v>
      </c>
      <c r="AS2364" s="0" t="s">
        <v>1154</v>
      </c>
      <c r="AT2364" s="0" t="n">
        <v>0</v>
      </c>
      <c r="AU2364" s="0" t="n">
        <v>1</v>
      </c>
      <c r="AV2364" s="0" t="s">
        <v>12550</v>
      </c>
      <c r="AX2364" s="0" t="s">
        <v>12507</v>
      </c>
    </row>
    <row r="2365" customFormat="false" ht="15" hidden="false" customHeight="false" outlineLevel="0" collapsed="false">
      <c r="A2365" s="0" t="s">
        <v>12649</v>
      </c>
      <c r="B2365" s="0" t="s">
        <v>12491</v>
      </c>
      <c r="C2365" s="0" t="s">
        <v>12650</v>
      </c>
      <c r="E2365" s="1" t="s">
        <v>12650</v>
      </c>
      <c r="G2365" s="5" t="s">
        <v>12650</v>
      </c>
      <c r="H2365" s="5" t="s">
        <v>12651</v>
      </c>
      <c r="I2365" s="5" t="s">
        <v>12652</v>
      </c>
      <c r="J2365" s="5"/>
      <c r="K2365" s="5"/>
      <c r="L2365" s="5"/>
      <c r="M2365" s="5"/>
      <c r="N2365" s="5"/>
      <c r="O2365" s="0" t="s">
        <v>12650</v>
      </c>
      <c r="P2365" s="0" t="s">
        <v>12653</v>
      </c>
      <c r="Q2365" s="0" t="s">
        <v>51</v>
      </c>
      <c r="R2365" s="0" t="s">
        <v>52</v>
      </c>
      <c r="S2365" s="0" t="n">
        <v>3.285</v>
      </c>
      <c r="T2365" s="0" t="n">
        <v>2016</v>
      </c>
      <c r="U2365" s="0" t="n">
        <v>2016</v>
      </c>
      <c r="X2365" s="0" t="n">
        <v>216</v>
      </c>
      <c r="Y2365" s="0" t="s">
        <v>53</v>
      </c>
      <c r="Z2365" s="0" t="n">
        <v>2016</v>
      </c>
      <c r="AA2365" s="0" t="s">
        <v>54</v>
      </c>
      <c r="AB2365" s="0" t="s">
        <v>54</v>
      </c>
      <c r="AD2365" s="0" t="s">
        <v>12505</v>
      </c>
      <c r="AG2365" s="6" t="n">
        <v>42735</v>
      </c>
      <c r="AH2365" s="0" t="n">
        <v>57</v>
      </c>
      <c r="AI2365" s="0" t="n">
        <v>61</v>
      </c>
      <c r="AJ2365" s="6" t="n">
        <v>42735</v>
      </c>
      <c r="AK2365" s="0" t="s">
        <v>56</v>
      </c>
      <c r="AM2365" s="0" t="n">
        <v>3.569</v>
      </c>
      <c r="AN2365" s="0" t="n">
        <v>3.762</v>
      </c>
      <c r="AO2365" s="0" t="n">
        <v>1.775</v>
      </c>
      <c r="AP2365" s="0" t="n">
        <v>1.983</v>
      </c>
      <c r="AQ2365" s="0" t="s">
        <v>12506</v>
      </c>
      <c r="AR2365" s="0" t="s">
        <v>58</v>
      </c>
      <c r="AS2365" s="0" t="s">
        <v>53</v>
      </c>
      <c r="AT2365" s="0" t="n">
        <v>6</v>
      </c>
      <c r="AU2365" s="0" t="n">
        <v>12</v>
      </c>
      <c r="AV2365" s="0" t="s">
        <v>12590</v>
      </c>
      <c r="AX2365" s="0" t="s">
        <v>12507</v>
      </c>
    </row>
    <row r="2366" customFormat="false" ht="15" hidden="false" customHeight="false" outlineLevel="0" collapsed="false">
      <c r="A2366" s="0" t="s">
        <v>12654</v>
      </c>
      <c r="B2366" s="0" t="s">
        <v>12491</v>
      </c>
      <c r="C2366" s="0" t="s">
        <v>12655</v>
      </c>
      <c r="E2366" s="1" t="s">
        <v>12655</v>
      </c>
      <c r="G2366" s="5" t="s">
        <v>12655</v>
      </c>
      <c r="H2366" s="5"/>
      <c r="I2366" s="5"/>
      <c r="J2366" s="5"/>
      <c r="K2366" s="5"/>
      <c r="L2366" s="5"/>
      <c r="M2366" s="5"/>
      <c r="N2366" s="5"/>
      <c r="O2366" s="0" t="s">
        <v>12655</v>
      </c>
      <c r="P2366" s="0" t="s">
        <v>12656</v>
      </c>
      <c r="Q2366" s="0" t="s">
        <v>51</v>
      </c>
      <c r="R2366" s="0" t="s">
        <v>52</v>
      </c>
      <c r="S2366" s="0" t="n">
        <v>31.661</v>
      </c>
      <c r="T2366" s="0" t="n">
        <v>2932</v>
      </c>
      <c r="U2366" s="0" t="n">
        <v>2932</v>
      </c>
      <c r="W2366" s="0" t="s">
        <v>12657</v>
      </c>
      <c r="X2366" s="0" t="n">
        <v>993</v>
      </c>
      <c r="Y2366" s="0" t="s">
        <v>53</v>
      </c>
      <c r="Z2366" s="0" t="n">
        <v>2932</v>
      </c>
      <c r="AA2366" s="0" t="s">
        <v>54</v>
      </c>
      <c r="AB2366" s="0" t="s">
        <v>54</v>
      </c>
      <c r="AD2366" s="0" t="s">
        <v>12505</v>
      </c>
      <c r="AG2366" s="6" t="n">
        <v>42735</v>
      </c>
      <c r="AH2366" s="0" t="n">
        <v>2.385</v>
      </c>
      <c r="AI2366" s="0" t="n">
        <v>2.514</v>
      </c>
      <c r="AJ2366" s="6" t="n">
        <v>42735</v>
      </c>
      <c r="AK2366" s="0" t="s">
        <v>56</v>
      </c>
      <c r="AM2366" s="0" t="n">
        <v>32.744</v>
      </c>
      <c r="AN2366" s="0" t="n">
        <v>34.515</v>
      </c>
      <c r="AO2366" s="0" t="n">
        <v>19.797</v>
      </c>
      <c r="AP2366" s="0" t="n">
        <v>22.12</v>
      </c>
      <c r="AQ2366" s="0" t="s">
        <v>12506</v>
      </c>
      <c r="AR2366" s="0" t="s">
        <v>58</v>
      </c>
      <c r="AS2366" s="0" t="s">
        <v>53</v>
      </c>
      <c r="AT2366" s="0" t="n">
        <v>58</v>
      </c>
      <c r="AU2366" s="0" t="n">
        <v>73</v>
      </c>
      <c r="AW2366" s="0" t="s">
        <v>12658</v>
      </c>
      <c r="AX2366" s="0" t="s">
        <v>12507</v>
      </c>
      <c r="AY2366" s="0" t="s">
        <v>12658</v>
      </c>
    </row>
    <row r="2367" customFormat="false" ht="15" hidden="false" customHeight="false" outlineLevel="0" collapsed="false">
      <c r="A2367" s="0" t="s">
        <v>12659</v>
      </c>
      <c r="B2367" s="0" t="s">
        <v>12491</v>
      </c>
      <c r="C2367" s="0" t="s">
        <v>12660</v>
      </c>
      <c r="E2367" s="1" t="s">
        <v>12660</v>
      </c>
      <c r="G2367" s="5" t="s">
        <v>12660</v>
      </c>
      <c r="H2367" s="5" t="s">
        <v>12661</v>
      </c>
      <c r="I2367" s="5"/>
      <c r="J2367" s="5"/>
      <c r="K2367" s="5"/>
      <c r="L2367" s="5"/>
      <c r="M2367" s="5"/>
      <c r="N2367" s="5"/>
      <c r="O2367" s="0" t="s">
        <v>12660</v>
      </c>
      <c r="P2367" s="0" t="s">
        <v>12662</v>
      </c>
      <c r="Q2367" s="0" t="s">
        <v>51</v>
      </c>
      <c r="R2367" s="0" t="s">
        <v>52</v>
      </c>
      <c r="S2367" s="0" t="n">
        <v>2.888</v>
      </c>
      <c r="T2367" s="0" t="n">
        <v>2059</v>
      </c>
      <c r="U2367" s="0" t="n">
        <v>2059</v>
      </c>
      <c r="W2367" s="0" t="s">
        <v>12663</v>
      </c>
      <c r="X2367" s="0" t="n">
        <v>993</v>
      </c>
      <c r="Y2367" s="0" t="s">
        <v>53</v>
      </c>
      <c r="Z2367" s="0" t="n">
        <v>2059</v>
      </c>
      <c r="AA2367" s="0" t="s">
        <v>54</v>
      </c>
      <c r="AB2367" s="0" t="s">
        <v>54</v>
      </c>
      <c r="AD2367" s="0" t="s">
        <v>12505</v>
      </c>
      <c r="AG2367" s="6" t="n">
        <v>42735</v>
      </c>
      <c r="AH2367" s="0" t="n">
        <v>120</v>
      </c>
      <c r="AI2367" s="0" t="n">
        <v>126</v>
      </c>
      <c r="AJ2367" s="6" t="n">
        <v>42735</v>
      </c>
      <c r="AK2367" s="0" t="s">
        <v>56</v>
      </c>
      <c r="AM2367" s="0" t="n">
        <v>7.192</v>
      </c>
      <c r="AN2367" s="0" t="n">
        <v>7.582</v>
      </c>
      <c r="AO2367" s="0" t="n">
        <v>3.571</v>
      </c>
      <c r="AP2367" s="0" t="n">
        <v>3.99</v>
      </c>
      <c r="AQ2367" s="0" t="s">
        <v>12506</v>
      </c>
      <c r="AR2367" s="0" t="s">
        <v>58</v>
      </c>
      <c r="AS2367" s="0" t="s">
        <v>53</v>
      </c>
      <c r="AT2367" s="0" t="n">
        <v>4</v>
      </c>
      <c r="AU2367" s="0" t="n">
        <v>13</v>
      </c>
      <c r="AV2367" s="0" t="s">
        <v>12664</v>
      </c>
      <c r="AX2367" s="0" t="s">
        <v>12507</v>
      </c>
    </row>
    <row r="2368" customFormat="false" ht="15" hidden="false" customHeight="false" outlineLevel="0" collapsed="false">
      <c r="A2368" s="0" t="s">
        <v>12665</v>
      </c>
      <c r="B2368" s="0" t="s">
        <v>12491</v>
      </c>
      <c r="C2368" s="0" t="s">
        <v>12666</v>
      </c>
      <c r="E2368" s="1" t="s">
        <v>12666</v>
      </c>
      <c r="G2368" s="5" t="s">
        <v>12666</v>
      </c>
      <c r="H2368" s="5"/>
      <c r="I2368" s="5"/>
      <c r="J2368" s="5"/>
      <c r="K2368" s="5"/>
      <c r="L2368" s="5"/>
      <c r="M2368" s="5" t="s">
        <v>12667</v>
      </c>
      <c r="N2368" s="5"/>
      <c r="O2368" s="0" t="s">
        <v>12666</v>
      </c>
      <c r="P2368" s="0" t="s">
        <v>12668</v>
      </c>
      <c r="Q2368" s="0" t="s">
        <v>51</v>
      </c>
      <c r="R2368" s="0" t="s">
        <v>52</v>
      </c>
      <c r="S2368" s="0" t="n">
        <v>1.514</v>
      </c>
      <c r="T2368" s="0" t="n">
        <v>8020</v>
      </c>
      <c r="U2368" s="0" t="n">
        <v>8020</v>
      </c>
      <c r="W2368" s="0" t="s">
        <v>12669</v>
      </c>
      <c r="X2368" s="0" t="n">
        <v>124</v>
      </c>
      <c r="Y2368" s="0" t="s">
        <v>77</v>
      </c>
      <c r="Z2368" s="0" t="n">
        <v>8020</v>
      </c>
      <c r="AA2368" s="0" t="s">
        <v>54</v>
      </c>
      <c r="AB2368" s="0" t="s">
        <v>54</v>
      </c>
      <c r="AD2368" s="0" t="s">
        <v>12505</v>
      </c>
      <c r="AG2368" s="6" t="n">
        <v>42735</v>
      </c>
      <c r="AH2368" s="0" t="n">
        <v>110</v>
      </c>
      <c r="AI2368" s="0" t="n">
        <v>116</v>
      </c>
      <c r="AJ2368" s="6" t="n">
        <v>42735</v>
      </c>
      <c r="AK2368" s="0" t="s">
        <v>56</v>
      </c>
      <c r="AM2368" s="0" t="n">
        <v>1.146</v>
      </c>
      <c r="AN2368" s="0" t="n">
        <v>1.208</v>
      </c>
      <c r="AO2368" s="0" t="n">
        <v>2.943</v>
      </c>
      <c r="AP2368" s="0" t="n">
        <v>3.288</v>
      </c>
      <c r="AQ2368" s="0" t="s">
        <v>12506</v>
      </c>
      <c r="AR2368" s="0" t="s">
        <v>58</v>
      </c>
      <c r="AS2368" s="0" t="s">
        <v>77</v>
      </c>
      <c r="AT2368" s="0" t="n">
        <v>2</v>
      </c>
      <c r="AU2368" s="0" t="n">
        <v>3</v>
      </c>
      <c r="AX2368" s="0" t="s">
        <v>12507</v>
      </c>
    </row>
    <row r="2369" customFormat="false" ht="15" hidden="false" customHeight="false" outlineLevel="0" collapsed="false">
      <c r="A2369" s="0" t="s">
        <v>12670</v>
      </c>
      <c r="B2369" s="0" t="s">
        <v>12491</v>
      </c>
      <c r="C2369" s="0" t="s">
        <v>12671</v>
      </c>
      <c r="E2369" s="1" t="s">
        <v>12671</v>
      </c>
      <c r="G2369" s="5" t="s">
        <v>12671</v>
      </c>
      <c r="H2369" s="5"/>
      <c r="I2369" s="5"/>
      <c r="J2369" s="5"/>
      <c r="K2369" s="5"/>
      <c r="L2369" s="5"/>
      <c r="M2369" s="5"/>
      <c r="N2369" s="5"/>
      <c r="O2369" s="0" t="s">
        <v>12671</v>
      </c>
      <c r="P2369" s="0" t="s">
        <v>12672</v>
      </c>
      <c r="Q2369" s="0" t="s">
        <v>51</v>
      </c>
      <c r="R2369" s="0" t="s">
        <v>52</v>
      </c>
      <c r="S2369" s="0" t="n">
        <v>7.661</v>
      </c>
      <c r="T2369" s="0" t="n">
        <v>2059</v>
      </c>
      <c r="U2369" s="0" t="n">
        <v>2059</v>
      </c>
      <c r="W2369" s="0" t="s">
        <v>12673</v>
      </c>
      <c r="X2369" s="0" t="n">
        <v>289</v>
      </c>
      <c r="Y2369" s="0" t="s">
        <v>77</v>
      </c>
      <c r="Z2369" s="0" t="n">
        <v>2059</v>
      </c>
      <c r="AA2369" s="0" t="s">
        <v>54</v>
      </c>
      <c r="AB2369" s="0" t="s">
        <v>54</v>
      </c>
      <c r="AD2369" s="0" t="s">
        <v>12505</v>
      </c>
      <c r="AG2369" s="6" t="n">
        <v>42735</v>
      </c>
      <c r="AH2369" s="0" t="n">
        <v>593</v>
      </c>
      <c r="AI2369" s="0" t="n">
        <v>625</v>
      </c>
      <c r="AJ2369" s="6" t="n">
        <v>42735</v>
      </c>
      <c r="AK2369" s="0" t="s">
        <v>56</v>
      </c>
      <c r="AM2369" s="0" t="n">
        <v>10.847</v>
      </c>
      <c r="AN2369" s="0" t="n">
        <v>11.434</v>
      </c>
      <c r="AO2369" s="0" t="n">
        <v>3.909</v>
      </c>
      <c r="AP2369" s="0" t="n">
        <v>4.368</v>
      </c>
      <c r="AQ2369" s="0" t="s">
        <v>12506</v>
      </c>
      <c r="AR2369" s="0" t="s">
        <v>58</v>
      </c>
      <c r="AS2369" s="0" t="s">
        <v>77</v>
      </c>
      <c r="AT2369" s="0" t="n">
        <v>15</v>
      </c>
      <c r="AU2369" s="0" t="n">
        <v>25</v>
      </c>
      <c r="AV2369" s="0" t="s">
        <v>12674</v>
      </c>
      <c r="AX2369" s="0" t="s">
        <v>12507</v>
      </c>
    </row>
    <row r="2370" customFormat="false" ht="15" hidden="false" customHeight="false" outlineLevel="0" collapsed="false">
      <c r="A2370" s="0" t="s">
        <v>12675</v>
      </c>
      <c r="B2370" s="0" t="s">
        <v>12491</v>
      </c>
      <c r="C2370" s="0" t="s">
        <v>12676</v>
      </c>
      <c r="E2370" s="1" t="s">
        <v>12676</v>
      </c>
      <c r="G2370" s="5" t="s">
        <v>12676</v>
      </c>
      <c r="H2370" s="5"/>
      <c r="I2370" s="5"/>
      <c r="J2370" s="5"/>
      <c r="K2370" s="5"/>
      <c r="L2370" s="5"/>
      <c r="M2370" s="5"/>
      <c r="N2370" s="5"/>
      <c r="O2370" s="0" t="s">
        <v>12676</v>
      </c>
      <c r="P2370" s="0" t="s">
        <v>12677</v>
      </c>
      <c r="Q2370" s="0" t="s">
        <v>51</v>
      </c>
      <c r="R2370" s="0" t="s">
        <v>52</v>
      </c>
      <c r="S2370" s="0" t="n">
        <v>14.143</v>
      </c>
      <c r="T2370" s="0" t="n">
        <v>6190</v>
      </c>
      <c r="U2370" s="0" t="n">
        <v>6190</v>
      </c>
      <c r="W2370" s="0" t="s">
        <v>12678</v>
      </c>
      <c r="X2370" s="0" t="n">
        <v>228</v>
      </c>
      <c r="Y2370" s="0" t="s">
        <v>77</v>
      </c>
      <c r="Z2370" s="0" t="n">
        <v>6190</v>
      </c>
      <c r="AA2370" s="0" t="s">
        <v>54</v>
      </c>
      <c r="AB2370" s="0" t="s">
        <v>54</v>
      </c>
      <c r="AD2370" s="0" t="s">
        <v>12505</v>
      </c>
      <c r="AG2370" s="6" t="n">
        <v>42735</v>
      </c>
      <c r="AH2370" s="0" t="n">
        <v>1.316</v>
      </c>
      <c r="AI2370" s="0" t="n">
        <v>1.387</v>
      </c>
      <c r="AJ2370" s="6" t="n">
        <v>42735</v>
      </c>
      <c r="AK2370" s="0" t="s">
        <v>56</v>
      </c>
      <c r="AM2370" s="0" t="n">
        <v>24.569</v>
      </c>
      <c r="AN2370" s="0" t="n">
        <v>25.898</v>
      </c>
      <c r="AO2370" s="0" t="n">
        <v>16.582</v>
      </c>
      <c r="AP2370" s="0" t="n">
        <v>18.528</v>
      </c>
      <c r="AQ2370" s="0" t="s">
        <v>12506</v>
      </c>
      <c r="AR2370" s="0" t="s">
        <v>58</v>
      </c>
      <c r="AS2370" s="0" t="s">
        <v>77</v>
      </c>
      <c r="AT2370" s="0" t="n">
        <v>46</v>
      </c>
      <c r="AU2370" s="0" t="n">
        <v>59</v>
      </c>
      <c r="AX2370" s="0" t="s">
        <v>12507</v>
      </c>
    </row>
    <row r="2371" customFormat="false" ht="15" hidden="false" customHeight="false" outlineLevel="0" collapsed="false">
      <c r="A2371" s="0" t="s">
        <v>12679</v>
      </c>
      <c r="B2371" s="0" t="s">
        <v>12491</v>
      </c>
      <c r="C2371" s="0" t="s">
        <v>12680</v>
      </c>
      <c r="E2371" s="1" t="s">
        <v>12680</v>
      </c>
      <c r="G2371" s="5" t="s">
        <v>12680</v>
      </c>
      <c r="H2371" s="5"/>
      <c r="I2371" s="5"/>
      <c r="J2371" s="5"/>
      <c r="K2371" s="5"/>
      <c r="L2371" s="5"/>
      <c r="M2371" s="5"/>
      <c r="N2371" s="5"/>
      <c r="O2371" s="0" t="s">
        <v>12680</v>
      </c>
      <c r="P2371" s="0" t="s">
        <v>12681</v>
      </c>
      <c r="Q2371" s="0" t="s">
        <v>51</v>
      </c>
      <c r="R2371" s="0" t="s">
        <v>52</v>
      </c>
      <c r="S2371" s="0" t="n">
        <v>21.931</v>
      </c>
      <c r="T2371" s="0" t="n">
        <v>2630</v>
      </c>
      <c r="U2371" s="0" t="n">
        <v>2630</v>
      </c>
      <c r="V2371" s="0" t="n">
        <v>2611</v>
      </c>
      <c r="W2371" s="0" t="s">
        <v>12682</v>
      </c>
      <c r="X2371" s="0" t="n">
        <v>71</v>
      </c>
      <c r="Y2371" s="0" t="s">
        <v>77</v>
      </c>
      <c r="Z2371" s="0" t="n">
        <v>2630</v>
      </c>
      <c r="AA2371" s="0" t="s">
        <v>54</v>
      </c>
      <c r="AB2371" s="0" t="s">
        <v>54</v>
      </c>
      <c r="AD2371" s="0" t="s">
        <v>12505</v>
      </c>
      <c r="AG2371" s="6" t="n">
        <v>42735</v>
      </c>
      <c r="AH2371" s="0" t="n">
        <v>712</v>
      </c>
      <c r="AI2371" s="0" t="n">
        <v>750</v>
      </c>
      <c r="AJ2371" s="6" t="n">
        <v>42735</v>
      </c>
      <c r="AK2371" s="0" t="s">
        <v>56</v>
      </c>
      <c r="AM2371" s="0" t="n">
        <v>19.534</v>
      </c>
      <c r="AN2371" s="0" t="n">
        <v>20.591</v>
      </c>
      <c r="AO2371" s="0" t="n">
        <v>10.452</v>
      </c>
      <c r="AP2371" s="0" t="n">
        <v>11.679</v>
      </c>
      <c r="AQ2371" s="0" t="s">
        <v>12506</v>
      </c>
      <c r="AR2371" s="0" t="s">
        <v>58</v>
      </c>
      <c r="AS2371" s="0" t="s">
        <v>77</v>
      </c>
      <c r="AT2371" s="0" t="n">
        <v>22</v>
      </c>
      <c r="AU2371" s="0" t="n">
        <v>33</v>
      </c>
      <c r="AV2371" s="0" t="s">
        <v>12674</v>
      </c>
      <c r="AX2371" s="0" t="s">
        <v>12507</v>
      </c>
      <c r="AY2371" s="0" t="s">
        <v>12683</v>
      </c>
    </row>
    <row r="2372" customFormat="false" ht="15" hidden="false" customHeight="false" outlineLevel="0" collapsed="false">
      <c r="A2372" s="0" t="s">
        <v>12684</v>
      </c>
      <c r="B2372" s="0" t="s">
        <v>12491</v>
      </c>
      <c r="C2372" s="0" t="s">
        <v>12685</v>
      </c>
      <c r="E2372" s="1" t="s">
        <v>12685</v>
      </c>
      <c r="G2372" s="5" t="s">
        <v>12685</v>
      </c>
      <c r="H2372" s="5"/>
      <c r="I2372" s="5"/>
      <c r="J2372" s="5"/>
      <c r="K2372" s="5"/>
      <c r="L2372" s="5"/>
      <c r="M2372" s="5"/>
      <c r="N2372" s="5"/>
      <c r="O2372" s="0" t="s">
        <v>12685</v>
      </c>
      <c r="P2372" s="0" t="s">
        <v>12686</v>
      </c>
      <c r="Q2372" s="0" t="s">
        <v>51</v>
      </c>
      <c r="R2372" s="0" t="s">
        <v>52</v>
      </c>
      <c r="S2372" s="0" t="n">
        <v>4.304</v>
      </c>
      <c r="T2372" s="0" t="n">
        <v>2611</v>
      </c>
      <c r="U2372" s="0" t="n">
        <v>2611</v>
      </c>
      <c r="V2372" s="0" t="n">
        <v>2611</v>
      </c>
      <c r="W2372" s="0" t="s">
        <v>12687</v>
      </c>
      <c r="X2372" s="0" t="n">
        <v>263</v>
      </c>
      <c r="Y2372" s="0" t="s">
        <v>53</v>
      </c>
      <c r="Z2372" s="0" t="n">
        <v>2611</v>
      </c>
      <c r="AA2372" s="0" t="s">
        <v>54</v>
      </c>
      <c r="AB2372" s="0" t="s">
        <v>54</v>
      </c>
      <c r="AD2372" s="0" t="s">
        <v>12688</v>
      </c>
      <c r="AG2372" s="6" t="n">
        <v>42735</v>
      </c>
      <c r="AH2372" s="0" t="n">
        <v>172</v>
      </c>
      <c r="AI2372" s="0" t="n">
        <v>182</v>
      </c>
      <c r="AJ2372" s="6" t="n">
        <v>42735</v>
      </c>
      <c r="AK2372" s="0" t="s">
        <v>56</v>
      </c>
      <c r="AM2372" s="0" t="n">
        <v>11.697</v>
      </c>
      <c r="AN2372" s="0" t="n">
        <v>12.33</v>
      </c>
      <c r="AO2372" s="0" t="n">
        <v>9.442</v>
      </c>
      <c r="AP2372" s="0" t="n">
        <v>10.55</v>
      </c>
      <c r="AQ2372" s="0" t="s">
        <v>12506</v>
      </c>
      <c r="AR2372" s="0" t="s">
        <v>58</v>
      </c>
      <c r="AS2372" s="0" t="s">
        <v>53</v>
      </c>
      <c r="AT2372" s="0" t="n">
        <v>24</v>
      </c>
      <c r="AU2372" s="0" t="n">
        <v>36</v>
      </c>
      <c r="AX2372" s="0" t="s">
        <v>12507</v>
      </c>
    </row>
    <row r="2373" customFormat="false" ht="15" hidden="false" customHeight="false" outlineLevel="0" collapsed="false">
      <c r="A2373" s="0" t="s">
        <v>12689</v>
      </c>
      <c r="B2373" s="0" t="s">
        <v>12491</v>
      </c>
      <c r="C2373" s="0" t="s">
        <v>12690</v>
      </c>
      <c r="E2373" s="1" t="s">
        <v>12690</v>
      </c>
      <c r="G2373" s="5" t="s">
        <v>12690</v>
      </c>
      <c r="H2373" s="5"/>
      <c r="I2373" s="5"/>
      <c r="J2373" s="5"/>
      <c r="K2373" s="5"/>
      <c r="L2373" s="5"/>
      <c r="M2373" s="5"/>
      <c r="N2373" s="5"/>
      <c r="O2373" s="0" t="s">
        <v>12690</v>
      </c>
      <c r="P2373" s="0" t="s">
        <v>12691</v>
      </c>
      <c r="Q2373" s="0" t="s">
        <v>51</v>
      </c>
      <c r="R2373" s="0" t="s">
        <v>52</v>
      </c>
      <c r="S2373" s="0" t="n">
        <v>6.769</v>
      </c>
      <c r="T2373" s="0" t="n">
        <v>6201</v>
      </c>
      <c r="U2373" s="0" t="n">
        <v>6201</v>
      </c>
      <c r="W2373" s="0" t="s">
        <v>12692</v>
      </c>
      <c r="X2373" s="0" t="n">
        <v>72</v>
      </c>
      <c r="Y2373" s="0" t="s">
        <v>53</v>
      </c>
      <c r="Z2373" s="0" t="n">
        <v>6201</v>
      </c>
      <c r="AA2373" s="0" t="s">
        <v>54</v>
      </c>
      <c r="AB2373" s="0" t="s">
        <v>54</v>
      </c>
      <c r="AD2373" s="0" t="s">
        <v>12505</v>
      </c>
      <c r="AG2373" s="6" t="n">
        <v>42735</v>
      </c>
      <c r="AH2373" s="0" t="n">
        <v>364</v>
      </c>
      <c r="AI2373" s="0" t="n">
        <v>384</v>
      </c>
      <c r="AJ2373" s="6" t="n">
        <v>42735</v>
      </c>
      <c r="AK2373" s="0" t="s">
        <v>56</v>
      </c>
      <c r="AM2373" s="0" t="n">
        <v>5.371</v>
      </c>
      <c r="AN2373" s="0" t="n">
        <v>5.662</v>
      </c>
      <c r="AO2373" s="0" t="n">
        <v>11.333</v>
      </c>
      <c r="AP2373" s="0" t="n">
        <v>12.662</v>
      </c>
      <c r="AQ2373" s="0" t="s">
        <v>12506</v>
      </c>
      <c r="AR2373" s="0" t="s">
        <v>58</v>
      </c>
      <c r="AS2373" s="0" t="s">
        <v>53</v>
      </c>
      <c r="AT2373" s="0" t="n">
        <v>33</v>
      </c>
      <c r="AU2373" s="0" t="n">
        <v>42</v>
      </c>
      <c r="AX2373" s="0" t="s">
        <v>12507</v>
      </c>
    </row>
    <row r="2374" customFormat="false" ht="15" hidden="false" customHeight="false" outlineLevel="0" collapsed="false">
      <c r="A2374" s="0" t="s">
        <v>12693</v>
      </c>
      <c r="B2374" s="0" t="s">
        <v>12491</v>
      </c>
      <c r="C2374" s="0" t="s">
        <v>12694</v>
      </c>
      <c r="E2374" s="1" t="s">
        <v>12694</v>
      </c>
      <c r="G2374" s="5" t="s">
        <v>12694</v>
      </c>
      <c r="H2374" s="5" t="s">
        <v>12695</v>
      </c>
      <c r="I2374" s="5"/>
      <c r="J2374" s="5"/>
      <c r="K2374" s="5"/>
      <c r="L2374" s="5"/>
      <c r="M2374" s="5"/>
      <c r="N2374" s="5"/>
      <c r="O2374" s="0" t="s">
        <v>12694</v>
      </c>
      <c r="P2374" s="0" t="s">
        <v>12696</v>
      </c>
      <c r="Q2374" s="0" t="s">
        <v>51</v>
      </c>
      <c r="R2374" s="0" t="s">
        <v>52</v>
      </c>
      <c r="S2374" s="0" t="n">
        <v>789</v>
      </c>
      <c r="T2374" s="0" t="n">
        <v>2611</v>
      </c>
      <c r="U2374" s="0" t="n">
        <v>2611</v>
      </c>
      <c r="X2374" s="0" t="n">
        <v>15</v>
      </c>
      <c r="Y2374" s="0" t="s">
        <v>53</v>
      </c>
      <c r="Z2374" s="0" t="n">
        <v>2611</v>
      </c>
      <c r="AA2374" s="0" t="s">
        <v>54</v>
      </c>
      <c r="AB2374" s="0" t="s">
        <v>54</v>
      </c>
      <c r="AD2374" s="0" t="s">
        <v>12697</v>
      </c>
      <c r="AG2374" s="6" t="n">
        <v>42735</v>
      </c>
      <c r="AH2374" s="0" t="n">
        <v>28</v>
      </c>
      <c r="AI2374" s="0" t="n">
        <v>30</v>
      </c>
      <c r="AJ2374" s="6" t="n">
        <v>42735</v>
      </c>
      <c r="AK2374" s="0" t="s">
        <v>56</v>
      </c>
      <c r="AM2374" s="0" t="n">
        <v>856</v>
      </c>
      <c r="AN2374" s="0" t="n">
        <v>902</v>
      </c>
      <c r="AO2374" s="0" t="n">
        <v>977</v>
      </c>
      <c r="AP2374" s="0" t="n">
        <v>1.092</v>
      </c>
      <c r="AQ2374" s="0" t="s">
        <v>12698</v>
      </c>
      <c r="AR2374" s="0" t="s">
        <v>58</v>
      </c>
      <c r="AS2374" s="0" t="s">
        <v>53</v>
      </c>
      <c r="AT2374" s="0" t="n">
        <v>7</v>
      </c>
      <c r="AU2374" s="0" t="n">
        <v>8</v>
      </c>
      <c r="AW2374" s="0" t="s">
        <v>12567</v>
      </c>
      <c r="AX2374" s="0" t="s">
        <v>12507</v>
      </c>
      <c r="AY2374" s="0" t="s">
        <v>12699</v>
      </c>
    </row>
    <row r="2375" customFormat="false" ht="15" hidden="false" customHeight="false" outlineLevel="0" collapsed="false">
      <c r="A2375" s="0" t="s">
        <v>12700</v>
      </c>
      <c r="B2375" s="0" t="s">
        <v>12491</v>
      </c>
      <c r="C2375" s="0" t="s">
        <v>12701</v>
      </c>
      <c r="E2375" s="1" t="s">
        <v>12701</v>
      </c>
      <c r="G2375" s="5" t="s">
        <v>12701</v>
      </c>
      <c r="H2375" s="5"/>
      <c r="I2375" s="5"/>
      <c r="J2375" s="5"/>
      <c r="K2375" s="5"/>
      <c r="L2375" s="5"/>
      <c r="M2375" s="5"/>
      <c r="N2375" s="5"/>
      <c r="O2375" s="0" t="s">
        <v>12701</v>
      </c>
      <c r="P2375" s="0" t="s">
        <v>12702</v>
      </c>
      <c r="Q2375" s="0" t="s">
        <v>51</v>
      </c>
      <c r="R2375" s="0" t="s">
        <v>52</v>
      </c>
      <c r="S2375" s="0" t="n">
        <v>1.276</v>
      </c>
      <c r="T2375" s="0" t="n">
        <v>2751</v>
      </c>
      <c r="U2375" s="0" t="n">
        <v>2751</v>
      </c>
      <c r="W2375" s="0" t="s">
        <v>12703</v>
      </c>
      <c r="X2375" s="0" t="n">
        <v>51</v>
      </c>
      <c r="Y2375" s="0" t="s">
        <v>77</v>
      </c>
      <c r="Z2375" s="0" t="n">
        <v>2751</v>
      </c>
      <c r="AA2375" s="0" t="s">
        <v>54</v>
      </c>
      <c r="AB2375" s="0" t="s">
        <v>54</v>
      </c>
      <c r="AD2375" s="0" t="s">
        <v>12505</v>
      </c>
      <c r="AG2375" s="6" t="n">
        <v>42735</v>
      </c>
      <c r="AH2375" s="0" t="n">
        <v>-18</v>
      </c>
      <c r="AI2375" s="0" t="n">
        <v>-19</v>
      </c>
      <c r="AJ2375" s="6" t="n">
        <v>42735</v>
      </c>
      <c r="AK2375" s="0" t="n">
        <v>1.318</v>
      </c>
      <c r="AL2375" s="6" t="n">
        <v>42369</v>
      </c>
      <c r="AM2375" s="0" t="n">
        <v>684</v>
      </c>
      <c r="AN2375" s="0" t="n">
        <v>721</v>
      </c>
      <c r="AO2375" s="0" t="s">
        <v>56</v>
      </c>
      <c r="AP2375" s="0" t="s">
        <v>56</v>
      </c>
      <c r="AQ2375" s="0" t="s">
        <v>70</v>
      </c>
      <c r="AR2375" s="0" t="s">
        <v>70</v>
      </c>
      <c r="AS2375" s="0" t="s">
        <v>77</v>
      </c>
      <c r="AT2375" s="0" t="n">
        <v>23</v>
      </c>
      <c r="AU2375" s="0" t="n">
        <v>23</v>
      </c>
      <c r="AV2375" s="0" t="s">
        <v>12507</v>
      </c>
      <c r="AW2375" s="0" t="s">
        <v>12507</v>
      </c>
      <c r="AX2375" s="0" t="s">
        <v>12507</v>
      </c>
    </row>
    <row r="2376" customFormat="false" ht="15" hidden="false" customHeight="false" outlineLevel="0" collapsed="false">
      <c r="A2376" s="0" t="s">
        <v>12704</v>
      </c>
      <c r="B2376" s="0" t="s">
        <v>12491</v>
      </c>
      <c r="C2376" s="0" t="s">
        <v>12705</v>
      </c>
      <c r="E2376" s="1" t="s">
        <v>12705</v>
      </c>
      <c r="G2376" s="5" t="s">
        <v>12705</v>
      </c>
      <c r="H2376" s="5" t="s">
        <v>12706</v>
      </c>
      <c r="I2376" s="5"/>
      <c r="J2376" s="5"/>
      <c r="K2376" s="5"/>
      <c r="L2376" s="5"/>
      <c r="M2376" s="5"/>
      <c r="N2376" s="5"/>
      <c r="O2376" s="0" t="s">
        <v>12705</v>
      </c>
      <c r="P2376" s="0" t="s">
        <v>12707</v>
      </c>
      <c r="Q2376" s="0" t="s">
        <v>51</v>
      </c>
      <c r="R2376" s="0" t="s">
        <v>52</v>
      </c>
      <c r="S2376" s="0" t="n">
        <v>1.966</v>
      </c>
      <c r="T2376" s="0" t="n">
        <v>2899</v>
      </c>
      <c r="U2376" s="0" t="n">
        <v>2899</v>
      </c>
      <c r="W2376" s="0" t="s">
        <v>12708</v>
      </c>
      <c r="X2376" s="0" t="n">
        <v>7</v>
      </c>
      <c r="Y2376" s="0" t="s">
        <v>77</v>
      </c>
      <c r="Z2376" s="0" t="n">
        <v>2899</v>
      </c>
      <c r="AA2376" s="0" t="s">
        <v>54</v>
      </c>
      <c r="AB2376" s="0" t="s">
        <v>54</v>
      </c>
      <c r="AD2376" s="0" t="s">
        <v>12709</v>
      </c>
      <c r="AG2376" s="6" t="n">
        <v>42735</v>
      </c>
      <c r="AH2376" s="0" t="n">
        <v>191</v>
      </c>
      <c r="AI2376" s="0" t="n">
        <v>202</v>
      </c>
      <c r="AJ2376" s="6" t="n">
        <v>42735</v>
      </c>
      <c r="AK2376" s="0" t="s">
        <v>56</v>
      </c>
      <c r="AM2376" s="0" t="n">
        <v>1.545</v>
      </c>
      <c r="AN2376" s="0" t="n">
        <v>1.628</v>
      </c>
      <c r="AO2376" s="0" t="n">
        <v>6.229</v>
      </c>
      <c r="AP2376" s="0" t="n">
        <v>6.96</v>
      </c>
      <c r="AQ2376" s="0" t="s">
        <v>12506</v>
      </c>
      <c r="AR2376" s="0" t="s">
        <v>58</v>
      </c>
      <c r="AS2376" s="0" t="s">
        <v>77</v>
      </c>
      <c r="AT2376" s="0" t="n">
        <v>2</v>
      </c>
      <c r="AU2376" s="0" t="n">
        <v>1</v>
      </c>
      <c r="AV2376" s="0" t="s">
        <v>12710</v>
      </c>
      <c r="AX2376" s="0" t="s">
        <v>12507</v>
      </c>
      <c r="AY2376" s="0" t="s">
        <v>12711</v>
      </c>
    </row>
    <row r="2377" customFormat="false" ht="15" hidden="false" customHeight="false" outlineLevel="0" collapsed="false">
      <c r="A2377" s="0" t="s">
        <v>12712</v>
      </c>
      <c r="B2377" s="0" t="s">
        <v>12491</v>
      </c>
      <c r="C2377" s="0" t="s">
        <v>12713</v>
      </c>
      <c r="E2377" s="1" t="s">
        <v>12713</v>
      </c>
      <c r="G2377" s="5" t="s">
        <v>12713</v>
      </c>
      <c r="H2377" s="5"/>
      <c r="I2377" s="5"/>
      <c r="J2377" s="5"/>
      <c r="K2377" s="5"/>
      <c r="L2377" s="5"/>
      <c r="M2377" s="5"/>
      <c r="N2377" s="5"/>
      <c r="O2377" s="0" t="s">
        <v>12713</v>
      </c>
      <c r="P2377" s="0" t="s">
        <v>12714</v>
      </c>
      <c r="Q2377" s="0" t="s">
        <v>51</v>
      </c>
      <c r="R2377" s="0" t="s">
        <v>52</v>
      </c>
      <c r="S2377" s="0" t="n">
        <v>1.785</v>
      </c>
      <c r="T2377" s="0" t="n">
        <v>6420</v>
      </c>
      <c r="U2377" s="0" t="n">
        <v>6420</v>
      </c>
      <c r="W2377" s="0" t="s">
        <v>12715</v>
      </c>
      <c r="X2377" s="0" t="n">
        <v>110</v>
      </c>
      <c r="Y2377" s="0" t="s">
        <v>77</v>
      </c>
      <c r="Z2377" s="0" t="n">
        <v>6420</v>
      </c>
      <c r="AA2377" s="0" t="s">
        <v>54</v>
      </c>
      <c r="AB2377" s="0" t="s">
        <v>54</v>
      </c>
      <c r="AD2377" s="0" t="s">
        <v>12716</v>
      </c>
      <c r="AG2377" s="6" t="n">
        <v>42735</v>
      </c>
      <c r="AH2377" s="0" t="n">
        <v>66</v>
      </c>
      <c r="AI2377" s="0" t="n">
        <v>69</v>
      </c>
      <c r="AJ2377" s="6" t="n">
        <v>42735</v>
      </c>
      <c r="AK2377" s="0" t="n">
        <v>29</v>
      </c>
      <c r="AL2377" s="6" t="n">
        <v>42369</v>
      </c>
      <c r="AM2377" s="0" t="n">
        <v>4.51</v>
      </c>
      <c r="AN2377" s="0" t="n">
        <v>4.754</v>
      </c>
      <c r="AO2377" s="0" t="s">
        <v>56</v>
      </c>
      <c r="AP2377" s="0" t="s">
        <v>56</v>
      </c>
      <c r="AQ2377" s="0" t="s">
        <v>70</v>
      </c>
      <c r="AR2377" s="0" t="s">
        <v>70</v>
      </c>
      <c r="AS2377" s="0" t="s">
        <v>77</v>
      </c>
      <c r="AT2377" s="0" t="n">
        <v>35</v>
      </c>
      <c r="AU2377" s="0" t="n">
        <v>42</v>
      </c>
      <c r="AX2377" s="0" t="s">
        <v>12717</v>
      </c>
    </row>
    <row r="2378" customFormat="false" ht="15" hidden="false" customHeight="false" outlineLevel="0" collapsed="false">
      <c r="A2378" s="0" t="s">
        <v>12718</v>
      </c>
      <c r="B2378" s="0" t="s">
        <v>12491</v>
      </c>
      <c r="C2378" s="0" t="s">
        <v>12719</v>
      </c>
      <c r="E2378" s="1" t="s">
        <v>12719</v>
      </c>
      <c r="G2378" s="5" t="s">
        <v>12719</v>
      </c>
      <c r="H2378" s="5"/>
      <c r="I2378" s="5"/>
      <c r="J2378" s="5"/>
      <c r="K2378" s="5"/>
      <c r="L2378" s="5"/>
      <c r="M2378" s="5"/>
      <c r="N2378" s="5"/>
      <c r="O2378" s="0" t="s">
        <v>12719</v>
      </c>
      <c r="P2378" s="0" t="s">
        <v>12720</v>
      </c>
      <c r="Q2378" s="0" t="s">
        <v>51</v>
      </c>
      <c r="R2378" s="0" t="s">
        <v>52</v>
      </c>
      <c r="S2378" s="0" t="n">
        <v>522</v>
      </c>
      <c r="T2378" s="0" t="n">
        <v>2630</v>
      </c>
      <c r="U2378" s="0" t="n">
        <v>2630</v>
      </c>
      <c r="W2378" s="0" t="s">
        <v>12721</v>
      </c>
      <c r="X2378" s="0" t="n">
        <v>8</v>
      </c>
      <c r="Y2378" s="0" t="s">
        <v>128</v>
      </c>
      <c r="Z2378" s="0" t="n">
        <v>2630</v>
      </c>
      <c r="AA2378" s="0" t="s">
        <v>54</v>
      </c>
      <c r="AB2378" s="0" t="s">
        <v>54</v>
      </c>
      <c r="AC2378" s="0" t="n">
        <v>8</v>
      </c>
      <c r="AD2378" s="0" t="s">
        <v>12505</v>
      </c>
      <c r="AG2378" s="6" t="n">
        <v>42004</v>
      </c>
      <c r="AH2378" s="0" t="n">
        <v>-55</v>
      </c>
      <c r="AI2378" s="0" t="n">
        <v>-60</v>
      </c>
      <c r="AJ2378" s="6" t="n">
        <v>42369</v>
      </c>
      <c r="AK2378" s="0" t="n">
        <v>8</v>
      </c>
      <c r="AL2378" s="6" t="n">
        <v>42369</v>
      </c>
      <c r="AM2378" s="0" t="n">
        <v>67</v>
      </c>
      <c r="AN2378" s="0" t="n">
        <v>73</v>
      </c>
      <c r="AO2378" s="0" t="n">
        <v>31</v>
      </c>
      <c r="AP2378" s="0" t="n">
        <v>42</v>
      </c>
      <c r="AQ2378" s="0" t="s">
        <v>189</v>
      </c>
      <c r="AR2378" s="0" t="s">
        <v>189</v>
      </c>
      <c r="AS2378" s="0" t="s">
        <v>128</v>
      </c>
      <c r="AT2378" s="0" t="n">
        <v>6</v>
      </c>
      <c r="AU2378" s="0" t="n">
        <v>6</v>
      </c>
      <c r="AV2378" s="0" t="s">
        <v>12507</v>
      </c>
      <c r="AW2378" s="0" t="s">
        <v>12722</v>
      </c>
      <c r="AX2378" s="0" t="s">
        <v>12507</v>
      </c>
      <c r="AY2378" s="0" t="s">
        <v>12723</v>
      </c>
    </row>
    <row r="2379" customFormat="false" ht="15" hidden="false" customHeight="false" outlineLevel="0" collapsed="false">
      <c r="A2379" s="0" t="s">
        <v>12724</v>
      </c>
      <c r="B2379" s="0" t="s">
        <v>12491</v>
      </c>
      <c r="C2379" s="0" t="s">
        <v>12725</v>
      </c>
      <c r="E2379" s="1" t="s">
        <v>12725</v>
      </c>
      <c r="G2379" s="5" t="s">
        <v>12725</v>
      </c>
      <c r="H2379" s="5"/>
      <c r="I2379" s="5"/>
      <c r="J2379" s="5"/>
      <c r="K2379" s="5"/>
      <c r="L2379" s="5"/>
      <c r="M2379" s="5"/>
      <c r="N2379" s="5"/>
      <c r="O2379" s="0" t="s">
        <v>12725</v>
      </c>
      <c r="P2379" s="0" t="s">
        <v>12726</v>
      </c>
      <c r="Q2379" s="0" t="s">
        <v>51</v>
      </c>
      <c r="R2379" s="0" t="s">
        <v>52</v>
      </c>
      <c r="S2379" s="0" t="n">
        <v>69.191</v>
      </c>
      <c r="T2379" s="0" t="n">
        <v>6209</v>
      </c>
      <c r="U2379" s="0" t="n">
        <v>6209</v>
      </c>
      <c r="W2379" s="0" t="s">
        <v>12727</v>
      </c>
      <c r="X2379" s="0" t="n">
        <v>997</v>
      </c>
      <c r="Y2379" s="0" t="s">
        <v>53</v>
      </c>
      <c r="Z2379" s="0" t="n">
        <v>6209</v>
      </c>
      <c r="AA2379" s="0" t="s">
        <v>54</v>
      </c>
      <c r="AB2379" s="0" t="s">
        <v>54</v>
      </c>
      <c r="AD2379" s="0" t="s">
        <v>12505</v>
      </c>
      <c r="AG2379" s="6" t="n">
        <v>42735</v>
      </c>
      <c r="AH2379" s="0" t="n">
        <v>601</v>
      </c>
      <c r="AI2379" s="0" t="n">
        <v>633</v>
      </c>
      <c r="AJ2379" s="6" t="n">
        <v>42735</v>
      </c>
      <c r="AK2379" s="0" t="s">
        <v>56</v>
      </c>
      <c r="AM2379" s="0" t="n">
        <v>80.893</v>
      </c>
      <c r="AN2379" s="0" t="n">
        <v>85.269</v>
      </c>
      <c r="AO2379" s="0" t="n">
        <v>15.625</v>
      </c>
      <c r="AP2379" s="0" t="n">
        <v>17.459</v>
      </c>
      <c r="AQ2379" s="0" t="s">
        <v>12506</v>
      </c>
      <c r="AR2379" s="0" t="s">
        <v>58</v>
      </c>
      <c r="AS2379" s="0" t="s">
        <v>53</v>
      </c>
      <c r="AT2379" s="0" t="n">
        <v>44</v>
      </c>
      <c r="AU2379" s="0" t="n">
        <v>50</v>
      </c>
      <c r="AX2379" s="0" t="s">
        <v>12507</v>
      </c>
    </row>
    <row r="2380" customFormat="false" ht="15" hidden="false" customHeight="false" outlineLevel="0" collapsed="false">
      <c r="A2380" s="0" t="s">
        <v>12728</v>
      </c>
      <c r="B2380" s="0" t="s">
        <v>12491</v>
      </c>
      <c r="C2380" s="0" t="s">
        <v>12729</v>
      </c>
      <c r="E2380" s="1" t="s">
        <v>12729</v>
      </c>
      <c r="G2380" s="5" t="s">
        <v>12729</v>
      </c>
      <c r="H2380" s="5"/>
      <c r="I2380" s="5"/>
      <c r="J2380" s="5"/>
      <c r="K2380" s="5"/>
      <c r="L2380" s="5"/>
      <c r="M2380" s="5"/>
      <c r="N2380" s="5"/>
      <c r="O2380" s="0" t="s">
        <v>12729</v>
      </c>
      <c r="P2380" s="0" t="s">
        <v>12730</v>
      </c>
      <c r="Q2380" s="0" t="s">
        <v>51</v>
      </c>
      <c r="R2380" s="0" t="s">
        <v>52</v>
      </c>
      <c r="S2380" s="0" t="n">
        <v>184</v>
      </c>
      <c r="T2380" s="0" t="n">
        <v>6190</v>
      </c>
      <c r="U2380" s="0" t="n">
        <v>6190</v>
      </c>
      <c r="W2380" s="0" t="s">
        <v>12731</v>
      </c>
      <c r="X2380" s="0" t="n">
        <v>77</v>
      </c>
      <c r="Y2380" s="0" t="s">
        <v>77</v>
      </c>
      <c r="Z2380" s="0" t="n">
        <v>6190</v>
      </c>
      <c r="AA2380" s="0" t="s">
        <v>54</v>
      </c>
      <c r="AB2380" s="0" t="s">
        <v>54</v>
      </c>
      <c r="AD2380" s="0" t="s">
        <v>12637</v>
      </c>
      <c r="AG2380" s="6" t="n">
        <v>42735</v>
      </c>
      <c r="AH2380" s="0" t="n">
        <v>-27</v>
      </c>
      <c r="AI2380" s="0" t="n">
        <v>-29</v>
      </c>
      <c r="AJ2380" s="6" t="n">
        <v>42735</v>
      </c>
      <c r="AK2380" s="0" t="s">
        <v>56</v>
      </c>
      <c r="AM2380" s="0" t="n">
        <v>291</v>
      </c>
      <c r="AN2380" s="0" t="n">
        <v>307</v>
      </c>
      <c r="AO2380" s="0" t="n">
        <v>100</v>
      </c>
      <c r="AP2380" s="0" t="n">
        <v>112</v>
      </c>
      <c r="AQ2380" s="0" t="s">
        <v>12698</v>
      </c>
      <c r="AR2380" s="0" t="s">
        <v>58</v>
      </c>
      <c r="AS2380" s="0" t="s">
        <v>77</v>
      </c>
      <c r="AT2380" s="0" t="n">
        <v>39</v>
      </c>
      <c r="AU2380" s="0" t="n">
        <v>46</v>
      </c>
      <c r="AX2380" s="0" t="s">
        <v>12507</v>
      </c>
      <c r="AY2380" s="0" t="s">
        <v>12732</v>
      </c>
    </row>
    <row r="2381" customFormat="false" ht="15" hidden="false" customHeight="false" outlineLevel="0" collapsed="false">
      <c r="A2381" s="0" t="s">
        <v>12733</v>
      </c>
      <c r="B2381" s="0" t="s">
        <v>12491</v>
      </c>
      <c r="C2381" s="0" t="s">
        <v>12734</v>
      </c>
      <c r="E2381" s="1" t="s">
        <v>12734</v>
      </c>
      <c r="G2381" s="5" t="s">
        <v>12734</v>
      </c>
      <c r="H2381" s="5" t="s">
        <v>12735</v>
      </c>
      <c r="I2381" s="5" t="s">
        <v>12736</v>
      </c>
      <c r="J2381" s="5" t="s">
        <v>12737</v>
      </c>
      <c r="K2381" s="5"/>
      <c r="L2381" s="5"/>
      <c r="M2381" s="5" t="s">
        <v>12738</v>
      </c>
      <c r="N2381" s="5"/>
      <c r="O2381" s="0" t="s">
        <v>12734</v>
      </c>
      <c r="P2381" s="0" t="s">
        <v>12739</v>
      </c>
      <c r="Q2381" s="0" t="s">
        <v>51</v>
      </c>
      <c r="R2381" s="0" t="s">
        <v>52</v>
      </c>
      <c r="S2381" s="0" t="n">
        <v>328</v>
      </c>
      <c r="T2381" s="0" t="n">
        <v>2611</v>
      </c>
      <c r="U2381" s="0" t="n">
        <v>2611</v>
      </c>
      <c r="W2381" s="0" t="s">
        <v>12740</v>
      </c>
      <c r="X2381" s="0" t="n">
        <v>6</v>
      </c>
      <c r="Y2381" s="0" t="s">
        <v>7940</v>
      </c>
      <c r="Z2381" s="0" t="n">
        <v>2611</v>
      </c>
      <c r="AA2381" s="0" t="s">
        <v>54</v>
      </c>
      <c r="AB2381" s="0" t="s">
        <v>54</v>
      </c>
      <c r="AD2381" s="0" t="s">
        <v>12741</v>
      </c>
      <c r="AG2381" s="6" t="n">
        <v>42735</v>
      </c>
      <c r="AH2381" s="0" t="n">
        <v>-6</v>
      </c>
      <c r="AI2381" s="0" t="n">
        <v>-6</v>
      </c>
      <c r="AJ2381" s="6" t="n">
        <v>42735</v>
      </c>
      <c r="AK2381" s="0" t="s">
        <v>56</v>
      </c>
      <c r="AM2381" s="0" t="n">
        <v>256</v>
      </c>
      <c r="AN2381" s="0" t="n">
        <v>269</v>
      </c>
      <c r="AO2381" s="0" t="n">
        <v>78</v>
      </c>
      <c r="AP2381" s="0" t="n">
        <v>87</v>
      </c>
      <c r="AQ2381" s="0" t="s">
        <v>12698</v>
      </c>
      <c r="AR2381" s="0" t="s">
        <v>58</v>
      </c>
      <c r="AS2381" s="0" t="s">
        <v>7940</v>
      </c>
      <c r="AT2381" s="0" t="n">
        <v>3</v>
      </c>
      <c r="AU2381" s="0" t="n">
        <v>3</v>
      </c>
      <c r="AV2381" s="0" t="s">
        <v>12507</v>
      </c>
      <c r="AX2381" s="0" t="s">
        <v>12507</v>
      </c>
    </row>
    <row r="2382" customFormat="false" ht="15" hidden="false" customHeight="false" outlineLevel="0" collapsed="false">
      <c r="A2382" s="0" t="s">
        <v>12742</v>
      </c>
      <c r="B2382" s="0" t="s">
        <v>12491</v>
      </c>
      <c r="C2382" s="0" t="s">
        <v>12743</v>
      </c>
      <c r="E2382" s="1" t="s">
        <v>12743</v>
      </c>
      <c r="G2382" s="5" t="s">
        <v>12743</v>
      </c>
      <c r="H2382" s="5"/>
      <c r="I2382" s="5"/>
      <c r="J2382" s="5"/>
      <c r="K2382" s="5"/>
      <c r="L2382" s="5"/>
      <c r="M2382" s="5"/>
      <c r="N2382" s="5"/>
      <c r="Q2382" s="0" t="s">
        <v>51</v>
      </c>
      <c r="R2382" s="0" t="s">
        <v>119</v>
      </c>
      <c r="S2382" s="0" t="n">
        <v>23</v>
      </c>
      <c r="T2382" s="0" t="n">
        <v>2611</v>
      </c>
      <c r="U2382" s="0" t="n">
        <v>2611</v>
      </c>
      <c r="X2382" s="0" t="n">
        <v>2</v>
      </c>
      <c r="Y2382" s="0" t="s">
        <v>7940</v>
      </c>
      <c r="AD2382" s="0" t="s">
        <v>12744</v>
      </c>
      <c r="AG2382" s="6" t="n">
        <v>42735</v>
      </c>
      <c r="AH2382" s="0" t="n">
        <v>-8</v>
      </c>
      <c r="AI2382" s="0" t="n">
        <v>-8</v>
      </c>
      <c r="AJ2382" s="6" t="n">
        <v>42735</v>
      </c>
      <c r="AK2382" s="0" t="n">
        <v>130</v>
      </c>
      <c r="AL2382" s="6" t="n">
        <v>42369</v>
      </c>
      <c r="AM2382" s="0" t="n">
        <v>39</v>
      </c>
      <c r="AN2382" s="0" t="n">
        <v>41</v>
      </c>
      <c r="AO2382" s="0" t="s">
        <v>56</v>
      </c>
      <c r="AP2382" s="0" t="s">
        <v>56</v>
      </c>
      <c r="AQ2382" s="0" t="s">
        <v>70</v>
      </c>
      <c r="AR2382" s="0" t="s">
        <v>70</v>
      </c>
      <c r="AS2382" s="0" t="s">
        <v>7940</v>
      </c>
      <c r="AT2382" s="0" t="n">
        <v>0</v>
      </c>
      <c r="AU2382" s="0" t="n">
        <v>0</v>
      </c>
      <c r="AV2382" s="0" t="s">
        <v>12507</v>
      </c>
      <c r="AX2382" s="0" t="s">
        <v>12507</v>
      </c>
      <c r="AY2382" s="0" t="s">
        <v>12745</v>
      </c>
    </row>
    <row r="2383" customFormat="false" ht="15" hidden="false" customHeight="false" outlineLevel="0" collapsed="false">
      <c r="A2383" s="0" t="s">
        <v>12746</v>
      </c>
      <c r="B2383" s="0" t="s">
        <v>12491</v>
      </c>
      <c r="C2383" s="0" t="s">
        <v>12747</v>
      </c>
      <c r="E2383" s="1" t="s">
        <v>12747</v>
      </c>
      <c r="G2383" s="5" t="s">
        <v>12747</v>
      </c>
      <c r="H2383" s="5"/>
      <c r="I2383" s="5"/>
      <c r="J2383" s="5"/>
      <c r="K2383" s="5"/>
      <c r="L2383" s="5"/>
      <c r="M2383" s="5"/>
      <c r="N2383" s="5"/>
      <c r="Q2383" s="0" t="s">
        <v>51</v>
      </c>
      <c r="R2383" s="0" t="s">
        <v>52</v>
      </c>
      <c r="S2383" s="0" t="n">
        <v>118</v>
      </c>
      <c r="T2383" s="0" t="n">
        <v>6209</v>
      </c>
      <c r="U2383" s="0" t="n">
        <v>6209</v>
      </c>
      <c r="W2383" s="0" t="s">
        <v>12748</v>
      </c>
      <c r="X2383" s="0" t="n">
        <v>0</v>
      </c>
      <c r="Y2383" s="0" t="s">
        <v>53</v>
      </c>
      <c r="AD2383" s="0" t="s">
        <v>12637</v>
      </c>
      <c r="AG2383" s="6" t="n">
        <v>42735</v>
      </c>
      <c r="AH2383" s="0" t="n">
        <v>11</v>
      </c>
      <c r="AI2383" s="0" t="n">
        <v>12</v>
      </c>
      <c r="AJ2383" s="6" t="n">
        <v>42735</v>
      </c>
      <c r="AK2383" s="0" t="s">
        <v>56</v>
      </c>
      <c r="AM2383" s="0" t="n">
        <v>168</v>
      </c>
      <c r="AN2383" s="0" t="n">
        <v>178</v>
      </c>
      <c r="AO2383" s="0" t="n">
        <v>423</v>
      </c>
      <c r="AP2383" s="0" t="n">
        <v>473</v>
      </c>
      <c r="AQ2383" s="0" t="s">
        <v>12698</v>
      </c>
      <c r="AR2383" s="0" t="s">
        <v>58</v>
      </c>
      <c r="AS2383" s="0" t="s">
        <v>53</v>
      </c>
      <c r="AT2383" s="0" t="n">
        <v>0</v>
      </c>
      <c r="AU2383" s="0" t="n">
        <v>0</v>
      </c>
      <c r="AX2383" s="0" t="s">
        <v>12507</v>
      </c>
      <c r="AY2383" s="0" t="s">
        <v>12749</v>
      </c>
    </row>
    <row r="2384" customFormat="false" ht="15" hidden="false" customHeight="false" outlineLevel="0" collapsed="false">
      <c r="A2384" s="0" t="s">
        <v>12750</v>
      </c>
      <c r="B2384" s="0" t="s">
        <v>12491</v>
      </c>
      <c r="C2384" s="0" t="s">
        <v>12751</v>
      </c>
      <c r="E2384" s="1" t="s">
        <v>12751</v>
      </c>
      <c r="G2384" s="5" t="s">
        <v>12751</v>
      </c>
      <c r="H2384" s="5"/>
      <c r="I2384" s="5"/>
      <c r="J2384" s="5"/>
      <c r="K2384" s="5"/>
      <c r="L2384" s="5"/>
      <c r="M2384" s="5"/>
      <c r="N2384" s="5"/>
      <c r="Q2384" s="0" t="s">
        <v>51</v>
      </c>
      <c r="R2384" s="0" t="s">
        <v>52</v>
      </c>
      <c r="S2384" s="0" t="n">
        <v>14</v>
      </c>
      <c r="T2384" s="0" t="n">
        <v>2899</v>
      </c>
      <c r="U2384" s="0" t="n">
        <v>2899</v>
      </c>
      <c r="W2384" s="0" t="s">
        <v>12752</v>
      </c>
      <c r="X2384" s="0" t="n">
        <v>1</v>
      </c>
      <c r="Y2384" s="0" t="s">
        <v>128</v>
      </c>
      <c r="AD2384" s="0" t="s">
        <v>12753</v>
      </c>
      <c r="AG2384" s="6" t="n">
        <v>42735</v>
      </c>
      <c r="AH2384" s="0" t="n">
        <v>-3</v>
      </c>
      <c r="AI2384" s="0" t="n">
        <v>-3</v>
      </c>
      <c r="AJ2384" s="6" t="n">
        <v>42735</v>
      </c>
      <c r="AK2384" s="0" t="n">
        <v>142</v>
      </c>
      <c r="AL2384" s="6" t="n">
        <v>42735</v>
      </c>
      <c r="AM2384" s="0" t="n">
        <v>20</v>
      </c>
      <c r="AN2384" s="0" t="n">
        <v>21</v>
      </c>
      <c r="AO2384" s="0" t="n">
        <v>34</v>
      </c>
      <c r="AP2384" s="0" t="n">
        <v>38</v>
      </c>
      <c r="AQ2384" s="0" t="s">
        <v>12698</v>
      </c>
      <c r="AR2384" s="0" t="s">
        <v>58</v>
      </c>
      <c r="AS2384" s="0" t="s">
        <v>128</v>
      </c>
      <c r="AT2384" s="0" t="n">
        <v>0</v>
      </c>
      <c r="AU2384" s="0" t="n">
        <v>0</v>
      </c>
      <c r="AV2384" s="0" t="s">
        <v>12507</v>
      </c>
      <c r="AX2384" s="0" t="s">
        <v>12507</v>
      </c>
      <c r="AY2384" s="0" t="s">
        <v>12754</v>
      </c>
    </row>
    <row r="2385" customFormat="false" ht="15" hidden="false" customHeight="false" outlineLevel="0" collapsed="false">
      <c r="A2385" s="0" t="s">
        <v>12755</v>
      </c>
      <c r="B2385" s="0" t="s">
        <v>12491</v>
      </c>
      <c r="C2385" s="0" t="s">
        <v>12756</v>
      </c>
      <c r="E2385" s="1" t="s">
        <v>12756</v>
      </c>
      <c r="G2385" s="5" t="s">
        <v>12756</v>
      </c>
      <c r="H2385" s="5"/>
      <c r="I2385" s="5"/>
      <c r="J2385" s="5"/>
      <c r="K2385" s="5"/>
      <c r="L2385" s="5"/>
      <c r="M2385" s="5"/>
      <c r="N2385" s="5"/>
      <c r="O2385" s="0" t="s">
        <v>12757</v>
      </c>
      <c r="P2385" s="0" t="s">
        <v>12758</v>
      </c>
      <c r="Q2385" s="0" t="s">
        <v>51</v>
      </c>
      <c r="R2385" s="0" t="s">
        <v>119</v>
      </c>
      <c r="S2385" s="0" t="n">
        <v>37</v>
      </c>
      <c r="T2385" s="0" t="n">
        <v>2660</v>
      </c>
      <c r="U2385" s="0" t="n">
        <v>2660</v>
      </c>
      <c r="X2385" s="0" t="n">
        <v>1</v>
      </c>
      <c r="Y2385" s="0" t="s">
        <v>67</v>
      </c>
      <c r="Z2385" s="0" t="s">
        <v>120</v>
      </c>
      <c r="AA2385" s="0" t="s">
        <v>12759</v>
      </c>
      <c r="AB2385" s="0" t="s">
        <v>56</v>
      </c>
      <c r="AC2385" s="0" t="s">
        <v>120</v>
      </c>
      <c r="AD2385" s="0" t="s">
        <v>12760</v>
      </c>
      <c r="AG2385" s="6" t="n">
        <v>42735</v>
      </c>
      <c r="AH2385" s="0" t="n">
        <v>9</v>
      </c>
      <c r="AI2385" s="0" t="n">
        <v>9</v>
      </c>
      <c r="AJ2385" s="6" t="n">
        <v>42735</v>
      </c>
      <c r="AK2385" s="0" t="n">
        <v>201</v>
      </c>
      <c r="AL2385" s="6" t="n">
        <v>42735</v>
      </c>
      <c r="AM2385" s="0" t="n">
        <v>65</v>
      </c>
      <c r="AN2385" s="0" t="n">
        <v>69</v>
      </c>
      <c r="AO2385" s="0" t="s">
        <v>56</v>
      </c>
      <c r="AP2385" s="0" t="s">
        <v>56</v>
      </c>
      <c r="AQ2385" s="0" t="s">
        <v>70</v>
      </c>
      <c r="AR2385" s="0" t="s">
        <v>70</v>
      </c>
      <c r="AS2385" s="0" t="s">
        <v>67</v>
      </c>
      <c r="AT2385" s="0" t="n">
        <v>2</v>
      </c>
      <c r="AU2385" s="0" t="n">
        <v>0</v>
      </c>
      <c r="AV2385" s="0" t="s">
        <v>12507</v>
      </c>
      <c r="AW2385" s="0" t="s">
        <v>12507</v>
      </c>
      <c r="AX2385" s="0" t="s">
        <v>12507</v>
      </c>
    </row>
    <row r="2386" customFormat="false" ht="15" hidden="false" customHeight="false" outlineLevel="0" collapsed="false">
      <c r="A2386" s="0" t="s">
        <v>12761</v>
      </c>
      <c r="B2386" s="0" t="s">
        <v>12491</v>
      </c>
      <c r="C2386" s="0" t="s">
        <v>12762</v>
      </c>
      <c r="E2386" s="1" t="s">
        <v>12762</v>
      </c>
      <c r="G2386" s="5" t="s">
        <v>12762</v>
      </c>
      <c r="H2386" s="5"/>
      <c r="I2386" s="5"/>
      <c r="J2386" s="5"/>
      <c r="K2386" s="5"/>
      <c r="L2386" s="5"/>
      <c r="M2386" s="5"/>
      <c r="N2386" s="5"/>
      <c r="O2386" s="0" t="s">
        <v>12762</v>
      </c>
      <c r="P2386" s="0" t="s">
        <v>12763</v>
      </c>
      <c r="Q2386" s="0" t="s">
        <v>51</v>
      </c>
      <c r="R2386" s="0" t="s">
        <v>52</v>
      </c>
      <c r="S2386" s="0" t="n">
        <v>9.475</v>
      </c>
      <c r="T2386" s="0" t="n">
        <v>6190</v>
      </c>
      <c r="U2386" s="0" t="n">
        <v>6190</v>
      </c>
      <c r="W2386" s="0" t="s">
        <v>12764</v>
      </c>
      <c r="X2386" s="0" t="n">
        <v>18</v>
      </c>
      <c r="Y2386" s="0" t="s">
        <v>77</v>
      </c>
      <c r="Z2386" s="0" t="n">
        <v>6190</v>
      </c>
      <c r="AA2386" s="0" t="s">
        <v>54</v>
      </c>
      <c r="AB2386" s="0" t="s">
        <v>54</v>
      </c>
      <c r="AD2386" s="0" t="s">
        <v>12505</v>
      </c>
      <c r="AG2386" s="6" t="n">
        <v>42735</v>
      </c>
      <c r="AH2386" s="0" t="n">
        <v>387</v>
      </c>
      <c r="AI2386" s="0" t="n">
        <v>408</v>
      </c>
      <c r="AJ2386" s="6" t="n">
        <v>42735</v>
      </c>
      <c r="AK2386" s="0" t="s">
        <v>56</v>
      </c>
      <c r="AM2386" s="0" t="n">
        <v>9.411</v>
      </c>
      <c r="AN2386" s="0" t="n">
        <v>9.921</v>
      </c>
      <c r="AO2386" s="0" t="n">
        <v>5.821</v>
      </c>
      <c r="AP2386" s="0" t="n">
        <v>6.504</v>
      </c>
      <c r="AQ2386" s="0" t="s">
        <v>12506</v>
      </c>
      <c r="AR2386" s="0" t="s">
        <v>58</v>
      </c>
      <c r="AS2386" s="0" t="s">
        <v>77</v>
      </c>
      <c r="AT2386" s="0" t="n">
        <v>8</v>
      </c>
      <c r="AU2386" s="0" t="n">
        <v>11</v>
      </c>
      <c r="AX2386" s="0" t="s">
        <v>12507</v>
      </c>
    </row>
    <row r="2387" customFormat="false" ht="15" hidden="false" customHeight="false" outlineLevel="0" collapsed="false">
      <c r="A2387" s="0" t="s">
        <v>12765</v>
      </c>
      <c r="B2387" s="0" t="s">
        <v>12491</v>
      </c>
      <c r="C2387" s="0" t="s">
        <v>12766</v>
      </c>
      <c r="E2387" s="1" t="s">
        <v>12766</v>
      </c>
      <c r="G2387" s="5" t="s">
        <v>12766</v>
      </c>
      <c r="H2387" s="5"/>
      <c r="I2387" s="5"/>
      <c r="J2387" s="5"/>
      <c r="K2387" s="5"/>
      <c r="L2387" s="5"/>
      <c r="M2387" s="5"/>
      <c r="N2387" s="5"/>
      <c r="O2387" s="0" t="s">
        <v>12766</v>
      </c>
      <c r="P2387" s="0" t="s">
        <v>12767</v>
      </c>
      <c r="Q2387" s="0" t="s">
        <v>51</v>
      </c>
      <c r="R2387" s="0" t="s">
        <v>52</v>
      </c>
      <c r="S2387" s="0" t="n">
        <v>285</v>
      </c>
      <c r="T2387" s="0" t="n">
        <v>3250</v>
      </c>
      <c r="U2387" s="0" t="n">
        <v>3250</v>
      </c>
      <c r="W2387" s="0" t="s">
        <v>12768</v>
      </c>
      <c r="X2387" s="0" t="n">
        <v>7</v>
      </c>
      <c r="Y2387" s="0" t="s">
        <v>53</v>
      </c>
      <c r="Z2387" s="0" t="n">
        <v>3250</v>
      </c>
      <c r="AA2387" s="0" t="s">
        <v>54</v>
      </c>
      <c r="AB2387" s="0" t="s">
        <v>54</v>
      </c>
      <c r="AD2387" s="0" t="s">
        <v>12505</v>
      </c>
      <c r="AG2387" s="6" t="n">
        <v>42735</v>
      </c>
      <c r="AH2387" s="0" t="n">
        <v>18</v>
      </c>
      <c r="AI2387" s="0" t="n">
        <v>19</v>
      </c>
      <c r="AJ2387" s="6" t="n">
        <v>42735</v>
      </c>
      <c r="AK2387" s="0" t="s">
        <v>56</v>
      </c>
      <c r="AM2387" s="0" t="n">
        <v>373</v>
      </c>
      <c r="AN2387" s="0" t="n">
        <v>393</v>
      </c>
      <c r="AO2387" s="0" t="n">
        <v>580</v>
      </c>
      <c r="AP2387" s="0" t="n">
        <v>648</v>
      </c>
      <c r="AQ2387" s="0" t="s">
        <v>12698</v>
      </c>
      <c r="AR2387" s="0" t="s">
        <v>58</v>
      </c>
      <c r="AS2387" s="0" t="s">
        <v>53</v>
      </c>
      <c r="AT2387" s="0" t="n">
        <v>4</v>
      </c>
      <c r="AU2387" s="0" t="n">
        <v>4</v>
      </c>
      <c r="AV2387" s="0" t="s">
        <v>12507</v>
      </c>
      <c r="AX2387" s="0" t="s">
        <v>12507</v>
      </c>
      <c r="AY2387" s="0" t="s">
        <v>12769</v>
      </c>
    </row>
    <row r="2388" customFormat="false" ht="15" hidden="false" customHeight="false" outlineLevel="0" collapsed="false">
      <c r="A2388" s="0" t="s">
        <v>12770</v>
      </c>
      <c r="B2388" s="0" t="s">
        <v>12491</v>
      </c>
      <c r="C2388" s="0" t="s">
        <v>12771</v>
      </c>
      <c r="E2388" s="1" t="s">
        <v>12771</v>
      </c>
      <c r="G2388" s="5" t="s">
        <v>12771</v>
      </c>
      <c r="H2388" s="5"/>
      <c r="I2388" s="5"/>
      <c r="J2388" s="5"/>
      <c r="K2388" s="5"/>
      <c r="L2388" s="5"/>
      <c r="M2388" s="5"/>
      <c r="N2388" s="5"/>
      <c r="O2388" s="0" t="s">
        <v>12771</v>
      </c>
      <c r="P2388" s="0" t="s">
        <v>12772</v>
      </c>
      <c r="Q2388" s="0" t="s">
        <v>51</v>
      </c>
      <c r="R2388" s="0" t="s">
        <v>52</v>
      </c>
      <c r="S2388" s="0" t="n">
        <v>814</v>
      </c>
      <c r="T2388" s="0" t="n">
        <v>3240</v>
      </c>
      <c r="U2388" s="0" t="n">
        <v>3240</v>
      </c>
      <c r="X2388" s="0" t="n">
        <v>29</v>
      </c>
      <c r="Y2388" s="0" t="s">
        <v>53</v>
      </c>
      <c r="Z2388" s="0" t="n">
        <v>3240</v>
      </c>
      <c r="AA2388" s="0" t="s">
        <v>54</v>
      </c>
      <c r="AB2388" s="0" t="s">
        <v>54</v>
      </c>
      <c r="AD2388" s="0" t="s">
        <v>12505</v>
      </c>
      <c r="AG2388" s="6" t="n">
        <v>42735</v>
      </c>
      <c r="AH2388" s="0" t="n">
        <v>214</v>
      </c>
      <c r="AI2388" s="0" t="n">
        <v>225</v>
      </c>
      <c r="AJ2388" s="6" t="n">
        <v>42735</v>
      </c>
      <c r="AK2388" s="0" t="s">
        <v>56</v>
      </c>
      <c r="AM2388" s="0" t="n">
        <v>1.853</v>
      </c>
      <c r="AN2388" s="0" t="n">
        <v>1.953</v>
      </c>
      <c r="AO2388" s="0" t="n">
        <v>6.764</v>
      </c>
      <c r="AP2388" s="0" t="n">
        <v>7.557</v>
      </c>
      <c r="AQ2388" s="0" t="s">
        <v>12506</v>
      </c>
      <c r="AR2388" s="0" t="s">
        <v>58</v>
      </c>
      <c r="AS2388" s="0" t="s">
        <v>53</v>
      </c>
      <c r="AT2388" s="0" t="n">
        <v>18</v>
      </c>
      <c r="AU2388" s="0" t="n">
        <v>21</v>
      </c>
      <c r="AX2388" s="0" t="s">
        <v>12507</v>
      </c>
      <c r="AY2388" s="0" t="s">
        <v>12773</v>
      </c>
    </row>
    <row r="2389" customFormat="false" ht="15" hidden="false" customHeight="false" outlineLevel="0" collapsed="false">
      <c r="A2389" s="0" t="s">
        <v>12774</v>
      </c>
      <c r="B2389" s="0" t="s">
        <v>12491</v>
      </c>
      <c r="C2389" s="0" t="s">
        <v>12775</v>
      </c>
      <c r="E2389" s="1" t="s">
        <v>12775</v>
      </c>
      <c r="G2389" s="5" t="s">
        <v>12775</v>
      </c>
      <c r="H2389" s="5" t="s">
        <v>12776</v>
      </c>
      <c r="I2389" s="5"/>
      <c r="J2389" s="5"/>
      <c r="K2389" s="5"/>
      <c r="L2389" s="5"/>
      <c r="M2389" s="5"/>
      <c r="N2389" s="5"/>
      <c r="O2389" s="0" t="s">
        <v>12775</v>
      </c>
      <c r="P2389" s="0" t="s">
        <v>12777</v>
      </c>
      <c r="Q2389" s="0" t="s">
        <v>51</v>
      </c>
      <c r="R2389" s="0" t="s">
        <v>52</v>
      </c>
      <c r="S2389" s="0" t="n">
        <v>153</v>
      </c>
      <c r="T2389" s="0" t="n">
        <v>2630</v>
      </c>
      <c r="U2389" s="0" t="n">
        <v>2630</v>
      </c>
      <c r="V2389" s="0" t="n">
        <v>6190</v>
      </c>
      <c r="W2389" s="0" t="s">
        <v>12778</v>
      </c>
      <c r="X2389" s="0" t="n">
        <v>9</v>
      </c>
      <c r="Y2389" s="0" t="s">
        <v>53</v>
      </c>
      <c r="Z2389" s="0" t="n">
        <v>2630</v>
      </c>
      <c r="AA2389" s="0" t="s">
        <v>54</v>
      </c>
      <c r="AB2389" s="0" t="s">
        <v>54</v>
      </c>
      <c r="AD2389" s="0" t="s">
        <v>12637</v>
      </c>
      <c r="AG2389" s="6" t="n">
        <v>42735</v>
      </c>
      <c r="AH2389" s="0" t="n">
        <v>2</v>
      </c>
      <c r="AI2389" s="0" t="n">
        <v>2</v>
      </c>
      <c r="AJ2389" s="6" t="n">
        <v>42735</v>
      </c>
      <c r="AK2389" s="0" t="s">
        <v>56</v>
      </c>
      <c r="AM2389" s="0" t="n">
        <v>163</v>
      </c>
      <c r="AN2389" s="0" t="n">
        <v>171</v>
      </c>
      <c r="AO2389" s="0" t="n">
        <v>92</v>
      </c>
      <c r="AP2389" s="0" t="n">
        <v>103</v>
      </c>
      <c r="AQ2389" s="0" t="s">
        <v>12698</v>
      </c>
      <c r="AR2389" s="0" t="s">
        <v>58</v>
      </c>
      <c r="AS2389" s="0" t="s">
        <v>53</v>
      </c>
      <c r="AT2389" s="0" t="n">
        <v>2</v>
      </c>
      <c r="AU2389" s="0" t="n">
        <v>4</v>
      </c>
      <c r="AX2389" s="0" t="s">
        <v>12507</v>
      </c>
      <c r="AY2389" s="0" t="s">
        <v>3223</v>
      </c>
    </row>
    <row r="2390" customFormat="false" ht="15" hidden="false" customHeight="false" outlineLevel="0" collapsed="false">
      <c r="A2390" s="0" t="s">
        <v>12779</v>
      </c>
      <c r="B2390" s="0" t="s">
        <v>12491</v>
      </c>
      <c r="C2390" s="0" t="s">
        <v>12780</v>
      </c>
      <c r="E2390" s="1" t="s">
        <v>12780</v>
      </c>
      <c r="G2390" s="5" t="s">
        <v>12780</v>
      </c>
      <c r="H2390" s="5"/>
      <c r="I2390" s="5"/>
      <c r="J2390" s="5"/>
      <c r="K2390" s="5"/>
      <c r="L2390" s="5"/>
      <c r="M2390" s="5"/>
      <c r="N2390" s="5"/>
      <c r="Q2390" s="0" t="s">
        <v>51</v>
      </c>
      <c r="R2390" s="0" t="s">
        <v>52</v>
      </c>
      <c r="S2390" s="0" t="n">
        <v>70</v>
      </c>
      <c r="T2390" s="0" t="n">
        <v>3250</v>
      </c>
      <c r="U2390" s="0" t="n">
        <v>3250</v>
      </c>
      <c r="W2390" s="0" t="s">
        <v>12781</v>
      </c>
      <c r="X2390" s="0" t="n">
        <v>4</v>
      </c>
      <c r="Y2390" s="0" t="s">
        <v>128</v>
      </c>
      <c r="AD2390" s="0" t="s">
        <v>12782</v>
      </c>
      <c r="AG2390" s="6" t="n">
        <v>42735</v>
      </c>
      <c r="AH2390" s="0" t="n">
        <v>4</v>
      </c>
      <c r="AI2390" s="0" t="n">
        <v>5</v>
      </c>
      <c r="AJ2390" s="6" t="n">
        <v>42735</v>
      </c>
      <c r="AK2390" s="0" t="s">
        <v>56</v>
      </c>
      <c r="AM2390" s="0" t="n">
        <v>150</v>
      </c>
      <c r="AN2390" s="0" t="n">
        <v>159</v>
      </c>
      <c r="AO2390" s="0" t="n">
        <v>202</v>
      </c>
      <c r="AP2390" s="0" t="n">
        <v>226</v>
      </c>
      <c r="AQ2390" s="0" t="s">
        <v>12698</v>
      </c>
      <c r="AR2390" s="0" t="s">
        <v>58</v>
      </c>
      <c r="AS2390" s="0" t="s">
        <v>128</v>
      </c>
      <c r="AT2390" s="0" t="n">
        <v>0</v>
      </c>
      <c r="AU2390" s="0" t="n">
        <v>2</v>
      </c>
      <c r="AX2390" s="0" t="s">
        <v>12507</v>
      </c>
      <c r="AY2390" s="0" t="s">
        <v>12783</v>
      </c>
    </row>
    <row r="2391" customFormat="false" ht="15" hidden="false" customHeight="false" outlineLevel="0" collapsed="false">
      <c r="A2391" s="0" t="s">
        <v>12784</v>
      </c>
      <c r="B2391" s="0" t="s">
        <v>12491</v>
      </c>
      <c r="C2391" s="0" t="s">
        <v>12785</v>
      </c>
      <c r="E2391" s="1" t="s">
        <v>12785</v>
      </c>
      <c r="G2391" s="5" t="s">
        <v>12785</v>
      </c>
      <c r="H2391" s="5" t="s">
        <v>12786</v>
      </c>
      <c r="I2391" s="5"/>
      <c r="J2391" s="5"/>
      <c r="K2391" s="5"/>
      <c r="L2391" s="5"/>
      <c r="M2391" s="5"/>
      <c r="N2391" s="5"/>
      <c r="Q2391" s="0" t="s">
        <v>51</v>
      </c>
      <c r="R2391" s="0" t="s">
        <v>539</v>
      </c>
      <c r="S2391" s="0" t="n">
        <v>1</v>
      </c>
      <c r="T2391" s="0" t="n">
        <v>2899</v>
      </c>
      <c r="U2391" s="0" t="n">
        <v>2899</v>
      </c>
      <c r="X2391" s="0" t="n">
        <v>0</v>
      </c>
      <c r="Y2391" s="0" t="s">
        <v>512</v>
      </c>
      <c r="AD2391" s="0" t="s">
        <v>12505</v>
      </c>
      <c r="AG2391" s="6" t="n">
        <v>42004</v>
      </c>
      <c r="AH2391" s="0" t="n">
        <v>0</v>
      </c>
      <c r="AI2391" s="0" t="n">
        <v>0</v>
      </c>
      <c r="AJ2391" s="6" t="n">
        <v>42004</v>
      </c>
      <c r="AK2391" s="0" t="n">
        <v>2</v>
      </c>
      <c r="AL2391" s="6" t="n">
        <v>41639</v>
      </c>
      <c r="AM2391" s="0" t="n">
        <v>1</v>
      </c>
      <c r="AN2391" s="0" t="n">
        <v>1</v>
      </c>
      <c r="AO2391" s="0" t="s">
        <v>56</v>
      </c>
      <c r="AP2391" s="0" t="s">
        <v>56</v>
      </c>
      <c r="AQ2391" s="0" t="s">
        <v>70</v>
      </c>
      <c r="AR2391" s="0" t="s">
        <v>70</v>
      </c>
      <c r="AS2391" s="0" t="s">
        <v>512</v>
      </c>
      <c r="AT2391" s="0" t="n">
        <v>0</v>
      </c>
      <c r="AU2391" s="0" t="n">
        <v>0</v>
      </c>
    </row>
    <row r="2392" customFormat="false" ht="15" hidden="false" customHeight="false" outlineLevel="0" collapsed="false">
      <c r="A2392" s="0" t="s">
        <v>12787</v>
      </c>
      <c r="B2392" s="0" t="s">
        <v>12491</v>
      </c>
      <c r="C2392" s="0" t="s">
        <v>12788</v>
      </c>
      <c r="E2392" s="1" t="s">
        <v>12788</v>
      </c>
      <c r="G2392" s="5" t="s">
        <v>12788</v>
      </c>
      <c r="H2392" s="5"/>
      <c r="I2392" s="5"/>
      <c r="J2392" s="5"/>
      <c r="K2392" s="5"/>
      <c r="L2392" s="5"/>
      <c r="M2392" s="5"/>
      <c r="N2392" s="5"/>
      <c r="O2392" s="0" t="s">
        <v>12788</v>
      </c>
      <c r="P2392" s="0" t="s">
        <v>12789</v>
      </c>
      <c r="Q2392" s="0" t="s">
        <v>51</v>
      </c>
      <c r="R2392" s="0" t="s">
        <v>52</v>
      </c>
      <c r="S2392" s="0" t="n">
        <v>18.82</v>
      </c>
      <c r="T2392" s="0" t="n">
        <v>6190</v>
      </c>
      <c r="U2392" s="0" t="n">
        <v>6190</v>
      </c>
      <c r="W2392" s="0" t="s">
        <v>12790</v>
      </c>
      <c r="X2392" s="0" t="n">
        <v>240</v>
      </c>
      <c r="Y2392" s="0" t="s">
        <v>53</v>
      </c>
      <c r="Z2392" s="0" t="n">
        <v>6190</v>
      </c>
      <c r="AA2392" s="0" t="s">
        <v>54</v>
      </c>
      <c r="AB2392" s="0" t="s">
        <v>54</v>
      </c>
      <c r="AD2392" s="0" t="s">
        <v>12637</v>
      </c>
      <c r="AG2392" s="6" t="n">
        <v>42735</v>
      </c>
      <c r="AH2392" s="0" t="n">
        <v>558</v>
      </c>
      <c r="AI2392" s="0" t="n">
        <v>588</v>
      </c>
      <c r="AJ2392" s="6" t="n">
        <v>42735</v>
      </c>
      <c r="AK2392" s="0" t="s">
        <v>56</v>
      </c>
      <c r="AM2392" s="0" t="n">
        <v>24.011</v>
      </c>
      <c r="AN2392" s="0" t="n">
        <v>25.31</v>
      </c>
      <c r="AO2392" s="0" t="n">
        <v>6.609</v>
      </c>
      <c r="AP2392" s="0" t="n">
        <v>7.385</v>
      </c>
      <c r="AQ2392" s="0" t="s">
        <v>12506</v>
      </c>
      <c r="AR2392" s="0" t="s">
        <v>58</v>
      </c>
      <c r="AS2392" s="0" t="s">
        <v>53</v>
      </c>
      <c r="AT2392" s="0" t="n">
        <v>34</v>
      </c>
      <c r="AU2392" s="0" t="n">
        <v>63</v>
      </c>
      <c r="AX2392" s="0" t="s">
        <v>12507</v>
      </c>
    </row>
    <row r="2393" customFormat="false" ht="15" hidden="false" customHeight="false" outlineLevel="0" collapsed="false">
      <c r="A2393" s="0" t="s">
        <v>12791</v>
      </c>
      <c r="B2393" s="0" t="s">
        <v>12491</v>
      </c>
      <c r="C2393" s="0" t="s">
        <v>12792</v>
      </c>
      <c r="E2393" s="1" t="s">
        <v>12792</v>
      </c>
      <c r="G2393" s="5" t="s">
        <v>12792</v>
      </c>
      <c r="H2393" s="5" t="s">
        <v>12793</v>
      </c>
      <c r="I2393" s="5" t="s">
        <v>12794</v>
      </c>
      <c r="J2393" s="5"/>
      <c r="K2393" s="5"/>
      <c r="L2393" s="5"/>
      <c r="M2393" s="5" t="s">
        <v>12795</v>
      </c>
      <c r="N2393" s="5"/>
      <c r="Q2393" s="0" t="s">
        <v>51</v>
      </c>
      <c r="R2393" s="0" t="s">
        <v>52</v>
      </c>
      <c r="S2393" s="0" t="n">
        <v>48</v>
      </c>
      <c r="T2393" s="0" t="n">
        <v>2899</v>
      </c>
      <c r="U2393" s="0" t="n">
        <v>2899</v>
      </c>
      <c r="X2393" s="0" t="n">
        <v>2</v>
      </c>
      <c r="Y2393" s="0" t="s">
        <v>7940</v>
      </c>
      <c r="AD2393" s="0" t="s">
        <v>12796</v>
      </c>
      <c r="AG2393" s="6" t="n">
        <v>42735</v>
      </c>
      <c r="AH2393" s="0" t="n">
        <v>-14</v>
      </c>
      <c r="AI2393" s="0" t="n">
        <v>-15</v>
      </c>
      <c r="AJ2393" s="6" t="n">
        <v>42735</v>
      </c>
      <c r="AK2393" s="0" t="n">
        <v>263</v>
      </c>
      <c r="AL2393" s="6" t="n">
        <v>42735</v>
      </c>
      <c r="AM2393" s="0" t="n">
        <v>105</v>
      </c>
      <c r="AN2393" s="0" t="n">
        <v>111</v>
      </c>
      <c r="AO2393" s="0" t="n">
        <v>128</v>
      </c>
      <c r="AP2393" s="0" t="n">
        <v>143</v>
      </c>
      <c r="AQ2393" s="0" t="s">
        <v>12698</v>
      </c>
      <c r="AR2393" s="0" t="s">
        <v>58</v>
      </c>
      <c r="AS2393" s="0" t="s">
        <v>7940</v>
      </c>
      <c r="AT2393" s="0" t="n">
        <v>0</v>
      </c>
      <c r="AU2393" s="0" t="n">
        <v>0</v>
      </c>
      <c r="AV2393" s="0" t="s">
        <v>12505</v>
      </c>
      <c r="AX2393" s="0" t="s">
        <v>12507</v>
      </c>
      <c r="AY2393" s="0" t="s">
        <v>12797</v>
      </c>
    </row>
    <row r="2394" customFormat="false" ht="15" hidden="false" customHeight="false" outlineLevel="0" collapsed="false">
      <c r="A2394" s="0" t="s">
        <v>12798</v>
      </c>
      <c r="B2394" s="0" t="s">
        <v>12491</v>
      </c>
      <c r="C2394" s="0" t="s">
        <v>12799</v>
      </c>
      <c r="E2394" s="1" t="s">
        <v>12799</v>
      </c>
      <c r="G2394" s="5" t="s">
        <v>12799</v>
      </c>
      <c r="H2394" s="5"/>
      <c r="I2394" s="5"/>
      <c r="J2394" s="5"/>
      <c r="K2394" s="5"/>
      <c r="L2394" s="5"/>
      <c r="M2394" s="5"/>
      <c r="N2394" s="5"/>
      <c r="O2394" s="0" t="s">
        <v>12799</v>
      </c>
      <c r="P2394" s="0" t="s">
        <v>12800</v>
      </c>
      <c r="Q2394" s="0" t="s">
        <v>51</v>
      </c>
      <c r="R2394" s="0" t="s">
        <v>52</v>
      </c>
      <c r="S2394" s="0" t="n">
        <v>71</v>
      </c>
      <c r="T2394" s="0" t="n">
        <v>2630</v>
      </c>
      <c r="U2394" s="0" t="n">
        <v>2630</v>
      </c>
      <c r="W2394" s="0" t="s">
        <v>12801</v>
      </c>
      <c r="X2394" s="0" t="n">
        <v>2</v>
      </c>
      <c r="Y2394" s="0" t="s">
        <v>1154</v>
      </c>
      <c r="Z2394" s="0" t="n">
        <v>2630</v>
      </c>
      <c r="AA2394" s="0" t="s">
        <v>54</v>
      </c>
      <c r="AB2394" s="0" t="s">
        <v>54</v>
      </c>
      <c r="AD2394" s="0" t="s">
        <v>12741</v>
      </c>
      <c r="AG2394" s="6" t="n">
        <v>42735</v>
      </c>
      <c r="AH2394" s="0" t="n">
        <v>2</v>
      </c>
      <c r="AI2394" s="0" t="n">
        <v>2</v>
      </c>
      <c r="AJ2394" s="6" t="n">
        <v>42735</v>
      </c>
      <c r="AK2394" s="0" t="s">
        <v>56</v>
      </c>
      <c r="AM2394" s="0" t="n">
        <v>84</v>
      </c>
      <c r="AN2394" s="0" t="n">
        <v>89</v>
      </c>
      <c r="AO2394" s="0" t="n">
        <v>66</v>
      </c>
      <c r="AP2394" s="0" t="n">
        <v>74</v>
      </c>
      <c r="AQ2394" s="0" t="s">
        <v>12698</v>
      </c>
      <c r="AR2394" s="0" t="s">
        <v>58</v>
      </c>
      <c r="AS2394" s="0" t="s">
        <v>1154</v>
      </c>
      <c r="AT2394" s="0" t="n">
        <v>2</v>
      </c>
      <c r="AU2394" s="0" t="n">
        <v>1</v>
      </c>
      <c r="AV2394" s="0" t="s">
        <v>12802</v>
      </c>
      <c r="AX2394" s="0" t="s">
        <v>12507</v>
      </c>
    </row>
    <row r="2395" customFormat="false" ht="15" hidden="false" customHeight="false" outlineLevel="0" collapsed="false">
      <c r="A2395" s="0" t="s">
        <v>12803</v>
      </c>
      <c r="B2395" s="0" t="s">
        <v>12491</v>
      </c>
      <c r="C2395" s="0" t="s">
        <v>12804</v>
      </c>
      <c r="E2395" s="1" t="s">
        <v>12804</v>
      </c>
      <c r="G2395" s="5" t="s">
        <v>12804</v>
      </c>
      <c r="H2395" s="5"/>
      <c r="I2395" s="5"/>
      <c r="J2395" s="5"/>
      <c r="K2395" s="5"/>
      <c r="L2395" s="5"/>
      <c r="M2395" s="5"/>
      <c r="N2395" s="5"/>
      <c r="O2395" s="0" t="s">
        <v>12805</v>
      </c>
      <c r="P2395" s="0" t="s">
        <v>12806</v>
      </c>
      <c r="Q2395" s="0" t="s">
        <v>51</v>
      </c>
      <c r="R2395" s="0" t="s">
        <v>119</v>
      </c>
      <c r="S2395" s="0" t="n">
        <v>8</v>
      </c>
      <c r="T2395" s="0" t="n">
        <v>6820</v>
      </c>
      <c r="U2395" s="0" t="n">
        <v>6820</v>
      </c>
      <c r="W2395" s="0" t="s">
        <v>12807</v>
      </c>
      <c r="X2395" s="0" t="n">
        <v>2</v>
      </c>
      <c r="Y2395" s="0" t="s">
        <v>67</v>
      </c>
      <c r="Z2395" s="0" t="n">
        <v>6420</v>
      </c>
      <c r="AA2395" s="0" t="s">
        <v>12808</v>
      </c>
      <c r="AB2395" s="0" t="s">
        <v>56</v>
      </c>
      <c r="AD2395" s="0" t="s">
        <v>12809</v>
      </c>
      <c r="AG2395" s="6" t="n">
        <v>42735</v>
      </c>
      <c r="AH2395" s="0" t="n">
        <v>4</v>
      </c>
      <c r="AI2395" s="0" t="n">
        <v>4</v>
      </c>
      <c r="AJ2395" s="6" t="n">
        <v>42735</v>
      </c>
      <c r="AK2395" s="0" t="n">
        <v>15</v>
      </c>
      <c r="AL2395" s="6" t="n">
        <v>42735</v>
      </c>
      <c r="AM2395" s="0" t="n">
        <v>91</v>
      </c>
      <c r="AN2395" s="0" t="n">
        <v>96</v>
      </c>
      <c r="AO2395" s="0" t="n">
        <v>1</v>
      </c>
      <c r="AP2395" s="0" t="n">
        <v>1</v>
      </c>
      <c r="AQ2395" s="0" t="s">
        <v>189</v>
      </c>
      <c r="AR2395" s="0" t="s">
        <v>189</v>
      </c>
      <c r="AS2395" s="0" t="s">
        <v>67</v>
      </c>
      <c r="AT2395" s="0" t="n">
        <v>6</v>
      </c>
      <c r="AU2395" s="0" t="n">
        <v>1</v>
      </c>
      <c r="AV2395" s="0" t="s">
        <v>12810</v>
      </c>
      <c r="AX2395" s="0" t="s">
        <v>12507</v>
      </c>
      <c r="AY2395" s="0" t="s">
        <v>12811</v>
      </c>
    </row>
    <row r="2396" customFormat="false" ht="15" hidden="false" customHeight="false" outlineLevel="0" collapsed="false">
      <c r="A2396" s="0" t="s">
        <v>12812</v>
      </c>
      <c r="B2396" s="0" t="s">
        <v>12491</v>
      </c>
      <c r="C2396" s="0" t="s">
        <v>12813</v>
      </c>
      <c r="E2396" s="1" t="s">
        <v>12813</v>
      </c>
      <c r="G2396" s="5" t="s">
        <v>12813</v>
      </c>
      <c r="H2396" s="5" t="s">
        <v>12814</v>
      </c>
      <c r="I2396" s="5"/>
      <c r="J2396" s="5"/>
      <c r="K2396" s="5"/>
      <c r="L2396" s="5"/>
      <c r="M2396" s="5"/>
      <c r="N2396" s="5"/>
      <c r="Q2396" s="0" t="s">
        <v>51</v>
      </c>
      <c r="R2396" s="0" t="s">
        <v>52</v>
      </c>
      <c r="S2396" s="0" t="n">
        <v>94</v>
      </c>
      <c r="T2396" s="0" t="n">
        <v>2670</v>
      </c>
      <c r="U2396" s="0" t="n">
        <v>2670</v>
      </c>
      <c r="W2396" s="0" t="s">
        <v>12815</v>
      </c>
      <c r="X2396" s="0" t="n">
        <v>2</v>
      </c>
      <c r="Y2396" s="0" t="s">
        <v>53</v>
      </c>
      <c r="AD2396" s="0" t="s">
        <v>12816</v>
      </c>
      <c r="AG2396" s="6" t="n">
        <v>42735</v>
      </c>
      <c r="AH2396" s="0" t="n">
        <v>-9</v>
      </c>
      <c r="AI2396" s="0" t="n">
        <v>-10</v>
      </c>
      <c r="AJ2396" s="6" t="n">
        <v>42735</v>
      </c>
      <c r="AK2396" s="0" t="s">
        <v>56</v>
      </c>
      <c r="AM2396" s="0" t="n">
        <v>161</v>
      </c>
      <c r="AN2396" s="0" t="n">
        <v>170</v>
      </c>
      <c r="AO2396" s="0" t="n">
        <v>72</v>
      </c>
      <c r="AP2396" s="0" t="n">
        <v>80</v>
      </c>
      <c r="AQ2396" s="0" t="s">
        <v>12698</v>
      </c>
      <c r="AR2396" s="0" t="s">
        <v>58</v>
      </c>
      <c r="AS2396" s="0" t="s">
        <v>53</v>
      </c>
      <c r="AT2396" s="0" t="n">
        <v>0</v>
      </c>
      <c r="AU2396" s="0" t="n">
        <v>0</v>
      </c>
      <c r="AV2396" s="0" t="s">
        <v>12817</v>
      </c>
      <c r="AX2396" s="0" t="s">
        <v>12507</v>
      </c>
    </row>
    <row r="2397" customFormat="false" ht="15" hidden="false" customHeight="false" outlineLevel="0" collapsed="false">
      <c r="A2397" s="0" t="s">
        <v>12818</v>
      </c>
      <c r="B2397" s="0" t="s">
        <v>12491</v>
      </c>
      <c r="C2397" s="0" t="s">
        <v>12819</v>
      </c>
      <c r="E2397" s="1" t="s">
        <v>12819</v>
      </c>
      <c r="G2397" s="5" t="s">
        <v>12819</v>
      </c>
      <c r="H2397" s="5"/>
      <c r="I2397" s="5"/>
      <c r="J2397" s="5"/>
      <c r="K2397" s="5"/>
      <c r="L2397" s="5"/>
      <c r="M2397" s="5"/>
      <c r="N2397" s="5"/>
      <c r="O2397" s="0" t="s">
        <v>12819</v>
      </c>
      <c r="P2397" s="0" t="s">
        <v>12820</v>
      </c>
      <c r="Q2397" s="0" t="s">
        <v>51</v>
      </c>
      <c r="R2397" s="0" t="s">
        <v>52</v>
      </c>
      <c r="S2397" s="0" t="n">
        <v>1.185</v>
      </c>
      <c r="T2397" s="0" t="n">
        <v>5914</v>
      </c>
      <c r="U2397" s="0" t="n">
        <v>5914</v>
      </c>
      <c r="W2397" s="0" t="s">
        <v>12821</v>
      </c>
      <c r="X2397" s="0" t="n">
        <v>15</v>
      </c>
      <c r="Y2397" s="0" t="s">
        <v>77</v>
      </c>
      <c r="Z2397" s="0" t="n">
        <v>5914</v>
      </c>
      <c r="AA2397" s="0" t="s">
        <v>54</v>
      </c>
      <c r="AB2397" s="0" t="s">
        <v>54</v>
      </c>
      <c r="AD2397" s="0" t="s">
        <v>12505</v>
      </c>
      <c r="AG2397" s="6" t="n">
        <v>42735</v>
      </c>
      <c r="AH2397" s="0" t="n">
        <v>10</v>
      </c>
      <c r="AI2397" s="0" t="n">
        <v>10</v>
      </c>
      <c r="AJ2397" s="6" t="n">
        <v>42735</v>
      </c>
      <c r="AK2397" s="0" t="s">
        <v>56</v>
      </c>
      <c r="AM2397" s="0" t="n">
        <v>1.995</v>
      </c>
      <c r="AN2397" s="0" t="n">
        <v>2.103</v>
      </c>
      <c r="AO2397" s="0" t="n">
        <v>1.225</v>
      </c>
      <c r="AP2397" s="0" t="n">
        <v>1.368</v>
      </c>
      <c r="AQ2397" s="0" t="s">
        <v>12506</v>
      </c>
      <c r="AR2397" s="0" t="s">
        <v>58</v>
      </c>
      <c r="AS2397" s="0" t="s">
        <v>77</v>
      </c>
      <c r="AT2397" s="0" t="n">
        <v>2</v>
      </c>
      <c r="AU2397" s="0" t="n">
        <v>2</v>
      </c>
      <c r="AX2397" s="0" t="s">
        <v>12507</v>
      </c>
      <c r="AY2397" s="0" t="s">
        <v>1608</v>
      </c>
    </row>
    <row r="2398" customFormat="false" ht="15" hidden="false" customHeight="false" outlineLevel="0" collapsed="false">
      <c r="A2398" s="0" t="s">
        <v>12822</v>
      </c>
      <c r="B2398" s="0" t="s">
        <v>12491</v>
      </c>
      <c r="C2398" s="0" t="s">
        <v>12823</v>
      </c>
      <c r="E2398" s="1" t="s">
        <v>12823</v>
      </c>
      <c r="G2398" s="5" t="s">
        <v>12823</v>
      </c>
      <c r="H2398" s="5" t="s">
        <v>12824</v>
      </c>
      <c r="I2398" s="5"/>
      <c r="J2398" s="5"/>
      <c r="K2398" s="5"/>
      <c r="L2398" s="5"/>
      <c r="M2398" s="5"/>
      <c r="N2398" s="5"/>
      <c r="O2398" s="0" t="s">
        <v>12823</v>
      </c>
      <c r="P2398" s="0" t="s">
        <v>12825</v>
      </c>
      <c r="Q2398" s="0" t="s">
        <v>51</v>
      </c>
      <c r="R2398" s="0" t="s">
        <v>52</v>
      </c>
      <c r="S2398" s="0" t="n">
        <v>3.329</v>
      </c>
      <c r="T2398" s="0" t="n">
        <v>6209</v>
      </c>
      <c r="U2398" s="0" t="n">
        <v>6209</v>
      </c>
      <c r="W2398" s="0" t="s">
        <v>12826</v>
      </c>
      <c r="X2398" s="0" t="n">
        <v>205</v>
      </c>
      <c r="Y2398" s="0" t="s">
        <v>53</v>
      </c>
      <c r="Z2398" s="0" t="n">
        <v>6209</v>
      </c>
      <c r="AA2398" s="0" t="s">
        <v>54</v>
      </c>
      <c r="AB2398" s="0" t="s">
        <v>54</v>
      </c>
      <c r="AD2398" s="0" t="s">
        <v>12637</v>
      </c>
      <c r="AG2398" s="6" t="n">
        <v>42735</v>
      </c>
      <c r="AH2398" s="0" t="n">
        <v>588</v>
      </c>
      <c r="AI2398" s="0" t="n">
        <v>620</v>
      </c>
      <c r="AJ2398" s="6" t="n">
        <v>42735</v>
      </c>
      <c r="AK2398" s="0" t="s">
        <v>56</v>
      </c>
      <c r="AM2398" s="0" t="n">
        <v>5.001</v>
      </c>
      <c r="AN2398" s="0" t="n">
        <v>5.272</v>
      </c>
      <c r="AO2398" s="0" t="n">
        <v>23.298</v>
      </c>
      <c r="AP2398" s="0" t="n">
        <v>26.033</v>
      </c>
      <c r="AQ2398" s="0" t="s">
        <v>12506</v>
      </c>
      <c r="AR2398" s="0" t="s">
        <v>58</v>
      </c>
      <c r="AS2398" s="0" t="s">
        <v>53</v>
      </c>
      <c r="AT2398" s="0" t="n">
        <v>16</v>
      </c>
      <c r="AU2398" s="0" t="n">
        <v>18</v>
      </c>
      <c r="AX2398" s="0" t="s">
        <v>12507</v>
      </c>
      <c r="AY2398" s="0" t="s">
        <v>12827</v>
      </c>
    </row>
    <row r="2399" customFormat="false" ht="15" hidden="false" customHeight="false" outlineLevel="0" collapsed="false">
      <c r="A2399" s="0" t="s">
        <v>12828</v>
      </c>
      <c r="B2399" s="0" t="s">
        <v>12491</v>
      </c>
      <c r="C2399" s="0" t="s">
        <v>12829</v>
      </c>
      <c r="E2399" s="1" t="s">
        <v>12829</v>
      </c>
      <c r="G2399" s="5" t="s">
        <v>12829</v>
      </c>
      <c r="H2399" s="5" t="s">
        <v>12830</v>
      </c>
      <c r="I2399" s="5"/>
      <c r="J2399" s="5"/>
      <c r="K2399" s="5"/>
      <c r="L2399" s="5"/>
      <c r="M2399" s="5"/>
      <c r="N2399" s="5"/>
      <c r="Q2399" s="0" t="s">
        <v>51</v>
      </c>
      <c r="R2399" s="0" t="s">
        <v>126</v>
      </c>
      <c r="S2399" s="0" t="n">
        <v>9</v>
      </c>
      <c r="T2399" s="0" t="n">
        <v>5829</v>
      </c>
      <c r="U2399" s="0" t="n">
        <v>5829</v>
      </c>
      <c r="X2399" s="0" t="n">
        <v>0</v>
      </c>
      <c r="Y2399" s="0" t="s">
        <v>512</v>
      </c>
      <c r="AD2399" s="0" t="s">
        <v>12505</v>
      </c>
      <c r="AG2399" s="6" t="n">
        <v>42735</v>
      </c>
      <c r="AH2399" s="0" t="n">
        <v>0</v>
      </c>
      <c r="AI2399" s="0" t="n">
        <v>0</v>
      </c>
      <c r="AJ2399" s="6" t="n">
        <v>42735</v>
      </c>
      <c r="AK2399" s="0" t="n">
        <v>126</v>
      </c>
      <c r="AL2399" s="6" t="n">
        <v>42735</v>
      </c>
      <c r="AM2399" s="0" t="n">
        <v>7</v>
      </c>
      <c r="AN2399" s="0" t="n">
        <v>8</v>
      </c>
      <c r="AO2399" s="0" t="s">
        <v>56</v>
      </c>
      <c r="AP2399" s="0" t="s">
        <v>56</v>
      </c>
      <c r="AQ2399" s="0" t="s">
        <v>70</v>
      </c>
      <c r="AR2399" s="0" t="s">
        <v>70</v>
      </c>
      <c r="AS2399" s="0" t="s">
        <v>512</v>
      </c>
      <c r="AT2399" s="0" t="n">
        <v>0</v>
      </c>
      <c r="AU2399" s="0" t="n">
        <v>0</v>
      </c>
      <c r="AX2399" s="0" t="s">
        <v>12507</v>
      </c>
    </row>
    <row r="2400" customFormat="false" ht="15" hidden="false" customHeight="false" outlineLevel="0" collapsed="false">
      <c r="A2400" s="0" t="s">
        <v>12831</v>
      </c>
      <c r="B2400" s="0" t="s">
        <v>12491</v>
      </c>
      <c r="C2400" s="0" t="s">
        <v>12832</v>
      </c>
      <c r="E2400" s="1" t="s">
        <v>12832</v>
      </c>
      <c r="G2400" s="5" t="s">
        <v>12832</v>
      </c>
      <c r="H2400" s="5" t="s">
        <v>12833</v>
      </c>
      <c r="I2400" s="5"/>
      <c r="J2400" s="5"/>
      <c r="K2400" s="5"/>
      <c r="L2400" s="5"/>
      <c r="M2400" s="5"/>
      <c r="N2400" s="5"/>
      <c r="O2400" s="0" t="s">
        <v>12832</v>
      </c>
      <c r="P2400" s="0" t="s">
        <v>12834</v>
      </c>
      <c r="Q2400" s="0" t="s">
        <v>51</v>
      </c>
      <c r="R2400" s="0" t="s">
        <v>52</v>
      </c>
      <c r="S2400" s="0" t="n">
        <v>89</v>
      </c>
      <c r="T2400" s="0" t="n">
        <v>5829</v>
      </c>
      <c r="U2400" s="0" t="n">
        <v>5829</v>
      </c>
      <c r="X2400" s="0" t="n">
        <v>13</v>
      </c>
      <c r="Y2400" s="0" t="s">
        <v>77</v>
      </c>
      <c r="Z2400" s="0" t="n">
        <v>5829</v>
      </c>
      <c r="AA2400" s="0" t="s">
        <v>54</v>
      </c>
      <c r="AB2400" s="0" t="s">
        <v>54</v>
      </c>
      <c r="AD2400" s="0" t="s">
        <v>12637</v>
      </c>
      <c r="AG2400" s="6" t="n">
        <v>42735</v>
      </c>
      <c r="AH2400" s="0" t="n">
        <v>-56</v>
      </c>
      <c r="AI2400" s="0" t="n">
        <v>-59</v>
      </c>
      <c r="AJ2400" s="6" t="n">
        <v>42735</v>
      </c>
      <c r="AK2400" s="0" t="s">
        <v>56</v>
      </c>
      <c r="AM2400" s="0" t="n">
        <v>317</v>
      </c>
      <c r="AN2400" s="0" t="n">
        <v>334</v>
      </c>
      <c r="AO2400" s="0" t="n">
        <v>477</v>
      </c>
      <c r="AP2400" s="0" t="n">
        <v>533</v>
      </c>
      <c r="AQ2400" s="0" t="s">
        <v>12698</v>
      </c>
      <c r="AR2400" s="0" t="s">
        <v>58</v>
      </c>
      <c r="AS2400" s="0" t="s">
        <v>77</v>
      </c>
      <c r="AT2400" s="0" t="n">
        <v>4</v>
      </c>
      <c r="AU2400" s="0" t="n">
        <v>5</v>
      </c>
      <c r="AX2400" s="0" t="s">
        <v>12507</v>
      </c>
    </row>
    <row r="2401" customFormat="false" ht="15" hidden="false" customHeight="false" outlineLevel="0" collapsed="false">
      <c r="A2401" s="0" t="s">
        <v>12835</v>
      </c>
      <c r="B2401" s="0" t="s">
        <v>12491</v>
      </c>
      <c r="C2401" s="0" t="s">
        <v>12836</v>
      </c>
      <c r="E2401" s="1" t="s">
        <v>12836</v>
      </c>
      <c r="G2401" s="5" t="s">
        <v>12836</v>
      </c>
      <c r="H2401" s="5" t="s">
        <v>12837</v>
      </c>
      <c r="I2401" s="5"/>
      <c r="J2401" s="5"/>
      <c r="K2401" s="5"/>
      <c r="L2401" s="5"/>
      <c r="M2401" s="5"/>
      <c r="N2401" s="5"/>
      <c r="Q2401" s="0" t="s">
        <v>51</v>
      </c>
      <c r="R2401" s="0" t="s">
        <v>52</v>
      </c>
      <c r="S2401" s="0" t="n">
        <v>110</v>
      </c>
      <c r="T2401" s="0" t="n">
        <v>2660</v>
      </c>
      <c r="U2401" s="0" t="n">
        <v>2660</v>
      </c>
      <c r="X2401" s="0" t="n">
        <v>3</v>
      </c>
      <c r="Y2401" s="0" t="s">
        <v>53</v>
      </c>
      <c r="AD2401" s="0" t="s">
        <v>12505</v>
      </c>
      <c r="AG2401" s="6" t="n">
        <v>42735</v>
      </c>
      <c r="AH2401" s="0" t="n">
        <v>14</v>
      </c>
      <c r="AI2401" s="0" t="n">
        <v>15</v>
      </c>
      <c r="AJ2401" s="6" t="n">
        <v>42735</v>
      </c>
      <c r="AK2401" s="0" t="s">
        <v>56</v>
      </c>
      <c r="AM2401" s="0" t="n">
        <v>171</v>
      </c>
      <c r="AN2401" s="0" t="n">
        <v>180</v>
      </c>
      <c r="AO2401" s="0" t="n">
        <v>299</v>
      </c>
      <c r="AP2401" s="0" t="n">
        <v>334</v>
      </c>
      <c r="AQ2401" s="0" t="s">
        <v>12698</v>
      </c>
      <c r="AR2401" s="0" t="s">
        <v>58</v>
      </c>
      <c r="AS2401" s="0" t="s">
        <v>53</v>
      </c>
      <c r="AT2401" s="0" t="n">
        <v>0</v>
      </c>
      <c r="AU2401" s="0" t="n">
        <v>0</v>
      </c>
      <c r="AV2401" s="0" t="s">
        <v>12507</v>
      </c>
      <c r="AW2401" s="0" t="s">
        <v>12838</v>
      </c>
      <c r="AX2401" s="0" t="s">
        <v>12507</v>
      </c>
      <c r="AY2401" s="0" t="s">
        <v>12838</v>
      </c>
    </row>
    <row r="2402" customFormat="false" ht="15" hidden="false" customHeight="false" outlineLevel="0" collapsed="false">
      <c r="A2402" s="0" t="s">
        <v>12839</v>
      </c>
      <c r="B2402" s="0" t="s">
        <v>12491</v>
      </c>
      <c r="C2402" s="0" t="s">
        <v>12840</v>
      </c>
      <c r="E2402" s="1" t="s">
        <v>12840</v>
      </c>
      <c r="G2402" s="5" t="s">
        <v>12840</v>
      </c>
      <c r="H2402" s="5"/>
      <c r="I2402" s="5"/>
      <c r="J2402" s="5"/>
      <c r="K2402" s="5"/>
      <c r="L2402" s="5"/>
      <c r="M2402" s="5"/>
      <c r="N2402" s="5"/>
      <c r="O2402" s="0" t="s">
        <v>12841</v>
      </c>
      <c r="P2402" s="0" t="s">
        <v>12842</v>
      </c>
      <c r="Q2402" s="0" t="s">
        <v>51</v>
      </c>
      <c r="R2402" s="0" t="s">
        <v>52</v>
      </c>
      <c r="S2402" s="0" t="n">
        <v>10.608</v>
      </c>
      <c r="T2402" s="0" t="n">
        <v>3011</v>
      </c>
      <c r="U2402" s="0" t="n">
        <v>3011</v>
      </c>
      <c r="V2402" s="0" t="n">
        <v>3012</v>
      </c>
      <c r="X2402" s="0" t="n">
        <v>51</v>
      </c>
      <c r="Y2402" s="0" t="s">
        <v>67</v>
      </c>
      <c r="Z2402" s="0" t="s">
        <v>120</v>
      </c>
      <c r="AA2402" s="0" t="s">
        <v>120</v>
      </c>
      <c r="AB2402" s="0" t="s">
        <v>56</v>
      </c>
      <c r="AC2402" s="0" t="s">
        <v>120</v>
      </c>
      <c r="AD2402" s="0" t="s">
        <v>12843</v>
      </c>
      <c r="AG2402" s="6" t="n">
        <v>42735</v>
      </c>
      <c r="AH2402" s="0" t="n">
        <v>-2.146</v>
      </c>
      <c r="AI2402" s="0" t="n">
        <v>-2.262</v>
      </c>
      <c r="AJ2402" s="6" t="n">
        <v>42735</v>
      </c>
      <c r="AK2402" s="0" t="s">
        <v>56</v>
      </c>
      <c r="AM2402" s="0" t="n">
        <v>11.826</v>
      </c>
      <c r="AN2402" s="0" t="n">
        <v>12.466</v>
      </c>
      <c r="AO2402" s="0" t="n">
        <v>958</v>
      </c>
      <c r="AP2402" s="0" t="n">
        <v>1.063</v>
      </c>
      <c r="AQ2402" s="0" t="s">
        <v>12506</v>
      </c>
      <c r="AR2402" s="0" t="s">
        <v>58</v>
      </c>
      <c r="AS2402" s="0" t="s">
        <v>67</v>
      </c>
      <c r="AT2402" s="0" t="n">
        <v>128</v>
      </c>
      <c r="AU2402" s="0" t="n">
        <v>25</v>
      </c>
      <c r="AX2402" s="0" t="s">
        <v>12507</v>
      </c>
    </row>
    <row r="2403" customFormat="false" ht="15" hidden="false" customHeight="false" outlineLevel="0" collapsed="false">
      <c r="A2403" s="0" t="s">
        <v>12844</v>
      </c>
      <c r="B2403" s="0" t="s">
        <v>12491</v>
      </c>
      <c r="C2403" s="0" t="s">
        <v>12845</v>
      </c>
      <c r="E2403" s="1" t="s">
        <v>12845</v>
      </c>
      <c r="G2403" s="5" t="s">
        <v>12845</v>
      </c>
      <c r="H2403" s="5"/>
      <c r="I2403" s="5"/>
      <c r="J2403" s="5"/>
      <c r="K2403" s="5"/>
      <c r="L2403" s="5"/>
      <c r="M2403" s="5"/>
      <c r="N2403" s="5"/>
      <c r="O2403" s="0" t="s">
        <v>12845</v>
      </c>
      <c r="P2403" s="0" t="s">
        <v>12846</v>
      </c>
      <c r="Q2403" s="0" t="s">
        <v>51</v>
      </c>
      <c r="R2403" s="0" t="s">
        <v>52</v>
      </c>
      <c r="S2403" s="0" t="n">
        <v>17.095</v>
      </c>
      <c r="T2403" s="0" t="n">
        <v>2059</v>
      </c>
      <c r="U2403" s="0" t="n">
        <v>2059</v>
      </c>
      <c r="X2403" s="0" t="n">
        <v>89</v>
      </c>
      <c r="Y2403" s="0" t="s">
        <v>77</v>
      </c>
      <c r="Z2403" s="0" t="n">
        <v>2059</v>
      </c>
      <c r="AA2403" s="0" t="s">
        <v>54</v>
      </c>
      <c r="AB2403" s="0" t="s">
        <v>54</v>
      </c>
      <c r="AD2403" s="0" t="s">
        <v>12505</v>
      </c>
      <c r="AG2403" s="6" t="n">
        <v>42735</v>
      </c>
      <c r="AH2403" s="0" t="n">
        <v>1.006</v>
      </c>
      <c r="AI2403" s="0" t="n">
        <v>1.06</v>
      </c>
      <c r="AJ2403" s="6" t="n">
        <v>42735</v>
      </c>
      <c r="AK2403" s="0" t="s">
        <v>56</v>
      </c>
      <c r="AM2403" s="0" t="n">
        <v>16.082</v>
      </c>
      <c r="AN2403" s="0" t="n">
        <v>16.952</v>
      </c>
      <c r="AO2403" s="0" t="n">
        <v>15.873</v>
      </c>
      <c r="AP2403" s="0" t="n">
        <v>17.736</v>
      </c>
      <c r="AQ2403" s="0" t="s">
        <v>12506</v>
      </c>
      <c r="AR2403" s="0" t="s">
        <v>58</v>
      </c>
      <c r="AS2403" s="0" t="s">
        <v>77</v>
      </c>
      <c r="AT2403" s="0" t="n">
        <v>39</v>
      </c>
      <c r="AU2403" s="0" t="n">
        <v>48</v>
      </c>
      <c r="AX2403" s="0" t="s">
        <v>12507</v>
      </c>
      <c r="AY2403" s="0" t="s">
        <v>12847</v>
      </c>
    </row>
    <row r="2404" customFormat="false" ht="15" hidden="false" customHeight="false" outlineLevel="0" collapsed="false">
      <c r="A2404" s="0" t="s">
        <v>12848</v>
      </c>
      <c r="B2404" s="0" t="s">
        <v>12491</v>
      </c>
      <c r="C2404" s="0" t="s">
        <v>12849</v>
      </c>
      <c r="E2404" s="1" t="s">
        <v>12849</v>
      </c>
      <c r="G2404" s="5" t="s">
        <v>12849</v>
      </c>
      <c r="H2404" s="5" t="s">
        <v>12850</v>
      </c>
      <c r="I2404" s="5" t="s">
        <v>12851</v>
      </c>
      <c r="J2404" s="5"/>
      <c r="K2404" s="5"/>
      <c r="L2404" s="5"/>
      <c r="M2404" s="5"/>
      <c r="N2404" s="5"/>
      <c r="O2404" s="0" t="s">
        <v>12849</v>
      </c>
      <c r="P2404" s="0" t="s">
        <v>12852</v>
      </c>
      <c r="Q2404" s="0" t="s">
        <v>51</v>
      </c>
      <c r="R2404" s="0" t="s">
        <v>52</v>
      </c>
      <c r="S2404" s="0" t="n">
        <v>3.338</v>
      </c>
      <c r="T2404" s="0" t="n">
        <v>2599</v>
      </c>
      <c r="U2404" s="0" t="n">
        <v>2599</v>
      </c>
      <c r="V2404" s="0" t="n">
        <v>2932</v>
      </c>
      <c r="X2404" s="0" t="n">
        <v>79</v>
      </c>
      <c r="Y2404" s="0" t="s">
        <v>77</v>
      </c>
      <c r="Z2404" s="0" t="n">
        <v>2599</v>
      </c>
      <c r="AA2404" s="0" t="s">
        <v>54</v>
      </c>
      <c r="AB2404" s="0" t="s">
        <v>54</v>
      </c>
      <c r="AD2404" s="0" t="s">
        <v>12505</v>
      </c>
      <c r="AG2404" s="6" t="n">
        <v>42735</v>
      </c>
      <c r="AH2404" s="0" t="n">
        <v>71</v>
      </c>
      <c r="AI2404" s="0" t="n">
        <v>75</v>
      </c>
      <c r="AJ2404" s="6" t="n">
        <v>42735</v>
      </c>
      <c r="AK2404" s="0" t="s">
        <v>56</v>
      </c>
      <c r="AM2404" s="0" t="n">
        <v>4.065</v>
      </c>
      <c r="AN2404" s="0" t="n">
        <v>4.285</v>
      </c>
      <c r="AO2404" s="0" t="n">
        <v>490</v>
      </c>
      <c r="AP2404" s="0" t="n">
        <v>548</v>
      </c>
      <c r="AQ2404" s="0" t="s">
        <v>12506</v>
      </c>
      <c r="AR2404" s="0" t="s">
        <v>58</v>
      </c>
      <c r="AS2404" s="0" t="s">
        <v>77</v>
      </c>
      <c r="AT2404" s="0" t="n">
        <v>16</v>
      </c>
      <c r="AU2404" s="0" t="n">
        <v>20</v>
      </c>
      <c r="AX2404" s="0" t="s">
        <v>12507</v>
      </c>
    </row>
    <row r="2405" customFormat="false" ht="15" hidden="false" customHeight="false" outlineLevel="0" collapsed="false">
      <c r="A2405" s="0" t="s">
        <v>12853</v>
      </c>
      <c r="B2405" s="0" t="s">
        <v>12491</v>
      </c>
      <c r="C2405" s="0" t="s">
        <v>12854</v>
      </c>
      <c r="E2405" s="1" t="s">
        <v>12854</v>
      </c>
      <c r="G2405" s="5" t="s">
        <v>12854</v>
      </c>
      <c r="H2405" s="5"/>
      <c r="I2405" s="5"/>
      <c r="J2405" s="5"/>
      <c r="K2405" s="5"/>
      <c r="L2405" s="5"/>
      <c r="M2405" s="5"/>
      <c r="N2405" s="5"/>
      <c r="O2405" s="0" t="s">
        <v>12854</v>
      </c>
      <c r="P2405" s="0" t="s">
        <v>12855</v>
      </c>
      <c r="Q2405" s="0" t="s">
        <v>51</v>
      </c>
      <c r="R2405" s="0" t="s">
        <v>52</v>
      </c>
      <c r="S2405" s="0" t="n">
        <v>45.815</v>
      </c>
      <c r="T2405" s="0" t="n">
        <v>2640</v>
      </c>
      <c r="U2405" s="0" t="n">
        <v>2640</v>
      </c>
      <c r="V2405" s="0" t="n">
        <v>1820</v>
      </c>
      <c r="X2405" s="0" t="n">
        <v>446</v>
      </c>
      <c r="Y2405" s="0" t="s">
        <v>77</v>
      </c>
      <c r="Z2405" s="0" t="n">
        <v>2640</v>
      </c>
      <c r="AA2405" s="0" t="s">
        <v>54</v>
      </c>
      <c r="AB2405" s="0" t="s">
        <v>54</v>
      </c>
      <c r="AD2405" s="0" t="s">
        <v>12505</v>
      </c>
      <c r="AG2405" s="6" t="n">
        <v>42735</v>
      </c>
      <c r="AH2405" s="0" t="n">
        <v>60</v>
      </c>
      <c r="AI2405" s="0" t="n">
        <v>64</v>
      </c>
      <c r="AJ2405" s="6" t="n">
        <v>42735</v>
      </c>
      <c r="AK2405" s="0" t="s">
        <v>56</v>
      </c>
      <c r="AM2405" s="0" t="n">
        <v>29.717</v>
      </c>
      <c r="AN2405" s="0" t="n">
        <v>31.324</v>
      </c>
      <c r="AO2405" s="0" t="n">
        <v>11.085</v>
      </c>
      <c r="AP2405" s="0" t="n">
        <v>12.386</v>
      </c>
      <c r="AQ2405" s="0" t="s">
        <v>12506</v>
      </c>
      <c r="AR2405" s="0" t="s">
        <v>58</v>
      </c>
      <c r="AS2405" s="0" t="s">
        <v>77</v>
      </c>
      <c r="AT2405" s="0" t="n">
        <v>121</v>
      </c>
      <c r="AU2405" s="0" t="n">
        <v>145</v>
      </c>
      <c r="AX2405" s="0" t="s">
        <v>12507</v>
      </c>
      <c r="AY2405" s="0" t="s">
        <v>12856</v>
      </c>
    </row>
    <row r="2406" customFormat="false" ht="15" hidden="false" customHeight="false" outlineLevel="0" collapsed="false">
      <c r="A2406" s="0" t="s">
        <v>12857</v>
      </c>
      <c r="B2406" s="0" t="s">
        <v>12491</v>
      </c>
      <c r="C2406" s="0" t="s">
        <v>12858</v>
      </c>
      <c r="D2406" s="1" t="s">
        <v>12859</v>
      </c>
      <c r="E2406" s="1" t="s">
        <v>12859</v>
      </c>
      <c r="G2406" s="5" t="s">
        <v>12859</v>
      </c>
      <c r="H2406" s="5"/>
      <c r="I2406" s="5"/>
      <c r="J2406" s="5"/>
      <c r="K2406" s="5"/>
      <c r="L2406" s="5"/>
      <c r="M2406" s="5"/>
      <c r="N2406" s="5"/>
      <c r="O2406" s="0" t="s">
        <v>12858</v>
      </c>
      <c r="P2406" s="0" t="s">
        <v>12860</v>
      </c>
      <c r="Q2406" s="0" t="s">
        <v>51</v>
      </c>
      <c r="R2406" s="0" t="s">
        <v>52</v>
      </c>
      <c r="S2406" s="0" t="n">
        <v>142</v>
      </c>
      <c r="T2406" s="0" t="n">
        <v>2899</v>
      </c>
      <c r="U2406" s="0" t="n">
        <v>2899</v>
      </c>
      <c r="X2406" s="0" t="n">
        <v>2</v>
      </c>
      <c r="Y2406" s="0" t="s">
        <v>53</v>
      </c>
      <c r="Z2406" s="0" t="n">
        <v>2899</v>
      </c>
      <c r="AA2406" s="0" t="s">
        <v>54</v>
      </c>
      <c r="AB2406" s="0" t="s">
        <v>54</v>
      </c>
      <c r="AD2406" s="0" t="s">
        <v>12505</v>
      </c>
      <c r="AG2406" s="6" t="n">
        <v>42735</v>
      </c>
      <c r="AH2406" s="0" t="n">
        <v>23</v>
      </c>
      <c r="AI2406" s="0" t="n">
        <v>25</v>
      </c>
      <c r="AJ2406" s="6" t="n">
        <v>42735</v>
      </c>
      <c r="AK2406" s="0" t="s">
        <v>56</v>
      </c>
      <c r="AM2406" s="0" t="n">
        <v>153</v>
      </c>
      <c r="AN2406" s="0" t="n">
        <v>161</v>
      </c>
      <c r="AO2406" s="0" t="n">
        <v>659</v>
      </c>
      <c r="AP2406" s="0" t="n">
        <v>737</v>
      </c>
      <c r="AQ2406" s="0" t="s">
        <v>12698</v>
      </c>
      <c r="AR2406" s="0" t="s">
        <v>58</v>
      </c>
      <c r="AS2406" s="0" t="s">
        <v>53</v>
      </c>
      <c r="AT2406" s="0" t="n">
        <v>3</v>
      </c>
      <c r="AU2406" s="0" t="n">
        <v>2</v>
      </c>
      <c r="AX2406" s="0" t="s">
        <v>12507</v>
      </c>
      <c r="AY2406" s="0" t="s">
        <v>12861</v>
      </c>
    </row>
    <row r="2407" customFormat="false" ht="15" hidden="false" customHeight="false" outlineLevel="0" collapsed="false">
      <c r="A2407" s="0" t="s">
        <v>12862</v>
      </c>
      <c r="B2407" s="0" t="s">
        <v>12491</v>
      </c>
      <c r="C2407" s="0" t="s">
        <v>12863</v>
      </c>
      <c r="E2407" s="1" t="s">
        <v>12863</v>
      </c>
      <c r="G2407" s="5" t="s">
        <v>12863</v>
      </c>
      <c r="H2407" s="5" t="s">
        <v>12864</v>
      </c>
      <c r="I2407" s="5"/>
      <c r="J2407" s="5"/>
      <c r="K2407" s="5"/>
      <c r="L2407" s="5"/>
      <c r="M2407" s="5"/>
      <c r="N2407" s="5"/>
      <c r="Q2407" s="0" t="s">
        <v>51</v>
      </c>
      <c r="R2407" s="0" t="s">
        <v>52</v>
      </c>
      <c r="S2407" s="0" t="n">
        <v>60</v>
      </c>
      <c r="T2407" s="0" t="n">
        <v>6311</v>
      </c>
      <c r="U2407" s="0" t="n">
        <v>6311</v>
      </c>
      <c r="W2407" s="0" t="s">
        <v>12865</v>
      </c>
      <c r="X2407" s="0" t="n">
        <v>0</v>
      </c>
      <c r="Y2407" s="0" t="s">
        <v>7940</v>
      </c>
      <c r="AD2407" s="0" t="s">
        <v>12637</v>
      </c>
      <c r="AG2407" s="6" t="n">
        <v>42735</v>
      </c>
      <c r="AH2407" s="0" t="n">
        <v>-3</v>
      </c>
      <c r="AI2407" s="0" t="n">
        <v>-3</v>
      </c>
      <c r="AJ2407" s="6" t="n">
        <v>42735</v>
      </c>
      <c r="AK2407" s="0" t="s">
        <v>56</v>
      </c>
      <c r="AM2407" s="0" t="n">
        <v>75</v>
      </c>
      <c r="AN2407" s="0" t="n">
        <v>79</v>
      </c>
      <c r="AO2407" s="0" t="n">
        <v>123</v>
      </c>
      <c r="AP2407" s="0" t="n">
        <v>138</v>
      </c>
      <c r="AQ2407" s="0" t="s">
        <v>12698</v>
      </c>
      <c r="AR2407" s="0" t="s">
        <v>58</v>
      </c>
      <c r="AS2407" s="0" t="s">
        <v>7940</v>
      </c>
      <c r="AT2407" s="0" t="n">
        <v>0</v>
      </c>
      <c r="AU2407" s="0" t="n">
        <v>0</v>
      </c>
      <c r="AX2407" s="0" t="s">
        <v>12507</v>
      </c>
    </row>
    <row r="2408" customFormat="false" ht="15" hidden="false" customHeight="false" outlineLevel="0" collapsed="false">
      <c r="A2408" s="0" t="s">
        <v>12866</v>
      </c>
      <c r="B2408" s="0" t="s">
        <v>12491</v>
      </c>
      <c r="C2408" s="0" t="s">
        <v>12867</v>
      </c>
      <c r="E2408" s="1" t="s">
        <v>12867</v>
      </c>
      <c r="G2408" s="5" t="s">
        <v>12867</v>
      </c>
      <c r="H2408" s="5"/>
      <c r="I2408" s="5"/>
      <c r="J2408" s="5"/>
      <c r="K2408" s="5"/>
      <c r="L2408" s="5"/>
      <c r="M2408" s="5"/>
      <c r="N2408" s="5"/>
      <c r="Q2408" s="0" t="s">
        <v>51</v>
      </c>
      <c r="R2408" s="0" t="s">
        <v>52</v>
      </c>
      <c r="S2408" s="0" t="n">
        <v>440</v>
      </c>
      <c r="T2408" s="0" t="n">
        <v>2120</v>
      </c>
      <c r="U2408" s="0" t="n">
        <v>2120</v>
      </c>
      <c r="X2408" s="0" t="n">
        <v>0</v>
      </c>
      <c r="Y2408" s="0" t="s">
        <v>120</v>
      </c>
      <c r="AD2408" s="0" t="s">
        <v>12505</v>
      </c>
      <c r="AG2408" s="6" t="n">
        <v>42735</v>
      </c>
      <c r="AH2408" s="0" t="n">
        <v>28</v>
      </c>
      <c r="AI2408" s="0" t="n">
        <v>29</v>
      </c>
      <c r="AJ2408" s="6" t="n">
        <v>42735</v>
      </c>
      <c r="AK2408" s="0" t="n">
        <v>1.421</v>
      </c>
      <c r="AL2408" s="6" t="n">
        <v>42735</v>
      </c>
      <c r="AM2408" s="0" t="n">
        <v>684</v>
      </c>
      <c r="AN2408" s="0" t="n">
        <v>721</v>
      </c>
      <c r="AO2408" s="0" t="n">
        <v>741</v>
      </c>
      <c r="AP2408" s="0" t="n">
        <v>781</v>
      </c>
      <c r="AQ2408" s="0" t="s">
        <v>189</v>
      </c>
      <c r="AR2408" s="0" t="s">
        <v>189</v>
      </c>
      <c r="AS2408" s="0" t="s">
        <v>120</v>
      </c>
      <c r="AT2408" s="0" t="n">
        <v>0</v>
      </c>
      <c r="AU2408" s="0" t="n">
        <v>0</v>
      </c>
      <c r="AW2408" s="0" t="s">
        <v>12567</v>
      </c>
      <c r="AX2408" s="0" t="s">
        <v>12507</v>
      </c>
      <c r="AY2408" s="0" t="s">
        <v>12868</v>
      </c>
    </row>
    <row r="2409" customFormat="false" ht="15" hidden="false" customHeight="false" outlineLevel="0" collapsed="false">
      <c r="A2409" s="0" t="s">
        <v>12869</v>
      </c>
      <c r="B2409" s="0" t="s">
        <v>12491</v>
      </c>
      <c r="C2409" s="0" t="s">
        <v>12870</v>
      </c>
      <c r="E2409" s="1" t="s">
        <v>12870</v>
      </c>
      <c r="G2409" s="5" t="s">
        <v>12870</v>
      </c>
      <c r="H2409" s="5" t="s">
        <v>12871</v>
      </c>
      <c r="I2409" s="5"/>
      <c r="J2409" s="5"/>
      <c r="K2409" s="5"/>
      <c r="L2409" s="5"/>
      <c r="M2409" s="5"/>
      <c r="N2409" s="5"/>
      <c r="Q2409" s="0" t="s">
        <v>51</v>
      </c>
      <c r="R2409" s="0" t="s">
        <v>52</v>
      </c>
      <c r="S2409" s="0" t="n">
        <v>173</v>
      </c>
      <c r="T2409" s="0" t="n">
        <v>7112</v>
      </c>
      <c r="U2409" s="0" t="n">
        <v>7112</v>
      </c>
      <c r="X2409" s="0" t="n">
        <v>0</v>
      </c>
      <c r="Y2409" s="0" t="s">
        <v>298</v>
      </c>
      <c r="AD2409" s="0" t="s">
        <v>12809</v>
      </c>
      <c r="AG2409" s="6" t="n">
        <v>42735</v>
      </c>
      <c r="AH2409" s="0" t="n">
        <v>0</v>
      </c>
      <c r="AI2409" s="0" t="n">
        <v>0</v>
      </c>
      <c r="AJ2409" s="6" t="n">
        <v>42735</v>
      </c>
      <c r="AK2409" s="0" t="n">
        <v>184</v>
      </c>
      <c r="AL2409" s="6" t="n">
        <v>42369</v>
      </c>
      <c r="AM2409" s="0" t="n">
        <v>82</v>
      </c>
      <c r="AN2409" s="0" t="n">
        <v>86</v>
      </c>
      <c r="AO2409" s="0" t="s">
        <v>56</v>
      </c>
      <c r="AP2409" s="0" t="s">
        <v>56</v>
      </c>
      <c r="AQ2409" s="0" t="s">
        <v>70</v>
      </c>
      <c r="AR2409" s="0" t="s">
        <v>70</v>
      </c>
      <c r="AS2409" s="0" t="s">
        <v>298</v>
      </c>
      <c r="AT2409" s="0" t="n">
        <v>0</v>
      </c>
      <c r="AU2409" s="0" t="n">
        <v>0</v>
      </c>
      <c r="AX2409" s="0" t="s">
        <v>12507</v>
      </c>
    </row>
    <row r="2410" customFormat="false" ht="15" hidden="false" customHeight="false" outlineLevel="0" collapsed="false">
      <c r="A2410" s="0" t="s">
        <v>12872</v>
      </c>
      <c r="B2410" s="0" t="s">
        <v>12491</v>
      </c>
      <c r="C2410" s="0" t="s">
        <v>12873</v>
      </c>
      <c r="E2410" s="1" t="s">
        <v>12873</v>
      </c>
      <c r="G2410" s="5" t="s">
        <v>12873</v>
      </c>
      <c r="H2410" s="5"/>
      <c r="I2410" s="5"/>
      <c r="J2410" s="5"/>
      <c r="K2410" s="5"/>
      <c r="L2410" s="5"/>
      <c r="M2410" s="5"/>
      <c r="N2410" s="5"/>
      <c r="O2410" s="0" t="s">
        <v>12873</v>
      </c>
      <c r="P2410" s="0" t="s">
        <v>12874</v>
      </c>
      <c r="Q2410" s="0" t="s">
        <v>51</v>
      </c>
      <c r="R2410" s="0" t="s">
        <v>52</v>
      </c>
      <c r="S2410" s="0" t="n">
        <v>32.702</v>
      </c>
      <c r="T2410" s="0" t="n">
        <v>610</v>
      </c>
      <c r="U2410" s="0" t="n">
        <v>610</v>
      </c>
      <c r="W2410" s="0" t="s">
        <v>12875</v>
      </c>
      <c r="X2410" s="0" t="n">
        <v>301</v>
      </c>
      <c r="Y2410" s="0" t="s">
        <v>77</v>
      </c>
      <c r="Z2410" s="0" t="n">
        <v>610</v>
      </c>
      <c r="AA2410" s="0" t="s">
        <v>54</v>
      </c>
      <c r="AB2410" s="0" t="s">
        <v>54</v>
      </c>
      <c r="AD2410" s="0" t="s">
        <v>12505</v>
      </c>
      <c r="AG2410" s="6" t="n">
        <v>42735</v>
      </c>
      <c r="AH2410" s="0" t="n">
        <v>1.312</v>
      </c>
      <c r="AI2410" s="0" t="n">
        <v>1.383</v>
      </c>
      <c r="AJ2410" s="6" t="n">
        <v>42735</v>
      </c>
      <c r="AK2410" s="0" t="s">
        <v>56</v>
      </c>
      <c r="AM2410" s="0" t="n">
        <v>25.576</v>
      </c>
      <c r="AN2410" s="0" t="n">
        <v>26.96</v>
      </c>
      <c r="AO2410" s="0" t="n">
        <v>11.555</v>
      </c>
      <c r="AP2410" s="0" t="n">
        <v>12.911</v>
      </c>
      <c r="AQ2410" s="0" t="s">
        <v>12506</v>
      </c>
      <c r="AR2410" s="0" t="s">
        <v>58</v>
      </c>
      <c r="AS2410" s="0" t="s">
        <v>77</v>
      </c>
      <c r="AT2410" s="0" t="n">
        <v>65</v>
      </c>
      <c r="AU2410" s="0" t="n">
        <v>122</v>
      </c>
      <c r="AV2410" s="0" t="s">
        <v>12876</v>
      </c>
      <c r="AX2410" s="0" t="s">
        <v>12507</v>
      </c>
      <c r="AY2410" s="0" t="s">
        <v>12876</v>
      </c>
    </row>
    <row r="2411" customFormat="false" ht="15" hidden="false" customHeight="false" outlineLevel="0" collapsed="false">
      <c r="A2411" s="0" t="s">
        <v>12877</v>
      </c>
      <c r="B2411" s="0" t="s">
        <v>12491</v>
      </c>
      <c r="C2411" s="0" t="s">
        <v>12878</v>
      </c>
      <c r="E2411" s="1" t="s">
        <v>12878</v>
      </c>
      <c r="G2411" s="5" t="s">
        <v>12878</v>
      </c>
      <c r="H2411" s="5"/>
      <c r="I2411" s="5"/>
      <c r="J2411" s="5"/>
      <c r="K2411" s="5"/>
      <c r="L2411" s="5"/>
      <c r="M2411" s="5"/>
      <c r="N2411" s="5"/>
      <c r="O2411" s="0" t="s">
        <v>12878</v>
      </c>
      <c r="P2411" s="0" t="s">
        <v>12879</v>
      </c>
      <c r="Q2411" s="0" t="s">
        <v>51</v>
      </c>
      <c r="R2411" s="0" t="s">
        <v>52</v>
      </c>
      <c r="S2411" s="0" t="n">
        <v>12.051</v>
      </c>
      <c r="T2411" s="0" t="n">
        <v>1081</v>
      </c>
      <c r="U2411" s="0" t="n">
        <v>1081</v>
      </c>
      <c r="V2411" s="0" t="n">
        <v>1042</v>
      </c>
      <c r="X2411" s="0" t="n">
        <v>354</v>
      </c>
      <c r="Y2411" s="0" t="s">
        <v>77</v>
      </c>
      <c r="Z2411" s="0" t="n">
        <v>1081</v>
      </c>
      <c r="AA2411" s="0" t="s">
        <v>54</v>
      </c>
      <c r="AB2411" s="0" t="s">
        <v>54</v>
      </c>
      <c r="AD2411" s="0" t="s">
        <v>12505</v>
      </c>
      <c r="AG2411" s="6" t="n">
        <v>42735</v>
      </c>
      <c r="AH2411" s="0" t="n">
        <v>217</v>
      </c>
      <c r="AI2411" s="0" t="n">
        <v>228</v>
      </c>
      <c r="AJ2411" s="6" t="n">
        <v>42735</v>
      </c>
      <c r="AK2411" s="0" t="s">
        <v>56</v>
      </c>
      <c r="AM2411" s="0" t="n">
        <v>12.377</v>
      </c>
      <c r="AN2411" s="0" t="n">
        <v>13.046</v>
      </c>
      <c r="AO2411" s="0" t="n">
        <v>3.852</v>
      </c>
      <c r="AP2411" s="0" t="n">
        <v>4.304</v>
      </c>
      <c r="AQ2411" s="0" t="s">
        <v>12506</v>
      </c>
      <c r="AR2411" s="0" t="s">
        <v>58</v>
      </c>
      <c r="AS2411" s="0" t="s">
        <v>77</v>
      </c>
      <c r="AT2411" s="0" t="n">
        <v>70</v>
      </c>
      <c r="AU2411" s="0" t="n">
        <v>101</v>
      </c>
      <c r="AV2411" s="0" t="s">
        <v>12507</v>
      </c>
      <c r="AW2411" s="0" t="s">
        <v>12880</v>
      </c>
      <c r="AX2411" s="0" t="s">
        <v>12507</v>
      </c>
    </row>
    <row r="2412" customFormat="false" ht="15" hidden="false" customHeight="false" outlineLevel="0" collapsed="false">
      <c r="A2412" s="0" t="s">
        <v>12881</v>
      </c>
      <c r="B2412" s="0" t="s">
        <v>12491</v>
      </c>
      <c r="C2412" s="0" t="s">
        <v>12882</v>
      </c>
      <c r="E2412" s="1" t="s">
        <v>12882</v>
      </c>
      <c r="G2412" s="5" t="s">
        <v>12882</v>
      </c>
      <c r="H2412" s="5"/>
      <c r="I2412" s="5"/>
      <c r="J2412" s="5"/>
      <c r="K2412" s="5"/>
      <c r="L2412" s="5"/>
      <c r="M2412" s="5"/>
      <c r="N2412" s="5"/>
      <c r="O2412" s="0" t="s">
        <v>12882</v>
      </c>
      <c r="P2412" s="0" t="s">
        <v>12883</v>
      </c>
      <c r="Q2412" s="0" t="s">
        <v>451</v>
      </c>
      <c r="R2412" s="0" t="s">
        <v>52</v>
      </c>
      <c r="S2412" s="0" t="n">
        <v>8.549</v>
      </c>
      <c r="T2412" s="0" t="n">
        <v>6492</v>
      </c>
      <c r="U2412" s="0" t="n">
        <v>6492</v>
      </c>
      <c r="X2412" s="0" t="n">
        <v>966</v>
      </c>
      <c r="Y2412" s="0" t="s">
        <v>53</v>
      </c>
      <c r="Z2412" s="0" t="n">
        <v>6492</v>
      </c>
      <c r="AA2412" s="0" t="s">
        <v>54</v>
      </c>
      <c r="AB2412" s="0" t="s">
        <v>54</v>
      </c>
      <c r="AD2412" s="0" t="s">
        <v>12505</v>
      </c>
      <c r="AG2412" s="6" t="n">
        <v>42735</v>
      </c>
      <c r="AH2412" s="0" t="n">
        <v>1.719</v>
      </c>
      <c r="AI2412" s="0" t="n">
        <v>1.812</v>
      </c>
      <c r="AJ2412" s="6" t="n">
        <v>42735</v>
      </c>
      <c r="AK2412" s="0" t="s">
        <v>56</v>
      </c>
      <c r="AM2412" s="0" t="n">
        <v>294.905</v>
      </c>
      <c r="AN2412" s="0" t="n">
        <v>310.859</v>
      </c>
      <c r="AO2412" s="0" t="n">
        <v>18.271</v>
      </c>
      <c r="AP2412" s="0" t="n">
        <v>20.415</v>
      </c>
      <c r="AQ2412" s="0" t="s">
        <v>12506</v>
      </c>
      <c r="AR2412" s="0" t="s">
        <v>58</v>
      </c>
      <c r="AS2412" s="0" t="s">
        <v>53</v>
      </c>
      <c r="AT2412" s="0" t="n">
        <v>62</v>
      </c>
      <c r="AU2412" s="0" t="n">
        <v>141</v>
      </c>
      <c r="AX2412" s="0" t="s">
        <v>12507</v>
      </c>
      <c r="AY2412" s="0" t="s">
        <v>12884</v>
      </c>
    </row>
    <row r="2413" customFormat="false" ht="15" hidden="false" customHeight="false" outlineLevel="0" collapsed="false">
      <c r="A2413" s="0" t="s">
        <v>12885</v>
      </c>
      <c r="B2413" s="0" t="s">
        <v>12491</v>
      </c>
      <c r="C2413" s="0" t="s">
        <v>12886</v>
      </c>
      <c r="E2413" s="1" t="s">
        <v>12886</v>
      </c>
      <c r="G2413" s="5" t="s">
        <v>12886</v>
      </c>
      <c r="H2413" s="5"/>
      <c r="I2413" s="5"/>
      <c r="J2413" s="5"/>
      <c r="K2413" s="5"/>
      <c r="L2413" s="5"/>
      <c r="M2413" s="5"/>
      <c r="N2413" s="5"/>
      <c r="Q2413" s="0" t="s">
        <v>51</v>
      </c>
      <c r="R2413" s="0" t="s">
        <v>119</v>
      </c>
      <c r="S2413" s="0" t="n">
        <v>6</v>
      </c>
      <c r="T2413" s="0" t="n">
        <v>7490</v>
      </c>
      <c r="U2413" s="0" t="n">
        <v>7490</v>
      </c>
      <c r="W2413" s="0" t="s">
        <v>12887</v>
      </c>
      <c r="X2413" s="0" t="n">
        <v>0</v>
      </c>
      <c r="Y2413" s="0" t="s">
        <v>128</v>
      </c>
      <c r="AD2413" s="0" t="s">
        <v>12505</v>
      </c>
      <c r="AG2413" s="6" t="n">
        <v>42735</v>
      </c>
      <c r="AH2413" s="0" t="n">
        <v>-3</v>
      </c>
      <c r="AI2413" s="0" t="n">
        <v>-3</v>
      </c>
      <c r="AJ2413" s="6" t="n">
        <v>42735</v>
      </c>
      <c r="AK2413" s="0" t="n">
        <v>30</v>
      </c>
      <c r="AL2413" s="6" t="n">
        <v>42735</v>
      </c>
      <c r="AM2413" s="0" t="n">
        <v>33</v>
      </c>
      <c r="AN2413" s="0" t="n">
        <v>35</v>
      </c>
      <c r="AO2413" s="0" t="s">
        <v>56</v>
      </c>
      <c r="AP2413" s="0" t="s">
        <v>56</v>
      </c>
      <c r="AQ2413" s="0" t="s">
        <v>70</v>
      </c>
      <c r="AR2413" s="0" t="s">
        <v>70</v>
      </c>
      <c r="AS2413" s="0" t="s">
        <v>128</v>
      </c>
      <c r="AT2413" s="0" t="n">
        <v>0</v>
      </c>
      <c r="AU2413" s="0" t="n">
        <v>0</v>
      </c>
      <c r="AX2413" s="0" t="s">
        <v>12507</v>
      </c>
    </row>
    <row r="2414" customFormat="false" ht="15" hidden="false" customHeight="false" outlineLevel="0" collapsed="false">
      <c r="A2414" s="0" t="s">
        <v>12888</v>
      </c>
      <c r="B2414" s="0" t="s">
        <v>12491</v>
      </c>
      <c r="C2414" s="0" t="s">
        <v>12889</v>
      </c>
      <c r="E2414" s="1" t="s">
        <v>12889</v>
      </c>
      <c r="G2414" s="5" t="s">
        <v>12889</v>
      </c>
      <c r="H2414" s="5"/>
      <c r="I2414" s="5"/>
      <c r="J2414" s="5"/>
      <c r="K2414" s="5"/>
      <c r="L2414" s="5"/>
      <c r="M2414" s="5"/>
      <c r="N2414" s="5"/>
      <c r="O2414" s="0" t="s">
        <v>12889</v>
      </c>
      <c r="P2414" s="0" t="s">
        <v>12890</v>
      </c>
      <c r="Q2414" s="0" t="s">
        <v>51</v>
      </c>
      <c r="R2414" s="0" t="s">
        <v>52</v>
      </c>
      <c r="S2414" s="0" t="n">
        <v>5.479</v>
      </c>
      <c r="T2414" s="0" t="n">
        <v>2211</v>
      </c>
      <c r="U2414" s="0" t="n">
        <v>2211</v>
      </c>
      <c r="X2414" s="0" t="n">
        <v>153</v>
      </c>
      <c r="Y2414" s="0" t="s">
        <v>77</v>
      </c>
      <c r="Z2414" s="0" t="n">
        <v>2211</v>
      </c>
      <c r="AA2414" s="0" t="s">
        <v>54</v>
      </c>
      <c r="AB2414" s="0" t="s">
        <v>54</v>
      </c>
      <c r="AD2414" s="0" t="s">
        <v>12505</v>
      </c>
      <c r="AG2414" s="6" t="n">
        <v>42735</v>
      </c>
      <c r="AH2414" s="0" t="n">
        <v>685</v>
      </c>
      <c r="AI2414" s="0" t="n">
        <v>722</v>
      </c>
      <c r="AJ2414" s="6" t="n">
        <v>42735</v>
      </c>
      <c r="AK2414" s="0" t="s">
        <v>56</v>
      </c>
      <c r="AM2414" s="0" t="n">
        <v>7.553</v>
      </c>
      <c r="AN2414" s="0" t="n">
        <v>7.962</v>
      </c>
      <c r="AO2414" s="0" t="n">
        <v>6.37</v>
      </c>
      <c r="AP2414" s="0" t="n">
        <v>7.117</v>
      </c>
      <c r="AQ2414" s="0" t="s">
        <v>12506</v>
      </c>
      <c r="AR2414" s="0" t="s">
        <v>58</v>
      </c>
      <c r="AS2414" s="0" t="s">
        <v>77</v>
      </c>
      <c r="AT2414" s="0" t="n">
        <v>44</v>
      </c>
      <c r="AU2414" s="0" t="n">
        <v>46</v>
      </c>
      <c r="AX2414" s="0" t="s">
        <v>12507</v>
      </c>
    </row>
    <row r="2415" customFormat="false" ht="15" hidden="false" customHeight="false" outlineLevel="0" collapsed="false">
      <c r="A2415" s="0" t="s">
        <v>12891</v>
      </c>
      <c r="B2415" s="0" t="s">
        <v>12491</v>
      </c>
      <c r="C2415" s="0" t="s">
        <v>12892</v>
      </c>
      <c r="E2415" s="1" t="s">
        <v>12892</v>
      </c>
      <c r="G2415" s="5" t="s">
        <v>12892</v>
      </c>
      <c r="H2415" s="5" t="s">
        <v>12605</v>
      </c>
      <c r="I2415" s="5"/>
      <c r="J2415" s="5"/>
      <c r="K2415" s="5"/>
      <c r="L2415" s="5"/>
      <c r="M2415" s="5"/>
      <c r="N2415" s="5"/>
      <c r="Q2415" s="0" t="s">
        <v>51</v>
      </c>
      <c r="R2415" s="0" t="s">
        <v>52</v>
      </c>
      <c r="S2415" s="0" t="n">
        <v>688</v>
      </c>
      <c r="T2415" s="0" t="n">
        <v>2120</v>
      </c>
      <c r="U2415" s="0" t="n">
        <v>2120</v>
      </c>
      <c r="X2415" s="0" t="n">
        <v>0</v>
      </c>
      <c r="Y2415" s="0" t="s">
        <v>53</v>
      </c>
      <c r="AD2415" s="0" t="s">
        <v>12505</v>
      </c>
      <c r="AG2415" s="6" t="n">
        <v>42735</v>
      </c>
      <c r="AH2415" s="0" t="n">
        <v>32</v>
      </c>
      <c r="AI2415" s="0" t="n">
        <v>34</v>
      </c>
      <c r="AJ2415" s="6" t="n">
        <v>42735</v>
      </c>
      <c r="AK2415" s="0" t="n">
        <v>1.882</v>
      </c>
      <c r="AL2415" s="6" t="n">
        <v>42735</v>
      </c>
      <c r="AM2415" s="0" t="n">
        <v>504</v>
      </c>
      <c r="AN2415" s="0" t="n">
        <v>531</v>
      </c>
      <c r="AO2415" s="0" t="n">
        <v>891</v>
      </c>
      <c r="AP2415" s="0" t="n">
        <v>996</v>
      </c>
      <c r="AQ2415" s="0" t="s">
        <v>12506</v>
      </c>
      <c r="AR2415" s="0" t="s">
        <v>58</v>
      </c>
      <c r="AS2415" s="0" t="s">
        <v>53</v>
      </c>
      <c r="AT2415" s="0" t="n">
        <v>0</v>
      </c>
      <c r="AU2415" s="0" t="n">
        <v>0</v>
      </c>
      <c r="AV2415" s="0" t="s">
        <v>12507</v>
      </c>
      <c r="AW2415" s="0" t="s">
        <v>12507</v>
      </c>
      <c r="AX2415" s="0" t="s">
        <v>12507</v>
      </c>
    </row>
    <row r="2416" customFormat="false" ht="15" hidden="false" customHeight="false" outlineLevel="0" collapsed="false">
      <c r="A2416" s="0" t="s">
        <v>12893</v>
      </c>
      <c r="B2416" s="0" t="s">
        <v>12491</v>
      </c>
      <c r="C2416" s="0" t="s">
        <v>12894</v>
      </c>
      <c r="E2416" s="1" t="s">
        <v>12894</v>
      </c>
      <c r="G2416" s="5" t="s">
        <v>12894</v>
      </c>
      <c r="H2416" s="5"/>
      <c r="I2416" s="5"/>
      <c r="J2416" s="5"/>
      <c r="K2416" s="5"/>
      <c r="L2416" s="5"/>
      <c r="M2416" s="5"/>
      <c r="N2416" s="5"/>
      <c r="O2416" s="0" t="s">
        <v>12894</v>
      </c>
      <c r="P2416" s="0" t="s">
        <v>12895</v>
      </c>
      <c r="Q2416" s="0" t="s">
        <v>51</v>
      </c>
      <c r="R2416" s="0" t="s">
        <v>52</v>
      </c>
      <c r="S2416" s="0" t="n">
        <v>49.806</v>
      </c>
      <c r="T2416" s="0" t="n">
        <v>3511</v>
      </c>
      <c r="U2416" s="0" t="n">
        <v>3511</v>
      </c>
      <c r="X2416" s="0" t="n">
        <v>770</v>
      </c>
      <c r="Y2416" s="0" t="s">
        <v>77</v>
      </c>
      <c r="Z2416" s="0" t="n">
        <v>3511</v>
      </c>
      <c r="AA2416" s="0" t="s">
        <v>54</v>
      </c>
      <c r="AB2416" s="0" t="s">
        <v>54</v>
      </c>
      <c r="AD2416" s="0" t="s">
        <v>12896</v>
      </c>
      <c r="AG2416" s="6" t="n">
        <v>42735</v>
      </c>
      <c r="AH2416" s="0" t="n">
        <v>5.533</v>
      </c>
      <c r="AI2416" s="0" t="n">
        <v>5.833</v>
      </c>
      <c r="AJ2416" s="6" t="n">
        <v>42735</v>
      </c>
      <c r="AK2416" s="0" t="s">
        <v>56</v>
      </c>
      <c r="AM2416" s="0" t="n">
        <v>139.603</v>
      </c>
      <c r="AN2416" s="0" t="n">
        <v>147.155</v>
      </c>
      <c r="AO2416" s="0" t="n">
        <v>21.538</v>
      </c>
      <c r="AP2416" s="0" t="n">
        <v>24.065</v>
      </c>
      <c r="AQ2416" s="0" t="s">
        <v>12506</v>
      </c>
      <c r="AR2416" s="0" t="s">
        <v>58</v>
      </c>
      <c r="AS2416" s="0" t="s">
        <v>77</v>
      </c>
      <c r="AT2416" s="0" t="n">
        <v>92</v>
      </c>
      <c r="AU2416" s="0" t="n">
        <v>98</v>
      </c>
      <c r="AX2416" s="0" t="s">
        <v>12507</v>
      </c>
      <c r="AY2416" s="0" t="s">
        <v>12897</v>
      </c>
    </row>
    <row r="2417" customFormat="false" ht="15" hidden="false" customHeight="false" outlineLevel="0" collapsed="false">
      <c r="A2417" s="0" t="s">
        <v>12898</v>
      </c>
      <c r="B2417" s="0" t="s">
        <v>12491</v>
      </c>
      <c r="C2417" s="0" t="s">
        <v>12899</v>
      </c>
      <c r="E2417" s="1" t="s">
        <v>12899</v>
      </c>
      <c r="G2417" s="5" t="s">
        <v>12899</v>
      </c>
      <c r="H2417" s="5"/>
      <c r="I2417" s="5"/>
      <c r="J2417" s="5"/>
      <c r="K2417" s="5"/>
      <c r="L2417" s="5"/>
      <c r="M2417" s="5"/>
      <c r="N2417" s="5"/>
      <c r="O2417" s="0" t="s">
        <v>12899</v>
      </c>
      <c r="P2417" s="0" t="s">
        <v>12900</v>
      </c>
      <c r="Q2417" s="0" t="s">
        <v>51</v>
      </c>
      <c r="R2417" s="0" t="s">
        <v>52</v>
      </c>
      <c r="S2417" s="0" t="n">
        <v>17.466</v>
      </c>
      <c r="T2417" s="0" t="n">
        <v>3522</v>
      </c>
      <c r="U2417" s="0" t="n">
        <v>3522</v>
      </c>
      <c r="X2417" s="0" t="n">
        <v>128</v>
      </c>
      <c r="Y2417" s="0" t="s">
        <v>77</v>
      </c>
      <c r="Z2417" s="0" t="n">
        <v>3522</v>
      </c>
      <c r="AA2417" s="0" t="s">
        <v>54</v>
      </c>
      <c r="AB2417" s="0" t="s">
        <v>54</v>
      </c>
      <c r="AD2417" s="0" t="s">
        <v>12901</v>
      </c>
      <c r="AG2417" s="6" t="n">
        <v>42735</v>
      </c>
      <c r="AH2417" s="0" t="n">
        <v>-529</v>
      </c>
      <c r="AI2417" s="0" t="n">
        <v>-558</v>
      </c>
      <c r="AJ2417" s="6" t="n">
        <v>42735</v>
      </c>
      <c r="AK2417" s="0" t="s">
        <v>56</v>
      </c>
      <c r="AM2417" s="0" t="n">
        <v>31.343</v>
      </c>
      <c r="AN2417" s="0" t="n">
        <v>33.039</v>
      </c>
      <c r="AO2417" s="0" t="n">
        <v>3.821</v>
      </c>
      <c r="AP2417" s="0" t="n">
        <v>4.269</v>
      </c>
      <c r="AQ2417" s="0" t="s">
        <v>12506</v>
      </c>
      <c r="AR2417" s="0" t="s">
        <v>58</v>
      </c>
      <c r="AS2417" s="0" t="s">
        <v>77</v>
      </c>
      <c r="AT2417" s="0" t="n">
        <v>23</v>
      </c>
      <c r="AU2417" s="0" t="n">
        <v>36</v>
      </c>
      <c r="AX2417" s="0" t="s">
        <v>12507</v>
      </c>
      <c r="AY2417" s="0" t="s">
        <v>12902</v>
      </c>
    </row>
    <row r="2418" customFormat="false" ht="15" hidden="false" customHeight="false" outlineLevel="0" collapsed="false">
      <c r="A2418" s="0" t="s">
        <v>12903</v>
      </c>
      <c r="B2418" s="0" t="s">
        <v>12491</v>
      </c>
      <c r="C2418" s="0" t="s">
        <v>12904</v>
      </c>
      <c r="E2418" s="1" t="s">
        <v>12904</v>
      </c>
      <c r="G2418" s="5" t="s">
        <v>12904</v>
      </c>
      <c r="H2418" s="5" t="s">
        <v>12905</v>
      </c>
      <c r="I2418" s="5"/>
      <c r="J2418" s="5"/>
      <c r="K2418" s="5"/>
      <c r="L2418" s="5"/>
      <c r="M2418" s="5"/>
      <c r="N2418" s="5"/>
      <c r="Q2418" s="0" t="s">
        <v>51</v>
      </c>
      <c r="R2418" s="0" t="s">
        <v>52</v>
      </c>
      <c r="S2418" s="0" t="n">
        <v>210</v>
      </c>
      <c r="T2418" s="0" t="n">
        <v>7112</v>
      </c>
      <c r="U2418" s="0" t="n">
        <v>7112</v>
      </c>
      <c r="X2418" s="0" t="n">
        <v>23</v>
      </c>
      <c r="Y2418" s="0" t="s">
        <v>512</v>
      </c>
      <c r="AD2418" s="0" t="s">
        <v>12906</v>
      </c>
      <c r="AG2418" s="6" t="n">
        <v>42735</v>
      </c>
      <c r="AH2418" s="0" t="n">
        <v>0</v>
      </c>
      <c r="AI2418" s="0" t="n">
        <v>0</v>
      </c>
      <c r="AJ2418" s="6" t="n">
        <v>42735</v>
      </c>
      <c r="AK2418" s="0" t="n">
        <v>1.306</v>
      </c>
      <c r="AL2418" s="6" t="n">
        <v>42369</v>
      </c>
      <c r="AM2418" s="0" t="n">
        <v>285</v>
      </c>
      <c r="AN2418" s="0" t="n">
        <v>300</v>
      </c>
      <c r="AO2418" s="0" t="s">
        <v>56</v>
      </c>
      <c r="AP2418" s="0" t="s">
        <v>56</v>
      </c>
      <c r="AQ2418" s="0" t="s">
        <v>70</v>
      </c>
      <c r="AR2418" s="0" t="s">
        <v>70</v>
      </c>
      <c r="AS2418" s="0" t="s">
        <v>512</v>
      </c>
      <c r="AT2418" s="0" t="n">
        <v>0</v>
      </c>
      <c r="AU2418" s="0" t="n">
        <v>0</v>
      </c>
      <c r="AX2418" s="0" t="s">
        <v>12507</v>
      </c>
    </row>
    <row r="2419" customFormat="false" ht="15" hidden="false" customHeight="false" outlineLevel="0" collapsed="false">
      <c r="A2419" s="0" t="s">
        <v>12907</v>
      </c>
      <c r="B2419" s="0" t="s">
        <v>12491</v>
      </c>
      <c r="C2419" s="0" t="s">
        <v>12908</v>
      </c>
      <c r="E2419" s="1" t="s">
        <v>12908</v>
      </c>
      <c r="G2419" s="5" t="s">
        <v>12908</v>
      </c>
      <c r="H2419" s="5" t="s">
        <v>12909</v>
      </c>
      <c r="I2419" s="5" t="s">
        <v>12910</v>
      </c>
      <c r="J2419" s="5"/>
      <c r="K2419" s="5"/>
      <c r="L2419" s="5"/>
      <c r="M2419" s="5"/>
      <c r="N2419" s="5"/>
      <c r="O2419" s="0" t="s">
        <v>12908</v>
      </c>
      <c r="P2419" s="0" t="s">
        <v>12911</v>
      </c>
      <c r="Q2419" s="0" t="s">
        <v>51</v>
      </c>
      <c r="R2419" s="0" t="s">
        <v>52</v>
      </c>
      <c r="S2419" s="0" t="n">
        <v>13.812</v>
      </c>
      <c r="T2419" s="0" t="n">
        <v>2593</v>
      </c>
      <c r="U2419" s="0" t="n">
        <v>2593</v>
      </c>
      <c r="W2419" s="0" t="s">
        <v>12912</v>
      </c>
      <c r="X2419" s="0" t="n">
        <v>993</v>
      </c>
      <c r="Y2419" s="0" t="s">
        <v>53</v>
      </c>
      <c r="Z2419" s="0" t="n">
        <v>2593</v>
      </c>
      <c r="AA2419" s="0" t="s">
        <v>54</v>
      </c>
      <c r="AB2419" s="0" t="s">
        <v>54</v>
      </c>
      <c r="AD2419" s="0" t="s">
        <v>12741</v>
      </c>
      <c r="AG2419" s="6" t="n">
        <v>42735</v>
      </c>
      <c r="AH2419" s="0" t="n">
        <v>643</v>
      </c>
      <c r="AI2419" s="0" t="n">
        <v>678</v>
      </c>
      <c r="AJ2419" s="6" t="n">
        <v>42735</v>
      </c>
      <c r="AK2419" s="0" t="s">
        <v>56</v>
      </c>
      <c r="AM2419" s="0" t="n">
        <v>25.426</v>
      </c>
      <c r="AN2419" s="0" t="n">
        <v>26.801</v>
      </c>
      <c r="AO2419" s="0" t="n">
        <v>6.299</v>
      </c>
      <c r="AP2419" s="0" t="n">
        <v>7.038</v>
      </c>
      <c r="AQ2419" s="0" t="s">
        <v>12506</v>
      </c>
      <c r="AR2419" s="0" t="s">
        <v>58</v>
      </c>
      <c r="AS2419" s="0" t="s">
        <v>53</v>
      </c>
      <c r="AT2419" s="0" t="n">
        <v>11</v>
      </c>
      <c r="AU2419" s="0" t="n">
        <v>16</v>
      </c>
      <c r="AV2419" s="0" t="s">
        <v>12643</v>
      </c>
      <c r="AX2419" s="0" t="s">
        <v>12507</v>
      </c>
      <c r="AY2419" s="0" t="s">
        <v>12913</v>
      </c>
    </row>
    <row r="2420" customFormat="false" ht="15" hidden="false" customHeight="false" outlineLevel="0" collapsed="false">
      <c r="A2420" s="0" t="s">
        <v>12914</v>
      </c>
      <c r="B2420" s="0" t="s">
        <v>12491</v>
      </c>
      <c r="C2420" s="0" t="s">
        <v>12915</v>
      </c>
      <c r="E2420" s="1" t="s">
        <v>12915</v>
      </c>
      <c r="G2420" s="5" t="s">
        <v>12915</v>
      </c>
      <c r="H2420" s="5" t="s">
        <v>12916</v>
      </c>
      <c r="I2420" s="5" t="s">
        <v>12917</v>
      </c>
      <c r="J2420" s="5"/>
      <c r="K2420" s="5"/>
      <c r="L2420" s="5"/>
      <c r="M2420" s="5"/>
      <c r="N2420" s="5"/>
      <c r="O2420" s="0" t="s">
        <v>12915</v>
      </c>
      <c r="P2420" s="0" t="s">
        <v>12918</v>
      </c>
      <c r="Q2420" s="0" t="s">
        <v>51</v>
      </c>
      <c r="R2420" s="0" t="s">
        <v>52</v>
      </c>
      <c r="S2420" s="0" t="n">
        <v>633</v>
      </c>
      <c r="T2420" s="0" t="n">
        <v>2611</v>
      </c>
      <c r="U2420" s="0" t="n">
        <v>2611</v>
      </c>
      <c r="W2420" s="0" t="s">
        <v>12919</v>
      </c>
      <c r="X2420" s="0" t="n">
        <v>9</v>
      </c>
      <c r="Y2420" s="0" t="s">
        <v>77</v>
      </c>
      <c r="Z2420" s="0" t="n">
        <v>2611</v>
      </c>
      <c r="AA2420" s="0" t="s">
        <v>54</v>
      </c>
      <c r="AB2420" s="0" t="s">
        <v>54</v>
      </c>
      <c r="AD2420" s="0" t="s">
        <v>12741</v>
      </c>
      <c r="AG2420" s="6" t="n">
        <v>42735</v>
      </c>
      <c r="AH2420" s="0" t="n">
        <v>20</v>
      </c>
      <c r="AI2420" s="0" t="n">
        <v>21</v>
      </c>
      <c r="AJ2420" s="6" t="n">
        <v>42735</v>
      </c>
      <c r="AK2420" s="0" t="s">
        <v>56</v>
      </c>
      <c r="AM2420" s="0" t="n">
        <v>516</v>
      </c>
      <c r="AN2420" s="0" t="n">
        <v>544</v>
      </c>
      <c r="AO2420" s="0" t="n">
        <v>632</v>
      </c>
      <c r="AP2420" s="0" t="n">
        <v>707</v>
      </c>
      <c r="AQ2420" s="0" t="s">
        <v>12698</v>
      </c>
      <c r="AR2420" s="0" t="s">
        <v>58</v>
      </c>
      <c r="AS2420" s="0" t="s">
        <v>77</v>
      </c>
      <c r="AT2420" s="0" t="n">
        <v>2</v>
      </c>
      <c r="AU2420" s="0" t="n">
        <v>2</v>
      </c>
      <c r="AV2420" s="0" t="s">
        <v>12507</v>
      </c>
      <c r="AX2420" s="0" t="s">
        <v>12507</v>
      </c>
    </row>
    <row r="2421" customFormat="false" ht="15" hidden="false" customHeight="false" outlineLevel="0" collapsed="false">
      <c r="A2421" s="0" t="s">
        <v>12920</v>
      </c>
      <c r="B2421" s="0" t="s">
        <v>12491</v>
      </c>
      <c r="C2421" s="0" t="s">
        <v>12921</v>
      </c>
      <c r="E2421" s="1" t="s">
        <v>12921</v>
      </c>
      <c r="G2421" s="5" t="s">
        <v>12921</v>
      </c>
      <c r="H2421" s="5"/>
      <c r="I2421" s="5"/>
      <c r="J2421" s="5"/>
      <c r="K2421" s="5"/>
      <c r="L2421" s="5"/>
      <c r="M2421" s="5"/>
      <c r="N2421" s="5"/>
      <c r="O2421" s="0" t="s">
        <v>12921</v>
      </c>
      <c r="P2421" s="0" t="s">
        <v>12922</v>
      </c>
      <c r="Q2421" s="0" t="s">
        <v>51</v>
      </c>
      <c r="R2421" s="0" t="s">
        <v>52</v>
      </c>
      <c r="S2421" s="0" t="n">
        <v>703</v>
      </c>
      <c r="T2421" s="0" t="n">
        <v>2790</v>
      </c>
      <c r="U2421" s="0" t="n">
        <v>2790</v>
      </c>
      <c r="W2421" s="0" t="s">
        <v>12923</v>
      </c>
      <c r="X2421" s="0" t="n">
        <v>23</v>
      </c>
      <c r="Y2421" s="0" t="s">
        <v>77</v>
      </c>
      <c r="Z2421" s="0" t="n">
        <v>2790</v>
      </c>
      <c r="AA2421" s="0" t="s">
        <v>54</v>
      </c>
      <c r="AB2421" s="0" t="s">
        <v>54</v>
      </c>
      <c r="AD2421" s="0" t="s">
        <v>12648</v>
      </c>
      <c r="AG2421" s="6" t="n">
        <v>42735</v>
      </c>
      <c r="AH2421" s="0" t="n">
        <v>-11</v>
      </c>
      <c r="AI2421" s="0" t="n">
        <v>-11</v>
      </c>
      <c r="AJ2421" s="6" t="n">
        <v>42735</v>
      </c>
      <c r="AK2421" s="0" t="s">
        <v>56</v>
      </c>
      <c r="AM2421" s="0" t="n">
        <v>837</v>
      </c>
      <c r="AN2421" s="0" t="n">
        <v>882</v>
      </c>
      <c r="AO2421" s="0" t="n">
        <v>221</v>
      </c>
      <c r="AP2421" s="0" t="n">
        <v>247</v>
      </c>
      <c r="AQ2421" s="0" t="s">
        <v>12506</v>
      </c>
      <c r="AR2421" s="0" t="s">
        <v>58</v>
      </c>
      <c r="AS2421" s="0" t="s">
        <v>77</v>
      </c>
      <c r="AT2421" s="0" t="n">
        <v>8</v>
      </c>
      <c r="AU2421" s="0" t="n">
        <v>9</v>
      </c>
      <c r="AX2421" s="0" t="s">
        <v>12507</v>
      </c>
    </row>
    <row r="2422" customFormat="false" ht="15" hidden="false" customHeight="false" outlineLevel="0" collapsed="false">
      <c r="A2422" s="0" t="s">
        <v>12924</v>
      </c>
      <c r="B2422" s="0" t="s">
        <v>12491</v>
      </c>
      <c r="C2422" s="0" t="s">
        <v>12925</v>
      </c>
      <c r="E2422" s="1" t="s">
        <v>12925</v>
      </c>
      <c r="G2422" s="5" t="s">
        <v>12925</v>
      </c>
      <c r="H2422" s="5"/>
      <c r="I2422" s="5"/>
      <c r="J2422" s="5"/>
      <c r="K2422" s="5"/>
      <c r="L2422" s="5"/>
      <c r="M2422" s="5"/>
      <c r="N2422" s="5"/>
      <c r="O2422" s="0" t="s">
        <v>12926</v>
      </c>
      <c r="P2422" s="0" t="s">
        <v>12927</v>
      </c>
      <c r="Q2422" s="0" t="s">
        <v>51</v>
      </c>
      <c r="R2422" s="0" t="s">
        <v>52</v>
      </c>
      <c r="S2422" s="0" t="n">
        <v>194</v>
      </c>
      <c r="T2422" s="0" t="n">
        <v>1729</v>
      </c>
      <c r="U2422" s="0" t="n">
        <v>1729</v>
      </c>
      <c r="V2422" s="0" t="n">
        <v>2229</v>
      </c>
      <c r="X2422" s="0" t="n">
        <v>1</v>
      </c>
      <c r="Y2422" s="0" t="s">
        <v>67</v>
      </c>
      <c r="Z2422" s="0" t="s">
        <v>120</v>
      </c>
      <c r="AA2422" s="0" t="s">
        <v>12928</v>
      </c>
      <c r="AB2422" s="0" t="s">
        <v>56</v>
      </c>
      <c r="AC2422" s="0" t="s">
        <v>120</v>
      </c>
      <c r="AD2422" s="0" t="s">
        <v>12741</v>
      </c>
      <c r="AG2422" s="6" t="n">
        <v>42735</v>
      </c>
      <c r="AH2422" s="0" t="n">
        <v>16</v>
      </c>
      <c r="AI2422" s="0" t="n">
        <v>17</v>
      </c>
      <c r="AJ2422" s="6" t="n">
        <v>42735</v>
      </c>
      <c r="AK2422" s="0" t="s">
        <v>56</v>
      </c>
      <c r="AM2422" s="0" t="n">
        <v>185</v>
      </c>
      <c r="AN2422" s="0" t="n">
        <v>195</v>
      </c>
      <c r="AO2422" s="0" t="n">
        <v>300</v>
      </c>
      <c r="AP2422" s="0" t="n">
        <v>336</v>
      </c>
      <c r="AQ2422" s="0" t="s">
        <v>12698</v>
      </c>
      <c r="AR2422" s="0" t="s">
        <v>58</v>
      </c>
      <c r="AS2422" s="0" t="s">
        <v>67</v>
      </c>
      <c r="AT2422" s="0" t="n">
        <v>2</v>
      </c>
      <c r="AU2422" s="0" t="n">
        <v>0</v>
      </c>
      <c r="AV2422" s="0" t="s">
        <v>12507</v>
      </c>
      <c r="AW2422" s="0" t="s">
        <v>12507</v>
      </c>
      <c r="AX2422" s="0" t="s">
        <v>12507</v>
      </c>
    </row>
    <row r="2423" customFormat="false" ht="15" hidden="false" customHeight="false" outlineLevel="0" collapsed="false">
      <c r="A2423" s="0" t="s">
        <v>12929</v>
      </c>
      <c r="B2423" s="0" t="s">
        <v>12491</v>
      </c>
      <c r="C2423" s="0" t="s">
        <v>12930</v>
      </c>
      <c r="E2423" s="1" t="s">
        <v>12930</v>
      </c>
      <c r="G2423" s="5" t="s">
        <v>12930</v>
      </c>
      <c r="H2423" s="5"/>
      <c r="I2423" s="5"/>
      <c r="J2423" s="5"/>
      <c r="K2423" s="5"/>
      <c r="L2423" s="5"/>
      <c r="M2423" s="5"/>
      <c r="N2423" s="5"/>
      <c r="O2423" s="0" t="s">
        <v>12931</v>
      </c>
      <c r="P2423" s="0" t="s">
        <v>12932</v>
      </c>
      <c r="Q2423" s="0" t="s">
        <v>51</v>
      </c>
      <c r="R2423" s="0" t="s">
        <v>52</v>
      </c>
      <c r="S2423" s="0" t="n">
        <v>198</v>
      </c>
      <c r="T2423" s="0" t="n">
        <v>3250</v>
      </c>
      <c r="U2423" s="0" t="n">
        <v>3250</v>
      </c>
      <c r="W2423" s="0" t="s">
        <v>12933</v>
      </c>
      <c r="X2423" s="0" t="n">
        <v>25</v>
      </c>
      <c r="Y2423" s="0" t="s">
        <v>67</v>
      </c>
      <c r="Z2423" s="0" t="s">
        <v>120</v>
      </c>
      <c r="AA2423" s="0" t="s">
        <v>12934</v>
      </c>
      <c r="AB2423" s="0" t="s">
        <v>56</v>
      </c>
      <c r="AC2423" s="0" t="s">
        <v>120</v>
      </c>
      <c r="AD2423" s="0" t="s">
        <v>12935</v>
      </c>
      <c r="AG2423" s="6" t="n">
        <v>42735</v>
      </c>
      <c r="AH2423" s="0" t="n">
        <v>17</v>
      </c>
      <c r="AI2423" s="0" t="n">
        <v>17</v>
      </c>
      <c r="AJ2423" s="6" t="n">
        <v>42735</v>
      </c>
      <c r="AK2423" s="0" t="n">
        <v>210</v>
      </c>
      <c r="AL2423" s="6" t="n">
        <v>42369</v>
      </c>
      <c r="AM2423" s="0" t="n">
        <v>199</v>
      </c>
      <c r="AN2423" s="0" t="n">
        <v>210</v>
      </c>
      <c r="AO2423" s="0" t="s">
        <v>56</v>
      </c>
      <c r="AP2423" s="0" t="s">
        <v>56</v>
      </c>
      <c r="AQ2423" s="0" t="s">
        <v>70</v>
      </c>
      <c r="AR2423" s="0" t="s">
        <v>70</v>
      </c>
      <c r="AS2423" s="0" t="s">
        <v>67</v>
      </c>
      <c r="AT2423" s="0" t="n">
        <v>16</v>
      </c>
      <c r="AU2423" s="0" t="n">
        <v>12</v>
      </c>
      <c r="AX2423" s="0" t="s">
        <v>12507</v>
      </c>
    </row>
    <row r="2424" customFormat="false" ht="15" hidden="false" customHeight="false" outlineLevel="0" collapsed="false">
      <c r="A2424" s="0" t="s">
        <v>12936</v>
      </c>
      <c r="B2424" s="0" t="s">
        <v>12491</v>
      </c>
      <c r="C2424" s="0" t="s">
        <v>12937</v>
      </c>
      <c r="E2424" s="1" t="s">
        <v>12937</v>
      </c>
      <c r="G2424" s="5" t="s">
        <v>12937</v>
      </c>
      <c r="H2424" s="5" t="s">
        <v>2614</v>
      </c>
      <c r="I2424" s="5"/>
      <c r="J2424" s="5"/>
      <c r="K2424" s="5"/>
      <c r="L2424" s="5"/>
      <c r="M2424" s="5"/>
      <c r="N2424" s="5"/>
      <c r="O2424" s="0" t="s">
        <v>12937</v>
      </c>
      <c r="P2424" s="0" t="s">
        <v>12938</v>
      </c>
      <c r="Q2424" s="0" t="s">
        <v>51</v>
      </c>
      <c r="R2424" s="0" t="s">
        <v>52</v>
      </c>
      <c r="S2424" s="0" t="n">
        <v>4.741</v>
      </c>
      <c r="T2424" s="0" t="n">
        <v>2892</v>
      </c>
      <c r="U2424" s="0" t="n">
        <v>2892</v>
      </c>
      <c r="V2424" s="0" t="n">
        <v>4614</v>
      </c>
      <c r="W2424" s="0" t="s">
        <v>12939</v>
      </c>
      <c r="X2424" s="0" t="n">
        <v>914</v>
      </c>
      <c r="Y2424" s="0" t="s">
        <v>77</v>
      </c>
      <c r="Z2424" s="0" t="n">
        <v>2892</v>
      </c>
      <c r="AA2424" s="0" t="s">
        <v>54</v>
      </c>
      <c r="AB2424" s="0" t="s">
        <v>54</v>
      </c>
      <c r="AD2424" s="0" t="s">
        <v>12741</v>
      </c>
      <c r="AG2424" s="6" t="n">
        <v>42735</v>
      </c>
      <c r="AH2424" s="0" t="n">
        <v>50</v>
      </c>
      <c r="AI2424" s="0" t="n">
        <v>52</v>
      </c>
      <c r="AJ2424" s="6" t="n">
        <v>42735</v>
      </c>
      <c r="AK2424" s="0" t="s">
        <v>56</v>
      </c>
      <c r="AM2424" s="0" t="n">
        <v>7.871</v>
      </c>
      <c r="AN2424" s="0" t="n">
        <v>8.297</v>
      </c>
      <c r="AO2424" s="0" t="n">
        <v>1.339</v>
      </c>
      <c r="AP2424" s="0" t="n">
        <v>1.496</v>
      </c>
      <c r="AQ2424" s="0" t="s">
        <v>12506</v>
      </c>
      <c r="AR2424" s="0" t="s">
        <v>58</v>
      </c>
      <c r="AS2424" s="0" t="s">
        <v>77</v>
      </c>
      <c r="AT2424" s="0" t="n">
        <v>89</v>
      </c>
      <c r="AU2424" s="0" t="n">
        <v>97</v>
      </c>
      <c r="AX2424" s="0" t="s">
        <v>12507</v>
      </c>
      <c r="AY2424" s="0" t="s">
        <v>12940</v>
      </c>
    </row>
    <row r="2425" customFormat="false" ht="15" hidden="false" customHeight="false" outlineLevel="0" collapsed="false">
      <c r="A2425" s="0" t="s">
        <v>12941</v>
      </c>
      <c r="B2425" s="0" t="s">
        <v>12491</v>
      </c>
      <c r="C2425" s="0" t="s">
        <v>12942</v>
      </c>
      <c r="E2425" s="1" t="s">
        <v>12942</v>
      </c>
      <c r="G2425" s="5" t="s">
        <v>12942</v>
      </c>
      <c r="H2425" s="5"/>
      <c r="I2425" s="5"/>
      <c r="J2425" s="5"/>
      <c r="K2425" s="5"/>
      <c r="L2425" s="5"/>
      <c r="M2425" s="5"/>
      <c r="N2425" s="5" t="s">
        <v>12943</v>
      </c>
      <c r="O2425" s="0" t="s">
        <v>12942</v>
      </c>
      <c r="P2425" s="0" t="s">
        <v>12944</v>
      </c>
      <c r="Q2425" s="0" t="s">
        <v>51</v>
      </c>
      <c r="R2425" s="0" t="s">
        <v>52</v>
      </c>
      <c r="S2425" s="0" t="n">
        <v>267</v>
      </c>
      <c r="T2425" s="0" t="n">
        <v>2630</v>
      </c>
      <c r="U2425" s="0" t="n">
        <v>2630</v>
      </c>
      <c r="W2425" s="0" t="s">
        <v>12945</v>
      </c>
      <c r="X2425" s="0" t="n">
        <v>13</v>
      </c>
      <c r="Y2425" s="0" t="s">
        <v>53</v>
      </c>
      <c r="Z2425" s="0" t="n">
        <v>2630</v>
      </c>
      <c r="AA2425" s="0" t="s">
        <v>54</v>
      </c>
      <c r="AB2425" s="0" t="s">
        <v>54</v>
      </c>
      <c r="AD2425" s="0" t="s">
        <v>12741</v>
      </c>
      <c r="AG2425" s="6" t="n">
        <v>42735</v>
      </c>
      <c r="AH2425" s="0" t="n">
        <v>-25</v>
      </c>
      <c r="AI2425" s="0" t="n">
        <v>-27</v>
      </c>
      <c r="AJ2425" s="6" t="n">
        <v>42735</v>
      </c>
      <c r="AK2425" s="0" t="s">
        <v>56</v>
      </c>
      <c r="AM2425" s="0" t="n">
        <v>340</v>
      </c>
      <c r="AN2425" s="0" t="n">
        <v>359</v>
      </c>
      <c r="AO2425" s="0" t="n">
        <v>110</v>
      </c>
      <c r="AP2425" s="0" t="n">
        <v>123</v>
      </c>
      <c r="AQ2425" s="0" t="s">
        <v>12698</v>
      </c>
      <c r="AR2425" s="0" t="s">
        <v>58</v>
      </c>
      <c r="AS2425" s="0" t="s">
        <v>53</v>
      </c>
      <c r="AT2425" s="0" t="n">
        <v>3</v>
      </c>
      <c r="AU2425" s="0" t="n">
        <v>5</v>
      </c>
      <c r="AV2425" s="0" t="s">
        <v>12946</v>
      </c>
      <c r="AX2425" s="0" t="s">
        <v>12507</v>
      </c>
      <c r="AY2425" s="0" t="s">
        <v>12947</v>
      </c>
    </row>
    <row r="2426" customFormat="false" ht="15" hidden="false" customHeight="false" outlineLevel="0" collapsed="false">
      <c r="A2426" s="0" t="s">
        <v>12948</v>
      </c>
      <c r="B2426" s="0" t="s">
        <v>12491</v>
      </c>
      <c r="C2426" s="0" t="s">
        <v>12949</v>
      </c>
      <c r="E2426" s="1" t="s">
        <v>12949</v>
      </c>
      <c r="G2426" s="5" t="s">
        <v>12949</v>
      </c>
      <c r="H2426" s="5"/>
      <c r="I2426" s="5"/>
      <c r="J2426" s="5"/>
      <c r="K2426" s="5"/>
      <c r="L2426" s="5"/>
      <c r="M2426" s="5"/>
      <c r="N2426" s="5"/>
      <c r="O2426" s="0" t="s">
        <v>12949</v>
      </c>
      <c r="P2426" s="0" t="s">
        <v>12950</v>
      </c>
      <c r="Q2426" s="0" t="s">
        <v>51</v>
      </c>
      <c r="R2426" s="0" t="s">
        <v>52</v>
      </c>
      <c r="S2426" s="0" t="n">
        <v>244</v>
      </c>
      <c r="T2426" s="0" t="n">
        <v>2899</v>
      </c>
      <c r="U2426" s="0" t="n">
        <v>2899</v>
      </c>
      <c r="W2426" s="0" t="s">
        <v>12951</v>
      </c>
      <c r="X2426" s="0" t="n">
        <v>27</v>
      </c>
      <c r="Y2426" s="0" t="s">
        <v>53</v>
      </c>
      <c r="Z2426" s="0" t="n">
        <v>2899</v>
      </c>
      <c r="AA2426" s="0" t="s">
        <v>54</v>
      </c>
      <c r="AB2426" s="0" t="s">
        <v>54</v>
      </c>
      <c r="AD2426" s="0" t="s">
        <v>12816</v>
      </c>
      <c r="AG2426" s="6" t="n">
        <v>42735</v>
      </c>
      <c r="AH2426" s="0" t="n">
        <v>150</v>
      </c>
      <c r="AI2426" s="0" t="n">
        <v>158</v>
      </c>
      <c r="AJ2426" s="6" t="n">
        <v>42735</v>
      </c>
      <c r="AK2426" s="0" t="s">
        <v>56</v>
      </c>
      <c r="AM2426" s="0" t="n">
        <v>677</v>
      </c>
      <c r="AN2426" s="0" t="n">
        <v>714</v>
      </c>
      <c r="AO2426" s="0" t="n">
        <v>527</v>
      </c>
      <c r="AP2426" s="0" t="n">
        <v>589</v>
      </c>
      <c r="AQ2426" s="0" t="s">
        <v>12698</v>
      </c>
      <c r="AR2426" s="0" t="s">
        <v>58</v>
      </c>
      <c r="AS2426" s="0" t="s">
        <v>53</v>
      </c>
      <c r="AT2426" s="0" t="n">
        <v>2</v>
      </c>
      <c r="AU2426" s="0" t="n">
        <v>5</v>
      </c>
      <c r="AV2426" s="0" t="s">
        <v>12952</v>
      </c>
      <c r="AX2426" s="0" t="s">
        <v>12507</v>
      </c>
    </row>
    <row r="2427" customFormat="false" ht="15" hidden="false" customHeight="false" outlineLevel="0" collapsed="false">
      <c r="A2427" s="0" t="s">
        <v>12953</v>
      </c>
      <c r="B2427" s="0" t="s">
        <v>12491</v>
      </c>
      <c r="C2427" s="0" t="s">
        <v>12954</v>
      </c>
      <c r="E2427" s="1" t="s">
        <v>12954</v>
      </c>
      <c r="G2427" s="5" t="s">
        <v>12954</v>
      </c>
      <c r="H2427" s="5" t="s">
        <v>12955</v>
      </c>
      <c r="I2427" s="5" t="s">
        <v>12956</v>
      </c>
      <c r="J2427" s="5" t="s">
        <v>12957</v>
      </c>
      <c r="K2427" s="5"/>
      <c r="L2427" s="5"/>
      <c r="M2427" s="5"/>
      <c r="N2427" s="5" t="s">
        <v>12958</v>
      </c>
      <c r="Q2427" s="0" t="s">
        <v>51</v>
      </c>
      <c r="R2427" s="0" t="s">
        <v>52</v>
      </c>
      <c r="S2427" s="0" t="n">
        <v>245</v>
      </c>
      <c r="T2427" s="0" t="n">
        <v>2611</v>
      </c>
      <c r="U2427" s="0" t="n">
        <v>2611</v>
      </c>
      <c r="V2427" s="0" t="n">
        <v>2611</v>
      </c>
      <c r="W2427" s="0" t="s">
        <v>12959</v>
      </c>
      <c r="X2427" s="0" t="n">
        <v>13</v>
      </c>
      <c r="Y2427" s="0" t="s">
        <v>53</v>
      </c>
      <c r="AD2427" s="0" t="s">
        <v>12741</v>
      </c>
      <c r="AG2427" s="6" t="n">
        <v>42735</v>
      </c>
      <c r="AH2427" s="0" t="n">
        <v>13</v>
      </c>
      <c r="AI2427" s="0" t="n">
        <v>14</v>
      </c>
      <c r="AJ2427" s="6" t="n">
        <v>42735</v>
      </c>
      <c r="AK2427" s="0" t="s">
        <v>56</v>
      </c>
      <c r="AM2427" s="0" t="n">
        <v>278</v>
      </c>
      <c r="AN2427" s="0" t="n">
        <v>293</v>
      </c>
      <c r="AO2427" s="0" t="n">
        <v>230</v>
      </c>
      <c r="AP2427" s="0" t="n">
        <v>257</v>
      </c>
      <c r="AQ2427" s="0" t="s">
        <v>12698</v>
      </c>
      <c r="AR2427" s="0" t="s">
        <v>58</v>
      </c>
      <c r="AS2427" s="0" t="s">
        <v>53</v>
      </c>
      <c r="AT2427" s="0" t="n">
        <v>0</v>
      </c>
      <c r="AU2427" s="0" t="n">
        <v>2</v>
      </c>
      <c r="AV2427" s="0" t="s">
        <v>12946</v>
      </c>
      <c r="AX2427" s="0" t="s">
        <v>12507</v>
      </c>
      <c r="AY2427" s="0" t="s">
        <v>12960</v>
      </c>
    </row>
    <row r="2428" customFormat="false" ht="15" hidden="false" customHeight="false" outlineLevel="0" collapsed="false">
      <c r="A2428" s="0" t="s">
        <v>12961</v>
      </c>
      <c r="B2428" s="0" t="s">
        <v>12491</v>
      </c>
      <c r="C2428" s="0" t="s">
        <v>12962</v>
      </c>
      <c r="E2428" s="1" t="s">
        <v>12962</v>
      </c>
      <c r="G2428" s="5" t="s">
        <v>12962</v>
      </c>
      <c r="H2428" s="5" t="s">
        <v>12963</v>
      </c>
      <c r="I2428" s="5"/>
      <c r="J2428" s="5"/>
      <c r="K2428" s="5"/>
      <c r="L2428" s="5"/>
      <c r="M2428" s="5"/>
      <c r="N2428" s="5"/>
      <c r="O2428" s="0" t="s">
        <v>12962</v>
      </c>
      <c r="P2428" s="0" t="s">
        <v>12964</v>
      </c>
      <c r="Q2428" s="0" t="s">
        <v>51</v>
      </c>
      <c r="R2428" s="0" t="s">
        <v>52</v>
      </c>
      <c r="S2428" s="0" t="n">
        <v>1.952</v>
      </c>
      <c r="T2428" s="0" t="n">
        <v>2221</v>
      </c>
      <c r="U2428" s="0" t="n">
        <v>2221</v>
      </c>
      <c r="V2428" s="0" t="n">
        <v>2059</v>
      </c>
      <c r="W2428" s="0" t="s">
        <v>12965</v>
      </c>
      <c r="X2428" s="0" t="n">
        <v>40</v>
      </c>
      <c r="Y2428" s="0" t="s">
        <v>77</v>
      </c>
      <c r="Z2428" s="0" t="n">
        <v>2221</v>
      </c>
      <c r="AA2428" s="0" t="s">
        <v>54</v>
      </c>
      <c r="AB2428" s="0" t="s">
        <v>54</v>
      </c>
      <c r="AD2428" s="0" t="s">
        <v>12966</v>
      </c>
      <c r="AG2428" s="6" t="n">
        <v>42735</v>
      </c>
      <c r="AH2428" s="0" t="n">
        <v>34</v>
      </c>
      <c r="AI2428" s="0" t="n">
        <v>35</v>
      </c>
      <c r="AJ2428" s="6" t="n">
        <v>42735</v>
      </c>
      <c r="AK2428" s="0" t="s">
        <v>56</v>
      </c>
      <c r="AM2428" s="0" t="n">
        <v>2.77</v>
      </c>
      <c r="AN2428" s="0" t="n">
        <v>2.92</v>
      </c>
      <c r="AO2428" s="0" t="n">
        <v>980</v>
      </c>
      <c r="AP2428" s="0" t="n">
        <v>1.095</v>
      </c>
      <c r="AQ2428" s="0" t="s">
        <v>12506</v>
      </c>
      <c r="AR2428" s="0" t="s">
        <v>58</v>
      </c>
      <c r="AS2428" s="0" t="s">
        <v>77</v>
      </c>
      <c r="AT2428" s="0" t="n">
        <v>10</v>
      </c>
      <c r="AU2428" s="0" t="n">
        <v>16</v>
      </c>
      <c r="AV2428" s="0" t="s">
        <v>12664</v>
      </c>
      <c r="AX2428" s="0" t="s">
        <v>12507</v>
      </c>
      <c r="AY2428" s="0" t="s">
        <v>5997</v>
      </c>
    </row>
    <row r="2429" customFormat="false" ht="15" hidden="false" customHeight="false" outlineLevel="0" collapsed="false">
      <c r="A2429" s="0" t="s">
        <v>12967</v>
      </c>
      <c r="B2429" s="0" t="s">
        <v>12491</v>
      </c>
      <c r="C2429" s="0" t="s">
        <v>12968</v>
      </c>
      <c r="E2429" s="1" t="s">
        <v>12968</v>
      </c>
      <c r="G2429" s="5" t="s">
        <v>12968</v>
      </c>
      <c r="H2429" s="5"/>
      <c r="I2429" s="5"/>
      <c r="J2429" s="5"/>
      <c r="K2429" s="5"/>
      <c r="L2429" s="5"/>
      <c r="M2429" s="5"/>
      <c r="N2429" s="5"/>
      <c r="O2429" s="0" t="s">
        <v>12968</v>
      </c>
      <c r="P2429" s="0" t="s">
        <v>12969</v>
      </c>
      <c r="Q2429" s="0" t="s">
        <v>51</v>
      </c>
      <c r="R2429" s="0" t="s">
        <v>52</v>
      </c>
      <c r="S2429" s="0" t="n">
        <v>4.992</v>
      </c>
      <c r="T2429" s="0" t="n">
        <v>2611</v>
      </c>
      <c r="U2429" s="0" t="n">
        <v>2611</v>
      </c>
      <c r="W2429" s="0" t="s">
        <v>12970</v>
      </c>
      <c r="X2429" s="0" t="n">
        <v>235</v>
      </c>
      <c r="Y2429" s="0" t="s">
        <v>53</v>
      </c>
      <c r="Z2429" s="0" t="n">
        <v>2611</v>
      </c>
      <c r="AA2429" s="0" t="s">
        <v>54</v>
      </c>
      <c r="AB2429" s="0" t="s">
        <v>54</v>
      </c>
      <c r="AD2429" s="0" t="s">
        <v>12966</v>
      </c>
      <c r="AG2429" s="6" t="n">
        <v>42735</v>
      </c>
      <c r="AH2429" s="0" t="n">
        <v>12</v>
      </c>
      <c r="AI2429" s="0" t="n">
        <v>12</v>
      </c>
      <c r="AJ2429" s="6" t="n">
        <v>42735</v>
      </c>
      <c r="AK2429" s="0" t="s">
        <v>56</v>
      </c>
      <c r="AM2429" s="0" t="n">
        <v>6.015</v>
      </c>
      <c r="AN2429" s="0" t="n">
        <v>6.341</v>
      </c>
      <c r="AO2429" s="0" t="n">
        <v>6.54</v>
      </c>
      <c r="AP2429" s="0" t="n">
        <v>7.307</v>
      </c>
      <c r="AQ2429" s="0" t="s">
        <v>12506</v>
      </c>
      <c r="AR2429" s="0" t="s">
        <v>58</v>
      </c>
      <c r="AS2429" s="0" t="s">
        <v>53</v>
      </c>
      <c r="AT2429" s="0" t="n">
        <v>32</v>
      </c>
      <c r="AU2429" s="0" t="n">
        <v>41</v>
      </c>
      <c r="AV2429" s="0" t="s">
        <v>12971</v>
      </c>
      <c r="AX2429" s="0" t="s">
        <v>12507</v>
      </c>
      <c r="AY2429" s="0" t="s">
        <v>12972</v>
      </c>
    </row>
    <row r="2430" customFormat="false" ht="15" hidden="false" customHeight="false" outlineLevel="0" collapsed="false">
      <c r="A2430" s="0" t="s">
        <v>12973</v>
      </c>
      <c r="B2430" s="0" t="s">
        <v>12491</v>
      </c>
      <c r="C2430" s="0" t="s">
        <v>12974</v>
      </c>
      <c r="E2430" s="1" t="s">
        <v>12974</v>
      </c>
      <c r="G2430" s="5" t="s">
        <v>12974</v>
      </c>
      <c r="H2430" s="5"/>
      <c r="I2430" s="5"/>
      <c r="J2430" s="5"/>
      <c r="K2430" s="5"/>
      <c r="L2430" s="5"/>
      <c r="M2430" s="5"/>
      <c r="N2430" s="5"/>
      <c r="O2430" s="0" t="s">
        <v>12974</v>
      </c>
      <c r="P2430" s="0" t="s">
        <v>12975</v>
      </c>
      <c r="Q2430" s="0" t="s">
        <v>51</v>
      </c>
      <c r="R2430" s="0" t="s">
        <v>52</v>
      </c>
      <c r="S2430" s="0" t="n">
        <v>5.4</v>
      </c>
      <c r="T2430" s="0" t="n">
        <v>2059</v>
      </c>
      <c r="U2430" s="0" t="n">
        <v>2059</v>
      </c>
      <c r="W2430" s="0" t="s">
        <v>12976</v>
      </c>
      <c r="X2430" s="0" t="n">
        <v>604</v>
      </c>
      <c r="Y2430" s="0" t="s">
        <v>53</v>
      </c>
      <c r="Z2430" s="0" t="n">
        <v>2059</v>
      </c>
      <c r="AA2430" s="0" t="s">
        <v>54</v>
      </c>
      <c r="AB2430" s="0" t="s">
        <v>54</v>
      </c>
      <c r="AD2430" s="0" t="s">
        <v>12637</v>
      </c>
      <c r="AG2430" s="6" t="n">
        <v>42735</v>
      </c>
      <c r="AH2430" s="0" t="n">
        <v>65</v>
      </c>
      <c r="AI2430" s="0" t="n">
        <v>68</v>
      </c>
      <c r="AJ2430" s="6" t="n">
        <v>42735</v>
      </c>
      <c r="AK2430" s="0" t="s">
        <v>56</v>
      </c>
      <c r="AM2430" s="0" t="n">
        <v>5.139</v>
      </c>
      <c r="AN2430" s="0" t="n">
        <v>5.417</v>
      </c>
      <c r="AO2430" s="0" t="n">
        <v>1.47</v>
      </c>
      <c r="AP2430" s="0" t="n">
        <v>1.643</v>
      </c>
      <c r="AQ2430" s="0" t="s">
        <v>12506</v>
      </c>
      <c r="AR2430" s="0" t="s">
        <v>58</v>
      </c>
      <c r="AS2430" s="0" t="s">
        <v>53</v>
      </c>
      <c r="AT2430" s="0" t="n">
        <v>13</v>
      </c>
      <c r="AU2430" s="0" t="n">
        <v>29</v>
      </c>
      <c r="AV2430" s="0" t="s">
        <v>12977</v>
      </c>
      <c r="AX2430" s="0" t="s">
        <v>12507</v>
      </c>
      <c r="AY2430" s="0" t="s">
        <v>12978</v>
      </c>
    </row>
    <row r="2431" customFormat="false" ht="15" hidden="false" customHeight="false" outlineLevel="0" collapsed="false">
      <c r="A2431" s="0" t="s">
        <v>12979</v>
      </c>
      <c r="B2431" s="0" t="s">
        <v>12491</v>
      </c>
      <c r="C2431" s="0" t="s">
        <v>12980</v>
      </c>
      <c r="E2431" s="1" t="s">
        <v>12980</v>
      </c>
      <c r="G2431" s="5" t="s">
        <v>12980</v>
      </c>
      <c r="H2431" s="5"/>
      <c r="I2431" s="5"/>
      <c r="J2431" s="5"/>
      <c r="K2431" s="5"/>
      <c r="L2431" s="5"/>
      <c r="M2431" s="5"/>
      <c r="N2431" s="5"/>
      <c r="O2431" s="0" t="s">
        <v>12980</v>
      </c>
      <c r="P2431" s="0" t="s">
        <v>12981</v>
      </c>
      <c r="Q2431" s="0" t="s">
        <v>51</v>
      </c>
      <c r="R2431" s="0" t="s">
        <v>52</v>
      </c>
      <c r="S2431" s="0" t="n">
        <v>167.039</v>
      </c>
      <c r="T2431" s="0" t="n">
        <v>2611</v>
      </c>
      <c r="U2431" s="0" t="n">
        <v>2611</v>
      </c>
      <c r="W2431" s="0" t="s">
        <v>12982</v>
      </c>
      <c r="X2431" s="0" t="n">
        <v>1</v>
      </c>
      <c r="Y2431" s="0" t="s">
        <v>53</v>
      </c>
      <c r="Z2431" s="0" t="n">
        <v>2611</v>
      </c>
      <c r="AA2431" s="0" t="s">
        <v>54</v>
      </c>
      <c r="AB2431" s="0" t="s">
        <v>54</v>
      </c>
      <c r="AD2431" s="0" t="s">
        <v>12966</v>
      </c>
      <c r="AG2431" s="6" t="n">
        <v>42735</v>
      </c>
      <c r="AH2431" s="0" t="n">
        <v>17.596</v>
      </c>
      <c r="AI2431" s="0" t="n">
        <v>18.548</v>
      </c>
      <c r="AJ2431" s="6" t="n">
        <v>42735</v>
      </c>
      <c r="AK2431" s="0" t="s">
        <v>56</v>
      </c>
      <c r="AM2431" s="0" t="n">
        <v>205.808</v>
      </c>
      <c r="AN2431" s="0" t="n">
        <v>216.942</v>
      </c>
      <c r="AO2431" s="0" t="n">
        <v>251.073</v>
      </c>
      <c r="AP2431" s="0" t="n">
        <v>280.536</v>
      </c>
      <c r="AQ2431" s="0" t="s">
        <v>12506</v>
      </c>
      <c r="AR2431" s="0" t="s">
        <v>58</v>
      </c>
      <c r="AS2431" s="0" t="s">
        <v>53</v>
      </c>
      <c r="AT2431" s="0" t="n">
        <v>494</v>
      </c>
      <c r="AU2431" s="0" t="n">
        <v>522</v>
      </c>
      <c r="AX2431" s="0" t="s">
        <v>12507</v>
      </c>
    </row>
    <row r="2432" customFormat="false" ht="15" hidden="false" customHeight="false" outlineLevel="0" collapsed="false">
      <c r="A2432" s="0" t="s">
        <v>12983</v>
      </c>
      <c r="B2432" s="0" t="s">
        <v>12491</v>
      </c>
      <c r="C2432" s="0" t="s">
        <v>12984</v>
      </c>
      <c r="E2432" s="1" t="s">
        <v>12984</v>
      </c>
      <c r="G2432" s="5" t="s">
        <v>12984</v>
      </c>
      <c r="H2432" s="5" t="s">
        <v>12985</v>
      </c>
      <c r="I2432" s="5"/>
      <c r="J2432" s="5"/>
      <c r="K2432" s="5"/>
      <c r="L2432" s="5"/>
      <c r="M2432" s="5"/>
      <c r="N2432" s="5"/>
      <c r="O2432" s="0" t="s">
        <v>12984</v>
      </c>
      <c r="P2432" s="0" t="s">
        <v>12986</v>
      </c>
      <c r="Q2432" s="0" t="s">
        <v>51</v>
      </c>
      <c r="R2432" s="0" t="s">
        <v>52</v>
      </c>
      <c r="S2432" s="0" t="n">
        <v>222</v>
      </c>
      <c r="T2432" s="0" t="n">
        <v>2611</v>
      </c>
      <c r="U2432" s="0" t="n">
        <v>2611</v>
      </c>
      <c r="X2432" s="0" t="n">
        <v>13</v>
      </c>
      <c r="Y2432" s="0" t="s">
        <v>53</v>
      </c>
      <c r="Z2432" s="0" t="n">
        <v>2611</v>
      </c>
      <c r="AA2432" s="0" t="s">
        <v>54</v>
      </c>
      <c r="AB2432" s="0" t="s">
        <v>54</v>
      </c>
      <c r="AD2432" s="0" t="s">
        <v>12987</v>
      </c>
      <c r="AG2432" s="6" t="n">
        <v>42735</v>
      </c>
      <c r="AH2432" s="0" t="n">
        <v>26</v>
      </c>
      <c r="AI2432" s="0" t="n">
        <v>27</v>
      </c>
      <c r="AJ2432" s="6" t="n">
        <v>42735</v>
      </c>
      <c r="AK2432" s="0" t="s">
        <v>56</v>
      </c>
      <c r="AM2432" s="0" t="n">
        <v>257</v>
      </c>
      <c r="AN2432" s="0" t="n">
        <v>271</v>
      </c>
      <c r="AO2432" s="0" t="n">
        <v>492</v>
      </c>
      <c r="AP2432" s="0" t="n">
        <v>549</v>
      </c>
      <c r="AQ2432" s="0" t="s">
        <v>12698</v>
      </c>
      <c r="AR2432" s="0" t="s">
        <v>58</v>
      </c>
      <c r="AS2432" s="0" t="s">
        <v>53</v>
      </c>
      <c r="AT2432" s="0" t="n">
        <v>3</v>
      </c>
      <c r="AU2432" s="0" t="n">
        <v>4</v>
      </c>
      <c r="AV2432" s="0" t="s">
        <v>12664</v>
      </c>
      <c r="AX2432" s="0" t="s">
        <v>12507</v>
      </c>
    </row>
    <row r="2433" customFormat="false" ht="15" hidden="false" customHeight="false" outlineLevel="0" collapsed="false">
      <c r="A2433" s="0" t="s">
        <v>12988</v>
      </c>
      <c r="B2433" s="0" t="s">
        <v>12491</v>
      </c>
      <c r="C2433" s="0" t="s">
        <v>12989</v>
      </c>
      <c r="E2433" s="1" t="s">
        <v>12989</v>
      </c>
      <c r="G2433" s="5" t="s">
        <v>12989</v>
      </c>
      <c r="H2433" s="5" t="s">
        <v>12990</v>
      </c>
      <c r="I2433" s="5"/>
      <c r="J2433" s="5"/>
      <c r="K2433" s="5"/>
      <c r="L2433" s="5"/>
      <c r="M2433" s="5"/>
      <c r="N2433" s="5"/>
      <c r="O2433" s="0" t="s">
        <v>12991</v>
      </c>
      <c r="P2433" s="0" t="s">
        <v>12992</v>
      </c>
      <c r="Q2433" s="0" t="s">
        <v>51</v>
      </c>
      <c r="R2433" s="0" t="s">
        <v>52</v>
      </c>
      <c r="S2433" s="0" t="n">
        <v>840</v>
      </c>
      <c r="T2433" s="0" t="n">
        <v>2120</v>
      </c>
      <c r="U2433" s="0" t="n">
        <v>2120</v>
      </c>
      <c r="V2433" s="0" t="n">
        <v>4645</v>
      </c>
      <c r="W2433" s="0" t="s">
        <v>12993</v>
      </c>
      <c r="X2433" s="0" t="n">
        <v>38</v>
      </c>
      <c r="Y2433" s="0" t="s">
        <v>67</v>
      </c>
      <c r="Z2433" s="0" t="s">
        <v>120</v>
      </c>
      <c r="AA2433" s="0" t="s">
        <v>12994</v>
      </c>
      <c r="AB2433" s="0" t="s">
        <v>56</v>
      </c>
      <c r="AC2433" s="0" t="s">
        <v>120</v>
      </c>
      <c r="AD2433" s="0" t="s">
        <v>12637</v>
      </c>
      <c r="AG2433" s="6" t="n">
        <v>42735</v>
      </c>
      <c r="AH2433" s="0" t="n">
        <v>16</v>
      </c>
      <c r="AI2433" s="0" t="n">
        <v>16</v>
      </c>
      <c r="AJ2433" s="6" t="n">
        <v>42735</v>
      </c>
      <c r="AK2433" s="0" t="s">
        <v>56</v>
      </c>
      <c r="AM2433" s="0" t="n">
        <v>1.152</v>
      </c>
      <c r="AN2433" s="0" t="n">
        <v>1.214</v>
      </c>
      <c r="AO2433" s="0" t="n">
        <v>578</v>
      </c>
      <c r="AP2433" s="0" t="n">
        <v>646</v>
      </c>
      <c r="AQ2433" s="0" t="s">
        <v>12506</v>
      </c>
      <c r="AR2433" s="0" t="s">
        <v>58</v>
      </c>
      <c r="AS2433" s="0" t="s">
        <v>67</v>
      </c>
      <c r="AT2433" s="0" t="n">
        <v>6</v>
      </c>
      <c r="AU2433" s="0" t="n">
        <v>7</v>
      </c>
      <c r="AX2433" s="0" t="s">
        <v>12507</v>
      </c>
    </row>
    <row r="2434" customFormat="false" ht="15" hidden="false" customHeight="false" outlineLevel="0" collapsed="false">
      <c r="A2434" s="0" t="s">
        <v>12995</v>
      </c>
      <c r="B2434" s="0" t="s">
        <v>12491</v>
      </c>
      <c r="C2434" s="0" t="s">
        <v>12996</v>
      </c>
      <c r="E2434" s="1" t="s">
        <v>12996</v>
      </c>
      <c r="G2434" s="5" t="s">
        <v>12996</v>
      </c>
      <c r="H2434" s="5" t="s">
        <v>12997</v>
      </c>
      <c r="I2434" s="5"/>
      <c r="J2434" s="5"/>
      <c r="K2434" s="5"/>
      <c r="L2434" s="5"/>
      <c r="M2434" s="5"/>
      <c r="N2434" s="5"/>
      <c r="Q2434" s="0" t="s">
        <v>51</v>
      </c>
      <c r="R2434" s="0" t="s">
        <v>52</v>
      </c>
      <c r="S2434" s="0" t="n">
        <v>49</v>
      </c>
      <c r="T2434" s="0" t="n">
        <v>2611</v>
      </c>
      <c r="U2434" s="0" t="n">
        <v>2611</v>
      </c>
      <c r="W2434" s="0" t="s">
        <v>12998</v>
      </c>
      <c r="X2434" s="0" t="n">
        <v>3</v>
      </c>
      <c r="Y2434" s="0" t="s">
        <v>1154</v>
      </c>
      <c r="AD2434" s="0" t="s">
        <v>12688</v>
      </c>
      <c r="AG2434" s="6" t="n">
        <v>42735</v>
      </c>
      <c r="AH2434" s="0" t="n">
        <v>-8</v>
      </c>
      <c r="AI2434" s="0" t="n">
        <v>-9</v>
      </c>
      <c r="AJ2434" s="6" t="n">
        <v>42735</v>
      </c>
      <c r="AK2434" s="0" t="s">
        <v>56</v>
      </c>
      <c r="AM2434" s="0" t="n">
        <v>56</v>
      </c>
      <c r="AN2434" s="0" t="n">
        <v>59</v>
      </c>
      <c r="AO2434" s="0" t="n">
        <v>50</v>
      </c>
      <c r="AP2434" s="0" t="n">
        <v>53</v>
      </c>
      <c r="AQ2434" s="0" t="s">
        <v>12698</v>
      </c>
      <c r="AR2434" s="0" t="s">
        <v>58</v>
      </c>
      <c r="AS2434" s="0" t="s">
        <v>1154</v>
      </c>
      <c r="AT2434" s="0" t="n">
        <v>0</v>
      </c>
      <c r="AU2434" s="0" t="n">
        <v>1</v>
      </c>
      <c r="AX2434" s="0" t="s">
        <v>12507</v>
      </c>
    </row>
    <row r="2435" customFormat="false" ht="15" hidden="false" customHeight="false" outlineLevel="0" collapsed="false">
      <c r="A2435" s="0" t="s">
        <v>12999</v>
      </c>
      <c r="B2435" s="0" t="s">
        <v>12491</v>
      </c>
      <c r="C2435" s="0" t="s">
        <v>13000</v>
      </c>
      <c r="E2435" s="1" t="s">
        <v>13000</v>
      </c>
      <c r="G2435" s="5" t="s">
        <v>13000</v>
      </c>
      <c r="H2435" s="5"/>
      <c r="I2435" s="5"/>
      <c r="J2435" s="5"/>
      <c r="K2435" s="5"/>
      <c r="L2435" s="5"/>
      <c r="M2435" s="5"/>
      <c r="N2435" s="5"/>
      <c r="Q2435" s="0" t="s">
        <v>51</v>
      </c>
      <c r="R2435" s="0" t="s">
        <v>126</v>
      </c>
      <c r="S2435" s="0" t="n">
        <v>1</v>
      </c>
      <c r="T2435" s="0" t="n">
        <v>2740</v>
      </c>
      <c r="U2435" s="0" t="n">
        <v>2740</v>
      </c>
      <c r="W2435" s="0" t="s">
        <v>13001</v>
      </c>
      <c r="X2435" s="0" t="n">
        <v>0</v>
      </c>
      <c r="Y2435" s="0" t="s">
        <v>298</v>
      </c>
      <c r="AD2435" s="0" t="s">
        <v>13002</v>
      </c>
      <c r="AG2435" s="6" t="n">
        <v>42004</v>
      </c>
      <c r="AH2435" s="0" t="n">
        <v>0</v>
      </c>
      <c r="AI2435" s="0" t="n">
        <v>0</v>
      </c>
      <c r="AJ2435" s="6" t="n">
        <v>42004</v>
      </c>
      <c r="AK2435" s="0" t="n">
        <v>3</v>
      </c>
      <c r="AL2435" s="6" t="n">
        <v>42004</v>
      </c>
      <c r="AM2435" s="0" t="n">
        <v>1</v>
      </c>
      <c r="AN2435" s="0" t="n">
        <v>1</v>
      </c>
      <c r="AO2435" s="0" t="s">
        <v>56</v>
      </c>
      <c r="AP2435" s="0" t="s">
        <v>56</v>
      </c>
      <c r="AQ2435" s="0" t="s">
        <v>70</v>
      </c>
      <c r="AR2435" s="0" t="s">
        <v>70</v>
      </c>
      <c r="AS2435" s="0" t="s">
        <v>298</v>
      </c>
      <c r="AT2435" s="0" t="n">
        <v>0</v>
      </c>
      <c r="AU2435" s="0" t="n">
        <v>0</v>
      </c>
    </row>
    <row r="2436" customFormat="false" ht="15" hidden="false" customHeight="false" outlineLevel="0" collapsed="false">
      <c r="A2436" s="0" t="s">
        <v>13003</v>
      </c>
      <c r="B2436" s="0" t="s">
        <v>12491</v>
      </c>
      <c r="C2436" s="0" t="s">
        <v>13004</v>
      </c>
      <c r="E2436" s="1" t="s">
        <v>13004</v>
      </c>
      <c r="G2436" s="5" t="s">
        <v>13004</v>
      </c>
      <c r="H2436" s="5"/>
      <c r="I2436" s="5"/>
      <c r="J2436" s="5"/>
      <c r="K2436" s="5"/>
      <c r="L2436" s="5"/>
      <c r="M2436" s="5"/>
      <c r="N2436" s="5"/>
      <c r="O2436" s="0" t="s">
        <v>13004</v>
      </c>
      <c r="P2436" s="0" t="s">
        <v>13005</v>
      </c>
      <c r="Q2436" s="0" t="s">
        <v>51</v>
      </c>
      <c r="R2436" s="0" t="s">
        <v>52</v>
      </c>
      <c r="S2436" s="0" t="n">
        <v>4.854</v>
      </c>
      <c r="T2436" s="0" t="n">
        <v>2932</v>
      </c>
      <c r="U2436" s="0" t="n">
        <v>2932</v>
      </c>
      <c r="W2436" s="0" t="s">
        <v>13006</v>
      </c>
      <c r="X2436" s="0" t="n">
        <v>5</v>
      </c>
      <c r="Y2436" s="0" t="s">
        <v>77</v>
      </c>
      <c r="Z2436" s="0" t="n">
        <v>2932</v>
      </c>
      <c r="AA2436" s="0" t="s">
        <v>54</v>
      </c>
      <c r="AB2436" s="0" t="s">
        <v>54</v>
      </c>
      <c r="AD2436" s="0" t="s">
        <v>12816</v>
      </c>
      <c r="AG2436" s="6" t="n">
        <v>42735</v>
      </c>
      <c r="AH2436" s="0" t="n">
        <v>157</v>
      </c>
      <c r="AI2436" s="0" t="n">
        <v>165</v>
      </c>
      <c r="AJ2436" s="6" t="n">
        <v>42735</v>
      </c>
      <c r="AK2436" s="0" t="s">
        <v>56</v>
      </c>
      <c r="AM2436" s="0" t="n">
        <v>3.505</v>
      </c>
      <c r="AN2436" s="0" t="n">
        <v>3.694</v>
      </c>
      <c r="AO2436" s="0" t="n">
        <v>1.895</v>
      </c>
      <c r="AP2436" s="0" t="n">
        <v>2.117</v>
      </c>
      <c r="AQ2436" s="0" t="s">
        <v>12506</v>
      </c>
      <c r="AR2436" s="0" t="s">
        <v>58</v>
      </c>
      <c r="AS2436" s="0" t="s">
        <v>77</v>
      </c>
      <c r="AT2436" s="0" t="n">
        <v>2</v>
      </c>
      <c r="AU2436" s="0" t="n">
        <v>3</v>
      </c>
      <c r="AV2436" s="0" t="s">
        <v>13007</v>
      </c>
      <c r="AX2436" s="0" t="s">
        <v>12507</v>
      </c>
    </row>
    <row r="2437" customFormat="false" ht="15" hidden="false" customHeight="false" outlineLevel="0" collapsed="false">
      <c r="A2437" s="0" t="s">
        <v>13008</v>
      </c>
      <c r="B2437" s="0" t="s">
        <v>12491</v>
      </c>
      <c r="C2437" s="0" t="s">
        <v>13009</v>
      </c>
      <c r="E2437" s="1" t="s">
        <v>13009</v>
      </c>
      <c r="G2437" s="5" t="s">
        <v>13009</v>
      </c>
      <c r="H2437" s="5"/>
      <c r="I2437" s="5"/>
      <c r="J2437" s="5"/>
      <c r="K2437" s="5"/>
      <c r="L2437" s="5"/>
      <c r="M2437" s="5"/>
      <c r="N2437" s="5"/>
      <c r="Q2437" s="0" t="s">
        <v>51</v>
      </c>
      <c r="R2437" s="0" t="s">
        <v>126</v>
      </c>
      <c r="S2437" s="0" t="n">
        <v>3</v>
      </c>
      <c r="T2437" s="0" t="n">
        <v>2611</v>
      </c>
      <c r="U2437" s="0" t="n">
        <v>2611</v>
      </c>
      <c r="X2437" s="0" t="n">
        <v>0</v>
      </c>
      <c r="Y2437" s="0" t="s">
        <v>512</v>
      </c>
      <c r="AD2437" s="0" t="s">
        <v>12744</v>
      </c>
      <c r="AG2437" s="6" t="n">
        <v>42004</v>
      </c>
      <c r="AH2437" s="0" t="n">
        <v>0</v>
      </c>
      <c r="AI2437" s="0" t="n">
        <v>0</v>
      </c>
      <c r="AJ2437" s="6" t="n">
        <v>42004</v>
      </c>
      <c r="AK2437" s="0" t="n">
        <v>50</v>
      </c>
      <c r="AL2437" s="6" t="n">
        <v>42004</v>
      </c>
      <c r="AM2437" s="0" t="n">
        <v>1</v>
      </c>
      <c r="AN2437" s="0" t="n">
        <v>1</v>
      </c>
      <c r="AO2437" s="0" t="s">
        <v>56</v>
      </c>
      <c r="AP2437" s="0" t="s">
        <v>56</v>
      </c>
      <c r="AQ2437" s="0" t="s">
        <v>70</v>
      </c>
      <c r="AR2437" s="0" t="s">
        <v>70</v>
      </c>
      <c r="AS2437" s="0" t="s">
        <v>512</v>
      </c>
      <c r="AT2437" s="0" t="n">
        <v>0</v>
      </c>
      <c r="AU2437" s="0" t="n">
        <v>0</v>
      </c>
    </row>
    <row r="2438" customFormat="false" ht="15" hidden="false" customHeight="false" outlineLevel="0" collapsed="false">
      <c r="A2438" s="0" t="s">
        <v>13010</v>
      </c>
      <c r="B2438" s="0" t="s">
        <v>12491</v>
      </c>
      <c r="C2438" s="0" t="s">
        <v>13011</v>
      </c>
      <c r="E2438" s="1" t="s">
        <v>13011</v>
      </c>
      <c r="G2438" s="5" t="s">
        <v>13011</v>
      </c>
      <c r="H2438" s="5"/>
      <c r="I2438" s="5"/>
      <c r="J2438" s="5"/>
      <c r="K2438" s="5"/>
      <c r="L2438" s="5"/>
      <c r="M2438" s="5"/>
      <c r="N2438" s="5"/>
      <c r="O2438" s="0" t="s">
        <v>13011</v>
      </c>
      <c r="P2438" s="0" t="s">
        <v>13012</v>
      </c>
      <c r="Q2438" s="0" t="s">
        <v>51</v>
      </c>
      <c r="R2438" s="0" t="s">
        <v>52</v>
      </c>
      <c r="S2438" s="0" t="n">
        <v>14.231</v>
      </c>
      <c r="T2438" s="0" t="n">
        <v>2611</v>
      </c>
      <c r="U2438" s="0" t="n">
        <v>2611</v>
      </c>
      <c r="W2438" s="0" t="s">
        <v>13013</v>
      </c>
      <c r="X2438" s="0" t="n">
        <v>54</v>
      </c>
      <c r="Y2438" s="0" t="s">
        <v>53</v>
      </c>
      <c r="Z2438" s="0" t="n">
        <v>2611</v>
      </c>
      <c r="AA2438" s="0" t="s">
        <v>54</v>
      </c>
      <c r="AB2438" s="0" t="s">
        <v>54</v>
      </c>
      <c r="AD2438" s="0" t="s">
        <v>13014</v>
      </c>
      <c r="AG2438" s="6" t="n">
        <v>42735</v>
      </c>
      <c r="AH2438" s="0" t="n">
        <v>2.319</v>
      </c>
      <c r="AI2438" s="0" t="n">
        <v>2.444</v>
      </c>
      <c r="AJ2438" s="6" t="n">
        <v>42735</v>
      </c>
      <c r="AK2438" s="0" t="s">
        <v>56</v>
      </c>
      <c r="AM2438" s="0" t="n">
        <v>25.29</v>
      </c>
      <c r="AN2438" s="0" t="n">
        <v>26.658</v>
      </c>
      <c r="AO2438" s="0" t="n">
        <v>39.114</v>
      </c>
      <c r="AP2438" s="0" t="n">
        <v>43.704</v>
      </c>
      <c r="AQ2438" s="0" t="s">
        <v>12506</v>
      </c>
      <c r="AR2438" s="0" t="s">
        <v>58</v>
      </c>
      <c r="AS2438" s="0" t="s">
        <v>53</v>
      </c>
      <c r="AT2438" s="0" t="n">
        <v>31</v>
      </c>
      <c r="AU2438" s="0" t="n">
        <v>34</v>
      </c>
      <c r="AV2438" s="0" t="s">
        <v>12507</v>
      </c>
      <c r="AX2438" s="0" t="s">
        <v>12507</v>
      </c>
    </row>
    <row r="2439" customFormat="false" ht="15" hidden="false" customHeight="false" outlineLevel="0" collapsed="false">
      <c r="A2439" s="0" t="s">
        <v>13015</v>
      </c>
      <c r="B2439" s="0" t="s">
        <v>12491</v>
      </c>
      <c r="C2439" s="0" t="s">
        <v>13016</v>
      </c>
      <c r="E2439" s="1" t="s">
        <v>13016</v>
      </c>
      <c r="G2439" s="5" t="s">
        <v>13016</v>
      </c>
      <c r="H2439" s="5"/>
      <c r="I2439" s="5"/>
      <c r="J2439" s="5"/>
      <c r="K2439" s="5"/>
      <c r="L2439" s="5"/>
      <c r="M2439" s="5"/>
      <c r="N2439" s="5"/>
      <c r="O2439" s="0" t="s">
        <v>13016</v>
      </c>
      <c r="P2439" s="0" t="s">
        <v>13017</v>
      </c>
      <c r="Q2439" s="0" t="s">
        <v>51</v>
      </c>
      <c r="R2439" s="0" t="s">
        <v>52</v>
      </c>
      <c r="S2439" s="0" t="n">
        <v>1.121</v>
      </c>
      <c r="T2439" s="0" t="n">
        <v>2120</v>
      </c>
      <c r="U2439" s="0" t="n">
        <v>2120</v>
      </c>
      <c r="V2439" s="0" t="n">
        <v>4645</v>
      </c>
      <c r="W2439" s="0" t="s">
        <v>13018</v>
      </c>
      <c r="X2439" s="0" t="n">
        <v>51</v>
      </c>
      <c r="Y2439" s="0" t="s">
        <v>53</v>
      </c>
      <c r="Z2439" s="0" t="n">
        <v>2120</v>
      </c>
      <c r="AA2439" s="0" t="s">
        <v>54</v>
      </c>
      <c r="AB2439" s="0" t="s">
        <v>54</v>
      </c>
      <c r="AD2439" s="0" t="s">
        <v>12688</v>
      </c>
      <c r="AG2439" s="6" t="n">
        <v>42735</v>
      </c>
      <c r="AH2439" s="0" t="n">
        <v>37</v>
      </c>
      <c r="AI2439" s="0" t="n">
        <v>39</v>
      </c>
      <c r="AJ2439" s="6" t="n">
        <v>42735</v>
      </c>
      <c r="AK2439" s="0" t="s">
        <v>56</v>
      </c>
      <c r="AM2439" s="0" t="n">
        <v>1.766</v>
      </c>
      <c r="AN2439" s="0" t="n">
        <v>1.861</v>
      </c>
      <c r="AO2439" s="0" t="n">
        <v>1.2</v>
      </c>
      <c r="AP2439" s="0" t="n">
        <v>1.341</v>
      </c>
      <c r="AQ2439" s="0" t="s">
        <v>12506</v>
      </c>
      <c r="AR2439" s="0" t="s">
        <v>58</v>
      </c>
      <c r="AS2439" s="0" t="s">
        <v>53</v>
      </c>
      <c r="AT2439" s="0" t="n">
        <v>9</v>
      </c>
      <c r="AU2439" s="0" t="n">
        <v>13</v>
      </c>
      <c r="AX2439" s="0" t="s">
        <v>12507</v>
      </c>
    </row>
    <row r="2440" customFormat="false" ht="15" hidden="false" customHeight="false" outlineLevel="0" collapsed="false">
      <c r="A2440" s="0" t="s">
        <v>13019</v>
      </c>
      <c r="B2440" s="0" t="s">
        <v>12491</v>
      </c>
      <c r="C2440" s="0" t="s">
        <v>13020</v>
      </c>
      <c r="E2440" s="1" t="s">
        <v>13020</v>
      </c>
      <c r="G2440" s="5" t="s">
        <v>13020</v>
      </c>
      <c r="H2440" s="5"/>
      <c r="I2440" s="5"/>
      <c r="J2440" s="5"/>
      <c r="K2440" s="5"/>
      <c r="L2440" s="5"/>
      <c r="M2440" s="5"/>
      <c r="N2440" s="5"/>
      <c r="O2440" s="0" t="s">
        <v>13020</v>
      </c>
      <c r="P2440" s="0" t="s">
        <v>13021</v>
      </c>
      <c r="Q2440" s="0" t="s">
        <v>51</v>
      </c>
      <c r="R2440" s="0" t="s">
        <v>52</v>
      </c>
      <c r="S2440" s="0" t="n">
        <v>1.118</v>
      </c>
      <c r="T2440" s="0" t="n">
        <v>2630</v>
      </c>
      <c r="U2440" s="0" t="n">
        <v>2630</v>
      </c>
      <c r="X2440" s="0" t="n">
        <v>24</v>
      </c>
      <c r="Y2440" s="0" t="s">
        <v>77</v>
      </c>
      <c r="Z2440" s="0" t="n">
        <v>2630</v>
      </c>
      <c r="AA2440" s="0" t="s">
        <v>54</v>
      </c>
      <c r="AB2440" s="0" t="s">
        <v>54</v>
      </c>
      <c r="AD2440" s="0" t="s">
        <v>12688</v>
      </c>
      <c r="AG2440" s="6" t="n">
        <v>42735</v>
      </c>
      <c r="AH2440" s="0" t="n">
        <v>5</v>
      </c>
      <c r="AI2440" s="0" t="n">
        <v>5</v>
      </c>
      <c r="AJ2440" s="6" t="n">
        <v>42735</v>
      </c>
      <c r="AK2440" s="0" t="s">
        <v>56</v>
      </c>
      <c r="AM2440" s="0" t="n">
        <v>799</v>
      </c>
      <c r="AN2440" s="0" t="n">
        <v>843</v>
      </c>
      <c r="AO2440" s="0" t="n">
        <v>221</v>
      </c>
      <c r="AP2440" s="0" t="n">
        <v>247</v>
      </c>
      <c r="AQ2440" s="0" t="s">
        <v>12698</v>
      </c>
      <c r="AR2440" s="0" t="s">
        <v>58</v>
      </c>
      <c r="AS2440" s="0" t="s">
        <v>77</v>
      </c>
      <c r="AT2440" s="0" t="n">
        <v>10</v>
      </c>
      <c r="AU2440" s="0" t="n">
        <v>9</v>
      </c>
      <c r="AV2440" s="0" t="s">
        <v>12507</v>
      </c>
      <c r="AW2440" s="0" t="s">
        <v>13022</v>
      </c>
      <c r="AX2440" s="0" t="s">
        <v>12507</v>
      </c>
      <c r="AY2440" s="0" t="s">
        <v>13023</v>
      </c>
    </row>
    <row r="2441" customFormat="false" ht="15" hidden="false" customHeight="false" outlineLevel="0" collapsed="false">
      <c r="A2441" s="0" t="s">
        <v>13024</v>
      </c>
      <c r="B2441" s="0" t="s">
        <v>12491</v>
      </c>
      <c r="C2441" s="0" t="s">
        <v>13025</v>
      </c>
      <c r="E2441" s="1" t="s">
        <v>13025</v>
      </c>
      <c r="G2441" s="5" t="s">
        <v>13025</v>
      </c>
      <c r="H2441" s="5"/>
      <c r="I2441" s="5"/>
      <c r="J2441" s="5"/>
      <c r="K2441" s="5"/>
      <c r="L2441" s="5"/>
      <c r="M2441" s="5"/>
      <c r="N2441" s="5"/>
      <c r="O2441" s="0" t="s">
        <v>13025</v>
      </c>
      <c r="P2441" s="0" t="s">
        <v>13026</v>
      </c>
      <c r="Q2441" s="0" t="s">
        <v>51</v>
      </c>
      <c r="R2441" s="0" t="s">
        <v>52</v>
      </c>
      <c r="S2441" s="0" t="n">
        <v>562</v>
      </c>
      <c r="T2441" s="0" t="n">
        <v>2120</v>
      </c>
      <c r="U2441" s="0" t="n">
        <v>2120</v>
      </c>
      <c r="V2441" s="0" t="n">
        <v>4645</v>
      </c>
      <c r="W2441" s="0" t="s">
        <v>13027</v>
      </c>
      <c r="X2441" s="0" t="n">
        <v>35</v>
      </c>
      <c r="Y2441" s="0" t="s">
        <v>77</v>
      </c>
      <c r="Z2441" s="0" t="n">
        <v>2120</v>
      </c>
      <c r="AA2441" s="0" t="s">
        <v>54</v>
      </c>
      <c r="AB2441" s="0" t="s">
        <v>54</v>
      </c>
      <c r="AD2441" s="0" t="s">
        <v>12648</v>
      </c>
      <c r="AG2441" s="6" t="n">
        <v>42735</v>
      </c>
      <c r="AH2441" s="0" t="n">
        <v>6</v>
      </c>
      <c r="AI2441" s="0" t="n">
        <v>7</v>
      </c>
      <c r="AJ2441" s="6" t="n">
        <v>42735</v>
      </c>
      <c r="AK2441" s="0" t="s">
        <v>56</v>
      </c>
      <c r="AM2441" s="0" t="n">
        <v>761</v>
      </c>
      <c r="AN2441" s="0" t="n">
        <v>802</v>
      </c>
      <c r="AO2441" s="0" t="n">
        <v>4.511</v>
      </c>
      <c r="AP2441" s="0" t="n">
        <v>5.04</v>
      </c>
      <c r="AQ2441" s="0" t="s">
        <v>12506</v>
      </c>
      <c r="AR2441" s="0" t="s">
        <v>58</v>
      </c>
      <c r="AS2441" s="0" t="s">
        <v>77</v>
      </c>
      <c r="AT2441" s="0" t="n">
        <v>3</v>
      </c>
      <c r="AU2441" s="0" t="n">
        <v>5</v>
      </c>
      <c r="AX2441" s="0" t="s">
        <v>12507</v>
      </c>
    </row>
    <row r="2442" customFormat="false" ht="15" hidden="false" customHeight="false" outlineLevel="0" collapsed="false">
      <c r="A2442" s="0" t="s">
        <v>13028</v>
      </c>
      <c r="B2442" s="0" t="s">
        <v>12491</v>
      </c>
      <c r="C2442" s="0" t="s">
        <v>13029</v>
      </c>
      <c r="E2442" s="1" t="s">
        <v>13029</v>
      </c>
      <c r="G2442" s="5" t="s">
        <v>13029</v>
      </c>
      <c r="H2442" s="5" t="s">
        <v>13030</v>
      </c>
      <c r="I2442" s="5"/>
      <c r="J2442" s="5"/>
      <c r="K2442" s="5"/>
      <c r="L2442" s="5"/>
      <c r="M2442" s="5"/>
      <c r="N2442" s="5"/>
      <c r="O2442" s="0" t="s">
        <v>13029</v>
      </c>
      <c r="P2442" s="0" t="s">
        <v>13031</v>
      </c>
      <c r="Q2442" s="0" t="s">
        <v>51</v>
      </c>
      <c r="R2442" s="0" t="s">
        <v>52</v>
      </c>
      <c r="S2442" s="0" t="n">
        <v>174</v>
      </c>
      <c r="T2442" s="0" t="n">
        <v>2630</v>
      </c>
      <c r="U2442" s="0" t="n">
        <v>2630</v>
      </c>
      <c r="W2442" s="0" t="s">
        <v>13032</v>
      </c>
      <c r="X2442" s="0" t="n">
        <v>3</v>
      </c>
      <c r="Y2442" s="0" t="s">
        <v>7940</v>
      </c>
      <c r="Z2442" s="0" t="n">
        <v>2630</v>
      </c>
      <c r="AA2442" s="0" t="s">
        <v>54</v>
      </c>
      <c r="AB2442" s="0" t="s">
        <v>54</v>
      </c>
      <c r="AD2442" s="0" t="s">
        <v>12648</v>
      </c>
      <c r="AG2442" s="6" t="n">
        <v>42735</v>
      </c>
      <c r="AH2442" s="0" t="n">
        <v>3</v>
      </c>
      <c r="AI2442" s="0" t="n">
        <v>3</v>
      </c>
      <c r="AJ2442" s="6" t="n">
        <v>42735</v>
      </c>
      <c r="AK2442" s="0" t="s">
        <v>56</v>
      </c>
      <c r="AM2442" s="0" t="n">
        <v>164</v>
      </c>
      <c r="AN2442" s="0" t="n">
        <v>172</v>
      </c>
      <c r="AO2442" s="0" t="n">
        <v>226</v>
      </c>
      <c r="AP2442" s="0" t="n">
        <v>253</v>
      </c>
      <c r="AQ2442" s="0" t="s">
        <v>12698</v>
      </c>
      <c r="AR2442" s="0" t="s">
        <v>58</v>
      </c>
      <c r="AS2442" s="0" t="s">
        <v>7940</v>
      </c>
      <c r="AT2442" s="0" t="n">
        <v>2</v>
      </c>
      <c r="AU2442" s="0" t="n">
        <v>1</v>
      </c>
      <c r="AV2442" s="0" t="s">
        <v>12507</v>
      </c>
      <c r="AX2442" s="0" t="s">
        <v>12507</v>
      </c>
      <c r="AY2442" s="0" t="s">
        <v>13033</v>
      </c>
    </row>
    <row r="2443" customFormat="false" ht="15" hidden="false" customHeight="false" outlineLevel="0" collapsed="false">
      <c r="A2443" s="0" t="s">
        <v>13034</v>
      </c>
      <c r="B2443" s="0" t="s">
        <v>12491</v>
      </c>
      <c r="C2443" s="0" t="s">
        <v>13035</v>
      </c>
      <c r="E2443" s="1" t="s">
        <v>13035</v>
      </c>
      <c r="G2443" s="5" t="s">
        <v>13035</v>
      </c>
      <c r="H2443" s="5"/>
      <c r="I2443" s="5"/>
      <c r="J2443" s="5"/>
      <c r="K2443" s="5"/>
      <c r="L2443" s="5"/>
      <c r="M2443" s="5"/>
      <c r="N2443" s="5"/>
      <c r="O2443" s="0" t="s">
        <v>13035</v>
      </c>
      <c r="P2443" s="0" t="s">
        <v>13036</v>
      </c>
      <c r="Q2443" s="0" t="s">
        <v>51</v>
      </c>
      <c r="R2443" s="0" t="s">
        <v>52</v>
      </c>
      <c r="S2443" s="0" t="n">
        <v>730</v>
      </c>
      <c r="T2443" s="0" t="n">
        <v>2120</v>
      </c>
      <c r="U2443" s="0" t="n">
        <v>2120</v>
      </c>
      <c r="X2443" s="0" t="n">
        <v>5</v>
      </c>
      <c r="Y2443" s="0" t="s">
        <v>7940</v>
      </c>
      <c r="Z2443" s="0" t="n">
        <v>2120</v>
      </c>
      <c r="AA2443" s="0" t="s">
        <v>54</v>
      </c>
      <c r="AB2443" s="0" t="s">
        <v>54</v>
      </c>
      <c r="AD2443" s="0" t="s">
        <v>12648</v>
      </c>
      <c r="AG2443" s="6" t="n">
        <v>42735</v>
      </c>
      <c r="AH2443" s="0" t="n">
        <v>18</v>
      </c>
      <c r="AI2443" s="0" t="n">
        <v>19</v>
      </c>
      <c r="AJ2443" s="6" t="n">
        <v>42735</v>
      </c>
      <c r="AK2443" s="0" t="s">
        <v>56</v>
      </c>
      <c r="AM2443" s="0" t="n">
        <v>1.254</v>
      </c>
      <c r="AN2443" s="0" t="n">
        <v>1.321</v>
      </c>
      <c r="AO2443" s="0" t="n">
        <v>3.599</v>
      </c>
      <c r="AP2443" s="0" t="n">
        <v>4.021</v>
      </c>
      <c r="AQ2443" s="0" t="s">
        <v>12506</v>
      </c>
      <c r="AR2443" s="0" t="s">
        <v>58</v>
      </c>
      <c r="AS2443" s="0" t="s">
        <v>7940</v>
      </c>
      <c r="AT2443" s="0" t="n">
        <v>2</v>
      </c>
      <c r="AU2443" s="0" t="n">
        <v>1</v>
      </c>
      <c r="AV2443" s="0" t="s">
        <v>13037</v>
      </c>
      <c r="AX2443" s="0" t="s">
        <v>12507</v>
      </c>
    </row>
    <row r="2444" customFormat="false" ht="15" hidden="false" customHeight="false" outlineLevel="0" collapsed="false">
      <c r="A2444" s="0" t="s">
        <v>13038</v>
      </c>
      <c r="B2444" s="0" t="s">
        <v>12491</v>
      </c>
      <c r="C2444" s="0" t="s">
        <v>13039</v>
      </c>
      <c r="E2444" s="1" t="s">
        <v>13039</v>
      </c>
      <c r="G2444" s="5" t="s">
        <v>13039</v>
      </c>
      <c r="H2444" s="5" t="s">
        <v>13040</v>
      </c>
      <c r="I2444" s="5"/>
      <c r="J2444" s="5"/>
      <c r="K2444" s="5"/>
      <c r="L2444" s="5"/>
      <c r="M2444" s="5"/>
      <c r="N2444" s="5"/>
      <c r="Q2444" s="0" t="s">
        <v>51</v>
      </c>
      <c r="R2444" s="0" t="s">
        <v>52</v>
      </c>
      <c r="S2444" s="0" t="n">
        <v>81</v>
      </c>
      <c r="T2444" s="0" t="n">
        <v>2660</v>
      </c>
      <c r="U2444" s="0" t="n">
        <v>2660</v>
      </c>
      <c r="X2444" s="0" t="n">
        <v>2</v>
      </c>
      <c r="Y2444" s="0" t="s">
        <v>298</v>
      </c>
      <c r="AD2444" s="0" t="s">
        <v>12648</v>
      </c>
      <c r="AG2444" s="6" t="n">
        <v>42735</v>
      </c>
      <c r="AH2444" s="0" t="n">
        <v>12</v>
      </c>
      <c r="AI2444" s="0" t="n">
        <v>12</v>
      </c>
      <c r="AJ2444" s="6" t="n">
        <v>42735</v>
      </c>
      <c r="AK2444" s="0" t="s">
        <v>56</v>
      </c>
      <c r="AM2444" s="0" t="n">
        <v>149</v>
      </c>
      <c r="AN2444" s="0" t="n">
        <v>158</v>
      </c>
      <c r="AO2444" s="0" t="n">
        <v>240</v>
      </c>
      <c r="AP2444" s="0" t="n">
        <v>269</v>
      </c>
      <c r="AQ2444" s="0" t="s">
        <v>12698</v>
      </c>
      <c r="AR2444" s="0" t="s">
        <v>58</v>
      </c>
      <c r="AS2444" s="0" t="s">
        <v>298</v>
      </c>
      <c r="AT2444" s="0" t="n">
        <v>0</v>
      </c>
      <c r="AU2444" s="0" t="n">
        <v>1</v>
      </c>
      <c r="AW2444" s="0" t="s">
        <v>12567</v>
      </c>
      <c r="AX2444" s="0" t="s">
        <v>12507</v>
      </c>
      <c r="AY2444" s="0" t="s">
        <v>13041</v>
      </c>
    </row>
    <row r="2445" customFormat="false" ht="15" hidden="false" customHeight="false" outlineLevel="0" collapsed="false">
      <c r="A2445" s="0" t="s">
        <v>13042</v>
      </c>
      <c r="B2445" s="0" t="s">
        <v>12491</v>
      </c>
      <c r="C2445" s="0" t="s">
        <v>13043</v>
      </c>
      <c r="E2445" s="1" t="s">
        <v>13043</v>
      </c>
      <c r="G2445" s="5" t="s">
        <v>13043</v>
      </c>
      <c r="H2445" s="5" t="s">
        <v>13044</v>
      </c>
      <c r="I2445" s="5"/>
      <c r="J2445" s="5"/>
      <c r="K2445" s="5"/>
      <c r="L2445" s="5"/>
      <c r="M2445" s="5"/>
      <c r="N2445" s="5"/>
      <c r="O2445" s="0" t="s">
        <v>13045</v>
      </c>
      <c r="P2445" s="0" t="s">
        <v>13046</v>
      </c>
      <c r="Q2445" s="0" t="s">
        <v>51</v>
      </c>
      <c r="R2445" s="0" t="s">
        <v>52</v>
      </c>
      <c r="S2445" s="0" t="n">
        <v>1.817</v>
      </c>
      <c r="T2445" s="0" t="n">
        <v>2932</v>
      </c>
      <c r="U2445" s="0" t="n">
        <v>2932</v>
      </c>
      <c r="X2445" s="0" t="n">
        <v>2</v>
      </c>
      <c r="Y2445" s="0" t="s">
        <v>195</v>
      </c>
      <c r="Z2445" s="0" t="s">
        <v>120</v>
      </c>
      <c r="AA2445" s="0" t="s">
        <v>120</v>
      </c>
      <c r="AB2445" s="0" t="s">
        <v>1345</v>
      </c>
      <c r="AC2445" s="0" t="s">
        <v>120</v>
      </c>
      <c r="AD2445" s="0" t="s">
        <v>13037</v>
      </c>
      <c r="AG2445" s="6" t="n">
        <v>42735</v>
      </c>
      <c r="AH2445" s="0" t="n">
        <v>19</v>
      </c>
      <c r="AI2445" s="0" t="n">
        <v>20</v>
      </c>
      <c r="AJ2445" s="6" t="n">
        <v>42735</v>
      </c>
      <c r="AK2445" s="0" t="s">
        <v>56</v>
      </c>
      <c r="AM2445" s="0" t="n">
        <v>1.119</v>
      </c>
      <c r="AN2445" s="0" t="n">
        <v>1.179</v>
      </c>
      <c r="AO2445" s="0" t="s">
        <v>56</v>
      </c>
      <c r="AP2445" s="0" t="s">
        <v>56</v>
      </c>
      <c r="AQ2445" s="0" t="s">
        <v>70</v>
      </c>
      <c r="AR2445" s="0" t="s">
        <v>70</v>
      </c>
      <c r="AS2445" s="0" t="s">
        <v>195</v>
      </c>
      <c r="AT2445" s="0" t="n">
        <v>3</v>
      </c>
      <c r="AU2445" s="0" t="n">
        <v>1</v>
      </c>
    </row>
    <row r="2446" customFormat="false" ht="15" hidden="false" customHeight="false" outlineLevel="0" collapsed="false">
      <c r="A2446" s="0" t="s">
        <v>13047</v>
      </c>
      <c r="B2446" s="0" t="s">
        <v>12491</v>
      </c>
      <c r="C2446" s="0" t="s">
        <v>13048</v>
      </c>
      <c r="E2446" s="1" t="s">
        <v>13048</v>
      </c>
      <c r="G2446" s="5" t="s">
        <v>13048</v>
      </c>
      <c r="H2446" s="5"/>
      <c r="I2446" s="5"/>
      <c r="J2446" s="5"/>
      <c r="K2446" s="5"/>
      <c r="L2446" s="5"/>
      <c r="M2446" s="5"/>
      <c r="N2446" s="5"/>
      <c r="O2446" s="0" t="s">
        <v>13048</v>
      </c>
      <c r="P2446" s="0" t="s">
        <v>13049</v>
      </c>
      <c r="Q2446" s="0" t="s">
        <v>51</v>
      </c>
      <c r="R2446" s="0" t="s">
        <v>52</v>
      </c>
      <c r="S2446" s="0" t="n">
        <v>555</v>
      </c>
      <c r="T2446" s="0" t="n">
        <v>2120</v>
      </c>
      <c r="U2446" s="0" t="n">
        <v>2120</v>
      </c>
      <c r="V2446" s="0" t="n">
        <v>2120</v>
      </c>
      <c r="W2446" s="0" t="s">
        <v>13050</v>
      </c>
      <c r="X2446" s="0" t="n">
        <v>25</v>
      </c>
      <c r="Y2446" s="0" t="s">
        <v>128</v>
      </c>
      <c r="Z2446" s="0" t="n">
        <v>2120</v>
      </c>
      <c r="AA2446" s="0" t="s">
        <v>54</v>
      </c>
      <c r="AB2446" s="0" t="s">
        <v>54</v>
      </c>
      <c r="AD2446" s="0" t="s">
        <v>12741</v>
      </c>
      <c r="AG2446" s="6" t="n">
        <v>42735</v>
      </c>
      <c r="AH2446" s="0" t="n">
        <v>140</v>
      </c>
      <c r="AI2446" s="0" t="n">
        <v>147</v>
      </c>
      <c r="AJ2446" s="6" t="n">
        <v>42735</v>
      </c>
      <c r="AK2446" s="0" t="s">
        <v>56</v>
      </c>
      <c r="AM2446" s="0" t="n">
        <v>2.372</v>
      </c>
      <c r="AN2446" s="0" t="n">
        <v>2.501</v>
      </c>
      <c r="AO2446" s="0" t="n">
        <v>11.125</v>
      </c>
      <c r="AP2446" s="0" t="n">
        <v>12.431</v>
      </c>
      <c r="AQ2446" s="0" t="s">
        <v>12698</v>
      </c>
      <c r="AR2446" s="0" t="s">
        <v>58</v>
      </c>
      <c r="AS2446" s="0" t="s">
        <v>128</v>
      </c>
      <c r="AT2446" s="0" t="n">
        <v>6</v>
      </c>
      <c r="AU2446" s="0" t="n">
        <v>10</v>
      </c>
      <c r="AV2446" s="0" t="s">
        <v>13051</v>
      </c>
      <c r="AX2446" s="0" t="s">
        <v>12507</v>
      </c>
    </row>
    <row r="2447" customFormat="false" ht="15" hidden="false" customHeight="false" outlineLevel="0" collapsed="false">
      <c r="A2447" s="0" t="s">
        <v>13052</v>
      </c>
      <c r="B2447" s="0" t="s">
        <v>12491</v>
      </c>
      <c r="C2447" s="0" t="s">
        <v>13053</v>
      </c>
      <c r="E2447" s="1" t="s">
        <v>13053</v>
      </c>
      <c r="G2447" s="5" t="s">
        <v>13053</v>
      </c>
      <c r="H2447" s="5"/>
      <c r="I2447" s="5"/>
      <c r="J2447" s="5"/>
      <c r="K2447" s="5"/>
      <c r="L2447" s="5"/>
      <c r="M2447" s="5"/>
      <c r="N2447" s="5"/>
      <c r="O2447" s="0" t="s">
        <v>13053</v>
      </c>
      <c r="P2447" s="0" t="s">
        <v>13054</v>
      </c>
      <c r="Q2447" s="0" t="s">
        <v>51</v>
      </c>
      <c r="R2447" s="0" t="s">
        <v>52</v>
      </c>
      <c r="S2447" s="0" t="n">
        <v>27</v>
      </c>
      <c r="T2447" s="0" t="n">
        <v>2611</v>
      </c>
      <c r="U2447" s="0" t="n">
        <v>2611</v>
      </c>
      <c r="W2447" s="0" t="s">
        <v>13055</v>
      </c>
      <c r="X2447" s="0" t="n">
        <v>2</v>
      </c>
      <c r="Y2447" s="0" t="s">
        <v>1154</v>
      </c>
      <c r="Z2447" s="0" t="n">
        <v>2611</v>
      </c>
      <c r="AA2447" s="0" t="s">
        <v>54</v>
      </c>
      <c r="AB2447" s="0" t="s">
        <v>54</v>
      </c>
      <c r="AD2447" s="0" t="s">
        <v>12697</v>
      </c>
      <c r="AG2447" s="6" t="n">
        <v>42735</v>
      </c>
      <c r="AH2447" s="0" t="n">
        <v>-6</v>
      </c>
      <c r="AI2447" s="0" t="n">
        <v>-6</v>
      </c>
      <c r="AJ2447" s="6" t="n">
        <v>42735</v>
      </c>
      <c r="AK2447" s="0" t="s">
        <v>56</v>
      </c>
      <c r="AM2447" s="0" t="n">
        <v>40</v>
      </c>
      <c r="AN2447" s="0" t="n">
        <v>42</v>
      </c>
      <c r="AO2447" s="0" t="n">
        <v>36</v>
      </c>
      <c r="AP2447" s="0" t="n">
        <v>40</v>
      </c>
      <c r="AQ2447" s="0" t="s">
        <v>12698</v>
      </c>
      <c r="AR2447" s="0" t="s">
        <v>58</v>
      </c>
      <c r="AS2447" s="0" t="s">
        <v>1154</v>
      </c>
      <c r="AT2447" s="0" t="n">
        <v>2</v>
      </c>
      <c r="AU2447" s="0" t="n">
        <v>1</v>
      </c>
      <c r="AV2447" s="0" t="s">
        <v>12507</v>
      </c>
      <c r="AX2447" s="0" t="s">
        <v>12507</v>
      </c>
    </row>
    <row r="2448" customFormat="false" ht="15" hidden="false" customHeight="false" outlineLevel="0" collapsed="false">
      <c r="A2448" s="0" t="s">
        <v>13056</v>
      </c>
      <c r="B2448" s="0" t="s">
        <v>12491</v>
      </c>
      <c r="C2448" s="0" t="s">
        <v>13057</v>
      </c>
      <c r="E2448" s="1" t="s">
        <v>13057</v>
      </c>
      <c r="G2448" s="5" t="s">
        <v>13057</v>
      </c>
      <c r="H2448" s="5"/>
      <c r="I2448" s="5"/>
      <c r="J2448" s="5"/>
      <c r="K2448" s="5"/>
      <c r="L2448" s="5"/>
      <c r="M2448" s="5"/>
      <c r="N2448" s="5"/>
      <c r="Q2448" s="0" t="s">
        <v>51</v>
      </c>
      <c r="R2448" s="0" t="s">
        <v>52</v>
      </c>
      <c r="S2448" s="0" t="n">
        <v>230</v>
      </c>
      <c r="T2448" s="0" t="n">
        <v>2611</v>
      </c>
      <c r="U2448" s="0" t="n">
        <v>2611</v>
      </c>
      <c r="W2448" s="0" t="s">
        <v>13058</v>
      </c>
      <c r="X2448" s="0" t="n">
        <v>2</v>
      </c>
      <c r="Y2448" s="0" t="s">
        <v>298</v>
      </c>
      <c r="AD2448" s="0" t="s">
        <v>13059</v>
      </c>
      <c r="AG2448" s="6" t="n">
        <v>42735</v>
      </c>
      <c r="AH2448" s="0" t="n">
        <v>7</v>
      </c>
      <c r="AI2448" s="0" t="n">
        <v>8</v>
      </c>
      <c r="AJ2448" s="6" t="n">
        <v>42735</v>
      </c>
      <c r="AK2448" s="0" t="s">
        <v>56</v>
      </c>
      <c r="AM2448" s="0" t="n">
        <v>260</v>
      </c>
      <c r="AN2448" s="0" t="n">
        <v>274</v>
      </c>
      <c r="AO2448" s="0" t="s">
        <v>56</v>
      </c>
      <c r="AP2448" s="0" t="s">
        <v>56</v>
      </c>
      <c r="AQ2448" s="0" t="s">
        <v>70</v>
      </c>
      <c r="AR2448" s="0" t="s">
        <v>70</v>
      </c>
      <c r="AS2448" s="0" t="s">
        <v>298</v>
      </c>
      <c r="AT2448" s="0" t="n">
        <v>0</v>
      </c>
      <c r="AU2448" s="0" t="n">
        <v>0</v>
      </c>
      <c r="AV2448" s="0" t="s">
        <v>12697</v>
      </c>
      <c r="AX2448" s="0" t="s">
        <v>12507</v>
      </c>
    </row>
    <row r="2449" customFormat="false" ht="15" hidden="false" customHeight="false" outlineLevel="0" collapsed="false">
      <c r="A2449" s="0" t="s">
        <v>13060</v>
      </c>
      <c r="B2449" s="0" t="s">
        <v>12491</v>
      </c>
      <c r="C2449" s="0" t="s">
        <v>13061</v>
      </c>
      <c r="E2449" s="1" t="s">
        <v>13061</v>
      </c>
      <c r="G2449" s="5" t="s">
        <v>13061</v>
      </c>
      <c r="H2449" s="5"/>
      <c r="I2449" s="5"/>
      <c r="J2449" s="5"/>
      <c r="K2449" s="5"/>
      <c r="L2449" s="5"/>
      <c r="M2449" s="5"/>
      <c r="N2449" s="5"/>
      <c r="Q2449" s="0" t="s">
        <v>51</v>
      </c>
      <c r="R2449" s="0" t="s">
        <v>52</v>
      </c>
      <c r="S2449" s="0" t="n">
        <v>117</v>
      </c>
      <c r="T2449" s="0" t="n">
        <v>2829</v>
      </c>
      <c r="U2449" s="0" t="n">
        <v>2829</v>
      </c>
      <c r="X2449" s="0" t="n">
        <v>4</v>
      </c>
      <c r="Y2449" s="0" t="s">
        <v>77</v>
      </c>
      <c r="AD2449" s="0" t="s">
        <v>12688</v>
      </c>
      <c r="AG2449" s="6" t="n">
        <v>42735</v>
      </c>
      <c r="AH2449" s="0" t="n">
        <v>25</v>
      </c>
      <c r="AI2449" s="0" t="n">
        <v>27</v>
      </c>
      <c r="AJ2449" s="6" t="n">
        <v>42735</v>
      </c>
      <c r="AK2449" s="0" t="s">
        <v>56</v>
      </c>
      <c r="AM2449" s="0" t="n">
        <v>188</v>
      </c>
      <c r="AN2449" s="0" t="n">
        <v>198</v>
      </c>
      <c r="AO2449" s="0" t="n">
        <v>351</v>
      </c>
      <c r="AP2449" s="0" t="n">
        <v>392</v>
      </c>
      <c r="AQ2449" s="0" t="s">
        <v>12698</v>
      </c>
      <c r="AR2449" s="0" t="s">
        <v>58</v>
      </c>
      <c r="AS2449" s="0" t="s">
        <v>77</v>
      </c>
      <c r="AT2449" s="0" t="n">
        <v>0</v>
      </c>
      <c r="AU2449" s="0" t="n">
        <v>1</v>
      </c>
      <c r="AV2449" s="0" t="s">
        <v>12550</v>
      </c>
      <c r="AX2449" s="0" t="s">
        <v>12507</v>
      </c>
    </row>
    <row r="2450" customFormat="false" ht="15" hidden="false" customHeight="false" outlineLevel="0" collapsed="false">
      <c r="A2450" s="0" t="s">
        <v>13062</v>
      </c>
      <c r="B2450" s="0" t="s">
        <v>12491</v>
      </c>
      <c r="C2450" s="0" t="s">
        <v>13063</v>
      </c>
      <c r="E2450" s="1" t="s">
        <v>13063</v>
      </c>
      <c r="G2450" s="5" t="s">
        <v>13063</v>
      </c>
      <c r="H2450" s="5" t="s">
        <v>13064</v>
      </c>
      <c r="I2450" s="5"/>
      <c r="J2450" s="5"/>
      <c r="K2450" s="5"/>
      <c r="L2450" s="5"/>
      <c r="M2450" s="5"/>
      <c r="N2450" s="5"/>
      <c r="O2450" s="0" t="s">
        <v>13063</v>
      </c>
      <c r="P2450" s="0" t="s">
        <v>13065</v>
      </c>
      <c r="Q2450" s="0" t="s">
        <v>51</v>
      </c>
      <c r="R2450" s="0" t="s">
        <v>52</v>
      </c>
      <c r="S2450" s="0" t="n">
        <v>3.775</v>
      </c>
      <c r="T2450" s="0" t="n">
        <v>2060</v>
      </c>
      <c r="U2450" s="0" t="n">
        <v>2060</v>
      </c>
      <c r="V2450" s="0" t="n">
        <v>2060</v>
      </c>
      <c r="X2450" s="0" t="n">
        <v>144</v>
      </c>
      <c r="Y2450" s="0" t="s">
        <v>77</v>
      </c>
      <c r="Z2450" s="0" t="n">
        <v>2060</v>
      </c>
      <c r="AA2450" s="0" t="s">
        <v>54</v>
      </c>
      <c r="AB2450" s="0" t="s">
        <v>54</v>
      </c>
      <c r="AD2450" s="0" t="s">
        <v>13066</v>
      </c>
      <c r="AG2450" s="6" t="n">
        <v>42735</v>
      </c>
      <c r="AH2450" s="0" t="n">
        <v>134</v>
      </c>
      <c r="AI2450" s="0" t="n">
        <v>141</v>
      </c>
      <c r="AJ2450" s="6" t="n">
        <v>42735</v>
      </c>
      <c r="AK2450" s="0" t="s">
        <v>56</v>
      </c>
      <c r="AM2450" s="0" t="n">
        <v>4.121</v>
      </c>
      <c r="AN2450" s="0" t="n">
        <v>4.344</v>
      </c>
      <c r="AO2450" s="0" t="n">
        <v>1.429</v>
      </c>
      <c r="AP2450" s="0" t="n">
        <v>1.597</v>
      </c>
      <c r="AQ2450" s="0" t="s">
        <v>12506</v>
      </c>
      <c r="AR2450" s="0" t="s">
        <v>58</v>
      </c>
      <c r="AS2450" s="0" t="s">
        <v>77</v>
      </c>
      <c r="AT2450" s="0" t="n">
        <v>32</v>
      </c>
      <c r="AU2450" s="0" t="n">
        <v>47</v>
      </c>
      <c r="AV2450" s="0" t="s">
        <v>12507</v>
      </c>
      <c r="AX2450" s="0" t="s">
        <v>12507</v>
      </c>
    </row>
    <row r="2451" customFormat="false" ht="15" hidden="false" customHeight="false" outlineLevel="0" collapsed="false">
      <c r="A2451" s="0" t="s">
        <v>13067</v>
      </c>
      <c r="B2451" s="0" t="s">
        <v>12491</v>
      </c>
      <c r="C2451" s="0" t="s">
        <v>13068</v>
      </c>
      <c r="E2451" s="1" t="s">
        <v>13068</v>
      </c>
      <c r="G2451" s="5" t="s">
        <v>13068</v>
      </c>
      <c r="H2451" s="5"/>
      <c r="I2451" s="5"/>
      <c r="J2451" s="5"/>
      <c r="K2451" s="5"/>
      <c r="L2451" s="5"/>
      <c r="M2451" s="5"/>
      <c r="N2451" s="5"/>
      <c r="O2451" s="0" t="s">
        <v>13068</v>
      </c>
      <c r="P2451" s="0" t="s">
        <v>13069</v>
      </c>
      <c r="Q2451" s="0" t="s">
        <v>51</v>
      </c>
      <c r="R2451" s="0" t="s">
        <v>52</v>
      </c>
      <c r="S2451" s="0" t="n">
        <v>247</v>
      </c>
      <c r="T2451" s="0" t="n">
        <v>2611</v>
      </c>
      <c r="U2451" s="0" t="n">
        <v>2611</v>
      </c>
      <c r="X2451" s="0" t="n">
        <v>16</v>
      </c>
      <c r="Y2451" s="0" t="s">
        <v>77</v>
      </c>
      <c r="Z2451" s="0" t="n">
        <v>2611</v>
      </c>
      <c r="AA2451" s="0" t="s">
        <v>54</v>
      </c>
      <c r="AB2451" s="0" t="s">
        <v>54</v>
      </c>
      <c r="AD2451" s="0" t="s">
        <v>13070</v>
      </c>
      <c r="AG2451" s="6" t="n">
        <v>42735</v>
      </c>
      <c r="AH2451" s="0" t="n">
        <v>11</v>
      </c>
      <c r="AI2451" s="0" t="n">
        <v>12</v>
      </c>
      <c r="AJ2451" s="6" t="n">
        <v>42735</v>
      </c>
      <c r="AK2451" s="0" t="s">
        <v>56</v>
      </c>
      <c r="AM2451" s="0" t="n">
        <v>335</v>
      </c>
      <c r="AN2451" s="0" t="n">
        <v>353</v>
      </c>
      <c r="AO2451" s="0" t="n">
        <v>317</v>
      </c>
      <c r="AP2451" s="0" t="n">
        <v>354</v>
      </c>
      <c r="AQ2451" s="0" t="s">
        <v>12506</v>
      </c>
      <c r="AR2451" s="0" t="s">
        <v>58</v>
      </c>
      <c r="AS2451" s="0" t="s">
        <v>77</v>
      </c>
      <c r="AT2451" s="0" t="n">
        <v>3</v>
      </c>
      <c r="AU2451" s="0" t="n">
        <v>2</v>
      </c>
      <c r="AV2451" s="0" t="s">
        <v>12507</v>
      </c>
      <c r="AX2451" s="0" t="s">
        <v>12507</v>
      </c>
    </row>
    <row r="2452" customFormat="false" ht="15" hidden="false" customHeight="false" outlineLevel="0" collapsed="false">
      <c r="A2452" s="0" t="s">
        <v>13071</v>
      </c>
      <c r="B2452" s="0" t="s">
        <v>12491</v>
      </c>
      <c r="C2452" s="0" t="s">
        <v>13072</v>
      </c>
      <c r="E2452" s="1" t="s">
        <v>13072</v>
      </c>
      <c r="G2452" s="5" t="s">
        <v>13072</v>
      </c>
      <c r="H2452" s="5"/>
      <c r="I2452" s="5"/>
      <c r="J2452" s="5"/>
      <c r="K2452" s="5"/>
      <c r="L2452" s="5"/>
      <c r="M2452" s="5"/>
      <c r="N2452" s="5"/>
      <c r="Q2452" s="0" t="s">
        <v>51</v>
      </c>
      <c r="R2452" s="0" t="s">
        <v>52</v>
      </c>
      <c r="S2452" s="0" t="n">
        <v>1</v>
      </c>
      <c r="T2452" s="0" t="n">
        <v>2660</v>
      </c>
      <c r="U2452" s="0" t="n">
        <v>2660</v>
      </c>
      <c r="X2452" s="0" t="n">
        <v>0</v>
      </c>
      <c r="Y2452" s="0" t="s">
        <v>128</v>
      </c>
      <c r="AD2452" s="0" t="s">
        <v>12505</v>
      </c>
      <c r="AG2452" s="6" t="n">
        <v>42735</v>
      </c>
      <c r="AH2452" s="0" t="n">
        <v>-4</v>
      </c>
      <c r="AI2452" s="0" t="n">
        <v>-4</v>
      </c>
      <c r="AJ2452" s="6" t="n">
        <v>42735</v>
      </c>
      <c r="AK2452" s="0" t="n">
        <v>57</v>
      </c>
      <c r="AL2452" s="6" t="n">
        <v>42735</v>
      </c>
      <c r="AM2452" s="0" t="n">
        <v>7</v>
      </c>
      <c r="AN2452" s="0" t="n">
        <v>8</v>
      </c>
      <c r="AO2452" s="0" t="s">
        <v>56</v>
      </c>
      <c r="AP2452" s="0" t="s">
        <v>56</v>
      </c>
      <c r="AQ2452" s="0" t="s">
        <v>13073</v>
      </c>
      <c r="AR2452" s="0" t="s">
        <v>58</v>
      </c>
      <c r="AS2452" s="0" t="s">
        <v>128</v>
      </c>
      <c r="AT2452" s="0" t="n">
        <v>0</v>
      </c>
      <c r="AU2452" s="0" t="n">
        <v>0</v>
      </c>
      <c r="AX2452" s="0" t="s">
        <v>12507</v>
      </c>
    </row>
    <row r="2453" customFormat="false" ht="15" hidden="false" customHeight="false" outlineLevel="0" collapsed="false">
      <c r="A2453" s="0" t="s">
        <v>13074</v>
      </c>
      <c r="B2453" s="0" t="s">
        <v>12491</v>
      </c>
      <c r="C2453" s="0" t="s">
        <v>13075</v>
      </c>
      <c r="E2453" s="1" t="s">
        <v>13075</v>
      </c>
      <c r="G2453" s="5" t="s">
        <v>13075</v>
      </c>
      <c r="H2453" s="5"/>
      <c r="I2453" s="5"/>
      <c r="J2453" s="5"/>
      <c r="K2453" s="5"/>
      <c r="L2453" s="5"/>
      <c r="M2453" s="5"/>
      <c r="N2453" s="5"/>
      <c r="Q2453" s="0" t="s">
        <v>51</v>
      </c>
      <c r="R2453" s="0" t="s">
        <v>52</v>
      </c>
      <c r="S2453" s="0" t="n">
        <v>18</v>
      </c>
      <c r="T2453" s="0" t="n">
        <v>7211</v>
      </c>
      <c r="U2453" s="0" t="n">
        <v>7211</v>
      </c>
      <c r="X2453" s="0" t="n">
        <v>2</v>
      </c>
      <c r="Y2453" s="0" t="s">
        <v>1154</v>
      </c>
      <c r="AD2453" s="0" t="s">
        <v>12753</v>
      </c>
      <c r="AG2453" s="6" t="n">
        <v>42735</v>
      </c>
      <c r="AH2453" s="0" t="n">
        <v>-11</v>
      </c>
      <c r="AI2453" s="0" t="n">
        <v>-12</v>
      </c>
      <c r="AJ2453" s="6" t="n">
        <v>42735</v>
      </c>
      <c r="AK2453" s="0" t="s">
        <v>56</v>
      </c>
      <c r="AM2453" s="0" t="n">
        <v>50</v>
      </c>
      <c r="AN2453" s="0" t="n">
        <v>53</v>
      </c>
      <c r="AO2453" s="0" t="n">
        <v>67</v>
      </c>
      <c r="AP2453" s="0" t="n">
        <v>75</v>
      </c>
      <c r="AQ2453" s="0" t="s">
        <v>12698</v>
      </c>
      <c r="AR2453" s="0" t="s">
        <v>58</v>
      </c>
      <c r="AS2453" s="0" t="s">
        <v>1154</v>
      </c>
      <c r="AT2453" s="0" t="n">
        <v>0</v>
      </c>
      <c r="AU2453" s="0" t="n">
        <v>0</v>
      </c>
      <c r="AV2453" s="0" t="s">
        <v>13076</v>
      </c>
      <c r="AX2453" s="0" t="s">
        <v>12507</v>
      </c>
      <c r="AY2453" s="0" t="s">
        <v>836</v>
      </c>
    </row>
    <row r="2454" customFormat="false" ht="15" hidden="false" customHeight="false" outlineLevel="0" collapsed="false">
      <c r="A2454" s="0" t="s">
        <v>13077</v>
      </c>
      <c r="B2454" s="0" t="s">
        <v>12491</v>
      </c>
      <c r="C2454" s="0" t="s">
        <v>13078</v>
      </c>
      <c r="E2454" s="1" t="s">
        <v>13078</v>
      </c>
      <c r="G2454" s="5" t="s">
        <v>13078</v>
      </c>
      <c r="H2454" s="5" t="s">
        <v>13079</v>
      </c>
      <c r="I2454" s="5" t="s">
        <v>13080</v>
      </c>
      <c r="J2454" s="5" t="s">
        <v>13081</v>
      </c>
      <c r="K2454" s="5"/>
      <c r="L2454" s="5"/>
      <c r="M2454" s="5"/>
      <c r="N2454" s="5"/>
      <c r="O2454" s="0" t="s">
        <v>13078</v>
      </c>
      <c r="P2454" s="0" t="s">
        <v>13082</v>
      </c>
      <c r="Q2454" s="0" t="s">
        <v>51</v>
      </c>
      <c r="R2454" s="0" t="s">
        <v>52</v>
      </c>
      <c r="S2454" s="0" t="n">
        <v>3.726</v>
      </c>
      <c r="T2454" s="0" t="n">
        <v>1200</v>
      </c>
      <c r="U2454" s="0" t="n">
        <v>1200</v>
      </c>
      <c r="V2454" s="0" t="n">
        <v>1200</v>
      </c>
      <c r="W2454" s="0" t="s">
        <v>13083</v>
      </c>
      <c r="X2454" s="0" t="n">
        <v>257</v>
      </c>
      <c r="Y2454" s="0" t="s">
        <v>53</v>
      </c>
      <c r="Z2454" s="0" t="n">
        <v>1200</v>
      </c>
      <c r="AA2454" s="0" t="s">
        <v>54</v>
      </c>
      <c r="AB2454" s="0" t="s">
        <v>54</v>
      </c>
      <c r="AD2454" s="0" t="s">
        <v>12753</v>
      </c>
      <c r="AG2454" s="6" t="n">
        <v>42735</v>
      </c>
      <c r="AH2454" s="0" t="n">
        <v>967</v>
      </c>
      <c r="AI2454" s="0" t="n">
        <v>1.019</v>
      </c>
      <c r="AJ2454" s="6" t="n">
        <v>42735</v>
      </c>
      <c r="AK2454" s="0" t="s">
        <v>56</v>
      </c>
      <c r="AM2454" s="0" t="n">
        <v>7.703</v>
      </c>
      <c r="AN2454" s="0" t="n">
        <v>8.12</v>
      </c>
      <c r="AO2454" s="0" t="n">
        <v>12.95</v>
      </c>
      <c r="AP2454" s="0" t="n">
        <v>14.469</v>
      </c>
      <c r="AQ2454" s="0" t="s">
        <v>12506</v>
      </c>
      <c r="AR2454" s="0" t="s">
        <v>58</v>
      </c>
      <c r="AS2454" s="0" t="s">
        <v>53</v>
      </c>
      <c r="AT2454" s="0" t="n">
        <v>29</v>
      </c>
      <c r="AU2454" s="0" t="n">
        <v>37</v>
      </c>
      <c r="AV2454" s="0" t="s">
        <v>13084</v>
      </c>
      <c r="AW2454" s="0" t="s">
        <v>13085</v>
      </c>
      <c r="AX2454" s="0" t="s">
        <v>12507</v>
      </c>
      <c r="AY2454" s="0" t="s">
        <v>13085</v>
      </c>
    </row>
    <row r="2455" customFormat="false" ht="15" hidden="false" customHeight="false" outlineLevel="0" collapsed="false">
      <c r="A2455" s="0" t="s">
        <v>13086</v>
      </c>
      <c r="B2455" s="0" t="s">
        <v>12491</v>
      </c>
      <c r="C2455" s="0" t="s">
        <v>13087</v>
      </c>
      <c r="E2455" s="1" t="s">
        <v>13087</v>
      </c>
      <c r="G2455" s="5" t="s">
        <v>13087</v>
      </c>
      <c r="H2455" s="5" t="s">
        <v>13088</v>
      </c>
      <c r="I2455" s="5"/>
      <c r="J2455" s="5"/>
      <c r="K2455" s="5"/>
      <c r="L2455" s="5"/>
      <c r="M2455" s="5"/>
      <c r="N2455" s="5"/>
      <c r="O2455" s="0" t="s">
        <v>13087</v>
      </c>
      <c r="P2455" s="0" t="s">
        <v>13089</v>
      </c>
      <c r="Q2455" s="0" t="s">
        <v>51</v>
      </c>
      <c r="R2455" s="0" t="s">
        <v>52</v>
      </c>
      <c r="S2455" s="0" t="n">
        <v>505</v>
      </c>
      <c r="T2455" s="0" t="n">
        <v>2611</v>
      </c>
      <c r="U2455" s="0" t="n">
        <v>2611</v>
      </c>
      <c r="X2455" s="0" t="n">
        <v>2</v>
      </c>
      <c r="Y2455" s="0" t="s">
        <v>77</v>
      </c>
      <c r="Z2455" s="0" t="n">
        <v>2611</v>
      </c>
      <c r="AA2455" s="0" t="s">
        <v>54</v>
      </c>
      <c r="AB2455" s="0" t="s">
        <v>54</v>
      </c>
      <c r="AD2455" s="0" t="s">
        <v>12753</v>
      </c>
      <c r="AG2455" s="6" t="n">
        <v>42735</v>
      </c>
      <c r="AH2455" s="0" t="n">
        <v>40</v>
      </c>
      <c r="AI2455" s="0" t="n">
        <v>42</v>
      </c>
      <c r="AJ2455" s="6" t="n">
        <v>42735</v>
      </c>
      <c r="AK2455" s="0" t="s">
        <v>56</v>
      </c>
      <c r="AM2455" s="0" t="n">
        <v>382</v>
      </c>
      <c r="AN2455" s="0" t="n">
        <v>402</v>
      </c>
      <c r="AO2455" s="0" t="n">
        <v>450</v>
      </c>
      <c r="AP2455" s="0" t="n">
        <v>503</v>
      </c>
      <c r="AQ2455" s="0" t="s">
        <v>12698</v>
      </c>
      <c r="AR2455" s="0" t="s">
        <v>58</v>
      </c>
      <c r="AS2455" s="0" t="s">
        <v>77</v>
      </c>
      <c r="AT2455" s="0" t="n">
        <v>2</v>
      </c>
      <c r="AU2455" s="0" t="n">
        <v>1</v>
      </c>
      <c r="AV2455" s="0" t="s">
        <v>12507</v>
      </c>
      <c r="AX2455" s="0" t="s">
        <v>12507</v>
      </c>
    </row>
    <row r="2456" customFormat="false" ht="15" hidden="false" customHeight="false" outlineLevel="0" collapsed="false">
      <c r="A2456" s="0" t="s">
        <v>13090</v>
      </c>
      <c r="B2456" s="0" t="s">
        <v>12491</v>
      </c>
      <c r="C2456" s="0" t="s">
        <v>13091</v>
      </c>
      <c r="E2456" s="1" t="s">
        <v>13091</v>
      </c>
      <c r="G2456" s="5" t="s">
        <v>13091</v>
      </c>
      <c r="H2456" s="5"/>
      <c r="I2456" s="5"/>
      <c r="J2456" s="5"/>
      <c r="K2456" s="5"/>
      <c r="L2456" s="5"/>
      <c r="M2456" s="5"/>
      <c r="N2456" s="5"/>
      <c r="O2456" s="0" t="s">
        <v>13091</v>
      </c>
      <c r="P2456" s="0" t="s">
        <v>13092</v>
      </c>
      <c r="Q2456" s="0" t="s">
        <v>51</v>
      </c>
      <c r="R2456" s="0" t="s">
        <v>52</v>
      </c>
      <c r="S2456" s="0" t="n">
        <v>201</v>
      </c>
      <c r="T2456" s="0" t="n">
        <v>6420</v>
      </c>
      <c r="U2456" s="0" t="n">
        <v>6420</v>
      </c>
      <c r="W2456" s="0" t="s">
        <v>13093</v>
      </c>
      <c r="X2456" s="0" t="n">
        <v>12</v>
      </c>
      <c r="Y2456" s="0" t="s">
        <v>77</v>
      </c>
      <c r="Z2456" s="0" t="n">
        <v>6420</v>
      </c>
      <c r="AA2456" s="0" t="s">
        <v>54</v>
      </c>
      <c r="AB2456" s="0" t="s">
        <v>54</v>
      </c>
      <c r="AD2456" s="0" t="s">
        <v>12505</v>
      </c>
      <c r="AG2456" s="6" t="n">
        <v>42735</v>
      </c>
      <c r="AH2456" s="0" t="n">
        <v>3</v>
      </c>
      <c r="AI2456" s="0" t="n">
        <v>3</v>
      </c>
      <c r="AJ2456" s="6" t="n">
        <v>42735</v>
      </c>
      <c r="AK2456" s="0" t="s">
        <v>56</v>
      </c>
      <c r="AM2456" s="0" t="n">
        <v>597</v>
      </c>
      <c r="AN2456" s="0" t="n">
        <v>630</v>
      </c>
      <c r="AO2456" s="0" t="n">
        <v>188</v>
      </c>
      <c r="AP2456" s="0" t="n">
        <v>210</v>
      </c>
      <c r="AQ2456" s="0" t="s">
        <v>12698</v>
      </c>
      <c r="AR2456" s="0" t="s">
        <v>58</v>
      </c>
      <c r="AS2456" s="0" t="s">
        <v>77</v>
      </c>
      <c r="AT2456" s="0" t="n">
        <v>7</v>
      </c>
      <c r="AU2456" s="0" t="n">
        <v>6</v>
      </c>
      <c r="AV2456" s="0" t="s">
        <v>12753</v>
      </c>
      <c r="AW2456" s="0" t="s">
        <v>12753</v>
      </c>
      <c r="AX2456" s="0" t="s">
        <v>12507</v>
      </c>
    </row>
    <row r="2457" customFormat="false" ht="15" hidden="false" customHeight="false" outlineLevel="0" collapsed="false">
      <c r="A2457" s="0" t="s">
        <v>13094</v>
      </c>
      <c r="B2457" s="0" t="s">
        <v>12491</v>
      </c>
      <c r="C2457" s="0" t="s">
        <v>13095</v>
      </c>
      <c r="E2457" s="1" t="s">
        <v>13095</v>
      </c>
      <c r="G2457" s="5" t="s">
        <v>13095</v>
      </c>
      <c r="H2457" s="5" t="s">
        <v>13096</v>
      </c>
      <c r="I2457" s="5"/>
      <c r="J2457" s="5"/>
      <c r="K2457" s="5"/>
      <c r="L2457" s="5"/>
      <c r="M2457" s="5"/>
      <c r="N2457" s="5"/>
      <c r="Q2457" s="0" t="s">
        <v>51</v>
      </c>
      <c r="R2457" s="0" t="s">
        <v>52</v>
      </c>
      <c r="S2457" s="0" t="n">
        <v>69</v>
      </c>
      <c r="T2457" s="0" t="n">
        <v>2110</v>
      </c>
      <c r="U2457" s="0" t="n">
        <v>2110</v>
      </c>
      <c r="V2457" s="0" t="n">
        <v>2120</v>
      </c>
      <c r="W2457" s="0" t="s">
        <v>13097</v>
      </c>
      <c r="X2457" s="0" t="n">
        <v>10</v>
      </c>
      <c r="Y2457" s="0" t="s">
        <v>77</v>
      </c>
      <c r="AD2457" s="0" t="s">
        <v>12753</v>
      </c>
      <c r="AG2457" s="6" t="n">
        <v>42735</v>
      </c>
      <c r="AH2457" s="0" t="n">
        <v>2</v>
      </c>
      <c r="AI2457" s="0" t="n">
        <v>2</v>
      </c>
      <c r="AJ2457" s="6" t="n">
        <v>42735</v>
      </c>
      <c r="AK2457" s="0" t="s">
        <v>56</v>
      </c>
      <c r="AM2457" s="0" t="n">
        <v>98</v>
      </c>
      <c r="AN2457" s="0" t="n">
        <v>103</v>
      </c>
      <c r="AO2457" s="0" t="n">
        <v>559</v>
      </c>
      <c r="AP2457" s="0" t="n">
        <v>625</v>
      </c>
      <c r="AQ2457" s="0" t="s">
        <v>12506</v>
      </c>
      <c r="AR2457" s="0" t="s">
        <v>58</v>
      </c>
      <c r="AS2457" s="0" t="s">
        <v>77</v>
      </c>
      <c r="AT2457" s="0" t="n">
        <v>0</v>
      </c>
      <c r="AU2457" s="0" t="n">
        <v>0</v>
      </c>
      <c r="AV2457" s="0" t="s">
        <v>13098</v>
      </c>
      <c r="AX2457" s="0" t="s">
        <v>12507</v>
      </c>
    </row>
    <row r="2458" customFormat="false" ht="15" hidden="false" customHeight="false" outlineLevel="0" collapsed="false">
      <c r="A2458" s="0" t="s">
        <v>13099</v>
      </c>
      <c r="B2458" s="0" t="s">
        <v>12491</v>
      </c>
      <c r="C2458" s="0" t="s">
        <v>13100</v>
      </c>
      <c r="E2458" s="1" t="s">
        <v>13100</v>
      </c>
      <c r="G2458" s="5" t="s">
        <v>13100</v>
      </c>
      <c r="H2458" s="5"/>
      <c r="I2458" s="5"/>
      <c r="J2458" s="5"/>
      <c r="K2458" s="5"/>
      <c r="L2458" s="5"/>
      <c r="M2458" s="5"/>
      <c r="N2458" s="5"/>
      <c r="Q2458" s="0" t="s">
        <v>51</v>
      </c>
      <c r="R2458" s="0" t="s">
        <v>52</v>
      </c>
      <c r="S2458" s="0" t="n">
        <v>265</v>
      </c>
      <c r="T2458" s="0" t="n">
        <v>2611</v>
      </c>
      <c r="U2458" s="0" t="n">
        <v>2611</v>
      </c>
      <c r="X2458" s="0" t="n">
        <v>3</v>
      </c>
      <c r="Y2458" s="0" t="s">
        <v>53</v>
      </c>
      <c r="AD2458" s="0" t="s">
        <v>12637</v>
      </c>
      <c r="AG2458" s="6" t="n">
        <v>42735</v>
      </c>
      <c r="AH2458" s="0" t="n">
        <v>0</v>
      </c>
      <c r="AI2458" s="0" t="n">
        <v>0</v>
      </c>
      <c r="AJ2458" s="6" t="n">
        <v>42735</v>
      </c>
      <c r="AK2458" s="0" t="s">
        <v>56</v>
      </c>
      <c r="AM2458" s="0" t="n">
        <v>225</v>
      </c>
      <c r="AN2458" s="0" t="n">
        <v>237</v>
      </c>
      <c r="AO2458" s="0" t="n">
        <v>122</v>
      </c>
      <c r="AP2458" s="0" t="n">
        <v>136</v>
      </c>
      <c r="AQ2458" s="0" t="s">
        <v>12698</v>
      </c>
      <c r="AR2458" s="0" t="s">
        <v>58</v>
      </c>
      <c r="AS2458" s="0" t="s">
        <v>53</v>
      </c>
      <c r="AT2458" s="0" t="n">
        <v>0</v>
      </c>
      <c r="AU2458" s="0" t="n">
        <v>1</v>
      </c>
      <c r="AV2458" s="0" t="s">
        <v>12507</v>
      </c>
      <c r="AX2458" s="0" t="s">
        <v>12507</v>
      </c>
    </row>
    <row r="2459" customFormat="false" ht="15" hidden="false" customHeight="false" outlineLevel="0" collapsed="false">
      <c r="A2459" s="0" t="s">
        <v>13101</v>
      </c>
      <c r="B2459" s="0" t="s">
        <v>12491</v>
      </c>
      <c r="C2459" s="0" t="s">
        <v>13102</v>
      </c>
      <c r="E2459" s="1" t="s">
        <v>13102</v>
      </c>
      <c r="G2459" s="5" t="s">
        <v>13102</v>
      </c>
      <c r="H2459" s="5" t="s">
        <v>13103</v>
      </c>
      <c r="I2459" s="5"/>
      <c r="J2459" s="5"/>
      <c r="K2459" s="5"/>
      <c r="L2459" s="5"/>
      <c r="M2459" s="5"/>
      <c r="N2459" s="5"/>
      <c r="O2459" s="0" t="s">
        <v>13104</v>
      </c>
      <c r="P2459" s="0" t="s">
        <v>13105</v>
      </c>
      <c r="Q2459" s="0" t="s">
        <v>51</v>
      </c>
      <c r="R2459" s="0" t="s">
        <v>52</v>
      </c>
      <c r="S2459" s="0" t="n">
        <v>576</v>
      </c>
      <c r="T2459" s="0" t="n">
        <v>2932</v>
      </c>
      <c r="U2459" s="0" t="n">
        <v>2932</v>
      </c>
      <c r="X2459" s="0" t="n">
        <v>6</v>
      </c>
      <c r="Y2459" s="0" t="s">
        <v>195</v>
      </c>
      <c r="AA2459" s="0" t="s">
        <v>120</v>
      </c>
      <c r="AB2459" s="0" t="s">
        <v>12934</v>
      </c>
      <c r="AD2459" s="0" t="s">
        <v>12901</v>
      </c>
      <c r="AG2459" s="6" t="n">
        <v>42735</v>
      </c>
      <c r="AH2459" s="0" t="n">
        <v>16</v>
      </c>
      <c r="AI2459" s="0" t="n">
        <v>17</v>
      </c>
      <c r="AJ2459" s="6" t="n">
        <v>42735</v>
      </c>
      <c r="AK2459" s="0" t="n">
        <v>653</v>
      </c>
      <c r="AL2459" s="6" t="n">
        <v>42735</v>
      </c>
      <c r="AM2459" s="0" t="n">
        <v>306</v>
      </c>
      <c r="AN2459" s="0" t="n">
        <v>322</v>
      </c>
      <c r="AO2459" s="0" t="s">
        <v>56</v>
      </c>
      <c r="AP2459" s="0" t="s">
        <v>56</v>
      </c>
      <c r="AQ2459" s="0" t="s">
        <v>70</v>
      </c>
      <c r="AR2459" s="0" t="s">
        <v>70</v>
      </c>
      <c r="AS2459" s="0" t="s">
        <v>195</v>
      </c>
      <c r="AT2459" s="0" t="n">
        <v>3</v>
      </c>
      <c r="AU2459" s="0" t="n">
        <v>1</v>
      </c>
      <c r="AV2459" s="0" t="s">
        <v>13106</v>
      </c>
      <c r="AX2459" s="0" t="s">
        <v>12507</v>
      </c>
    </row>
    <row r="2460" customFormat="false" ht="15" hidden="false" customHeight="false" outlineLevel="0" collapsed="false">
      <c r="A2460" s="0" t="s">
        <v>13107</v>
      </c>
      <c r="B2460" s="0" t="s">
        <v>12491</v>
      </c>
      <c r="C2460" s="0" t="s">
        <v>13108</v>
      </c>
      <c r="E2460" s="1" t="s">
        <v>13108</v>
      </c>
      <c r="G2460" s="5" t="s">
        <v>13108</v>
      </c>
      <c r="H2460" s="5" t="s">
        <v>13109</v>
      </c>
      <c r="I2460" s="5" t="s">
        <v>13110</v>
      </c>
      <c r="J2460" s="5"/>
      <c r="K2460" s="5"/>
      <c r="L2460" s="5"/>
      <c r="M2460" s="5"/>
      <c r="N2460" s="5"/>
      <c r="O2460" s="0" t="s">
        <v>13108</v>
      </c>
      <c r="P2460" s="0" t="s">
        <v>13111</v>
      </c>
      <c r="Q2460" s="0" t="s">
        <v>51</v>
      </c>
      <c r="R2460" s="0" t="s">
        <v>52</v>
      </c>
      <c r="S2460" s="0" t="n">
        <v>528</v>
      </c>
      <c r="T2460" s="0" t="n">
        <v>2611</v>
      </c>
      <c r="U2460" s="0" t="n">
        <v>2611</v>
      </c>
      <c r="W2460" s="0" t="s">
        <v>13112</v>
      </c>
      <c r="X2460" s="0" t="n">
        <v>28</v>
      </c>
      <c r="Y2460" s="0" t="s">
        <v>298</v>
      </c>
      <c r="Z2460" s="0" t="n">
        <v>2611</v>
      </c>
      <c r="AA2460" s="0" t="s">
        <v>54</v>
      </c>
      <c r="AB2460" s="0" t="s">
        <v>54</v>
      </c>
      <c r="AC2460" s="0" t="n">
        <v>460</v>
      </c>
      <c r="AD2460" s="0" t="s">
        <v>12505</v>
      </c>
      <c r="AG2460" s="6" t="n">
        <v>42735</v>
      </c>
      <c r="AH2460" s="0" t="n">
        <v>18</v>
      </c>
      <c r="AI2460" s="0" t="n">
        <v>19</v>
      </c>
      <c r="AJ2460" s="6" t="n">
        <v>42735</v>
      </c>
      <c r="AK2460" s="0" t="n">
        <v>460</v>
      </c>
      <c r="AL2460" s="6" t="n">
        <v>42735</v>
      </c>
      <c r="AM2460" s="0" t="n">
        <v>450</v>
      </c>
      <c r="AN2460" s="0" t="n">
        <v>475</v>
      </c>
      <c r="AO2460" s="0" t="s">
        <v>56</v>
      </c>
      <c r="AP2460" s="0" t="s">
        <v>56</v>
      </c>
      <c r="AQ2460" s="0" t="s">
        <v>70</v>
      </c>
      <c r="AR2460" s="0" t="s">
        <v>70</v>
      </c>
      <c r="AS2460" s="0" t="s">
        <v>298</v>
      </c>
      <c r="AT2460" s="0" t="n">
        <v>3</v>
      </c>
      <c r="AU2460" s="0" t="n">
        <v>2</v>
      </c>
      <c r="AV2460" s="0" t="s">
        <v>12505</v>
      </c>
      <c r="AX2460" s="0" t="s">
        <v>12507</v>
      </c>
    </row>
    <row r="2461" customFormat="false" ht="15" hidden="false" customHeight="false" outlineLevel="0" collapsed="false">
      <c r="A2461" s="0" t="s">
        <v>13113</v>
      </c>
      <c r="B2461" s="0" t="s">
        <v>12491</v>
      </c>
      <c r="C2461" s="0" t="s">
        <v>13114</v>
      </c>
      <c r="E2461" s="1" t="s">
        <v>13114</v>
      </c>
      <c r="G2461" s="5" t="s">
        <v>13114</v>
      </c>
      <c r="H2461" s="5"/>
      <c r="I2461" s="5"/>
      <c r="J2461" s="5"/>
      <c r="K2461" s="5"/>
      <c r="L2461" s="5"/>
      <c r="M2461" s="5"/>
      <c r="N2461" s="5"/>
      <c r="O2461" s="0" t="s">
        <v>13115</v>
      </c>
      <c r="P2461" s="0" t="s">
        <v>13116</v>
      </c>
      <c r="Q2461" s="0" t="s">
        <v>51</v>
      </c>
      <c r="R2461" s="0" t="s">
        <v>119</v>
      </c>
      <c r="S2461" s="0" t="n">
        <v>39</v>
      </c>
      <c r="T2461" s="0" t="n">
        <v>2932</v>
      </c>
      <c r="U2461" s="0" t="n">
        <v>2932</v>
      </c>
      <c r="W2461" s="0" t="s">
        <v>13117</v>
      </c>
      <c r="X2461" s="0" t="n">
        <v>2</v>
      </c>
      <c r="Y2461" s="0" t="s">
        <v>195</v>
      </c>
      <c r="Z2461" s="0" t="s">
        <v>120</v>
      </c>
      <c r="AA2461" s="0" t="s">
        <v>120</v>
      </c>
      <c r="AB2461" s="0" t="s">
        <v>1345</v>
      </c>
      <c r="AC2461" s="0" t="s">
        <v>120</v>
      </c>
      <c r="AD2461" s="0" t="s">
        <v>13118</v>
      </c>
      <c r="AG2461" s="6" t="n">
        <v>42735</v>
      </c>
      <c r="AH2461" s="0" t="n">
        <v>-1</v>
      </c>
      <c r="AI2461" s="0" t="n">
        <v>-1</v>
      </c>
      <c r="AJ2461" s="6" t="n">
        <v>42735</v>
      </c>
      <c r="AK2461" s="0" t="n">
        <v>65</v>
      </c>
      <c r="AL2461" s="6" t="n">
        <v>42735</v>
      </c>
      <c r="AM2461" s="0" t="n">
        <v>18</v>
      </c>
      <c r="AN2461" s="0" t="n">
        <v>19</v>
      </c>
      <c r="AO2461" s="0" t="s">
        <v>56</v>
      </c>
      <c r="AP2461" s="0" t="s">
        <v>56</v>
      </c>
      <c r="AQ2461" s="0" t="s">
        <v>70</v>
      </c>
      <c r="AR2461" s="0" t="s">
        <v>70</v>
      </c>
      <c r="AS2461" s="0" t="s">
        <v>195</v>
      </c>
      <c r="AT2461" s="0" t="n">
        <v>2</v>
      </c>
      <c r="AU2461" s="0" t="n">
        <v>0</v>
      </c>
      <c r="AV2461" s="0" t="s">
        <v>12507</v>
      </c>
      <c r="AX2461" s="0" t="s">
        <v>12507</v>
      </c>
    </row>
    <row r="2462" customFormat="false" ht="15" hidden="false" customHeight="false" outlineLevel="0" collapsed="false">
      <c r="A2462" s="0" t="s">
        <v>13119</v>
      </c>
      <c r="B2462" s="0" t="s">
        <v>12491</v>
      </c>
      <c r="C2462" s="0" t="s">
        <v>13120</v>
      </c>
      <c r="E2462" s="1" t="s">
        <v>13120</v>
      </c>
      <c r="G2462" s="5" t="s">
        <v>13120</v>
      </c>
      <c r="H2462" s="5"/>
      <c r="I2462" s="5"/>
      <c r="J2462" s="5"/>
      <c r="K2462" s="5"/>
      <c r="L2462" s="5"/>
      <c r="M2462" s="5"/>
      <c r="N2462" s="5"/>
      <c r="O2462" s="0" t="s">
        <v>13120</v>
      </c>
      <c r="P2462" s="0" t="s">
        <v>13121</v>
      </c>
      <c r="Q2462" s="0" t="s">
        <v>51</v>
      </c>
      <c r="R2462" s="0" t="s">
        <v>52</v>
      </c>
      <c r="S2462" s="0" t="n">
        <v>43.925</v>
      </c>
      <c r="T2462" s="0" t="n">
        <v>2410</v>
      </c>
      <c r="U2462" s="0" t="n">
        <v>2410</v>
      </c>
      <c r="W2462" s="0" t="s">
        <v>13122</v>
      </c>
      <c r="X2462" s="0" t="n">
        <v>1</v>
      </c>
      <c r="Y2462" s="0" t="s">
        <v>53</v>
      </c>
      <c r="Z2462" s="0" t="n">
        <v>2410</v>
      </c>
      <c r="AA2462" s="0" t="s">
        <v>54</v>
      </c>
      <c r="AB2462" s="0" t="s">
        <v>54</v>
      </c>
      <c r="AD2462" s="0" t="s">
        <v>13123</v>
      </c>
      <c r="AG2462" s="6" t="n">
        <v>42735</v>
      </c>
      <c r="AH2462" s="0" t="n">
        <v>1.07</v>
      </c>
      <c r="AI2462" s="0" t="n">
        <v>1.128</v>
      </c>
      <c r="AJ2462" s="6" t="n">
        <v>42735</v>
      </c>
      <c r="AK2462" s="0" t="s">
        <v>56</v>
      </c>
      <c r="AM2462" s="0" t="n">
        <v>62.614</v>
      </c>
      <c r="AN2462" s="0" t="n">
        <v>66.002</v>
      </c>
      <c r="AO2462" s="0" t="n">
        <v>18.911</v>
      </c>
      <c r="AP2462" s="0" t="n">
        <v>21.13</v>
      </c>
      <c r="AQ2462" s="0" t="s">
        <v>12506</v>
      </c>
      <c r="AR2462" s="0" t="s">
        <v>58</v>
      </c>
      <c r="AS2462" s="0" t="s">
        <v>53</v>
      </c>
      <c r="AT2462" s="0" t="n">
        <v>228</v>
      </c>
      <c r="AU2462" s="0" t="n">
        <v>348</v>
      </c>
      <c r="AV2462" s="0" t="s">
        <v>12507</v>
      </c>
      <c r="AX2462" s="0" t="s">
        <v>12507</v>
      </c>
      <c r="AY2462" s="0" t="s">
        <v>13124</v>
      </c>
    </row>
    <row r="2463" customFormat="false" ht="15" hidden="false" customHeight="false" outlineLevel="0" collapsed="false">
      <c r="A2463" s="0" t="s">
        <v>13125</v>
      </c>
      <c r="B2463" s="0" t="s">
        <v>12491</v>
      </c>
      <c r="C2463" s="0" t="s">
        <v>13126</v>
      </c>
      <c r="E2463" s="1" t="s">
        <v>13126</v>
      </c>
      <c r="G2463" s="5" t="s">
        <v>13126</v>
      </c>
      <c r="H2463" s="5" t="s">
        <v>13127</v>
      </c>
      <c r="I2463" s="5" t="s">
        <v>13128</v>
      </c>
      <c r="J2463" s="5"/>
      <c r="K2463" s="5"/>
      <c r="L2463" s="5"/>
      <c r="M2463" s="5"/>
      <c r="N2463" s="5"/>
      <c r="O2463" s="0" t="s">
        <v>13126</v>
      </c>
      <c r="P2463" s="0" t="s">
        <v>13129</v>
      </c>
      <c r="Q2463" s="0" t="s">
        <v>51</v>
      </c>
      <c r="R2463" s="0" t="s">
        <v>52</v>
      </c>
      <c r="S2463" s="0" t="n">
        <v>2.267</v>
      </c>
      <c r="T2463" s="0" t="n">
        <v>2059</v>
      </c>
      <c r="U2463" s="0" t="n">
        <v>2059</v>
      </c>
      <c r="W2463" s="0" t="s">
        <v>13130</v>
      </c>
      <c r="X2463" s="0" t="n">
        <v>88</v>
      </c>
      <c r="Y2463" s="0" t="s">
        <v>53</v>
      </c>
      <c r="Z2463" s="0" t="n">
        <v>2059</v>
      </c>
      <c r="AA2463" s="0" t="s">
        <v>54</v>
      </c>
      <c r="AB2463" s="0" t="s">
        <v>54</v>
      </c>
      <c r="AD2463" s="0" t="s">
        <v>12505</v>
      </c>
      <c r="AG2463" s="6" t="n">
        <v>42735</v>
      </c>
      <c r="AH2463" s="0" t="n">
        <v>190</v>
      </c>
      <c r="AI2463" s="0" t="n">
        <v>200</v>
      </c>
      <c r="AJ2463" s="6" t="n">
        <v>42735</v>
      </c>
      <c r="AK2463" s="0" t="s">
        <v>56</v>
      </c>
      <c r="AM2463" s="0" t="n">
        <v>4.905</v>
      </c>
      <c r="AN2463" s="0" t="n">
        <v>5.171</v>
      </c>
      <c r="AO2463" s="0" t="n">
        <v>1.743</v>
      </c>
      <c r="AP2463" s="0" t="n">
        <v>1.947</v>
      </c>
      <c r="AQ2463" s="0" t="s">
        <v>12506</v>
      </c>
      <c r="AR2463" s="0" t="s">
        <v>58</v>
      </c>
      <c r="AS2463" s="0" t="s">
        <v>53</v>
      </c>
      <c r="AT2463" s="0" t="n">
        <v>49</v>
      </c>
      <c r="AU2463" s="0" t="n">
        <v>54</v>
      </c>
      <c r="AX2463" s="0" t="s">
        <v>12507</v>
      </c>
    </row>
    <row r="2464" customFormat="false" ht="15" hidden="false" customHeight="false" outlineLevel="0" collapsed="false">
      <c r="A2464" s="0" t="s">
        <v>13131</v>
      </c>
      <c r="B2464" s="0" t="s">
        <v>12491</v>
      </c>
      <c r="C2464" s="0" t="s">
        <v>13132</v>
      </c>
      <c r="E2464" s="1" t="s">
        <v>13132</v>
      </c>
      <c r="G2464" s="5" t="s">
        <v>13132</v>
      </c>
      <c r="H2464" s="5"/>
      <c r="I2464" s="5"/>
      <c r="J2464" s="5"/>
      <c r="K2464" s="5"/>
      <c r="L2464" s="5"/>
      <c r="M2464" s="5"/>
      <c r="N2464" s="5" t="s">
        <v>13133</v>
      </c>
      <c r="O2464" s="0" t="s">
        <v>13132</v>
      </c>
      <c r="P2464" s="0" t="s">
        <v>13134</v>
      </c>
      <c r="Q2464" s="0" t="s">
        <v>51</v>
      </c>
      <c r="R2464" s="0" t="s">
        <v>52</v>
      </c>
      <c r="S2464" s="0" t="n">
        <v>1.072</v>
      </c>
      <c r="T2464" s="0" t="n">
        <v>4642</v>
      </c>
      <c r="U2464" s="0" t="n">
        <v>4642</v>
      </c>
      <c r="W2464" s="0" t="s">
        <v>13135</v>
      </c>
      <c r="X2464" s="0" t="n">
        <v>6</v>
      </c>
      <c r="Y2464" s="0" t="s">
        <v>298</v>
      </c>
      <c r="Z2464" s="0" t="n">
        <v>4642</v>
      </c>
      <c r="AA2464" s="0" t="s">
        <v>54</v>
      </c>
      <c r="AB2464" s="0" t="s">
        <v>54</v>
      </c>
      <c r="AD2464" s="0" t="s">
        <v>13136</v>
      </c>
      <c r="AG2464" s="6" t="n">
        <v>42735</v>
      </c>
      <c r="AH2464" s="0" t="n">
        <v>20</v>
      </c>
      <c r="AI2464" s="0" t="n">
        <v>21</v>
      </c>
      <c r="AJ2464" s="6" t="n">
        <v>42735</v>
      </c>
      <c r="AK2464" s="0" t="n">
        <v>816</v>
      </c>
      <c r="AL2464" s="6" t="n">
        <v>42369</v>
      </c>
      <c r="AM2464" s="0" t="n">
        <v>585</v>
      </c>
      <c r="AN2464" s="0" t="n">
        <v>617</v>
      </c>
      <c r="AO2464" s="0" t="s">
        <v>56</v>
      </c>
      <c r="AP2464" s="0" t="s">
        <v>56</v>
      </c>
      <c r="AQ2464" s="0" t="s">
        <v>70</v>
      </c>
      <c r="AR2464" s="0" t="s">
        <v>70</v>
      </c>
      <c r="AS2464" s="0" t="s">
        <v>298</v>
      </c>
      <c r="AT2464" s="0" t="n">
        <v>3</v>
      </c>
      <c r="AU2464" s="0" t="n">
        <v>2</v>
      </c>
      <c r="AX2464" s="0" t="s">
        <v>12507</v>
      </c>
    </row>
    <row r="2465" customFormat="false" ht="15" hidden="false" customHeight="false" outlineLevel="0" collapsed="false">
      <c r="A2465" s="0" t="s">
        <v>13137</v>
      </c>
      <c r="B2465" s="0" t="s">
        <v>12491</v>
      </c>
      <c r="C2465" s="0" t="s">
        <v>13138</v>
      </c>
      <c r="E2465" s="1" t="s">
        <v>13138</v>
      </c>
      <c r="G2465" s="5" t="s">
        <v>13138</v>
      </c>
      <c r="H2465" s="5" t="s">
        <v>13139</v>
      </c>
      <c r="I2465" s="5"/>
      <c r="J2465" s="5"/>
      <c r="K2465" s="5"/>
      <c r="L2465" s="5"/>
      <c r="M2465" s="5"/>
      <c r="N2465" s="5"/>
      <c r="Q2465" s="0" t="s">
        <v>51</v>
      </c>
      <c r="R2465" s="0" t="s">
        <v>119</v>
      </c>
      <c r="S2465" s="0" t="n">
        <v>44</v>
      </c>
      <c r="T2465" s="0" t="n">
        <v>2651</v>
      </c>
      <c r="U2465" s="0" t="n">
        <v>2651</v>
      </c>
      <c r="W2465" s="0" t="s">
        <v>13140</v>
      </c>
      <c r="X2465" s="0" t="n">
        <v>1</v>
      </c>
      <c r="Y2465" s="0" t="s">
        <v>298</v>
      </c>
      <c r="AD2465" s="0" t="s">
        <v>13136</v>
      </c>
      <c r="AG2465" s="6" t="n">
        <v>42735</v>
      </c>
      <c r="AH2465" s="0" t="n">
        <v>-3</v>
      </c>
      <c r="AI2465" s="0" t="n">
        <v>-3</v>
      </c>
      <c r="AJ2465" s="6" t="n">
        <v>42735</v>
      </c>
      <c r="AK2465" s="0" t="n">
        <v>138</v>
      </c>
      <c r="AL2465" s="6" t="n">
        <v>42735</v>
      </c>
      <c r="AM2465" s="0" t="n">
        <v>57</v>
      </c>
      <c r="AN2465" s="0" t="n">
        <v>60</v>
      </c>
      <c r="AO2465" s="0" t="s">
        <v>56</v>
      </c>
      <c r="AP2465" s="0" t="s">
        <v>56</v>
      </c>
      <c r="AQ2465" s="0" t="s">
        <v>70</v>
      </c>
      <c r="AR2465" s="0" t="s">
        <v>70</v>
      </c>
      <c r="AS2465" s="0" t="s">
        <v>298</v>
      </c>
      <c r="AT2465" s="0" t="n">
        <v>0</v>
      </c>
      <c r="AU2465" s="0" t="n">
        <v>0</v>
      </c>
      <c r="AV2465" s="0" t="s">
        <v>13141</v>
      </c>
      <c r="AX2465" s="0" t="s">
        <v>12507</v>
      </c>
    </row>
    <row r="2466" customFormat="false" ht="15" hidden="false" customHeight="false" outlineLevel="0" collapsed="false">
      <c r="A2466" s="0" t="s">
        <v>13142</v>
      </c>
      <c r="B2466" s="0" t="s">
        <v>12491</v>
      </c>
      <c r="C2466" s="0" t="s">
        <v>13143</v>
      </c>
      <c r="E2466" s="1" t="s">
        <v>13143</v>
      </c>
      <c r="G2466" s="5" t="s">
        <v>13143</v>
      </c>
      <c r="H2466" s="5" t="s">
        <v>13144</v>
      </c>
      <c r="I2466" s="5"/>
      <c r="J2466" s="5"/>
      <c r="K2466" s="5"/>
      <c r="L2466" s="5"/>
      <c r="M2466" s="5"/>
      <c r="N2466" s="5"/>
      <c r="O2466" s="0" t="s">
        <v>13143</v>
      </c>
      <c r="P2466" s="0" t="s">
        <v>13145</v>
      </c>
      <c r="Q2466" s="0" t="s">
        <v>51</v>
      </c>
      <c r="R2466" s="0" t="s">
        <v>52</v>
      </c>
      <c r="S2466" s="0" t="n">
        <v>2.328</v>
      </c>
      <c r="T2466" s="0" t="n">
        <v>3011</v>
      </c>
      <c r="U2466" s="0" t="n">
        <v>3011</v>
      </c>
      <c r="X2466" s="0" t="n">
        <v>23</v>
      </c>
      <c r="Y2466" s="0" t="s">
        <v>77</v>
      </c>
      <c r="Z2466" s="0" t="n">
        <v>3011</v>
      </c>
      <c r="AA2466" s="0" t="s">
        <v>54</v>
      </c>
      <c r="AB2466" s="0" t="s">
        <v>54</v>
      </c>
      <c r="AD2466" s="0" t="s">
        <v>13136</v>
      </c>
      <c r="AG2466" s="6" t="n">
        <v>42735</v>
      </c>
      <c r="AH2466" s="0" t="n">
        <v>-263</v>
      </c>
      <c r="AI2466" s="0" t="n">
        <v>-277</v>
      </c>
      <c r="AJ2466" s="6" t="n">
        <v>42735</v>
      </c>
      <c r="AK2466" s="0" t="s">
        <v>56</v>
      </c>
      <c r="AM2466" s="0" t="n">
        <v>4.126</v>
      </c>
      <c r="AN2466" s="0" t="n">
        <v>4.35</v>
      </c>
      <c r="AO2466" s="0" t="n">
        <v>382</v>
      </c>
      <c r="AP2466" s="0" t="n">
        <v>427</v>
      </c>
      <c r="AQ2466" s="0" t="s">
        <v>12506</v>
      </c>
      <c r="AR2466" s="0" t="s">
        <v>58</v>
      </c>
      <c r="AS2466" s="0" t="s">
        <v>77</v>
      </c>
      <c r="AT2466" s="0" t="n">
        <v>2</v>
      </c>
      <c r="AU2466" s="0" t="n">
        <v>15</v>
      </c>
      <c r="AX2466" s="0" t="s">
        <v>12507</v>
      </c>
    </row>
    <row r="2467" customFormat="false" ht="15" hidden="false" customHeight="false" outlineLevel="0" collapsed="false">
      <c r="A2467" s="0" t="s">
        <v>13146</v>
      </c>
      <c r="B2467" s="0" t="s">
        <v>12491</v>
      </c>
      <c r="C2467" s="0" t="s">
        <v>13147</v>
      </c>
      <c r="E2467" s="1" t="s">
        <v>13147</v>
      </c>
      <c r="G2467" s="5" t="s">
        <v>13147</v>
      </c>
      <c r="H2467" s="5"/>
      <c r="I2467" s="5"/>
      <c r="J2467" s="5"/>
      <c r="K2467" s="5"/>
      <c r="L2467" s="5"/>
      <c r="M2467" s="5"/>
      <c r="N2467" s="5"/>
      <c r="O2467" s="0" t="s">
        <v>13147</v>
      </c>
      <c r="P2467" s="0" t="s">
        <v>13148</v>
      </c>
      <c r="Q2467" s="0" t="s">
        <v>51</v>
      </c>
      <c r="R2467" s="0" t="s">
        <v>52</v>
      </c>
      <c r="S2467" s="0" t="n">
        <v>919</v>
      </c>
      <c r="T2467" s="0" t="n">
        <v>2059</v>
      </c>
      <c r="U2467" s="0" t="n">
        <v>2059</v>
      </c>
      <c r="W2467" s="0" t="s">
        <v>13149</v>
      </c>
      <c r="X2467" s="0" t="n">
        <v>15</v>
      </c>
      <c r="Y2467" s="0" t="s">
        <v>77</v>
      </c>
      <c r="Z2467" s="0" t="n">
        <v>2059</v>
      </c>
      <c r="AA2467" s="0" t="s">
        <v>54</v>
      </c>
      <c r="AB2467" s="0" t="s">
        <v>54</v>
      </c>
      <c r="AG2467" s="6" t="n">
        <v>42735</v>
      </c>
      <c r="AH2467" s="0" t="n">
        <v>-34</v>
      </c>
      <c r="AI2467" s="0" t="n">
        <v>-36</v>
      </c>
      <c r="AJ2467" s="6" t="n">
        <v>42735</v>
      </c>
      <c r="AK2467" s="0" t="s">
        <v>56</v>
      </c>
      <c r="AM2467" s="0" t="n">
        <v>1.202</v>
      </c>
      <c r="AN2467" s="0" t="n">
        <v>1.267</v>
      </c>
      <c r="AO2467" s="0" t="n">
        <v>797</v>
      </c>
      <c r="AP2467" s="0" t="n">
        <v>890</v>
      </c>
      <c r="AQ2467" s="0" t="s">
        <v>12506</v>
      </c>
      <c r="AR2467" s="0" t="s">
        <v>58</v>
      </c>
      <c r="AS2467" s="0" t="s">
        <v>77</v>
      </c>
      <c r="AT2467" s="0" t="n">
        <v>3</v>
      </c>
      <c r="AU2467" s="0" t="n">
        <v>6</v>
      </c>
      <c r="AX2467" s="0" t="s">
        <v>12507</v>
      </c>
    </row>
    <row r="2468" customFormat="false" ht="15" hidden="false" customHeight="false" outlineLevel="0" collapsed="false">
      <c r="A2468" s="0" t="s">
        <v>13150</v>
      </c>
      <c r="B2468" s="0" t="s">
        <v>12491</v>
      </c>
      <c r="C2468" s="0" t="s">
        <v>13151</v>
      </c>
      <c r="E2468" s="1" t="s">
        <v>13151</v>
      </c>
      <c r="G2468" s="5" t="s">
        <v>13151</v>
      </c>
      <c r="H2468" s="5"/>
      <c r="I2468" s="5"/>
      <c r="J2468" s="5"/>
      <c r="K2468" s="5"/>
      <c r="L2468" s="5"/>
      <c r="M2468" s="5"/>
      <c r="N2468" s="5"/>
      <c r="O2468" s="0" t="s">
        <v>13151</v>
      </c>
      <c r="P2468" s="0" t="s">
        <v>13152</v>
      </c>
      <c r="Q2468" s="0" t="s">
        <v>51</v>
      </c>
      <c r="R2468" s="0" t="s">
        <v>52</v>
      </c>
      <c r="S2468" s="0" t="n">
        <v>32.534</v>
      </c>
      <c r="T2468" s="0" t="n">
        <v>3011</v>
      </c>
      <c r="U2468" s="0" t="n">
        <v>3011</v>
      </c>
      <c r="X2468" s="0" t="n">
        <v>513</v>
      </c>
      <c r="Y2468" s="0" t="s">
        <v>53</v>
      </c>
      <c r="Z2468" s="0" t="n">
        <v>3011</v>
      </c>
      <c r="AA2468" s="0" t="s">
        <v>54</v>
      </c>
      <c r="AB2468" s="0" t="s">
        <v>54</v>
      </c>
      <c r="AG2468" s="6" t="n">
        <v>42735</v>
      </c>
      <c r="AH2468" s="0" t="n">
        <v>428</v>
      </c>
      <c r="AI2468" s="0" t="n">
        <v>451</v>
      </c>
      <c r="AJ2468" s="6" t="n">
        <v>42735</v>
      </c>
      <c r="AK2468" s="0" t="s">
        <v>56</v>
      </c>
      <c r="AM2468" s="0" t="n">
        <v>38.661</v>
      </c>
      <c r="AN2468" s="0" t="n">
        <v>40.752</v>
      </c>
      <c r="AO2468" s="0" t="n">
        <v>7.825</v>
      </c>
      <c r="AP2468" s="0" t="n">
        <v>8.744</v>
      </c>
      <c r="AQ2468" s="0" t="s">
        <v>12506</v>
      </c>
      <c r="AR2468" s="0" t="s">
        <v>58</v>
      </c>
      <c r="AS2468" s="0" t="s">
        <v>53</v>
      </c>
      <c r="AT2468" s="0" t="n">
        <v>61</v>
      </c>
      <c r="AU2468" s="0" t="n">
        <v>94</v>
      </c>
      <c r="AV2468" s="0" t="s">
        <v>13153</v>
      </c>
      <c r="AX2468" s="0" t="s">
        <v>12507</v>
      </c>
      <c r="AY2468" s="0" t="s">
        <v>13154</v>
      </c>
    </row>
    <row r="2469" customFormat="false" ht="15" hidden="false" customHeight="false" outlineLevel="0" collapsed="false">
      <c r="A2469" s="0" t="s">
        <v>13155</v>
      </c>
      <c r="B2469" s="0" t="s">
        <v>12491</v>
      </c>
      <c r="C2469" s="0" t="s">
        <v>13156</v>
      </c>
      <c r="E2469" s="1" t="s">
        <v>13156</v>
      </c>
      <c r="G2469" s="5" t="s">
        <v>13156</v>
      </c>
      <c r="H2469" s="5"/>
      <c r="I2469" s="5"/>
      <c r="J2469" s="5"/>
      <c r="K2469" s="5"/>
      <c r="L2469" s="5"/>
      <c r="M2469" s="5"/>
      <c r="N2469" s="5" t="s">
        <v>13157</v>
      </c>
      <c r="O2469" s="0" t="s">
        <v>13156</v>
      </c>
      <c r="P2469" s="0" t="s">
        <v>13158</v>
      </c>
      <c r="Q2469" s="0" t="s">
        <v>51</v>
      </c>
      <c r="R2469" s="0" t="s">
        <v>52</v>
      </c>
      <c r="S2469" s="0" t="n">
        <v>325</v>
      </c>
      <c r="T2469" s="0" t="n">
        <v>2899</v>
      </c>
      <c r="U2469" s="0" t="n">
        <v>2899</v>
      </c>
      <c r="W2469" s="0" t="s">
        <v>13159</v>
      </c>
      <c r="X2469" s="0" t="n">
        <v>4</v>
      </c>
      <c r="Y2469" s="0" t="s">
        <v>77</v>
      </c>
      <c r="Z2469" s="0" t="n">
        <v>2899</v>
      </c>
      <c r="AA2469" s="0" t="s">
        <v>54</v>
      </c>
      <c r="AB2469" s="0" t="s">
        <v>54</v>
      </c>
      <c r="AD2469" s="0" t="s">
        <v>13160</v>
      </c>
      <c r="AG2469" s="6" t="n">
        <v>42735</v>
      </c>
      <c r="AH2469" s="0" t="n">
        <v>20</v>
      </c>
      <c r="AI2469" s="0" t="n">
        <v>21</v>
      </c>
      <c r="AJ2469" s="6" t="n">
        <v>42735</v>
      </c>
      <c r="AK2469" s="0" t="s">
        <v>56</v>
      </c>
      <c r="AM2469" s="0" t="n">
        <v>370</v>
      </c>
      <c r="AN2469" s="0" t="n">
        <v>390</v>
      </c>
      <c r="AO2469" s="0" t="n">
        <v>874</v>
      </c>
      <c r="AP2469" s="0" t="n">
        <v>977</v>
      </c>
      <c r="AQ2469" s="0" t="s">
        <v>12698</v>
      </c>
      <c r="AR2469" s="0" t="s">
        <v>58</v>
      </c>
      <c r="AS2469" s="0" t="s">
        <v>77</v>
      </c>
      <c r="AT2469" s="0" t="n">
        <v>2</v>
      </c>
      <c r="AU2469" s="0" t="n">
        <v>1</v>
      </c>
      <c r="AV2469" s="0" t="s">
        <v>12507</v>
      </c>
      <c r="AX2469" s="0" t="s">
        <v>12507</v>
      </c>
    </row>
    <row r="2470" customFormat="false" ht="15" hidden="false" customHeight="false" outlineLevel="0" collapsed="false">
      <c r="A2470" s="0" t="s">
        <v>13161</v>
      </c>
      <c r="B2470" s="0" t="s">
        <v>12491</v>
      </c>
      <c r="C2470" s="0" t="s">
        <v>13162</v>
      </c>
      <c r="E2470" s="1" t="s">
        <v>13162</v>
      </c>
      <c r="G2470" s="5" t="s">
        <v>13162</v>
      </c>
      <c r="H2470" s="5"/>
      <c r="I2470" s="5"/>
      <c r="J2470" s="5"/>
      <c r="K2470" s="5"/>
      <c r="L2470" s="5"/>
      <c r="M2470" s="5"/>
      <c r="N2470" s="5"/>
      <c r="O2470" s="0" t="s">
        <v>13162</v>
      </c>
      <c r="P2470" s="0" t="s">
        <v>13163</v>
      </c>
      <c r="Q2470" s="0" t="s">
        <v>51</v>
      </c>
      <c r="R2470" s="0" t="s">
        <v>52</v>
      </c>
      <c r="S2470" s="0" t="n">
        <v>2.912</v>
      </c>
      <c r="T2470" s="0" t="n">
        <v>2640</v>
      </c>
      <c r="U2470" s="0" t="n">
        <v>2640</v>
      </c>
      <c r="W2470" s="0" t="s">
        <v>13164</v>
      </c>
      <c r="X2470" s="0" t="n">
        <v>45</v>
      </c>
      <c r="Y2470" s="0" t="s">
        <v>77</v>
      </c>
      <c r="Z2470" s="0" t="n">
        <v>2640</v>
      </c>
      <c r="AA2470" s="0" t="s">
        <v>54</v>
      </c>
      <c r="AB2470" s="0" t="s">
        <v>54</v>
      </c>
      <c r="AD2470" s="0" t="s">
        <v>13165</v>
      </c>
      <c r="AG2470" s="6" t="n">
        <v>42735</v>
      </c>
      <c r="AH2470" s="0" t="n">
        <v>271</v>
      </c>
      <c r="AI2470" s="0" t="n">
        <v>286</v>
      </c>
      <c r="AJ2470" s="6" t="n">
        <v>42735</v>
      </c>
      <c r="AK2470" s="0" t="s">
        <v>56</v>
      </c>
      <c r="AM2470" s="0" t="n">
        <v>4.437</v>
      </c>
      <c r="AN2470" s="0" t="n">
        <v>4.677</v>
      </c>
      <c r="AO2470" s="0" t="n">
        <v>1.88</v>
      </c>
      <c r="AP2470" s="0" t="n">
        <v>2.1</v>
      </c>
      <c r="AQ2470" s="0" t="s">
        <v>12506</v>
      </c>
      <c r="AR2470" s="0" t="s">
        <v>58</v>
      </c>
      <c r="AS2470" s="0" t="s">
        <v>77</v>
      </c>
      <c r="AT2470" s="0" t="n">
        <v>11</v>
      </c>
      <c r="AU2470" s="0" t="n">
        <v>14</v>
      </c>
      <c r="AV2470" s="0" t="s">
        <v>13166</v>
      </c>
      <c r="AX2470" s="0" t="s">
        <v>12507</v>
      </c>
    </row>
    <row r="2471" customFormat="false" ht="15" hidden="false" customHeight="false" outlineLevel="0" collapsed="false">
      <c r="A2471" s="0" t="s">
        <v>13167</v>
      </c>
      <c r="B2471" s="0" t="s">
        <v>12491</v>
      </c>
      <c r="C2471" s="0" t="s">
        <v>13168</v>
      </c>
      <c r="E2471" s="1" t="s">
        <v>13168</v>
      </c>
      <c r="G2471" s="5" t="s">
        <v>13168</v>
      </c>
      <c r="H2471" s="5"/>
      <c r="I2471" s="5"/>
      <c r="J2471" s="5"/>
      <c r="K2471" s="5"/>
      <c r="L2471" s="5"/>
      <c r="M2471" s="5"/>
      <c r="N2471" s="5"/>
      <c r="O2471" s="0" t="s">
        <v>13168</v>
      </c>
      <c r="P2471" s="0" t="s">
        <v>13169</v>
      </c>
      <c r="Q2471" s="0" t="s">
        <v>51</v>
      </c>
      <c r="R2471" s="0" t="s">
        <v>52</v>
      </c>
      <c r="S2471" s="0" t="n">
        <v>11.496</v>
      </c>
      <c r="T2471" s="0" t="n">
        <v>4299</v>
      </c>
      <c r="U2471" s="0" t="n">
        <v>4299</v>
      </c>
      <c r="W2471" s="0" t="s">
        <v>13170</v>
      </c>
      <c r="X2471" s="0" t="n">
        <v>1</v>
      </c>
      <c r="Y2471" s="0" t="s">
        <v>77</v>
      </c>
      <c r="Z2471" s="0" t="n">
        <v>4299</v>
      </c>
      <c r="AA2471" s="0" t="s">
        <v>54</v>
      </c>
      <c r="AB2471" s="0" t="s">
        <v>54</v>
      </c>
      <c r="AD2471" s="0" t="s">
        <v>13171</v>
      </c>
      <c r="AG2471" s="6" t="n">
        <v>42735</v>
      </c>
      <c r="AH2471" s="0" t="n">
        <v>-134</v>
      </c>
      <c r="AI2471" s="0" t="n">
        <v>-141</v>
      </c>
      <c r="AJ2471" s="6" t="n">
        <v>42735</v>
      </c>
      <c r="AK2471" s="0" t="s">
        <v>56</v>
      </c>
      <c r="AM2471" s="0" t="n">
        <v>19.494</v>
      </c>
      <c r="AN2471" s="0" t="n">
        <v>20.548</v>
      </c>
      <c r="AO2471" s="0" t="n">
        <v>1.847</v>
      </c>
      <c r="AP2471" s="0" t="n">
        <v>2.064</v>
      </c>
      <c r="AQ2471" s="0" t="s">
        <v>12506</v>
      </c>
      <c r="AR2471" s="0" t="s">
        <v>58</v>
      </c>
      <c r="AS2471" s="0" t="s">
        <v>77</v>
      </c>
      <c r="AT2471" s="0" t="n">
        <v>71</v>
      </c>
      <c r="AU2471" s="0" t="n">
        <v>89</v>
      </c>
      <c r="AX2471" s="0" t="s">
        <v>12507</v>
      </c>
    </row>
    <row r="2472" customFormat="false" ht="15" hidden="false" customHeight="false" outlineLevel="0" collapsed="false">
      <c r="A2472" s="0" t="s">
        <v>13172</v>
      </c>
      <c r="B2472" s="0" t="s">
        <v>12491</v>
      </c>
      <c r="C2472" s="0" t="s">
        <v>13173</v>
      </c>
      <c r="E2472" s="1" t="s">
        <v>13173</v>
      </c>
      <c r="G2472" s="5" t="s">
        <v>13173</v>
      </c>
      <c r="H2472" s="5" t="s">
        <v>13174</v>
      </c>
      <c r="I2472" s="5"/>
      <c r="J2472" s="5"/>
      <c r="K2472" s="5"/>
      <c r="L2472" s="5"/>
      <c r="M2472" s="5"/>
      <c r="N2472" s="5"/>
      <c r="O2472" s="0" t="s">
        <v>13173</v>
      </c>
      <c r="P2472" s="0" t="s">
        <v>13175</v>
      </c>
      <c r="Q2472" s="0" t="s">
        <v>51</v>
      </c>
      <c r="R2472" s="0" t="s">
        <v>52</v>
      </c>
      <c r="S2472" s="0" t="n">
        <v>1.092</v>
      </c>
      <c r="T2472" s="0" t="n">
        <v>2899</v>
      </c>
      <c r="U2472" s="0" t="n">
        <v>2899</v>
      </c>
      <c r="X2472" s="0" t="n">
        <v>18</v>
      </c>
      <c r="Y2472" s="0" t="s">
        <v>77</v>
      </c>
      <c r="Z2472" s="0" t="n">
        <v>2899</v>
      </c>
      <c r="AA2472" s="0" t="s">
        <v>54</v>
      </c>
      <c r="AB2472" s="0" t="s">
        <v>54</v>
      </c>
      <c r="AD2472" s="0" t="s">
        <v>12648</v>
      </c>
      <c r="AG2472" s="6" t="n">
        <v>42735</v>
      </c>
      <c r="AH2472" s="0" t="n">
        <v>61</v>
      </c>
      <c r="AI2472" s="0" t="n">
        <v>65</v>
      </c>
      <c r="AJ2472" s="6" t="n">
        <v>42735</v>
      </c>
      <c r="AK2472" s="0" t="s">
        <v>56</v>
      </c>
      <c r="AM2472" s="0" t="n">
        <v>1.182</v>
      </c>
      <c r="AN2472" s="0" t="n">
        <v>1.246</v>
      </c>
      <c r="AO2472" s="0" t="n">
        <v>1.312</v>
      </c>
      <c r="AP2472" s="0" t="n">
        <v>1.466</v>
      </c>
      <c r="AQ2472" s="0" t="s">
        <v>12698</v>
      </c>
      <c r="AR2472" s="0" t="s">
        <v>58</v>
      </c>
      <c r="AS2472" s="0" t="s">
        <v>77</v>
      </c>
      <c r="AT2472" s="0" t="n">
        <v>4</v>
      </c>
      <c r="AU2472" s="0" t="n">
        <v>5</v>
      </c>
      <c r="AV2472" s="0" t="s">
        <v>13176</v>
      </c>
      <c r="AX2472" s="0" t="s">
        <v>12507</v>
      </c>
    </row>
    <row r="2473" customFormat="false" ht="15" hidden="false" customHeight="false" outlineLevel="0" collapsed="false">
      <c r="A2473" s="0" t="s">
        <v>13177</v>
      </c>
      <c r="B2473" s="0" t="s">
        <v>12491</v>
      </c>
      <c r="C2473" s="0" t="s">
        <v>13178</v>
      </c>
      <c r="E2473" s="1" t="s">
        <v>13178</v>
      </c>
      <c r="G2473" s="5" t="s">
        <v>13178</v>
      </c>
      <c r="H2473" s="5" t="s">
        <v>13179</v>
      </c>
      <c r="I2473" s="5"/>
      <c r="J2473" s="5"/>
      <c r="K2473" s="5"/>
      <c r="L2473" s="5"/>
      <c r="M2473" s="5"/>
      <c r="N2473" s="5"/>
      <c r="O2473" s="0" t="s">
        <v>13178</v>
      </c>
      <c r="P2473" s="0" t="s">
        <v>13180</v>
      </c>
      <c r="Q2473" s="0" t="s">
        <v>51</v>
      </c>
      <c r="R2473" s="0" t="s">
        <v>52</v>
      </c>
      <c r="S2473" s="0" t="n">
        <v>438</v>
      </c>
      <c r="T2473" s="0" t="n">
        <v>2811</v>
      </c>
      <c r="U2473" s="0" t="n">
        <v>2811</v>
      </c>
      <c r="X2473" s="0" t="n">
        <v>27</v>
      </c>
      <c r="Y2473" s="0" t="s">
        <v>77</v>
      </c>
      <c r="Z2473" s="0" t="n">
        <v>2811</v>
      </c>
      <c r="AA2473" s="0" t="s">
        <v>54</v>
      </c>
      <c r="AB2473" s="0" t="s">
        <v>54</v>
      </c>
      <c r="AD2473" s="0" t="s">
        <v>13171</v>
      </c>
      <c r="AG2473" s="6" t="n">
        <v>42735</v>
      </c>
      <c r="AH2473" s="0" t="n">
        <v>-22</v>
      </c>
      <c r="AI2473" s="0" t="n">
        <v>-23</v>
      </c>
      <c r="AJ2473" s="6" t="n">
        <v>42735</v>
      </c>
      <c r="AK2473" s="0" t="s">
        <v>56</v>
      </c>
      <c r="AM2473" s="0" t="n">
        <v>652</v>
      </c>
      <c r="AN2473" s="0" t="n">
        <v>687</v>
      </c>
      <c r="AO2473" s="0" t="n">
        <v>319</v>
      </c>
      <c r="AP2473" s="0" t="n">
        <v>356</v>
      </c>
      <c r="AQ2473" s="0" t="s">
        <v>12506</v>
      </c>
      <c r="AR2473" s="0" t="s">
        <v>58</v>
      </c>
      <c r="AS2473" s="0" t="s">
        <v>77</v>
      </c>
      <c r="AT2473" s="0" t="n">
        <v>2</v>
      </c>
      <c r="AU2473" s="0" t="n">
        <v>4</v>
      </c>
      <c r="AV2473" s="0" t="s">
        <v>13165</v>
      </c>
      <c r="AX2473" s="0" t="s">
        <v>12507</v>
      </c>
    </row>
    <row r="2474" customFormat="false" ht="15" hidden="false" customHeight="false" outlineLevel="0" collapsed="false">
      <c r="A2474" s="0" t="s">
        <v>13181</v>
      </c>
      <c r="B2474" s="0" t="s">
        <v>12491</v>
      </c>
      <c r="C2474" s="0" t="s">
        <v>13182</v>
      </c>
      <c r="E2474" s="1" t="s">
        <v>13182</v>
      </c>
      <c r="G2474" s="5" t="s">
        <v>13182</v>
      </c>
      <c r="H2474" s="5"/>
      <c r="I2474" s="5"/>
      <c r="J2474" s="5"/>
      <c r="K2474" s="5"/>
      <c r="L2474" s="5"/>
      <c r="M2474" s="5"/>
      <c r="N2474" s="5"/>
      <c r="Q2474" s="0" t="s">
        <v>51</v>
      </c>
      <c r="R2474" s="0" t="s">
        <v>52</v>
      </c>
      <c r="S2474" s="0" t="n">
        <v>238</v>
      </c>
      <c r="T2474" s="0" t="n">
        <v>2711</v>
      </c>
      <c r="U2474" s="0" t="n">
        <v>2711</v>
      </c>
      <c r="X2474" s="0" t="n">
        <v>2</v>
      </c>
      <c r="Y2474" s="0" t="s">
        <v>298</v>
      </c>
      <c r="AD2474" s="0" t="s">
        <v>13183</v>
      </c>
      <c r="AG2474" s="6" t="n">
        <v>42735</v>
      </c>
      <c r="AH2474" s="0" t="n">
        <v>3</v>
      </c>
      <c r="AI2474" s="0" t="n">
        <v>3</v>
      </c>
      <c r="AJ2474" s="6" t="n">
        <v>42735</v>
      </c>
      <c r="AK2474" s="0" t="n">
        <v>276</v>
      </c>
      <c r="AL2474" s="6" t="n">
        <v>42369</v>
      </c>
      <c r="AM2474" s="0" t="n">
        <v>77</v>
      </c>
      <c r="AN2474" s="0" t="n">
        <v>82</v>
      </c>
      <c r="AO2474" s="0" t="s">
        <v>56</v>
      </c>
      <c r="AP2474" s="0" t="s">
        <v>56</v>
      </c>
      <c r="AQ2474" s="0" t="s">
        <v>70</v>
      </c>
      <c r="AR2474" s="0" t="s">
        <v>70</v>
      </c>
      <c r="AS2474" s="0" t="s">
        <v>298</v>
      </c>
      <c r="AT2474" s="0" t="n">
        <v>0</v>
      </c>
      <c r="AU2474" s="0" t="n">
        <v>1</v>
      </c>
      <c r="AV2474" s="0" t="s">
        <v>13184</v>
      </c>
      <c r="AX2474" s="0" t="s">
        <v>12507</v>
      </c>
    </row>
    <row r="2475" customFormat="false" ht="15" hidden="false" customHeight="false" outlineLevel="0" collapsed="false">
      <c r="A2475" s="0" t="s">
        <v>13185</v>
      </c>
      <c r="B2475" s="0" t="s">
        <v>12491</v>
      </c>
      <c r="C2475" s="0" t="s">
        <v>13186</v>
      </c>
      <c r="E2475" s="1" t="s">
        <v>13186</v>
      </c>
      <c r="G2475" s="5" t="s">
        <v>13186</v>
      </c>
      <c r="H2475" s="5"/>
      <c r="I2475" s="5"/>
      <c r="J2475" s="5"/>
      <c r="K2475" s="5"/>
      <c r="L2475" s="5"/>
      <c r="M2475" s="5"/>
      <c r="N2475" s="5"/>
      <c r="O2475" s="0" t="s">
        <v>13187</v>
      </c>
      <c r="P2475" s="0" t="s">
        <v>13188</v>
      </c>
      <c r="Q2475" s="0" t="s">
        <v>51</v>
      </c>
      <c r="R2475" s="0" t="s">
        <v>119</v>
      </c>
      <c r="S2475" s="0" t="n">
        <v>85</v>
      </c>
      <c r="T2475" s="0" t="n">
        <v>4638</v>
      </c>
      <c r="U2475" s="0" t="n">
        <v>4638</v>
      </c>
      <c r="X2475" s="0" t="n">
        <v>32</v>
      </c>
      <c r="Y2475" s="0" t="s">
        <v>67</v>
      </c>
      <c r="Z2475" s="0" t="n">
        <v>6419</v>
      </c>
      <c r="AA2475" s="0" t="s">
        <v>54</v>
      </c>
      <c r="AB2475" s="0" t="s">
        <v>54</v>
      </c>
      <c r="AD2475" s="0" t="s">
        <v>12505</v>
      </c>
      <c r="AG2475" s="6" t="n">
        <v>42735</v>
      </c>
      <c r="AH2475" s="0" t="n">
        <v>-2</v>
      </c>
      <c r="AI2475" s="0" t="n">
        <v>-2</v>
      </c>
      <c r="AJ2475" s="6" t="n">
        <v>42735</v>
      </c>
      <c r="AK2475" s="0" t="n">
        <v>662</v>
      </c>
      <c r="AL2475" s="6" t="n">
        <v>42735</v>
      </c>
      <c r="AM2475" s="0" t="n">
        <v>21</v>
      </c>
      <c r="AN2475" s="0" t="n">
        <v>22</v>
      </c>
      <c r="AO2475" s="0" t="s">
        <v>56</v>
      </c>
      <c r="AP2475" s="0" t="s">
        <v>56</v>
      </c>
      <c r="AQ2475" s="0" t="s">
        <v>70</v>
      </c>
      <c r="AR2475" s="0" t="s">
        <v>70</v>
      </c>
      <c r="AS2475" s="0" t="s">
        <v>67</v>
      </c>
      <c r="AT2475" s="0" t="n">
        <v>5</v>
      </c>
      <c r="AU2475" s="0" t="n">
        <v>0</v>
      </c>
      <c r="AW2475" s="0" t="s">
        <v>12550</v>
      </c>
      <c r="AX2475" s="0" t="s">
        <v>12507</v>
      </c>
    </row>
    <row r="2476" customFormat="false" ht="15" hidden="false" customHeight="false" outlineLevel="0" collapsed="false">
      <c r="A2476" s="0" t="s">
        <v>13189</v>
      </c>
      <c r="B2476" s="0" t="s">
        <v>12491</v>
      </c>
      <c r="C2476" s="0" t="s">
        <v>13190</v>
      </c>
      <c r="E2476" s="1" t="s">
        <v>13190</v>
      </c>
      <c r="G2476" s="5" t="s">
        <v>13190</v>
      </c>
      <c r="H2476" s="5"/>
      <c r="I2476" s="5"/>
      <c r="J2476" s="5"/>
      <c r="K2476" s="5"/>
      <c r="L2476" s="5"/>
      <c r="M2476" s="5"/>
      <c r="N2476" s="5"/>
      <c r="Q2476" s="0" t="s">
        <v>51</v>
      </c>
      <c r="R2476" s="0" t="s">
        <v>52</v>
      </c>
      <c r="S2476" s="0" t="n">
        <v>35</v>
      </c>
      <c r="T2476" s="0" t="n">
        <v>2611</v>
      </c>
      <c r="U2476" s="0" t="n">
        <v>2611</v>
      </c>
      <c r="X2476" s="0" t="n">
        <v>3</v>
      </c>
      <c r="Y2476" s="0" t="s">
        <v>77</v>
      </c>
      <c r="AG2476" s="6" t="n">
        <v>42735</v>
      </c>
      <c r="AH2476" s="0" t="n">
        <v>-6</v>
      </c>
      <c r="AI2476" s="0" t="n">
        <v>-6</v>
      </c>
      <c r="AJ2476" s="6" t="n">
        <v>42735</v>
      </c>
      <c r="AK2476" s="0" t="s">
        <v>56</v>
      </c>
      <c r="AM2476" s="0" t="n">
        <v>144</v>
      </c>
      <c r="AN2476" s="0" t="n">
        <v>152</v>
      </c>
      <c r="AO2476" s="0" t="n">
        <v>170</v>
      </c>
      <c r="AP2476" s="0" t="n">
        <v>190</v>
      </c>
      <c r="AQ2476" s="0" t="s">
        <v>12698</v>
      </c>
      <c r="AR2476" s="0" t="s">
        <v>58</v>
      </c>
      <c r="AS2476" s="0" t="s">
        <v>77</v>
      </c>
      <c r="AT2476" s="0" t="n">
        <v>0</v>
      </c>
      <c r="AU2476" s="0" t="n">
        <v>1</v>
      </c>
      <c r="AX2476" s="0" t="s">
        <v>12507</v>
      </c>
    </row>
    <row r="2477" customFormat="false" ht="15" hidden="false" customHeight="false" outlineLevel="0" collapsed="false">
      <c r="A2477" s="0" t="s">
        <v>13191</v>
      </c>
      <c r="B2477" s="0" t="s">
        <v>13192</v>
      </c>
      <c r="C2477" s="0" t="s">
        <v>13193</v>
      </c>
      <c r="E2477" s="1" t="s">
        <v>13193</v>
      </c>
      <c r="G2477" s="5" t="s">
        <v>13193</v>
      </c>
      <c r="H2477" s="5"/>
      <c r="I2477" s="5"/>
      <c r="J2477" s="5"/>
      <c r="K2477" s="5"/>
      <c r="L2477" s="5"/>
      <c r="M2477" s="5"/>
      <c r="N2477" s="5"/>
      <c r="O2477" s="0" t="s">
        <v>13193</v>
      </c>
      <c r="P2477" s="0" t="s">
        <v>13194</v>
      </c>
      <c r="Q2477" s="0" t="s">
        <v>718</v>
      </c>
      <c r="R2477" s="0" t="s">
        <v>52</v>
      </c>
      <c r="S2477" s="0" t="n">
        <v>33.511</v>
      </c>
      <c r="T2477" s="0" t="n">
        <v>6831</v>
      </c>
      <c r="U2477" s="0" t="n">
        <v>6831</v>
      </c>
      <c r="W2477" s="0" t="s">
        <v>13195</v>
      </c>
      <c r="X2477" s="0" t="n">
        <v>994</v>
      </c>
      <c r="Y2477" s="0" t="s">
        <v>77</v>
      </c>
      <c r="Z2477" s="0" t="n">
        <v>6831</v>
      </c>
      <c r="AA2477" s="0" t="s">
        <v>54</v>
      </c>
      <c r="AB2477" s="0" t="s">
        <v>54</v>
      </c>
      <c r="AG2477" s="6" t="n">
        <v>42735</v>
      </c>
      <c r="AH2477" s="0" t="n">
        <v>4.038</v>
      </c>
      <c r="AI2477" s="0" t="n">
        <v>4.257</v>
      </c>
      <c r="AJ2477" s="6" t="n">
        <v>42735</v>
      </c>
      <c r="AK2477" s="0" t="n">
        <v>7.5</v>
      </c>
      <c r="AL2477" s="6" t="n">
        <v>42369</v>
      </c>
      <c r="AM2477" s="0" t="n">
        <v>123.994</v>
      </c>
      <c r="AN2477" s="0" t="n">
        <v>130.702</v>
      </c>
      <c r="AO2477" s="0" t="n">
        <v>43.817</v>
      </c>
      <c r="AP2477" s="0" t="n">
        <v>48.959</v>
      </c>
      <c r="AQ2477" s="0" t="s">
        <v>816</v>
      </c>
      <c r="AR2477" s="0" t="s">
        <v>58</v>
      </c>
      <c r="AS2477" s="0" t="s">
        <v>77</v>
      </c>
      <c r="AT2477" s="0" t="n">
        <v>584</v>
      </c>
      <c r="AU2477" s="0" t="n">
        <v>599</v>
      </c>
      <c r="AX2477" s="0" t="s">
        <v>13196</v>
      </c>
    </row>
    <row r="2478" customFormat="false" ht="15" hidden="false" customHeight="false" outlineLevel="0" collapsed="false">
      <c r="A2478" s="0" t="s">
        <v>13197</v>
      </c>
      <c r="B2478" s="0" t="s">
        <v>13192</v>
      </c>
      <c r="C2478" s="0" t="s">
        <v>13198</v>
      </c>
      <c r="E2478" s="1" t="s">
        <v>13198</v>
      </c>
      <c r="G2478" s="5" t="s">
        <v>13198</v>
      </c>
      <c r="H2478" s="5"/>
      <c r="I2478" s="5"/>
      <c r="J2478" s="5"/>
      <c r="K2478" s="5"/>
      <c r="L2478" s="5"/>
      <c r="M2478" s="5"/>
      <c r="N2478" s="5"/>
      <c r="O2478" s="0" t="s">
        <v>13198</v>
      </c>
      <c r="P2478" s="0" t="s">
        <v>13199</v>
      </c>
      <c r="Q2478" s="0" t="s">
        <v>51</v>
      </c>
      <c r="R2478" s="0" t="s">
        <v>52</v>
      </c>
      <c r="S2478" s="0" t="n">
        <v>57</v>
      </c>
      <c r="T2478" s="0" t="n">
        <v>2712</v>
      </c>
      <c r="U2478" s="0" t="n">
        <v>2712</v>
      </c>
      <c r="V2478" s="0" t="n">
        <v>2611</v>
      </c>
      <c r="X2478" s="0" t="n">
        <v>8</v>
      </c>
      <c r="Y2478" s="0" t="s">
        <v>53</v>
      </c>
      <c r="Z2478" s="0" t="n">
        <v>2712</v>
      </c>
      <c r="AA2478" s="0" t="s">
        <v>54</v>
      </c>
      <c r="AB2478" s="0" t="s">
        <v>54</v>
      </c>
      <c r="AC2478" s="0" t="n">
        <v>363</v>
      </c>
      <c r="AD2478" s="0" t="s">
        <v>13200</v>
      </c>
      <c r="AG2478" s="6" t="n">
        <v>42735</v>
      </c>
      <c r="AH2478" s="0" t="n">
        <v>-3</v>
      </c>
      <c r="AI2478" s="0" t="n">
        <v>-3</v>
      </c>
      <c r="AJ2478" s="6" t="n">
        <v>42735</v>
      </c>
      <c r="AK2478" s="0" t="n">
        <v>363</v>
      </c>
      <c r="AL2478" s="6" t="n">
        <v>42735</v>
      </c>
      <c r="AM2478" s="0" t="n">
        <v>86</v>
      </c>
      <c r="AN2478" s="0" t="n">
        <v>91</v>
      </c>
      <c r="AO2478" s="0" t="n">
        <v>44</v>
      </c>
      <c r="AP2478" s="0" t="n">
        <v>49</v>
      </c>
      <c r="AQ2478" s="0" t="s">
        <v>674</v>
      </c>
      <c r="AR2478" s="0" t="s">
        <v>58</v>
      </c>
      <c r="AS2478" s="0" t="s">
        <v>53</v>
      </c>
      <c r="AT2478" s="0" t="n">
        <v>9</v>
      </c>
      <c r="AU2478" s="0" t="n">
        <v>8</v>
      </c>
      <c r="AX2478" s="0" t="s">
        <v>13196</v>
      </c>
    </row>
    <row r="2479" customFormat="false" ht="15" hidden="false" customHeight="false" outlineLevel="0" collapsed="false">
      <c r="A2479" s="0" t="s">
        <v>13201</v>
      </c>
      <c r="B2479" s="0" t="s">
        <v>13192</v>
      </c>
      <c r="C2479" s="0" t="s">
        <v>13202</v>
      </c>
      <c r="E2479" s="1" t="s">
        <v>13202</v>
      </c>
      <c r="G2479" s="5" t="s">
        <v>13202</v>
      </c>
      <c r="H2479" s="5" t="s">
        <v>13203</v>
      </c>
      <c r="I2479" s="5"/>
      <c r="J2479" s="5"/>
      <c r="K2479" s="5"/>
      <c r="L2479" s="5"/>
      <c r="M2479" s="5"/>
      <c r="N2479" s="5"/>
      <c r="O2479" s="0" t="s">
        <v>13202</v>
      </c>
      <c r="P2479" s="0" t="s">
        <v>13204</v>
      </c>
      <c r="Q2479" s="0" t="s">
        <v>51</v>
      </c>
      <c r="R2479" s="0" t="s">
        <v>52</v>
      </c>
      <c r="S2479" s="0" t="n">
        <v>3.493</v>
      </c>
      <c r="T2479" s="0" t="n">
        <v>3512</v>
      </c>
      <c r="U2479" s="0" t="n">
        <v>3512</v>
      </c>
      <c r="X2479" s="0" t="n">
        <v>184</v>
      </c>
      <c r="Y2479" s="0" t="s">
        <v>77</v>
      </c>
      <c r="Z2479" s="0" t="n">
        <v>3512</v>
      </c>
      <c r="AA2479" s="0" t="s">
        <v>54</v>
      </c>
      <c r="AB2479" s="0" t="s">
        <v>54</v>
      </c>
      <c r="AD2479" s="0" t="s">
        <v>13200</v>
      </c>
      <c r="AG2479" s="6" t="n">
        <v>42735</v>
      </c>
      <c r="AH2479" s="0" t="n">
        <v>277</v>
      </c>
      <c r="AI2479" s="0" t="n">
        <v>292</v>
      </c>
      <c r="AJ2479" s="6" t="n">
        <v>42735</v>
      </c>
      <c r="AK2479" s="0" t="n">
        <v>17.705</v>
      </c>
      <c r="AL2479" s="6" t="n">
        <v>42369</v>
      </c>
      <c r="AM2479" s="0" t="n">
        <v>11.878</v>
      </c>
      <c r="AN2479" s="0" t="n">
        <v>12.521</v>
      </c>
      <c r="AO2479" s="0" t="n">
        <v>1.75</v>
      </c>
      <c r="AP2479" s="0" t="n">
        <v>1.956</v>
      </c>
      <c r="AQ2479" s="0" t="s">
        <v>816</v>
      </c>
      <c r="AR2479" s="0" t="s">
        <v>58</v>
      </c>
      <c r="AS2479" s="0" t="s">
        <v>77</v>
      </c>
      <c r="AT2479" s="0" t="n">
        <v>66</v>
      </c>
      <c r="AU2479" s="0" t="n">
        <v>117</v>
      </c>
      <c r="AX2479" s="0" t="s">
        <v>13196</v>
      </c>
    </row>
    <row r="2480" customFormat="false" ht="15" hidden="false" customHeight="false" outlineLevel="0" collapsed="false">
      <c r="A2480" s="0" t="s">
        <v>13205</v>
      </c>
      <c r="B2480" s="0" t="s">
        <v>13192</v>
      </c>
      <c r="C2480" s="0" t="s">
        <v>13206</v>
      </c>
      <c r="E2480" s="1" t="s">
        <v>13206</v>
      </c>
      <c r="G2480" s="5" t="s">
        <v>13206</v>
      </c>
      <c r="H2480" s="5" t="s">
        <v>13207</v>
      </c>
      <c r="I2480" s="5"/>
      <c r="J2480" s="5"/>
      <c r="K2480" s="5"/>
      <c r="L2480" s="5"/>
      <c r="M2480" s="5"/>
      <c r="N2480" s="5"/>
      <c r="O2480" s="0" t="s">
        <v>13206</v>
      </c>
      <c r="P2480" s="0" t="s">
        <v>13208</v>
      </c>
      <c r="Q2480" s="0" t="s">
        <v>51</v>
      </c>
      <c r="R2480" s="0" t="s">
        <v>52</v>
      </c>
      <c r="S2480" s="0" t="n">
        <v>680</v>
      </c>
      <c r="T2480" s="0" t="n">
        <v>2611</v>
      </c>
      <c r="U2480" s="0" t="n">
        <v>2611</v>
      </c>
      <c r="X2480" s="0" t="n">
        <v>16</v>
      </c>
      <c r="Y2480" s="0" t="s">
        <v>77</v>
      </c>
      <c r="Z2480" s="0" t="n">
        <v>2611</v>
      </c>
      <c r="AA2480" s="0" t="s">
        <v>54</v>
      </c>
      <c r="AB2480" s="0" t="s">
        <v>54</v>
      </c>
      <c r="AC2480" s="0" t="n">
        <v>8.529</v>
      </c>
      <c r="AD2480" s="0" t="s">
        <v>13209</v>
      </c>
      <c r="AG2480" s="6" t="n">
        <v>42004</v>
      </c>
      <c r="AH2480" s="0" t="n">
        <v>-220</v>
      </c>
      <c r="AI2480" s="0" t="n">
        <v>-267</v>
      </c>
      <c r="AJ2480" s="6" t="n">
        <v>42004</v>
      </c>
      <c r="AK2480" s="0" t="n">
        <v>8.529</v>
      </c>
      <c r="AL2480" s="6" t="n">
        <v>42004</v>
      </c>
      <c r="AM2480" s="0" t="n">
        <v>2.434</v>
      </c>
      <c r="AN2480" s="0" t="n">
        <v>2.955</v>
      </c>
      <c r="AO2480" s="0" t="n">
        <v>6</v>
      </c>
      <c r="AP2480" s="0" t="n">
        <v>6</v>
      </c>
      <c r="AQ2480" s="0" t="s">
        <v>13210</v>
      </c>
      <c r="AR2480" s="0" t="s">
        <v>58</v>
      </c>
      <c r="AS2480" s="0" t="s">
        <v>77</v>
      </c>
      <c r="AT2480" s="0" t="n">
        <v>11</v>
      </c>
      <c r="AU2480" s="0" t="n">
        <v>11</v>
      </c>
      <c r="AX2480" s="0" t="s">
        <v>13196</v>
      </c>
    </row>
    <row r="2481" customFormat="false" ht="15" hidden="false" customHeight="false" outlineLevel="0" collapsed="false">
      <c r="A2481" s="0" t="s">
        <v>13211</v>
      </c>
      <c r="B2481" s="0" t="s">
        <v>13192</v>
      </c>
      <c r="C2481" s="0" t="s">
        <v>13212</v>
      </c>
      <c r="E2481" s="1" t="s">
        <v>13212</v>
      </c>
      <c r="G2481" s="5" t="s">
        <v>13212</v>
      </c>
      <c r="H2481" s="5"/>
      <c r="I2481" s="5"/>
      <c r="J2481" s="5"/>
      <c r="K2481" s="5"/>
      <c r="L2481" s="5"/>
      <c r="M2481" s="5"/>
      <c r="N2481" s="5"/>
      <c r="O2481" s="0" t="s">
        <v>13212</v>
      </c>
      <c r="P2481" s="0" t="s">
        <v>13213</v>
      </c>
      <c r="Q2481" s="0" t="s">
        <v>51</v>
      </c>
      <c r="R2481" s="0" t="s">
        <v>52</v>
      </c>
      <c r="S2481" s="0" t="n">
        <v>419</v>
      </c>
      <c r="T2481" s="0" t="n">
        <v>5829</v>
      </c>
      <c r="U2481" s="0" t="n">
        <v>5829</v>
      </c>
      <c r="W2481" s="0" t="s">
        <v>13214</v>
      </c>
      <c r="X2481" s="0" t="n">
        <v>63</v>
      </c>
      <c r="Y2481" s="0" t="s">
        <v>77</v>
      </c>
      <c r="Z2481" s="0" t="n">
        <v>5829</v>
      </c>
      <c r="AA2481" s="0" t="s">
        <v>54</v>
      </c>
      <c r="AB2481" s="0" t="s">
        <v>54</v>
      </c>
      <c r="AC2481" s="0" t="n">
        <v>6</v>
      </c>
      <c r="AD2481" s="0" t="s">
        <v>13200</v>
      </c>
      <c r="AG2481" s="6" t="n">
        <v>42735</v>
      </c>
      <c r="AH2481" s="0" t="n">
        <v>-28</v>
      </c>
      <c r="AI2481" s="0" t="n">
        <v>-29</v>
      </c>
      <c r="AJ2481" s="6" t="n">
        <v>42735</v>
      </c>
      <c r="AK2481" s="0" t="n">
        <v>6</v>
      </c>
      <c r="AL2481" s="6" t="n">
        <v>42735</v>
      </c>
      <c r="AM2481" s="0" t="n">
        <v>652</v>
      </c>
      <c r="AN2481" s="0" t="n">
        <v>688</v>
      </c>
      <c r="AO2481" s="0" t="n">
        <v>1.173</v>
      </c>
      <c r="AP2481" s="0" t="n">
        <v>1.311</v>
      </c>
      <c r="AQ2481" s="0" t="s">
        <v>816</v>
      </c>
      <c r="AR2481" s="0" t="s">
        <v>58</v>
      </c>
      <c r="AS2481" s="0" t="s">
        <v>77</v>
      </c>
      <c r="AT2481" s="0" t="n">
        <v>25</v>
      </c>
      <c r="AU2481" s="0" t="n">
        <v>32</v>
      </c>
      <c r="AX2481" s="0" t="s">
        <v>823</v>
      </c>
    </row>
    <row r="2482" customFormat="false" ht="15" hidden="false" customHeight="false" outlineLevel="0" collapsed="false">
      <c r="A2482" s="0" t="s">
        <v>13215</v>
      </c>
      <c r="B2482" s="0" t="s">
        <v>13192</v>
      </c>
      <c r="C2482" s="0" t="s">
        <v>13216</v>
      </c>
      <c r="E2482" s="1" t="s">
        <v>13216</v>
      </c>
      <c r="G2482" s="5" t="s">
        <v>13216</v>
      </c>
      <c r="H2482" s="5" t="s">
        <v>13217</v>
      </c>
      <c r="I2482" s="5"/>
      <c r="J2482" s="5"/>
      <c r="K2482" s="5"/>
      <c r="L2482" s="5"/>
      <c r="M2482" s="5"/>
      <c r="N2482" s="5"/>
      <c r="O2482" s="0" t="s">
        <v>13218</v>
      </c>
      <c r="P2482" s="0" t="s">
        <v>13219</v>
      </c>
      <c r="Q2482" s="0" t="s">
        <v>51</v>
      </c>
      <c r="R2482" s="0" t="s">
        <v>52</v>
      </c>
      <c r="S2482" s="0" t="n">
        <v>146</v>
      </c>
      <c r="T2482" s="0" t="n">
        <v>1013</v>
      </c>
      <c r="U2482" s="0" t="n">
        <v>1013</v>
      </c>
      <c r="X2482" s="0" t="n">
        <v>16</v>
      </c>
      <c r="Y2482" s="0" t="s">
        <v>67</v>
      </c>
      <c r="AA2482" s="0" t="s">
        <v>13220</v>
      </c>
      <c r="AB2482" s="0" t="s">
        <v>56</v>
      </c>
      <c r="AD2482" s="0" t="s">
        <v>13209</v>
      </c>
      <c r="AG2482" s="6" t="n">
        <v>42735</v>
      </c>
      <c r="AH2482" s="0" t="n">
        <v>21</v>
      </c>
      <c r="AI2482" s="0" t="n">
        <v>22</v>
      </c>
      <c r="AJ2482" s="6" t="n">
        <v>42735</v>
      </c>
      <c r="AK2482" s="0" t="n">
        <v>3.2</v>
      </c>
      <c r="AL2482" s="6" t="n">
        <v>42735</v>
      </c>
      <c r="AM2482" s="0" t="n">
        <v>478</v>
      </c>
      <c r="AN2482" s="0" t="n">
        <v>504</v>
      </c>
      <c r="AO2482" s="0" t="n">
        <v>191</v>
      </c>
      <c r="AP2482" s="0" t="n">
        <v>213</v>
      </c>
      <c r="AQ2482" s="0" t="s">
        <v>816</v>
      </c>
      <c r="AR2482" s="0" t="s">
        <v>58</v>
      </c>
      <c r="AS2482" s="0" t="s">
        <v>67</v>
      </c>
      <c r="AT2482" s="0" t="n">
        <v>14</v>
      </c>
      <c r="AU2482" s="0" t="n">
        <v>10</v>
      </c>
      <c r="AV2482" s="0" t="s">
        <v>13221</v>
      </c>
      <c r="AX2482" s="0" t="s">
        <v>823</v>
      </c>
    </row>
    <row r="2483" customFormat="false" ht="15" hidden="false" customHeight="false" outlineLevel="0" collapsed="false">
      <c r="A2483" s="0" t="s">
        <v>13222</v>
      </c>
      <c r="B2483" s="0" t="s">
        <v>13192</v>
      </c>
      <c r="C2483" s="0" t="s">
        <v>13223</v>
      </c>
      <c r="E2483" s="1" t="s">
        <v>13223</v>
      </c>
      <c r="G2483" s="5" t="s">
        <v>13223</v>
      </c>
      <c r="H2483" s="5" t="s">
        <v>13224</v>
      </c>
      <c r="I2483" s="5"/>
      <c r="J2483" s="5"/>
      <c r="K2483" s="5"/>
      <c r="L2483" s="5"/>
      <c r="M2483" s="5"/>
      <c r="N2483" s="5"/>
      <c r="O2483" s="0" t="s">
        <v>13223</v>
      </c>
      <c r="P2483" s="0" t="s">
        <v>13225</v>
      </c>
      <c r="Q2483" s="0" t="s">
        <v>51</v>
      </c>
      <c r="R2483" s="0" t="s">
        <v>52</v>
      </c>
      <c r="S2483" s="0" t="n">
        <v>2.853</v>
      </c>
      <c r="T2483" s="0" t="n">
        <v>2611</v>
      </c>
      <c r="U2483" s="0" t="n">
        <v>2611</v>
      </c>
      <c r="V2483" s="0" t="n">
        <v>2823</v>
      </c>
      <c r="X2483" s="0" t="n">
        <v>14</v>
      </c>
      <c r="Y2483" s="0" t="s">
        <v>77</v>
      </c>
      <c r="Z2483" s="0" t="n">
        <v>2611</v>
      </c>
      <c r="AA2483" s="0" t="s">
        <v>54</v>
      </c>
      <c r="AB2483" s="0" t="s">
        <v>54</v>
      </c>
      <c r="AC2483" s="0" t="n">
        <v>25</v>
      </c>
      <c r="AG2483" s="6" t="n">
        <v>42735</v>
      </c>
      <c r="AH2483" s="0" t="n">
        <v>71</v>
      </c>
      <c r="AI2483" s="0" t="n">
        <v>75</v>
      </c>
      <c r="AJ2483" s="6" t="n">
        <v>42735</v>
      </c>
      <c r="AK2483" s="0" t="n">
        <v>25</v>
      </c>
      <c r="AL2483" s="6" t="n">
        <v>42735</v>
      </c>
      <c r="AM2483" s="0" t="n">
        <v>2.85</v>
      </c>
      <c r="AN2483" s="0" t="n">
        <v>3.004</v>
      </c>
      <c r="AO2483" s="0" t="n">
        <v>945</v>
      </c>
      <c r="AP2483" s="0" t="n">
        <v>1.056</v>
      </c>
      <c r="AQ2483" s="0" t="s">
        <v>816</v>
      </c>
      <c r="AR2483" s="0" t="s">
        <v>58</v>
      </c>
      <c r="AS2483" s="0" t="s">
        <v>77</v>
      </c>
      <c r="AT2483" s="0" t="n">
        <v>12</v>
      </c>
      <c r="AU2483" s="0" t="n">
        <v>12</v>
      </c>
      <c r="AV2483" s="0" t="s">
        <v>1608</v>
      </c>
      <c r="AX2483" s="0" t="s">
        <v>13196</v>
      </c>
      <c r="AY2483" s="0" t="s">
        <v>1608</v>
      </c>
    </row>
    <row r="2484" customFormat="false" ht="15" hidden="false" customHeight="false" outlineLevel="0" collapsed="false">
      <c r="A2484" s="0" t="s">
        <v>13226</v>
      </c>
      <c r="B2484" s="0" t="s">
        <v>13192</v>
      </c>
      <c r="C2484" s="0" t="s">
        <v>13227</v>
      </c>
      <c r="E2484" s="1" t="s">
        <v>13227</v>
      </c>
      <c r="G2484" s="5" t="s">
        <v>13227</v>
      </c>
      <c r="H2484" s="5" t="s">
        <v>13228</v>
      </c>
      <c r="I2484" s="5"/>
      <c r="J2484" s="5"/>
      <c r="K2484" s="5"/>
      <c r="L2484" s="5"/>
      <c r="M2484" s="5"/>
      <c r="N2484" s="5"/>
      <c r="O2484" s="0" t="s">
        <v>13227</v>
      </c>
      <c r="P2484" s="0" t="s">
        <v>13229</v>
      </c>
      <c r="Q2484" s="0" t="s">
        <v>51</v>
      </c>
      <c r="R2484" s="0" t="s">
        <v>52</v>
      </c>
      <c r="S2484" s="0" t="n">
        <v>554</v>
      </c>
      <c r="T2484" s="0" t="n">
        <v>2740</v>
      </c>
      <c r="U2484" s="0" t="n">
        <v>2740</v>
      </c>
      <c r="X2484" s="0" t="n">
        <v>29</v>
      </c>
      <c r="Y2484" s="0" t="s">
        <v>77</v>
      </c>
      <c r="Z2484" s="0" t="n">
        <v>2740</v>
      </c>
      <c r="AA2484" s="0" t="s">
        <v>54</v>
      </c>
      <c r="AB2484" s="0" t="s">
        <v>54</v>
      </c>
      <c r="AC2484" s="0" t="n">
        <v>6.238</v>
      </c>
      <c r="AD2484" s="0" t="s">
        <v>13209</v>
      </c>
      <c r="AG2484" s="6" t="n">
        <v>42735</v>
      </c>
      <c r="AH2484" s="0" t="n">
        <v>21</v>
      </c>
      <c r="AI2484" s="0" t="n">
        <v>22</v>
      </c>
      <c r="AJ2484" s="6" t="n">
        <v>42735</v>
      </c>
      <c r="AK2484" s="0" t="n">
        <v>6.238</v>
      </c>
      <c r="AL2484" s="6" t="n">
        <v>42735</v>
      </c>
      <c r="AM2484" s="0" t="n">
        <v>675</v>
      </c>
      <c r="AN2484" s="0" t="n">
        <v>711</v>
      </c>
      <c r="AO2484" s="0" t="n">
        <v>354</v>
      </c>
      <c r="AP2484" s="0" t="n">
        <v>395</v>
      </c>
      <c r="AQ2484" s="0" t="s">
        <v>816</v>
      </c>
      <c r="AR2484" s="0" t="s">
        <v>58</v>
      </c>
      <c r="AS2484" s="0" t="s">
        <v>77</v>
      </c>
      <c r="AT2484" s="0" t="n">
        <v>24</v>
      </c>
      <c r="AU2484" s="0" t="n">
        <v>26</v>
      </c>
      <c r="AV2484" s="0" t="s">
        <v>13196</v>
      </c>
      <c r="AX2484" s="0" t="s">
        <v>13196</v>
      </c>
    </row>
    <row r="2485" customFormat="false" ht="15" hidden="false" customHeight="false" outlineLevel="0" collapsed="false">
      <c r="A2485" s="0" t="s">
        <v>13230</v>
      </c>
      <c r="B2485" s="0" t="s">
        <v>13192</v>
      </c>
      <c r="C2485" s="0" t="s">
        <v>13231</v>
      </c>
      <c r="E2485" s="1" t="s">
        <v>13231</v>
      </c>
      <c r="G2485" s="5" t="s">
        <v>13231</v>
      </c>
      <c r="H2485" s="5"/>
      <c r="I2485" s="5"/>
      <c r="J2485" s="5"/>
      <c r="K2485" s="5"/>
      <c r="L2485" s="5"/>
      <c r="M2485" s="5"/>
      <c r="N2485" s="5"/>
      <c r="O2485" s="0" t="s">
        <v>13231</v>
      </c>
      <c r="P2485" s="0" t="s">
        <v>13232</v>
      </c>
      <c r="Q2485" s="0" t="s">
        <v>51</v>
      </c>
      <c r="R2485" s="0" t="s">
        <v>52</v>
      </c>
      <c r="S2485" s="0" t="n">
        <v>3.104</v>
      </c>
      <c r="T2485" s="0" t="n">
        <v>2720</v>
      </c>
      <c r="U2485" s="0" t="n">
        <v>2720</v>
      </c>
      <c r="X2485" s="0" t="n">
        <v>62</v>
      </c>
      <c r="Y2485" s="0" t="s">
        <v>53</v>
      </c>
      <c r="Z2485" s="0" t="n">
        <v>2720</v>
      </c>
      <c r="AA2485" s="0" t="s">
        <v>54</v>
      </c>
      <c r="AB2485" s="0" t="s">
        <v>54</v>
      </c>
      <c r="AC2485" s="0" t="n">
        <v>18.705</v>
      </c>
      <c r="AD2485" s="0" t="s">
        <v>13209</v>
      </c>
      <c r="AG2485" s="6" t="n">
        <v>42735</v>
      </c>
      <c r="AH2485" s="0" t="n">
        <v>69</v>
      </c>
      <c r="AI2485" s="0" t="n">
        <v>72</v>
      </c>
      <c r="AJ2485" s="6" t="n">
        <v>42735</v>
      </c>
      <c r="AK2485" s="0" t="n">
        <v>18.705</v>
      </c>
      <c r="AL2485" s="6" t="n">
        <v>42735</v>
      </c>
      <c r="AM2485" s="0" t="n">
        <v>1.773</v>
      </c>
      <c r="AN2485" s="0" t="n">
        <v>1.869</v>
      </c>
      <c r="AO2485" s="0" t="n">
        <v>590</v>
      </c>
      <c r="AP2485" s="0" t="n">
        <v>660</v>
      </c>
      <c r="AQ2485" s="0" t="s">
        <v>816</v>
      </c>
      <c r="AR2485" s="0" t="s">
        <v>58</v>
      </c>
      <c r="AS2485" s="0" t="s">
        <v>53</v>
      </c>
      <c r="AT2485" s="0" t="n">
        <v>42</v>
      </c>
      <c r="AU2485" s="0" t="n">
        <v>42</v>
      </c>
      <c r="AX2485" s="0" t="s">
        <v>823</v>
      </c>
    </row>
    <row r="2486" customFormat="false" ht="15" hidden="false" customHeight="false" outlineLevel="0" collapsed="false">
      <c r="A2486" s="0" t="s">
        <v>13233</v>
      </c>
      <c r="B2486" s="0" t="s">
        <v>13192</v>
      </c>
      <c r="C2486" s="0" t="s">
        <v>13234</v>
      </c>
      <c r="E2486" s="1" t="s">
        <v>13234</v>
      </c>
      <c r="G2486" s="5" t="s">
        <v>13234</v>
      </c>
      <c r="H2486" s="5"/>
      <c r="I2486" s="5"/>
      <c r="J2486" s="5"/>
      <c r="K2486" s="5"/>
      <c r="L2486" s="5"/>
      <c r="M2486" s="5"/>
      <c r="N2486" s="5"/>
      <c r="O2486" s="0" t="s">
        <v>13234</v>
      </c>
      <c r="P2486" s="0" t="s">
        <v>13235</v>
      </c>
      <c r="Q2486" s="0" t="s">
        <v>51</v>
      </c>
      <c r="R2486" s="0" t="s">
        <v>52</v>
      </c>
      <c r="S2486" s="0" t="n">
        <v>402</v>
      </c>
      <c r="T2486" s="0" t="n">
        <v>4690</v>
      </c>
      <c r="U2486" s="0" t="n">
        <v>4690</v>
      </c>
      <c r="X2486" s="0" t="n">
        <v>26</v>
      </c>
      <c r="Y2486" s="0" t="s">
        <v>77</v>
      </c>
      <c r="Z2486" s="0" t="n">
        <v>4690</v>
      </c>
      <c r="AA2486" s="0" t="s">
        <v>54</v>
      </c>
      <c r="AB2486" s="0" t="s">
        <v>54</v>
      </c>
      <c r="AC2486" s="0" t="n">
        <v>2.91</v>
      </c>
      <c r="AD2486" s="0" t="s">
        <v>13209</v>
      </c>
      <c r="AG2486" s="6" t="n">
        <v>42735</v>
      </c>
      <c r="AH2486" s="0" t="n">
        <v>13</v>
      </c>
      <c r="AI2486" s="0" t="n">
        <v>14</v>
      </c>
      <c r="AJ2486" s="6" t="n">
        <v>42735</v>
      </c>
      <c r="AK2486" s="0" t="n">
        <v>2.91</v>
      </c>
      <c r="AL2486" s="6" t="n">
        <v>42735</v>
      </c>
      <c r="AM2486" s="0" t="n">
        <v>735</v>
      </c>
      <c r="AN2486" s="0" t="n">
        <v>775</v>
      </c>
      <c r="AO2486" s="0" t="n">
        <v>1.04</v>
      </c>
      <c r="AP2486" s="0" t="n">
        <v>1.162</v>
      </c>
      <c r="AQ2486" s="0" t="s">
        <v>816</v>
      </c>
      <c r="AR2486" s="0" t="s">
        <v>58</v>
      </c>
      <c r="AS2486" s="0" t="s">
        <v>77</v>
      </c>
      <c r="AT2486" s="0" t="n">
        <v>8</v>
      </c>
      <c r="AU2486" s="0" t="n">
        <v>10</v>
      </c>
      <c r="AX2486" s="0" t="s">
        <v>823</v>
      </c>
      <c r="AY2486" s="0" t="s">
        <v>13236</v>
      </c>
    </row>
    <row r="2487" customFormat="false" ht="15" hidden="false" customHeight="false" outlineLevel="0" collapsed="false">
      <c r="A2487" s="0" t="s">
        <v>13237</v>
      </c>
      <c r="B2487" s="0" t="s">
        <v>13192</v>
      </c>
      <c r="C2487" s="0" t="s">
        <v>13238</v>
      </c>
      <c r="E2487" s="1" t="s">
        <v>13238</v>
      </c>
      <c r="G2487" s="5" t="s">
        <v>13238</v>
      </c>
      <c r="H2487" s="5" t="s">
        <v>13239</v>
      </c>
      <c r="I2487" s="5"/>
      <c r="J2487" s="5"/>
      <c r="K2487" s="5"/>
      <c r="L2487" s="5"/>
      <c r="M2487" s="5"/>
      <c r="N2487" s="5"/>
      <c r="O2487" s="0" t="s">
        <v>13238</v>
      </c>
      <c r="P2487" s="0" t="s">
        <v>13240</v>
      </c>
      <c r="Q2487" s="0" t="s">
        <v>51</v>
      </c>
      <c r="R2487" s="0" t="s">
        <v>52</v>
      </c>
      <c r="S2487" s="0" t="n">
        <v>-593</v>
      </c>
      <c r="T2487" s="0" t="n">
        <v>3011</v>
      </c>
      <c r="U2487" s="0" t="n">
        <v>3011</v>
      </c>
      <c r="W2487" s="0" t="s">
        <v>13241</v>
      </c>
      <c r="X2487" s="0" t="n">
        <v>80</v>
      </c>
      <c r="Y2487" s="0" t="s">
        <v>53</v>
      </c>
      <c r="Z2487" s="0" t="n">
        <v>3011</v>
      </c>
      <c r="AA2487" s="0" t="s">
        <v>54</v>
      </c>
      <c r="AB2487" s="0" t="s">
        <v>54</v>
      </c>
      <c r="AC2487" s="0" t="n">
        <v>785</v>
      </c>
      <c r="AD2487" s="0" t="s">
        <v>13209</v>
      </c>
      <c r="AG2487" s="6" t="n">
        <v>42735</v>
      </c>
      <c r="AH2487" s="0" t="n">
        <v>-487</v>
      </c>
      <c r="AI2487" s="0" t="n">
        <v>-513</v>
      </c>
      <c r="AJ2487" s="6" t="n">
        <v>42735</v>
      </c>
      <c r="AK2487" s="0" t="n">
        <v>785</v>
      </c>
      <c r="AL2487" s="6" t="n">
        <v>42735</v>
      </c>
      <c r="AM2487" s="0" t="n">
        <v>3.182</v>
      </c>
      <c r="AN2487" s="0" t="n">
        <v>3.354</v>
      </c>
      <c r="AO2487" s="0" t="n">
        <v>87</v>
      </c>
      <c r="AP2487" s="0" t="n">
        <v>98</v>
      </c>
      <c r="AQ2487" s="0" t="s">
        <v>816</v>
      </c>
      <c r="AR2487" s="0" t="s">
        <v>58</v>
      </c>
      <c r="AS2487" s="0" t="s">
        <v>53</v>
      </c>
      <c r="AT2487" s="0" t="n">
        <v>55</v>
      </c>
      <c r="AU2487" s="0" t="n">
        <v>54</v>
      </c>
      <c r="AX2487" s="0" t="s">
        <v>823</v>
      </c>
    </row>
    <row r="2488" customFormat="false" ht="15" hidden="false" customHeight="false" outlineLevel="0" collapsed="false">
      <c r="A2488" s="0" t="s">
        <v>13242</v>
      </c>
      <c r="B2488" s="0" t="s">
        <v>13192</v>
      </c>
      <c r="C2488" s="0" t="s">
        <v>13243</v>
      </c>
      <c r="E2488" s="1" t="s">
        <v>13243</v>
      </c>
      <c r="G2488" s="5" t="s">
        <v>13243</v>
      </c>
      <c r="H2488" s="5"/>
      <c r="I2488" s="5"/>
      <c r="J2488" s="5"/>
      <c r="K2488" s="5"/>
      <c r="L2488" s="5"/>
      <c r="M2488" s="5"/>
      <c r="N2488" s="5" t="s">
        <v>13244</v>
      </c>
      <c r="O2488" s="0" t="s">
        <v>13245</v>
      </c>
      <c r="P2488" s="0" t="s">
        <v>13246</v>
      </c>
      <c r="Q2488" s="0" t="s">
        <v>51</v>
      </c>
      <c r="R2488" s="0" t="s">
        <v>52</v>
      </c>
      <c r="S2488" s="0" t="n">
        <v>135</v>
      </c>
      <c r="T2488" s="0" t="n">
        <v>2611</v>
      </c>
      <c r="U2488" s="0" t="n">
        <v>2611</v>
      </c>
      <c r="W2488" s="0" t="s">
        <v>13247</v>
      </c>
      <c r="X2488" s="0" t="n">
        <v>163</v>
      </c>
      <c r="Y2488" s="0" t="s">
        <v>227</v>
      </c>
      <c r="Z2488" s="0" t="s">
        <v>120</v>
      </c>
      <c r="AA2488" s="0" t="s">
        <v>13248</v>
      </c>
      <c r="AB2488" s="0" t="s">
        <v>56</v>
      </c>
      <c r="AC2488" s="0" t="s">
        <v>120</v>
      </c>
      <c r="AD2488" s="0" t="s">
        <v>13200</v>
      </c>
      <c r="AG2488" s="6" t="n">
        <v>42735</v>
      </c>
      <c r="AH2488" s="0" t="n">
        <v>57</v>
      </c>
      <c r="AI2488" s="0" t="n">
        <v>60</v>
      </c>
      <c r="AJ2488" s="6" t="n">
        <v>42735</v>
      </c>
      <c r="AK2488" s="0" t="n">
        <v>400</v>
      </c>
      <c r="AL2488" s="6" t="n">
        <v>42735</v>
      </c>
      <c r="AM2488" s="0" t="n">
        <v>857</v>
      </c>
      <c r="AN2488" s="0" t="n">
        <v>904</v>
      </c>
      <c r="AO2488" s="0" t="n">
        <v>1.374</v>
      </c>
      <c r="AP2488" s="0" t="n">
        <v>1.535</v>
      </c>
      <c r="AQ2488" s="0" t="s">
        <v>816</v>
      </c>
      <c r="AR2488" s="0" t="s">
        <v>58</v>
      </c>
      <c r="AS2488" s="0" t="s">
        <v>227</v>
      </c>
      <c r="AT2488" s="0" t="n">
        <v>76</v>
      </c>
      <c r="AU2488" s="0" t="n">
        <v>75</v>
      </c>
      <c r="AV2488" s="0" t="s">
        <v>13196</v>
      </c>
      <c r="AX2488" s="0" t="s">
        <v>13196</v>
      </c>
    </row>
    <row r="2489" customFormat="false" ht="15" hidden="false" customHeight="false" outlineLevel="0" collapsed="false">
      <c r="A2489" s="0" t="s">
        <v>13249</v>
      </c>
      <c r="B2489" s="0" t="s">
        <v>13192</v>
      </c>
      <c r="C2489" s="0" t="s">
        <v>13250</v>
      </c>
      <c r="E2489" s="1" t="s">
        <v>13250</v>
      </c>
      <c r="G2489" s="5" t="s">
        <v>13250</v>
      </c>
      <c r="H2489" s="5"/>
      <c r="I2489" s="5"/>
      <c r="J2489" s="5"/>
      <c r="K2489" s="5"/>
      <c r="L2489" s="5"/>
      <c r="M2489" s="5"/>
      <c r="N2489" s="5"/>
      <c r="O2489" s="0" t="s">
        <v>13250</v>
      </c>
      <c r="P2489" s="0" t="s">
        <v>13251</v>
      </c>
      <c r="Q2489" s="0" t="s">
        <v>51</v>
      </c>
      <c r="R2489" s="0" t="s">
        <v>52</v>
      </c>
      <c r="S2489" s="0" t="n">
        <v>111</v>
      </c>
      <c r="T2489" s="0" t="n">
        <v>2223</v>
      </c>
      <c r="U2489" s="0" t="n">
        <v>2223</v>
      </c>
      <c r="V2489" s="0" t="n">
        <v>2229</v>
      </c>
      <c r="X2489" s="0" t="n">
        <v>17</v>
      </c>
      <c r="Y2489" s="0" t="s">
        <v>77</v>
      </c>
      <c r="Z2489" s="0" t="n">
        <v>2223</v>
      </c>
      <c r="AA2489" s="0" t="s">
        <v>54</v>
      </c>
      <c r="AB2489" s="0" t="s">
        <v>54</v>
      </c>
      <c r="AC2489" s="0" t="n">
        <v>1.37</v>
      </c>
      <c r="AD2489" s="0" t="s">
        <v>13200</v>
      </c>
      <c r="AG2489" s="6" t="n">
        <v>42735</v>
      </c>
      <c r="AH2489" s="0" t="n">
        <v>-3</v>
      </c>
      <c r="AI2489" s="0" t="n">
        <v>-3</v>
      </c>
      <c r="AJ2489" s="6" t="n">
        <v>42735</v>
      </c>
      <c r="AK2489" s="0" t="n">
        <v>1.37</v>
      </c>
      <c r="AL2489" s="6" t="n">
        <v>42735</v>
      </c>
      <c r="AM2489" s="0" t="n">
        <v>167</v>
      </c>
      <c r="AN2489" s="0" t="n">
        <v>176</v>
      </c>
      <c r="AO2489" s="0" t="n">
        <v>59</v>
      </c>
      <c r="AP2489" s="0" t="n">
        <v>66</v>
      </c>
      <c r="AQ2489" s="0" t="s">
        <v>816</v>
      </c>
      <c r="AR2489" s="0" t="s">
        <v>58</v>
      </c>
      <c r="AS2489" s="0" t="s">
        <v>77</v>
      </c>
      <c r="AT2489" s="0" t="n">
        <v>14</v>
      </c>
      <c r="AU2489" s="0" t="n">
        <v>13</v>
      </c>
      <c r="AX2489" s="0" t="s">
        <v>13196</v>
      </c>
    </row>
    <row r="2490" customFormat="false" ht="15" hidden="false" customHeight="false" outlineLevel="0" collapsed="false">
      <c r="A2490" s="0" t="s">
        <v>13252</v>
      </c>
      <c r="B2490" s="0" t="s">
        <v>13192</v>
      </c>
      <c r="C2490" s="0" t="s">
        <v>13253</v>
      </c>
      <c r="E2490" s="1" t="s">
        <v>13253</v>
      </c>
      <c r="G2490" s="5" t="s">
        <v>13253</v>
      </c>
      <c r="H2490" s="5"/>
      <c r="I2490" s="5"/>
      <c r="J2490" s="5"/>
      <c r="K2490" s="5"/>
      <c r="L2490" s="5"/>
      <c r="M2490" s="5"/>
      <c r="N2490" s="5"/>
      <c r="O2490" s="0" t="s">
        <v>13253</v>
      </c>
      <c r="P2490" s="0" t="s">
        <v>13254</v>
      </c>
      <c r="Q2490" s="0" t="s">
        <v>51</v>
      </c>
      <c r="R2490" s="0" t="s">
        <v>52</v>
      </c>
      <c r="S2490" s="0" t="n">
        <v>2.054</v>
      </c>
      <c r="T2490" s="0" t="n">
        <v>2120</v>
      </c>
      <c r="U2490" s="0" t="n">
        <v>2120</v>
      </c>
      <c r="X2490" s="0" t="n">
        <v>113</v>
      </c>
      <c r="Y2490" s="0" t="s">
        <v>53</v>
      </c>
      <c r="Z2490" s="0" t="n">
        <v>2120</v>
      </c>
      <c r="AA2490" s="0" t="s">
        <v>54</v>
      </c>
      <c r="AB2490" s="0" t="s">
        <v>54</v>
      </c>
      <c r="AC2490" s="0" t="n">
        <v>18.163</v>
      </c>
      <c r="AD2490" s="0" t="s">
        <v>13200</v>
      </c>
      <c r="AG2490" s="6" t="n">
        <v>42735</v>
      </c>
      <c r="AH2490" s="0" t="n">
        <v>234</v>
      </c>
      <c r="AI2490" s="0" t="n">
        <v>247</v>
      </c>
      <c r="AJ2490" s="6" t="n">
        <v>42735</v>
      </c>
      <c r="AK2490" s="0" t="n">
        <v>18.163</v>
      </c>
      <c r="AL2490" s="6" t="n">
        <v>42735</v>
      </c>
      <c r="AM2490" s="0" t="n">
        <v>2.513</v>
      </c>
      <c r="AN2490" s="0" t="n">
        <v>2.649</v>
      </c>
      <c r="AO2490" s="0" t="n">
        <v>5.882</v>
      </c>
      <c r="AP2490" s="0" t="n">
        <v>6.573</v>
      </c>
      <c r="AQ2490" s="0" t="s">
        <v>816</v>
      </c>
      <c r="AR2490" s="0" t="s">
        <v>58</v>
      </c>
      <c r="AS2490" s="0" t="s">
        <v>53</v>
      </c>
      <c r="AT2490" s="0" t="n">
        <v>62</v>
      </c>
      <c r="AU2490" s="0" t="n">
        <v>74</v>
      </c>
      <c r="AX2490" s="0" t="s">
        <v>13196</v>
      </c>
    </row>
    <row r="2491" customFormat="false" ht="15" hidden="false" customHeight="false" outlineLevel="0" collapsed="false">
      <c r="A2491" s="0" t="s">
        <v>13255</v>
      </c>
      <c r="B2491" s="0" t="s">
        <v>13192</v>
      </c>
      <c r="C2491" s="0" t="s">
        <v>13256</v>
      </c>
      <c r="E2491" s="1" t="s">
        <v>13256</v>
      </c>
      <c r="G2491" s="5" t="s">
        <v>13256</v>
      </c>
      <c r="H2491" s="5"/>
      <c r="I2491" s="5"/>
      <c r="J2491" s="5"/>
      <c r="K2491" s="5"/>
      <c r="L2491" s="5"/>
      <c r="M2491" s="5"/>
      <c r="N2491" s="5"/>
      <c r="O2491" s="0" t="s">
        <v>13256</v>
      </c>
      <c r="P2491" s="0" t="s">
        <v>13257</v>
      </c>
      <c r="Q2491" s="0" t="s">
        <v>51</v>
      </c>
      <c r="R2491" s="0" t="s">
        <v>52</v>
      </c>
      <c r="S2491" s="0" t="n">
        <v>268</v>
      </c>
      <c r="T2491" s="0" t="n">
        <v>6201</v>
      </c>
      <c r="U2491" s="0" t="n">
        <v>6201</v>
      </c>
      <c r="W2491" s="0" t="s">
        <v>13258</v>
      </c>
      <c r="X2491" s="0" t="n">
        <v>52</v>
      </c>
      <c r="Y2491" s="0" t="s">
        <v>77</v>
      </c>
      <c r="Z2491" s="0" t="n">
        <v>6201</v>
      </c>
      <c r="AA2491" s="0" t="s">
        <v>54</v>
      </c>
      <c r="AB2491" s="0" t="s">
        <v>54</v>
      </c>
      <c r="AD2491" s="0" t="s">
        <v>13200</v>
      </c>
      <c r="AG2491" s="6" t="n">
        <v>42735</v>
      </c>
      <c r="AH2491" s="0" t="n">
        <v>29</v>
      </c>
      <c r="AI2491" s="0" t="n">
        <v>31</v>
      </c>
      <c r="AJ2491" s="6" t="n">
        <v>42735</v>
      </c>
      <c r="AK2491" s="0" t="s">
        <v>56</v>
      </c>
      <c r="AM2491" s="0" t="n">
        <v>816</v>
      </c>
      <c r="AN2491" s="0" t="n">
        <v>860</v>
      </c>
      <c r="AO2491" s="0" t="n">
        <v>1.057</v>
      </c>
      <c r="AP2491" s="0" t="n">
        <v>1.181</v>
      </c>
      <c r="AQ2491" s="0" t="s">
        <v>816</v>
      </c>
      <c r="AR2491" s="0" t="s">
        <v>58</v>
      </c>
      <c r="AS2491" s="0" t="s">
        <v>77</v>
      </c>
      <c r="AT2491" s="0" t="n">
        <v>44</v>
      </c>
      <c r="AU2491" s="0" t="n">
        <v>48</v>
      </c>
      <c r="AX2491" s="0" t="s">
        <v>13196</v>
      </c>
      <c r="AY2491" s="0" t="s">
        <v>13259</v>
      </c>
    </row>
    <row r="2492" customFormat="false" ht="15" hidden="false" customHeight="false" outlineLevel="0" collapsed="false">
      <c r="A2492" s="0" t="s">
        <v>13260</v>
      </c>
      <c r="B2492" s="0" t="s">
        <v>13192</v>
      </c>
      <c r="C2492" s="0" t="s">
        <v>13261</v>
      </c>
      <c r="E2492" s="1" t="s">
        <v>13261</v>
      </c>
      <c r="G2492" s="5" t="s">
        <v>13261</v>
      </c>
      <c r="H2492" s="5"/>
      <c r="I2492" s="5"/>
      <c r="J2492" s="5"/>
      <c r="K2492" s="5"/>
      <c r="L2492" s="5"/>
      <c r="M2492" s="5"/>
      <c r="N2492" s="5"/>
      <c r="O2492" s="0" t="s">
        <v>13261</v>
      </c>
      <c r="P2492" s="0" t="s">
        <v>13262</v>
      </c>
      <c r="Q2492" s="0" t="s">
        <v>51</v>
      </c>
      <c r="R2492" s="0" t="s">
        <v>52</v>
      </c>
      <c r="S2492" s="0" t="n">
        <v>4.953</v>
      </c>
      <c r="T2492" s="0" t="n">
        <v>3522</v>
      </c>
      <c r="U2492" s="0" t="n">
        <v>3522</v>
      </c>
      <c r="V2492" s="0" t="n">
        <v>6420</v>
      </c>
      <c r="W2492" s="0" t="s">
        <v>13263</v>
      </c>
      <c r="X2492" s="0" t="n">
        <v>36</v>
      </c>
      <c r="Y2492" s="0" t="s">
        <v>77</v>
      </c>
      <c r="Z2492" s="0" t="n">
        <v>3522</v>
      </c>
      <c r="AA2492" s="0" t="s">
        <v>54</v>
      </c>
      <c r="AB2492" s="0" t="s">
        <v>54</v>
      </c>
      <c r="AC2492" s="0" t="n">
        <v>28.735</v>
      </c>
      <c r="AD2492" s="0" t="s">
        <v>13200</v>
      </c>
      <c r="AG2492" s="6" t="n">
        <v>42735</v>
      </c>
      <c r="AH2492" s="0" t="n">
        <v>294</v>
      </c>
      <c r="AI2492" s="0" t="n">
        <v>310</v>
      </c>
      <c r="AJ2492" s="6" t="n">
        <v>42735</v>
      </c>
      <c r="AK2492" s="0" t="n">
        <v>28.735</v>
      </c>
      <c r="AL2492" s="6" t="n">
        <v>42735</v>
      </c>
      <c r="AM2492" s="0" t="n">
        <v>7.014</v>
      </c>
      <c r="AN2492" s="0" t="n">
        <v>7.393</v>
      </c>
      <c r="AO2492" s="0" t="n">
        <v>5.746</v>
      </c>
      <c r="AP2492" s="0" t="n">
        <v>6.42</v>
      </c>
      <c r="AQ2492" s="0" t="s">
        <v>816</v>
      </c>
      <c r="AR2492" s="0" t="s">
        <v>58</v>
      </c>
      <c r="AS2492" s="0" t="s">
        <v>77</v>
      </c>
      <c r="AT2492" s="0" t="n">
        <v>31</v>
      </c>
      <c r="AU2492" s="0" t="n">
        <v>34</v>
      </c>
      <c r="AW2492" s="0" t="s">
        <v>13264</v>
      </c>
      <c r="AX2492" s="0" t="s">
        <v>823</v>
      </c>
    </row>
    <row r="2493" customFormat="false" ht="15" hidden="false" customHeight="false" outlineLevel="0" collapsed="false">
      <c r="A2493" s="0" t="s">
        <v>13265</v>
      </c>
      <c r="B2493" s="0" t="s">
        <v>13192</v>
      </c>
      <c r="C2493" s="0" t="s">
        <v>13266</v>
      </c>
      <c r="E2493" s="1" t="s">
        <v>13266</v>
      </c>
      <c r="G2493" s="5" t="s">
        <v>13266</v>
      </c>
      <c r="H2493" s="5"/>
      <c r="I2493" s="5"/>
      <c r="J2493" s="5"/>
      <c r="K2493" s="5"/>
      <c r="L2493" s="5"/>
      <c r="M2493" s="5"/>
      <c r="N2493" s="5"/>
      <c r="O2493" s="0" t="s">
        <v>13266</v>
      </c>
      <c r="P2493" s="0" t="s">
        <v>13267</v>
      </c>
      <c r="Q2493" s="0" t="s">
        <v>51</v>
      </c>
      <c r="R2493" s="0" t="s">
        <v>52</v>
      </c>
      <c r="S2493" s="0" t="n">
        <v>5.494</v>
      </c>
      <c r="T2493" s="0" t="n">
        <v>6209</v>
      </c>
      <c r="U2493" s="0" t="n">
        <v>6209</v>
      </c>
      <c r="W2493" s="0" t="s">
        <v>13268</v>
      </c>
      <c r="X2493" s="0" t="n">
        <v>29</v>
      </c>
      <c r="Y2493" s="0" t="s">
        <v>77</v>
      </c>
      <c r="Z2493" s="0" t="n">
        <v>6209</v>
      </c>
      <c r="AA2493" s="0" t="s">
        <v>54</v>
      </c>
      <c r="AB2493" s="0" t="s">
        <v>54</v>
      </c>
      <c r="AC2493" s="0" t="n">
        <v>15.948</v>
      </c>
      <c r="AG2493" s="6" t="n">
        <v>42735</v>
      </c>
      <c r="AH2493" s="0" t="n">
        <v>1.584</v>
      </c>
      <c r="AI2493" s="0" t="n">
        <v>1.67</v>
      </c>
      <c r="AJ2493" s="6" t="n">
        <v>42735</v>
      </c>
      <c r="AK2493" s="0" t="n">
        <v>15.948</v>
      </c>
      <c r="AL2493" s="6" t="n">
        <v>42735</v>
      </c>
      <c r="AM2493" s="0" t="n">
        <v>7.922</v>
      </c>
      <c r="AN2493" s="0" t="n">
        <v>8.35</v>
      </c>
      <c r="AO2493" s="0" t="n">
        <v>37.667</v>
      </c>
      <c r="AP2493" s="0" t="n">
        <v>42.087</v>
      </c>
      <c r="AQ2493" s="0" t="s">
        <v>674</v>
      </c>
      <c r="AR2493" s="0" t="s">
        <v>58</v>
      </c>
      <c r="AS2493" s="0" t="s">
        <v>77</v>
      </c>
      <c r="AT2493" s="0" t="n">
        <v>19</v>
      </c>
      <c r="AU2493" s="0" t="n">
        <v>19</v>
      </c>
      <c r="AX2493" s="0" t="s">
        <v>13196</v>
      </c>
    </row>
    <row r="2494" customFormat="false" ht="15" hidden="false" customHeight="false" outlineLevel="0" collapsed="false">
      <c r="A2494" s="0" t="s">
        <v>13269</v>
      </c>
      <c r="B2494" s="0" t="s">
        <v>13192</v>
      </c>
      <c r="C2494" s="0" t="s">
        <v>13270</v>
      </c>
      <c r="E2494" s="1" t="s">
        <v>13270</v>
      </c>
      <c r="F2494" s="1" t="s">
        <v>253</v>
      </c>
      <c r="G2494" s="5" t="e">
        <f aca="false">#N/A</f>
        <v>#N/A</v>
      </c>
      <c r="H2494" s="5"/>
      <c r="I2494" s="5"/>
      <c r="J2494" s="5"/>
      <c r="K2494" s="5"/>
      <c r="L2494" s="5"/>
      <c r="M2494" s="5"/>
      <c r="N2494" s="5"/>
      <c r="O2494" s="0" t="s">
        <v>13271</v>
      </c>
      <c r="P2494" s="0" t="s">
        <v>13272</v>
      </c>
      <c r="Q2494" s="0" t="s">
        <v>51</v>
      </c>
      <c r="R2494" s="0" t="s">
        <v>52</v>
      </c>
      <c r="S2494" s="0" t="n">
        <v>567</v>
      </c>
      <c r="T2494" s="0" t="n">
        <v>2751</v>
      </c>
      <c r="U2494" s="0" t="n">
        <v>2751</v>
      </c>
      <c r="V2494" s="0" t="n">
        <v>4754</v>
      </c>
      <c r="W2494" s="0" t="s">
        <v>13273</v>
      </c>
      <c r="X2494" s="0" t="n">
        <v>308</v>
      </c>
      <c r="Y2494" s="0" t="s">
        <v>227</v>
      </c>
      <c r="Z2494" s="0" t="s">
        <v>120</v>
      </c>
      <c r="AA2494" s="0" t="s">
        <v>13274</v>
      </c>
      <c r="AB2494" s="0" t="s">
        <v>56</v>
      </c>
      <c r="AC2494" s="0" t="s">
        <v>120</v>
      </c>
      <c r="AD2494" s="0" t="s">
        <v>13200</v>
      </c>
      <c r="AG2494" s="6" t="n">
        <v>42735</v>
      </c>
      <c r="AH2494" s="0" t="n">
        <v>380</v>
      </c>
      <c r="AI2494" s="0" t="n">
        <v>400</v>
      </c>
      <c r="AJ2494" s="6" t="n">
        <v>42735</v>
      </c>
      <c r="AK2494" s="0" t="n">
        <v>9.325</v>
      </c>
      <c r="AL2494" s="6" t="n">
        <v>42735</v>
      </c>
      <c r="AM2494" s="0" t="n">
        <v>5.909</v>
      </c>
      <c r="AN2494" s="0" t="n">
        <v>6.228</v>
      </c>
      <c r="AO2494" s="0" t="n">
        <v>6.718</v>
      </c>
      <c r="AP2494" s="0" t="n">
        <v>7.992</v>
      </c>
      <c r="AQ2494" s="0" t="s">
        <v>816</v>
      </c>
      <c r="AR2494" s="0" t="s">
        <v>58</v>
      </c>
      <c r="AS2494" s="0" t="s">
        <v>227</v>
      </c>
      <c r="AT2494" s="0" t="n">
        <v>48</v>
      </c>
      <c r="AU2494" s="0" t="n">
        <v>21</v>
      </c>
      <c r="AV2494" s="0" t="s">
        <v>13200</v>
      </c>
      <c r="AX2494" s="0" t="s">
        <v>13196</v>
      </c>
    </row>
    <row r="2495" customFormat="false" ht="15" hidden="false" customHeight="false" outlineLevel="0" collapsed="false">
      <c r="A2495" s="0" t="s">
        <v>13275</v>
      </c>
      <c r="B2495" s="0" t="s">
        <v>13192</v>
      </c>
      <c r="C2495" s="0" t="s">
        <v>13276</v>
      </c>
      <c r="E2495" s="1" t="s">
        <v>13276</v>
      </c>
      <c r="G2495" s="5" t="s">
        <v>13276</v>
      </c>
      <c r="H2495" s="5"/>
      <c r="I2495" s="5"/>
      <c r="J2495" s="5"/>
      <c r="K2495" s="5"/>
      <c r="L2495" s="5"/>
      <c r="M2495" s="5"/>
      <c r="N2495" s="5"/>
      <c r="O2495" s="0" t="s">
        <v>13276</v>
      </c>
      <c r="P2495" s="0" t="s">
        <v>13277</v>
      </c>
      <c r="Q2495" s="0" t="s">
        <v>51</v>
      </c>
      <c r="R2495" s="0" t="s">
        <v>52</v>
      </c>
      <c r="S2495" s="0" t="n">
        <v>780</v>
      </c>
      <c r="T2495" s="0" t="n">
        <v>2630</v>
      </c>
      <c r="U2495" s="0" t="n">
        <v>2630</v>
      </c>
      <c r="V2495" s="0" t="n">
        <v>6420</v>
      </c>
      <c r="X2495" s="0" t="n">
        <v>40</v>
      </c>
      <c r="Y2495" s="0" t="s">
        <v>77</v>
      </c>
      <c r="Z2495" s="0" t="n">
        <v>2630</v>
      </c>
      <c r="AA2495" s="0" t="s">
        <v>54</v>
      </c>
      <c r="AB2495" s="0" t="s">
        <v>54</v>
      </c>
      <c r="AC2495" s="0" t="n">
        <v>7</v>
      </c>
      <c r="AD2495" s="0" t="s">
        <v>13200</v>
      </c>
      <c r="AG2495" s="6" t="n">
        <v>42735</v>
      </c>
      <c r="AH2495" s="0" t="n">
        <v>19</v>
      </c>
      <c r="AI2495" s="0" t="n">
        <v>20</v>
      </c>
      <c r="AJ2495" s="6" t="n">
        <v>42735</v>
      </c>
      <c r="AK2495" s="0" t="n">
        <v>7</v>
      </c>
      <c r="AL2495" s="6" t="n">
        <v>42735</v>
      </c>
      <c r="AM2495" s="0" t="n">
        <v>1.096</v>
      </c>
      <c r="AN2495" s="0" t="n">
        <v>1.155</v>
      </c>
      <c r="AO2495" s="0" t="n">
        <v>311</v>
      </c>
      <c r="AP2495" s="0" t="n">
        <v>347</v>
      </c>
      <c r="AQ2495" s="0" t="s">
        <v>816</v>
      </c>
      <c r="AR2495" s="0" t="s">
        <v>58</v>
      </c>
      <c r="AS2495" s="0" t="s">
        <v>77</v>
      </c>
      <c r="AT2495" s="0" t="n">
        <v>36</v>
      </c>
      <c r="AU2495" s="0" t="n">
        <v>35</v>
      </c>
      <c r="AX2495" s="0" t="s">
        <v>13196</v>
      </c>
      <c r="AY2495" s="0" t="s">
        <v>13278</v>
      </c>
    </row>
    <row r="2496" customFormat="false" ht="15" hidden="false" customHeight="false" outlineLevel="0" collapsed="false">
      <c r="A2496" s="0" t="s">
        <v>13279</v>
      </c>
      <c r="B2496" s="0" t="s">
        <v>13192</v>
      </c>
      <c r="C2496" s="0" t="s">
        <v>13280</v>
      </c>
      <c r="E2496" s="1" t="s">
        <v>13280</v>
      </c>
      <c r="G2496" s="5" t="s">
        <v>13280</v>
      </c>
      <c r="H2496" s="5"/>
      <c r="I2496" s="5"/>
      <c r="J2496" s="5"/>
      <c r="K2496" s="5"/>
      <c r="L2496" s="5"/>
      <c r="M2496" s="5"/>
      <c r="N2496" s="5"/>
      <c r="O2496" s="0" t="s">
        <v>13280</v>
      </c>
      <c r="P2496" s="0" t="s">
        <v>13281</v>
      </c>
      <c r="Q2496" s="0" t="s">
        <v>51</v>
      </c>
      <c r="R2496" s="0" t="s">
        <v>52</v>
      </c>
      <c r="S2496" s="0" t="n">
        <v>2.767</v>
      </c>
      <c r="T2496" s="0" t="n">
        <v>7911</v>
      </c>
      <c r="U2496" s="0" t="n">
        <v>7911</v>
      </c>
      <c r="X2496" s="0" t="n">
        <v>76</v>
      </c>
      <c r="Y2496" s="0" t="s">
        <v>53</v>
      </c>
      <c r="Z2496" s="0" t="n">
        <v>7911</v>
      </c>
      <c r="AA2496" s="0" t="s">
        <v>54</v>
      </c>
      <c r="AB2496" s="0" t="s">
        <v>54</v>
      </c>
      <c r="AC2496" s="0" t="n">
        <v>37</v>
      </c>
      <c r="AD2496" s="0" t="s">
        <v>13200</v>
      </c>
      <c r="AG2496" s="6" t="n">
        <v>42735</v>
      </c>
      <c r="AH2496" s="0" t="n">
        <v>-195</v>
      </c>
      <c r="AI2496" s="0" t="n">
        <v>-206</v>
      </c>
      <c r="AJ2496" s="6" t="n">
        <v>42735</v>
      </c>
      <c r="AK2496" s="0" t="n">
        <v>37</v>
      </c>
      <c r="AL2496" s="6" t="n">
        <v>42735</v>
      </c>
      <c r="AM2496" s="0" t="n">
        <v>19.713</v>
      </c>
      <c r="AN2496" s="0" t="n">
        <v>20.78</v>
      </c>
      <c r="AO2496" s="0" t="n">
        <v>25.25</v>
      </c>
      <c r="AP2496" s="0" t="n">
        <v>28.213</v>
      </c>
      <c r="AQ2496" s="0" t="s">
        <v>674</v>
      </c>
      <c r="AR2496" s="0" t="s">
        <v>58</v>
      </c>
      <c r="AS2496" s="0" t="s">
        <v>53</v>
      </c>
      <c r="AT2496" s="0" t="n">
        <v>23</v>
      </c>
      <c r="AU2496" s="0" t="n">
        <v>39</v>
      </c>
      <c r="AX2496" s="0" t="s">
        <v>13196</v>
      </c>
      <c r="AY2496" s="0" t="s">
        <v>1608</v>
      </c>
    </row>
    <row r="2497" customFormat="false" ht="15" hidden="false" customHeight="false" outlineLevel="0" collapsed="false">
      <c r="A2497" s="0" t="s">
        <v>13282</v>
      </c>
      <c r="B2497" s="0" t="s">
        <v>13192</v>
      </c>
      <c r="C2497" s="0" t="s">
        <v>13283</v>
      </c>
      <c r="E2497" s="1" t="s">
        <v>13283</v>
      </c>
      <c r="G2497" s="5" t="s">
        <v>13283</v>
      </c>
      <c r="H2497" s="5"/>
      <c r="I2497" s="5"/>
      <c r="J2497" s="5"/>
      <c r="K2497" s="5"/>
      <c r="L2497" s="5"/>
      <c r="M2497" s="5"/>
      <c r="N2497" s="5"/>
      <c r="O2497" s="0" t="s">
        <v>13283</v>
      </c>
      <c r="P2497" s="0" t="s">
        <v>13284</v>
      </c>
      <c r="Q2497" s="0" t="s">
        <v>51</v>
      </c>
      <c r="R2497" s="0" t="s">
        <v>52</v>
      </c>
      <c r="S2497" s="0" t="n">
        <v>1.031</v>
      </c>
      <c r="T2497" s="0" t="n">
        <v>6190</v>
      </c>
      <c r="U2497" s="0" t="n">
        <v>6190</v>
      </c>
      <c r="W2497" s="0" t="s">
        <v>13285</v>
      </c>
      <c r="X2497" s="0" t="n">
        <v>108</v>
      </c>
      <c r="Y2497" s="0" t="s">
        <v>53</v>
      </c>
      <c r="Z2497" s="0" t="n">
        <v>6190</v>
      </c>
      <c r="AA2497" s="0" t="s">
        <v>54</v>
      </c>
      <c r="AB2497" s="0" t="s">
        <v>54</v>
      </c>
      <c r="AC2497" s="0" t="n">
        <v>7.308</v>
      </c>
      <c r="AD2497" s="0" t="s">
        <v>13200</v>
      </c>
      <c r="AG2497" s="6" t="n">
        <v>42735</v>
      </c>
      <c r="AH2497" s="0" t="n">
        <v>214</v>
      </c>
      <c r="AI2497" s="0" t="n">
        <v>225</v>
      </c>
      <c r="AJ2497" s="6" t="n">
        <v>42735</v>
      </c>
      <c r="AK2497" s="0" t="n">
        <v>7.308</v>
      </c>
      <c r="AL2497" s="6" t="n">
        <v>42735</v>
      </c>
      <c r="AM2497" s="0" t="n">
        <v>4.065</v>
      </c>
      <c r="AN2497" s="0" t="n">
        <v>4.285</v>
      </c>
      <c r="AO2497" s="0" t="n">
        <v>5.502</v>
      </c>
      <c r="AP2497" s="0" t="n">
        <v>6.148</v>
      </c>
      <c r="AQ2497" s="0" t="s">
        <v>674</v>
      </c>
      <c r="AR2497" s="0" t="s">
        <v>58</v>
      </c>
      <c r="AS2497" s="0" t="s">
        <v>53</v>
      </c>
      <c r="AT2497" s="0" t="n">
        <v>23</v>
      </c>
      <c r="AU2497" s="0" t="n">
        <v>33</v>
      </c>
      <c r="AX2497" s="0" t="s">
        <v>13196</v>
      </c>
    </row>
    <row r="2498" customFormat="false" ht="15" hidden="false" customHeight="false" outlineLevel="0" collapsed="false">
      <c r="A2498" s="0" t="s">
        <v>13286</v>
      </c>
      <c r="B2498" s="0" t="s">
        <v>13192</v>
      </c>
      <c r="C2498" s="0" t="s">
        <v>13287</v>
      </c>
      <c r="E2498" s="1" t="s">
        <v>13287</v>
      </c>
      <c r="G2498" s="5" t="s">
        <v>13287</v>
      </c>
      <c r="H2498" s="5" t="s">
        <v>13288</v>
      </c>
      <c r="I2498" s="5" t="s">
        <v>13289</v>
      </c>
      <c r="J2498" s="5"/>
      <c r="K2498" s="5"/>
      <c r="L2498" s="5"/>
      <c r="M2498" s="5"/>
      <c r="N2498" s="5"/>
      <c r="O2498" s="0" t="s">
        <v>13287</v>
      </c>
      <c r="P2498" s="0" t="s">
        <v>13290</v>
      </c>
      <c r="Q2498" s="0" t="s">
        <v>51</v>
      </c>
      <c r="R2498" s="0" t="s">
        <v>52</v>
      </c>
      <c r="S2498" s="0" t="n">
        <v>2.924</v>
      </c>
      <c r="T2498" s="0" t="n">
        <v>2611</v>
      </c>
      <c r="U2498" s="0" t="n">
        <v>2611</v>
      </c>
      <c r="X2498" s="0" t="n">
        <v>48</v>
      </c>
      <c r="Y2498" s="0" t="s">
        <v>77</v>
      </c>
      <c r="Z2498" s="0" t="n">
        <v>2611</v>
      </c>
      <c r="AA2498" s="0" t="s">
        <v>54</v>
      </c>
      <c r="AB2498" s="0" t="s">
        <v>54</v>
      </c>
      <c r="AC2498" s="0" t="n">
        <v>17.967</v>
      </c>
      <c r="AD2498" s="0" t="s">
        <v>13200</v>
      </c>
      <c r="AG2498" s="6" t="n">
        <v>42735</v>
      </c>
      <c r="AH2498" s="0" t="n">
        <v>357</v>
      </c>
      <c r="AI2498" s="0" t="n">
        <v>377</v>
      </c>
      <c r="AJ2498" s="6" t="n">
        <v>42735</v>
      </c>
      <c r="AK2498" s="0" t="n">
        <v>17.967</v>
      </c>
      <c r="AL2498" s="6" t="n">
        <v>42735</v>
      </c>
      <c r="AM2498" s="0" t="n">
        <v>9.596</v>
      </c>
      <c r="AN2498" s="0" t="n">
        <v>10.115</v>
      </c>
      <c r="AO2498" s="0" t="n">
        <v>4.486</v>
      </c>
      <c r="AP2498" s="0" t="n">
        <v>5.012</v>
      </c>
      <c r="AQ2498" s="0" t="s">
        <v>816</v>
      </c>
      <c r="AR2498" s="0" t="s">
        <v>58</v>
      </c>
      <c r="AS2498" s="0" t="s">
        <v>77</v>
      </c>
      <c r="AT2498" s="0" t="n">
        <v>43</v>
      </c>
      <c r="AU2498" s="0" t="n">
        <v>44</v>
      </c>
      <c r="AV2498" s="0" t="s">
        <v>13291</v>
      </c>
      <c r="AX2498" s="0" t="s">
        <v>13196</v>
      </c>
      <c r="AY2498" s="0" t="s">
        <v>13292</v>
      </c>
    </row>
    <row r="2499" customFormat="false" ht="15" hidden="false" customHeight="false" outlineLevel="0" collapsed="false">
      <c r="A2499" s="0" t="s">
        <v>13293</v>
      </c>
      <c r="B2499" s="0" t="s">
        <v>13192</v>
      </c>
      <c r="C2499" s="0" t="s">
        <v>13294</v>
      </c>
      <c r="E2499" s="1" t="s">
        <v>13294</v>
      </c>
      <c r="G2499" s="5" t="s">
        <v>13294</v>
      </c>
      <c r="H2499" s="5"/>
      <c r="I2499" s="5"/>
      <c r="J2499" s="5"/>
      <c r="K2499" s="5"/>
      <c r="L2499" s="5"/>
      <c r="M2499" s="5"/>
      <c r="N2499" s="5"/>
      <c r="O2499" s="0" t="s">
        <v>13294</v>
      </c>
      <c r="P2499" s="0" t="s">
        <v>13295</v>
      </c>
      <c r="Q2499" s="0" t="s">
        <v>718</v>
      </c>
      <c r="R2499" s="0" t="s">
        <v>52</v>
      </c>
      <c r="S2499" s="0" t="n">
        <v>23.072</v>
      </c>
      <c r="T2499" s="0" t="n">
        <v>6209</v>
      </c>
      <c r="U2499" s="0" t="n">
        <v>6209</v>
      </c>
      <c r="V2499" s="0" t="n">
        <v>6420</v>
      </c>
      <c r="X2499" s="0" t="n">
        <v>986</v>
      </c>
      <c r="Y2499" s="0" t="s">
        <v>77</v>
      </c>
      <c r="Z2499" s="0" t="n">
        <v>6209</v>
      </c>
      <c r="AA2499" s="0" t="s">
        <v>54</v>
      </c>
      <c r="AB2499" s="0" t="s">
        <v>54</v>
      </c>
      <c r="AC2499" s="0" t="n">
        <v>38.775</v>
      </c>
      <c r="AD2499" s="0" t="s">
        <v>13200</v>
      </c>
      <c r="AG2499" s="6" t="n">
        <v>42735</v>
      </c>
      <c r="AH2499" s="0" t="n">
        <v>5.61</v>
      </c>
      <c r="AI2499" s="0" t="n">
        <v>5.913</v>
      </c>
      <c r="AJ2499" s="6" t="n">
        <v>42735</v>
      </c>
      <c r="AK2499" s="0" t="n">
        <v>38.775</v>
      </c>
      <c r="AL2499" s="6" t="n">
        <v>42735</v>
      </c>
      <c r="AM2499" s="0" t="n">
        <v>54.042</v>
      </c>
      <c r="AN2499" s="0" t="n">
        <v>56.966</v>
      </c>
      <c r="AO2499" s="0" t="n">
        <v>309.144</v>
      </c>
      <c r="AP2499" s="0" t="n">
        <v>345.422</v>
      </c>
      <c r="AQ2499" s="0" t="s">
        <v>816</v>
      </c>
      <c r="AR2499" s="0" t="s">
        <v>58</v>
      </c>
      <c r="AS2499" s="0" t="s">
        <v>77</v>
      </c>
      <c r="AT2499" s="0" t="n">
        <v>53</v>
      </c>
      <c r="AU2499" s="0" t="n">
        <v>154</v>
      </c>
      <c r="AX2499" s="0" t="s">
        <v>13196</v>
      </c>
    </row>
    <row r="2500" customFormat="false" ht="15" hidden="false" customHeight="false" outlineLevel="0" collapsed="false">
      <c r="A2500" s="0" t="s">
        <v>13296</v>
      </c>
      <c r="B2500" s="0" t="s">
        <v>13192</v>
      </c>
      <c r="C2500" s="0" t="s">
        <v>13297</v>
      </c>
      <c r="E2500" s="1" t="s">
        <v>13297</v>
      </c>
      <c r="G2500" s="5" t="s">
        <v>13297</v>
      </c>
      <c r="H2500" s="5"/>
      <c r="I2500" s="5"/>
      <c r="J2500" s="5"/>
      <c r="K2500" s="5"/>
      <c r="L2500" s="5"/>
      <c r="M2500" s="5"/>
      <c r="N2500" s="5"/>
      <c r="O2500" s="0" t="s">
        <v>13297</v>
      </c>
      <c r="P2500" s="0" t="s">
        <v>13298</v>
      </c>
      <c r="Q2500" s="0" t="s">
        <v>51</v>
      </c>
      <c r="R2500" s="0" t="s">
        <v>52</v>
      </c>
      <c r="S2500" s="0" t="n">
        <v>1.265</v>
      </c>
      <c r="T2500" s="0" t="n">
        <v>1520</v>
      </c>
      <c r="U2500" s="0" t="n">
        <v>1520</v>
      </c>
      <c r="V2500" s="0" t="n">
        <v>3230</v>
      </c>
      <c r="X2500" s="0" t="n">
        <v>69</v>
      </c>
      <c r="Y2500" s="0" t="s">
        <v>77</v>
      </c>
      <c r="Z2500" s="0" t="n">
        <v>1520</v>
      </c>
      <c r="AA2500" s="0" t="s">
        <v>54</v>
      </c>
      <c r="AB2500" s="0" t="s">
        <v>54</v>
      </c>
      <c r="AC2500" s="0" t="n">
        <v>1.975</v>
      </c>
      <c r="AD2500" s="0" t="s">
        <v>13200</v>
      </c>
      <c r="AG2500" s="6" t="n">
        <v>42735</v>
      </c>
      <c r="AH2500" s="0" t="n">
        <v>88</v>
      </c>
      <c r="AI2500" s="0" t="n">
        <v>93</v>
      </c>
      <c r="AJ2500" s="6" t="n">
        <v>42735</v>
      </c>
      <c r="AK2500" s="0" t="n">
        <v>1.975</v>
      </c>
      <c r="AL2500" s="6" t="n">
        <v>42735</v>
      </c>
      <c r="AM2500" s="0" t="n">
        <v>926</v>
      </c>
      <c r="AN2500" s="0" t="n">
        <v>976</v>
      </c>
      <c r="AO2500" s="0" t="n">
        <v>1.467</v>
      </c>
      <c r="AP2500" s="0" t="n">
        <v>1.639</v>
      </c>
      <c r="AQ2500" s="0" t="s">
        <v>816</v>
      </c>
      <c r="AR2500" s="0" t="s">
        <v>58</v>
      </c>
      <c r="AS2500" s="0" t="s">
        <v>77</v>
      </c>
      <c r="AT2500" s="0" t="n">
        <v>60</v>
      </c>
      <c r="AU2500" s="0" t="n">
        <v>63</v>
      </c>
      <c r="AV2500" s="0" t="s">
        <v>13196</v>
      </c>
      <c r="AX2500" s="0" t="s">
        <v>13196</v>
      </c>
    </row>
    <row r="2501" customFormat="false" ht="15" hidden="false" customHeight="false" outlineLevel="0" collapsed="false">
      <c r="A2501" s="0" t="s">
        <v>13299</v>
      </c>
      <c r="B2501" s="0" t="s">
        <v>13192</v>
      </c>
      <c r="C2501" s="0" t="s">
        <v>13300</v>
      </c>
      <c r="E2501" s="1" t="s">
        <v>13300</v>
      </c>
      <c r="G2501" s="5" t="s">
        <v>13300</v>
      </c>
      <c r="H2501" s="5"/>
      <c r="I2501" s="5"/>
      <c r="J2501" s="5"/>
      <c r="K2501" s="5"/>
      <c r="L2501" s="5"/>
      <c r="M2501" s="5"/>
      <c r="N2501" s="5"/>
      <c r="O2501" s="0" t="s">
        <v>13300</v>
      </c>
      <c r="P2501" s="0" t="s">
        <v>13301</v>
      </c>
      <c r="Q2501" s="0" t="s">
        <v>51</v>
      </c>
      <c r="R2501" s="0" t="s">
        <v>52</v>
      </c>
      <c r="S2501" s="0" t="n">
        <v>1.94</v>
      </c>
      <c r="T2501" s="0" t="n">
        <v>2630</v>
      </c>
      <c r="U2501" s="0" t="n">
        <v>2630</v>
      </c>
      <c r="W2501" s="0" t="s">
        <v>13302</v>
      </c>
      <c r="X2501" s="0" t="n">
        <v>30</v>
      </c>
      <c r="Y2501" s="0" t="s">
        <v>298</v>
      </c>
      <c r="Z2501" s="0" t="n">
        <v>2630</v>
      </c>
      <c r="AA2501" s="0" t="s">
        <v>54</v>
      </c>
      <c r="AB2501" s="0" t="s">
        <v>54</v>
      </c>
      <c r="AC2501" s="0" t="n">
        <v>5.634</v>
      </c>
      <c r="AD2501" s="0" t="s">
        <v>13200</v>
      </c>
      <c r="AG2501" s="6" t="n">
        <v>42369</v>
      </c>
      <c r="AH2501" s="0" t="n">
        <v>275</v>
      </c>
      <c r="AI2501" s="0" t="n">
        <v>300</v>
      </c>
      <c r="AJ2501" s="6" t="n">
        <v>42369</v>
      </c>
      <c r="AK2501" s="0" t="n">
        <v>5.634</v>
      </c>
      <c r="AL2501" s="6" t="n">
        <v>42369</v>
      </c>
      <c r="AM2501" s="0" t="n">
        <v>1.693</v>
      </c>
      <c r="AN2501" s="0" t="n">
        <v>1.843</v>
      </c>
      <c r="AO2501" s="0" t="n">
        <v>436</v>
      </c>
      <c r="AP2501" s="0" t="n">
        <v>466</v>
      </c>
      <c r="AQ2501" s="0" t="s">
        <v>816</v>
      </c>
      <c r="AR2501" s="0" t="s">
        <v>58</v>
      </c>
      <c r="AS2501" s="0" t="s">
        <v>298</v>
      </c>
      <c r="AT2501" s="0" t="n">
        <v>27</v>
      </c>
      <c r="AU2501" s="0" t="n">
        <v>28</v>
      </c>
      <c r="AX2501" s="0" t="s">
        <v>13196</v>
      </c>
    </row>
    <row r="2502" customFormat="false" ht="15" hidden="false" customHeight="false" outlineLevel="0" collapsed="false">
      <c r="A2502" s="0" t="s">
        <v>13303</v>
      </c>
      <c r="B2502" s="0" t="s">
        <v>13192</v>
      </c>
      <c r="C2502" s="0" t="s">
        <v>13304</v>
      </c>
      <c r="E2502" s="1" t="s">
        <v>13304</v>
      </c>
      <c r="F2502" s="1" t="s">
        <v>253</v>
      </c>
      <c r="G2502" s="5" t="e">
        <f aca="false">#N/A</f>
        <v>#N/A</v>
      </c>
      <c r="H2502" s="5"/>
      <c r="I2502" s="5"/>
      <c r="J2502" s="5"/>
      <c r="K2502" s="5"/>
      <c r="L2502" s="5"/>
      <c r="M2502" s="5"/>
      <c r="N2502" s="5"/>
      <c r="O2502" s="0" t="s">
        <v>13304</v>
      </c>
      <c r="P2502" s="0" t="s">
        <v>13305</v>
      </c>
      <c r="Q2502" s="0" t="s">
        <v>51</v>
      </c>
      <c r="R2502" s="0" t="s">
        <v>52</v>
      </c>
      <c r="S2502" s="0" t="n">
        <v>142</v>
      </c>
      <c r="T2502" s="0" t="n">
        <v>1089</v>
      </c>
      <c r="U2502" s="0" t="n">
        <v>1089</v>
      </c>
      <c r="X2502" s="0" t="n">
        <v>26</v>
      </c>
      <c r="Y2502" s="0" t="s">
        <v>77</v>
      </c>
      <c r="Z2502" s="0" t="n">
        <v>1089</v>
      </c>
      <c r="AA2502" s="0" t="s">
        <v>54</v>
      </c>
      <c r="AB2502" s="0" t="s">
        <v>54</v>
      </c>
      <c r="AC2502" s="0" t="n">
        <v>1.241</v>
      </c>
      <c r="AD2502" s="0" t="s">
        <v>13200</v>
      </c>
      <c r="AG2502" s="6" t="n">
        <v>42735</v>
      </c>
      <c r="AH2502" s="0" t="n">
        <v>13</v>
      </c>
      <c r="AI2502" s="0" t="n">
        <v>13</v>
      </c>
      <c r="AJ2502" s="6" t="n">
        <v>42735</v>
      </c>
      <c r="AK2502" s="0" t="n">
        <v>1.241</v>
      </c>
      <c r="AL2502" s="6" t="n">
        <v>42735</v>
      </c>
      <c r="AM2502" s="0" t="n">
        <v>594</v>
      </c>
      <c r="AN2502" s="0" t="n">
        <v>626</v>
      </c>
      <c r="AO2502" s="0" t="n">
        <v>158</v>
      </c>
      <c r="AP2502" s="0" t="n">
        <v>188</v>
      </c>
      <c r="AQ2502" s="0" t="s">
        <v>816</v>
      </c>
      <c r="AR2502" s="0" t="s">
        <v>58</v>
      </c>
      <c r="AS2502" s="0" t="s">
        <v>77</v>
      </c>
      <c r="AT2502" s="0" t="n">
        <v>19</v>
      </c>
      <c r="AU2502" s="0" t="n">
        <v>18</v>
      </c>
      <c r="AW2502" s="0" t="s">
        <v>8145</v>
      </c>
      <c r="AX2502" s="0" t="s">
        <v>13196</v>
      </c>
    </row>
    <row r="2503" customFormat="false" ht="15" hidden="false" customHeight="false" outlineLevel="0" collapsed="false">
      <c r="A2503" s="0" t="s">
        <v>13306</v>
      </c>
      <c r="B2503" s="0" t="s">
        <v>13192</v>
      </c>
      <c r="C2503" s="0" t="s">
        <v>13307</v>
      </c>
      <c r="E2503" s="1" t="s">
        <v>13307</v>
      </c>
      <c r="G2503" s="5" t="s">
        <v>13307</v>
      </c>
      <c r="H2503" s="5"/>
      <c r="I2503" s="5"/>
      <c r="J2503" s="5"/>
      <c r="K2503" s="5"/>
      <c r="L2503" s="5"/>
      <c r="M2503" s="5"/>
      <c r="N2503" s="5"/>
      <c r="O2503" s="0" t="s">
        <v>13307</v>
      </c>
      <c r="P2503" s="0" t="s">
        <v>13308</v>
      </c>
      <c r="Q2503" s="0" t="s">
        <v>51</v>
      </c>
      <c r="R2503" s="0" t="s">
        <v>52</v>
      </c>
      <c r="S2503" s="0" t="n">
        <v>9</v>
      </c>
      <c r="T2503" s="0" t="n">
        <v>9329</v>
      </c>
      <c r="U2503" s="0" t="n">
        <v>9329</v>
      </c>
      <c r="V2503" s="0" t="n">
        <v>6209</v>
      </c>
      <c r="W2503" s="0" t="s">
        <v>13309</v>
      </c>
      <c r="X2503" s="0" t="n">
        <v>35</v>
      </c>
      <c r="Y2503" s="0" t="s">
        <v>1154</v>
      </c>
      <c r="Z2503" s="0" t="n">
        <v>9329</v>
      </c>
      <c r="AA2503" s="0" t="s">
        <v>54</v>
      </c>
      <c r="AB2503" s="0" t="s">
        <v>54</v>
      </c>
      <c r="AC2503" s="0" t="n">
        <v>354</v>
      </c>
      <c r="AD2503" s="0" t="s">
        <v>13200</v>
      </c>
      <c r="AG2503" s="6" t="n">
        <v>42735</v>
      </c>
      <c r="AH2503" s="0" t="n">
        <v>-92</v>
      </c>
      <c r="AI2503" s="0" t="n">
        <v>-97</v>
      </c>
      <c r="AJ2503" s="6" t="n">
        <v>42735</v>
      </c>
      <c r="AK2503" s="0" t="n">
        <v>354</v>
      </c>
      <c r="AL2503" s="6" t="n">
        <v>42735</v>
      </c>
      <c r="AM2503" s="0" t="n">
        <v>48</v>
      </c>
      <c r="AN2503" s="0" t="n">
        <v>50</v>
      </c>
      <c r="AO2503" s="0" t="n">
        <v>26</v>
      </c>
      <c r="AP2503" s="0" t="n">
        <v>29</v>
      </c>
      <c r="AQ2503" s="0" t="s">
        <v>674</v>
      </c>
      <c r="AR2503" s="0" t="s">
        <v>58</v>
      </c>
      <c r="AS2503" s="0" t="s">
        <v>1154</v>
      </c>
      <c r="AT2503" s="0" t="n">
        <v>22</v>
      </c>
      <c r="AU2503" s="0" t="n">
        <v>28</v>
      </c>
      <c r="AX2503" s="0" t="s">
        <v>1608</v>
      </c>
      <c r="AY2503" s="0" t="s">
        <v>13196</v>
      </c>
    </row>
    <row r="2504" customFormat="false" ht="15" hidden="false" customHeight="false" outlineLevel="0" collapsed="false">
      <c r="A2504" s="0" t="s">
        <v>13310</v>
      </c>
      <c r="B2504" s="0" t="s">
        <v>13192</v>
      </c>
      <c r="C2504" s="0" t="s">
        <v>13311</v>
      </c>
      <c r="E2504" s="1" t="s">
        <v>13311</v>
      </c>
      <c r="G2504" s="5" t="s">
        <v>13311</v>
      </c>
      <c r="H2504" s="5" t="s">
        <v>13312</v>
      </c>
      <c r="I2504" s="5"/>
      <c r="J2504" s="5"/>
      <c r="K2504" s="5"/>
      <c r="L2504" s="5"/>
      <c r="M2504" s="5"/>
      <c r="N2504" s="5"/>
      <c r="O2504" s="0" t="s">
        <v>13313</v>
      </c>
      <c r="P2504" s="0" t="s">
        <v>13314</v>
      </c>
      <c r="Q2504" s="0" t="s">
        <v>51</v>
      </c>
      <c r="R2504" s="0" t="s">
        <v>52</v>
      </c>
      <c r="S2504" s="0" t="n">
        <v>385</v>
      </c>
      <c r="T2504" s="0" t="n">
        <v>2611</v>
      </c>
      <c r="U2504" s="0" t="n">
        <v>2611</v>
      </c>
      <c r="W2504" s="0" t="s">
        <v>13315</v>
      </c>
      <c r="X2504" s="0" t="n">
        <v>31</v>
      </c>
      <c r="Y2504" s="0" t="s">
        <v>67</v>
      </c>
      <c r="Z2504" s="0" t="s">
        <v>120</v>
      </c>
      <c r="AA2504" s="0" t="s">
        <v>120</v>
      </c>
      <c r="AB2504" s="0" t="s">
        <v>56</v>
      </c>
      <c r="AC2504" s="0" t="s">
        <v>120</v>
      </c>
      <c r="AD2504" s="0" t="s">
        <v>13200</v>
      </c>
      <c r="AG2504" s="6" t="n">
        <v>42735</v>
      </c>
      <c r="AH2504" s="0" t="n">
        <v>42</v>
      </c>
      <c r="AI2504" s="0" t="n">
        <v>44</v>
      </c>
      <c r="AJ2504" s="6" t="n">
        <v>42735</v>
      </c>
      <c r="AK2504" s="0" t="n">
        <v>3.787</v>
      </c>
      <c r="AL2504" s="6" t="n">
        <v>42735</v>
      </c>
      <c r="AM2504" s="0" t="n">
        <v>1.023</v>
      </c>
      <c r="AN2504" s="0" t="n">
        <v>1.078</v>
      </c>
      <c r="AO2504" s="0" t="n">
        <v>415</v>
      </c>
      <c r="AP2504" s="0" t="n">
        <v>464</v>
      </c>
      <c r="AQ2504" s="0" t="s">
        <v>816</v>
      </c>
      <c r="AR2504" s="0" t="s">
        <v>58</v>
      </c>
      <c r="AS2504" s="0" t="s">
        <v>67</v>
      </c>
      <c r="AT2504" s="0" t="n">
        <v>22</v>
      </c>
      <c r="AU2504" s="0" t="n">
        <v>15</v>
      </c>
      <c r="AX2504" s="0" t="s">
        <v>13196</v>
      </c>
      <c r="AY2504" s="0" t="s">
        <v>13316</v>
      </c>
    </row>
    <row r="2505" customFormat="false" ht="15" hidden="false" customHeight="false" outlineLevel="0" collapsed="false">
      <c r="A2505" s="0" t="s">
        <v>13317</v>
      </c>
      <c r="B2505" s="0" t="s">
        <v>13192</v>
      </c>
      <c r="C2505" s="0" t="s">
        <v>13318</v>
      </c>
      <c r="E2505" s="1" t="s">
        <v>13318</v>
      </c>
      <c r="G2505" s="5" t="s">
        <v>13318</v>
      </c>
      <c r="H2505" s="5" t="s">
        <v>13319</v>
      </c>
      <c r="I2505" s="5" t="s">
        <v>13320</v>
      </c>
      <c r="J2505" s="5" t="s">
        <v>13321</v>
      </c>
      <c r="K2505" s="5"/>
      <c r="L2505" s="5"/>
      <c r="M2505" s="5"/>
      <c r="N2505" s="5" t="s">
        <v>13322</v>
      </c>
      <c r="O2505" s="0" t="s">
        <v>1289</v>
      </c>
      <c r="P2505" s="0" t="s">
        <v>1290</v>
      </c>
      <c r="Q2505" s="0" t="s">
        <v>51</v>
      </c>
      <c r="R2505" s="0" t="s">
        <v>52</v>
      </c>
      <c r="S2505" s="0" t="n">
        <v>517</v>
      </c>
      <c r="T2505" s="0" t="n">
        <v>2611</v>
      </c>
      <c r="U2505" s="0" t="n">
        <v>2611</v>
      </c>
      <c r="W2505" s="0" t="s">
        <v>13323</v>
      </c>
      <c r="X2505" s="0" t="n">
        <v>0</v>
      </c>
      <c r="Y2505" s="0" t="s">
        <v>67</v>
      </c>
      <c r="Z2505" s="0" t="s">
        <v>120</v>
      </c>
      <c r="AA2505" s="0" t="s">
        <v>120</v>
      </c>
      <c r="AB2505" s="0" t="s">
        <v>56</v>
      </c>
      <c r="AC2505" s="0" t="s">
        <v>120</v>
      </c>
      <c r="AD2505" s="0" t="s">
        <v>13200</v>
      </c>
      <c r="AG2505" s="6" t="n">
        <v>40543</v>
      </c>
      <c r="AH2505" s="0" t="n">
        <v>26</v>
      </c>
      <c r="AI2505" s="0" t="n">
        <v>35</v>
      </c>
      <c r="AJ2505" s="6" t="n">
        <v>40543</v>
      </c>
      <c r="AK2505" s="0" t="n">
        <v>7.751</v>
      </c>
      <c r="AL2505" s="6" t="n">
        <v>40543</v>
      </c>
      <c r="AM2505" s="0" t="n">
        <v>724</v>
      </c>
      <c r="AN2505" s="0" t="n">
        <v>968</v>
      </c>
      <c r="AO2505" s="0" t="n">
        <v>351</v>
      </c>
      <c r="AP2505" s="0" t="n">
        <v>507</v>
      </c>
      <c r="AQ2505" s="0" t="s">
        <v>189</v>
      </c>
      <c r="AR2505" s="0" t="s">
        <v>189</v>
      </c>
      <c r="AS2505" s="0" t="s">
        <v>67</v>
      </c>
      <c r="AT2505" s="0" t="n">
        <v>13179</v>
      </c>
      <c r="AU2505" s="0" t="n">
        <v>0</v>
      </c>
      <c r="AX2505" s="0" t="s">
        <v>823</v>
      </c>
    </row>
    <row r="2506" customFormat="false" ht="15" hidden="false" customHeight="false" outlineLevel="0" collapsed="false">
      <c r="A2506" s="0" t="s">
        <v>13324</v>
      </c>
      <c r="B2506" s="0" t="s">
        <v>13192</v>
      </c>
      <c r="C2506" s="0" t="s">
        <v>13325</v>
      </c>
      <c r="E2506" s="1" t="s">
        <v>13325</v>
      </c>
      <c r="G2506" s="5" t="s">
        <v>13325</v>
      </c>
      <c r="H2506" s="5" t="s">
        <v>13326</v>
      </c>
      <c r="I2506" s="5" t="s">
        <v>13327</v>
      </c>
      <c r="J2506" s="5"/>
      <c r="K2506" s="5"/>
      <c r="L2506" s="5"/>
      <c r="M2506" s="5"/>
      <c r="N2506" s="5"/>
      <c r="O2506" s="0" t="s">
        <v>13325</v>
      </c>
      <c r="P2506" s="0" t="s">
        <v>13328</v>
      </c>
      <c r="Q2506" s="0" t="s">
        <v>51</v>
      </c>
      <c r="R2506" s="0" t="s">
        <v>52</v>
      </c>
      <c r="S2506" s="0" t="n">
        <v>3.117</v>
      </c>
      <c r="T2506" s="0" t="n">
        <v>2720</v>
      </c>
      <c r="U2506" s="0" t="n">
        <v>2720</v>
      </c>
      <c r="X2506" s="0" t="n">
        <v>58</v>
      </c>
      <c r="Y2506" s="0" t="s">
        <v>77</v>
      </c>
      <c r="Z2506" s="0" t="n">
        <v>2720</v>
      </c>
      <c r="AA2506" s="0" t="s">
        <v>54</v>
      </c>
      <c r="AB2506" s="0" t="s">
        <v>54</v>
      </c>
      <c r="AC2506" s="0" t="n">
        <v>18.11</v>
      </c>
      <c r="AD2506" s="0" t="s">
        <v>13200</v>
      </c>
      <c r="AG2506" s="6" t="n">
        <v>42735</v>
      </c>
      <c r="AH2506" s="0" t="n">
        <v>117</v>
      </c>
      <c r="AI2506" s="0" t="n">
        <v>124</v>
      </c>
      <c r="AJ2506" s="6" t="n">
        <v>42735</v>
      </c>
      <c r="AK2506" s="0" t="n">
        <v>18.11</v>
      </c>
      <c r="AL2506" s="6" t="n">
        <v>42735</v>
      </c>
      <c r="AM2506" s="0" t="n">
        <v>1.656</v>
      </c>
      <c r="AN2506" s="0" t="n">
        <v>1.745</v>
      </c>
      <c r="AO2506" s="0" t="n">
        <v>819</v>
      </c>
      <c r="AP2506" s="0" t="n">
        <v>915</v>
      </c>
      <c r="AQ2506" s="0" t="s">
        <v>816</v>
      </c>
      <c r="AR2506" s="0" t="s">
        <v>58</v>
      </c>
      <c r="AS2506" s="0" t="s">
        <v>77</v>
      </c>
      <c r="AT2506" s="0" t="n">
        <v>26</v>
      </c>
      <c r="AU2506" s="0" t="n">
        <v>25</v>
      </c>
      <c r="AV2506" s="0" t="s">
        <v>13329</v>
      </c>
      <c r="AW2506" s="0" t="s">
        <v>1608</v>
      </c>
      <c r="AX2506" s="0" t="s">
        <v>13196</v>
      </c>
      <c r="AY2506" s="0" t="s">
        <v>1608</v>
      </c>
    </row>
    <row r="2507" customFormat="false" ht="15" hidden="false" customHeight="false" outlineLevel="0" collapsed="false">
      <c r="A2507" s="0" t="s">
        <v>13330</v>
      </c>
      <c r="B2507" s="0" t="s">
        <v>13192</v>
      </c>
      <c r="C2507" s="0" t="s">
        <v>13331</v>
      </c>
      <c r="E2507" s="1" t="s">
        <v>13331</v>
      </c>
      <c r="G2507" s="5" t="s">
        <v>13331</v>
      </c>
      <c r="H2507" s="5" t="s">
        <v>13332</v>
      </c>
      <c r="I2507" s="5" t="s">
        <v>13333</v>
      </c>
      <c r="J2507" s="5" t="s">
        <v>13334</v>
      </c>
      <c r="K2507" s="5"/>
      <c r="L2507" s="5"/>
      <c r="M2507" s="5"/>
      <c r="N2507" s="5"/>
      <c r="O2507" s="0" t="s">
        <v>13331</v>
      </c>
      <c r="P2507" s="0" t="s">
        <v>13335</v>
      </c>
      <c r="Q2507" s="0" t="s">
        <v>51</v>
      </c>
      <c r="R2507" s="0" t="s">
        <v>52</v>
      </c>
      <c r="S2507" s="0" t="n">
        <v>2.113</v>
      </c>
      <c r="T2507" s="0" t="n">
        <v>2670</v>
      </c>
      <c r="U2507" s="0" t="n">
        <v>2670</v>
      </c>
      <c r="X2507" s="0" t="n">
        <v>55</v>
      </c>
      <c r="Y2507" s="0" t="s">
        <v>77</v>
      </c>
      <c r="Z2507" s="0" t="n">
        <v>2670</v>
      </c>
      <c r="AA2507" s="0" t="s">
        <v>54</v>
      </c>
      <c r="AB2507" s="0" t="s">
        <v>54</v>
      </c>
      <c r="AC2507" s="0" t="n">
        <v>20.191</v>
      </c>
      <c r="AD2507" s="0" t="s">
        <v>13200</v>
      </c>
      <c r="AG2507" s="6" t="n">
        <v>42735</v>
      </c>
      <c r="AH2507" s="0" t="n">
        <v>173</v>
      </c>
      <c r="AI2507" s="0" t="n">
        <v>183</v>
      </c>
      <c r="AJ2507" s="6" t="n">
        <v>42735</v>
      </c>
      <c r="AK2507" s="0" t="n">
        <v>20.191</v>
      </c>
      <c r="AL2507" s="6" t="n">
        <v>42735</v>
      </c>
      <c r="AM2507" s="0" t="n">
        <v>1.588</v>
      </c>
      <c r="AN2507" s="0" t="n">
        <v>1.674</v>
      </c>
      <c r="AO2507" s="0" t="n">
        <v>9.147</v>
      </c>
      <c r="AP2507" s="0" t="n">
        <v>10.22</v>
      </c>
      <c r="AQ2507" s="0" t="s">
        <v>816</v>
      </c>
      <c r="AR2507" s="0" t="s">
        <v>58</v>
      </c>
      <c r="AS2507" s="0" t="s">
        <v>77</v>
      </c>
      <c r="AT2507" s="0" t="n">
        <v>36</v>
      </c>
      <c r="AU2507" s="0" t="n">
        <v>41</v>
      </c>
      <c r="AX2507" s="0" t="s">
        <v>13196</v>
      </c>
    </row>
    <row r="2508" customFormat="false" ht="15" hidden="false" customHeight="false" outlineLevel="0" collapsed="false">
      <c r="A2508" s="0" t="s">
        <v>13336</v>
      </c>
      <c r="B2508" s="0" t="s">
        <v>13192</v>
      </c>
      <c r="C2508" s="0" t="s">
        <v>13337</v>
      </c>
      <c r="E2508" s="1" t="s">
        <v>13337</v>
      </c>
      <c r="G2508" s="5" t="s">
        <v>13337</v>
      </c>
      <c r="H2508" s="5"/>
      <c r="I2508" s="5"/>
      <c r="J2508" s="5"/>
      <c r="K2508" s="5"/>
      <c r="L2508" s="5"/>
      <c r="M2508" s="5"/>
      <c r="N2508" s="5" t="s">
        <v>6674</v>
      </c>
      <c r="O2508" s="0" t="s">
        <v>13337</v>
      </c>
      <c r="P2508" s="0" t="s">
        <v>13338</v>
      </c>
      <c r="Q2508" s="0" t="s">
        <v>51</v>
      </c>
      <c r="R2508" s="0" t="s">
        <v>52</v>
      </c>
      <c r="S2508" s="0" t="n">
        <v>1.568</v>
      </c>
      <c r="T2508" s="0" t="n">
        <v>1520</v>
      </c>
      <c r="U2508" s="0" t="n">
        <v>1520</v>
      </c>
      <c r="X2508" s="0" t="n">
        <v>55</v>
      </c>
      <c r="Y2508" s="0" t="s">
        <v>77</v>
      </c>
      <c r="Z2508" s="0" t="n">
        <v>1520</v>
      </c>
      <c r="AA2508" s="0" t="s">
        <v>54</v>
      </c>
      <c r="AB2508" s="0" t="s">
        <v>54</v>
      </c>
      <c r="AC2508" s="0" t="n">
        <v>71</v>
      </c>
      <c r="AD2508" s="0" t="s">
        <v>13200</v>
      </c>
      <c r="AG2508" s="6" t="n">
        <v>42735</v>
      </c>
      <c r="AH2508" s="0" t="n">
        <v>77</v>
      </c>
      <c r="AI2508" s="0" t="n">
        <v>82</v>
      </c>
      <c r="AJ2508" s="6" t="n">
        <v>42735</v>
      </c>
      <c r="AK2508" s="0" t="n">
        <v>71</v>
      </c>
      <c r="AL2508" s="6" t="n">
        <v>42735</v>
      </c>
      <c r="AM2508" s="0" t="n">
        <v>1.112</v>
      </c>
      <c r="AN2508" s="0" t="n">
        <v>1.173</v>
      </c>
      <c r="AO2508" s="0" t="n">
        <v>1.241</v>
      </c>
      <c r="AP2508" s="0" t="n">
        <v>1.386</v>
      </c>
      <c r="AQ2508" s="0" t="s">
        <v>816</v>
      </c>
      <c r="AR2508" s="0" t="s">
        <v>58</v>
      </c>
      <c r="AS2508" s="0" t="s">
        <v>77</v>
      </c>
      <c r="AT2508" s="0" t="n">
        <v>42</v>
      </c>
      <c r="AU2508" s="0" t="n">
        <v>42</v>
      </c>
      <c r="AX2508" s="0" t="s">
        <v>13196</v>
      </c>
      <c r="AY2508" s="0" t="s">
        <v>13339</v>
      </c>
    </row>
    <row r="2509" customFormat="false" ht="15" hidden="false" customHeight="false" outlineLevel="0" collapsed="false">
      <c r="A2509" s="0" t="s">
        <v>13340</v>
      </c>
      <c r="B2509" s="0" t="s">
        <v>13192</v>
      </c>
      <c r="C2509" s="0" t="s">
        <v>13341</v>
      </c>
      <c r="E2509" s="1" t="s">
        <v>13341</v>
      </c>
      <c r="G2509" s="5" t="s">
        <v>13341</v>
      </c>
      <c r="H2509" s="5"/>
      <c r="I2509" s="5"/>
      <c r="J2509" s="5"/>
      <c r="K2509" s="5"/>
      <c r="L2509" s="5"/>
      <c r="M2509" s="5"/>
      <c r="N2509" s="5"/>
      <c r="O2509" s="0" t="s">
        <v>13341</v>
      </c>
      <c r="P2509" s="0" t="s">
        <v>13342</v>
      </c>
      <c r="Q2509" s="0" t="s">
        <v>51</v>
      </c>
      <c r="R2509" s="0" t="s">
        <v>52</v>
      </c>
      <c r="S2509" s="0" t="n">
        <v>1.214</v>
      </c>
      <c r="T2509" s="0" t="n">
        <v>5829</v>
      </c>
      <c r="U2509" s="0" t="n">
        <v>5829</v>
      </c>
      <c r="X2509" s="0" t="n">
        <v>103</v>
      </c>
      <c r="Y2509" s="0" t="s">
        <v>53</v>
      </c>
      <c r="Z2509" s="0" t="n">
        <v>5829</v>
      </c>
      <c r="AA2509" s="0" t="s">
        <v>54</v>
      </c>
      <c r="AB2509" s="0" t="s">
        <v>54</v>
      </c>
      <c r="AC2509" s="0" t="n">
        <v>6.925</v>
      </c>
      <c r="AD2509" s="0" t="s">
        <v>13200</v>
      </c>
      <c r="AG2509" s="6" t="n">
        <v>42735</v>
      </c>
      <c r="AH2509" s="0" t="n">
        <v>-37</v>
      </c>
      <c r="AI2509" s="0" t="n">
        <v>-39</v>
      </c>
      <c r="AJ2509" s="6" t="n">
        <v>42735</v>
      </c>
      <c r="AK2509" s="0" t="n">
        <v>6.925</v>
      </c>
      <c r="AL2509" s="6" t="n">
        <v>42735</v>
      </c>
      <c r="AM2509" s="0" t="n">
        <v>2.4</v>
      </c>
      <c r="AN2509" s="0" t="n">
        <v>2.529</v>
      </c>
      <c r="AO2509" s="0" t="n">
        <v>3.097</v>
      </c>
      <c r="AP2509" s="0" t="n">
        <v>3.46</v>
      </c>
      <c r="AQ2509" s="0" t="s">
        <v>816</v>
      </c>
      <c r="AR2509" s="0" t="s">
        <v>58</v>
      </c>
      <c r="AS2509" s="0" t="s">
        <v>53</v>
      </c>
      <c r="AT2509" s="0" t="n">
        <v>35</v>
      </c>
      <c r="AU2509" s="0" t="n">
        <v>45</v>
      </c>
      <c r="AX2509" s="0" t="s">
        <v>13196</v>
      </c>
      <c r="AY2509" s="0" t="s">
        <v>13343</v>
      </c>
    </row>
    <row r="2510" customFormat="false" ht="15" hidden="false" customHeight="false" outlineLevel="0" collapsed="false">
      <c r="A2510" s="0" t="s">
        <v>13344</v>
      </c>
      <c r="B2510" s="0" t="s">
        <v>13192</v>
      </c>
      <c r="C2510" s="0" t="s">
        <v>13345</v>
      </c>
      <c r="E2510" s="1" t="s">
        <v>13345</v>
      </c>
      <c r="G2510" s="5" t="s">
        <v>13345</v>
      </c>
      <c r="H2510" s="5"/>
      <c r="I2510" s="5"/>
      <c r="J2510" s="5"/>
      <c r="K2510" s="5"/>
      <c r="L2510" s="5"/>
      <c r="M2510" s="5"/>
      <c r="N2510" s="5"/>
      <c r="O2510" s="0" t="s">
        <v>13345</v>
      </c>
      <c r="P2510" s="0" t="s">
        <v>13346</v>
      </c>
      <c r="Q2510" s="0" t="s">
        <v>51</v>
      </c>
      <c r="R2510" s="0" t="s">
        <v>52</v>
      </c>
      <c r="S2510" s="0" t="n">
        <v>2.248</v>
      </c>
      <c r="T2510" s="0" t="n">
        <v>2611</v>
      </c>
      <c r="U2510" s="0" t="n">
        <v>2611</v>
      </c>
      <c r="W2510" s="0" t="s">
        <v>13347</v>
      </c>
      <c r="X2510" s="0" t="n">
        <v>37</v>
      </c>
      <c r="Y2510" s="0" t="s">
        <v>53</v>
      </c>
      <c r="Z2510" s="0" t="n">
        <v>2611</v>
      </c>
      <c r="AA2510" s="0" t="s">
        <v>54</v>
      </c>
      <c r="AB2510" s="0" t="s">
        <v>54</v>
      </c>
      <c r="AC2510" s="0" t="n">
        <v>46.396</v>
      </c>
      <c r="AD2510" s="0" t="s">
        <v>13200</v>
      </c>
      <c r="AG2510" s="6" t="n">
        <v>42735</v>
      </c>
      <c r="AH2510" s="0" t="n">
        <v>550</v>
      </c>
      <c r="AI2510" s="0" t="n">
        <v>579</v>
      </c>
      <c r="AJ2510" s="6" t="n">
        <v>42735</v>
      </c>
      <c r="AK2510" s="0" t="n">
        <v>46.396</v>
      </c>
      <c r="AL2510" s="6" t="n">
        <v>42735</v>
      </c>
      <c r="AM2510" s="0" t="n">
        <v>3.311</v>
      </c>
      <c r="AN2510" s="0" t="n">
        <v>3.49</v>
      </c>
      <c r="AO2510" s="0" t="n">
        <v>13.758</v>
      </c>
      <c r="AP2510" s="0" t="n">
        <v>15.372</v>
      </c>
      <c r="AQ2510" s="0" t="s">
        <v>816</v>
      </c>
      <c r="AR2510" s="0" t="s">
        <v>58</v>
      </c>
      <c r="AS2510" s="0" t="s">
        <v>53</v>
      </c>
      <c r="AT2510" s="0" t="n">
        <v>25</v>
      </c>
      <c r="AU2510" s="0" t="n">
        <v>26</v>
      </c>
      <c r="AV2510" s="0" t="s">
        <v>13196</v>
      </c>
      <c r="AX2510" s="0" t="s">
        <v>13196</v>
      </c>
      <c r="AY2510" s="0" t="s">
        <v>2933</v>
      </c>
    </row>
    <row r="2511" customFormat="false" ht="15" hidden="false" customHeight="false" outlineLevel="0" collapsed="false">
      <c r="A2511" s="0" t="s">
        <v>13348</v>
      </c>
      <c r="B2511" s="0" t="s">
        <v>13192</v>
      </c>
      <c r="C2511" s="0" t="s">
        <v>13349</v>
      </c>
      <c r="E2511" s="1" t="s">
        <v>13349</v>
      </c>
      <c r="G2511" s="5" t="s">
        <v>13349</v>
      </c>
      <c r="H2511" s="5"/>
      <c r="I2511" s="5"/>
      <c r="J2511" s="5"/>
      <c r="K2511" s="5"/>
      <c r="L2511" s="5"/>
      <c r="M2511" s="5"/>
      <c r="N2511" s="5"/>
      <c r="O2511" s="0" t="s">
        <v>13349</v>
      </c>
      <c r="P2511" s="0" t="s">
        <v>13350</v>
      </c>
      <c r="Q2511" s="0" t="s">
        <v>51</v>
      </c>
      <c r="R2511" s="0" t="s">
        <v>52</v>
      </c>
      <c r="S2511" s="0" t="n">
        <v>803</v>
      </c>
      <c r="T2511" s="0" t="n">
        <v>2611</v>
      </c>
      <c r="U2511" s="0" t="n">
        <v>2611</v>
      </c>
      <c r="X2511" s="0" t="n">
        <v>25</v>
      </c>
      <c r="Y2511" s="0" t="s">
        <v>53</v>
      </c>
      <c r="Z2511" s="0" t="n">
        <v>2611</v>
      </c>
      <c r="AA2511" s="0" t="s">
        <v>54</v>
      </c>
      <c r="AB2511" s="0" t="s">
        <v>54</v>
      </c>
      <c r="AC2511" s="0" t="n">
        <v>2.125</v>
      </c>
      <c r="AD2511" s="0" t="s">
        <v>13351</v>
      </c>
      <c r="AG2511" s="6" t="n">
        <v>42735</v>
      </c>
      <c r="AH2511" s="0" t="n">
        <v>48</v>
      </c>
      <c r="AI2511" s="0" t="n">
        <v>51</v>
      </c>
      <c r="AJ2511" s="6" t="n">
        <v>42735</v>
      </c>
      <c r="AK2511" s="0" t="n">
        <v>2.125</v>
      </c>
      <c r="AL2511" s="6" t="n">
        <v>42735</v>
      </c>
      <c r="AM2511" s="0" t="n">
        <v>759</v>
      </c>
      <c r="AN2511" s="0" t="n">
        <v>800</v>
      </c>
      <c r="AO2511" s="0" t="n">
        <v>1.276</v>
      </c>
      <c r="AP2511" s="0" t="n">
        <v>1.426</v>
      </c>
      <c r="AQ2511" s="0" t="s">
        <v>674</v>
      </c>
      <c r="AR2511" s="0" t="s">
        <v>58</v>
      </c>
      <c r="AS2511" s="0" t="s">
        <v>53</v>
      </c>
      <c r="AT2511" s="0" t="n">
        <v>22</v>
      </c>
      <c r="AU2511" s="0" t="n">
        <v>21</v>
      </c>
      <c r="AX2511" s="0" t="s">
        <v>13196</v>
      </c>
      <c r="AY2511" s="0" t="s">
        <v>9382</v>
      </c>
    </row>
    <row r="2512" customFormat="false" ht="15" hidden="false" customHeight="false" outlineLevel="0" collapsed="false">
      <c r="A2512" s="0" t="s">
        <v>13352</v>
      </c>
      <c r="B2512" s="0" t="s">
        <v>13192</v>
      </c>
      <c r="C2512" s="0" t="s">
        <v>13353</v>
      </c>
      <c r="E2512" s="1" t="s">
        <v>13353</v>
      </c>
      <c r="G2512" s="5" t="s">
        <v>13353</v>
      </c>
      <c r="H2512" s="5" t="s">
        <v>13354</v>
      </c>
      <c r="I2512" s="5"/>
      <c r="J2512" s="5"/>
      <c r="K2512" s="5"/>
      <c r="L2512" s="5"/>
      <c r="M2512" s="5"/>
      <c r="N2512" s="5"/>
      <c r="O2512" s="0" t="s">
        <v>13353</v>
      </c>
      <c r="P2512" s="0" t="s">
        <v>13355</v>
      </c>
      <c r="Q2512" s="0" t="s">
        <v>51</v>
      </c>
      <c r="R2512" s="0" t="s">
        <v>52</v>
      </c>
      <c r="S2512" s="0" t="n">
        <v>556</v>
      </c>
      <c r="T2512" s="0" t="n">
        <v>2611</v>
      </c>
      <c r="U2512" s="0" t="n">
        <v>2611</v>
      </c>
      <c r="X2512" s="0" t="n">
        <v>10</v>
      </c>
      <c r="Y2512" s="0" t="s">
        <v>53</v>
      </c>
      <c r="Z2512" s="0" t="n">
        <v>2611</v>
      </c>
      <c r="AA2512" s="0" t="s">
        <v>54</v>
      </c>
      <c r="AB2512" s="0" t="s">
        <v>54</v>
      </c>
      <c r="AC2512" s="0" t="n">
        <v>1.122</v>
      </c>
      <c r="AG2512" s="6" t="n">
        <v>42735</v>
      </c>
      <c r="AH2512" s="0" t="n">
        <v>105</v>
      </c>
      <c r="AI2512" s="0" t="n">
        <v>111</v>
      </c>
      <c r="AJ2512" s="6" t="n">
        <v>42735</v>
      </c>
      <c r="AK2512" s="0" t="n">
        <v>1.122</v>
      </c>
      <c r="AL2512" s="6" t="n">
        <v>42735</v>
      </c>
      <c r="AM2512" s="0" t="n">
        <v>575</v>
      </c>
      <c r="AN2512" s="0" t="n">
        <v>606</v>
      </c>
      <c r="AO2512" s="0" t="n">
        <v>1.598</v>
      </c>
      <c r="AP2512" s="0" t="n">
        <v>1.785</v>
      </c>
      <c r="AQ2512" s="0" t="s">
        <v>674</v>
      </c>
      <c r="AR2512" s="0" t="s">
        <v>58</v>
      </c>
      <c r="AS2512" s="0" t="s">
        <v>53</v>
      </c>
      <c r="AT2512" s="0" t="n">
        <v>9</v>
      </c>
      <c r="AU2512" s="0" t="n">
        <v>9</v>
      </c>
      <c r="AX2512" s="0" t="s">
        <v>13196</v>
      </c>
    </row>
    <row r="2513" customFormat="false" ht="15" hidden="false" customHeight="false" outlineLevel="0" collapsed="false">
      <c r="A2513" s="0" t="s">
        <v>13356</v>
      </c>
      <c r="B2513" s="0" t="s">
        <v>13192</v>
      </c>
      <c r="C2513" s="0" t="s">
        <v>13357</v>
      </c>
      <c r="E2513" s="1" t="s">
        <v>13357</v>
      </c>
      <c r="G2513" s="5" t="s">
        <v>13357</v>
      </c>
      <c r="H2513" s="5" t="s">
        <v>13358</v>
      </c>
      <c r="I2513" s="5"/>
      <c r="J2513" s="5"/>
      <c r="K2513" s="5"/>
      <c r="L2513" s="5"/>
      <c r="M2513" s="5"/>
      <c r="N2513" s="5"/>
      <c r="O2513" s="0" t="s">
        <v>13357</v>
      </c>
      <c r="P2513" s="0" t="s">
        <v>13359</v>
      </c>
      <c r="Q2513" s="0" t="s">
        <v>51</v>
      </c>
      <c r="R2513" s="0" t="s">
        <v>52</v>
      </c>
      <c r="S2513" s="0" t="n">
        <v>747</v>
      </c>
      <c r="T2513" s="0" t="n">
        <v>2899</v>
      </c>
      <c r="U2513" s="0" t="n">
        <v>2899</v>
      </c>
      <c r="W2513" s="0" t="s">
        <v>13360</v>
      </c>
      <c r="X2513" s="0" t="n">
        <v>34</v>
      </c>
      <c r="Y2513" s="0" t="s">
        <v>77</v>
      </c>
      <c r="Z2513" s="0" t="n">
        <v>2899</v>
      </c>
      <c r="AA2513" s="0" t="s">
        <v>54</v>
      </c>
      <c r="AB2513" s="0" t="s">
        <v>54</v>
      </c>
      <c r="AC2513" s="0" t="n">
        <v>5.028</v>
      </c>
      <c r="AD2513" s="0" t="s">
        <v>13200</v>
      </c>
      <c r="AG2513" s="6" t="n">
        <v>42735</v>
      </c>
      <c r="AH2513" s="0" t="n">
        <v>63</v>
      </c>
      <c r="AI2513" s="0" t="n">
        <v>66</v>
      </c>
      <c r="AJ2513" s="6" t="n">
        <v>42735</v>
      </c>
      <c r="AK2513" s="0" t="n">
        <v>5.028</v>
      </c>
      <c r="AL2513" s="6" t="n">
        <v>42735</v>
      </c>
      <c r="AM2513" s="0" t="n">
        <v>1.53</v>
      </c>
      <c r="AN2513" s="0" t="n">
        <v>1.613</v>
      </c>
      <c r="AO2513" s="0" t="n">
        <v>1.199</v>
      </c>
      <c r="AP2513" s="0" t="n">
        <v>1.34</v>
      </c>
      <c r="AQ2513" s="0" t="s">
        <v>816</v>
      </c>
      <c r="AR2513" s="0" t="s">
        <v>58</v>
      </c>
      <c r="AS2513" s="0" t="s">
        <v>77</v>
      </c>
      <c r="AT2513" s="0" t="n">
        <v>30</v>
      </c>
      <c r="AU2513" s="0" t="n">
        <v>30</v>
      </c>
      <c r="AV2513" s="0" t="s">
        <v>1608</v>
      </c>
      <c r="AX2513" s="0" t="s">
        <v>13196</v>
      </c>
      <c r="AY2513" s="0" t="s">
        <v>13361</v>
      </c>
    </row>
    <row r="2514" customFormat="false" ht="15" hidden="false" customHeight="false" outlineLevel="0" collapsed="false">
      <c r="A2514" s="0" t="s">
        <v>13362</v>
      </c>
      <c r="B2514" s="0" t="s">
        <v>13192</v>
      </c>
      <c r="C2514" s="0" t="s">
        <v>13363</v>
      </c>
      <c r="E2514" s="1" t="s">
        <v>13363</v>
      </c>
      <c r="G2514" s="5" t="s">
        <v>13363</v>
      </c>
      <c r="H2514" s="5" t="s">
        <v>13364</v>
      </c>
      <c r="I2514" s="5"/>
      <c r="J2514" s="5"/>
      <c r="K2514" s="5"/>
      <c r="L2514" s="5"/>
      <c r="M2514" s="5"/>
      <c r="N2514" s="5"/>
      <c r="O2514" s="0" t="s">
        <v>13363</v>
      </c>
      <c r="P2514" s="0" t="s">
        <v>13365</v>
      </c>
      <c r="Q2514" s="0" t="s">
        <v>51</v>
      </c>
      <c r="R2514" s="0" t="s">
        <v>52</v>
      </c>
      <c r="S2514" s="0" t="n">
        <v>1.371</v>
      </c>
      <c r="T2514" s="0" t="n">
        <v>4778</v>
      </c>
      <c r="U2514" s="0" t="n">
        <v>4778</v>
      </c>
      <c r="X2514" s="0" t="n">
        <v>100</v>
      </c>
      <c r="Y2514" s="0" t="s">
        <v>77</v>
      </c>
      <c r="Z2514" s="0" t="n">
        <v>4778</v>
      </c>
      <c r="AA2514" s="0" t="s">
        <v>54</v>
      </c>
      <c r="AB2514" s="0" t="s">
        <v>54</v>
      </c>
      <c r="AC2514" s="0" t="n">
        <v>13.657</v>
      </c>
      <c r="AD2514" s="0" t="s">
        <v>13200</v>
      </c>
      <c r="AG2514" s="6" t="n">
        <v>42735</v>
      </c>
      <c r="AH2514" s="0" t="n">
        <v>235</v>
      </c>
      <c r="AI2514" s="0" t="n">
        <v>247</v>
      </c>
      <c r="AJ2514" s="6" t="n">
        <v>42735</v>
      </c>
      <c r="AK2514" s="0" t="n">
        <v>13.657</v>
      </c>
      <c r="AL2514" s="6" t="n">
        <v>42735</v>
      </c>
      <c r="AM2514" s="0" t="n">
        <v>2.054</v>
      </c>
      <c r="AN2514" s="0" t="n">
        <v>2.166</v>
      </c>
      <c r="AO2514" s="0" t="n">
        <v>4.431</v>
      </c>
      <c r="AP2514" s="0" t="n">
        <v>4.951</v>
      </c>
      <c r="AQ2514" s="0" t="s">
        <v>816</v>
      </c>
      <c r="AR2514" s="0" t="s">
        <v>58</v>
      </c>
      <c r="AS2514" s="0" t="s">
        <v>77</v>
      </c>
      <c r="AT2514" s="0" t="n">
        <v>80</v>
      </c>
      <c r="AU2514" s="0" t="n">
        <v>85</v>
      </c>
      <c r="AX2514" s="0" t="s">
        <v>13196</v>
      </c>
    </row>
    <row r="2515" customFormat="false" ht="15" hidden="false" customHeight="false" outlineLevel="0" collapsed="false">
      <c r="A2515" s="0" t="s">
        <v>13366</v>
      </c>
      <c r="B2515" s="0" t="s">
        <v>13192</v>
      </c>
      <c r="C2515" s="0" t="s">
        <v>13367</v>
      </c>
      <c r="E2515" s="1" t="s">
        <v>13367</v>
      </c>
      <c r="G2515" s="5" t="s">
        <v>13367</v>
      </c>
      <c r="H2515" s="5"/>
      <c r="I2515" s="5"/>
      <c r="J2515" s="5"/>
      <c r="K2515" s="5"/>
      <c r="L2515" s="5"/>
      <c r="M2515" s="5"/>
      <c r="N2515" s="5"/>
      <c r="O2515" s="0" t="s">
        <v>13368</v>
      </c>
      <c r="P2515" s="0" t="s">
        <v>13369</v>
      </c>
      <c r="Q2515" s="0" t="s">
        <v>51</v>
      </c>
      <c r="R2515" s="0" t="s">
        <v>52</v>
      </c>
      <c r="S2515" s="0" t="n">
        <v>159</v>
      </c>
      <c r="T2515" s="0" t="n">
        <v>7911</v>
      </c>
      <c r="U2515" s="0" t="n">
        <v>7911</v>
      </c>
      <c r="X2515" s="0" t="n">
        <v>9</v>
      </c>
      <c r="Y2515" s="0" t="s">
        <v>67</v>
      </c>
      <c r="AA2515" s="0" t="s">
        <v>54</v>
      </c>
      <c r="AB2515" s="0" t="s">
        <v>54</v>
      </c>
      <c r="AD2515" s="0" t="s">
        <v>13200</v>
      </c>
      <c r="AG2515" s="6" t="n">
        <v>42369</v>
      </c>
      <c r="AH2515" s="0" t="n">
        <v>-144</v>
      </c>
      <c r="AI2515" s="0" t="n">
        <v>-156</v>
      </c>
      <c r="AJ2515" s="6" t="n">
        <v>42369</v>
      </c>
      <c r="AK2515" s="0" t="n">
        <v>4.222</v>
      </c>
      <c r="AL2515" s="6" t="n">
        <v>42369</v>
      </c>
      <c r="AM2515" s="0" t="n">
        <v>318</v>
      </c>
      <c r="AN2515" s="0" t="n">
        <v>346</v>
      </c>
      <c r="AO2515" s="0" t="n">
        <v>607</v>
      </c>
      <c r="AP2515" s="0" t="n">
        <v>677</v>
      </c>
      <c r="AQ2515" s="0" t="s">
        <v>189</v>
      </c>
      <c r="AR2515" s="0" t="s">
        <v>189</v>
      </c>
      <c r="AS2515" s="0" t="s">
        <v>67</v>
      </c>
      <c r="AT2515" s="0" t="n">
        <v>11</v>
      </c>
      <c r="AU2515" s="0" t="n">
        <v>9</v>
      </c>
      <c r="AX2515" s="0" t="s">
        <v>13196</v>
      </c>
      <c r="AY2515" s="0" t="s">
        <v>1608</v>
      </c>
    </row>
    <row r="2516" customFormat="false" ht="15" hidden="false" customHeight="false" outlineLevel="0" collapsed="false">
      <c r="A2516" s="0" t="s">
        <v>13370</v>
      </c>
      <c r="B2516" s="0" t="s">
        <v>13192</v>
      </c>
      <c r="C2516" s="0" t="s">
        <v>13371</v>
      </c>
      <c r="E2516" s="1" t="s">
        <v>13371</v>
      </c>
      <c r="G2516" s="5" t="s">
        <v>13371</v>
      </c>
      <c r="H2516" s="5"/>
      <c r="I2516" s="5"/>
      <c r="J2516" s="5"/>
      <c r="K2516" s="5"/>
      <c r="L2516" s="5"/>
      <c r="M2516" s="5"/>
      <c r="N2516" s="5"/>
      <c r="O2516" s="0" t="s">
        <v>13371</v>
      </c>
      <c r="P2516" s="0" t="s">
        <v>13372</v>
      </c>
      <c r="Q2516" s="0" t="s">
        <v>51</v>
      </c>
      <c r="R2516" s="0" t="s">
        <v>52</v>
      </c>
      <c r="S2516" s="0" t="n">
        <v>181</v>
      </c>
      <c r="T2516" s="0" t="n">
        <v>6209</v>
      </c>
      <c r="U2516" s="0" t="n">
        <v>6209</v>
      </c>
      <c r="X2516" s="0" t="n">
        <v>56</v>
      </c>
      <c r="Y2516" s="0" t="s">
        <v>1154</v>
      </c>
      <c r="Z2516" s="0" t="n">
        <v>6209</v>
      </c>
      <c r="AA2516" s="0" t="s">
        <v>54</v>
      </c>
      <c r="AB2516" s="0" t="s">
        <v>54</v>
      </c>
      <c r="AC2516" s="0" t="n">
        <v>793</v>
      </c>
      <c r="AD2516" s="0" t="s">
        <v>13200</v>
      </c>
      <c r="AG2516" s="6" t="n">
        <v>42369</v>
      </c>
      <c r="AH2516" s="0" t="n">
        <v>-15</v>
      </c>
      <c r="AI2516" s="0" t="n">
        <v>-16</v>
      </c>
      <c r="AJ2516" s="6" t="n">
        <v>42369</v>
      </c>
      <c r="AK2516" s="0" t="n">
        <v>793</v>
      </c>
      <c r="AL2516" s="6" t="n">
        <v>42369</v>
      </c>
      <c r="AM2516" s="0" t="n">
        <v>385</v>
      </c>
      <c r="AN2516" s="0" t="n">
        <v>419</v>
      </c>
      <c r="AO2516" s="0" t="n">
        <v>330</v>
      </c>
      <c r="AP2516" s="0" t="n">
        <v>353</v>
      </c>
      <c r="AQ2516" s="0" t="s">
        <v>189</v>
      </c>
      <c r="AR2516" s="0" t="s">
        <v>189</v>
      </c>
      <c r="AS2516" s="0" t="s">
        <v>1154</v>
      </c>
      <c r="AT2516" s="0" t="n">
        <v>29</v>
      </c>
      <c r="AU2516" s="0" t="n">
        <v>30</v>
      </c>
      <c r="AX2516" s="0" t="s">
        <v>13196</v>
      </c>
    </row>
    <row r="2517" customFormat="false" ht="15" hidden="false" customHeight="false" outlineLevel="0" collapsed="false">
      <c r="A2517" s="0" t="s">
        <v>13373</v>
      </c>
      <c r="B2517" s="0" t="s">
        <v>13192</v>
      </c>
      <c r="C2517" s="0" t="s">
        <v>13374</v>
      </c>
      <c r="E2517" s="1" t="s">
        <v>13374</v>
      </c>
      <c r="G2517" s="5" t="s">
        <v>13374</v>
      </c>
      <c r="H2517" s="5"/>
      <c r="I2517" s="5"/>
      <c r="J2517" s="5"/>
      <c r="K2517" s="5"/>
      <c r="L2517" s="5"/>
      <c r="M2517" s="5"/>
      <c r="N2517" s="5"/>
      <c r="O2517" s="0" t="s">
        <v>13375</v>
      </c>
      <c r="P2517" s="0" t="s">
        <v>13376</v>
      </c>
      <c r="Q2517" s="0" t="s">
        <v>51</v>
      </c>
      <c r="R2517" s="0" t="s">
        <v>52</v>
      </c>
      <c r="S2517" s="0" t="n">
        <v>53</v>
      </c>
      <c r="T2517" s="0" t="n">
        <v>2611</v>
      </c>
      <c r="U2517" s="0" t="n">
        <v>2611</v>
      </c>
      <c r="X2517" s="0" t="n">
        <v>12</v>
      </c>
      <c r="Y2517" s="0" t="s">
        <v>67</v>
      </c>
      <c r="Z2517" s="0" t="s">
        <v>120</v>
      </c>
      <c r="AA2517" s="0" t="s">
        <v>120</v>
      </c>
      <c r="AB2517" s="0" t="s">
        <v>56</v>
      </c>
      <c r="AC2517" s="0" t="s">
        <v>120</v>
      </c>
      <c r="AG2517" s="6" t="n">
        <v>42369</v>
      </c>
      <c r="AH2517" s="0" t="n">
        <v>-26</v>
      </c>
      <c r="AI2517" s="0" t="n">
        <v>-28</v>
      </c>
      <c r="AJ2517" s="6" t="n">
        <v>42369</v>
      </c>
      <c r="AK2517" s="0" t="n">
        <v>589</v>
      </c>
      <c r="AL2517" s="6" t="n">
        <v>42369</v>
      </c>
      <c r="AM2517" s="0" t="n">
        <v>229</v>
      </c>
      <c r="AN2517" s="0" t="n">
        <v>249</v>
      </c>
      <c r="AO2517" s="0" t="n">
        <v>90</v>
      </c>
      <c r="AP2517" s="0" t="n">
        <v>95</v>
      </c>
      <c r="AQ2517" s="0" t="s">
        <v>189</v>
      </c>
      <c r="AR2517" s="0" t="s">
        <v>189</v>
      </c>
      <c r="AS2517" s="0" t="s">
        <v>67</v>
      </c>
      <c r="AT2517" s="0" t="n">
        <v>15</v>
      </c>
      <c r="AU2517" s="0" t="n">
        <v>12</v>
      </c>
      <c r="AV2517" s="0" t="s">
        <v>1744</v>
      </c>
      <c r="AX2517" s="0" t="s">
        <v>1608</v>
      </c>
    </row>
    <row r="2518" customFormat="false" ht="15" hidden="false" customHeight="false" outlineLevel="0" collapsed="false">
      <c r="A2518" s="0" t="s">
        <v>13377</v>
      </c>
      <c r="B2518" s="0" t="s">
        <v>13192</v>
      </c>
      <c r="C2518" s="0" t="s">
        <v>13378</v>
      </c>
      <c r="E2518" s="1" t="s">
        <v>13378</v>
      </c>
      <c r="G2518" s="5" t="s">
        <v>13378</v>
      </c>
      <c r="H2518" s="5" t="s">
        <v>13379</v>
      </c>
      <c r="I2518" s="5" t="s">
        <v>13380</v>
      </c>
      <c r="J2518" s="5"/>
      <c r="K2518" s="5"/>
      <c r="L2518" s="5"/>
      <c r="M2518" s="5"/>
      <c r="N2518" s="5"/>
      <c r="Q2518" s="0" t="s">
        <v>51</v>
      </c>
      <c r="R2518" s="0" t="s">
        <v>52</v>
      </c>
      <c r="S2518" s="0" t="n">
        <v>117</v>
      </c>
      <c r="T2518" s="0" t="n">
        <v>2630</v>
      </c>
      <c r="U2518" s="0" t="n">
        <v>2630</v>
      </c>
      <c r="V2518" s="0" t="n">
        <v>2630</v>
      </c>
      <c r="X2518" s="0" t="n">
        <v>1</v>
      </c>
      <c r="Y2518" s="0" t="s">
        <v>53</v>
      </c>
      <c r="AG2518" s="6" t="n">
        <v>42369</v>
      </c>
      <c r="AH2518" s="0" t="n">
        <v>-19</v>
      </c>
      <c r="AI2518" s="0" t="n">
        <v>-21</v>
      </c>
      <c r="AJ2518" s="6" t="n">
        <v>42369</v>
      </c>
      <c r="AK2518" s="0" t="n">
        <v>442</v>
      </c>
      <c r="AL2518" s="6" t="n">
        <v>42369</v>
      </c>
      <c r="AM2518" s="0" t="n">
        <v>188</v>
      </c>
      <c r="AN2518" s="0" t="n">
        <v>205</v>
      </c>
      <c r="AO2518" s="0" t="n">
        <v>76</v>
      </c>
      <c r="AP2518" s="0" t="n">
        <v>85</v>
      </c>
      <c r="AQ2518" s="0" t="s">
        <v>674</v>
      </c>
      <c r="AR2518" s="0" t="s">
        <v>58</v>
      </c>
      <c r="AS2518" s="0" t="s">
        <v>53</v>
      </c>
      <c r="AT2518" s="0" t="n">
        <v>0</v>
      </c>
      <c r="AU2518" s="0" t="n">
        <v>1</v>
      </c>
      <c r="AV2518" s="0" t="s">
        <v>13196</v>
      </c>
      <c r="AX2518" s="0" t="s">
        <v>13196</v>
      </c>
    </row>
    <row r="2519" customFormat="false" ht="15" hidden="false" customHeight="false" outlineLevel="0" collapsed="false">
      <c r="A2519" s="0" t="s">
        <v>13381</v>
      </c>
      <c r="B2519" s="0" t="s">
        <v>13192</v>
      </c>
      <c r="C2519" s="0" t="s">
        <v>13382</v>
      </c>
      <c r="E2519" s="1" t="s">
        <v>13382</v>
      </c>
      <c r="G2519" s="5" t="s">
        <v>13382</v>
      </c>
      <c r="H2519" s="5"/>
      <c r="I2519" s="5"/>
      <c r="J2519" s="5"/>
      <c r="K2519" s="5"/>
      <c r="L2519" s="5"/>
      <c r="M2519" s="5"/>
      <c r="N2519" s="5"/>
      <c r="O2519" s="0" t="s">
        <v>13383</v>
      </c>
      <c r="P2519" s="0" t="s">
        <v>13384</v>
      </c>
      <c r="Q2519" s="0" t="s">
        <v>51</v>
      </c>
      <c r="R2519" s="0" t="s">
        <v>52</v>
      </c>
      <c r="S2519" s="0" t="n">
        <v>725</v>
      </c>
      <c r="T2519" s="0" t="n">
        <v>2611</v>
      </c>
      <c r="U2519" s="0" t="n">
        <v>2611</v>
      </c>
      <c r="V2519" s="0" t="n">
        <v>2630</v>
      </c>
      <c r="X2519" s="0" t="n">
        <v>61</v>
      </c>
      <c r="Y2519" s="0" t="s">
        <v>67</v>
      </c>
      <c r="Z2519" s="0" t="n">
        <v>6619</v>
      </c>
      <c r="AA2519" s="0" t="s">
        <v>54</v>
      </c>
      <c r="AB2519" s="0" t="s">
        <v>54</v>
      </c>
      <c r="AD2519" s="0" t="s">
        <v>13200</v>
      </c>
      <c r="AG2519" s="6" t="n">
        <v>41274</v>
      </c>
      <c r="AH2519" s="0" t="n">
        <v>71</v>
      </c>
      <c r="AI2519" s="0" t="n">
        <v>94</v>
      </c>
      <c r="AJ2519" s="6" t="n">
        <v>41274</v>
      </c>
      <c r="AK2519" s="0" t="n">
        <v>1.506</v>
      </c>
      <c r="AL2519" s="6" t="n">
        <v>41274</v>
      </c>
      <c r="AM2519" s="0" t="n">
        <v>531</v>
      </c>
      <c r="AN2519" s="0" t="n">
        <v>700</v>
      </c>
      <c r="AO2519" s="0" t="n">
        <v>952</v>
      </c>
      <c r="AP2519" s="0" t="n">
        <v>1.313</v>
      </c>
      <c r="AQ2519" s="0" t="s">
        <v>189</v>
      </c>
      <c r="AR2519" s="0" t="s">
        <v>189</v>
      </c>
      <c r="AS2519" s="0" t="s">
        <v>67</v>
      </c>
      <c r="AT2519" s="0" t="n">
        <v>24</v>
      </c>
      <c r="AU2519" s="0" t="n">
        <v>7</v>
      </c>
      <c r="AV2519" s="0" t="s">
        <v>1669</v>
      </c>
      <c r="AW2519" s="0" t="s">
        <v>13385</v>
      </c>
      <c r="AX2519" s="0" t="s">
        <v>13196</v>
      </c>
      <c r="AY2519" s="0" t="s">
        <v>1608</v>
      </c>
    </row>
    <row r="2520" customFormat="false" ht="15" hidden="false" customHeight="false" outlineLevel="0" collapsed="false">
      <c r="A2520" s="0" t="s">
        <v>13386</v>
      </c>
      <c r="B2520" s="0" t="s">
        <v>13192</v>
      </c>
      <c r="C2520" s="0" t="s">
        <v>13387</v>
      </c>
      <c r="E2520" s="1" t="s">
        <v>13387</v>
      </c>
      <c r="G2520" s="5" t="s">
        <v>13387</v>
      </c>
      <c r="H2520" s="5"/>
      <c r="I2520" s="5"/>
      <c r="J2520" s="5"/>
      <c r="K2520" s="5"/>
      <c r="L2520" s="5"/>
      <c r="M2520" s="5"/>
      <c r="N2520" s="5"/>
      <c r="O2520" s="0" t="s">
        <v>13388</v>
      </c>
      <c r="P2520" s="0" t="s">
        <v>13389</v>
      </c>
      <c r="Q2520" s="0" t="s">
        <v>51</v>
      </c>
      <c r="R2520" s="0" t="s">
        <v>52</v>
      </c>
      <c r="S2520" s="0" t="n">
        <v>1.323</v>
      </c>
      <c r="T2520" s="0" t="n">
        <v>3250</v>
      </c>
      <c r="U2520" s="0" t="n">
        <v>3250</v>
      </c>
      <c r="V2520" s="0" t="n">
        <v>2651</v>
      </c>
      <c r="X2520" s="0" t="n">
        <v>62</v>
      </c>
      <c r="Y2520" s="0" t="s">
        <v>67</v>
      </c>
      <c r="Z2520" s="0" t="n">
        <v>6420</v>
      </c>
      <c r="AA2520" s="0" t="s">
        <v>54</v>
      </c>
      <c r="AB2520" s="0" t="s">
        <v>54</v>
      </c>
      <c r="AD2520" s="0" t="s">
        <v>13200</v>
      </c>
      <c r="AG2520" s="6" t="n">
        <v>42004</v>
      </c>
      <c r="AH2520" s="0" t="n">
        <v>159</v>
      </c>
      <c r="AI2520" s="0" t="n">
        <v>193</v>
      </c>
      <c r="AJ2520" s="6" t="n">
        <v>42004</v>
      </c>
      <c r="AK2520" s="0" t="n">
        <v>8.277</v>
      </c>
      <c r="AL2520" s="6" t="n">
        <v>42004</v>
      </c>
      <c r="AM2520" s="0" t="n">
        <v>2.037</v>
      </c>
      <c r="AN2520" s="0" t="n">
        <v>2.473</v>
      </c>
      <c r="AO2520" s="0" t="n">
        <v>3.066</v>
      </c>
      <c r="AP2520" s="0" t="n">
        <v>3.338</v>
      </c>
      <c r="AQ2520" s="0" t="s">
        <v>189</v>
      </c>
      <c r="AR2520" s="0" t="s">
        <v>189</v>
      </c>
      <c r="AS2520" s="0" t="s">
        <v>67</v>
      </c>
      <c r="AT2520" s="0" t="n">
        <v>22</v>
      </c>
      <c r="AU2520" s="0" t="n">
        <v>11</v>
      </c>
      <c r="AX2520" s="0" t="s">
        <v>13196</v>
      </c>
    </row>
    <row r="2521" customFormat="false" ht="15" hidden="false" customHeight="false" outlineLevel="0" collapsed="false">
      <c r="A2521" s="0" t="s">
        <v>13390</v>
      </c>
      <c r="B2521" s="0" t="s">
        <v>13192</v>
      </c>
      <c r="C2521" s="0" t="s">
        <v>13391</v>
      </c>
      <c r="E2521" s="1" t="s">
        <v>13391</v>
      </c>
      <c r="G2521" s="5" t="s">
        <v>13391</v>
      </c>
      <c r="H2521" s="5" t="s">
        <v>13392</v>
      </c>
      <c r="I2521" s="5"/>
      <c r="J2521" s="5"/>
      <c r="K2521" s="5"/>
      <c r="L2521" s="5"/>
      <c r="M2521" s="5"/>
      <c r="N2521" s="5"/>
      <c r="O2521" s="0" t="s">
        <v>13391</v>
      </c>
      <c r="P2521" s="0" t="s">
        <v>13393</v>
      </c>
      <c r="Q2521" s="0" t="s">
        <v>51</v>
      </c>
      <c r="R2521" s="0" t="s">
        <v>52</v>
      </c>
      <c r="S2521" s="0" t="n">
        <v>3.036</v>
      </c>
      <c r="T2521" s="0" t="n">
        <v>2611</v>
      </c>
      <c r="U2521" s="0" t="n">
        <v>2611</v>
      </c>
      <c r="X2521" s="0" t="n">
        <v>85</v>
      </c>
      <c r="Y2521" s="0" t="s">
        <v>128</v>
      </c>
      <c r="Z2521" s="0" t="n">
        <v>2611</v>
      </c>
      <c r="AA2521" s="0" t="s">
        <v>54</v>
      </c>
      <c r="AB2521" s="0" t="s">
        <v>54</v>
      </c>
      <c r="AC2521" s="0" t="n">
        <v>13.556</v>
      </c>
      <c r="AD2521" s="0" t="s">
        <v>13200</v>
      </c>
      <c r="AG2521" s="6" t="n">
        <v>42369</v>
      </c>
      <c r="AH2521" s="0" t="n">
        <v>70</v>
      </c>
      <c r="AI2521" s="0" t="n">
        <v>77</v>
      </c>
      <c r="AJ2521" s="6" t="n">
        <v>42369</v>
      </c>
      <c r="AK2521" s="0" t="n">
        <v>13.556</v>
      </c>
      <c r="AL2521" s="6" t="n">
        <v>42369</v>
      </c>
      <c r="AM2521" s="0" t="n">
        <v>4.312</v>
      </c>
      <c r="AN2521" s="0" t="n">
        <v>4.694</v>
      </c>
      <c r="AO2521" s="0" t="n">
        <v>1.008</v>
      </c>
      <c r="AP2521" s="0" t="n">
        <v>1.068</v>
      </c>
      <c r="AQ2521" s="0" t="s">
        <v>189</v>
      </c>
      <c r="AR2521" s="0" t="s">
        <v>189</v>
      </c>
      <c r="AS2521" s="0" t="s">
        <v>128</v>
      </c>
      <c r="AT2521" s="0" t="n">
        <v>58</v>
      </c>
      <c r="AU2521" s="0" t="n">
        <v>57</v>
      </c>
      <c r="AV2521" s="0" t="s">
        <v>13394</v>
      </c>
      <c r="AW2521" s="0" t="s">
        <v>13395</v>
      </c>
      <c r="AX2521" s="0" t="s">
        <v>13196</v>
      </c>
      <c r="AY2521" s="0" t="s">
        <v>13395</v>
      </c>
    </row>
    <row r="2522" customFormat="false" ht="15" hidden="false" customHeight="false" outlineLevel="0" collapsed="false">
      <c r="A2522" s="0" t="s">
        <v>13396</v>
      </c>
      <c r="B2522" s="0" t="s">
        <v>13192</v>
      </c>
      <c r="C2522" s="0" t="s">
        <v>13397</v>
      </c>
      <c r="E2522" s="1" t="s">
        <v>13397</v>
      </c>
      <c r="G2522" s="5" t="s">
        <v>13397</v>
      </c>
      <c r="H2522" s="5" t="s">
        <v>13398</v>
      </c>
      <c r="I2522" s="5"/>
      <c r="J2522" s="5"/>
      <c r="K2522" s="5"/>
      <c r="L2522" s="5"/>
      <c r="M2522" s="5"/>
      <c r="N2522" s="5"/>
      <c r="O2522" s="0" t="s">
        <v>13399</v>
      </c>
      <c r="P2522" s="0" t="s">
        <v>13400</v>
      </c>
      <c r="Q2522" s="0" t="s">
        <v>51</v>
      </c>
      <c r="R2522" s="0" t="s">
        <v>52</v>
      </c>
      <c r="S2522" s="0" t="n">
        <v>2.445</v>
      </c>
      <c r="T2522" s="0" t="n">
        <v>2442</v>
      </c>
      <c r="U2522" s="0" t="n">
        <v>2442</v>
      </c>
      <c r="X2522" s="0" t="n">
        <v>34</v>
      </c>
      <c r="Y2522" s="0" t="s">
        <v>67</v>
      </c>
      <c r="AA2522" s="0" t="s">
        <v>13401</v>
      </c>
      <c r="AB2522" s="0" t="s">
        <v>56</v>
      </c>
      <c r="AD2522" s="0" t="s">
        <v>13209</v>
      </c>
      <c r="AG2522" s="6" t="n">
        <v>42735</v>
      </c>
      <c r="AH2522" s="0" t="n">
        <v>392</v>
      </c>
      <c r="AI2522" s="0" t="n">
        <v>413</v>
      </c>
      <c r="AJ2522" s="6" t="n">
        <v>42735</v>
      </c>
      <c r="AK2522" s="0" t="n">
        <v>16.75</v>
      </c>
      <c r="AL2522" s="6" t="n">
        <v>42735</v>
      </c>
      <c r="AM2522" s="0" t="n">
        <v>10.789</v>
      </c>
      <c r="AN2522" s="0" t="n">
        <v>11.373</v>
      </c>
      <c r="AO2522" s="0" t="n">
        <v>2.172</v>
      </c>
      <c r="AP2522" s="0" t="n">
        <v>2.427</v>
      </c>
      <c r="AQ2522" s="0" t="s">
        <v>816</v>
      </c>
      <c r="AR2522" s="0" t="s">
        <v>58</v>
      </c>
      <c r="AS2522" s="0" t="s">
        <v>67</v>
      </c>
      <c r="AT2522" s="0" t="n">
        <v>24</v>
      </c>
      <c r="AU2522" s="0" t="n">
        <v>21</v>
      </c>
      <c r="AX2522" s="0" t="s">
        <v>13196</v>
      </c>
      <c r="AY2522" s="0" t="s">
        <v>13264</v>
      </c>
    </row>
    <row r="2523" customFormat="false" ht="15" hidden="false" customHeight="false" outlineLevel="0" collapsed="false">
      <c r="A2523" s="0" t="s">
        <v>13402</v>
      </c>
      <c r="B2523" s="0" t="s">
        <v>13192</v>
      </c>
      <c r="C2523" s="0" t="s">
        <v>13403</v>
      </c>
      <c r="E2523" s="1" t="s">
        <v>13403</v>
      </c>
      <c r="G2523" s="5" t="s">
        <v>13403</v>
      </c>
      <c r="H2523" s="5" t="s">
        <v>13404</v>
      </c>
      <c r="I2523" s="5"/>
      <c r="J2523" s="5"/>
      <c r="K2523" s="5"/>
      <c r="L2523" s="5"/>
      <c r="M2523" s="5"/>
      <c r="N2523" s="5"/>
      <c r="O2523" s="0" t="s">
        <v>13403</v>
      </c>
      <c r="P2523" s="0" t="s">
        <v>13405</v>
      </c>
      <c r="Q2523" s="0" t="s">
        <v>51</v>
      </c>
      <c r="R2523" s="0" t="s">
        <v>52</v>
      </c>
      <c r="S2523" s="0" t="n">
        <v>1.205</v>
      </c>
      <c r="T2523" s="0" t="n">
        <v>2611</v>
      </c>
      <c r="U2523" s="0" t="n">
        <v>2611</v>
      </c>
      <c r="X2523" s="0" t="n">
        <v>91</v>
      </c>
      <c r="Y2523" s="0" t="s">
        <v>298</v>
      </c>
      <c r="Z2523" s="0" t="n">
        <v>2611</v>
      </c>
      <c r="AA2523" s="0" t="s">
        <v>54</v>
      </c>
      <c r="AB2523" s="0" t="s">
        <v>54</v>
      </c>
      <c r="AD2523" s="0" t="s">
        <v>13200</v>
      </c>
      <c r="AG2523" s="6" t="n">
        <v>42735</v>
      </c>
      <c r="AH2523" s="0" t="n">
        <v>-286</v>
      </c>
      <c r="AI2523" s="0" t="n">
        <v>-302</v>
      </c>
      <c r="AJ2523" s="6" t="n">
        <v>42735</v>
      </c>
      <c r="AK2523" s="0" t="n">
        <v>14.533</v>
      </c>
      <c r="AL2523" s="6" t="n">
        <v>42369</v>
      </c>
      <c r="AM2523" s="0" t="n">
        <v>1.843</v>
      </c>
      <c r="AN2523" s="0" t="n">
        <v>1.942</v>
      </c>
      <c r="AO2523" s="0" t="n">
        <v>26</v>
      </c>
      <c r="AP2523" s="0" t="n">
        <v>29</v>
      </c>
      <c r="AQ2523" s="0" t="s">
        <v>831</v>
      </c>
      <c r="AR2523" s="0" t="s">
        <v>58</v>
      </c>
      <c r="AS2523" s="0" t="s">
        <v>298</v>
      </c>
      <c r="AT2523" s="0" t="n">
        <v>47</v>
      </c>
      <c r="AU2523" s="0" t="n">
        <v>53</v>
      </c>
      <c r="AX2523" s="0" t="s">
        <v>13196</v>
      </c>
    </row>
    <row r="2524" customFormat="false" ht="15" hidden="false" customHeight="false" outlineLevel="0" collapsed="false">
      <c r="A2524" s="0" t="s">
        <v>13406</v>
      </c>
      <c r="B2524" s="0" t="s">
        <v>8127</v>
      </c>
      <c r="C2524" s="0" t="s">
        <v>13407</v>
      </c>
      <c r="E2524" s="1" t="s">
        <v>13407</v>
      </c>
      <c r="G2524" s="5" t="s">
        <v>13407</v>
      </c>
      <c r="H2524" s="5"/>
      <c r="I2524" s="5"/>
      <c r="J2524" s="5"/>
      <c r="K2524" s="5"/>
      <c r="L2524" s="5"/>
      <c r="M2524" s="5"/>
      <c r="N2524" s="5"/>
      <c r="O2524" s="0" t="s">
        <v>13408</v>
      </c>
      <c r="P2524" s="0" t="s">
        <v>13409</v>
      </c>
      <c r="Q2524" s="0" t="s">
        <v>51</v>
      </c>
      <c r="R2524" s="0" t="s">
        <v>52</v>
      </c>
      <c r="S2524" s="0" t="s">
        <v>56</v>
      </c>
      <c r="T2524" s="0" t="n">
        <v>6201</v>
      </c>
      <c r="U2524" s="0" t="n">
        <v>6201</v>
      </c>
      <c r="V2524" s="0" t="n">
        <v>5821</v>
      </c>
      <c r="X2524" s="0" t="n">
        <v>101</v>
      </c>
      <c r="Y2524" s="0" t="s">
        <v>67</v>
      </c>
      <c r="Z2524" s="0" t="s">
        <v>120</v>
      </c>
      <c r="AA2524" s="0" t="s">
        <v>120</v>
      </c>
      <c r="AB2524" s="0" t="s">
        <v>56</v>
      </c>
      <c r="AC2524" s="0" t="s">
        <v>120</v>
      </c>
      <c r="AD2524" s="0" t="s">
        <v>8145</v>
      </c>
      <c r="AH2524" s="0" t="s">
        <v>56</v>
      </c>
      <c r="AI2524" s="0" t="s">
        <v>56</v>
      </c>
      <c r="AK2524" s="0" t="n">
        <v>80</v>
      </c>
      <c r="AL2524" s="6" t="n">
        <v>42735</v>
      </c>
      <c r="AM2524" s="0" t="s">
        <v>56</v>
      </c>
      <c r="AN2524" s="0" t="s">
        <v>56</v>
      </c>
      <c r="AO2524" s="0" t="n">
        <v>916</v>
      </c>
      <c r="AP2524" s="0" t="n">
        <v>1.004</v>
      </c>
      <c r="AQ2524" s="0" t="s">
        <v>189</v>
      </c>
      <c r="AR2524" s="0" t="s">
        <v>189</v>
      </c>
      <c r="AS2524" s="0" t="s">
        <v>67</v>
      </c>
      <c r="AT2524" s="0" t="n">
        <v>109</v>
      </c>
      <c r="AU2524" s="0" t="n">
        <v>56</v>
      </c>
      <c r="AX2524" s="0" t="s">
        <v>823</v>
      </c>
    </row>
    <row r="2525" customFormat="false" ht="15" hidden="false" customHeight="false" outlineLevel="0" collapsed="false">
      <c r="A2525" s="0" t="s">
        <v>13410</v>
      </c>
      <c r="B2525" s="0" t="s">
        <v>13192</v>
      </c>
      <c r="C2525" s="0" t="s">
        <v>13411</v>
      </c>
      <c r="E2525" s="1" t="s">
        <v>13411</v>
      </c>
      <c r="G2525" s="5" t="s">
        <v>13411</v>
      </c>
      <c r="H2525" s="5"/>
      <c r="I2525" s="5"/>
      <c r="J2525" s="5"/>
      <c r="K2525" s="5"/>
      <c r="L2525" s="5"/>
      <c r="M2525" s="5"/>
      <c r="N2525" s="5"/>
      <c r="O2525" s="0" t="s">
        <v>13411</v>
      </c>
      <c r="P2525" s="0" t="s">
        <v>13412</v>
      </c>
      <c r="Q2525" s="0" t="s">
        <v>51</v>
      </c>
      <c r="R2525" s="0" t="s">
        <v>52</v>
      </c>
      <c r="S2525" s="0" t="n">
        <v>608</v>
      </c>
      <c r="T2525" s="0" t="n">
        <v>7490</v>
      </c>
      <c r="U2525" s="0" t="n">
        <v>7490</v>
      </c>
      <c r="V2525" s="0" t="n">
        <v>5829</v>
      </c>
      <c r="X2525" s="0" t="n">
        <v>29</v>
      </c>
      <c r="Y2525" s="0" t="s">
        <v>298</v>
      </c>
      <c r="Z2525" s="0" t="n">
        <v>7490</v>
      </c>
      <c r="AA2525" s="0" t="s">
        <v>54</v>
      </c>
      <c r="AB2525" s="0" t="s">
        <v>54</v>
      </c>
      <c r="AC2525" s="0" t="n">
        <v>2.546</v>
      </c>
      <c r="AD2525" s="0" t="s">
        <v>13209</v>
      </c>
      <c r="AG2525" s="6" t="n">
        <v>42004</v>
      </c>
      <c r="AH2525" s="0" t="n">
        <v>140</v>
      </c>
      <c r="AI2525" s="0" t="n">
        <v>170</v>
      </c>
      <c r="AJ2525" s="6" t="n">
        <v>42004</v>
      </c>
      <c r="AK2525" s="0" t="n">
        <v>2.546</v>
      </c>
      <c r="AL2525" s="6" t="n">
        <v>42004</v>
      </c>
      <c r="AM2525" s="0" t="n">
        <v>491</v>
      </c>
      <c r="AN2525" s="0" t="n">
        <v>596</v>
      </c>
      <c r="AO2525" s="0" t="n">
        <v>1.784</v>
      </c>
      <c r="AP2525" s="0" t="n">
        <v>1.888</v>
      </c>
      <c r="AQ2525" s="0" t="s">
        <v>189</v>
      </c>
      <c r="AR2525" s="0" t="s">
        <v>189</v>
      </c>
      <c r="AS2525" s="0" t="s">
        <v>298</v>
      </c>
      <c r="AT2525" s="0" t="n">
        <v>13</v>
      </c>
      <c r="AU2525" s="0" t="n">
        <v>25</v>
      </c>
      <c r="AX2525" s="0" t="s">
        <v>13196</v>
      </c>
    </row>
    <row r="2526" customFormat="false" ht="15" hidden="false" customHeight="false" outlineLevel="0" collapsed="false">
      <c r="A2526" s="0" t="s">
        <v>13413</v>
      </c>
      <c r="B2526" s="0" t="s">
        <v>13192</v>
      </c>
      <c r="C2526" s="0" t="s">
        <v>13414</v>
      </c>
      <c r="E2526" s="1" t="s">
        <v>13414</v>
      </c>
      <c r="G2526" s="5" t="s">
        <v>13414</v>
      </c>
      <c r="H2526" s="5" t="s">
        <v>13415</v>
      </c>
      <c r="I2526" s="5"/>
      <c r="J2526" s="5"/>
      <c r="K2526" s="5"/>
      <c r="L2526" s="5"/>
      <c r="M2526" s="5"/>
      <c r="N2526" s="5"/>
      <c r="O2526" s="0" t="s">
        <v>13416</v>
      </c>
      <c r="P2526" s="0" t="s">
        <v>13417</v>
      </c>
      <c r="Q2526" s="0" t="s">
        <v>51</v>
      </c>
      <c r="R2526" s="0" t="s">
        <v>52</v>
      </c>
      <c r="S2526" s="0" t="n">
        <v>681</v>
      </c>
      <c r="T2526" s="0" t="n">
        <v>2630</v>
      </c>
      <c r="U2526" s="0" t="n">
        <v>2630</v>
      </c>
      <c r="V2526" s="0" t="n">
        <v>6209</v>
      </c>
      <c r="W2526" s="0" t="s">
        <v>13418</v>
      </c>
      <c r="X2526" s="0" t="n">
        <v>18</v>
      </c>
      <c r="Y2526" s="0" t="s">
        <v>67</v>
      </c>
      <c r="Z2526" s="0" t="n">
        <v>6619</v>
      </c>
      <c r="AA2526" s="0" t="s">
        <v>54</v>
      </c>
      <c r="AB2526" s="0" t="s">
        <v>54</v>
      </c>
      <c r="AD2526" s="0" t="s">
        <v>13200</v>
      </c>
      <c r="AG2526" s="6" t="n">
        <v>42004</v>
      </c>
      <c r="AH2526" s="0" t="n">
        <v>-111</v>
      </c>
      <c r="AI2526" s="0" t="n">
        <v>-135</v>
      </c>
      <c r="AJ2526" s="6" t="n">
        <v>42004</v>
      </c>
      <c r="AK2526" s="0" t="n">
        <v>2.797</v>
      </c>
      <c r="AL2526" s="6" t="n">
        <v>42004</v>
      </c>
      <c r="AM2526" s="0" t="n">
        <v>2.268</v>
      </c>
      <c r="AN2526" s="0" t="n">
        <v>2.753</v>
      </c>
      <c r="AO2526" s="0" t="n">
        <v>4.733</v>
      </c>
      <c r="AP2526" s="0" t="n">
        <v>5.388</v>
      </c>
      <c r="AQ2526" s="0" t="s">
        <v>189</v>
      </c>
      <c r="AR2526" s="0" t="s">
        <v>189</v>
      </c>
      <c r="AS2526" s="0" t="s">
        <v>67</v>
      </c>
      <c r="AT2526" s="0" t="n">
        <v>11</v>
      </c>
      <c r="AU2526" s="0" t="n">
        <v>11</v>
      </c>
      <c r="AX2526" s="0" t="s">
        <v>13196</v>
      </c>
    </row>
    <row r="2527" customFormat="false" ht="15" hidden="false" customHeight="false" outlineLevel="0" collapsed="false">
      <c r="A2527" s="0" t="s">
        <v>13419</v>
      </c>
      <c r="B2527" s="0" t="s">
        <v>13192</v>
      </c>
      <c r="C2527" s="0" t="s">
        <v>13420</v>
      </c>
      <c r="E2527" s="1" t="s">
        <v>13420</v>
      </c>
      <c r="G2527" s="5" t="s">
        <v>13420</v>
      </c>
      <c r="H2527" s="5" t="s">
        <v>13421</v>
      </c>
      <c r="I2527" s="5" t="s">
        <v>13422</v>
      </c>
      <c r="J2527" s="5"/>
      <c r="K2527" s="5"/>
      <c r="L2527" s="5"/>
      <c r="M2527" s="5"/>
      <c r="N2527" s="5"/>
      <c r="O2527" s="0" t="s">
        <v>13423</v>
      </c>
      <c r="P2527" s="0" t="s">
        <v>13424</v>
      </c>
      <c r="Q2527" s="0" t="s">
        <v>51</v>
      </c>
      <c r="R2527" s="0" t="s">
        <v>52</v>
      </c>
      <c r="S2527" s="0" t="n">
        <v>343</v>
      </c>
      <c r="T2527" s="0" t="n">
        <v>5829</v>
      </c>
      <c r="U2527" s="0" t="n">
        <v>5829</v>
      </c>
      <c r="V2527" s="0" t="n">
        <v>6209</v>
      </c>
      <c r="W2527" s="0" t="s">
        <v>13425</v>
      </c>
      <c r="X2527" s="0" t="n">
        <v>2</v>
      </c>
      <c r="Y2527" s="0" t="s">
        <v>67</v>
      </c>
      <c r="AA2527" s="0" t="s">
        <v>120</v>
      </c>
      <c r="AB2527" s="0" t="s">
        <v>56</v>
      </c>
      <c r="AD2527" s="0" t="s">
        <v>13200</v>
      </c>
      <c r="AG2527" s="6" t="n">
        <v>42735</v>
      </c>
      <c r="AH2527" s="0" t="n">
        <v>-132</v>
      </c>
      <c r="AI2527" s="0" t="n">
        <v>-140</v>
      </c>
      <c r="AJ2527" s="6" t="n">
        <v>42735</v>
      </c>
      <c r="AK2527" s="0" t="n">
        <v>1.019</v>
      </c>
      <c r="AL2527" s="6" t="n">
        <v>42369</v>
      </c>
      <c r="AM2527" s="0" t="n">
        <v>810</v>
      </c>
      <c r="AN2527" s="0" t="n">
        <v>854</v>
      </c>
      <c r="AO2527" s="0" t="n">
        <v>306</v>
      </c>
      <c r="AP2527" s="0" t="n">
        <v>342</v>
      </c>
      <c r="AQ2527" s="0" t="s">
        <v>831</v>
      </c>
      <c r="AR2527" s="0" t="s">
        <v>58</v>
      </c>
      <c r="AS2527" s="0" t="s">
        <v>67</v>
      </c>
      <c r="AT2527" s="0" t="n">
        <v>5</v>
      </c>
      <c r="AU2527" s="0" t="n">
        <v>2</v>
      </c>
      <c r="AX2527" s="0" t="s">
        <v>13196</v>
      </c>
      <c r="AY2527" s="0" t="s">
        <v>13426</v>
      </c>
    </row>
    <row r="2528" customFormat="false" ht="15" hidden="false" customHeight="false" outlineLevel="0" collapsed="false">
      <c r="A2528" s="0" t="s">
        <v>13427</v>
      </c>
      <c r="B2528" s="0" t="s">
        <v>13192</v>
      </c>
      <c r="C2528" s="0" t="s">
        <v>13428</v>
      </c>
      <c r="E2528" s="1" t="s">
        <v>13428</v>
      </c>
      <c r="G2528" s="5" t="s">
        <v>13428</v>
      </c>
      <c r="H2528" s="5"/>
      <c r="I2528" s="5"/>
      <c r="J2528" s="5"/>
      <c r="K2528" s="5"/>
      <c r="L2528" s="5"/>
      <c r="M2528" s="5"/>
      <c r="N2528" s="5"/>
      <c r="O2528" s="0" t="s">
        <v>13383</v>
      </c>
      <c r="P2528" s="0" t="s">
        <v>13384</v>
      </c>
      <c r="Q2528" s="0" t="s">
        <v>51</v>
      </c>
      <c r="R2528" s="0" t="s">
        <v>52</v>
      </c>
      <c r="S2528" s="0" t="n">
        <v>345</v>
      </c>
      <c r="T2528" s="0" t="n">
        <v>2611</v>
      </c>
      <c r="U2528" s="0" t="n">
        <v>2611</v>
      </c>
      <c r="V2528" s="0" t="n">
        <v>2630</v>
      </c>
      <c r="X2528" s="0" t="n">
        <v>1</v>
      </c>
      <c r="Y2528" s="0" t="s">
        <v>67</v>
      </c>
      <c r="Z2528" s="0" t="n">
        <v>6619</v>
      </c>
      <c r="AA2528" s="0" t="s">
        <v>54</v>
      </c>
      <c r="AB2528" s="0" t="s">
        <v>54</v>
      </c>
      <c r="AD2528" s="0" t="s">
        <v>13200</v>
      </c>
      <c r="AG2528" s="6" t="n">
        <v>41639</v>
      </c>
      <c r="AH2528" s="0" t="n">
        <v>20</v>
      </c>
      <c r="AI2528" s="0" t="n">
        <v>28</v>
      </c>
      <c r="AJ2528" s="6" t="n">
        <v>41639</v>
      </c>
      <c r="AK2528" s="0" t="n">
        <v>385</v>
      </c>
      <c r="AL2528" s="6" t="n">
        <v>41639</v>
      </c>
      <c r="AM2528" s="0" t="n">
        <v>211</v>
      </c>
      <c r="AN2528" s="0" t="n">
        <v>291</v>
      </c>
      <c r="AO2528" s="0" t="n">
        <v>365</v>
      </c>
      <c r="AP2528" s="0" t="n">
        <v>489</v>
      </c>
      <c r="AQ2528" s="0" t="s">
        <v>189</v>
      </c>
      <c r="AR2528" s="0" t="s">
        <v>189</v>
      </c>
      <c r="AS2528" s="0" t="s">
        <v>67</v>
      </c>
      <c r="AT2528" s="0" t="n">
        <v>24</v>
      </c>
      <c r="AU2528" s="0" t="n">
        <v>1</v>
      </c>
      <c r="AV2528" s="0" t="s">
        <v>13196</v>
      </c>
      <c r="AX2528" s="0" t="s">
        <v>13196</v>
      </c>
      <c r="AY2528" s="0" t="s">
        <v>13429</v>
      </c>
    </row>
    <row r="2529" customFormat="false" ht="15" hidden="false" customHeight="false" outlineLevel="0" collapsed="false">
      <c r="A2529" s="0" t="s">
        <v>13430</v>
      </c>
      <c r="B2529" s="0" t="s">
        <v>13192</v>
      </c>
      <c r="C2529" s="0" t="s">
        <v>13431</v>
      </c>
      <c r="E2529" s="1" t="s">
        <v>13431</v>
      </c>
      <c r="G2529" s="5" t="s">
        <v>13431</v>
      </c>
      <c r="H2529" s="5" t="s">
        <v>13432</v>
      </c>
      <c r="I2529" s="5"/>
      <c r="J2529" s="5"/>
      <c r="K2529" s="5"/>
      <c r="L2529" s="5"/>
      <c r="M2529" s="5"/>
      <c r="N2529" s="5"/>
      <c r="O2529" s="0" t="s">
        <v>13431</v>
      </c>
      <c r="P2529" s="0" t="s">
        <v>13433</v>
      </c>
      <c r="Q2529" s="0" t="s">
        <v>51</v>
      </c>
      <c r="R2529" s="0" t="s">
        <v>52</v>
      </c>
      <c r="S2529" s="0" t="n">
        <v>63</v>
      </c>
      <c r="T2529" s="0" t="n">
        <v>6311</v>
      </c>
      <c r="U2529" s="0" t="n">
        <v>6311</v>
      </c>
      <c r="V2529" s="0" t="n">
        <v>5814</v>
      </c>
      <c r="X2529" s="0" t="n">
        <v>101</v>
      </c>
      <c r="Y2529" s="0" t="s">
        <v>77</v>
      </c>
      <c r="Z2529" s="0" t="n">
        <v>6311</v>
      </c>
      <c r="AA2529" s="0" t="s">
        <v>54</v>
      </c>
      <c r="AB2529" s="0" t="s">
        <v>54</v>
      </c>
      <c r="AC2529" s="0" t="n">
        <v>988</v>
      </c>
      <c r="AD2529" s="0" t="s">
        <v>13200</v>
      </c>
      <c r="AG2529" s="6" t="n">
        <v>42735</v>
      </c>
      <c r="AH2529" s="0" t="n">
        <v>-176</v>
      </c>
      <c r="AI2529" s="0" t="n">
        <v>-185</v>
      </c>
      <c r="AJ2529" s="6" t="n">
        <v>42735</v>
      </c>
      <c r="AK2529" s="0" t="n">
        <v>988</v>
      </c>
      <c r="AL2529" s="6" t="n">
        <v>42735</v>
      </c>
      <c r="AM2529" s="0" t="n">
        <v>1.116</v>
      </c>
      <c r="AN2529" s="0" t="n">
        <v>1.177</v>
      </c>
      <c r="AO2529" s="0" t="n">
        <v>90</v>
      </c>
      <c r="AP2529" s="0" t="n">
        <v>100</v>
      </c>
      <c r="AQ2529" s="0" t="s">
        <v>831</v>
      </c>
      <c r="AR2529" s="0" t="s">
        <v>58</v>
      </c>
      <c r="AS2529" s="0" t="s">
        <v>77</v>
      </c>
      <c r="AT2529" s="0" t="n">
        <v>26</v>
      </c>
      <c r="AU2529" s="0" t="n">
        <v>46</v>
      </c>
      <c r="AX2529" s="0" t="s">
        <v>13196</v>
      </c>
      <c r="AY2529" s="0" t="s">
        <v>1608</v>
      </c>
    </row>
    <row r="2530" customFormat="false" ht="15" hidden="false" customHeight="false" outlineLevel="0" collapsed="false">
      <c r="A2530" s="0" t="s">
        <v>13434</v>
      </c>
      <c r="B2530" s="0" t="s">
        <v>13192</v>
      </c>
      <c r="C2530" s="0" t="s">
        <v>13435</v>
      </c>
      <c r="E2530" s="1" t="s">
        <v>13435</v>
      </c>
      <c r="G2530" s="5" t="s">
        <v>13435</v>
      </c>
      <c r="H2530" s="5" t="s">
        <v>13436</v>
      </c>
      <c r="I2530" s="5"/>
      <c r="J2530" s="5"/>
      <c r="K2530" s="5"/>
      <c r="L2530" s="5"/>
      <c r="M2530" s="5"/>
      <c r="N2530" s="5"/>
      <c r="O2530" s="0" t="s">
        <v>13437</v>
      </c>
      <c r="P2530" s="0" t="s">
        <v>13438</v>
      </c>
      <c r="Q2530" s="0" t="s">
        <v>51</v>
      </c>
      <c r="R2530" s="0" t="s">
        <v>52</v>
      </c>
      <c r="S2530" s="0" t="n">
        <v>393</v>
      </c>
      <c r="T2530" s="0" t="n">
        <v>7490</v>
      </c>
      <c r="U2530" s="0" t="n">
        <v>7490</v>
      </c>
      <c r="V2530" s="0" t="n">
        <v>6209</v>
      </c>
      <c r="X2530" s="0" t="n">
        <v>39</v>
      </c>
      <c r="Y2530" s="0" t="s">
        <v>67</v>
      </c>
      <c r="Z2530" s="0" t="n">
        <v>6190</v>
      </c>
      <c r="AA2530" s="0" t="s">
        <v>54</v>
      </c>
      <c r="AB2530" s="0" t="s">
        <v>54</v>
      </c>
      <c r="AC2530" s="0" t="n">
        <v>1.643</v>
      </c>
      <c r="AD2530" s="0" t="s">
        <v>13200</v>
      </c>
      <c r="AG2530" s="6" t="n">
        <v>41639</v>
      </c>
      <c r="AH2530" s="0" t="n">
        <v>149</v>
      </c>
      <c r="AI2530" s="0" t="n">
        <v>205</v>
      </c>
      <c r="AJ2530" s="6" t="n">
        <v>41639</v>
      </c>
      <c r="AK2530" s="0" t="n">
        <v>1.529</v>
      </c>
      <c r="AL2530" s="6" t="n">
        <v>41639</v>
      </c>
      <c r="AM2530" s="0" t="n">
        <v>638</v>
      </c>
      <c r="AN2530" s="0" t="n">
        <v>879</v>
      </c>
      <c r="AO2530" s="0" t="n">
        <v>1.353</v>
      </c>
      <c r="AP2530" s="0" t="n">
        <v>1.81</v>
      </c>
      <c r="AQ2530" s="0" t="s">
        <v>189</v>
      </c>
      <c r="AR2530" s="0" t="s">
        <v>189</v>
      </c>
      <c r="AS2530" s="0" t="s">
        <v>67</v>
      </c>
      <c r="AT2530" s="0" t="n">
        <v>26</v>
      </c>
      <c r="AU2530" s="0" t="n">
        <v>25</v>
      </c>
      <c r="AX2530" s="0" t="s">
        <v>13196</v>
      </c>
    </row>
    <row r="2531" customFormat="false" ht="15" hidden="false" customHeight="false" outlineLevel="0" collapsed="false">
      <c r="A2531" s="0" t="s">
        <v>13439</v>
      </c>
      <c r="B2531" s="0" t="s">
        <v>13192</v>
      </c>
      <c r="C2531" s="0" t="s">
        <v>13440</v>
      </c>
      <c r="E2531" s="1" t="s">
        <v>13440</v>
      </c>
      <c r="G2531" s="5" t="s">
        <v>13440</v>
      </c>
      <c r="H2531" s="5"/>
      <c r="I2531" s="5"/>
      <c r="J2531" s="5"/>
      <c r="K2531" s="5"/>
      <c r="L2531" s="5"/>
      <c r="M2531" s="5"/>
      <c r="N2531" s="5" t="s">
        <v>13441</v>
      </c>
      <c r="O2531" s="0" t="s">
        <v>13442</v>
      </c>
      <c r="P2531" s="0" t="s">
        <v>13443</v>
      </c>
      <c r="Q2531" s="0" t="s">
        <v>51</v>
      </c>
      <c r="R2531" s="0" t="s">
        <v>52</v>
      </c>
      <c r="S2531" s="0" t="n">
        <v>1.059</v>
      </c>
      <c r="T2531" s="0" t="n">
        <v>1392</v>
      </c>
      <c r="U2531" s="0" t="n">
        <v>1392</v>
      </c>
      <c r="X2531" s="0" t="n">
        <v>81</v>
      </c>
      <c r="Y2531" s="0" t="s">
        <v>227</v>
      </c>
      <c r="Z2531" s="0" t="s">
        <v>120</v>
      </c>
      <c r="AA2531" s="0" t="s">
        <v>13444</v>
      </c>
      <c r="AB2531" s="0" t="s">
        <v>56</v>
      </c>
      <c r="AC2531" s="0" t="s">
        <v>120</v>
      </c>
      <c r="AG2531" s="6" t="n">
        <v>42735</v>
      </c>
      <c r="AH2531" s="0" t="n">
        <v>12</v>
      </c>
      <c r="AI2531" s="0" t="n">
        <v>13</v>
      </c>
      <c r="AJ2531" s="6" t="n">
        <v>42735</v>
      </c>
      <c r="AK2531" s="0" t="n">
        <v>7.425</v>
      </c>
      <c r="AL2531" s="6" t="n">
        <v>42735</v>
      </c>
      <c r="AM2531" s="0" t="n">
        <v>1.799</v>
      </c>
      <c r="AN2531" s="0" t="n">
        <v>1.896</v>
      </c>
      <c r="AO2531" s="0" t="n">
        <v>121</v>
      </c>
      <c r="AP2531" s="0" t="n">
        <v>135</v>
      </c>
      <c r="AQ2531" s="0" t="s">
        <v>816</v>
      </c>
      <c r="AR2531" s="0" t="s">
        <v>58</v>
      </c>
      <c r="AS2531" s="0" t="s">
        <v>227</v>
      </c>
      <c r="AT2531" s="0" t="n">
        <v>47</v>
      </c>
      <c r="AU2531" s="0" t="n">
        <v>41</v>
      </c>
      <c r="AW2531" s="0" t="s">
        <v>2120</v>
      </c>
      <c r="AX2531" s="0" t="s">
        <v>13196</v>
      </c>
      <c r="AY2531" s="0" t="s">
        <v>13445</v>
      </c>
    </row>
    <row r="2532" customFormat="false" ht="15" hidden="false" customHeight="false" outlineLevel="0" collapsed="false">
      <c r="A2532" s="0" t="s">
        <v>13446</v>
      </c>
      <c r="B2532" s="0" t="s">
        <v>13192</v>
      </c>
      <c r="C2532" s="0" t="s">
        <v>13447</v>
      </c>
      <c r="E2532" s="1" t="s">
        <v>13447</v>
      </c>
      <c r="G2532" s="5" t="s">
        <v>13447</v>
      </c>
      <c r="H2532" s="5"/>
      <c r="I2532" s="5"/>
      <c r="J2532" s="5"/>
      <c r="K2532" s="5"/>
      <c r="L2532" s="5"/>
      <c r="M2532" s="5"/>
      <c r="N2532" s="5"/>
      <c r="O2532" s="0" t="s">
        <v>2565</v>
      </c>
      <c r="P2532" s="0" t="s">
        <v>2566</v>
      </c>
      <c r="Q2532" s="0" t="s">
        <v>51</v>
      </c>
      <c r="R2532" s="0" t="s">
        <v>52</v>
      </c>
      <c r="S2532" s="0" t="n">
        <v>1.207</v>
      </c>
      <c r="T2532" s="0" t="n">
        <v>2611</v>
      </c>
      <c r="U2532" s="0" t="n">
        <v>2611</v>
      </c>
      <c r="W2532" s="0" t="s">
        <v>13448</v>
      </c>
      <c r="X2532" s="0" t="n">
        <v>85</v>
      </c>
      <c r="Y2532" s="0" t="s">
        <v>67</v>
      </c>
      <c r="Z2532" s="0" t="n">
        <v>6420</v>
      </c>
      <c r="AA2532" s="0" t="s">
        <v>13449</v>
      </c>
      <c r="AB2532" s="0" t="s">
        <v>56</v>
      </c>
      <c r="AD2532" s="0" t="s">
        <v>13209</v>
      </c>
      <c r="AG2532" s="6" t="n">
        <v>42735</v>
      </c>
      <c r="AH2532" s="0" t="n">
        <v>-288</v>
      </c>
      <c r="AI2532" s="0" t="n">
        <v>-304</v>
      </c>
      <c r="AJ2532" s="6" t="n">
        <v>42735</v>
      </c>
      <c r="AK2532" s="0" t="n">
        <v>6.921</v>
      </c>
      <c r="AL2532" s="6" t="n">
        <v>42735</v>
      </c>
      <c r="AM2532" s="0" t="n">
        <v>3.824</v>
      </c>
      <c r="AN2532" s="0" t="n">
        <v>4.031</v>
      </c>
      <c r="AO2532" s="0" t="n">
        <v>220</v>
      </c>
      <c r="AP2532" s="0" t="n">
        <v>246</v>
      </c>
      <c r="AQ2532" s="0" t="s">
        <v>816</v>
      </c>
      <c r="AR2532" s="0" t="s">
        <v>58</v>
      </c>
      <c r="AS2532" s="0" t="s">
        <v>67</v>
      </c>
      <c r="AT2532" s="0" t="n">
        <v>49</v>
      </c>
      <c r="AU2532" s="0" t="n">
        <v>21</v>
      </c>
      <c r="AV2532" s="0" t="s">
        <v>13196</v>
      </c>
      <c r="AX2532" s="0" t="s">
        <v>13196</v>
      </c>
    </row>
    <row r="2533" customFormat="false" ht="15" hidden="false" customHeight="false" outlineLevel="0" collapsed="false">
      <c r="A2533" s="0" t="s">
        <v>13450</v>
      </c>
      <c r="B2533" s="0" t="s">
        <v>13192</v>
      </c>
      <c r="C2533" s="0" t="s">
        <v>13451</v>
      </c>
      <c r="E2533" s="1" t="s">
        <v>13451</v>
      </c>
      <c r="G2533" s="5" t="s">
        <v>13451</v>
      </c>
      <c r="H2533" s="5"/>
      <c r="I2533" s="5"/>
      <c r="J2533" s="5"/>
      <c r="K2533" s="5"/>
      <c r="L2533" s="5"/>
      <c r="M2533" s="5"/>
      <c r="N2533" s="5"/>
      <c r="O2533" s="0" t="s">
        <v>13452</v>
      </c>
      <c r="P2533" s="0" t="s">
        <v>13453</v>
      </c>
      <c r="Q2533" s="0" t="s">
        <v>51</v>
      </c>
      <c r="R2533" s="0" t="s">
        <v>52</v>
      </c>
      <c r="S2533" s="0" t="n">
        <v>10.151</v>
      </c>
      <c r="T2533" s="0" t="n">
        <v>6209</v>
      </c>
      <c r="U2533" s="0" t="n">
        <v>6209</v>
      </c>
      <c r="W2533" s="0" t="s">
        <v>13454</v>
      </c>
      <c r="X2533" s="0" t="n">
        <v>241</v>
      </c>
      <c r="Y2533" s="0" t="s">
        <v>67</v>
      </c>
      <c r="Z2533" s="0" t="s">
        <v>120</v>
      </c>
      <c r="AA2533" s="0" t="s">
        <v>120</v>
      </c>
      <c r="AB2533" s="0" t="s">
        <v>56</v>
      </c>
      <c r="AC2533" s="0" t="s">
        <v>120</v>
      </c>
      <c r="AG2533" s="6" t="n">
        <v>42735</v>
      </c>
      <c r="AH2533" s="0" t="n">
        <v>1.588</v>
      </c>
      <c r="AI2533" s="0" t="n">
        <v>1.674</v>
      </c>
      <c r="AJ2533" s="6" t="n">
        <v>42735</v>
      </c>
      <c r="AK2533" s="0" t="n">
        <v>45.887</v>
      </c>
      <c r="AL2533" s="6" t="n">
        <v>42735</v>
      </c>
      <c r="AM2533" s="0" t="n">
        <v>24.843</v>
      </c>
      <c r="AN2533" s="0" t="n">
        <v>26.187</v>
      </c>
      <c r="AO2533" s="0" t="n">
        <v>55.465</v>
      </c>
      <c r="AP2533" s="0" t="n">
        <v>61.974</v>
      </c>
      <c r="AQ2533" s="0" t="s">
        <v>674</v>
      </c>
      <c r="AR2533" s="0" t="s">
        <v>58</v>
      </c>
      <c r="AS2533" s="0" t="s">
        <v>67</v>
      </c>
      <c r="AT2533" s="0" t="n">
        <v>24</v>
      </c>
      <c r="AU2533" s="0" t="n">
        <v>54</v>
      </c>
      <c r="AX2533" s="0" t="s">
        <v>13196</v>
      </c>
      <c r="AY2533" s="0" t="s">
        <v>1608</v>
      </c>
    </row>
    <row r="2534" customFormat="false" ht="15" hidden="false" customHeight="false" outlineLevel="0" collapsed="false">
      <c r="A2534" s="0" t="s">
        <v>13455</v>
      </c>
      <c r="B2534" s="0" t="s">
        <v>13192</v>
      </c>
      <c r="C2534" s="0" t="s">
        <v>13456</v>
      </c>
      <c r="E2534" s="1" t="s">
        <v>13456</v>
      </c>
      <c r="G2534" s="5" t="s">
        <v>13456</v>
      </c>
      <c r="H2534" s="5"/>
      <c r="I2534" s="5"/>
      <c r="J2534" s="5"/>
      <c r="K2534" s="5"/>
      <c r="L2534" s="5"/>
      <c r="M2534" s="5"/>
      <c r="N2534" s="5"/>
      <c r="O2534" s="0" t="s">
        <v>13456</v>
      </c>
      <c r="P2534" s="0" t="s">
        <v>13457</v>
      </c>
      <c r="Q2534" s="0" t="s">
        <v>718</v>
      </c>
      <c r="R2534" s="0" t="s">
        <v>52</v>
      </c>
      <c r="S2534" s="0" t="n">
        <v>2.796</v>
      </c>
      <c r="T2534" s="0" t="n">
        <v>2712</v>
      </c>
      <c r="U2534" s="0" t="n">
        <v>2712</v>
      </c>
      <c r="X2534" s="0" t="n">
        <v>39</v>
      </c>
      <c r="Y2534" s="0" t="s">
        <v>53</v>
      </c>
      <c r="Z2534" s="0" t="n">
        <v>2712</v>
      </c>
      <c r="AA2534" s="0" t="s">
        <v>54</v>
      </c>
      <c r="AB2534" s="0" t="s">
        <v>54</v>
      </c>
      <c r="AG2534" s="6" t="n">
        <v>42735</v>
      </c>
      <c r="AH2534" s="0" t="n">
        <v>-43</v>
      </c>
      <c r="AI2534" s="0" t="n">
        <v>-45</v>
      </c>
      <c r="AJ2534" s="6" t="n">
        <v>42735</v>
      </c>
      <c r="AK2534" s="0" t="s">
        <v>56</v>
      </c>
      <c r="AM2534" s="0" t="n">
        <v>2.576</v>
      </c>
      <c r="AN2534" s="0" t="n">
        <v>2.715</v>
      </c>
      <c r="AO2534" s="0" t="n">
        <v>964</v>
      </c>
      <c r="AP2534" s="0" t="n">
        <v>1.077</v>
      </c>
      <c r="AQ2534" s="0" t="s">
        <v>13458</v>
      </c>
      <c r="AR2534" s="0" t="s">
        <v>58</v>
      </c>
      <c r="AS2534" s="0" t="s">
        <v>53</v>
      </c>
      <c r="AT2534" s="0" t="n">
        <v>29</v>
      </c>
      <c r="AU2534" s="0" t="n">
        <v>28</v>
      </c>
      <c r="AX2534" s="0" t="s">
        <v>13196</v>
      </c>
    </row>
    <row r="2535" customFormat="false" ht="15" hidden="false" customHeight="false" outlineLevel="0" collapsed="false">
      <c r="A2535" s="0" t="s">
        <v>13459</v>
      </c>
      <c r="B2535" s="0" t="s">
        <v>13192</v>
      </c>
      <c r="C2535" s="0" t="s">
        <v>13460</v>
      </c>
      <c r="E2535" s="1" t="s">
        <v>13460</v>
      </c>
      <c r="G2535" s="5" t="s">
        <v>13460</v>
      </c>
      <c r="H2535" s="5"/>
      <c r="I2535" s="5"/>
      <c r="J2535" s="5"/>
      <c r="K2535" s="5"/>
      <c r="L2535" s="5"/>
      <c r="M2535" s="5"/>
      <c r="N2535" s="5"/>
      <c r="O2535" s="0" t="s">
        <v>13460</v>
      </c>
      <c r="P2535" s="0" t="s">
        <v>13461</v>
      </c>
      <c r="Q2535" s="0" t="s">
        <v>51</v>
      </c>
      <c r="R2535" s="0" t="s">
        <v>52</v>
      </c>
      <c r="S2535" s="0" t="n">
        <v>1.18</v>
      </c>
      <c r="T2535" s="0" t="n">
        <v>6209</v>
      </c>
      <c r="U2535" s="0" t="n">
        <v>6209</v>
      </c>
      <c r="X2535" s="0" t="n">
        <v>35</v>
      </c>
      <c r="Y2535" s="0" t="s">
        <v>77</v>
      </c>
      <c r="Z2535" s="0" t="n">
        <v>6209</v>
      </c>
      <c r="AA2535" s="0" t="s">
        <v>54</v>
      </c>
      <c r="AB2535" s="0" t="s">
        <v>54</v>
      </c>
      <c r="AC2535" s="0" t="n">
        <v>3.355</v>
      </c>
      <c r="AD2535" s="0" t="s">
        <v>13200</v>
      </c>
      <c r="AG2535" s="6" t="n">
        <v>42735</v>
      </c>
      <c r="AH2535" s="0" t="n">
        <v>208</v>
      </c>
      <c r="AI2535" s="0" t="n">
        <v>219</v>
      </c>
      <c r="AJ2535" s="6" t="n">
        <v>42735</v>
      </c>
      <c r="AK2535" s="0" t="n">
        <v>3.355</v>
      </c>
      <c r="AL2535" s="6" t="n">
        <v>42735</v>
      </c>
      <c r="AM2535" s="0" t="n">
        <v>1.336</v>
      </c>
      <c r="AN2535" s="0" t="n">
        <v>1.408</v>
      </c>
      <c r="AO2535" s="0" t="n">
        <v>2.004</v>
      </c>
      <c r="AP2535" s="0" t="n">
        <v>2.239</v>
      </c>
      <c r="AQ2535" s="0" t="s">
        <v>674</v>
      </c>
      <c r="AR2535" s="0" t="s">
        <v>58</v>
      </c>
      <c r="AS2535" s="0" t="s">
        <v>77</v>
      </c>
      <c r="AT2535" s="0" t="n">
        <v>8</v>
      </c>
      <c r="AU2535" s="0" t="n">
        <v>14</v>
      </c>
      <c r="AW2535" s="0" t="s">
        <v>13264</v>
      </c>
      <c r="AX2535" s="0" t="s">
        <v>13196</v>
      </c>
      <c r="AY2535" s="0" t="s">
        <v>13264</v>
      </c>
    </row>
    <row r="2536" customFormat="false" ht="15" hidden="false" customHeight="false" outlineLevel="0" collapsed="false">
      <c r="A2536" s="0" t="s">
        <v>13462</v>
      </c>
      <c r="B2536" s="0" t="s">
        <v>13192</v>
      </c>
      <c r="C2536" s="0" t="s">
        <v>13463</v>
      </c>
      <c r="E2536" s="1" t="s">
        <v>13463</v>
      </c>
      <c r="G2536" s="5" t="s">
        <v>13463</v>
      </c>
      <c r="H2536" s="5"/>
      <c r="I2536" s="5"/>
      <c r="J2536" s="5"/>
      <c r="K2536" s="5"/>
      <c r="L2536" s="5"/>
      <c r="M2536" s="5"/>
      <c r="N2536" s="5"/>
      <c r="O2536" s="0" t="s">
        <v>13463</v>
      </c>
      <c r="P2536" s="0" t="s">
        <v>13464</v>
      </c>
      <c r="Q2536" s="0" t="s">
        <v>51</v>
      </c>
      <c r="R2536" s="0" t="s">
        <v>52</v>
      </c>
      <c r="S2536" s="0" t="n">
        <v>40</v>
      </c>
      <c r="T2536" s="0" t="n">
        <v>8690</v>
      </c>
      <c r="U2536" s="0" t="n">
        <v>8690</v>
      </c>
      <c r="W2536" s="0" t="s">
        <v>13465</v>
      </c>
      <c r="X2536" s="0" t="n">
        <v>10</v>
      </c>
      <c r="Y2536" s="0" t="s">
        <v>1154</v>
      </c>
      <c r="Z2536" s="0" t="n">
        <v>8690</v>
      </c>
      <c r="AA2536" s="0" t="s">
        <v>54</v>
      </c>
      <c r="AB2536" s="0" t="s">
        <v>54</v>
      </c>
      <c r="AC2536" s="0" t="n">
        <v>168</v>
      </c>
      <c r="AD2536" s="0" t="s">
        <v>13200</v>
      </c>
      <c r="AG2536" s="6" t="n">
        <v>42735</v>
      </c>
      <c r="AH2536" s="0" t="n">
        <v>-18</v>
      </c>
      <c r="AI2536" s="0" t="n">
        <v>-19</v>
      </c>
      <c r="AJ2536" s="6" t="n">
        <v>42735</v>
      </c>
      <c r="AK2536" s="0" t="n">
        <v>168</v>
      </c>
      <c r="AL2536" s="6" t="n">
        <v>42735</v>
      </c>
      <c r="AM2536" s="0" t="n">
        <v>40</v>
      </c>
      <c r="AN2536" s="0" t="n">
        <v>42</v>
      </c>
      <c r="AO2536" s="0" t="n">
        <v>44</v>
      </c>
      <c r="AP2536" s="0" t="n">
        <v>49</v>
      </c>
      <c r="AQ2536" s="0" t="s">
        <v>880</v>
      </c>
      <c r="AR2536" s="0" t="s">
        <v>58</v>
      </c>
      <c r="AS2536" s="0" t="s">
        <v>1154</v>
      </c>
      <c r="AT2536" s="0" t="n">
        <v>7</v>
      </c>
      <c r="AU2536" s="0" t="n">
        <v>6</v>
      </c>
      <c r="AX2536" s="0" t="s">
        <v>13196</v>
      </c>
    </row>
    <row r="2537" customFormat="false" ht="15" hidden="false" customHeight="false" outlineLevel="0" collapsed="false">
      <c r="A2537" s="0" t="s">
        <v>13466</v>
      </c>
      <c r="B2537" s="0" t="s">
        <v>13192</v>
      </c>
      <c r="C2537" s="0" t="s">
        <v>13467</v>
      </c>
      <c r="E2537" s="1" t="s">
        <v>13467</v>
      </c>
      <c r="G2537" s="5" t="s">
        <v>13467</v>
      </c>
      <c r="H2537" s="5"/>
      <c r="I2537" s="5"/>
      <c r="J2537" s="5"/>
      <c r="K2537" s="5"/>
      <c r="L2537" s="5"/>
      <c r="M2537" s="5"/>
      <c r="N2537" s="5"/>
      <c r="O2537" s="0" t="s">
        <v>13467</v>
      </c>
      <c r="P2537" s="0" t="s">
        <v>13468</v>
      </c>
      <c r="Q2537" s="0" t="s">
        <v>51</v>
      </c>
      <c r="R2537" s="0" t="s">
        <v>52</v>
      </c>
      <c r="S2537" s="0" t="n">
        <v>53</v>
      </c>
      <c r="T2537" s="0" t="n">
        <v>6209</v>
      </c>
      <c r="U2537" s="0" t="n">
        <v>6209</v>
      </c>
      <c r="X2537" s="0" t="n">
        <v>25</v>
      </c>
      <c r="Y2537" s="0" t="s">
        <v>53</v>
      </c>
      <c r="Z2537" s="0" t="n">
        <v>6209</v>
      </c>
      <c r="AA2537" s="0" t="s">
        <v>54</v>
      </c>
      <c r="AB2537" s="0" t="s">
        <v>54</v>
      </c>
      <c r="AC2537" s="0" t="n">
        <v>399</v>
      </c>
      <c r="AD2537" s="0" t="s">
        <v>13200</v>
      </c>
      <c r="AG2537" s="6" t="n">
        <v>42735</v>
      </c>
      <c r="AH2537" s="0" t="n">
        <v>-54</v>
      </c>
      <c r="AI2537" s="0" t="n">
        <v>-57</v>
      </c>
      <c r="AJ2537" s="6" t="n">
        <v>42735</v>
      </c>
      <c r="AK2537" s="0" t="n">
        <v>399</v>
      </c>
      <c r="AL2537" s="6" t="n">
        <v>42735</v>
      </c>
      <c r="AM2537" s="0" t="n">
        <v>159</v>
      </c>
      <c r="AN2537" s="0" t="n">
        <v>167</v>
      </c>
      <c r="AO2537" s="0" t="n">
        <v>224</v>
      </c>
      <c r="AP2537" s="0" t="n">
        <v>251</v>
      </c>
      <c r="AQ2537" s="0" t="s">
        <v>816</v>
      </c>
      <c r="AR2537" s="0" t="s">
        <v>58</v>
      </c>
      <c r="AS2537" s="0" t="s">
        <v>53</v>
      </c>
      <c r="AT2537" s="0" t="n">
        <v>12</v>
      </c>
      <c r="AU2537" s="0" t="n">
        <v>13</v>
      </c>
      <c r="AX2537" s="0" t="s">
        <v>13196</v>
      </c>
    </row>
    <row r="2538" customFormat="false" ht="15" hidden="false" customHeight="false" outlineLevel="0" collapsed="false">
      <c r="A2538" s="0" t="s">
        <v>13469</v>
      </c>
      <c r="B2538" s="0" t="s">
        <v>13192</v>
      </c>
      <c r="C2538" s="0" t="s">
        <v>13470</v>
      </c>
      <c r="E2538" s="1" t="s">
        <v>13470</v>
      </c>
      <c r="G2538" s="5" t="s">
        <v>13470</v>
      </c>
      <c r="H2538" s="5"/>
      <c r="I2538" s="5"/>
      <c r="J2538" s="5"/>
      <c r="K2538" s="5"/>
      <c r="L2538" s="5"/>
      <c r="M2538" s="5"/>
      <c r="N2538" s="5"/>
      <c r="O2538" s="0" t="s">
        <v>13470</v>
      </c>
      <c r="P2538" s="0" t="s">
        <v>13471</v>
      </c>
      <c r="Q2538" s="0" t="s">
        <v>51</v>
      </c>
      <c r="R2538" s="0" t="s">
        <v>52</v>
      </c>
      <c r="S2538" s="0" t="n">
        <v>282</v>
      </c>
      <c r="T2538" s="0" t="n">
        <v>4651</v>
      </c>
      <c r="U2538" s="0" t="n">
        <v>4651</v>
      </c>
      <c r="X2538" s="0" t="n">
        <v>4</v>
      </c>
      <c r="Y2538" s="0" t="s">
        <v>53</v>
      </c>
      <c r="Z2538" s="0" t="n">
        <v>4651</v>
      </c>
      <c r="AA2538" s="0" t="s">
        <v>54</v>
      </c>
      <c r="AB2538" s="0" t="s">
        <v>54</v>
      </c>
      <c r="AD2538" s="0" t="s">
        <v>13200</v>
      </c>
      <c r="AG2538" s="6" t="n">
        <v>42735</v>
      </c>
      <c r="AH2538" s="0" t="n">
        <v>40</v>
      </c>
      <c r="AI2538" s="0" t="n">
        <v>42</v>
      </c>
      <c r="AJ2538" s="6" t="n">
        <v>42735</v>
      </c>
      <c r="AK2538" s="0" t="s">
        <v>56</v>
      </c>
      <c r="AM2538" s="0" t="n">
        <v>290</v>
      </c>
      <c r="AN2538" s="0" t="n">
        <v>305</v>
      </c>
      <c r="AO2538" s="0" t="n">
        <v>893</v>
      </c>
      <c r="AP2538" s="0" t="n">
        <v>998</v>
      </c>
      <c r="AQ2538" s="0" t="s">
        <v>13472</v>
      </c>
      <c r="AR2538" s="0" t="s">
        <v>58</v>
      </c>
      <c r="AS2538" s="0" t="s">
        <v>53</v>
      </c>
      <c r="AT2538" s="0" t="n">
        <v>5</v>
      </c>
      <c r="AU2538" s="0" t="n">
        <v>4</v>
      </c>
      <c r="AV2538" s="0" t="s">
        <v>13196</v>
      </c>
      <c r="AX2538" s="0" t="s">
        <v>13196</v>
      </c>
    </row>
    <row r="2539" customFormat="false" ht="15" hidden="false" customHeight="false" outlineLevel="0" collapsed="false">
      <c r="A2539" s="0" t="s">
        <v>13473</v>
      </c>
      <c r="B2539" s="0" t="s">
        <v>13192</v>
      </c>
      <c r="C2539" s="0" t="s">
        <v>13474</v>
      </c>
      <c r="E2539" s="1" t="s">
        <v>13474</v>
      </c>
      <c r="G2539" s="5" t="s">
        <v>13474</v>
      </c>
      <c r="H2539" s="5" t="s">
        <v>13475</v>
      </c>
      <c r="I2539" s="5"/>
      <c r="J2539" s="5"/>
      <c r="K2539" s="5"/>
      <c r="L2539" s="5"/>
      <c r="M2539" s="5"/>
      <c r="N2539" s="5"/>
      <c r="O2539" s="0" t="s">
        <v>13474</v>
      </c>
      <c r="P2539" s="0" t="s">
        <v>13476</v>
      </c>
      <c r="Q2539" s="0" t="s">
        <v>51</v>
      </c>
      <c r="R2539" s="0" t="s">
        <v>52</v>
      </c>
      <c r="S2539" s="0" t="n">
        <v>2.565</v>
      </c>
      <c r="T2539" s="0" t="n">
        <v>2611</v>
      </c>
      <c r="U2539" s="0" t="n">
        <v>2611</v>
      </c>
      <c r="X2539" s="0" t="n">
        <v>20</v>
      </c>
      <c r="Y2539" s="0" t="s">
        <v>77</v>
      </c>
      <c r="Z2539" s="0" t="n">
        <v>2611</v>
      </c>
      <c r="AA2539" s="0" t="s">
        <v>54</v>
      </c>
      <c r="AB2539" s="0" t="s">
        <v>54</v>
      </c>
      <c r="AD2539" s="0" t="s">
        <v>13200</v>
      </c>
      <c r="AG2539" s="6" t="n">
        <v>42735</v>
      </c>
      <c r="AH2539" s="0" t="n">
        <v>102</v>
      </c>
      <c r="AI2539" s="0" t="n">
        <v>107</v>
      </c>
      <c r="AJ2539" s="6" t="n">
        <v>42735</v>
      </c>
      <c r="AK2539" s="0" t="s">
        <v>56</v>
      </c>
      <c r="AM2539" s="0" t="n">
        <v>2.788</v>
      </c>
      <c r="AN2539" s="0" t="n">
        <v>2.939</v>
      </c>
      <c r="AO2539" s="0" t="n">
        <v>1.72</v>
      </c>
      <c r="AP2539" s="0" t="n">
        <v>1.922</v>
      </c>
      <c r="AQ2539" s="0" t="s">
        <v>13458</v>
      </c>
      <c r="AR2539" s="0" t="s">
        <v>58</v>
      </c>
      <c r="AS2539" s="0" t="s">
        <v>77</v>
      </c>
      <c r="AT2539" s="0" t="n">
        <v>20</v>
      </c>
      <c r="AU2539" s="0" t="n">
        <v>19</v>
      </c>
      <c r="AX2539" s="0" t="s">
        <v>13196</v>
      </c>
    </row>
    <row r="2540" customFormat="false" ht="15" hidden="false" customHeight="false" outlineLevel="0" collapsed="false">
      <c r="A2540" s="0" t="s">
        <v>13477</v>
      </c>
      <c r="B2540" s="0" t="s">
        <v>13192</v>
      </c>
      <c r="C2540" s="0" t="s">
        <v>13478</v>
      </c>
      <c r="E2540" s="1" t="s">
        <v>13478</v>
      </c>
      <c r="G2540" s="5" t="s">
        <v>13478</v>
      </c>
      <c r="H2540" s="5" t="s">
        <v>13479</v>
      </c>
      <c r="I2540" s="5" t="s">
        <v>13480</v>
      </c>
      <c r="J2540" s="5" t="s">
        <v>13481</v>
      </c>
      <c r="K2540" s="5"/>
      <c r="L2540" s="5"/>
      <c r="M2540" s="5"/>
      <c r="N2540" s="5"/>
      <c r="O2540" s="0" t="s">
        <v>13478</v>
      </c>
      <c r="P2540" s="0" t="s">
        <v>13482</v>
      </c>
      <c r="Q2540" s="0" t="s">
        <v>51</v>
      </c>
      <c r="R2540" s="0" t="s">
        <v>52</v>
      </c>
      <c r="S2540" s="0" t="n">
        <v>21.631</v>
      </c>
      <c r="T2540" s="0" t="n">
        <v>4632</v>
      </c>
      <c r="U2540" s="0" t="n">
        <v>4632</v>
      </c>
      <c r="V2540" s="0" t="n">
        <v>146</v>
      </c>
      <c r="X2540" s="0" t="n">
        <v>549</v>
      </c>
      <c r="Y2540" s="0" t="s">
        <v>77</v>
      </c>
      <c r="Z2540" s="0" t="n">
        <v>4632</v>
      </c>
      <c r="AA2540" s="0" t="s">
        <v>54</v>
      </c>
      <c r="AB2540" s="0" t="s">
        <v>54</v>
      </c>
      <c r="AC2540" s="0" t="n">
        <v>104</v>
      </c>
      <c r="AD2540" s="0" t="s">
        <v>13200</v>
      </c>
      <c r="AG2540" s="6" t="n">
        <v>42735</v>
      </c>
      <c r="AH2540" s="0" t="n">
        <v>983</v>
      </c>
      <c r="AI2540" s="0" t="n">
        <v>1.036</v>
      </c>
      <c r="AJ2540" s="6" t="n">
        <v>42735</v>
      </c>
      <c r="AK2540" s="0" t="n">
        <v>104</v>
      </c>
      <c r="AL2540" s="6" t="n">
        <v>42735</v>
      </c>
      <c r="AM2540" s="0" t="n">
        <v>12.912</v>
      </c>
      <c r="AN2540" s="0" t="n">
        <v>13.611</v>
      </c>
      <c r="AO2540" s="0" t="n">
        <v>12.788</v>
      </c>
      <c r="AP2540" s="0" t="n">
        <v>14.289</v>
      </c>
      <c r="AQ2540" s="0" t="s">
        <v>816</v>
      </c>
      <c r="AR2540" s="0" t="s">
        <v>58</v>
      </c>
      <c r="AS2540" s="0" t="s">
        <v>77</v>
      </c>
      <c r="AT2540" s="0" t="n">
        <v>259</v>
      </c>
      <c r="AU2540" s="0" t="n">
        <v>264</v>
      </c>
      <c r="AV2540" s="0" t="s">
        <v>1608</v>
      </c>
      <c r="AW2540" s="0" t="s">
        <v>1608</v>
      </c>
      <c r="AX2540" s="0" t="s">
        <v>13196</v>
      </c>
      <c r="AY2540" s="0" t="s">
        <v>1608</v>
      </c>
    </row>
    <row r="2541" customFormat="false" ht="15" hidden="false" customHeight="false" outlineLevel="0" collapsed="false">
      <c r="A2541" s="0" t="s">
        <v>13483</v>
      </c>
      <c r="B2541" s="0" t="s">
        <v>13192</v>
      </c>
      <c r="C2541" s="0" t="s">
        <v>13484</v>
      </c>
      <c r="E2541" s="1" t="s">
        <v>13484</v>
      </c>
      <c r="G2541" s="5" t="s">
        <v>13484</v>
      </c>
      <c r="H2541" s="5"/>
      <c r="I2541" s="5"/>
      <c r="J2541" s="5"/>
      <c r="K2541" s="5"/>
      <c r="L2541" s="5"/>
      <c r="M2541" s="5"/>
      <c r="N2541" s="5"/>
      <c r="O2541" s="0" t="s">
        <v>13484</v>
      </c>
      <c r="P2541" s="0" t="s">
        <v>13485</v>
      </c>
      <c r="Q2541" s="0" t="s">
        <v>51</v>
      </c>
      <c r="R2541" s="0" t="s">
        <v>52</v>
      </c>
      <c r="S2541" s="0" t="n">
        <v>15.639</v>
      </c>
      <c r="T2541" s="0" t="n">
        <v>4791</v>
      </c>
      <c r="U2541" s="0" t="n">
        <v>4791</v>
      </c>
      <c r="V2541" s="0" t="n">
        <v>6201</v>
      </c>
      <c r="X2541" s="0" t="n">
        <v>1</v>
      </c>
      <c r="Y2541" s="0" t="s">
        <v>77</v>
      </c>
      <c r="Z2541" s="0" t="n">
        <v>4791</v>
      </c>
      <c r="AA2541" s="0" t="s">
        <v>54</v>
      </c>
      <c r="AB2541" s="0" t="s">
        <v>54</v>
      </c>
      <c r="AC2541" s="0" t="n">
        <v>36.446</v>
      </c>
      <c r="AD2541" s="0" t="s">
        <v>13200</v>
      </c>
      <c r="AG2541" s="6" t="n">
        <v>42460</v>
      </c>
      <c r="AH2541" s="0" t="n">
        <v>9.705</v>
      </c>
      <c r="AI2541" s="0" t="n">
        <v>11.049</v>
      </c>
      <c r="AJ2541" s="6" t="n">
        <v>42460</v>
      </c>
      <c r="AK2541" s="0" t="n">
        <v>36.446</v>
      </c>
      <c r="AL2541" s="6" t="n">
        <v>42460</v>
      </c>
      <c r="AM2541" s="0" t="n">
        <v>49.497</v>
      </c>
      <c r="AN2541" s="0" t="n">
        <v>56.353</v>
      </c>
      <c r="AO2541" s="0" t="n">
        <v>323.1</v>
      </c>
      <c r="AP2541" s="0" t="n">
        <v>361.016</v>
      </c>
      <c r="AQ2541" s="0" t="s">
        <v>831</v>
      </c>
      <c r="AR2541" s="0" t="s">
        <v>58</v>
      </c>
      <c r="AS2541" s="0" t="s">
        <v>77</v>
      </c>
      <c r="AT2541" s="0" t="n">
        <v>115</v>
      </c>
      <c r="AU2541" s="0" t="n">
        <v>144</v>
      </c>
      <c r="AX2541" s="0" t="s">
        <v>13196</v>
      </c>
      <c r="AY2541" s="0" t="s">
        <v>13486</v>
      </c>
    </row>
    <row r="2542" customFormat="false" ht="15" hidden="false" customHeight="false" outlineLevel="0" collapsed="false">
      <c r="A2542" s="0" t="s">
        <v>13487</v>
      </c>
      <c r="B2542" s="0" t="s">
        <v>13192</v>
      </c>
      <c r="C2542" s="0" t="s">
        <v>13488</v>
      </c>
      <c r="E2542" s="1" t="s">
        <v>13488</v>
      </c>
      <c r="G2542" s="5" t="s">
        <v>13488</v>
      </c>
      <c r="H2542" s="5" t="s">
        <v>13489</v>
      </c>
      <c r="I2542" s="5"/>
      <c r="J2542" s="5"/>
      <c r="K2542" s="5"/>
      <c r="L2542" s="5"/>
      <c r="M2542" s="5" t="s">
        <v>13490</v>
      </c>
      <c r="N2542" s="5"/>
      <c r="O2542" s="0" t="s">
        <v>13488</v>
      </c>
      <c r="P2542" s="0" t="s">
        <v>13491</v>
      </c>
      <c r="Q2542" s="0" t="s">
        <v>51</v>
      </c>
      <c r="R2542" s="0" t="s">
        <v>52</v>
      </c>
      <c r="S2542" s="0" t="n">
        <v>669</v>
      </c>
      <c r="T2542" s="0" t="n">
        <v>5829</v>
      </c>
      <c r="U2542" s="0" t="n">
        <v>5829</v>
      </c>
      <c r="V2542" s="0" t="n">
        <v>6201</v>
      </c>
      <c r="W2542" s="0" t="s">
        <v>13492</v>
      </c>
      <c r="X2542" s="0" t="n">
        <v>42</v>
      </c>
      <c r="Y2542" s="0" t="s">
        <v>77</v>
      </c>
      <c r="Z2542" s="0" t="n">
        <v>5829</v>
      </c>
      <c r="AA2542" s="0" t="s">
        <v>54</v>
      </c>
      <c r="AB2542" s="0" t="s">
        <v>54</v>
      </c>
      <c r="AC2542" s="0" t="n">
        <v>2.831</v>
      </c>
      <c r="AD2542" s="0" t="s">
        <v>13209</v>
      </c>
      <c r="AG2542" s="6" t="n">
        <v>42735</v>
      </c>
      <c r="AH2542" s="0" t="n">
        <v>-11</v>
      </c>
      <c r="AI2542" s="0" t="n">
        <v>-12</v>
      </c>
      <c r="AJ2542" s="6" t="n">
        <v>42735</v>
      </c>
      <c r="AK2542" s="0" t="n">
        <v>2.831</v>
      </c>
      <c r="AL2542" s="6" t="n">
        <v>42735</v>
      </c>
      <c r="AM2542" s="0" t="n">
        <v>756</v>
      </c>
      <c r="AN2542" s="0" t="n">
        <v>797</v>
      </c>
      <c r="AO2542" s="0" t="n">
        <v>377</v>
      </c>
      <c r="AP2542" s="0" t="n">
        <v>421</v>
      </c>
      <c r="AQ2542" s="0" t="s">
        <v>831</v>
      </c>
      <c r="AR2542" s="0" t="s">
        <v>58</v>
      </c>
      <c r="AS2542" s="0" t="s">
        <v>77</v>
      </c>
      <c r="AT2542" s="0" t="n">
        <v>22</v>
      </c>
      <c r="AU2542" s="0" t="n">
        <v>27</v>
      </c>
      <c r="AX2542" s="0" t="s">
        <v>13196</v>
      </c>
      <c r="AY2542" s="0" t="s">
        <v>13493</v>
      </c>
    </row>
    <row r="2543" customFormat="false" ht="15" hidden="false" customHeight="false" outlineLevel="0" collapsed="false">
      <c r="A2543" s="0" t="s">
        <v>13494</v>
      </c>
      <c r="B2543" s="0" t="s">
        <v>13192</v>
      </c>
      <c r="C2543" s="0" t="s">
        <v>13495</v>
      </c>
      <c r="E2543" s="1" t="s">
        <v>13495</v>
      </c>
      <c r="G2543" s="5" t="s">
        <v>13495</v>
      </c>
      <c r="H2543" s="5"/>
      <c r="I2543" s="5"/>
      <c r="J2543" s="5"/>
      <c r="K2543" s="5"/>
      <c r="L2543" s="5"/>
      <c r="M2543" s="5"/>
      <c r="N2543" s="5"/>
      <c r="O2543" s="0" t="s">
        <v>13495</v>
      </c>
      <c r="P2543" s="0" t="s">
        <v>13496</v>
      </c>
      <c r="Q2543" s="0" t="s">
        <v>51</v>
      </c>
      <c r="R2543" s="0" t="s">
        <v>52</v>
      </c>
      <c r="S2543" s="0" t="n">
        <v>12</v>
      </c>
      <c r="T2543" s="0" t="n">
        <v>2660</v>
      </c>
      <c r="U2543" s="0" t="n">
        <v>2660</v>
      </c>
      <c r="V2543" s="0" t="n">
        <v>2120</v>
      </c>
      <c r="X2543" s="0" t="n">
        <v>11</v>
      </c>
      <c r="Y2543" s="0" t="s">
        <v>77</v>
      </c>
      <c r="Z2543" s="0" t="n">
        <v>2660</v>
      </c>
      <c r="AA2543" s="0" t="s">
        <v>54</v>
      </c>
      <c r="AB2543" s="0" t="s">
        <v>54</v>
      </c>
      <c r="AC2543" s="0" t="n">
        <v>113</v>
      </c>
      <c r="AG2543" s="6" t="n">
        <v>42735</v>
      </c>
      <c r="AH2543" s="0" t="n">
        <v>-29</v>
      </c>
      <c r="AI2543" s="0" t="n">
        <v>-31</v>
      </c>
      <c r="AJ2543" s="6" t="n">
        <v>42735</v>
      </c>
      <c r="AK2543" s="0" t="n">
        <v>113</v>
      </c>
      <c r="AL2543" s="6" t="n">
        <v>42735</v>
      </c>
      <c r="AM2543" s="0" t="n">
        <v>64</v>
      </c>
      <c r="AN2543" s="0" t="n">
        <v>68</v>
      </c>
      <c r="AO2543" s="0" t="n">
        <v>14</v>
      </c>
      <c r="AP2543" s="0" t="n">
        <v>15</v>
      </c>
      <c r="AQ2543" s="0" t="s">
        <v>674</v>
      </c>
      <c r="AR2543" s="0" t="s">
        <v>58</v>
      </c>
      <c r="AS2543" s="0" t="s">
        <v>77</v>
      </c>
      <c r="AT2543" s="0" t="n">
        <v>10</v>
      </c>
      <c r="AU2543" s="0" t="n">
        <v>9</v>
      </c>
      <c r="AX2543" s="0" t="s">
        <v>13196</v>
      </c>
    </row>
    <row r="2544" customFormat="false" ht="15" hidden="false" customHeight="false" outlineLevel="0" collapsed="false">
      <c r="A2544" s="0" t="s">
        <v>13497</v>
      </c>
      <c r="B2544" s="0" t="s">
        <v>13192</v>
      </c>
      <c r="C2544" s="0" t="s">
        <v>13498</v>
      </c>
      <c r="D2544" s="1" t="s">
        <v>13499</v>
      </c>
      <c r="E2544" s="1" t="s">
        <v>13499</v>
      </c>
      <c r="G2544" s="5" t="s">
        <v>13499</v>
      </c>
      <c r="H2544" s="5"/>
      <c r="I2544" s="5"/>
      <c r="J2544" s="5"/>
      <c r="K2544" s="5"/>
      <c r="L2544" s="5"/>
      <c r="M2544" s="5"/>
      <c r="N2544" s="5"/>
      <c r="O2544" s="0" t="s">
        <v>13498</v>
      </c>
      <c r="P2544" s="0" t="s">
        <v>13500</v>
      </c>
      <c r="Q2544" s="0" t="s">
        <v>51</v>
      </c>
      <c r="R2544" s="0" t="s">
        <v>52</v>
      </c>
      <c r="S2544" s="0" t="n">
        <v>28</v>
      </c>
      <c r="T2544" s="0" t="n">
        <v>6190</v>
      </c>
      <c r="U2544" s="0" t="n">
        <v>6190</v>
      </c>
      <c r="X2544" s="0" t="n">
        <v>7</v>
      </c>
      <c r="Y2544" s="0" t="s">
        <v>128</v>
      </c>
      <c r="Z2544" s="0" t="n">
        <v>6190</v>
      </c>
      <c r="AA2544" s="0" t="s">
        <v>54</v>
      </c>
      <c r="AB2544" s="0" t="s">
        <v>54</v>
      </c>
      <c r="AC2544" s="0" t="n">
        <v>103</v>
      </c>
      <c r="AD2544" s="0" t="s">
        <v>13209</v>
      </c>
      <c r="AG2544" s="6" t="n">
        <v>42735</v>
      </c>
      <c r="AH2544" s="0" t="n">
        <v>5</v>
      </c>
      <c r="AI2544" s="0" t="n">
        <v>5</v>
      </c>
      <c r="AJ2544" s="6" t="n">
        <v>42735</v>
      </c>
      <c r="AK2544" s="0" t="n">
        <v>103</v>
      </c>
      <c r="AL2544" s="6" t="n">
        <v>42735</v>
      </c>
      <c r="AM2544" s="0" t="n">
        <v>31</v>
      </c>
      <c r="AN2544" s="0" t="n">
        <v>32</v>
      </c>
      <c r="AO2544" s="0" t="n">
        <v>106</v>
      </c>
      <c r="AP2544" s="0" t="n">
        <v>118</v>
      </c>
      <c r="AQ2544" s="0" t="s">
        <v>816</v>
      </c>
      <c r="AR2544" s="0" t="s">
        <v>58</v>
      </c>
      <c r="AS2544" s="0" t="s">
        <v>128</v>
      </c>
      <c r="AT2544" s="0" t="n">
        <v>8</v>
      </c>
      <c r="AU2544" s="0" t="n">
        <v>7</v>
      </c>
      <c r="AV2544" s="0" t="s">
        <v>823</v>
      </c>
      <c r="AX2544" s="0" t="s">
        <v>13196</v>
      </c>
      <c r="AY2544" s="0" t="s">
        <v>823</v>
      </c>
    </row>
    <row r="2545" customFormat="false" ht="15" hidden="false" customHeight="false" outlineLevel="0" collapsed="false">
      <c r="A2545" s="0" t="s">
        <v>13501</v>
      </c>
      <c r="B2545" s="0" t="s">
        <v>13192</v>
      </c>
      <c r="C2545" s="0" t="s">
        <v>13502</v>
      </c>
      <c r="E2545" s="1" t="s">
        <v>13502</v>
      </c>
      <c r="G2545" s="5" t="s">
        <v>13502</v>
      </c>
      <c r="H2545" s="5" t="s">
        <v>13503</v>
      </c>
      <c r="I2545" s="5"/>
      <c r="J2545" s="5"/>
      <c r="K2545" s="5"/>
      <c r="L2545" s="5"/>
      <c r="M2545" s="5"/>
      <c r="N2545" s="5"/>
      <c r="O2545" s="0" t="s">
        <v>13504</v>
      </c>
      <c r="P2545" s="0" t="s">
        <v>13505</v>
      </c>
      <c r="Q2545" s="0" t="s">
        <v>51</v>
      </c>
      <c r="R2545" s="0" t="s">
        <v>52</v>
      </c>
      <c r="S2545" s="0" t="n">
        <v>1.825</v>
      </c>
      <c r="T2545" s="0" t="n">
        <v>6201</v>
      </c>
      <c r="U2545" s="0" t="n">
        <v>6201</v>
      </c>
      <c r="V2545" s="0" t="n">
        <v>5829</v>
      </c>
      <c r="X2545" s="0" t="n">
        <v>27</v>
      </c>
      <c r="Y2545" s="0" t="s">
        <v>67</v>
      </c>
      <c r="Z2545" s="0" t="n">
        <v>6619</v>
      </c>
      <c r="AA2545" s="0" t="s">
        <v>54</v>
      </c>
      <c r="AB2545" s="0" t="s">
        <v>54</v>
      </c>
      <c r="AD2545" s="0" t="s">
        <v>13209</v>
      </c>
      <c r="AG2545" s="6" t="n">
        <v>42369</v>
      </c>
      <c r="AH2545" s="0" t="n">
        <v>282</v>
      </c>
      <c r="AI2545" s="0" t="n">
        <v>307</v>
      </c>
      <c r="AJ2545" s="6" t="n">
        <v>42369</v>
      </c>
      <c r="AK2545" s="0" t="n">
        <v>6.324</v>
      </c>
      <c r="AL2545" s="6" t="n">
        <v>42369</v>
      </c>
      <c r="AM2545" s="0" t="n">
        <v>3.357</v>
      </c>
      <c r="AN2545" s="0" t="n">
        <v>3.655</v>
      </c>
      <c r="AO2545" s="0" t="n">
        <v>8.968</v>
      </c>
      <c r="AP2545" s="0" t="n">
        <v>9.957</v>
      </c>
      <c r="AQ2545" s="0" t="s">
        <v>189</v>
      </c>
      <c r="AR2545" s="0" t="s">
        <v>189</v>
      </c>
      <c r="AS2545" s="0" t="s">
        <v>67</v>
      </c>
      <c r="AT2545" s="0" t="n">
        <v>9</v>
      </c>
      <c r="AU2545" s="0" t="n">
        <v>24</v>
      </c>
      <c r="AX2545" s="0" t="s">
        <v>13196</v>
      </c>
    </row>
    <row r="2546" customFormat="false" ht="15" hidden="false" customHeight="false" outlineLevel="0" collapsed="false">
      <c r="A2546" s="0" t="s">
        <v>13506</v>
      </c>
      <c r="B2546" s="0" t="s">
        <v>13192</v>
      </c>
      <c r="C2546" s="0" t="s">
        <v>13507</v>
      </c>
      <c r="E2546" s="1" t="s">
        <v>13507</v>
      </c>
      <c r="G2546" s="5" t="s">
        <v>13507</v>
      </c>
      <c r="H2546" s="5" t="s">
        <v>13508</v>
      </c>
      <c r="I2546" s="5"/>
      <c r="J2546" s="5"/>
      <c r="K2546" s="5"/>
      <c r="L2546" s="5"/>
      <c r="M2546" s="5"/>
      <c r="N2546" s="5"/>
      <c r="O2546" s="0" t="s">
        <v>13507</v>
      </c>
      <c r="P2546" s="0" t="s">
        <v>13509</v>
      </c>
      <c r="Q2546" s="0" t="s">
        <v>51</v>
      </c>
      <c r="R2546" s="0" t="s">
        <v>52</v>
      </c>
      <c r="S2546" s="0" t="n">
        <v>7.858</v>
      </c>
      <c r="T2546" s="0" t="n">
        <v>5829</v>
      </c>
      <c r="U2546" s="0" t="n">
        <v>5829</v>
      </c>
      <c r="V2546" s="0" t="n">
        <v>6420</v>
      </c>
      <c r="W2546" s="0" t="s">
        <v>13510</v>
      </c>
      <c r="X2546" s="0" t="n">
        <v>87</v>
      </c>
      <c r="Y2546" s="0" t="s">
        <v>77</v>
      </c>
      <c r="Z2546" s="0" t="n">
        <v>5829</v>
      </c>
      <c r="AA2546" s="0" t="s">
        <v>54</v>
      </c>
      <c r="AB2546" s="0" t="s">
        <v>54</v>
      </c>
      <c r="AC2546" s="0" t="n">
        <v>35.1</v>
      </c>
      <c r="AD2546" s="0" t="s">
        <v>13200</v>
      </c>
      <c r="AG2546" s="6" t="n">
        <v>42735</v>
      </c>
      <c r="AH2546" s="0" t="n">
        <v>698</v>
      </c>
      <c r="AI2546" s="0" t="n">
        <v>736</v>
      </c>
      <c r="AJ2546" s="6" t="n">
        <v>42735</v>
      </c>
      <c r="AK2546" s="0" t="n">
        <v>35.1</v>
      </c>
      <c r="AL2546" s="6" t="n">
        <v>42735</v>
      </c>
      <c r="AM2546" s="0" t="n">
        <v>9.225</v>
      </c>
      <c r="AN2546" s="0" t="n">
        <v>9.724</v>
      </c>
      <c r="AO2546" s="0" t="n">
        <v>15.924</v>
      </c>
      <c r="AP2546" s="0" t="n">
        <v>17.793</v>
      </c>
      <c r="AQ2546" s="0" t="s">
        <v>816</v>
      </c>
      <c r="AR2546" s="0" t="s">
        <v>58</v>
      </c>
      <c r="AS2546" s="0" t="s">
        <v>77</v>
      </c>
      <c r="AT2546" s="0" t="n">
        <v>50</v>
      </c>
      <c r="AU2546" s="0" t="n">
        <v>58</v>
      </c>
      <c r="AW2546" s="0" t="s">
        <v>13511</v>
      </c>
      <c r="AX2546" s="0" t="s">
        <v>823</v>
      </c>
      <c r="AY2546" s="0" t="s">
        <v>13512</v>
      </c>
    </row>
    <row r="2547" customFormat="false" ht="15" hidden="false" customHeight="false" outlineLevel="0" collapsed="false">
      <c r="A2547" s="0" t="s">
        <v>13513</v>
      </c>
      <c r="B2547" s="0" t="s">
        <v>13514</v>
      </c>
      <c r="C2547" s="0" t="s">
        <v>13515</v>
      </c>
      <c r="E2547" s="1" t="s">
        <v>13515</v>
      </c>
      <c r="G2547" s="5" t="s">
        <v>13515</v>
      </c>
      <c r="H2547" s="5"/>
      <c r="I2547" s="5"/>
      <c r="J2547" s="5"/>
      <c r="K2547" s="5"/>
      <c r="L2547" s="5"/>
      <c r="M2547" s="5"/>
      <c r="N2547" s="5"/>
      <c r="O2547" s="0" t="s">
        <v>13515</v>
      </c>
      <c r="P2547" s="0" t="s">
        <v>13516</v>
      </c>
      <c r="Q2547" s="0" t="s">
        <v>51</v>
      </c>
      <c r="R2547" s="0" t="s">
        <v>52</v>
      </c>
      <c r="S2547" s="0" t="n">
        <v>765</v>
      </c>
      <c r="T2547" s="0" t="n">
        <v>3250</v>
      </c>
      <c r="U2547" s="0" t="n">
        <v>3250</v>
      </c>
      <c r="V2547" s="0" t="n">
        <v>6420</v>
      </c>
      <c r="X2547" s="0" t="n">
        <v>85</v>
      </c>
      <c r="Y2547" s="0" t="s">
        <v>128</v>
      </c>
      <c r="Z2547" s="0" t="n">
        <v>3250</v>
      </c>
      <c r="AA2547" s="0" t="s">
        <v>54</v>
      </c>
      <c r="AB2547" s="0" t="s">
        <v>54</v>
      </c>
      <c r="AC2547" s="0" t="n">
        <v>3.297</v>
      </c>
      <c r="AD2547" s="0" t="s">
        <v>13517</v>
      </c>
      <c r="AG2547" s="6" t="n">
        <v>42369</v>
      </c>
      <c r="AH2547" s="0" t="s">
        <v>56</v>
      </c>
      <c r="AI2547" s="0" t="s">
        <v>56</v>
      </c>
      <c r="AK2547" s="0" t="n">
        <v>3.297</v>
      </c>
      <c r="AL2547" s="6" t="n">
        <v>42369</v>
      </c>
      <c r="AM2547" s="0" t="s">
        <v>56</v>
      </c>
      <c r="AN2547" s="0" t="s">
        <v>56</v>
      </c>
      <c r="AO2547" s="0" t="s">
        <v>56</v>
      </c>
      <c r="AP2547" s="0" t="s">
        <v>56</v>
      </c>
      <c r="AQ2547" s="0" t="s">
        <v>70</v>
      </c>
      <c r="AR2547" s="0" t="s">
        <v>70</v>
      </c>
      <c r="AS2547" s="0" t="s">
        <v>128</v>
      </c>
      <c r="AT2547" s="0" t="n">
        <v>40</v>
      </c>
      <c r="AU2547" s="0" t="n">
        <v>42</v>
      </c>
      <c r="AV2547" s="0" t="s">
        <v>13518</v>
      </c>
      <c r="AX2547" s="0" t="s">
        <v>13518</v>
      </c>
      <c r="AY2547" s="0" t="s">
        <v>13519</v>
      </c>
    </row>
    <row r="2548" customFormat="false" ht="15" hidden="false" customHeight="false" outlineLevel="0" collapsed="false">
      <c r="A2548" s="0" t="s">
        <v>13520</v>
      </c>
      <c r="B2548" s="0" t="s">
        <v>13514</v>
      </c>
      <c r="C2548" s="0" t="s">
        <v>13521</v>
      </c>
      <c r="E2548" s="1" t="s">
        <v>13521</v>
      </c>
      <c r="G2548" s="5" t="s">
        <v>13521</v>
      </c>
      <c r="H2548" s="5"/>
      <c r="I2548" s="5"/>
      <c r="J2548" s="5"/>
      <c r="K2548" s="5"/>
      <c r="L2548" s="5"/>
      <c r="M2548" s="5"/>
      <c r="N2548" s="5"/>
      <c r="O2548" s="0" t="s">
        <v>13522</v>
      </c>
      <c r="P2548" s="0" t="s">
        <v>13523</v>
      </c>
      <c r="Q2548" s="0" t="s">
        <v>51</v>
      </c>
      <c r="R2548" s="0" t="s">
        <v>52</v>
      </c>
      <c r="S2548" s="0" t="n">
        <v>4.653</v>
      </c>
      <c r="T2548" s="0" t="n">
        <v>2841</v>
      </c>
      <c r="U2548" s="0" t="n">
        <v>2841</v>
      </c>
      <c r="V2548" s="0" t="n">
        <v>2573</v>
      </c>
      <c r="X2548" s="0" t="n">
        <v>571</v>
      </c>
      <c r="Y2548" s="0" t="s">
        <v>67</v>
      </c>
      <c r="AA2548" s="0" t="s">
        <v>256</v>
      </c>
      <c r="AB2548" s="0" t="s">
        <v>54</v>
      </c>
      <c r="AD2548" s="0" t="s">
        <v>13517</v>
      </c>
      <c r="AG2548" s="6" t="n">
        <v>42735</v>
      </c>
      <c r="AH2548" s="0" t="n">
        <v>449</v>
      </c>
      <c r="AI2548" s="0" t="n">
        <v>473</v>
      </c>
      <c r="AJ2548" s="6" t="n">
        <v>42735</v>
      </c>
      <c r="AK2548" s="0" t="n">
        <v>24.619</v>
      </c>
      <c r="AL2548" s="6" t="n">
        <v>42735</v>
      </c>
      <c r="AM2548" s="0" t="n">
        <v>4.394</v>
      </c>
      <c r="AN2548" s="0" t="n">
        <v>4.632</v>
      </c>
      <c r="AO2548" s="0" t="s">
        <v>56</v>
      </c>
      <c r="AP2548" s="0" t="s">
        <v>56</v>
      </c>
      <c r="AQ2548" s="0" t="s">
        <v>189</v>
      </c>
      <c r="AR2548" s="0" t="s">
        <v>189</v>
      </c>
      <c r="AS2548" s="0" t="s">
        <v>67</v>
      </c>
      <c r="AT2548" s="0" t="n">
        <v>128</v>
      </c>
      <c r="AU2548" s="0" t="n">
        <v>111</v>
      </c>
      <c r="AV2548" s="0" t="s">
        <v>13518</v>
      </c>
      <c r="AX2548" s="0" t="s">
        <v>13518</v>
      </c>
      <c r="AY2548" s="0" t="s">
        <v>13524</v>
      </c>
    </row>
    <row r="2549" customFormat="false" ht="15" hidden="false" customHeight="false" outlineLevel="0" collapsed="false">
      <c r="A2549" s="0" t="s">
        <v>13525</v>
      </c>
      <c r="B2549" s="0" t="s">
        <v>13514</v>
      </c>
      <c r="C2549" s="0" t="s">
        <v>13526</v>
      </c>
      <c r="E2549" s="1" t="s">
        <v>13526</v>
      </c>
      <c r="G2549" s="5" t="s">
        <v>13526</v>
      </c>
      <c r="H2549" s="5" t="s">
        <v>13527</v>
      </c>
      <c r="I2549" s="5"/>
      <c r="J2549" s="5"/>
      <c r="K2549" s="5"/>
      <c r="L2549" s="5"/>
      <c r="M2549" s="5"/>
      <c r="N2549" s="5"/>
      <c r="Q2549" s="0" t="s">
        <v>51</v>
      </c>
      <c r="R2549" s="0" t="s">
        <v>126</v>
      </c>
      <c r="S2549" s="0" t="s">
        <v>56</v>
      </c>
      <c r="X2549" s="0" t="n">
        <v>0</v>
      </c>
      <c r="Y2549" s="0" t="s">
        <v>512</v>
      </c>
      <c r="AD2549" s="0" t="s">
        <v>13528</v>
      </c>
      <c r="AH2549" s="0" t="s">
        <v>56</v>
      </c>
      <c r="AI2549" s="0" t="s">
        <v>56</v>
      </c>
      <c r="AK2549" s="0" t="s">
        <v>56</v>
      </c>
      <c r="AM2549" s="0" t="s">
        <v>56</v>
      </c>
      <c r="AN2549" s="0" t="s">
        <v>56</v>
      </c>
      <c r="AO2549" s="0" t="s">
        <v>56</v>
      </c>
      <c r="AP2549" s="0" t="s">
        <v>56</v>
      </c>
      <c r="AQ2549" s="0" t="s">
        <v>70</v>
      </c>
      <c r="AR2549" s="0" t="s">
        <v>70</v>
      </c>
      <c r="AS2549" s="0" t="s">
        <v>512</v>
      </c>
      <c r="AT2549" s="0" t="n">
        <v>0</v>
      </c>
      <c r="AU2549" s="0" t="n">
        <v>0</v>
      </c>
    </row>
    <row r="2550" customFormat="false" ht="15" hidden="false" customHeight="false" outlineLevel="0" collapsed="false">
      <c r="A2550" s="0" t="s">
        <v>13529</v>
      </c>
      <c r="B2550" s="0" t="s">
        <v>13530</v>
      </c>
      <c r="C2550" s="0" t="s">
        <v>13531</v>
      </c>
      <c r="E2550" s="1" t="s">
        <v>13531</v>
      </c>
      <c r="G2550" s="5" t="s">
        <v>13531</v>
      </c>
      <c r="H2550" s="5"/>
      <c r="I2550" s="5"/>
      <c r="J2550" s="5"/>
      <c r="K2550" s="5"/>
      <c r="L2550" s="5"/>
      <c r="M2550" s="5"/>
      <c r="N2550" s="5"/>
      <c r="O2550" s="0" t="s">
        <v>13531</v>
      </c>
      <c r="P2550" s="0" t="s">
        <v>13532</v>
      </c>
      <c r="Q2550" s="0" t="s">
        <v>51</v>
      </c>
      <c r="R2550" s="0" t="s">
        <v>52</v>
      </c>
      <c r="S2550" s="0" t="n">
        <v>1.1</v>
      </c>
      <c r="T2550" s="0" t="n">
        <v>2920</v>
      </c>
      <c r="U2550" s="0" t="n">
        <v>2920</v>
      </c>
      <c r="X2550" s="0" t="n">
        <v>92</v>
      </c>
      <c r="Y2550" s="0" t="s">
        <v>53</v>
      </c>
      <c r="Z2550" s="0" t="n">
        <v>2920</v>
      </c>
      <c r="AA2550" s="0" t="s">
        <v>54</v>
      </c>
      <c r="AB2550" s="0" t="s">
        <v>54</v>
      </c>
      <c r="AC2550" s="0" t="n">
        <v>3.259</v>
      </c>
      <c r="AD2550" s="0" t="s">
        <v>13533</v>
      </c>
      <c r="AG2550" s="6" t="n">
        <v>42735</v>
      </c>
      <c r="AH2550" s="0" t="n">
        <v>44</v>
      </c>
      <c r="AI2550" s="0" t="n">
        <v>47</v>
      </c>
      <c r="AJ2550" s="6" t="n">
        <v>42735</v>
      </c>
      <c r="AK2550" s="0" t="n">
        <v>3.259</v>
      </c>
      <c r="AL2550" s="6" t="n">
        <v>42735</v>
      </c>
      <c r="AM2550" s="0" t="n">
        <v>1.015</v>
      </c>
      <c r="AN2550" s="0" t="n">
        <v>1.07</v>
      </c>
      <c r="AO2550" s="0" t="n">
        <v>713</v>
      </c>
      <c r="AP2550" s="0" t="n">
        <v>797</v>
      </c>
      <c r="AQ2550" s="0" t="s">
        <v>197</v>
      </c>
      <c r="AR2550" s="0" t="s">
        <v>58</v>
      </c>
      <c r="AS2550" s="0" t="s">
        <v>53</v>
      </c>
      <c r="AT2550" s="0" t="n">
        <v>51</v>
      </c>
      <c r="AU2550" s="0" t="n">
        <v>52</v>
      </c>
      <c r="AX2550" s="0" t="s">
        <v>13533</v>
      </c>
    </row>
    <row r="2551" customFormat="false" ht="15" hidden="false" customHeight="false" outlineLevel="0" collapsed="false">
      <c r="A2551" s="0" t="s">
        <v>13534</v>
      </c>
      <c r="B2551" s="0" t="s">
        <v>13530</v>
      </c>
      <c r="C2551" s="0" t="s">
        <v>13535</v>
      </c>
      <c r="D2551" s="1" t="s">
        <v>13536</v>
      </c>
      <c r="E2551" s="1" t="s">
        <v>13536</v>
      </c>
      <c r="G2551" s="5" t="s">
        <v>13536</v>
      </c>
      <c r="H2551" s="5"/>
      <c r="I2551" s="5"/>
      <c r="J2551" s="5"/>
      <c r="K2551" s="5"/>
      <c r="L2551" s="5"/>
      <c r="M2551" s="5"/>
      <c r="N2551" s="5"/>
      <c r="O2551" s="0" t="s">
        <v>13537</v>
      </c>
      <c r="P2551" s="0" t="s">
        <v>13538</v>
      </c>
      <c r="Q2551" s="0" t="s">
        <v>51</v>
      </c>
      <c r="R2551" s="0" t="s">
        <v>52</v>
      </c>
      <c r="S2551" s="0" t="n">
        <v>192</v>
      </c>
      <c r="T2551" s="0" t="n">
        <v>2651</v>
      </c>
      <c r="U2551" s="0" t="n">
        <v>2651</v>
      </c>
      <c r="X2551" s="0" t="n">
        <v>8</v>
      </c>
      <c r="Y2551" s="0" t="s">
        <v>195</v>
      </c>
      <c r="Z2551" s="0" t="n">
        <v>2611</v>
      </c>
      <c r="AA2551" s="0" t="s">
        <v>120</v>
      </c>
      <c r="AB2551" s="0" t="s">
        <v>13539</v>
      </c>
      <c r="AC2551" s="0" t="n">
        <v>5.679</v>
      </c>
      <c r="AD2551" s="0" t="s">
        <v>13540</v>
      </c>
      <c r="AG2551" s="6" t="n">
        <v>42004</v>
      </c>
      <c r="AH2551" s="0" t="n">
        <v>-3</v>
      </c>
      <c r="AI2551" s="0" t="n">
        <v>-4</v>
      </c>
      <c r="AJ2551" s="6" t="n">
        <v>42369</v>
      </c>
      <c r="AK2551" s="0" t="n">
        <v>637</v>
      </c>
      <c r="AL2551" s="6" t="n">
        <v>42369</v>
      </c>
      <c r="AM2551" s="0" t="n">
        <v>177</v>
      </c>
      <c r="AN2551" s="0" t="n">
        <v>192</v>
      </c>
      <c r="AO2551" s="0" t="s">
        <v>56</v>
      </c>
      <c r="AP2551" s="0" t="s">
        <v>56</v>
      </c>
      <c r="AQ2551" s="0" t="s">
        <v>70</v>
      </c>
      <c r="AR2551" s="0" t="s">
        <v>70</v>
      </c>
      <c r="AS2551" s="0" t="s">
        <v>195</v>
      </c>
      <c r="AT2551" s="0" t="n">
        <v>30</v>
      </c>
      <c r="AU2551" s="0" t="n">
        <v>3</v>
      </c>
      <c r="AV2551" s="0" t="s">
        <v>13541</v>
      </c>
      <c r="AX2551" s="0" t="s">
        <v>13533</v>
      </c>
      <c r="AY2551" s="0" t="s">
        <v>13542</v>
      </c>
    </row>
    <row r="2552" customFormat="false" ht="15" hidden="false" customHeight="false" outlineLevel="0" collapsed="false">
      <c r="A2552" s="0" t="s">
        <v>13543</v>
      </c>
      <c r="B2552" s="0" t="s">
        <v>13530</v>
      </c>
      <c r="C2552" s="0" t="s">
        <v>13544</v>
      </c>
      <c r="E2552" s="1" t="s">
        <v>13544</v>
      </c>
      <c r="G2552" s="5" t="s">
        <v>13544</v>
      </c>
      <c r="H2552" s="5"/>
      <c r="I2552" s="5"/>
      <c r="J2552" s="5"/>
      <c r="K2552" s="5"/>
      <c r="L2552" s="5"/>
      <c r="M2552" s="5"/>
      <c r="N2552" s="5"/>
      <c r="O2552" s="0" t="s">
        <v>3779</v>
      </c>
      <c r="P2552" s="0" t="s">
        <v>3780</v>
      </c>
      <c r="Q2552" s="0" t="s">
        <v>51</v>
      </c>
      <c r="R2552" s="0" t="s">
        <v>119</v>
      </c>
      <c r="S2552" s="0" t="n">
        <v>0</v>
      </c>
      <c r="T2552" s="0" t="n">
        <v>8290</v>
      </c>
      <c r="U2552" s="0" t="n">
        <v>8290</v>
      </c>
      <c r="X2552" s="0" t="n">
        <v>26</v>
      </c>
      <c r="Y2552" s="0" t="s">
        <v>67</v>
      </c>
      <c r="Z2552" s="0" t="n">
        <v>8290</v>
      </c>
      <c r="AA2552" s="0" t="s">
        <v>54</v>
      </c>
      <c r="AB2552" s="0" t="s">
        <v>54</v>
      </c>
      <c r="AD2552" s="0" t="s">
        <v>13533</v>
      </c>
      <c r="AG2552" s="6" t="n">
        <v>42369</v>
      </c>
      <c r="AH2552" s="0" t="n">
        <v>42</v>
      </c>
      <c r="AI2552" s="0" t="n">
        <v>45</v>
      </c>
      <c r="AJ2552" s="6" t="n">
        <v>42369</v>
      </c>
      <c r="AK2552" s="0" t="s">
        <v>56</v>
      </c>
      <c r="AM2552" s="0" t="n">
        <v>110</v>
      </c>
      <c r="AN2552" s="0" t="n">
        <v>120</v>
      </c>
      <c r="AO2552" s="0" t="s">
        <v>56</v>
      </c>
      <c r="AP2552" s="0" t="s">
        <v>56</v>
      </c>
      <c r="AQ2552" s="0" t="s">
        <v>70</v>
      </c>
      <c r="AR2552" s="0" t="s">
        <v>70</v>
      </c>
      <c r="AS2552" s="0" t="s">
        <v>67</v>
      </c>
      <c r="AT2552" s="0" t="n">
        <v>23</v>
      </c>
      <c r="AU2552" s="0" t="n">
        <v>1</v>
      </c>
      <c r="AX2552" s="0" t="s">
        <v>13533</v>
      </c>
    </row>
    <row r="2553" customFormat="false" ht="15" hidden="false" customHeight="false" outlineLevel="0" collapsed="false">
      <c r="A2553" s="0" t="s">
        <v>13545</v>
      </c>
      <c r="B2553" s="0" t="s">
        <v>13530</v>
      </c>
      <c r="C2553" s="0" t="s">
        <v>13546</v>
      </c>
      <c r="E2553" s="1" t="s">
        <v>13546</v>
      </c>
      <c r="G2553" s="5" t="s">
        <v>13546</v>
      </c>
      <c r="H2553" s="5"/>
      <c r="I2553" s="5"/>
      <c r="J2553" s="5"/>
      <c r="K2553" s="5"/>
      <c r="L2553" s="5"/>
      <c r="M2553" s="5"/>
      <c r="N2553" s="5"/>
      <c r="O2553" s="0" t="s">
        <v>13546</v>
      </c>
      <c r="P2553" s="0" t="s">
        <v>13547</v>
      </c>
      <c r="Q2553" s="0" t="s">
        <v>718</v>
      </c>
      <c r="R2553" s="0" t="s">
        <v>52</v>
      </c>
      <c r="S2553" s="0" t="n">
        <v>179</v>
      </c>
      <c r="T2553" s="0" t="n">
        <v>6619</v>
      </c>
      <c r="U2553" s="0" t="n">
        <v>6619</v>
      </c>
      <c r="W2553" s="0" t="s">
        <v>13548</v>
      </c>
      <c r="X2553" s="0" t="n">
        <v>36</v>
      </c>
      <c r="Y2553" s="0" t="s">
        <v>77</v>
      </c>
      <c r="Z2553" s="0" t="n">
        <v>6619</v>
      </c>
      <c r="AA2553" s="0" t="s">
        <v>54</v>
      </c>
      <c r="AB2553" s="0" t="s">
        <v>54</v>
      </c>
      <c r="AC2553" s="0" t="n">
        <v>642</v>
      </c>
      <c r="AD2553" s="0" t="s">
        <v>13533</v>
      </c>
      <c r="AG2553" s="6" t="n">
        <v>42735</v>
      </c>
      <c r="AH2553" s="0" t="n">
        <v>-31</v>
      </c>
      <c r="AI2553" s="0" t="n">
        <v>-33</v>
      </c>
      <c r="AJ2553" s="6" t="n">
        <v>42735</v>
      </c>
      <c r="AK2553" s="0" t="n">
        <v>642</v>
      </c>
      <c r="AL2553" s="6" t="n">
        <v>42735</v>
      </c>
      <c r="AM2553" s="0" t="n">
        <v>152</v>
      </c>
      <c r="AN2553" s="0" t="n">
        <v>160</v>
      </c>
      <c r="AO2553" s="0" t="n">
        <v>53</v>
      </c>
      <c r="AP2553" s="0" t="n">
        <v>60</v>
      </c>
      <c r="AQ2553" s="0" t="s">
        <v>197</v>
      </c>
      <c r="AR2553" s="0" t="s">
        <v>58</v>
      </c>
      <c r="AS2553" s="0" t="s">
        <v>77</v>
      </c>
      <c r="AT2553" s="0" t="n">
        <v>19</v>
      </c>
      <c r="AU2553" s="0" t="n">
        <v>18</v>
      </c>
      <c r="AX2553" s="0" t="s">
        <v>13533</v>
      </c>
    </row>
    <row r="2554" customFormat="false" ht="15" hidden="false" customHeight="false" outlineLevel="0" collapsed="false">
      <c r="A2554" s="0" t="s">
        <v>13549</v>
      </c>
      <c r="B2554" s="0" t="s">
        <v>13530</v>
      </c>
      <c r="C2554" s="0" t="s">
        <v>13550</v>
      </c>
      <c r="E2554" s="1" t="s">
        <v>13550</v>
      </c>
      <c r="G2554" s="5" t="s">
        <v>13550</v>
      </c>
      <c r="H2554" s="5" t="s">
        <v>13551</v>
      </c>
      <c r="I2554" s="5"/>
      <c r="J2554" s="5"/>
      <c r="K2554" s="5"/>
      <c r="L2554" s="5"/>
      <c r="M2554" s="5"/>
      <c r="N2554" s="5"/>
      <c r="O2554" s="0" t="s">
        <v>13550</v>
      </c>
      <c r="P2554" s="0" t="s">
        <v>13552</v>
      </c>
      <c r="Q2554" s="0" t="s">
        <v>51</v>
      </c>
      <c r="R2554" s="0" t="s">
        <v>52</v>
      </c>
      <c r="S2554" s="0" t="n">
        <v>826</v>
      </c>
      <c r="T2554" s="0" t="n">
        <v>2593</v>
      </c>
      <c r="U2554" s="0" t="n">
        <v>2593</v>
      </c>
      <c r="X2554" s="0" t="n">
        <v>60</v>
      </c>
      <c r="Y2554" s="0" t="s">
        <v>53</v>
      </c>
      <c r="Z2554" s="0" t="n">
        <v>2593</v>
      </c>
      <c r="AA2554" s="0" t="s">
        <v>54</v>
      </c>
      <c r="AB2554" s="0" t="s">
        <v>54</v>
      </c>
      <c r="AC2554" s="0" t="n">
        <v>5.062</v>
      </c>
      <c r="AD2554" s="0" t="s">
        <v>13533</v>
      </c>
      <c r="AG2554" s="6" t="n">
        <v>42643</v>
      </c>
      <c r="AH2554" s="0" t="n">
        <v>48</v>
      </c>
      <c r="AI2554" s="0" t="n">
        <v>54</v>
      </c>
      <c r="AJ2554" s="6" t="n">
        <v>42643</v>
      </c>
      <c r="AK2554" s="0" t="n">
        <v>5.062</v>
      </c>
      <c r="AL2554" s="6" t="n">
        <v>42643</v>
      </c>
      <c r="AM2554" s="0" t="n">
        <v>937</v>
      </c>
      <c r="AN2554" s="0" t="n">
        <v>1.046</v>
      </c>
      <c r="AO2554" s="0" t="n">
        <v>1.45</v>
      </c>
      <c r="AP2554" s="0" t="n">
        <v>1.621</v>
      </c>
      <c r="AQ2554" s="0" t="s">
        <v>197</v>
      </c>
      <c r="AR2554" s="0" t="s">
        <v>58</v>
      </c>
      <c r="AS2554" s="0" t="s">
        <v>53</v>
      </c>
      <c r="AT2554" s="0" t="n">
        <v>40</v>
      </c>
      <c r="AU2554" s="0" t="n">
        <v>39</v>
      </c>
      <c r="AX2554" s="0" t="s">
        <v>13533</v>
      </c>
    </row>
    <row r="2555" customFormat="false" ht="15" hidden="false" customHeight="false" outlineLevel="0" collapsed="false">
      <c r="A2555" s="0" t="s">
        <v>13553</v>
      </c>
      <c r="B2555" s="0" t="s">
        <v>13530</v>
      </c>
      <c r="C2555" s="0" t="s">
        <v>13554</v>
      </c>
      <c r="E2555" s="1" t="s">
        <v>13554</v>
      </c>
      <c r="G2555" s="5" t="s">
        <v>13554</v>
      </c>
      <c r="H2555" s="5"/>
      <c r="I2555" s="5"/>
      <c r="J2555" s="5"/>
      <c r="K2555" s="5"/>
      <c r="L2555" s="5"/>
      <c r="M2555" s="5"/>
      <c r="N2555" s="5"/>
      <c r="O2555" s="0" t="s">
        <v>13554</v>
      </c>
      <c r="P2555" s="0" t="s">
        <v>13555</v>
      </c>
      <c r="Q2555" s="0" t="s">
        <v>51</v>
      </c>
      <c r="R2555" s="0" t="s">
        <v>52</v>
      </c>
      <c r="S2555" s="0" t="n">
        <v>172</v>
      </c>
      <c r="T2555" s="0" t="n">
        <v>2790</v>
      </c>
      <c r="U2555" s="0" t="n">
        <v>2790</v>
      </c>
      <c r="W2555" s="0" t="s">
        <v>13556</v>
      </c>
      <c r="X2555" s="0" t="n">
        <v>36</v>
      </c>
      <c r="Y2555" s="0" t="s">
        <v>1154</v>
      </c>
      <c r="Z2555" s="0" t="n">
        <v>2790</v>
      </c>
      <c r="AA2555" s="0" t="s">
        <v>54</v>
      </c>
      <c r="AB2555" s="0" t="s">
        <v>54</v>
      </c>
      <c r="AC2555" s="0" t="n">
        <v>449</v>
      </c>
      <c r="AD2555" s="0" t="s">
        <v>13533</v>
      </c>
      <c r="AG2555" s="6" t="n">
        <v>42735</v>
      </c>
      <c r="AH2555" s="0" t="n">
        <v>-57</v>
      </c>
      <c r="AI2555" s="0" t="n">
        <v>-61</v>
      </c>
      <c r="AJ2555" s="6" t="n">
        <v>42735</v>
      </c>
      <c r="AK2555" s="0" t="n">
        <v>449</v>
      </c>
      <c r="AL2555" s="6" t="n">
        <v>42735</v>
      </c>
      <c r="AM2555" s="0" t="n">
        <v>100</v>
      </c>
      <c r="AN2555" s="0" t="n">
        <v>105</v>
      </c>
      <c r="AO2555" s="0" t="n">
        <v>1</v>
      </c>
      <c r="AP2555" s="0" t="n">
        <v>1</v>
      </c>
      <c r="AQ2555" s="0" t="s">
        <v>197</v>
      </c>
      <c r="AR2555" s="0" t="s">
        <v>58</v>
      </c>
      <c r="AS2555" s="0" t="s">
        <v>1154</v>
      </c>
      <c r="AT2555" s="0" t="n">
        <v>20</v>
      </c>
      <c r="AU2555" s="0" t="n">
        <v>20</v>
      </c>
      <c r="AX2555" s="0" t="s">
        <v>13533</v>
      </c>
    </row>
    <row r="2556" customFormat="false" ht="15" hidden="false" customHeight="false" outlineLevel="0" collapsed="false">
      <c r="A2556" s="0" t="s">
        <v>13557</v>
      </c>
      <c r="B2556" s="0" t="s">
        <v>13530</v>
      </c>
      <c r="C2556" s="0" t="s">
        <v>13558</v>
      </c>
      <c r="E2556" s="1" t="s">
        <v>13558</v>
      </c>
      <c r="G2556" s="5" t="s">
        <v>13558</v>
      </c>
      <c r="H2556" s="5"/>
      <c r="I2556" s="5"/>
      <c r="J2556" s="5"/>
      <c r="K2556" s="5"/>
      <c r="L2556" s="5"/>
      <c r="M2556" s="5"/>
      <c r="N2556" s="5"/>
      <c r="O2556" s="0" t="s">
        <v>13558</v>
      </c>
      <c r="P2556" s="0" t="s">
        <v>13559</v>
      </c>
      <c r="Q2556" s="0" t="s">
        <v>51</v>
      </c>
      <c r="R2556" s="0" t="s">
        <v>52</v>
      </c>
      <c r="S2556" s="0" t="n">
        <v>3.717</v>
      </c>
      <c r="T2556" s="0" t="n">
        <v>2016</v>
      </c>
      <c r="U2556" s="0" t="n">
        <v>2016</v>
      </c>
      <c r="V2556" s="0" t="n">
        <v>2017</v>
      </c>
      <c r="X2556" s="0" t="n">
        <v>104</v>
      </c>
      <c r="Y2556" s="0" t="s">
        <v>128</v>
      </c>
      <c r="Z2556" s="0" t="n">
        <v>2016</v>
      </c>
      <c r="AA2556" s="0" t="s">
        <v>54</v>
      </c>
      <c r="AB2556" s="0" t="s">
        <v>54</v>
      </c>
      <c r="AC2556" s="0" t="n">
        <v>2.197</v>
      </c>
      <c r="AD2556" s="0" t="s">
        <v>13560</v>
      </c>
      <c r="AG2556" s="6" t="n">
        <v>42735</v>
      </c>
      <c r="AH2556" s="0" t="n">
        <v>302</v>
      </c>
      <c r="AI2556" s="0" t="n">
        <v>318</v>
      </c>
      <c r="AJ2556" s="6" t="n">
        <v>42735</v>
      </c>
      <c r="AK2556" s="0" t="n">
        <v>2.197</v>
      </c>
      <c r="AL2556" s="6" t="n">
        <v>42735</v>
      </c>
      <c r="AM2556" s="0" t="n">
        <v>2.286</v>
      </c>
      <c r="AN2556" s="0" t="n">
        <v>2.409</v>
      </c>
      <c r="AO2556" s="0" t="n">
        <v>2.577</v>
      </c>
      <c r="AP2556" s="0" t="n">
        <v>2.879</v>
      </c>
      <c r="AQ2556" s="0" t="s">
        <v>831</v>
      </c>
      <c r="AR2556" s="0" t="s">
        <v>58</v>
      </c>
      <c r="AS2556" s="0" t="s">
        <v>128</v>
      </c>
      <c r="AT2556" s="0" t="n">
        <v>47</v>
      </c>
      <c r="AU2556" s="0" t="n">
        <v>46</v>
      </c>
      <c r="AV2556" s="0" t="s">
        <v>13561</v>
      </c>
      <c r="AW2556" s="0" t="s">
        <v>13533</v>
      </c>
      <c r="AX2556" s="0" t="s">
        <v>13533</v>
      </c>
    </row>
    <row r="2557" customFormat="false" ht="15" hidden="false" customHeight="false" outlineLevel="0" collapsed="false">
      <c r="A2557" s="0" t="s">
        <v>13562</v>
      </c>
      <c r="B2557" s="0" t="s">
        <v>13530</v>
      </c>
      <c r="C2557" s="0" t="s">
        <v>13563</v>
      </c>
      <c r="E2557" s="1" t="s">
        <v>13563</v>
      </c>
      <c r="G2557" s="5" t="s">
        <v>13563</v>
      </c>
      <c r="H2557" s="5"/>
      <c r="I2557" s="5"/>
      <c r="J2557" s="5"/>
      <c r="K2557" s="5"/>
      <c r="L2557" s="5"/>
      <c r="M2557" s="5"/>
      <c r="N2557" s="5"/>
      <c r="O2557" s="0" t="s">
        <v>13563</v>
      </c>
      <c r="P2557" s="0" t="s">
        <v>13564</v>
      </c>
      <c r="Q2557" s="0" t="s">
        <v>51</v>
      </c>
      <c r="R2557" s="0" t="s">
        <v>52</v>
      </c>
      <c r="S2557" s="0" t="s">
        <v>56</v>
      </c>
      <c r="T2557" s="0" t="n">
        <v>2410</v>
      </c>
      <c r="U2557" s="0" t="n">
        <v>2410</v>
      </c>
      <c r="X2557" s="0" t="n">
        <v>138</v>
      </c>
      <c r="Y2557" s="0" t="s">
        <v>77</v>
      </c>
      <c r="Z2557" s="0" t="n">
        <v>2410</v>
      </c>
      <c r="AA2557" s="0" t="s">
        <v>54</v>
      </c>
      <c r="AB2557" s="0" t="s">
        <v>54</v>
      </c>
      <c r="AC2557" s="0" t="n">
        <v>75</v>
      </c>
      <c r="AD2557" s="0" t="s">
        <v>13533</v>
      </c>
      <c r="AH2557" s="0" t="s">
        <v>56</v>
      </c>
      <c r="AI2557" s="0" t="s">
        <v>56</v>
      </c>
      <c r="AK2557" s="0" t="n">
        <v>75</v>
      </c>
      <c r="AL2557" s="0" t="n">
        <v>2017</v>
      </c>
      <c r="AM2557" s="0" t="s">
        <v>56</v>
      </c>
      <c r="AN2557" s="0" t="s">
        <v>56</v>
      </c>
      <c r="AO2557" s="0" t="n">
        <v>3.152</v>
      </c>
      <c r="AP2557" s="0" t="n">
        <v>3.522</v>
      </c>
      <c r="AQ2557" s="0" t="s">
        <v>13565</v>
      </c>
      <c r="AR2557" s="0" t="s">
        <v>58</v>
      </c>
      <c r="AS2557" s="0" t="s">
        <v>77</v>
      </c>
      <c r="AT2557" s="0" t="n">
        <v>39</v>
      </c>
      <c r="AU2557" s="0" t="n">
        <v>40</v>
      </c>
      <c r="AV2557" s="0" t="s">
        <v>13566</v>
      </c>
      <c r="AX2557" s="0" t="s">
        <v>13533</v>
      </c>
    </row>
    <row r="2558" customFormat="false" ht="15" hidden="false" customHeight="false" outlineLevel="0" collapsed="false">
      <c r="A2558" s="0" t="s">
        <v>13567</v>
      </c>
      <c r="B2558" s="0" t="s">
        <v>13530</v>
      </c>
      <c r="C2558" s="0" t="s">
        <v>13568</v>
      </c>
      <c r="E2558" s="1" t="s">
        <v>13568</v>
      </c>
      <c r="G2558" s="5" t="s">
        <v>13568</v>
      </c>
      <c r="H2558" s="5"/>
      <c r="I2558" s="5"/>
      <c r="J2558" s="5"/>
      <c r="K2558" s="5"/>
      <c r="L2558" s="5"/>
      <c r="M2558" s="5"/>
      <c r="N2558" s="5"/>
      <c r="O2558" s="0" t="s">
        <v>13568</v>
      </c>
      <c r="P2558" s="0" t="s">
        <v>13569</v>
      </c>
      <c r="Q2558" s="0" t="s">
        <v>51</v>
      </c>
      <c r="R2558" s="0" t="s">
        <v>52</v>
      </c>
      <c r="S2558" s="0" t="s">
        <v>56</v>
      </c>
      <c r="T2558" s="0" t="n">
        <v>8290</v>
      </c>
      <c r="U2558" s="0" t="n">
        <v>8290</v>
      </c>
      <c r="X2558" s="0" t="n">
        <v>433</v>
      </c>
      <c r="Y2558" s="0" t="s">
        <v>53</v>
      </c>
      <c r="Z2558" s="0" t="n">
        <v>8290</v>
      </c>
      <c r="AA2558" s="0" t="s">
        <v>54</v>
      </c>
      <c r="AB2558" s="0" t="s">
        <v>54</v>
      </c>
      <c r="AC2558" s="0" t="n">
        <v>1</v>
      </c>
      <c r="AD2558" s="0" t="s">
        <v>13533</v>
      </c>
      <c r="AH2558" s="0" t="s">
        <v>56</v>
      </c>
      <c r="AI2558" s="0" t="s">
        <v>56</v>
      </c>
      <c r="AK2558" s="0" t="n">
        <v>1</v>
      </c>
      <c r="AL2558" s="0" t="n">
        <v>2017</v>
      </c>
      <c r="AM2558" s="0" t="s">
        <v>56</v>
      </c>
      <c r="AN2558" s="0" t="s">
        <v>56</v>
      </c>
      <c r="AO2558" s="0" t="n">
        <v>5.032</v>
      </c>
      <c r="AP2558" s="0" t="n">
        <v>5.622</v>
      </c>
      <c r="AQ2558" s="0" t="s">
        <v>816</v>
      </c>
      <c r="AR2558" s="0" t="s">
        <v>58</v>
      </c>
      <c r="AS2558" s="0" t="s">
        <v>53</v>
      </c>
      <c r="AT2558" s="0" t="n">
        <v>107</v>
      </c>
      <c r="AU2558" s="0" t="n">
        <v>107</v>
      </c>
      <c r="AV2558" s="0" t="s">
        <v>13533</v>
      </c>
      <c r="AX2558" s="0" t="s">
        <v>13533</v>
      </c>
    </row>
    <row r="2559" customFormat="false" ht="15" hidden="false" customHeight="false" outlineLevel="0" collapsed="false">
      <c r="A2559" s="0" t="s">
        <v>13570</v>
      </c>
      <c r="B2559" s="0" t="s">
        <v>13530</v>
      </c>
      <c r="C2559" s="0" t="s">
        <v>13571</v>
      </c>
      <c r="E2559" s="1" t="s">
        <v>13571</v>
      </c>
      <c r="G2559" s="5" t="s">
        <v>13571</v>
      </c>
      <c r="H2559" s="5" t="s">
        <v>13572</v>
      </c>
      <c r="I2559" s="5" t="s">
        <v>13573</v>
      </c>
      <c r="J2559" s="5" t="s">
        <v>13574</v>
      </c>
      <c r="K2559" s="5"/>
      <c r="L2559" s="5"/>
      <c r="M2559" s="5"/>
      <c r="N2559" s="5"/>
      <c r="O2559" s="0" t="s">
        <v>13575</v>
      </c>
      <c r="P2559" s="0" t="s">
        <v>13576</v>
      </c>
      <c r="Q2559" s="0" t="s">
        <v>51</v>
      </c>
      <c r="R2559" s="0" t="s">
        <v>52</v>
      </c>
      <c r="S2559" s="0" t="n">
        <v>1.092</v>
      </c>
      <c r="T2559" s="0" t="n">
        <v>2059</v>
      </c>
      <c r="U2559" s="0" t="n">
        <v>2059</v>
      </c>
      <c r="V2559" s="0" t="n">
        <v>2013</v>
      </c>
      <c r="W2559" s="0" t="s">
        <v>13577</v>
      </c>
      <c r="X2559" s="0" t="n">
        <v>69</v>
      </c>
      <c r="Y2559" s="0" t="s">
        <v>67</v>
      </c>
      <c r="Z2559" s="0" t="n">
        <v>8290</v>
      </c>
      <c r="AA2559" s="0" t="s">
        <v>13578</v>
      </c>
      <c r="AB2559" s="0" t="s">
        <v>56</v>
      </c>
      <c r="AD2559" s="0" t="s">
        <v>13579</v>
      </c>
      <c r="AG2559" s="6" t="n">
        <v>42735</v>
      </c>
      <c r="AH2559" s="0" t="n">
        <v>45</v>
      </c>
      <c r="AI2559" s="0" t="n">
        <v>47</v>
      </c>
      <c r="AJ2559" s="6" t="n">
        <v>42735</v>
      </c>
      <c r="AK2559" s="0" t="n">
        <v>1.46</v>
      </c>
      <c r="AL2559" s="6" t="n">
        <v>42735</v>
      </c>
      <c r="AM2559" s="0" t="n">
        <v>999</v>
      </c>
      <c r="AN2559" s="0" t="n">
        <v>1.053</v>
      </c>
      <c r="AO2559" s="0" t="n">
        <v>1.017</v>
      </c>
      <c r="AP2559" s="0" t="n">
        <v>1.136</v>
      </c>
      <c r="AQ2559" s="0" t="s">
        <v>831</v>
      </c>
      <c r="AR2559" s="0" t="s">
        <v>58</v>
      </c>
      <c r="AS2559" s="0" t="s">
        <v>67</v>
      </c>
      <c r="AT2559" s="0" t="n">
        <v>35</v>
      </c>
      <c r="AU2559" s="0" t="n">
        <v>18</v>
      </c>
      <c r="AV2559" s="0" t="s">
        <v>13561</v>
      </c>
      <c r="AX2559" s="0" t="s">
        <v>13533</v>
      </c>
      <c r="AY2559" s="0" t="s">
        <v>13580</v>
      </c>
    </row>
    <row r="2560" customFormat="false" ht="15" hidden="false" customHeight="false" outlineLevel="0" collapsed="false">
      <c r="A2560" s="0" t="s">
        <v>13581</v>
      </c>
      <c r="B2560" s="0" t="s">
        <v>13530</v>
      </c>
      <c r="C2560" s="0" t="s">
        <v>13582</v>
      </c>
      <c r="E2560" s="1" t="s">
        <v>13582</v>
      </c>
      <c r="G2560" s="5" t="s">
        <v>13582</v>
      </c>
      <c r="H2560" s="5" t="s">
        <v>13583</v>
      </c>
      <c r="I2560" s="5" t="s">
        <v>13584</v>
      </c>
      <c r="J2560" s="5"/>
      <c r="K2560" s="5"/>
      <c r="L2560" s="5"/>
      <c r="M2560" s="5"/>
      <c r="N2560" s="5"/>
      <c r="O2560" s="0" t="s">
        <v>13585</v>
      </c>
      <c r="P2560" s="0" t="s">
        <v>13586</v>
      </c>
      <c r="Q2560" s="0" t="s">
        <v>51</v>
      </c>
      <c r="R2560" s="0" t="s">
        <v>52</v>
      </c>
      <c r="S2560" s="0" t="n">
        <v>2.674</v>
      </c>
      <c r="T2560" s="0" t="n">
        <v>7211</v>
      </c>
      <c r="U2560" s="0" t="n">
        <v>7211</v>
      </c>
      <c r="W2560" s="0" t="s">
        <v>13587</v>
      </c>
      <c r="X2560" s="0" t="n">
        <v>998</v>
      </c>
      <c r="Y2560" s="0" t="s">
        <v>67</v>
      </c>
      <c r="Z2560" s="0" t="s">
        <v>120</v>
      </c>
      <c r="AA2560" s="0" t="s">
        <v>120</v>
      </c>
      <c r="AB2560" s="0" t="s">
        <v>56</v>
      </c>
      <c r="AC2560" s="0" t="s">
        <v>120</v>
      </c>
      <c r="AD2560" s="0" t="s">
        <v>13533</v>
      </c>
      <c r="AG2560" s="6" t="n">
        <v>42735</v>
      </c>
      <c r="AH2560" s="0" t="n">
        <v>174</v>
      </c>
      <c r="AI2560" s="0" t="n">
        <v>183</v>
      </c>
      <c r="AJ2560" s="6" t="n">
        <v>42735</v>
      </c>
      <c r="AK2560" s="0" t="n">
        <v>23.401</v>
      </c>
      <c r="AL2560" s="6" t="n">
        <v>42735</v>
      </c>
      <c r="AM2560" s="0" t="n">
        <v>4.129</v>
      </c>
      <c r="AN2560" s="0" t="n">
        <v>4.353</v>
      </c>
      <c r="AO2560" s="0" t="n">
        <v>8.689</v>
      </c>
      <c r="AP2560" s="0" t="n">
        <v>9.709</v>
      </c>
      <c r="AQ2560" s="0" t="s">
        <v>803</v>
      </c>
      <c r="AR2560" s="0" t="s">
        <v>58</v>
      </c>
      <c r="AS2560" s="0" t="s">
        <v>67</v>
      </c>
      <c r="AT2560" s="0" t="n">
        <v>686</v>
      </c>
      <c r="AU2560" s="0" t="n">
        <v>72</v>
      </c>
      <c r="AX2560" s="0" t="s">
        <v>13533</v>
      </c>
    </row>
    <row r="2561" customFormat="false" ht="15" hidden="false" customHeight="false" outlineLevel="0" collapsed="false">
      <c r="A2561" s="0" t="s">
        <v>13588</v>
      </c>
      <c r="B2561" s="0" t="s">
        <v>13530</v>
      </c>
      <c r="C2561" s="0" t="s">
        <v>13589</v>
      </c>
      <c r="E2561" s="1" t="s">
        <v>13589</v>
      </c>
      <c r="G2561" s="5" t="s">
        <v>13589</v>
      </c>
      <c r="H2561" s="5"/>
      <c r="I2561" s="5"/>
      <c r="J2561" s="5"/>
      <c r="K2561" s="5"/>
      <c r="L2561" s="5"/>
      <c r="M2561" s="5"/>
      <c r="N2561" s="5"/>
      <c r="O2561" s="0" t="s">
        <v>13589</v>
      </c>
      <c r="P2561" s="0" t="s">
        <v>13590</v>
      </c>
      <c r="Q2561" s="0" t="s">
        <v>51</v>
      </c>
      <c r="R2561" s="0" t="s">
        <v>52</v>
      </c>
      <c r="S2561" s="0" t="n">
        <v>170</v>
      </c>
      <c r="T2561" s="0" t="n">
        <v>6209</v>
      </c>
      <c r="U2561" s="0" t="n">
        <v>6209</v>
      </c>
      <c r="W2561" s="0" t="s">
        <v>13591</v>
      </c>
      <c r="X2561" s="0" t="n">
        <v>87</v>
      </c>
      <c r="Y2561" s="0" t="s">
        <v>53</v>
      </c>
      <c r="Z2561" s="0" t="n">
        <v>6209</v>
      </c>
      <c r="AA2561" s="0" t="s">
        <v>54</v>
      </c>
      <c r="AB2561" s="0" t="s">
        <v>54</v>
      </c>
      <c r="AC2561" s="0" t="n">
        <v>1.085</v>
      </c>
      <c r="AD2561" s="0" t="s">
        <v>13592</v>
      </c>
      <c r="AG2561" s="6" t="n">
        <v>42735</v>
      </c>
      <c r="AH2561" s="0" t="n">
        <v>10</v>
      </c>
      <c r="AI2561" s="0" t="n">
        <v>11</v>
      </c>
      <c r="AJ2561" s="6" t="n">
        <v>42735</v>
      </c>
      <c r="AK2561" s="0" t="n">
        <v>1.085</v>
      </c>
      <c r="AL2561" s="6" t="n">
        <v>42735</v>
      </c>
      <c r="AM2561" s="0" t="n">
        <v>230</v>
      </c>
      <c r="AN2561" s="0" t="n">
        <v>242</v>
      </c>
      <c r="AO2561" s="0" t="n">
        <v>358</v>
      </c>
      <c r="AP2561" s="0" t="n">
        <v>400</v>
      </c>
      <c r="AQ2561" s="0" t="s">
        <v>803</v>
      </c>
      <c r="AR2561" s="0" t="s">
        <v>58</v>
      </c>
      <c r="AS2561" s="0" t="s">
        <v>53</v>
      </c>
      <c r="AT2561" s="0" t="n">
        <v>53</v>
      </c>
      <c r="AU2561" s="0" t="n">
        <v>54</v>
      </c>
      <c r="AX2561" s="0" t="s">
        <v>13533</v>
      </c>
    </row>
    <row r="2562" customFormat="false" ht="15" hidden="false" customHeight="false" outlineLevel="0" collapsed="false">
      <c r="A2562" s="0" t="s">
        <v>13593</v>
      </c>
      <c r="B2562" s="0" t="s">
        <v>13530</v>
      </c>
      <c r="C2562" s="0" t="s">
        <v>13594</v>
      </c>
      <c r="E2562" s="1" t="s">
        <v>13594</v>
      </c>
      <c r="F2562" s="1" t="s">
        <v>13595</v>
      </c>
      <c r="G2562" s="5" t="s">
        <v>13595</v>
      </c>
      <c r="H2562" s="5"/>
      <c r="I2562" s="5"/>
      <c r="J2562" s="5"/>
      <c r="K2562" s="5"/>
      <c r="L2562" s="5"/>
      <c r="M2562" s="5"/>
      <c r="N2562" s="5"/>
      <c r="O2562" s="0" t="s">
        <v>13596</v>
      </c>
      <c r="P2562" s="0" t="s">
        <v>13597</v>
      </c>
      <c r="Q2562" s="0" t="s">
        <v>51</v>
      </c>
      <c r="R2562" s="0" t="s">
        <v>52</v>
      </c>
      <c r="S2562" s="0" t="n">
        <v>422</v>
      </c>
      <c r="T2562" s="0" t="n">
        <v>8290</v>
      </c>
      <c r="U2562" s="0" t="n">
        <v>8290</v>
      </c>
      <c r="V2562" s="0" t="n">
        <v>4645</v>
      </c>
      <c r="X2562" s="0" t="n">
        <v>71</v>
      </c>
      <c r="Y2562" s="0" t="s">
        <v>67</v>
      </c>
      <c r="Z2562" s="0" t="n">
        <v>6420</v>
      </c>
      <c r="AA2562" s="0" t="s">
        <v>54</v>
      </c>
      <c r="AB2562" s="0" t="s">
        <v>54</v>
      </c>
      <c r="AC2562" s="0" t="n">
        <v>35</v>
      </c>
      <c r="AD2562" s="0" t="s">
        <v>13533</v>
      </c>
      <c r="AE2562" s="0" t="s">
        <v>13598</v>
      </c>
      <c r="AF2562" s="0" t="n">
        <v>19</v>
      </c>
      <c r="AG2562" s="0" t="n">
        <v>20</v>
      </c>
      <c r="AH2562" s="6" t="n">
        <v>42369</v>
      </c>
      <c r="AI2562" s="0" t="n">
        <v>21</v>
      </c>
      <c r="AJ2562" s="6" t="n">
        <v>42369</v>
      </c>
      <c r="AK2562" s="0" t="n">
        <v>720</v>
      </c>
      <c r="AL2562" s="0" t="n">
        <v>784</v>
      </c>
      <c r="AM2562" s="0" t="s">
        <v>56</v>
      </c>
      <c r="AN2562" s="0" t="s">
        <v>56</v>
      </c>
      <c r="AO2562" s="0" t="s">
        <v>70</v>
      </c>
      <c r="AP2562" s="0" t="s">
        <v>70</v>
      </c>
      <c r="AQ2562" s="0" t="s">
        <v>67</v>
      </c>
      <c r="AR2562" s="0" t="n">
        <v>69</v>
      </c>
      <c r="AS2562" s="0" t="n">
        <v>17</v>
      </c>
      <c r="AU2562" s="0" t="s">
        <v>13533</v>
      </c>
      <c r="AV2562" s="0" t="s">
        <v>13533</v>
      </c>
    </row>
    <row r="2563" customFormat="false" ht="15" hidden="false" customHeight="false" outlineLevel="0" collapsed="false">
      <c r="A2563" s="0" t="s">
        <v>13599</v>
      </c>
      <c r="B2563" s="0" t="s">
        <v>13530</v>
      </c>
      <c r="C2563" s="0" t="s">
        <v>13600</v>
      </c>
      <c r="E2563" s="1" t="s">
        <v>13600</v>
      </c>
      <c r="G2563" s="5" t="s">
        <v>13600</v>
      </c>
      <c r="H2563" s="5" t="s">
        <v>13601</v>
      </c>
      <c r="I2563" s="5" t="s">
        <v>13602</v>
      </c>
      <c r="J2563" s="5"/>
      <c r="K2563" s="5"/>
      <c r="L2563" s="5"/>
      <c r="M2563" s="5"/>
      <c r="N2563" s="5"/>
      <c r="O2563" s="0" t="s">
        <v>13600</v>
      </c>
      <c r="P2563" s="0" t="s">
        <v>13603</v>
      </c>
      <c r="Q2563" s="0" t="s">
        <v>51</v>
      </c>
      <c r="R2563" s="0" t="s">
        <v>52</v>
      </c>
      <c r="S2563" s="0" t="n">
        <v>3.567</v>
      </c>
      <c r="T2563" s="0" t="n">
        <v>910</v>
      </c>
      <c r="U2563" s="0" t="n">
        <v>910</v>
      </c>
      <c r="V2563" s="0" t="n">
        <v>4299</v>
      </c>
      <c r="W2563" s="0" t="s">
        <v>13604</v>
      </c>
      <c r="X2563" s="0" t="n">
        <v>225</v>
      </c>
      <c r="Y2563" s="0" t="s">
        <v>53</v>
      </c>
      <c r="Z2563" s="0" t="n">
        <v>910</v>
      </c>
      <c r="AA2563" s="0" t="s">
        <v>54</v>
      </c>
      <c r="AB2563" s="0" t="s">
        <v>54</v>
      </c>
      <c r="AC2563" s="0" t="n">
        <v>8.5</v>
      </c>
      <c r="AD2563" s="0" t="s">
        <v>13533</v>
      </c>
      <c r="AG2563" s="6" t="n">
        <v>42735</v>
      </c>
      <c r="AH2563" s="0" t="n">
        <v>414</v>
      </c>
      <c r="AI2563" s="0" t="n">
        <v>436</v>
      </c>
      <c r="AJ2563" s="6" t="n">
        <v>42735</v>
      </c>
      <c r="AK2563" s="0" t="n">
        <v>8.5</v>
      </c>
      <c r="AL2563" s="6" t="n">
        <v>42735</v>
      </c>
      <c r="AM2563" s="0" t="n">
        <v>7.403</v>
      </c>
      <c r="AN2563" s="0" t="n">
        <v>7.803</v>
      </c>
      <c r="AO2563" s="0" t="n">
        <v>3.737</v>
      </c>
      <c r="AP2563" s="0" t="n">
        <v>4.175</v>
      </c>
      <c r="AQ2563" s="0" t="s">
        <v>13605</v>
      </c>
      <c r="AR2563" s="0" t="s">
        <v>58</v>
      </c>
      <c r="AS2563" s="0" t="s">
        <v>53</v>
      </c>
      <c r="AT2563" s="0" t="n">
        <v>105</v>
      </c>
      <c r="AU2563" s="0" t="n">
        <v>122</v>
      </c>
      <c r="AX2563" s="0" t="s">
        <v>13533</v>
      </c>
    </row>
    <row r="2564" customFormat="false" ht="15" hidden="false" customHeight="false" outlineLevel="0" collapsed="false">
      <c r="A2564" s="0" t="s">
        <v>13606</v>
      </c>
      <c r="B2564" s="0" t="s">
        <v>13530</v>
      </c>
      <c r="C2564" s="0" t="s">
        <v>13607</v>
      </c>
      <c r="E2564" s="1" t="s">
        <v>13607</v>
      </c>
      <c r="F2564" s="1" t="s">
        <v>13608</v>
      </c>
      <c r="G2564" s="5" t="s">
        <v>13608</v>
      </c>
      <c r="H2564" s="5"/>
      <c r="I2564" s="5"/>
      <c r="J2564" s="5"/>
      <c r="K2564" s="5"/>
      <c r="L2564" s="5"/>
      <c r="M2564" s="5"/>
      <c r="N2564" s="5"/>
      <c r="O2564" s="0" t="s">
        <v>13607</v>
      </c>
      <c r="P2564" s="0" t="s">
        <v>13609</v>
      </c>
      <c r="Q2564" s="0" t="s">
        <v>51</v>
      </c>
      <c r="R2564" s="0" t="s">
        <v>539</v>
      </c>
      <c r="S2564" s="0" t="s">
        <v>56</v>
      </c>
      <c r="X2564" s="0" t="n">
        <v>1</v>
      </c>
      <c r="Y2564" s="0" t="s">
        <v>512</v>
      </c>
      <c r="AA2564" s="0" t="s">
        <v>54</v>
      </c>
      <c r="AB2564" s="0" t="s">
        <v>54</v>
      </c>
      <c r="AD2564" s="0" t="s">
        <v>13533</v>
      </c>
      <c r="AE2564" s="0" t="s">
        <v>13610</v>
      </c>
      <c r="AF2564" s="0" t="s">
        <v>56</v>
      </c>
      <c r="AG2564" s="0" t="s">
        <v>56</v>
      </c>
      <c r="AI2564" s="0" t="s">
        <v>56</v>
      </c>
      <c r="AK2564" s="0" t="s">
        <v>56</v>
      </c>
      <c r="AL2564" s="0" t="s">
        <v>56</v>
      </c>
      <c r="AM2564" s="0" t="s">
        <v>56</v>
      </c>
      <c r="AN2564" s="0" t="s">
        <v>56</v>
      </c>
      <c r="AO2564" s="0" t="s">
        <v>70</v>
      </c>
      <c r="AP2564" s="0" t="s">
        <v>70</v>
      </c>
      <c r="AQ2564" s="0" t="s">
        <v>512</v>
      </c>
      <c r="AR2564" s="0" t="n">
        <v>2</v>
      </c>
      <c r="AS2564" s="0" t="n">
        <v>1</v>
      </c>
    </row>
    <row r="2565" customFormat="false" ht="15" hidden="false" customHeight="false" outlineLevel="0" collapsed="false">
      <c r="A2565" s="0" t="s">
        <v>13611</v>
      </c>
      <c r="B2565" s="0" t="s">
        <v>13530</v>
      </c>
      <c r="C2565" s="0" t="s">
        <v>13612</v>
      </c>
      <c r="E2565" s="1" t="s">
        <v>13612</v>
      </c>
      <c r="G2565" s="5" t="s">
        <v>13612</v>
      </c>
      <c r="H2565" s="5"/>
      <c r="I2565" s="5"/>
      <c r="J2565" s="5"/>
      <c r="K2565" s="5"/>
      <c r="L2565" s="5"/>
      <c r="M2565" s="5"/>
      <c r="N2565" s="5"/>
      <c r="O2565" s="0" t="s">
        <v>13613</v>
      </c>
      <c r="P2565" s="0" t="s">
        <v>13614</v>
      </c>
      <c r="Q2565" s="0" t="s">
        <v>51</v>
      </c>
      <c r="R2565" s="0" t="s">
        <v>52</v>
      </c>
      <c r="S2565" s="0" t="n">
        <v>1.462</v>
      </c>
      <c r="T2565" s="0" t="n">
        <v>2042</v>
      </c>
      <c r="U2565" s="0" t="n">
        <v>2042</v>
      </c>
      <c r="X2565" s="0" t="n">
        <v>570</v>
      </c>
      <c r="Y2565" s="0" t="s">
        <v>67</v>
      </c>
      <c r="Z2565" s="0" t="s">
        <v>120</v>
      </c>
      <c r="AA2565" s="0" t="s">
        <v>120</v>
      </c>
      <c r="AB2565" s="0" t="s">
        <v>56</v>
      </c>
      <c r="AC2565" s="0" t="s">
        <v>120</v>
      </c>
      <c r="AD2565" s="0" t="s">
        <v>13533</v>
      </c>
      <c r="AG2565" s="6" t="n">
        <v>42460</v>
      </c>
      <c r="AH2565" s="0" t="n">
        <v>110</v>
      </c>
      <c r="AI2565" s="0" t="n">
        <v>126</v>
      </c>
      <c r="AJ2565" s="6" t="n">
        <v>42460</v>
      </c>
      <c r="AK2565" s="0" t="n">
        <v>8.371</v>
      </c>
      <c r="AL2565" s="6" t="n">
        <v>42460</v>
      </c>
      <c r="AM2565" s="0" t="n">
        <v>1.188</v>
      </c>
      <c r="AN2565" s="0" t="n">
        <v>1.353</v>
      </c>
      <c r="AO2565" s="0" t="n">
        <v>2.935</v>
      </c>
      <c r="AP2565" s="0" t="n">
        <v>3.279</v>
      </c>
      <c r="AQ2565" s="0" t="s">
        <v>816</v>
      </c>
      <c r="AR2565" s="0" t="s">
        <v>58</v>
      </c>
      <c r="AS2565" s="0" t="s">
        <v>67</v>
      </c>
      <c r="AT2565" s="0" t="n">
        <v>82</v>
      </c>
      <c r="AU2565" s="0" t="n">
        <v>58</v>
      </c>
      <c r="AX2565" s="0" t="s">
        <v>13533</v>
      </c>
    </row>
    <row r="2566" customFormat="false" ht="15" hidden="false" customHeight="false" outlineLevel="0" collapsed="false">
      <c r="A2566" s="0" t="s">
        <v>13615</v>
      </c>
      <c r="B2566" s="0" t="s">
        <v>13530</v>
      </c>
      <c r="C2566" s="0" t="s">
        <v>13616</v>
      </c>
      <c r="E2566" s="1" t="s">
        <v>13616</v>
      </c>
      <c r="G2566" s="5" t="s">
        <v>13616</v>
      </c>
      <c r="H2566" s="5"/>
      <c r="I2566" s="5"/>
      <c r="J2566" s="5"/>
      <c r="K2566" s="5"/>
      <c r="L2566" s="5"/>
      <c r="M2566" s="5"/>
      <c r="N2566" s="5"/>
      <c r="O2566" s="0" t="s">
        <v>13616</v>
      </c>
      <c r="P2566" s="0" t="s">
        <v>13617</v>
      </c>
      <c r="Q2566" s="0" t="s">
        <v>51</v>
      </c>
      <c r="R2566" s="0" t="s">
        <v>52</v>
      </c>
      <c r="S2566" s="0" t="n">
        <v>56.791</v>
      </c>
      <c r="T2566" s="0" t="n">
        <v>2452</v>
      </c>
      <c r="U2566" s="0" t="n">
        <v>2452</v>
      </c>
      <c r="W2566" s="0" t="s">
        <v>13618</v>
      </c>
      <c r="X2566" s="0" t="n">
        <v>975</v>
      </c>
      <c r="Y2566" s="0" t="s">
        <v>77</v>
      </c>
      <c r="Z2566" s="0" t="n">
        <v>2452</v>
      </c>
      <c r="AA2566" s="0" t="s">
        <v>54</v>
      </c>
      <c r="AB2566" s="0" t="s">
        <v>54</v>
      </c>
      <c r="AC2566" s="0" t="n">
        <v>199</v>
      </c>
      <c r="AD2566" s="0" t="s">
        <v>13533</v>
      </c>
      <c r="AG2566" s="6" t="n">
        <v>42735</v>
      </c>
      <c r="AH2566" s="0" t="n">
        <v>1.688</v>
      </c>
      <c r="AI2566" s="0" t="n">
        <v>1.779</v>
      </c>
      <c r="AJ2566" s="6" t="n">
        <v>42735</v>
      </c>
      <c r="AK2566" s="0" t="n">
        <v>199</v>
      </c>
      <c r="AL2566" s="6" t="n">
        <v>42735</v>
      </c>
      <c r="AM2566" s="0" t="n">
        <v>71.285</v>
      </c>
      <c r="AN2566" s="0" t="n">
        <v>75.142</v>
      </c>
      <c r="AO2566" s="0" t="n">
        <v>19.36</v>
      </c>
      <c r="AP2566" s="0" t="n">
        <v>21.632</v>
      </c>
      <c r="AQ2566" s="0" t="s">
        <v>13565</v>
      </c>
      <c r="AR2566" s="0" t="s">
        <v>58</v>
      </c>
      <c r="AS2566" s="0" t="s">
        <v>77</v>
      </c>
      <c r="AT2566" s="0" t="n">
        <v>874</v>
      </c>
      <c r="AU2566" s="0" t="n">
        <v>969</v>
      </c>
      <c r="AV2566" s="0" t="s">
        <v>13533</v>
      </c>
      <c r="AW2566" s="0" t="s">
        <v>13533</v>
      </c>
      <c r="AX2566" s="0" t="s">
        <v>13533</v>
      </c>
    </row>
    <row r="2567" customFormat="false" ht="15" hidden="false" customHeight="false" outlineLevel="0" collapsed="false">
      <c r="A2567" s="0" t="s">
        <v>13619</v>
      </c>
      <c r="B2567" s="0" t="s">
        <v>13530</v>
      </c>
      <c r="C2567" s="0" t="s">
        <v>13620</v>
      </c>
      <c r="E2567" s="1" t="s">
        <v>13620</v>
      </c>
      <c r="G2567" s="5" t="s">
        <v>13620</v>
      </c>
      <c r="H2567" s="5"/>
      <c r="I2567" s="5"/>
      <c r="J2567" s="5"/>
      <c r="K2567" s="5"/>
      <c r="L2567" s="5"/>
      <c r="M2567" s="5"/>
      <c r="N2567" s="5"/>
      <c r="O2567" s="0" t="s">
        <v>8934</v>
      </c>
      <c r="P2567" s="0" t="s">
        <v>8935</v>
      </c>
      <c r="Q2567" s="0" t="s">
        <v>51</v>
      </c>
      <c r="R2567" s="0" t="s">
        <v>52</v>
      </c>
      <c r="S2567" s="0" t="n">
        <v>7.115</v>
      </c>
      <c r="T2567" s="0" t="n">
        <v>2420</v>
      </c>
      <c r="U2567" s="0" t="n">
        <v>2420</v>
      </c>
      <c r="X2567" s="0" t="n">
        <v>602</v>
      </c>
      <c r="Y2567" s="0" t="s">
        <v>67</v>
      </c>
      <c r="Z2567" s="0" t="n">
        <v>6619</v>
      </c>
      <c r="AA2567" s="0" t="s">
        <v>120</v>
      </c>
      <c r="AB2567" s="0" t="s">
        <v>56</v>
      </c>
      <c r="AD2567" s="0" t="s">
        <v>13533</v>
      </c>
      <c r="AG2567" s="6" t="n">
        <v>42369</v>
      </c>
      <c r="AH2567" s="0" t="n">
        <v>-74</v>
      </c>
      <c r="AI2567" s="0" t="n">
        <v>-80</v>
      </c>
      <c r="AJ2567" s="6" t="n">
        <v>42369</v>
      </c>
      <c r="AK2567" s="0" t="n">
        <v>21.741</v>
      </c>
      <c r="AL2567" s="6" t="n">
        <v>42369</v>
      </c>
      <c r="AM2567" s="0" t="n">
        <v>13.674</v>
      </c>
      <c r="AN2567" s="0" t="n">
        <v>14.887</v>
      </c>
      <c r="AO2567" s="0" t="n">
        <v>15.772</v>
      </c>
      <c r="AP2567" s="0" t="n">
        <v>17.623</v>
      </c>
      <c r="AQ2567" s="0" t="s">
        <v>8809</v>
      </c>
      <c r="AR2567" s="0" t="s">
        <v>58</v>
      </c>
      <c r="AS2567" s="0" t="s">
        <v>67</v>
      </c>
      <c r="AT2567" s="0" t="n">
        <v>412</v>
      </c>
      <c r="AU2567" s="0" t="n">
        <v>48</v>
      </c>
      <c r="AV2567" s="0" t="s">
        <v>6438</v>
      </c>
      <c r="AX2567" s="0" t="s">
        <v>13533</v>
      </c>
      <c r="AY2567" s="0" t="s">
        <v>6438</v>
      </c>
    </row>
    <row r="2568" customFormat="false" ht="15" hidden="false" customHeight="false" outlineLevel="0" collapsed="false">
      <c r="A2568" s="0" t="s">
        <v>13621</v>
      </c>
      <c r="B2568" s="0" t="s">
        <v>13530</v>
      </c>
      <c r="C2568" s="0" t="s">
        <v>13622</v>
      </c>
      <c r="E2568" s="1" t="s">
        <v>13622</v>
      </c>
      <c r="G2568" s="5" t="s">
        <v>13622</v>
      </c>
      <c r="H2568" s="5"/>
      <c r="I2568" s="5"/>
      <c r="J2568" s="5"/>
      <c r="K2568" s="5"/>
      <c r="L2568" s="5"/>
      <c r="M2568" s="5"/>
      <c r="N2568" s="5"/>
      <c r="O2568" s="0" t="s">
        <v>8934</v>
      </c>
      <c r="P2568" s="0" t="s">
        <v>8935</v>
      </c>
      <c r="Q2568" s="0" t="s">
        <v>51</v>
      </c>
      <c r="R2568" s="0" t="s">
        <v>52</v>
      </c>
      <c r="S2568" s="0" t="n">
        <v>7.225</v>
      </c>
      <c r="T2568" s="0" t="n">
        <v>2410</v>
      </c>
      <c r="U2568" s="0" t="n">
        <v>2410</v>
      </c>
      <c r="V2568" s="0" t="n">
        <v>2432</v>
      </c>
      <c r="X2568" s="0" t="n">
        <v>357</v>
      </c>
      <c r="Y2568" s="0" t="s">
        <v>67</v>
      </c>
      <c r="Z2568" s="0" t="n">
        <v>6619</v>
      </c>
      <c r="AA2568" s="0" t="s">
        <v>120</v>
      </c>
      <c r="AB2568" s="0" t="s">
        <v>56</v>
      </c>
      <c r="AD2568" s="0" t="s">
        <v>13533</v>
      </c>
      <c r="AG2568" s="6" t="n">
        <v>42735</v>
      </c>
      <c r="AH2568" s="0" t="n">
        <v>565</v>
      </c>
      <c r="AI2568" s="0" t="n">
        <v>596</v>
      </c>
      <c r="AJ2568" s="6" t="n">
        <v>42735</v>
      </c>
      <c r="AK2568" s="0" t="s">
        <v>56</v>
      </c>
      <c r="AM2568" s="0" t="n">
        <v>7.896</v>
      </c>
      <c r="AN2568" s="0" t="n">
        <v>8.323</v>
      </c>
      <c r="AO2568" s="0" t="n">
        <v>1.126</v>
      </c>
      <c r="AP2568" s="0" t="n">
        <v>1.258</v>
      </c>
      <c r="AQ2568" s="0" t="s">
        <v>831</v>
      </c>
      <c r="AR2568" s="0" t="s">
        <v>58</v>
      </c>
      <c r="AS2568" s="0" t="s">
        <v>67</v>
      </c>
      <c r="AT2568" s="0" t="n">
        <v>412</v>
      </c>
      <c r="AU2568" s="0" t="n">
        <v>26</v>
      </c>
      <c r="AX2568" s="0" t="s">
        <v>13533</v>
      </c>
      <c r="AY2568" s="0" t="s">
        <v>13623</v>
      </c>
    </row>
    <row r="2569" customFormat="false" ht="15" hidden="false" customHeight="false" outlineLevel="0" collapsed="false">
      <c r="A2569" s="0" t="s">
        <v>13624</v>
      </c>
      <c r="B2569" s="0" t="s">
        <v>13625</v>
      </c>
      <c r="C2569" s="0" t="s">
        <v>13626</v>
      </c>
      <c r="E2569" s="1" t="s">
        <v>13626</v>
      </c>
      <c r="G2569" s="5" t="s">
        <v>13626</v>
      </c>
      <c r="H2569" s="5"/>
      <c r="I2569" s="5"/>
      <c r="J2569" s="5"/>
      <c r="K2569" s="5"/>
      <c r="L2569" s="5"/>
      <c r="M2569" s="5"/>
      <c r="N2569" s="5"/>
      <c r="O2569" s="0" t="s">
        <v>13627</v>
      </c>
      <c r="P2569" s="0" t="s">
        <v>13628</v>
      </c>
      <c r="Q2569" s="0" t="s">
        <v>51</v>
      </c>
      <c r="R2569" s="0" t="s">
        <v>126</v>
      </c>
      <c r="S2569" s="0" t="n">
        <v>0</v>
      </c>
      <c r="T2569" s="0" t="n">
        <v>6420</v>
      </c>
      <c r="U2569" s="0" t="n">
        <v>6420</v>
      </c>
      <c r="X2569" s="0" t="n">
        <v>3</v>
      </c>
      <c r="Y2569" s="0" t="s">
        <v>67</v>
      </c>
      <c r="AA2569" s="0" t="s">
        <v>120</v>
      </c>
      <c r="AB2569" s="0" t="s">
        <v>56</v>
      </c>
      <c r="AD2569" s="0" t="s">
        <v>13629</v>
      </c>
      <c r="AG2569" s="6" t="n">
        <v>42369</v>
      </c>
      <c r="AH2569" s="0" t="n">
        <v>0</v>
      </c>
      <c r="AI2569" s="0" t="n">
        <v>0</v>
      </c>
      <c r="AJ2569" s="6" t="n">
        <v>42369</v>
      </c>
      <c r="AK2569" s="0" t="s">
        <v>56</v>
      </c>
      <c r="AM2569" s="0" t="n">
        <v>4</v>
      </c>
      <c r="AN2569" s="0" t="n">
        <v>4</v>
      </c>
      <c r="AO2569" s="0" t="s">
        <v>56</v>
      </c>
      <c r="AP2569" s="0" t="s">
        <v>56</v>
      </c>
      <c r="AQ2569" s="0" t="s">
        <v>70</v>
      </c>
      <c r="AR2569" s="0" t="s">
        <v>70</v>
      </c>
      <c r="AS2569" s="0" t="s">
        <v>67</v>
      </c>
      <c r="AT2569" s="0" t="n">
        <v>3</v>
      </c>
      <c r="AU2569" s="0" t="n">
        <v>1</v>
      </c>
      <c r="AX2569" s="0" t="s">
        <v>13630</v>
      </c>
    </row>
    <row r="2570" customFormat="false" ht="15" hidden="false" customHeight="false" outlineLevel="0" collapsed="false">
      <c r="A2570" s="0" t="s">
        <v>13631</v>
      </c>
      <c r="B2570" s="0" t="s">
        <v>13625</v>
      </c>
      <c r="C2570" s="0" t="s">
        <v>13632</v>
      </c>
      <c r="E2570" s="1" t="s">
        <v>13632</v>
      </c>
      <c r="G2570" s="5" t="s">
        <v>13632</v>
      </c>
      <c r="H2570" s="5"/>
      <c r="I2570" s="5"/>
      <c r="J2570" s="5"/>
      <c r="K2570" s="5"/>
      <c r="L2570" s="5"/>
      <c r="M2570" s="5"/>
      <c r="N2570" s="5"/>
      <c r="O2570" s="0" t="s">
        <v>13632</v>
      </c>
      <c r="P2570" s="0" t="s">
        <v>13633</v>
      </c>
      <c r="Q2570" s="0" t="s">
        <v>51</v>
      </c>
      <c r="R2570" s="0" t="s">
        <v>52</v>
      </c>
      <c r="S2570" s="0" t="n">
        <v>669</v>
      </c>
      <c r="T2570" s="0" t="n">
        <v>9329</v>
      </c>
      <c r="U2570" s="0" t="n">
        <v>9329</v>
      </c>
      <c r="W2570" s="0" t="s">
        <v>13634</v>
      </c>
      <c r="X2570" s="0" t="n">
        <v>83</v>
      </c>
      <c r="Y2570" s="0" t="s">
        <v>53</v>
      </c>
      <c r="Z2570" s="0" t="n">
        <v>9329</v>
      </c>
      <c r="AA2570" s="0" t="s">
        <v>54</v>
      </c>
      <c r="AB2570" s="0" t="s">
        <v>54</v>
      </c>
      <c r="AC2570" s="0" t="n">
        <v>1.162</v>
      </c>
      <c r="AD2570" s="0" t="s">
        <v>13635</v>
      </c>
      <c r="AG2570" s="6" t="n">
        <v>42735</v>
      </c>
      <c r="AH2570" s="0" t="n">
        <v>98</v>
      </c>
      <c r="AI2570" s="0" t="n">
        <v>103</v>
      </c>
      <c r="AJ2570" s="6" t="n">
        <v>42735</v>
      </c>
      <c r="AK2570" s="0" t="n">
        <v>1.162</v>
      </c>
      <c r="AL2570" s="6" t="n">
        <v>42735</v>
      </c>
      <c r="AM2570" s="0" t="n">
        <v>527</v>
      </c>
      <c r="AN2570" s="0" t="n">
        <v>555</v>
      </c>
      <c r="AO2570" s="0" t="n">
        <v>2.281</v>
      </c>
      <c r="AP2570" s="0" t="n">
        <v>2.549</v>
      </c>
      <c r="AQ2570" s="0" t="s">
        <v>13636</v>
      </c>
      <c r="AR2570" s="0" t="s">
        <v>58</v>
      </c>
      <c r="AS2570" s="0" t="s">
        <v>53</v>
      </c>
      <c r="AT2570" s="0" t="n">
        <v>47</v>
      </c>
      <c r="AU2570" s="0" t="n">
        <v>47</v>
      </c>
      <c r="AX2570" s="0" t="s">
        <v>13630</v>
      </c>
      <c r="AY2570" s="0" t="s">
        <v>13637</v>
      </c>
    </row>
    <row r="2571" customFormat="false" ht="15" hidden="false" customHeight="false" outlineLevel="0" collapsed="false">
      <c r="A2571" s="0" t="s">
        <v>13638</v>
      </c>
      <c r="B2571" s="0" t="s">
        <v>13625</v>
      </c>
      <c r="C2571" s="0" t="s">
        <v>13639</v>
      </c>
      <c r="E2571" s="1" t="s">
        <v>13639</v>
      </c>
      <c r="G2571" s="5" t="s">
        <v>13639</v>
      </c>
      <c r="H2571" s="5"/>
      <c r="I2571" s="5"/>
      <c r="J2571" s="5"/>
      <c r="K2571" s="5"/>
      <c r="L2571" s="5"/>
      <c r="M2571" s="5"/>
      <c r="N2571" s="5"/>
      <c r="O2571" s="0" t="s">
        <v>13640</v>
      </c>
      <c r="P2571" s="0" t="s">
        <v>13641</v>
      </c>
      <c r="Q2571" s="0" t="s">
        <v>51</v>
      </c>
      <c r="R2571" s="0" t="s">
        <v>539</v>
      </c>
      <c r="S2571" s="0" t="n">
        <v>0</v>
      </c>
      <c r="T2571" s="0" t="n">
        <v>6910</v>
      </c>
      <c r="U2571" s="0" t="n">
        <v>6910</v>
      </c>
      <c r="X2571" s="0" t="n">
        <v>0</v>
      </c>
      <c r="Y2571" s="0" t="s">
        <v>67</v>
      </c>
      <c r="AA2571" s="0" t="s">
        <v>4137</v>
      </c>
      <c r="AB2571" s="0" t="s">
        <v>56</v>
      </c>
      <c r="AD2571" s="0" t="s">
        <v>13642</v>
      </c>
      <c r="AG2571" s="6" t="n">
        <v>42369</v>
      </c>
      <c r="AH2571" s="0" t="n">
        <v>0</v>
      </c>
      <c r="AI2571" s="0" t="n">
        <v>0</v>
      </c>
      <c r="AJ2571" s="6" t="n">
        <v>42369</v>
      </c>
      <c r="AK2571" s="0" t="s">
        <v>56</v>
      </c>
      <c r="AM2571" s="0" t="n">
        <v>2</v>
      </c>
      <c r="AN2571" s="0" t="n">
        <v>2</v>
      </c>
      <c r="AO2571" s="0" t="s">
        <v>56</v>
      </c>
      <c r="AP2571" s="0" t="s">
        <v>56</v>
      </c>
      <c r="AQ2571" s="0" t="s">
        <v>70</v>
      </c>
      <c r="AR2571" s="0" t="s">
        <v>70</v>
      </c>
      <c r="AS2571" s="0" t="s">
        <v>67</v>
      </c>
      <c r="AT2571" s="0" t="n">
        <v>2</v>
      </c>
      <c r="AU2571" s="0" t="n">
        <v>0</v>
      </c>
    </row>
    <row r="2572" customFormat="false" ht="15" hidden="false" customHeight="false" outlineLevel="0" collapsed="false">
      <c r="A2572" s="0" t="s">
        <v>13643</v>
      </c>
      <c r="B2572" s="0" t="s">
        <v>13644</v>
      </c>
      <c r="C2572" s="0" t="s">
        <v>13645</v>
      </c>
      <c r="E2572" s="1" t="s">
        <v>13645</v>
      </c>
      <c r="F2572" s="1" t="s">
        <v>13646</v>
      </c>
      <c r="G2572" s="5" t="s">
        <v>13646</v>
      </c>
      <c r="H2572" s="5"/>
      <c r="I2572" s="5"/>
      <c r="J2572" s="5"/>
      <c r="K2572" s="5"/>
      <c r="L2572" s="5"/>
      <c r="M2572" s="5"/>
      <c r="N2572" s="5"/>
      <c r="Q2572" s="0" t="s">
        <v>51</v>
      </c>
      <c r="R2572" s="0" t="s">
        <v>539</v>
      </c>
      <c r="S2572" s="0" t="s">
        <v>56</v>
      </c>
      <c r="X2572" s="0" t="n">
        <v>0</v>
      </c>
      <c r="Y2572" s="0" t="s">
        <v>512</v>
      </c>
      <c r="AD2572" s="0" t="s">
        <v>13647</v>
      </c>
      <c r="AH2572" s="0" t="s">
        <v>56</v>
      </c>
      <c r="AI2572" s="0" t="s">
        <v>56</v>
      </c>
      <c r="AK2572" s="0" t="s">
        <v>56</v>
      </c>
      <c r="AM2572" s="0" t="s">
        <v>56</v>
      </c>
      <c r="AN2572" s="0" t="s">
        <v>56</v>
      </c>
      <c r="AO2572" s="0" t="s">
        <v>56</v>
      </c>
      <c r="AP2572" s="0" t="s">
        <v>56</v>
      </c>
      <c r="AQ2572" s="0" t="s">
        <v>70</v>
      </c>
      <c r="AR2572" s="0" t="s">
        <v>70</v>
      </c>
      <c r="AS2572" s="0" t="s">
        <v>512</v>
      </c>
      <c r="AT2572" s="0" t="n">
        <v>0</v>
      </c>
      <c r="AU2572" s="0" t="n">
        <v>0</v>
      </c>
    </row>
    <row r="2573" customFormat="false" ht="15" hidden="false" customHeight="false" outlineLevel="0" collapsed="false">
      <c r="A2573" s="0" t="s">
        <v>13648</v>
      </c>
      <c r="B2573" s="0" t="s">
        <v>13649</v>
      </c>
      <c r="C2573" s="0" t="s">
        <v>13650</v>
      </c>
      <c r="E2573" s="1" t="s">
        <v>13650</v>
      </c>
      <c r="G2573" s="5" t="s">
        <v>13650</v>
      </c>
      <c r="H2573" s="5"/>
      <c r="I2573" s="5"/>
      <c r="J2573" s="5"/>
      <c r="K2573" s="5"/>
      <c r="L2573" s="5"/>
      <c r="M2573" s="5"/>
      <c r="N2573" s="5"/>
      <c r="O2573" s="0" t="s">
        <v>13651</v>
      </c>
      <c r="P2573" s="0" t="s">
        <v>13652</v>
      </c>
      <c r="Q2573" s="0" t="s">
        <v>51</v>
      </c>
      <c r="R2573" s="0" t="s">
        <v>52</v>
      </c>
      <c r="S2573" s="0" t="n">
        <v>47.05</v>
      </c>
      <c r="T2573" s="0" t="n">
        <v>6190</v>
      </c>
      <c r="U2573" s="0" t="n">
        <v>6190</v>
      </c>
      <c r="V2573" s="0" t="n">
        <v>6190</v>
      </c>
      <c r="X2573" s="0" t="n">
        <v>998</v>
      </c>
      <c r="Y2573" s="0" t="s">
        <v>227</v>
      </c>
      <c r="Z2573" s="0" t="s">
        <v>120</v>
      </c>
      <c r="AA2573" s="0" t="s">
        <v>120</v>
      </c>
      <c r="AB2573" s="0" t="s">
        <v>56</v>
      </c>
      <c r="AC2573" s="0" t="s">
        <v>120</v>
      </c>
      <c r="AD2573" s="0" t="s">
        <v>13653</v>
      </c>
      <c r="AG2573" s="6" t="n">
        <v>42735</v>
      </c>
      <c r="AH2573" s="0" t="n">
        <v>396</v>
      </c>
      <c r="AI2573" s="0" t="n">
        <v>417</v>
      </c>
      <c r="AJ2573" s="6" t="n">
        <v>42735</v>
      </c>
      <c r="AK2573" s="0" t="n">
        <v>49</v>
      </c>
      <c r="AL2573" s="6" t="n">
        <v>42369</v>
      </c>
      <c r="AM2573" s="0" t="n">
        <v>69.329</v>
      </c>
      <c r="AN2573" s="0" t="n">
        <v>73.08</v>
      </c>
      <c r="AO2573" s="0" t="n">
        <v>30.686</v>
      </c>
      <c r="AP2573" s="0" t="n">
        <v>34.288</v>
      </c>
      <c r="AQ2573" s="0" t="s">
        <v>13654</v>
      </c>
      <c r="AR2573" s="0" t="s">
        <v>58</v>
      </c>
      <c r="AS2573" s="0" t="s">
        <v>227</v>
      </c>
      <c r="AT2573" s="0" t="n">
        <v>395</v>
      </c>
      <c r="AU2573" s="0" t="n">
        <v>74</v>
      </c>
      <c r="AX2573" s="0" t="s">
        <v>13655</v>
      </c>
    </row>
    <row r="2574" customFormat="false" ht="15" hidden="false" customHeight="false" outlineLevel="0" collapsed="false">
      <c r="A2574" s="0" t="s">
        <v>13656</v>
      </c>
      <c r="B2574" s="0" t="s">
        <v>13649</v>
      </c>
      <c r="C2574" s="0" t="s">
        <v>13657</v>
      </c>
      <c r="E2574" s="1" t="s">
        <v>13657</v>
      </c>
      <c r="G2574" s="5" t="s">
        <v>13657</v>
      </c>
      <c r="H2574" s="5"/>
      <c r="I2574" s="5"/>
      <c r="J2574" s="5"/>
      <c r="K2574" s="5"/>
      <c r="L2574" s="5"/>
      <c r="M2574" s="5"/>
      <c r="N2574" s="5"/>
      <c r="O2574" s="0" t="s">
        <v>13657</v>
      </c>
      <c r="P2574" s="0" t="s">
        <v>13658</v>
      </c>
      <c r="Q2574" s="0" t="s">
        <v>51</v>
      </c>
      <c r="R2574" s="0" t="s">
        <v>52</v>
      </c>
      <c r="S2574" s="0" t="n">
        <v>12.103</v>
      </c>
      <c r="T2574" s="0" t="n">
        <v>2369</v>
      </c>
      <c r="U2574" s="0" t="n">
        <v>2369</v>
      </c>
      <c r="V2574" s="0" t="n">
        <v>2351</v>
      </c>
      <c r="W2574" s="0" t="s">
        <v>13659</v>
      </c>
      <c r="X2574" s="0" t="n">
        <v>993</v>
      </c>
      <c r="Y2574" s="0" t="s">
        <v>77</v>
      </c>
      <c r="Z2574" s="0" t="n">
        <v>2369</v>
      </c>
      <c r="AA2574" s="0" t="s">
        <v>54</v>
      </c>
      <c r="AB2574" s="0" t="s">
        <v>54</v>
      </c>
      <c r="AC2574" s="0" t="n">
        <v>41</v>
      </c>
      <c r="AD2574" s="0" t="s">
        <v>13660</v>
      </c>
      <c r="AG2574" s="6" t="n">
        <v>42735</v>
      </c>
      <c r="AH2574" s="0" t="n">
        <v>642</v>
      </c>
      <c r="AI2574" s="0" t="n">
        <v>677</v>
      </c>
      <c r="AJ2574" s="6" t="n">
        <v>42735</v>
      </c>
      <c r="AK2574" s="0" t="n">
        <v>41</v>
      </c>
      <c r="AL2574" s="6" t="n">
        <v>42735</v>
      </c>
      <c r="AM2574" s="0" t="n">
        <v>27.444</v>
      </c>
      <c r="AN2574" s="0" t="n">
        <v>28.928</v>
      </c>
      <c r="AO2574" s="0" t="n">
        <v>10.033</v>
      </c>
      <c r="AP2574" s="0" t="n">
        <v>11.211</v>
      </c>
      <c r="AQ2574" s="0" t="s">
        <v>13654</v>
      </c>
      <c r="AR2574" s="0" t="s">
        <v>58</v>
      </c>
      <c r="AS2574" s="0" t="s">
        <v>77</v>
      </c>
      <c r="AT2574" s="0" t="n">
        <v>514</v>
      </c>
      <c r="AU2574" s="0" t="n">
        <v>515</v>
      </c>
      <c r="AX2574" s="0" t="s">
        <v>13655</v>
      </c>
      <c r="AY2574" s="0" t="s">
        <v>13661</v>
      </c>
    </row>
    <row r="2575" customFormat="false" ht="15" hidden="false" customHeight="false" outlineLevel="0" collapsed="false">
      <c r="A2575" s="0" t="s">
        <v>13662</v>
      </c>
      <c r="B2575" s="0" t="s">
        <v>13649</v>
      </c>
      <c r="C2575" s="0" t="s">
        <v>13663</v>
      </c>
      <c r="E2575" s="1" t="s">
        <v>13663</v>
      </c>
      <c r="G2575" s="5" t="s">
        <v>13663</v>
      </c>
      <c r="H2575" s="5"/>
      <c r="I2575" s="5"/>
      <c r="J2575" s="5"/>
      <c r="K2575" s="5"/>
      <c r="L2575" s="5"/>
      <c r="M2575" s="5"/>
      <c r="N2575" s="5"/>
      <c r="Q2575" s="0" t="s">
        <v>51</v>
      </c>
      <c r="R2575" s="0" t="s">
        <v>539</v>
      </c>
      <c r="S2575" s="0" t="s">
        <v>56</v>
      </c>
      <c r="T2575" s="0" t="n">
        <v>2790</v>
      </c>
      <c r="U2575" s="0" t="n">
        <v>2790</v>
      </c>
      <c r="X2575" s="0" t="n">
        <v>0</v>
      </c>
      <c r="Y2575" s="0" t="s">
        <v>512</v>
      </c>
      <c r="AD2575" s="0" t="s">
        <v>13664</v>
      </c>
      <c r="AH2575" s="0" t="s">
        <v>56</v>
      </c>
      <c r="AI2575" s="0" t="s">
        <v>56</v>
      </c>
      <c r="AK2575" s="0" t="s">
        <v>56</v>
      </c>
      <c r="AM2575" s="0" t="s">
        <v>56</v>
      </c>
      <c r="AN2575" s="0" t="s">
        <v>56</v>
      </c>
      <c r="AO2575" s="0" t="s">
        <v>56</v>
      </c>
      <c r="AP2575" s="0" t="s">
        <v>56</v>
      </c>
      <c r="AQ2575" s="0" t="s">
        <v>70</v>
      </c>
      <c r="AR2575" s="0" t="s">
        <v>70</v>
      </c>
      <c r="AS2575" s="0" t="s">
        <v>512</v>
      </c>
      <c r="AT2575" s="0" t="n">
        <v>0</v>
      </c>
      <c r="AU2575" s="0" t="n">
        <v>0</v>
      </c>
    </row>
    <row r="2576" customFormat="false" ht="15" hidden="false" customHeight="false" outlineLevel="0" collapsed="false">
      <c r="A2576" s="0" t="s">
        <v>13665</v>
      </c>
      <c r="B2576" s="0" t="s">
        <v>13666</v>
      </c>
      <c r="C2576" s="0" t="s">
        <v>13667</v>
      </c>
      <c r="E2576" s="1" t="s">
        <v>13667</v>
      </c>
      <c r="G2576" s="5" t="s">
        <v>13667</v>
      </c>
      <c r="H2576" s="5" t="s">
        <v>13668</v>
      </c>
      <c r="I2576" s="5" t="s">
        <v>13669</v>
      </c>
      <c r="J2576" s="5"/>
      <c r="K2576" s="5"/>
      <c r="L2576" s="5"/>
      <c r="M2576" s="5"/>
      <c r="N2576" s="5"/>
      <c r="O2576" s="0" t="s">
        <v>13670</v>
      </c>
      <c r="P2576" s="0" t="s">
        <v>13671</v>
      </c>
      <c r="Q2576" s="0" t="s">
        <v>51</v>
      </c>
      <c r="R2576" s="0" t="s">
        <v>52</v>
      </c>
      <c r="S2576" s="0" t="n">
        <v>58.564</v>
      </c>
      <c r="T2576" s="0" t="n">
        <v>910</v>
      </c>
      <c r="U2576" s="0" t="n">
        <v>910</v>
      </c>
      <c r="V2576" s="0" t="n">
        <v>1920</v>
      </c>
      <c r="X2576" s="0" t="n">
        <v>821</v>
      </c>
      <c r="Y2576" s="0" t="s">
        <v>195</v>
      </c>
      <c r="Z2576" s="0" t="s">
        <v>120</v>
      </c>
      <c r="AA2576" s="0" t="s">
        <v>120</v>
      </c>
      <c r="AB2576" s="0" t="s">
        <v>68</v>
      </c>
      <c r="AC2576" s="0" t="s">
        <v>120</v>
      </c>
      <c r="AD2576" s="0" t="s">
        <v>13672</v>
      </c>
      <c r="AG2576" s="6" t="n">
        <v>42369</v>
      </c>
      <c r="AH2576" s="0" t="n">
        <v>2.816</v>
      </c>
      <c r="AI2576" s="0" t="n">
        <v>3.066</v>
      </c>
      <c r="AJ2576" s="6" t="n">
        <v>42369</v>
      </c>
      <c r="AK2576" s="0" t="n">
        <v>53.149</v>
      </c>
      <c r="AL2576" s="6" t="n">
        <v>42369</v>
      </c>
      <c r="AM2576" s="0" t="n">
        <v>126.673</v>
      </c>
      <c r="AN2576" s="0" t="n">
        <v>137.909</v>
      </c>
      <c r="AO2576" s="0" t="s">
        <v>56</v>
      </c>
      <c r="AP2576" s="0" t="s">
        <v>56</v>
      </c>
      <c r="AQ2576" s="0" t="s">
        <v>70</v>
      </c>
      <c r="AR2576" s="0" t="s">
        <v>70</v>
      </c>
      <c r="AS2576" s="0" t="s">
        <v>195</v>
      </c>
      <c r="AT2576" s="0" t="n">
        <v>1768</v>
      </c>
      <c r="AU2576" s="0" t="n">
        <v>104</v>
      </c>
      <c r="AV2576" s="0" t="s">
        <v>13673</v>
      </c>
      <c r="AX2576" s="0" t="s">
        <v>13673</v>
      </c>
    </row>
    <row r="2577" customFormat="false" ht="15" hidden="false" customHeight="false" outlineLevel="0" collapsed="false">
      <c r="A2577" s="0" t="s">
        <v>13674</v>
      </c>
      <c r="B2577" s="0" t="s">
        <v>13666</v>
      </c>
      <c r="C2577" s="0" t="s">
        <v>13675</v>
      </c>
      <c r="E2577" s="1" t="s">
        <v>13675</v>
      </c>
      <c r="G2577" s="5" t="s">
        <v>13675</v>
      </c>
      <c r="H2577" s="5"/>
      <c r="I2577" s="5"/>
      <c r="J2577" s="5"/>
      <c r="K2577" s="5"/>
      <c r="L2577" s="5"/>
      <c r="M2577" s="5"/>
      <c r="N2577" s="5"/>
      <c r="O2577" s="0" t="s">
        <v>13676</v>
      </c>
      <c r="P2577" s="0" t="s">
        <v>13677</v>
      </c>
      <c r="Q2577" s="0" t="s">
        <v>51</v>
      </c>
      <c r="R2577" s="0" t="s">
        <v>52</v>
      </c>
      <c r="S2577" s="0" t="n">
        <v>3.193</v>
      </c>
      <c r="T2577" s="0" t="n">
        <v>2910</v>
      </c>
      <c r="U2577" s="0" t="n">
        <v>2910</v>
      </c>
      <c r="V2577" s="0" t="n">
        <v>3091</v>
      </c>
      <c r="W2577" s="0" t="s">
        <v>13678</v>
      </c>
      <c r="X2577" s="0" t="n">
        <v>303</v>
      </c>
      <c r="Y2577" s="0" t="s">
        <v>67</v>
      </c>
      <c r="Z2577" s="0" t="s">
        <v>120</v>
      </c>
      <c r="AA2577" s="0" t="s">
        <v>120</v>
      </c>
      <c r="AB2577" s="0" t="s">
        <v>56</v>
      </c>
      <c r="AC2577" s="0" t="s">
        <v>120</v>
      </c>
      <c r="AD2577" s="0" t="s">
        <v>13679</v>
      </c>
      <c r="AG2577" s="6" t="n">
        <v>42460</v>
      </c>
      <c r="AH2577" s="0" t="n">
        <v>-205</v>
      </c>
      <c r="AI2577" s="0" t="n">
        <v>-233</v>
      </c>
      <c r="AJ2577" s="6" t="n">
        <v>42460</v>
      </c>
      <c r="AK2577" s="0" t="n">
        <v>60</v>
      </c>
      <c r="AL2577" s="6" t="n">
        <v>42460</v>
      </c>
      <c r="AM2577" s="0" t="n">
        <v>9.416</v>
      </c>
      <c r="AN2577" s="0" t="n">
        <v>10.72</v>
      </c>
      <c r="AO2577" s="0" t="n">
        <v>707</v>
      </c>
      <c r="AP2577" s="0" t="n">
        <v>790</v>
      </c>
      <c r="AQ2577" s="0" t="s">
        <v>13680</v>
      </c>
      <c r="AR2577" s="0" t="s">
        <v>58</v>
      </c>
      <c r="AS2577" s="0" t="s">
        <v>67</v>
      </c>
      <c r="AT2577" s="0" t="n">
        <v>157</v>
      </c>
      <c r="AU2577" s="0" t="n">
        <v>25</v>
      </c>
      <c r="AX2577" s="0" t="s">
        <v>13673</v>
      </c>
    </row>
    <row r="2578" customFormat="false" ht="15" hidden="false" customHeight="false" outlineLevel="0" collapsed="false">
      <c r="A2578" s="0" t="s">
        <v>13681</v>
      </c>
      <c r="B2578" s="0" t="s">
        <v>13666</v>
      </c>
      <c r="C2578" s="0" t="s">
        <v>13682</v>
      </c>
      <c r="E2578" s="1" t="s">
        <v>13682</v>
      </c>
      <c r="G2578" s="5" t="s">
        <v>13682</v>
      </c>
      <c r="H2578" s="5" t="s">
        <v>13683</v>
      </c>
      <c r="I2578" s="5" t="s">
        <v>13684</v>
      </c>
      <c r="J2578" s="5"/>
      <c r="K2578" s="5"/>
      <c r="L2578" s="5"/>
      <c r="M2578" s="5"/>
      <c r="N2578" s="5"/>
      <c r="O2578" s="0" t="s">
        <v>13682</v>
      </c>
      <c r="P2578" s="0" t="s">
        <v>13685</v>
      </c>
      <c r="Q2578" s="0" t="s">
        <v>51</v>
      </c>
      <c r="R2578" s="0" t="s">
        <v>52</v>
      </c>
      <c r="S2578" s="0" t="n">
        <v>691</v>
      </c>
      <c r="T2578" s="0" t="n">
        <v>2014</v>
      </c>
      <c r="U2578" s="0" t="n">
        <v>2014</v>
      </c>
      <c r="V2578" s="0" t="n">
        <v>6420</v>
      </c>
      <c r="W2578" s="0" t="s">
        <v>13686</v>
      </c>
      <c r="X2578" s="0" t="n">
        <v>29</v>
      </c>
      <c r="Y2578" s="0" t="s">
        <v>77</v>
      </c>
      <c r="Z2578" s="0" t="n">
        <v>2014</v>
      </c>
      <c r="AA2578" s="0" t="s">
        <v>54</v>
      </c>
      <c r="AB2578" s="0" t="s">
        <v>54</v>
      </c>
      <c r="AD2578" s="0" t="s">
        <v>13687</v>
      </c>
      <c r="AG2578" s="6" t="n">
        <v>42369</v>
      </c>
      <c r="AH2578" s="0" t="n">
        <v>10</v>
      </c>
      <c r="AI2578" s="0" t="n">
        <v>11</v>
      </c>
      <c r="AJ2578" s="6" t="n">
        <v>42369</v>
      </c>
      <c r="AK2578" s="0" t="s">
        <v>56</v>
      </c>
      <c r="AM2578" s="0" t="n">
        <v>510</v>
      </c>
      <c r="AN2578" s="0" t="n">
        <v>555</v>
      </c>
      <c r="AO2578" s="0" t="s">
        <v>56</v>
      </c>
      <c r="AP2578" s="0" t="s">
        <v>56</v>
      </c>
      <c r="AQ2578" s="0" t="s">
        <v>70</v>
      </c>
      <c r="AR2578" s="0" t="s">
        <v>70</v>
      </c>
      <c r="AS2578" s="0" t="s">
        <v>77</v>
      </c>
      <c r="AT2578" s="0" t="n">
        <v>16</v>
      </c>
      <c r="AU2578" s="0" t="n">
        <v>16</v>
      </c>
    </row>
    <row r="2579" customFormat="false" ht="15" hidden="false" customHeight="false" outlineLevel="0" collapsed="false">
      <c r="A2579" s="0" t="s">
        <v>13688</v>
      </c>
      <c r="B2579" s="0" t="s">
        <v>13666</v>
      </c>
      <c r="C2579" s="0" t="s">
        <v>13689</v>
      </c>
      <c r="E2579" s="1" t="s">
        <v>13689</v>
      </c>
      <c r="G2579" s="5" t="s">
        <v>13689</v>
      </c>
      <c r="H2579" s="5" t="s">
        <v>13690</v>
      </c>
      <c r="I2579" s="5"/>
      <c r="J2579" s="5"/>
      <c r="K2579" s="5"/>
      <c r="L2579" s="5"/>
      <c r="M2579" s="5"/>
      <c r="N2579" s="5"/>
      <c r="O2579" s="0" t="s">
        <v>13689</v>
      </c>
      <c r="P2579" s="0" t="s">
        <v>13691</v>
      </c>
      <c r="Q2579" s="0" t="s">
        <v>51</v>
      </c>
      <c r="R2579" s="0" t="s">
        <v>52</v>
      </c>
      <c r="S2579" s="0" t="n">
        <v>298</v>
      </c>
      <c r="T2579" s="0" t="n">
        <v>1723</v>
      </c>
      <c r="U2579" s="0" t="n">
        <v>1723</v>
      </c>
      <c r="V2579" s="0" t="n">
        <v>4690</v>
      </c>
      <c r="W2579" s="0" t="s">
        <v>13690</v>
      </c>
      <c r="X2579" s="0" t="n">
        <v>219</v>
      </c>
      <c r="Y2579" s="0" t="s">
        <v>77</v>
      </c>
      <c r="Z2579" s="0" t="n">
        <v>1723</v>
      </c>
      <c r="AA2579" s="0" t="s">
        <v>54</v>
      </c>
      <c r="AB2579" s="0" t="s">
        <v>54</v>
      </c>
      <c r="AD2579" s="0" t="s">
        <v>13692</v>
      </c>
      <c r="AG2579" s="6" t="n">
        <v>42735</v>
      </c>
      <c r="AH2579" s="0" t="n">
        <v>1</v>
      </c>
      <c r="AI2579" s="0" t="n">
        <v>1</v>
      </c>
      <c r="AJ2579" s="6" t="n">
        <v>42735</v>
      </c>
      <c r="AK2579" s="0" t="n">
        <v>2.616</v>
      </c>
      <c r="AL2579" s="6" t="n">
        <v>42369</v>
      </c>
      <c r="AM2579" s="0" t="n">
        <v>320</v>
      </c>
      <c r="AN2579" s="0" t="n">
        <v>337</v>
      </c>
      <c r="AO2579" s="0" t="n">
        <v>104</v>
      </c>
      <c r="AP2579" s="0" t="n">
        <v>116</v>
      </c>
      <c r="AQ2579" s="0" t="s">
        <v>13680</v>
      </c>
      <c r="AR2579" s="0" t="s">
        <v>58</v>
      </c>
      <c r="AS2579" s="0" t="s">
        <v>77</v>
      </c>
      <c r="AT2579" s="0" t="n">
        <v>93</v>
      </c>
      <c r="AU2579" s="0" t="n">
        <v>94</v>
      </c>
      <c r="AX2579" s="0" t="s">
        <v>13673</v>
      </c>
    </row>
    <row r="2580" customFormat="false" ht="15" hidden="false" customHeight="false" outlineLevel="0" collapsed="false">
      <c r="A2580" s="0" t="s">
        <v>13693</v>
      </c>
      <c r="B2580" s="0" t="s">
        <v>13694</v>
      </c>
      <c r="C2580" s="0" t="s">
        <v>13695</v>
      </c>
      <c r="E2580" s="1" t="s">
        <v>13695</v>
      </c>
      <c r="G2580" s="5" t="s">
        <v>13695</v>
      </c>
      <c r="H2580" s="5"/>
      <c r="I2580" s="5"/>
      <c r="J2580" s="5"/>
      <c r="K2580" s="5"/>
      <c r="L2580" s="5"/>
      <c r="M2580" s="5"/>
      <c r="N2580" s="5"/>
      <c r="O2580" s="0" t="s">
        <v>13695</v>
      </c>
      <c r="P2580" s="0" t="s">
        <v>13696</v>
      </c>
      <c r="Q2580" s="0" t="s">
        <v>51</v>
      </c>
      <c r="R2580" s="0" t="s">
        <v>52</v>
      </c>
      <c r="S2580" s="0" t="n">
        <v>7.23</v>
      </c>
      <c r="T2580" s="0" t="n">
        <v>6190</v>
      </c>
      <c r="U2580" s="0" t="n">
        <v>6190</v>
      </c>
      <c r="W2580" s="0" t="s">
        <v>13697</v>
      </c>
      <c r="X2580" s="0" t="n">
        <v>528</v>
      </c>
      <c r="Y2580" s="0" t="s">
        <v>53</v>
      </c>
      <c r="Z2580" s="0" t="n">
        <v>6190</v>
      </c>
      <c r="AA2580" s="0" t="s">
        <v>54</v>
      </c>
      <c r="AB2580" s="0" t="s">
        <v>54</v>
      </c>
      <c r="AC2580" s="0" t="n">
        <v>13.53</v>
      </c>
      <c r="AD2580" s="0" t="s">
        <v>13698</v>
      </c>
      <c r="AG2580" s="6" t="n">
        <v>42735</v>
      </c>
      <c r="AH2580" s="0" t="n">
        <v>793</v>
      </c>
      <c r="AI2580" s="0" t="n">
        <v>836</v>
      </c>
      <c r="AJ2580" s="6" t="n">
        <v>42735</v>
      </c>
      <c r="AK2580" s="0" t="n">
        <v>13.53</v>
      </c>
      <c r="AL2580" s="6" t="n">
        <v>42735</v>
      </c>
      <c r="AM2580" s="0" t="n">
        <v>14.736</v>
      </c>
      <c r="AN2580" s="0" t="n">
        <v>15.533</v>
      </c>
      <c r="AO2580" s="0" t="n">
        <v>12.397</v>
      </c>
      <c r="AP2580" s="0" t="n">
        <v>13.851</v>
      </c>
      <c r="AQ2580" s="0" t="s">
        <v>725</v>
      </c>
      <c r="AR2580" s="0" t="s">
        <v>58</v>
      </c>
      <c r="AS2580" s="0" t="s">
        <v>53</v>
      </c>
      <c r="AT2580" s="0" t="n">
        <v>82</v>
      </c>
      <c r="AU2580" s="0" t="n">
        <v>84</v>
      </c>
      <c r="AX2580" s="0" t="s">
        <v>2893</v>
      </c>
      <c r="AY2580" s="0" t="s">
        <v>13699</v>
      </c>
    </row>
    <row r="2581" customFormat="false" ht="15" hidden="false" customHeight="false" outlineLevel="0" collapsed="false">
      <c r="A2581" s="0" t="s">
        <v>13700</v>
      </c>
      <c r="B2581" s="0" t="s">
        <v>13694</v>
      </c>
      <c r="C2581" s="0" t="s">
        <v>13701</v>
      </c>
      <c r="E2581" s="1" t="s">
        <v>13701</v>
      </c>
      <c r="G2581" s="5" t="s">
        <v>13701</v>
      </c>
      <c r="H2581" s="5"/>
      <c r="I2581" s="5"/>
      <c r="J2581" s="5"/>
      <c r="K2581" s="5"/>
      <c r="L2581" s="5"/>
      <c r="M2581" s="5"/>
      <c r="N2581" s="5"/>
      <c r="O2581" s="0" t="s">
        <v>13702</v>
      </c>
      <c r="P2581" s="0" t="s">
        <v>13703</v>
      </c>
      <c r="Q2581" s="0" t="s">
        <v>51</v>
      </c>
      <c r="R2581" s="0" t="s">
        <v>52</v>
      </c>
      <c r="S2581" s="0" t="n">
        <v>1.262</v>
      </c>
      <c r="T2581" s="0" t="n">
        <v>1399</v>
      </c>
      <c r="U2581" s="0" t="n">
        <v>1399</v>
      </c>
      <c r="V2581" s="0" t="n">
        <v>2060</v>
      </c>
      <c r="W2581" s="0" t="s">
        <v>13704</v>
      </c>
      <c r="X2581" s="0" t="n">
        <v>998</v>
      </c>
      <c r="Y2581" s="0" t="s">
        <v>67</v>
      </c>
      <c r="Z2581" s="0" t="n">
        <v>6420</v>
      </c>
      <c r="AA2581" s="0" t="s">
        <v>120</v>
      </c>
      <c r="AB2581" s="0" t="s">
        <v>56</v>
      </c>
      <c r="AC2581" s="0" t="n">
        <v>32</v>
      </c>
      <c r="AD2581" s="0" t="s">
        <v>13705</v>
      </c>
      <c r="AG2581" s="6" t="n">
        <v>42369</v>
      </c>
      <c r="AH2581" s="0" t="n">
        <v>34</v>
      </c>
      <c r="AI2581" s="0" t="n">
        <v>37</v>
      </c>
      <c r="AJ2581" s="6" t="n">
        <v>42369</v>
      </c>
      <c r="AK2581" s="0" t="n">
        <v>30</v>
      </c>
      <c r="AL2581" s="6" t="n">
        <v>42747</v>
      </c>
      <c r="AM2581" s="0" t="n">
        <v>925</v>
      </c>
      <c r="AN2581" s="0" t="n">
        <v>1.007</v>
      </c>
      <c r="AO2581" s="0" t="n">
        <v>714</v>
      </c>
      <c r="AP2581" s="0" t="n">
        <v>813</v>
      </c>
      <c r="AQ2581" s="0" t="s">
        <v>189</v>
      </c>
      <c r="AR2581" s="0" t="s">
        <v>189</v>
      </c>
      <c r="AS2581" s="0" t="s">
        <v>67</v>
      </c>
      <c r="AT2581" s="0" t="n">
        <v>141</v>
      </c>
      <c r="AU2581" s="0" t="n">
        <v>77</v>
      </c>
      <c r="AX2581" s="0" t="s">
        <v>2893</v>
      </c>
      <c r="AY2581" s="0" t="s">
        <v>13706</v>
      </c>
    </row>
    <row r="2582" customFormat="false" ht="15" hidden="false" customHeight="false" outlineLevel="0" collapsed="false">
      <c r="A2582" s="0" t="s">
        <v>13707</v>
      </c>
      <c r="B2582" s="0" t="s">
        <v>13694</v>
      </c>
      <c r="C2582" s="0" t="s">
        <v>13708</v>
      </c>
      <c r="E2582" s="1" t="s">
        <v>13708</v>
      </c>
      <c r="G2582" s="5" t="s">
        <v>13708</v>
      </c>
      <c r="H2582" s="5"/>
      <c r="I2582" s="5"/>
      <c r="J2582" s="5"/>
      <c r="K2582" s="5"/>
      <c r="L2582" s="5"/>
      <c r="M2582" s="5"/>
      <c r="N2582" s="5"/>
      <c r="O2582" s="0" t="s">
        <v>13708</v>
      </c>
      <c r="P2582" s="0" t="s">
        <v>13709</v>
      </c>
      <c r="Q2582" s="0" t="s">
        <v>51</v>
      </c>
      <c r="R2582" s="0" t="s">
        <v>52</v>
      </c>
      <c r="S2582" s="0" t="n">
        <v>1.414</v>
      </c>
      <c r="T2582" s="0" t="n">
        <v>2434</v>
      </c>
      <c r="U2582" s="0" t="n">
        <v>2434</v>
      </c>
      <c r="V2582" s="0" t="n">
        <v>6420</v>
      </c>
      <c r="W2582" s="0" t="s">
        <v>13710</v>
      </c>
      <c r="X2582" s="0" t="n">
        <v>311</v>
      </c>
      <c r="Y2582" s="0" t="s">
        <v>53</v>
      </c>
      <c r="Z2582" s="0" t="n">
        <v>2434</v>
      </c>
      <c r="AA2582" s="0" t="s">
        <v>54</v>
      </c>
      <c r="AB2582" s="0" t="s">
        <v>54</v>
      </c>
      <c r="AC2582" s="0" t="n">
        <v>5.509</v>
      </c>
      <c r="AD2582" s="0" t="s">
        <v>13711</v>
      </c>
      <c r="AG2582" s="6" t="n">
        <v>42735</v>
      </c>
      <c r="AH2582" s="0" t="n">
        <v>86</v>
      </c>
      <c r="AI2582" s="0" t="n">
        <v>90</v>
      </c>
      <c r="AJ2582" s="6" t="n">
        <v>42735</v>
      </c>
      <c r="AK2582" s="0" t="n">
        <v>5.509</v>
      </c>
      <c r="AL2582" s="6" t="n">
        <v>42735</v>
      </c>
      <c r="AM2582" s="0" t="n">
        <v>1.246</v>
      </c>
      <c r="AN2582" s="0" t="n">
        <v>1.314</v>
      </c>
      <c r="AO2582" s="0" t="n">
        <v>2.157</v>
      </c>
      <c r="AP2582" s="0" t="n">
        <v>2.41</v>
      </c>
      <c r="AQ2582" s="0" t="s">
        <v>725</v>
      </c>
      <c r="AR2582" s="0" t="s">
        <v>58</v>
      </c>
      <c r="AS2582" s="0" t="s">
        <v>53</v>
      </c>
      <c r="AT2582" s="0" t="n">
        <v>174</v>
      </c>
      <c r="AU2582" s="0" t="n">
        <v>176</v>
      </c>
      <c r="AX2582" s="0" t="s">
        <v>2893</v>
      </c>
      <c r="AY2582" s="0" t="s">
        <v>13712</v>
      </c>
    </row>
    <row r="2583" customFormat="false" ht="15" hidden="false" customHeight="false" outlineLevel="0" collapsed="false">
      <c r="A2583" s="0" t="s">
        <v>13713</v>
      </c>
      <c r="B2583" s="0" t="s">
        <v>13694</v>
      </c>
      <c r="C2583" s="0" t="s">
        <v>13714</v>
      </c>
      <c r="E2583" s="1" t="s">
        <v>13714</v>
      </c>
      <c r="G2583" s="5" t="s">
        <v>13714</v>
      </c>
      <c r="H2583" s="5"/>
      <c r="I2583" s="5"/>
      <c r="J2583" s="5"/>
      <c r="K2583" s="5"/>
      <c r="L2583" s="5"/>
      <c r="M2583" s="5"/>
      <c r="N2583" s="5"/>
      <c r="O2583" s="0" t="s">
        <v>13715</v>
      </c>
      <c r="P2583" s="0" t="s">
        <v>13716</v>
      </c>
      <c r="Q2583" s="0" t="s">
        <v>51</v>
      </c>
      <c r="R2583" s="0" t="s">
        <v>52</v>
      </c>
      <c r="S2583" s="0" t="n">
        <v>1.785</v>
      </c>
      <c r="T2583" s="0" t="n">
        <v>2521</v>
      </c>
      <c r="U2583" s="0" t="n">
        <v>2521</v>
      </c>
      <c r="W2583" s="0" t="s">
        <v>13717</v>
      </c>
      <c r="X2583" s="0" t="n">
        <v>200</v>
      </c>
      <c r="Y2583" s="0" t="s">
        <v>67</v>
      </c>
      <c r="Z2583" s="0" t="n">
        <v>9499</v>
      </c>
      <c r="AA2583" s="0" t="s">
        <v>54</v>
      </c>
      <c r="AB2583" s="0" t="s">
        <v>54</v>
      </c>
      <c r="AD2583" s="0" t="s">
        <v>13718</v>
      </c>
      <c r="AG2583" s="6" t="n">
        <v>42735</v>
      </c>
      <c r="AH2583" s="0" t="n">
        <v>63</v>
      </c>
      <c r="AI2583" s="0" t="n">
        <v>66</v>
      </c>
      <c r="AJ2583" s="6" t="n">
        <v>42735</v>
      </c>
      <c r="AK2583" s="0" t="n">
        <v>6.108</v>
      </c>
      <c r="AL2583" s="6" t="n">
        <v>42735</v>
      </c>
      <c r="AM2583" s="0" t="n">
        <v>1.731</v>
      </c>
      <c r="AN2583" s="0" t="n">
        <v>1.825</v>
      </c>
      <c r="AO2583" s="0" t="s">
        <v>56</v>
      </c>
      <c r="AP2583" s="0" t="s">
        <v>56</v>
      </c>
      <c r="AQ2583" s="0" t="s">
        <v>70</v>
      </c>
      <c r="AR2583" s="0" t="s">
        <v>70</v>
      </c>
      <c r="AS2583" s="0" t="s">
        <v>67</v>
      </c>
      <c r="AT2583" s="0" t="n">
        <v>80</v>
      </c>
      <c r="AU2583" s="0" t="n">
        <v>36</v>
      </c>
      <c r="AV2583" s="0" t="s">
        <v>2893</v>
      </c>
      <c r="AX2583" s="0" t="s">
        <v>2893</v>
      </c>
      <c r="AY2583" s="0" t="s">
        <v>13719</v>
      </c>
    </row>
    <row r="2584" customFormat="false" ht="15" hidden="false" customHeight="false" outlineLevel="0" collapsed="false">
      <c r="A2584" s="0" t="s">
        <v>13720</v>
      </c>
      <c r="B2584" s="0" t="s">
        <v>13694</v>
      </c>
      <c r="C2584" s="0" t="s">
        <v>13721</v>
      </c>
      <c r="E2584" s="1" t="s">
        <v>13721</v>
      </c>
      <c r="G2584" s="5" t="s">
        <v>13721</v>
      </c>
      <c r="H2584" s="5"/>
      <c r="I2584" s="5"/>
      <c r="J2584" s="5"/>
      <c r="K2584" s="5"/>
      <c r="L2584" s="5"/>
      <c r="M2584" s="5"/>
      <c r="N2584" s="5"/>
      <c r="O2584" s="0" t="s">
        <v>13721</v>
      </c>
      <c r="P2584" s="0" t="s">
        <v>13722</v>
      </c>
      <c r="Q2584" s="0" t="s">
        <v>51</v>
      </c>
      <c r="R2584" s="0" t="s">
        <v>52</v>
      </c>
      <c r="S2584" s="0" t="n">
        <v>196</v>
      </c>
      <c r="T2584" s="0" t="n">
        <v>2611</v>
      </c>
      <c r="U2584" s="0" t="n">
        <v>2611</v>
      </c>
      <c r="V2584" s="0" t="n">
        <v>2620</v>
      </c>
      <c r="X2584" s="0" t="n">
        <v>17</v>
      </c>
      <c r="Y2584" s="0" t="s">
        <v>53</v>
      </c>
      <c r="Z2584" s="0" t="n">
        <v>2611</v>
      </c>
      <c r="AA2584" s="0" t="s">
        <v>54</v>
      </c>
      <c r="AB2584" s="0" t="s">
        <v>54</v>
      </c>
      <c r="AC2584" s="0" t="n">
        <v>783</v>
      </c>
      <c r="AD2584" s="0" t="s">
        <v>13723</v>
      </c>
      <c r="AG2584" s="6" t="n">
        <v>42735</v>
      </c>
      <c r="AH2584" s="0" t="n">
        <v>11</v>
      </c>
      <c r="AI2584" s="0" t="n">
        <v>11</v>
      </c>
      <c r="AJ2584" s="6" t="n">
        <v>42735</v>
      </c>
      <c r="AK2584" s="0" t="n">
        <v>783</v>
      </c>
      <c r="AL2584" s="6" t="n">
        <v>42735</v>
      </c>
      <c r="AM2584" s="0" t="n">
        <v>117</v>
      </c>
      <c r="AN2584" s="0" t="n">
        <v>123</v>
      </c>
      <c r="AO2584" s="0" t="n">
        <v>265</v>
      </c>
      <c r="AP2584" s="0" t="n">
        <v>296</v>
      </c>
      <c r="AQ2584" s="0" t="s">
        <v>725</v>
      </c>
      <c r="AR2584" s="0" t="s">
        <v>58</v>
      </c>
      <c r="AS2584" s="0" t="s">
        <v>53</v>
      </c>
      <c r="AT2584" s="0" t="n">
        <v>12</v>
      </c>
      <c r="AU2584" s="0" t="n">
        <v>12</v>
      </c>
      <c r="AV2584" s="0" t="s">
        <v>13723</v>
      </c>
      <c r="AX2584" s="0" t="s">
        <v>2893</v>
      </c>
      <c r="AY2584" s="0" t="s">
        <v>13724</v>
      </c>
    </row>
    <row r="2585" customFormat="false" ht="15" hidden="false" customHeight="false" outlineLevel="0" collapsed="false">
      <c r="A2585" s="0" t="s">
        <v>13725</v>
      </c>
      <c r="B2585" s="0" t="s">
        <v>13694</v>
      </c>
      <c r="C2585" s="0" t="s">
        <v>13726</v>
      </c>
      <c r="E2585" s="1" t="s">
        <v>13726</v>
      </c>
      <c r="G2585" s="5" t="s">
        <v>13726</v>
      </c>
      <c r="H2585" s="5" t="s">
        <v>13727</v>
      </c>
      <c r="I2585" s="5"/>
      <c r="J2585" s="5"/>
      <c r="K2585" s="5"/>
      <c r="L2585" s="5"/>
      <c r="M2585" s="5"/>
      <c r="N2585" s="5"/>
      <c r="O2585" s="0" t="s">
        <v>13728</v>
      </c>
      <c r="P2585" s="0" t="s">
        <v>13729</v>
      </c>
      <c r="Q2585" s="0" t="s">
        <v>51</v>
      </c>
      <c r="R2585" s="0" t="s">
        <v>119</v>
      </c>
      <c r="S2585" s="0" t="n">
        <v>56</v>
      </c>
      <c r="T2585" s="0" t="n">
        <v>6420</v>
      </c>
      <c r="U2585" s="0" t="n">
        <v>6420</v>
      </c>
      <c r="V2585" s="0" t="n">
        <v>1723</v>
      </c>
      <c r="X2585" s="0" t="n">
        <v>14</v>
      </c>
      <c r="Y2585" s="0" t="s">
        <v>67</v>
      </c>
      <c r="AA2585" s="0" t="s">
        <v>54</v>
      </c>
      <c r="AB2585" s="0" t="s">
        <v>54</v>
      </c>
      <c r="AD2585" s="0" t="s">
        <v>13718</v>
      </c>
      <c r="AG2585" s="6" t="n">
        <v>42735</v>
      </c>
      <c r="AH2585" s="0" t="n">
        <v>6</v>
      </c>
      <c r="AI2585" s="0" t="n">
        <v>6</v>
      </c>
      <c r="AJ2585" s="6" t="n">
        <v>42735</v>
      </c>
      <c r="AK2585" s="0" t="n">
        <v>254</v>
      </c>
      <c r="AL2585" s="6" t="n">
        <v>42735</v>
      </c>
      <c r="AM2585" s="0" t="n">
        <v>42</v>
      </c>
      <c r="AN2585" s="0" t="n">
        <v>44</v>
      </c>
      <c r="AO2585" s="0" t="s">
        <v>56</v>
      </c>
      <c r="AP2585" s="0" t="s">
        <v>56</v>
      </c>
      <c r="AQ2585" s="0" t="s">
        <v>70</v>
      </c>
      <c r="AR2585" s="0" t="s">
        <v>70</v>
      </c>
      <c r="AS2585" s="0" t="s">
        <v>67</v>
      </c>
      <c r="AT2585" s="0" t="n">
        <v>12</v>
      </c>
      <c r="AU2585" s="0" t="n">
        <v>10</v>
      </c>
      <c r="AX2585" s="0" t="s">
        <v>2893</v>
      </c>
      <c r="AY2585" s="0" t="s">
        <v>13730</v>
      </c>
    </row>
    <row r="2586" customFormat="false" ht="15" hidden="false" customHeight="false" outlineLevel="0" collapsed="false">
      <c r="A2586" s="0" t="s">
        <v>13731</v>
      </c>
      <c r="B2586" s="0" t="s">
        <v>13694</v>
      </c>
      <c r="C2586" s="0" t="s">
        <v>13732</v>
      </c>
      <c r="E2586" s="1" t="s">
        <v>13732</v>
      </c>
      <c r="G2586" s="5" t="s">
        <v>13732</v>
      </c>
      <c r="H2586" s="5"/>
      <c r="I2586" s="5"/>
      <c r="J2586" s="5"/>
      <c r="K2586" s="5"/>
      <c r="L2586" s="5"/>
      <c r="M2586" s="5"/>
      <c r="N2586" s="5"/>
      <c r="O2586" s="0" t="s">
        <v>13732</v>
      </c>
      <c r="P2586" s="0" t="s">
        <v>13733</v>
      </c>
      <c r="Q2586" s="0" t="s">
        <v>51</v>
      </c>
      <c r="R2586" s="0" t="s">
        <v>126</v>
      </c>
      <c r="S2586" s="0" t="s">
        <v>56</v>
      </c>
      <c r="T2586" s="0" t="n">
        <v>4511</v>
      </c>
      <c r="U2586" s="0" t="n">
        <v>4511</v>
      </c>
      <c r="X2586" s="0" t="n">
        <v>1</v>
      </c>
      <c r="Y2586" s="0" t="s">
        <v>512</v>
      </c>
      <c r="Z2586" s="0" t="n">
        <v>4511</v>
      </c>
      <c r="AA2586" s="0" t="s">
        <v>54</v>
      </c>
      <c r="AB2586" s="0" t="s">
        <v>54</v>
      </c>
      <c r="AC2586" s="0" t="n">
        <v>4</v>
      </c>
      <c r="AD2586" s="0" t="s">
        <v>13734</v>
      </c>
      <c r="AH2586" s="0" t="s">
        <v>56</v>
      </c>
      <c r="AI2586" s="0" t="s">
        <v>56</v>
      </c>
      <c r="AJ2586" s="6" t="n">
        <v>42369</v>
      </c>
      <c r="AK2586" s="0" t="n">
        <v>11</v>
      </c>
      <c r="AL2586" s="6" t="n">
        <v>42635</v>
      </c>
      <c r="AM2586" s="0" t="n">
        <v>6</v>
      </c>
      <c r="AN2586" s="0" t="n">
        <v>6</v>
      </c>
      <c r="AO2586" s="0" t="n">
        <v>1</v>
      </c>
      <c r="AP2586" s="0" t="n">
        <v>1</v>
      </c>
      <c r="AQ2586" s="0" t="s">
        <v>189</v>
      </c>
      <c r="AR2586" s="0" t="s">
        <v>189</v>
      </c>
      <c r="AS2586" s="0" t="s">
        <v>512</v>
      </c>
      <c r="AT2586" s="0" t="n">
        <v>2</v>
      </c>
      <c r="AU2586" s="0" t="n">
        <v>1</v>
      </c>
      <c r="AV2586" s="0" t="s">
        <v>2893</v>
      </c>
      <c r="AX2586" s="0" t="s">
        <v>2893</v>
      </c>
      <c r="AY2586" s="0" t="s">
        <v>13735</v>
      </c>
    </row>
    <row r="2587" customFormat="false" ht="15" hidden="false" customHeight="false" outlineLevel="0" collapsed="false">
      <c r="A2587" s="0" t="s">
        <v>13736</v>
      </c>
      <c r="B2587" s="0" t="s">
        <v>13694</v>
      </c>
      <c r="C2587" s="0" t="s">
        <v>13737</v>
      </c>
      <c r="E2587" s="1" t="s">
        <v>13737</v>
      </c>
      <c r="G2587" s="5" t="s">
        <v>13737</v>
      </c>
      <c r="H2587" s="5"/>
      <c r="I2587" s="5"/>
      <c r="J2587" s="5"/>
      <c r="K2587" s="5"/>
      <c r="L2587" s="5"/>
      <c r="M2587" s="5"/>
      <c r="N2587" s="5"/>
      <c r="O2587" s="0" t="s">
        <v>13737</v>
      </c>
      <c r="P2587" s="0" t="s">
        <v>13738</v>
      </c>
      <c r="Q2587" s="0" t="s">
        <v>51</v>
      </c>
      <c r="R2587" s="0" t="s">
        <v>52</v>
      </c>
      <c r="S2587" s="0" t="n">
        <v>15.074</v>
      </c>
      <c r="T2587" s="0" t="n">
        <v>2120</v>
      </c>
      <c r="U2587" s="0" t="n">
        <v>2120</v>
      </c>
      <c r="V2587" s="0" t="n">
        <v>2059</v>
      </c>
      <c r="W2587" s="0" t="s">
        <v>13739</v>
      </c>
      <c r="X2587" s="0" t="n">
        <v>943</v>
      </c>
      <c r="Y2587" s="0" t="s">
        <v>53</v>
      </c>
      <c r="Z2587" s="0" t="n">
        <v>2120</v>
      </c>
      <c r="AA2587" s="0" t="s">
        <v>54</v>
      </c>
      <c r="AB2587" s="0" t="s">
        <v>54</v>
      </c>
      <c r="AC2587" s="0" t="n">
        <v>46</v>
      </c>
      <c r="AD2587" s="0" t="s">
        <v>13740</v>
      </c>
      <c r="AG2587" s="6" t="n">
        <v>42735</v>
      </c>
      <c r="AH2587" s="0" t="n">
        <v>970</v>
      </c>
      <c r="AI2587" s="0" t="n">
        <v>1.022</v>
      </c>
      <c r="AJ2587" s="6" t="n">
        <v>42735</v>
      </c>
      <c r="AK2587" s="0" t="n">
        <v>46</v>
      </c>
      <c r="AL2587" s="6" t="n">
        <v>42735</v>
      </c>
      <c r="AM2587" s="0" t="n">
        <v>16.196</v>
      </c>
      <c r="AN2587" s="0" t="n">
        <v>17.072</v>
      </c>
      <c r="AO2587" s="0" t="n">
        <v>19.705</v>
      </c>
      <c r="AP2587" s="0" t="n">
        <v>22.017</v>
      </c>
      <c r="AQ2587" s="0" t="s">
        <v>725</v>
      </c>
      <c r="AR2587" s="0" t="s">
        <v>58</v>
      </c>
      <c r="AS2587" s="0" t="s">
        <v>53</v>
      </c>
      <c r="AT2587" s="0" t="n">
        <v>592</v>
      </c>
      <c r="AU2587" s="0" t="n">
        <v>620</v>
      </c>
      <c r="AV2587" s="0" t="s">
        <v>2893</v>
      </c>
      <c r="AW2587" s="0" t="s">
        <v>2893</v>
      </c>
      <c r="AX2587" s="0" t="s">
        <v>2893</v>
      </c>
      <c r="AY2587" s="0" t="s">
        <v>13741</v>
      </c>
    </row>
    <row r="2588" customFormat="false" ht="15" hidden="false" customHeight="false" outlineLevel="0" collapsed="false">
      <c r="A2588" s="0" t="s">
        <v>13742</v>
      </c>
      <c r="B2588" s="0" t="s">
        <v>13694</v>
      </c>
      <c r="C2588" s="0" t="s">
        <v>13743</v>
      </c>
      <c r="E2588" s="1" t="s">
        <v>13743</v>
      </c>
      <c r="G2588" s="5" t="s">
        <v>13743</v>
      </c>
      <c r="H2588" s="5"/>
      <c r="I2588" s="5"/>
      <c r="J2588" s="5"/>
      <c r="K2588" s="5"/>
      <c r="L2588" s="5"/>
      <c r="M2588" s="5"/>
      <c r="N2588" s="5"/>
      <c r="O2588" s="0" t="s">
        <v>13743</v>
      </c>
      <c r="P2588" s="0" t="s">
        <v>13744</v>
      </c>
      <c r="Q2588" s="0" t="s">
        <v>51</v>
      </c>
      <c r="R2588" s="0" t="s">
        <v>52</v>
      </c>
      <c r="S2588" s="0" t="n">
        <v>396</v>
      </c>
      <c r="T2588" s="0" t="n">
        <v>2611</v>
      </c>
      <c r="U2588" s="0" t="n">
        <v>2611</v>
      </c>
      <c r="X2588" s="0" t="n">
        <v>36</v>
      </c>
      <c r="Y2588" s="0" t="s">
        <v>53</v>
      </c>
      <c r="Z2588" s="0" t="n">
        <v>2611</v>
      </c>
      <c r="AA2588" s="0" t="s">
        <v>54</v>
      </c>
      <c r="AB2588" s="0" t="s">
        <v>54</v>
      </c>
      <c r="AC2588" s="0" t="n">
        <v>1.586</v>
      </c>
      <c r="AD2588" s="0" t="s">
        <v>13745</v>
      </c>
      <c r="AG2588" s="6" t="n">
        <v>42735</v>
      </c>
      <c r="AH2588" s="0" t="n">
        <v>65</v>
      </c>
      <c r="AI2588" s="0" t="n">
        <v>69</v>
      </c>
      <c r="AJ2588" s="6" t="n">
        <v>42735</v>
      </c>
      <c r="AK2588" s="0" t="n">
        <v>1.586</v>
      </c>
      <c r="AL2588" s="6" t="n">
        <v>42735</v>
      </c>
      <c r="AM2588" s="0" t="n">
        <v>588</v>
      </c>
      <c r="AN2588" s="0" t="n">
        <v>619</v>
      </c>
      <c r="AO2588" s="0" t="n">
        <v>1.957</v>
      </c>
      <c r="AP2588" s="0" t="n">
        <v>2.187</v>
      </c>
      <c r="AQ2588" s="0" t="s">
        <v>725</v>
      </c>
      <c r="AR2588" s="0" t="s">
        <v>58</v>
      </c>
      <c r="AS2588" s="0" t="s">
        <v>53</v>
      </c>
      <c r="AT2588" s="0" t="n">
        <v>28</v>
      </c>
      <c r="AU2588" s="0" t="n">
        <v>28</v>
      </c>
      <c r="AX2588" s="0" t="s">
        <v>2893</v>
      </c>
      <c r="AY2588" s="0" t="s">
        <v>13746</v>
      </c>
    </row>
    <row r="2589" customFormat="false" ht="15" hidden="false" customHeight="false" outlineLevel="0" collapsed="false">
      <c r="A2589" s="0" t="s">
        <v>13747</v>
      </c>
      <c r="B2589" s="0" t="s">
        <v>13694</v>
      </c>
      <c r="C2589" s="0" t="s">
        <v>13748</v>
      </c>
      <c r="E2589" s="1" t="s">
        <v>13748</v>
      </c>
      <c r="G2589" s="5" t="s">
        <v>13748</v>
      </c>
      <c r="H2589" s="5"/>
      <c r="I2589" s="5"/>
      <c r="J2589" s="5"/>
      <c r="K2589" s="5"/>
      <c r="L2589" s="5"/>
      <c r="M2589" s="5"/>
      <c r="N2589" s="5"/>
      <c r="O2589" s="0" t="s">
        <v>13748</v>
      </c>
      <c r="P2589" s="0" t="s">
        <v>13749</v>
      </c>
      <c r="Q2589" s="0" t="s">
        <v>51</v>
      </c>
      <c r="R2589" s="0" t="s">
        <v>52</v>
      </c>
      <c r="S2589" s="0" t="n">
        <v>272</v>
      </c>
      <c r="T2589" s="0" t="n">
        <v>7211</v>
      </c>
      <c r="U2589" s="0" t="n">
        <v>7211</v>
      </c>
      <c r="V2589" s="0" t="n">
        <v>4774</v>
      </c>
      <c r="W2589" s="0" t="s">
        <v>13750</v>
      </c>
      <c r="X2589" s="0" t="n">
        <v>25</v>
      </c>
      <c r="Y2589" s="0" t="s">
        <v>512</v>
      </c>
      <c r="Z2589" s="0" t="n">
        <v>7211</v>
      </c>
      <c r="AA2589" s="0" t="s">
        <v>54</v>
      </c>
      <c r="AB2589" s="0" t="s">
        <v>54</v>
      </c>
      <c r="AC2589" s="0" t="n">
        <v>1.748</v>
      </c>
      <c r="AD2589" s="0" t="s">
        <v>13751</v>
      </c>
      <c r="AG2589" s="6" t="n">
        <v>42735</v>
      </c>
      <c r="AH2589" s="0" t="n">
        <v>8</v>
      </c>
      <c r="AI2589" s="0" t="n">
        <v>9</v>
      </c>
      <c r="AJ2589" s="6" t="n">
        <v>42735</v>
      </c>
      <c r="AK2589" s="0" t="n">
        <v>1.748</v>
      </c>
      <c r="AL2589" s="6" t="n">
        <v>42735</v>
      </c>
      <c r="AM2589" s="0" t="n">
        <v>426</v>
      </c>
      <c r="AN2589" s="0" t="n">
        <v>449</v>
      </c>
      <c r="AO2589" s="0" t="s">
        <v>56</v>
      </c>
      <c r="AP2589" s="0" t="s">
        <v>56</v>
      </c>
      <c r="AQ2589" s="0" t="s">
        <v>70</v>
      </c>
      <c r="AR2589" s="0" t="s">
        <v>70</v>
      </c>
      <c r="AS2589" s="0" t="s">
        <v>512</v>
      </c>
      <c r="AT2589" s="0" t="n">
        <v>13</v>
      </c>
      <c r="AU2589" s="0" t="n">
        <v>12</v>
      </c>
      <c r="AX2589" s="0" t="s">
        <v>2893</v>
      </c>
      <c r="AY2589" s="0" t="s">
        <v>13752</v>
      </c>
    </row>
    <row r="2590" customFormat="false" ht="15" hidden="false" customHeight="false" outlineLevel="0" collapsed="false">
      <c r="A2590" s="0" t="s">
        <v>13753</v>
      </c>
      <c r="B2590" s="0" t="s">
        <v>13694</v>
      </c>
      <c r="C2590" s="0" t="s">
        <v>13754</v>
      </c>
      <c r="E2590" s="1" t="s">
        <v>13754</v>
      </c>
      <c r="G2590" s="5" t="s">
        <v>13754</v>
      </c>
      <c r="H2590" s="5" t="s">
        <v>13755</v>
      </c>
      <c r="I2590" s="5" t="s">
        <v>13756</v>
      </c>
      <c r="J2590" s="5" t="s">
        <v>13757</v>
      </c>
      <c r="K2590" s="5"/>
      <c r="L2590" s="5"/>
      <c r="M2590" s="5"/>
      <c r="N2590" s="5"/>
      <c r="O2590" s="0" t="s">
        <v>13754</v>
      </c>
      <c r="P2590" s="0" t="s">
        <v>13758</v>
      </c>
      <c r="Q2590" s="0" t="s">
        <v>51</v>
      </c>
      <c r="R2590" s="0" t="s">
        <v>52</v>
      </c>
      <c r="S2590" s="0" t="n">
        <v>11.631</v>
      </c>
      <c r="T2590" s="0" t="n">
        <v>1051</v>
      </c>
      <c r="U2590" s="0" t="n">
        <v>1051</v>
      </c>
      <c r="X2590" s="0" t="n">
        <v>377</v>
      </c>
      <c r="Y2590" s="0" t="s">
        <v>512</v>
      </c>
      <c r="Z2590" s="0" t="n">
        <v>1051</v>
      </c>
      <c r="AA2590" s="0" t="s">
        <v>54</v>
      </c>
      <c r="AB2590" s="0" t="s">
        <v>54</v>
      </c>
      <c r="AC2590" s="0" t="n">
        <v>21.927</v>
      </c>
      <c r="AD2590" s="0" t="s">
        <v>13759</v>
      </c>
      <c r="AG2590" s="6" t="n">
        <v>42735</v>
      </c>
      <c r="AH2590" s="0" t="n">
        <v>355</v>
      </c>
      <c r="AI2590" s="0" t="n">
        <v>374</v>
      </c>
      <c r="AJ2590" s="6" t="n">
        <v>42735</v>
      </c>
      <c r="AK2590" s="0" t="n">
        <v>21.927</v>
      </c>
      <c r="AL2590" s="6" t="n">
        <v>42735</v>
      </c>
      <c r="AM2590" s="0" t="n">
        <v>9.374</v>
      </c>
      <c r="AN2590" s="0" t="n">
        <v>9.881</v>
      </c>
      <c r="AO2590" s="0" t="s">
        <v>56</v>
      </c>
      <c r="AP2590" s="0" t="s">
        <v>56</v>
      </c>
      <c r="AQ2590" s="0" t="s">
        <v>70</v>
      </c>
      <c r="AR2590" s="0" t="s">
        <v>70</v>
      </c>
      <c r="AS2590" s="0" t="s">
        <v>512</v>
      </c>
      <c r="AT2590" s="0" t="n">
        <v>136</v>
      </c>
      <c r="AU2590" s="0" t="n">
        <v>141</v>
      </c>
      <c r="AX2590" s="0" t="s">
        <v>2893</v>
      </c>
      <c r="AY2590" s="0" t="s">
        <v>13760</v>
      </c>
    </row>
    <row r="2591" customFormat="false" ht="15" hidden="false" customHeight="false" outlineLevel="0" collapsed="false">
      <c r="A2591" s="0" t="s">
        <v>13761</v>
      </c>
      <c r="B2591" s="0" t="s">
        <v>13694</v>
      </c>
      <c r="C2591" s="0" t="s">
        <v>13762</v>
      </c>
      <c r="E2591" s="1" t="s">
        <v>13762</v>
      </c>
      <c r="G2591" s="5" t="s">
        <v>13762</v>
      </c>
      <c r="H2591" s="5"/>
      <c r="I2591" s="5"/>
      <c r="J2591" s="5"/>
      <c r="K2591" s="5"/>
      <c r="L2591" s="5"/>
      <c r="M2591" s="5"/>
      <c r="N2591" s="5"/>
      <c r="O2591" s="0" t="s">
        <v>13762</v>
      </c>
      <c r="P2591" s="0" t="s">
        <v>13763</v>
      </c>
      <c r="Q2591" s="0" t="s">
        <v>51</v>
      </c>
      <c r="R2591" s="0" t="s">
        <v>52</v>
      </c>
      <c r="S2591" s="0" t="n">
        <v>1.339</v>
      </c>
      <c r="T2591" s="0" t="n">
        <v>2651</v>
      </c>
      <c r="U2591" s="0" t="n">
        <v>2651</v>
      </c>
      <c r="X2591" s="0" t="n">
        <v>584</v>
      </c>
      <c r="Y2591" s="0" t="s">
        <v>53</v>
      </c>
      <c r="Z2591" s="0" t="n">
        <v>2651</v>
      </c>
      <c r="AA2591" s="0" t="s">
        <v>54</v>
      </c>
      <c r="AB2591" s="0" t="s">
        <v>54</v>
      </c>
      <c r="AC2591" s="0" t="n">
        <v>4.684</v>
      </c>
      <c r="AD2591" s="0" t="s">
        <v>13764</v>
      </c>
      <c r="AG2591" s="6" t="n">
        <v>42735</v>
      </c>
      <c r="AH2591" s="0" t="n">
        <v>47</v>
      </c>
      <c r="AI2591" s="0" t="n">
        <v>49</v>
      </c>
      <c r="AJ2591" s="6" t="n">
        <v>42735</v>
      </c>
      <c r="AK2591" s="0" t="n">
        <v>4.684</v>
      </c>
      <c r="AL2591" s="6" t="n">
        <v>42735</v>
      </c>
      <c r="AM2591" s="0" t="n">
        <v>4.148</v>
      </c>
      <c r="AN2591" s="0" t="n">
        <v>4.373</v>
      </c>
      <c r="AO2591" s="0" t="n">
        <v>6.989</v>
      </c>
      <c r="AP2591" s="0" t="n">
        <v>7.809</v>
      </c>
      <c r="AQ2591" s="0" t="s">
        <v>674</v>
      </c>
      <c r="AR2591" s="0" t="s">
        <v>58</v>
      </c>
      <c r="AS2591" s="0" t="s">
        <v>53</v>
      </c>
      <c r="AT2591" s="0" t="n">
        <v>66</v>
      </c>
      <c r="AU2591" s="0" t="n">
        <v>72</v>
      </c>
      <c r="AV2591" s="0" t="s">
        <v>13765</v>
      </c>
      <c r="AW2591" s="0" t="s">
        <v>13766</v>
      </c>
      <c r="AX2591" s="0" t="s">
        <v>2893</v>
      </c>
      <c r="AY2591" s="0" t="s">
        <v>13767</v>
      </c>
    </row>
    <row r="2592" customFormat="false" ht="15" hidden="false" customHeight="false" outlineLevel="0" collapsed="false">
      <c r="A2592" s="0" t="s">
        <v>13768</v>
      </c>
      <c r="B2592" s="0" t="s">
        <v>13694</v>
      </c>
      <c r="C2592" s="0" t="s">
        <v>13769</v>
      </c>
      <c r="E2592" s="1" t="s">
        <v>13769</v>
      </c>
      <c r="G2592" s="5" t="s">
        <v>13769</v>
      </c>
      <c r="H2592" s="5"/>
      <c r="I2592" s="5" t="s">
        <v>13770</v>
      </c>
      <c r="J2592" s="5"/>
      <c r="K2592" s="5"/>
      <c r="L2592" s="5"/>
      <c r="M2592" s="5"/>
      <c r="N2592" s="5"/>
      <c r="O2592" s="0" t="s">
        <v>11164</v>
      </c>
      <c r="P2592" s="0" t="s">
        <v>11165</v>
      </c>
      <c r="Q2592" s="0" t="s">
        <v>51</v>
      </c>
      <c r="R2592" s="0" t="s">
        <v>52</v>
      </c>
      <c r="S2592" s="0" t="s">
        <v>56</v>
      </c>
      <c r="T2592" s="0" t="n">
        <v>6420</v>
      </c>
      <c r="U2592" s="0" t="n">
        <v>6420</v>
      </c>
      <c r="W2592" s="0" t="s">
        <v>13771</v>
      </c>
      <c r="X2592" s="0" t="n">
        <v>117</v>
      </c>
      <c r="Y2592" s="0" t="s">
        <v>67</v>
      </c>
      <c r="Z2592" s="0" t="n">
        <v>6500</v>
      </c>
      <c r="AA2592" s="0" t="s">
        <v>120</v>
      </c>
      <c r="AB2592" s="0" t="s">
        <v>56</v>
      </c>
      <c r="AD2592" s="0" t="s">
        <v>13772</v>
      </c>
      <c r="AH2592" s="0" t="s">
        <v>56</v>
      </c>
      <c r="AI2592" s="0" t="s">
        <v>56</v>
      </c>
      <c r="AJ2592" s="6" t="n">
        <v>42735</v>
      </c>
      <c r="AK2592" s="0" t="n">
        <v>45</v>
      </c>
      <c r="AL2592" s="6" t="n">
        <v>42735</v>
      </c>
      <c r="AM2592" s="0" t="n">
        <v>4.023</v>
      </c>
      <c r="AN2592" s="0" t="n">
        <v>4.24</v>
      </c>
      <c r="AO2592" s="0" t="s">
        <v>56</v>
      </c>
      <c r="AP2592" s="0" t="s">
        <v>56</v>
      </c>
      <c r="AQ2592" s="0" t="s">
        <v>70</v>
      </c>
      <c r="AR2592" s="0" t="s">
        <v>70</v>
      </c>
      <c r="AS2592" s="0" t="s">
        <v>67</v>
      </c>
      <c r="AT2592" s="0" t="n">
        <v>5041</v>
      </c>
      <c r="AU2592" s="0" t="n">
        <v>64</v>
      </c>
      <c r="AV2592" s="0" t="s">
        <v>13772</v>
      </c>
      <c r="AX2592" s="0" t="s">
        <v>2893</v>
      </c>
      <c r="AY2592" s="0" t="s">
        <v>13773</v>
      </c>
    </row>
    <row r="2593" customFormat="false" ht="15" hidden="false" customHeight="false" outlineLevel="0" collapsed="false">
      <c r="A2593" s="0" t="s">
        <v>13774</v>
      </c>
      <c r="B2593" s="0" t="s">
        <v>13694</v>
      </c>
      <c r="C2593" s="0" t="s">
        <v>13775</v>
      </c>
      <c r="E2593" s="1" t="s">
        <v>13775</v>
      </c>
      <c r="G2593" s="5" t="s">
        <v>13775</v>
      </c>
      <c r="H2593" s="5"/>
      <c r="I2593" s="5"/>
      <c r="J2593" s="5"/>
      <c r="K2593" s="5"/>
      <c r="L2593" s="5"/>
      <c r="M2593" s="5"/>
      <c r="N2593" s="5"/>
      <c r="O2593" s="0" t="s">
        <v>13775</v>
      </c>
      <c r="P2593" s="0" t="s">
        <v>13776</v>
      </c>
      <c r="Q2593" s="0" t="s">
        <v>51</v>
      </c>
      <c r="R2593" s="0" t="s">
        <v>52</v>
      </c>
      <c r="S2593" s="0" t="n">
        <v>8.437</v>
      </c>
      <c r="T2593" s="0" t="n">
        <v>2059</v>
      </c>
      <c r="U2593" s="0" t="n">
        <v>2059</v>
      </c>
      <c r="W2593" s="0" t="s">
        <v>13777</v>
      </c>
      <c r="X2593" s="0" t="n">
        <v>935</v>
      </c>
      <c r="Y2593" s="0" t="s">
        <v>512</v>
      </c>
      <c r="Z2593" s="0" t="n">
        <v>2059</v>
      </c>
      <c r="AA2593" s="0" t="s">
        <v>54</v>
      </c>
      <c r="AB2593" s="0" t="s">
        <v>54</v>
      </c>
      <c r="AC2593" s="0" t="n">
        <v>20.786</v>
      </c>
      <c r="AD2593" s="0" t="s">
        <v>13778</v>
      </c>
      <c r="AG2593" s="6" t="n">
        <v>42735</v>
      </c>
      <c r="AH2593" s="0" t="n">
        <v>617</v>
      </c>
      <c r="AI2593" s="0" t="n">
        <v>650</v>
      </c>
      <c r="AJ2593" s="6" t="n">
        <v>42735</v>
      </c>
      <c r="AK2593" s="0" t="n">
        <v>20.786</v>
      </c>
      <c r="AL2593" s="6" t="n">
        <v>42735</v>
      </c>
      <c r="AM2593" s="0" t="n">
        <v>12.958</v>
      </c>
      <c r="AN2593" s="0" t="n">
        <v>13.659</v>
      </c>
      <c r="AO2593" s="0" t="n">
        <v>11.985</v>
      </c>
      <c r="AP2593" s="0" t="n">
        <v>13.391</v>
      </c>
      <c r="AQ2593" s="0" t="s">
        <v>725</v>
      </c>
      <c r="AR2593" s="0" t="s">
        <v>58</v>
      </c>
      <c r="AS2593" s="0" t="s">
        <v>512</v>
      </c>
      <c r="AT2593" s="0" t="n">
        <v>315</v>
      </c>
      <c r="AU2593" s="0" t="n">
        <v>364</v>
      </c>
      <c r="AX2593" s="0" t="s">
        <v>2893</v>
      </c>
    </row>
    <row r="2594" customFormat="false" ht="15" hidden="false" customHeight="false" outlineLevel="0" collapsed="false">
      <c r="A2594" s="0" t="s">
        <v>13779</v>
      </c>
      <c r="B2594" s="0" t="s">
        <v>13694</v>
      </c>
      <c r="C2594" s="0" t="s">
        <v>13780</v>
      </c>
      <c r="E2594" s="1" t="s">
        <v>13780</v>
      </c>
      <c r="G2594" s="5" t="s">
        <v>13780</v>
      </c>
      <c r="H2594" s="5"/>
      <c r="I2594" s="5"/>
      <c r="J2594" s="5"/>
      <c r="K2594" s="5"/>
      <c r="L2594" s="5"/>
      <c r="M2594" s="5"/>
      <c r="N2594" s="5"/>
      <c r="O2594" s="0" t="s">
        <v>13780</v>
      </c>
      <c r="P2594" s="0" t="s">
        <v>13781</v>
      </c>
      <c r="Q2594" s="0" t="s">
        <v>718</v>
      </c>
      <c r="R2594" s="0" t="s">
        <v>52</v>
      </c>
      <c r="S2594" s="0" t="n">
        <v>1.788</v>
      </c>
      <c r="T2594" s="0" t="n">
        <v>1812</v>
      </c>
      <c r="U2594" s="0" t="n">
        <v>1812</v>
      </c>
      <c r="V2594" s="0" t="n">
        <v>6201</v>
      </c>
      <c r="W2594" s="0" t="s">
        <v>13782</v>
      </c>
      <c r="X2594" s="0" t="n">
        <v>103</v>
      </c>
      <c r="Y2594" s="0" t="s">
        <v>53</v>
      </c>
      <c r="Z2594" s="0" t="n">
        <v>1812</v>
      </c>
      <c r="AA2594" s="0" t="s">
        <v>54</v>
      </c>
      <c r="AB2594" s="0" t="s">
        <v>54</v>
      </c>
      <c r="AC2594" s="0" t="n">
        <v>8</v>
      </c>
      <c r="AD2594" s="0" t="s">
        <v>13764</v>
      </c>
      <c r="AG2594" s="6" t="n">
        <v>42551</v>
      </c>
      <c r="AH2594" s="0" t="n">
        <v>49</v>
      </c>
      <c r="AI2594" s="0" t="n">
        <v>54</v>
      </c>
      <c r="AJ2594" s="6" t="n">
        <v>42551</v>
      </c>
      <c r="AK2594" s="0" t="n">
        <v>8</v>
      </c>
      <c r="AL2594" s="6" t="n">
        <v>42551</v>
      </c>
      <c r="AM2594" s="0" t="n">
        <v>1.319</v>
      </c>
      <c r="AN2594" s="0" t="n">
        <v>1.464</v>
      </c>
      <c r="AO2594" s="0" t="n">
        <v>2.541</v>
      </c>
      <c r="AP2594" s="0" t="n">
        <v>2.839</v>
      </c>
      <c r="AQ2594" s="0" t="s">
        <v>674</v>
      </c>
      <c r="AR2594" s="0" t="s">
        <v>58</v>
      </c>
      <c r="AS2594" s="0" t="s">
        <v>53</v>
      </c>
      <c r="AT2594" s="0" t="n">
        <v>65</v>
      </c>
      <c r="AU2594" s="0" t="n">
        <v>64</v>
      </c>
      <c r="AV2594" s="0" t="s">
        <v>13783</v>
      </c>
      <c r="AX2594" s="0" t="s">
        <v>2893</v>
      </c>
      <c r="AY2594" s="0" t="s">
        <v>13784</v>
      </c>
    </row>
    <row r="2595" customFormat="false" ht="15" hidden="false" customHeight="false" outlineLevel="0" collapsed="false">
      <c r="A2595" s="0" t="s">
        <v>13785</v>
      </c>
      <c r="B2595" s="0" t="s">
        <v>13694</v>
      </c>
      <c r="C2595" s="0" t="s">
        <v>13786</v>
      </c>
      <c r="E2595" s="1" t="s">
        <v>13786</v>
      </c>
      <c r="G2595" s="5" t="s">
        <v>13786</v>
      </c>
      <c r="H2595" s="5"/>
      <c r="I2595" s="5"/>
      <c r="J2595" s="5"/>
      <c r="K2595" s="5"/>
      <c r="L2595" s="5"/>
      <c r="M2595" s="5"/>
      <c r="N2595" s="5"/>
      <c r="O2595" s="0" t="s">
        <v>13787</v>
      </c>
      <c r="P2595" s="0" t="s">
        <v>13788</v>
      </c>
      <c r="Q2595" s="0" t="s">
        <v>451</v>
      </c>
      <c r="R2595" s="0" t="s">
        <v>52</v>
      </c>
      <c r="S2595" s="0" t="n">
        <v>32</v>
      </c>
      <c r="T2595" s="0" t="n">
        <v>6420</v>
      </c>
      <c r="U2595" s="0" t="n">
        <v>6420</v>
      </c>
      <c r="W2595" s="0" t="s">
        <v>13789</v>
      </c>
      <c r="X2595" s="0" t="n">
        <v>972</v>
      </c>
      <c r="Y2595" s="0" t="s">
        <v>67</v>
      </c>
      <c r="Z2595" s="0" t="s">
        <v>120</v>
      </c>
      <c r="AA2595" s="0" t="s">
        <v>120</v>
      </c>
      <c r="AB2595" s="0" t="s">
        <v>54</v>
      </c>
      <c r="AC2595" s="0" t="s">
        <v>120</v>
      </c>
      <c r="AD2595" s="0" t="s">
        <v>13790</v>
      </c>
      <c r="AG2595" s="6" t="n">
        <v>42369</v>
      </c>
      <c r="AH2595" s="0" t="n">
        <v>-2.157</v>
      </c>
      <c r="AI2595" s="0" t="n">
        <v>-2.348</v>
      </c>
      <c r="AJ2595" s="6" t="n">
        <v>42369</v>
      </c>
      <c r="AK2595" s="0" t="n">
        <v>10</v>
      </c>
      <c r="AL2595" s="6" t="n">
        <v>42369</v>
      </c>
      <c r="AM2595" s="0" t="n">
        <v>1.948</v>
      </c>
      <c r="AN2595" s="0" t="n">
        <v>2.121</v>
      </c>
      <c r="AO2595" s="0" t="n">
        <v>242</v>
      </c>
      <c r="AP2595" s="0" t="n">
        <v>310</v>
      </c>
      <c r="AQ2595" s="0" t="s">
        <v>189</v>
      </c>
      <c r="AR2595" s="0" t="s">
        <v>189</v>
      </c>
      <c r="AS2595" s="0" t="s">
        <v>67</v>
      </c>
      <c r="AT2595" s="0" t="n">
        <v>513</v>
      </c>
      <c r="AU2595" s="0" t="n">
        <v>18</v>
      </c>
      <c r="AX2595" s="0" t="s">
        <v>2893</v>
      </c>
    </row>
    <row r="2596" customFormat="false" ht="15" hidden="false" customHeight="false" outlineLevel="0" collapsed="false">
      <c r="A2596" s="0" t="s">
        <v>13791</v>
      </c>
      <c r="B2596" s="0" t="s">
        <v>13694</v>
      </c>
      <c r="C2596" s="0" t="s">
        <v>13792</v>
      </c>
      <c r="E2596" s="1" t="s">
        <v>13792</v>
      </c>
      <c r="G2596" s="5" t="s">
        <v>13792</v>
      </c>
      <c r="H2596" s="5"/>
      <c r="I2596" s="5"/>
      <c r="J2596" s="5"/>
      <c r="K2596" s="5"/>
      <c r="L2596" s="5"/>
      <c r="M2596" s="5"/>
      <c r="N2596" s="5"/>
      <c r="O2596" s="0" t="s">
        <v>13793</v>
      </c>
      <c r="P2596" s="0" t="s">
        <v>13794</v>
      </c>
      <c r="Q2596" s="0" t="s">
        <v>51</v>
      </c>
      <c r="R2596" s="0" t="s">
        <v>52</v>
      </c>
      <c r="S2596" s="0" t="n">
        <v>5.968</v>
      </c>
      <c r="T2596" s="0" t="n">
        <v>1013</v>
      </c>
      <c r="U2596" s="0" t="n">
        <v>1013</v>
      </c>
      <c r="V2596" s="0" t="n">
        <v>1020</v>
      </c>
      <c r="W2596" s="0" t="s">
        <v>13795</v>
      </c>
      <c r="X2596" s="0" t="n">
        <v>357</v>
      </c>
      <c r="Y2596" s="0" t="s">
        <v>67</v>
      </c>
      <c r="Z2596" s="0" t="s">
        <v>120</v>
      </c>
      <c r="AA2596" s="0" t="s">
        <v>120</v>
      </c>
      <c r="AB2596" s="0" t="s">
        <v>56</v>
      </c>
      <c r="AC2596" s="0" t="s">
        <v>120</v>
      </c>
      <c r="AD2596" s="0" t="s">
        <v>13759</v>
      </c>
      <c r="AG2596" s="6" t="n">
        <v>42735</v>
      </c>
      <c r="AH2596" s="0" t="n">
        <v>153</v>
      </c>
      <c r="AI2596" s="0" t="n">
        <v>161</v>
      </c>
      <c r="AJ2596" s="6" t="n">
        <v>42735</v>
      </c>
      <c r="AK2596" s="0" t="n">
        <v>11.345</v>
      </c>
      <c r="AL2596" s="6" t="n">
        <v>42735</v>
      </c>
      <c r="AM2596" s="0" t="n">
        <v>3.024</v>
      </c>
      <c r="AN2596" s="0" t="n">
        <v>3.188</v>
      </c>
      <c r="AO2596" s="0" t="n">
        <v>3.301</v>
      </c>
      <c r="AP2596" s="0" t="n">
        <v>3.702</v>
      </c>
      <c r="AQ2596" s="0" t="s">
        <v>189</v>
      </c>
      <c r="AR2596" s="0" t="s">
        <v>189</v>
      </c>
      <c r="AS2596" s="0" t="s">
        <v>67</v>
      </c>
      <c r="AT2596" s="0" t="n">
        <v>1004</v>
      </c>
      <c r="AU2596" s="0" t="n">
        <v>165</v>
      </c>
      <c r="AV2596" s="0" t="s">
        <v>2893</v>
      </c>
      <c r="AW2596" s="0" t="s">
        <v>2893</v>
      </c>
      <c r="AX2596" s="0" t="s">
        <v>2893</v>
      </c>
    </row>
    <row r="2597" customFormat="false" ht="15" hidden="false" customHeight="false" outlineLevel="0" collapsed="false">
      <c r="A2597" s="0" t="s">
        <v>13796</v>
      </c>
      <c r="B2597" s="0" t="s">
        <v>13694</v>
      </c>
      <c r="C2597" s="0" t="s">
        <v>13797</v>
      </c>
      <c r="E2597" s="1" t="s">
        <v>13797</v>
      </c>
      <c r="G2597" s="5" t="s">
        <v>13797</v>
      </c>
      <c r="H2597" s="5"/>
      <c r="I2597" s="5"/>
      <c r="J2597" s="5"/>
      <c r="K2597" s="5"/>
      <c r="L2597" s="5"/>
      <c r="M2597" s="5"/>
      <c r="N2597" s="5"/>
      <c r="O2597" s="0" t="s">
        <v>13797</v>
      </c>
      <c r="P2597" s="0" t="s">
        <v>13798</v>
      </c>
      <c r="Q2597" s="0" t="s">
        <v>51</v>
      </c>
      <c r="R2597" s="0" t="s">
        <v>52</v>
      </c>
      <c r="S2597" s="0" t="n">
        <v>27.695</v>
      </c>
      <c r="T2597" s="0" t="n">
        <v>2751</v>
      </c>
      <c r="U2597" s="0" t="n">
        <v>2751</v>
      </c>
      <c r="V2597" s="0" t="n">
        <v>2611</v>
      </c>
      <c r="W2597" s="0" t="s">
        <v>13799</v>
      </c>
      <c r="X2597" s="0" t="n">
        <v>1</v>
      </c>
      <c r="Y2597" s="0" t="s">
        <v>53</v>
      </c>
      <c r="Z2597" s="0" t="n">
        <v>2751</v>
      </c>
      <c r="AA2597" s="0" t="s">
        <v>54</v>
      </c>
      <c r="AB2597" s="0" t="s">
        <v>54</v>
      </c>
      <c r="AC2597" s="0" t="n">
        <v>114.731</v>
      </c>
      <c r="AD2597" s="0" t="s">
        <v>13740</v>
      </c>
      <c r="AG2597" s="6" t="n">
        <v>42735</v>
      </c>
      <c r="AH2597" s="0" t="n">
        <v>1.448</v>
      </c>
      <c r="AI2597" s="0" t="n">
        <v>1.526</v>
      </c>
      <c r="AJ2597" s="6" t="n">
        <v>42735</v>
      </c>
      <c r="AK2597" s="0" t="n">
        <v>114.731</v>
      </c>
      <c r="AL2597" s="6" t="n">
        <v>42735</v>
      </c>
      <c r="AM2597" s="0" t="n">
        <v>32.303</v>
      </c>
      <c r="AN2597" s="0" t="n">
        <v>34.051</v>
      </c>
      <c r="AO2597" s="0" t="n">
        <v>30.862</v>
      </c>
      <c r="AP2597" s="0" t="n">
        <v>34.483</v>
      </c>
      <c r="AQ2597" s="0" t="s">
        <v>725</v>
      </c>
      <c r="AR2597" s="0" t="s">
        <v>58</v>
      </c>
      <c r="AS2597" s="0" t="s">
        <v>53</v>
      </c>
      <c r="AT2597" s="0" t="n">
        <v>729</v>
      </c>
      <c r="AU2597" s="0" t="n">
        <v>745</v>
      </c>
      <c r="AX2597" s="0" t="s">
        <v>2893</v>
      </c>
      <c r="AY2597" s="0" t="s">
        <v>13800</v>
      </c>
    </row>
    <row r="2598" customFormat="false" ht="15" hidden="false" customHeight="false" outlineLevel="0" collapsed="false">
      <c r="A2598" s="0" t="s">
        <v>13801</v>
      </c>
      <c r="B2598" s="0" t="s">
        <v>13694</v>
      </c>
      <c r="C2598" s="0" t="s">
        <v>13802</v>
      </c>
      <c r="E2598" s="1" t="s">
        <v>13802</v>
      </c>
      <c r="G2598" s="5" t="s">
        <v>13802</v>
      </c>
      <c r="H2598" s="5"/>
      <c r="I2598" s="5"/>
      <c r="J2598" s="5"/>
      <c r="K2598" s="5"/>
      <c r="L2598" s="5"/>
      <c r="M2598" s="5"/>
      <c r="N2598" s="5"/>
      <c r="O2598" s="0" t="s">
        <v>13803</v>
      </c>
      <c r="P2598" s="0" t="s">
        <v>13804</v>
      </c>
      <c r="Q2598" s="0" t="s">
        <v>51</v>
      </c>
      <c r="R2598" s="0" t="s">
        <v>52</v>
      </c>
      <c r="S2598" s="0" t="n">
        <v>529</v>
      </c>
      <c r="T2598" s="0" t="n">
        <v>6420</v>
      </c>
      <c r="U2598" s="0" t="n">
        <v>6420</v>
      </c>
      <c r="V2598" s="0" t="n">
        <v>1392</v>
      </c>
      <c r="W2598" s="0" t="s">
        <v>13805</v>
      </c>
      <c r="X2598" s="0" t="n">
        <v>43</v>
      </c>
      <c r="Y2598" s="0" t="s">
        <v>67</v>
      </c>
      <c r="Z2598" s="0" t="n">
        <v>6420</v>
      </c>
      <c r="AA2598" s="0" t="s">
        <v>54</v>
      </c>
      <c r="AB2598" s="0" t="s">
        <v>54</v>
      </c>
      <c r="AD2598" s="0" t="s">
        <v>13806</v>
      </c>
      <c r="AG2598" s="6" t="n">
        <v>42369</v>
      </c>
      <c r="AH2598" s="0" t="n">
        <v>972</v>
      </c>
      <c r="AI2598" s="0" t="n">
        <v>1.058</v>
      </c>
      <c r="AJ2598" s="6" t="n">
        <v>42369</v>
      </c>
      <c r="AK2598" s="0" t="n">
        <v>1</v>
      </c>
      <c r="AL2598" s="6" t="n">
        <v>42369</v>
      </c>
      <c r="AM2598" s="0" t="n">
        <v>49</v>
      </c>
      <c r="AN2598" s="0" t="n">
        <v>53</v>
      </c>
      <c r="AO2598" s="0" t="n">
        <v>218</v>
      </c>
      <c r="AP2598" s="0" t="n">
        <v>324</v>
      </c>
      <c r="AQ2598" s="0" t="s">
        <v>189</v>
      </c>
      <c r="AR2598" s="0" t="s">
        <v>189</v>
      </c>
      <c r="AS2598" s="0" t="s">
        <v>67</v>
      </c>
      <c r="AT2598" s="0" t="n">
        <v>19</v>
      </c>
      <c r="AU2598" s="0" t="n">
        <v>5</v>
      </c>
      <c r="AX2598" s="0" t="s">
        <v>2893</v>
      </c>
    </row>
    <row r="2599" customFormat="false" ht="15" hidden="false" customHeight="false" outlineLevel="0" collapsed="false">
      <c r="A2599" s="0" t="s">
        <v>13807</v>
      </c>
      <c r="B2599" s="0" t="s">
        <v>13694</v>
      </c>
      <c r="C2599" s="0" t="s">
        <v>13808</v>
      </c>
      <c r="E2599" s="1" t="s">
        <v>13808</v>
      </c>
      <c r="G2599" s="5" t="s">
        <v>13808</v>
      </c>
      <c r="H2599" s="5"/>
      <c r="I2599" s="5"/>
      <c r="J2599" s="5"/>
      <c r="K2599" s="5"/>
      <c r="L2599" s="5"/>
      <c r="M2599" s="5"/>
      <c r="N2599" s="5"/>
      <c r="O2599" s="0" t="s">
        <v>13808</v>
      </c>
      <c r="P2599" s="0" t="s">
        <v>13809</v>
      </c>
      <c r="Q2599" s="0" t="s">
        <v>51</v>
      </c>
      <c r="R2599" s="0" t="s">
        <v>52</v>
      </c>
      <c r="S2599" s="0" t="n">
        <v>7.261</v>
      </c>
      <c r="T2599" s="0" t="n">
        <v>2611</v>
      </c>
      <c r="U2599" s="0" t="n">
        <v>2611</v>
      </c>
      <c r="V2599" s="0" t="n">
        <v>2611</v>
      </c>
      <c r="W2599" s="0" t="s">
        <v>13810</v>
      </c>
      <c r="X2599" s="0" t="n">
        <v>90</v>
      </c>
      <c r="Y2599" s="0" t="s">
        <v>53</v>
      </c>
      <c r="Z2599" s="0" t="n">
        <v>2611</v>
      </c>
      <c r="AA2599" s="0" t="s">
        <v>54</v>
      </c>
      <c r="AB2599" s="0" t="s">
        <v>54</v>
      </c>
      <c r="AC2599" s="0" t="n">
        <v>16.647</v>
      </c>
      <c r="AD2599" s="0" t="s">
        <v>13811</v>
      </c>
      <c r="AG2599" s="6" t="n">
        <v>42735</v>
      </c>
      <c r="AH2599" s="0" t="n">
        <v>1.557</v>
      </c>
      <c r="AI2599" s="0" t="n">
        <v>1.641</v>
      </c>
      <c r="AJ2599" s="6" t="n">
        <v>42735</v>
      </c>
      <c r="AK2599" s="0" t="n">
        <v>16.647</v>
      </c>
      <c r="AL2599" s="6" t="n">
        <v>42735</v>
      </c>
      <c r="AM2599" s="0" t="n">
        <v>18.717</v>
      </c>
      <c r="AN2599" s="0" t="n">
        <v>19.729</v>
      </c>
      <c r="AO2599" s="0" t="n">
        <v>52.528</v>
      </c>
      <c r="AP2599" s="0" t="n">
        <v>58.692</v>
      </c>
      <c r="AQ2599" s="0" t="s">
        <v>725</v>
      </c>
      <c r="AR2599" s="0" t="s">
        <v>58</v>
      </c>
      <c r="AS2599" s="0" t="s">
        <v>53</v>
      </c>
      <c r="AT2599" s="0" t="n">
        <v>57</v>
      </c>
      <c r="AU2599" s="0" t="n">
        <v>58</v>
      </c>
      <c r="AX2599" s="0" t="s">
        <v>2893</v>
      </c>
    </row>
    <row r="2600" customFormat="false" ht="15" hidden="false" customHeight="false" outlineLevel="0" collapsed="false">
      <c r="A2600" s="0" t="s">
        <v>13812</v>
      </c>
      <c r="B2600" s="0" t="s">
        <v>13694</v>
      </c>
      <c r="C2600" s="0" t="s">
        <v>13813</v>
      </c>
      <c r="E2600" s="1" t="s">
        <v>13813</v>
      </c>
      <c r="G2600" s="5" t="s">
        <v>13813</v>
      </c>
      <c r="H2600" s="5"/>
      <c r="I2600" s="5"/>
      <c r="J2600" s="5"/>
      <c r="K2600" s="5"/>
      <c r="L2600" s="5"/>
      <c r="M2600" s="5"/>
      <c r="N2600" s="5"/>
      <c r="O2600" s="0" t="s">
        <v>13813</v>
      </c>
      <c r="P2600" s="0" t="s">
        <v>13814</v>
      </c>
      <c r="Q2600" s="0" t="s">
        <v>51</v>
      </c>
      <c r="R2600" s="0" t="s">
        <v>52</v>
      </c>
      <c r="S2600" s="0" t="n">
        <v>2.163</v>
      </c>
      <c r="T2600" s="0" t="n">
        <v>1081</v>
      </c>
      <c r="U2600" s="0" t="n">
        <v>1081</v>
      </c>
      <c r="V2600" s="0" t="n">
        <v>1039</v>
      </c>
      <c r="W2600" s="0" t="s">
        <v>13815</v>
      </c>
      <c r="X2600" s="0" t="n">
        <v>575</v>
      </c>
      <c r="Y2600" s="0" t="s">
        <v>128</v>
      </c>
      <c r="Z2600" s="0" t="n">
        <v>1081</v>
      </c>
      <c r="AA2600" s="0" t="s">
        <v>54</v>
      </c>
      <c r="AB2600" s="0" t="s">
        <v>54</v>
      </c>
      <c r="AC2600" s="0" t="n">
        <v>3.912</v>
      </c>
      <c r="AD2600" s="0" t="s">
        <v>13816</v>
      </c>
      <c r="AG2600" s="6" t="n">
        <v>42369</v>
      </c>
      <c r="AH2600" s="0" t="n">
        <v>45</v>
      </c>
      <c r="AI2600" s="0" t="n">
        <v>49</v>
      </c>
      <c r="AJ2600" s="6" t="n">
        <v>42369</v>
      </c>
      <c r="AK2600" s="0" t="n">
        <v>45</v>
      </c>
      <c r="AL2600" s="6" t="n">
        <v>42796</v>
      </c>
      <c r="AM2600" s="0" t="n">
        <v>1.773</v>
      </c>
      <c r="AN2600" s="0" t="n">
        <v>1.93</v>
      </c>
      <c r="AO2600" s="0" t="s">
        <v>56</v>
      </c>
      <c r="AP2600" s="0" t="s">
        <v>56</v>
      </c>
      <c r="AQ2600" s="0" t="s">
        <v>70</v>
      </c>
      <c r="AR2600" s="0" t="s">
        <v>70</v>
      </c>
      <c r="AS2600" s="0" t="s">
        <v>128</v>
      </c>
      <c r="AT2600" s="0" t="n">
        <v>80</v>
      </c>
      <c r="AU2600" s="0" t="n">
        <v>79</v>
      </c>
      <c r="AX2600" s="0" t="s">
        <v>2893</v>
      </c>
      <c r="AY2600" s="0" t="s">
        <v>13817</v>
      </c>
    </row>
    <row r="2601" customFormat="false" ht="15" hidden="false" customHeight="false" outlineLevel="0" collapsed="false">
      <c r="A2601" s="0" t="s">
        <v>13818</v>
      </c>
      <c r="B2601" s="0" t="s">
        <v>13694</v>
      </c>
      <c r="C2601" s="0" t="s">
        <v>13819</v>
      </c>
      <c r="E2601" s="1" t="s">
        <v>13819</v>
      </c>
      <c r="G2601" s="5" t="s">
        <v>13819</v>
      </c>
      <c r="H2601" s="5"/>
      <c r="I2601" s="5"/>
      <c r="J2601" s="5"/>
      <c r="K2601" s="5"/>
      <c r="L2601" s="5"/>
      <c r="M2601" s="5"/>
      <c r="N2601" s="5"/>
      <c r="O2601" s="0" t="s">
        <v>13820</v>
      </c>
      <c r="P2601" s="0" t="s">
        <v>13821</v>
      </c>
      <c r="Q2601" s="0" t="s">
        <v>51</v>
      </c>
      <c r="R2601" s="0" t="s">
        <v>52</v>
      </c>
      <c r="S2601" s="0" t="n">
        <v>3.489</v>
      </c>
      <c r="T2601" s="0" t="n">
        <v>1089</v>
      </c>
      <c r="U2601" s="0" t="n">
        <v>1089</v>
      </c>
      <c r="V2601" s="0" t="n">
        <v>1039</v>
      </c>
      <c r="X2601" s="0" t="n">
        <v>988</v>
      </c>
      <c r="Y2601" s="0" t="s">
        <v>67</v>
      </c>
      <c r="Z2601" s="0" t="n">
        <v>6420</v>
      </c>
      <c r="AA2601" s="0" t="s">
        <v>13822</v>
      </c>
      <c r="AB2601" s="0" t="s">
        <v>56</v>
      </c>
      <c r="AD2601" s="0" t="s">
        <v>13823</v>
      </c>
      <c r="AG2601" s="6" t="n">
        <v>42735</v>
      </c>
      <c r="AH2601" s="0" t="n">
        <v>2.354</v>
      </c>
      <c r="AI2601" s="0" t="n">
        <v>2.481</v>
      </c>
      <c r="AJ2601" s="6" t="n">
        <v>42735</v>
      </c>
      <c r="AK2601" s="0" t="n">
        <v>15</v>
      </c>
      <c r="AL2601" s="6" t="n">
        <v>42735</v>
      </c>
      <c r="AM2601" s="0" t="n">
        <v>38.144</v>
      </c>
      <c r="AN2601" s="0" t="n">
        <v>40.208</v>
      </c>
      <c r="AO2601" s="0" t="n">
        <v>86.268</v>
      </c>
      <c r="AP2601" s="0" t="n">
        <v>96.391</v>
      </c>
      <c r="AQ2601" s="0" t="s">
        <v>725</v>
      </c>
      <c r="AR2601" s="0" t="s">
        <v>58</v>
      </c>
      <c r="AS2601" s="0" t="s">
        <v>67</v>
      </c>
      <c r="AT2601" s="0" t="n">
        <v>507</v>
      </c>
      <c r="AU2601" s="0" t="n">
        <v>342</v>
      </c>
      <c r="AV2601" s="0" t="s">
        <v>2893</v>
      </c>
      <c r="AX2601" s="0" t="s">
        <v>2893</v>
      </c>
      <c r="AY2601" s="0" t="s">
        <v>13824</v>
      </c>
    </row>
    <row r="2602" customFormat="false" ht="15" hidden="false" customHeight="false" outlineLevel="0" collapsed="false">
      <c r="A2602" s="0" t="s">
        <v>13825</v>
      </c>
      <c r="B2602" s="0" t="s">
        <v>13694</v>
      </c>
      <c r="C2602" s="0" t="s">
        <v>13826</v>
      </c>
      <c r="E2602" s="1" t="s">
        <v>13826</v>
      </c>
      <c r="G2602" s="5" t="s">
        <v>13826</v>
      </c>
      <c r="H2602" s="5" t="s">
        <v>13827</v>
      </c>
      <c r="I2602" s="5"/>
      <c r="J2602" s="5"/>
      <c r="K2602" s="5"/>
      <c r="L2602" s="5"/>
      <c r="M2602" s="5"/>
      <c r="N2602" s="5"/>
      <c r="O2602" s="0" t="s">
        <v>13828</v>
      </c>
      <c r="P2602" s="0" t="s">
        <v>13829</v>
      </c>
      <c r="Q2602" s="0" t="s">
        <v>51</v>
      </c>
      <c r="R2602" s="0" t="s">
        <v>52</v>
      </c>
      <c r="S2602" s="0" t="n">
        <v>5.341</v>
      </c>
      <c r="T2602" s="0" t="n">
        <v>4211</v>
      </c>
      <c r="U2602" s="0" t="n">
        <v>4211</v>
      </c>
      <c r="V2602" s="0" t="n">
        <v>4213</v>
      </c>
      <c r="W2602" s="0" t="s">
        <v>13830</v>
      </c>
      <c r="X2602" s="0" t="n">
        <v>777</v>
      </c>
      <c r="Y2602" s="0" t="s">
        <v>67</v>
      </c>
      <c r="Z2602" s="0" t="s">
        <v>120</v>
      </c>
      <c r="AA2602" s="0" t="s">
        <v>120</v>
      </c>
      <c r="AB2602" s="0" t="s">
        <v>56</v>
      </c>
      <c r="AC2602" s="0" t="s">
        <v>120</v>
      </c>
      <c r="AD2602" s="0" t="s">
        <v>13759</v>
      </c>
      <c r="AG2602" s="6" t="n">
        <v>42369</v>
      </c>
      <c r="AH2602" s="0" t="n">
        <v>127</v>
      </c>
      <c r="AI2602" s="0" t="n">
        <v>138</v>
      </c>
      <c r="AJ2602" s="6" t="n">
        <v>42369</v>
      </c>
      <c r="AK2602" s="0" t="n">
        <v>3</v>
      </c>
      <c r="AL2602" s="6" t="n">
        <v>42887</v>
      </c>
      <c r="AM2602" s="0" t="n">
        <v>2.729</v>
      </c>
      <c r="AN2602" s="0" t="n">
        <v>2.971</v>
      </c>
      <c r="AO2602" s="0" t="s">
        <v>56</v>
      </c>
      <c r="AP2602" s="0" t="s">
        <v>56</v>
      </c>
      <c r="AQ2602" s="0" t="s">
        <v>189</v>
      </c>
      <c r="AR2602" s="0" t="s">
        <v>189</v>
      </c>
      <c r="AS2602" s="0" t="s">
        <v>67</v>
      </c>
      <c r="AT2602" s="0" t="n">
        <v>577</v>
      </c>
      <c r="AU2602" s="0" t="n">
        <v>93</v>
      </c>
      <c r="AX2602" s="0" t="s">
        <v>2893</v>
      </c>
      <c r="AY2602" s="0" t="s">
        <v>13831</v>
      </c>
    </row>
    <row r="2603" customFormat="false" ht="15" hidden="false" customHeight="false" outlineLevel="0" collapsed="false">
      <c r="A2603" s="0" t="s">
        <v>13832</v>
      </c>
      <c r="B2603" s="0" t="s">
        <v>13694</v>
      </c>
      <c r="C2603" s="0" t="s">
        <v>13833</v>
      </c>
      <c r="E2603" s="1" t="s">
        <v>13833</v>
      </c>
      <c r="G2603" s="5" t="s">
        <v>13833</v>
      </c>
      <c r="H2603" s="5"/>
      <c r="I2603" s="5"/>
      <c r="J2603" s="5"/>
      <c r="K2603" s="5"/>
      <c r="L2603" s="5"/>
      <c r="M2603" s="5"/>
      <c r="N2603" s="5"/>
      <c r="O2603" s="0" t="s">
        <v>13833</v>
      </c>
      <c r="P2603" s="0" t="s">
        <v>13834</v>
      </c>
      <c r="Q2603" s="0" t="s">
        <v>51</v>
      </c>
      <c r="R2603" s="0" t="s">
        <v>119</v>
      </c>
      <c r="S2603" s="0" t="n">
        <v>20</v>
      </c>
      <c r="T2603" s="0" t="n">
        <v>7219</v>
      </c>
      <c r="U2603" s="0" t="n">
        <v>7219</v>
      </c>
      <c r="X2603" s="0" t="n">
        <v>2</v>
      </c>
      <c r="Y2603" s="0" t="s">
        <v>128</v>
      </c>
      <c r="Z2603" s="0" t="n">
        <v>7219</v>
      </c>
      <c r="AA2603" s="0" t="s">
        <v>54</v>
      </c>
      <c r="AB2603" s="0" t="s">
        <v>54</v>
      </c>
      <c r="AC2603" s="0" t="n">
        <v>1</v>
      </c>
      <c r="AD2603" s="0" t="s">
        <v>13835</v>
      </c>
      <c r="AG2603" s="6" t="n">
        <v>42369</v>
      </c>
      <c r="AH2603" s="0" t="n">
        <v>0</v>
      </c>
      <c r="AI2603" s="0" t="n">
        <v>1</v>
      </c>
      <c r="AJ2603" s="6" t="n">
        <v>42369</v>
      </c>
      <c r="AK2603" s="0" t="s">
        <v>56</v>
      </c>
      <c r="AM2603" s="0" t="n">
        <v>17</v>
      </c>
      <c r="AN2603" s="0" t="n">
        <v>19</v>
      </c>
      <c r="AO2603" s="0" t="s">
        <v>56</v>
      </c>
      <c r="AP2603" s="0" t="s">
        <v>56</v>
      </c>
      <c r="AQ2603" s="0" t="s">
        <v>70</v>
      </c>
      <c r="AR2603" s="0" t="s">
        <v>70</v>
      </c>
      <c r="AS2603" s="0" t="s">
        <v>128</v>
      </c>
      <c r="AT2603" s="0" t="n">
        <v>3</v>
      </c>
      <c r="AU2603" s="0" t="n">
        <v>2</v>
      </c>
      <c r="AX2603" s="0" t="s">
        <v>2893</v>
      </c>
    </row>
    <row r="2604" customFormat="false" ht="15" hidden="false" customHeight="false" outlineLevel="0" collapsed="false">
      <c r="A2604" s="0" t="s">
        <v>13836</v>
      </c>
      <c r="B2604" s="0" t="s">
        <v>13694</v>
      </c>
      <c r="C2604" s="0" t="s">
        <v>13837</v>
      </c>
      <c r="E2604" s="1" t="s">
        <v>13837</v>
      </c>
      <c r="G2604" s="5" t="s">
        <v>13837</v>
      </c>
      <c r="H2604" s="5"/>
      <c r="I2604" s="5"/>
      <c r="J2604" s="5"/>
      <c r="K2604" s="5"/>
      <c r="L2604" s="5"/>
      <c r="M2604" s="5"/>
      <c r="N2604" s="5"/>
      <c r="O2604" s="0" t="s">
        <v>13837</v>
      </c>
      <c r="P2604" s="0" t="s">
        <v>13838</v>
      </c>
      <c r="Q2604" s="0" t="s">
        <v>718</v>
      </c>
      <c r="R2604" s="0" t="s">
        <v>52</v>
      </c>
      <c r="S2604" s="0" t="n">
        <v>3.202</v>
      </c>
      <c r="T2604" s="0" t="n">
        <v>2651</v>
      </c>
      <c r="U2604" s="0" t="n">
        <v>2651</v>
      </c>
      <c r="V2604" s="0" t="n">
        <v>2651</v>
      </c>
      <c r="X2604" s="0" t="n">
        <v>207</v>
      </c>
      <c r="Y2604" s="0" t="s">
        <v>53</v>
      </c>
      <c r="Z2604" s="0" t="n">
        <v>2651</v>
      </c>
      <c r="AA2604" s="0" t="s">
        <v>54</v>
      </c>
      <c r="AB2604" s="0" t="s">
        <v>54</v>
      </c>
      <c r="AD2604" s="0" t="s">
        <v>13839</v>
      </c>
      <c r="AG2604" s="6" t="n">
        <v>42735</v>
      </c>
      <c r="AH2604" s="0" t="n">
        <v>249</v>
      </c>
      <c r="AI2604" s="0" t="n">
        <v>262</v>
      </c>
      <c r="AJ2604" s="6" t="n">
        <v>42735</v>
      </c>
      <c r="AK2604" s="0" t="s">
        <v>56</v>
      </c>
      <c r="AM2604" s="0" t="n">
        <v>5.921</v>
      </c>
      <c r="AN2604" s="0" t="n">
        <v>6.241</v>
      </c>
      <c r="AO2604" s="0" t="n">
        <v>6.388</v>
      </c>
      <c r="AP2604" s="0" t="n">
        <v>7.137</v>
      </c>
      <c r="AQ2604" s="0" t="s">
        <v>831</v>
      </c>
      <c r="AR2604" s="0" t="s">
        <v>58</v>
      </c>
      <c r="AS2604" s="0" t="s">
        <v>53</v>
      </c>
      <c r="AT2604" s="0" t="n">
        <v>113</v>
      </c>
      <c r="AU2604" s="0" t="n">
        <v>115</v>
      </c>
      <c r="AX2604" s="0" t="s">
        <v>2893</v>
      </c>
    </row>
    <row r="2605" customFormat="false" ht="15" hidden="false" customHeight="false" outlineLevel="0" collapsed="false">
      <c r="A2605" s="0" t="s">
        <v>13840</v>
      </c>
      <c r="B2605" s="0" t="s">
        <v>13694</v>
      </c>
      <c r="C2605" s="0" t="s">
        <v>13841</v>
      </c>
      <c r="E2605" s="1" t="s">
        <v>13841</v>
      </c>
      <c r="G2605" s="5" t="s">
        <v>13841</v>
      </c>
      <c r="H2605" s="5"/>
      <c r="I2605" s="5"/>
      <c r="J2605" s="5"/>
      <c r="K2605" s="5"/>
      <c r="L2605" s="5"/>
      <c r="M2605" s="5"/>
      <c r="N2605" s="5"/>
      <c r="O2605" s="0" t="s">
        <v>13841</v>
      </c>
      <c r="P2605" s="0" t="s">
        <v>13842</v>
      </c>
      <c r="Q2605" s="0" t="s">
        <v>51</v>
      </c>
      <c r="R2605" s="0" t="s">
        <v>52</v>
      </c>
      <c r="S2605" s="0" t="n">
        <v>2.272</v>
      </c>
      <c r="T2605" s="0" t="n">
        <v>910</v>
      </c>
      <c r="U2605" s="0" t="n">
        <v>910</v>
      </c>
      <c r="V2605" s="0" t="n">
        <v>4299</v>
      </c>
      <c r="W2605" s="0" t="s">
        <v>13843</v>
      </c>
      <c r="X2605" s="0" t="n">
        <v>191</v>
      </c>
      <c r="Y2605" s="0" t="s">
        <v>53</v>
      </c>
      <c r="Z2605" s="0" t="n">
        <v>910</v>
      </c>
      <c r="AA2605" s="0" t="s">
        <v>54</v>
      </c>
      <c r="AB2605" s="0" t="s">
        <v>54</v>
      </c>
      <c r="AC2605" s="0" t="n">
        <v>4.174</v>
      </c>
      <c r="AD2605" s="0" t="s">
        <v>13844</v>
      </c>
      <c r="AG2605" s="6" t="n">
        <v>42735</v>
      </c>
      <c r="AH2605" s="0" t="n">
        <v>173</v>
      </c>
      <c r="AI2605" s="0" t="n">
        <v>182</v>
      </c>
      <c r="AJ2605" s="6" t="n">
        <v>42735</v>
      </c>
      <c r="AK2605" s="0" t="n">
        <v>4.174</v>
      </c>
      <c r="AL2605" s="6" t="n">
        <v>42735</v>
      </c>
      <c r="AM2605" s="0" t="n">
        <v>10.898</v>
      </c>
      <c r="AN2605" s="0" t="n">
        <v>11.488</v>
      </c>
      <c r="AO2605" s="0" t="n">
        <v>2.884</v>
      </c>
      <c r="AP2605" s="0" t="n">
        <v>3.222</v>
      </c>
      <c r="AQ2605" s="0" t="s">
        <v>725</v>
      </c>
      <c r="AR2605" s="0" t="s">
        <v>58</v>
      </c>
      <c r="AS2605" s="0" t="s">
        <v>53</v>
      </c>
      <c r="AT2605" s="0" t="n">
        <v>85</v>
      </c>
      <c r="AU2605" s="0" t="n">
        <v>105</v>
      </c>
      <c r="AX2605" s="0" t="s">
        <v>2893</v>
      </c>
      <c r="AY2605" s="0" t="s">
        <v>13845</v>
      </c>
    </row>
    <row r="2606" customFormat="false" ht="15" hidden="false" customHeight="false" outlineLevel="0" collapsed="false">
      <c r="A2606" s="0" t="s">
        <v>13846</v>
      </c>
      <c r="B2606" s="0" t="s">
        <v>13694</v>
      </c>
      <c r="C2606" s="0" t="s">
        <v>13847</v>
      </c>
      <c r="E2606" s="1" t="s">
        <v>13847</v>
      </c>
      <c r="G2606" s="5" t="s">
        <v>13847</v>
      </c>
      <c r="H2606" s="5"/>
      <c r="I2606" s="5"/>
      <c r="J2606" s="5"/>
      <c r="K2606" s="5"/>
      <c r="L2606" s="5"/>
      <c r="M2606" s="5"/>
      <c r="N2606" s="5"/>
      <c r="O2606" s="0" t="s">
        <v>13847</v>
      </c>
      <c r="P2606" s="0" t="s">
        <v>13848</v>
      </c>
      <c r="Q2606" s="0" t="s">
        <v>51</v>
      </c>
      <c r="R2606" s="0" t="s">
        <v>52</v>
      </c>
      <c r="S2606" s="0" t="n">
        <v>73.018</v>
      </c>
      <c r="T2606" s="0" t="n">
        <v>3030</v>
      </c>
      <c r="U2606" s="0" t="n">
        <v>3030</v>
      </c>
      <c r="V2606" s="0" t="n">
        <v>3030</v>
      </c>
      <c r="W2606" s="0" t="s">
        <v>13849</v>
      </c>
      <c r="X2606" s="0" t="n">
        <v>989</v>
      </c>
      <c r="Y2606" s="0" t="s">
        <v>53</v>
      </c>
      <c r="Z2606" s="0" t="n">
        <v>3030</v>
      </c>
      <c r="AA2606" s="0" t="s">
        <v>54</v>
      </c>
      <c r="AB2606" s="0" t="s">
        <v>54</v>
      </c>
      <c r="AC2606" s="0" t="n">
        <v>133.782</v>
      </c>
      <c r="AD2606" s="0" t="s">
        <v>13850</v>
      </c>
      <c r="AG2606" s="6" t="n">
        <v>42735</v>
      </c>
      <c r="AH2606" s="0" t="n">
        <v>995</v>
      </c>
      <c r="AI2606" s="0" t="n">
        <v>1.049</v>
      </c>
      <c r="AJ2606" s="6" t="n">
        <v>42735</v>
      </c>
      <c r="AK2606" s="0" t="n">
        <v>133.782</v>
      </c>
      <c r="AL2606" s="6" t="n">
        <v>42735</v>
      </c>
      <c r="AM2606" s="0" t="n">
        <v>111.133</v>
      </c>
      <c r="AN2606" s="0" t="n">
        <v>117.145</v>
      </c>
      <c r="AO2606" s="0" t="n">
        <v>58.821</v>
      </c>
      <c r="AP2606" s="0" t="n">
        <v>65.723</v>
      </c>
      <c r="AQ2606" s="0" t="s">
        <v>803</v>
      </c>
      <c r="AR2606" s="0" t="s">
        <v>58</v>
      </c>
      <c r="AS2606" s="0" t="s">
        <v>53</v>
      </c>
      <c r="AT2606" s="0" t="n">
        <v>474</v>
      </c>
      <c r="AU2606" s="0" t="n">
        <v>482</v>
      </c>
      <c r="AV2606" s="0" t="s">
        <v>2893</v>
      </c>
      <c r="AX2606" s="0" t="s">
        <v>2893</v>
      </c>
    </row>
    <row r="2607" customFormat="false" ht="15" hidden="false" customHeight="false" outlineLevel="0" collapsed="false">
      <c r="A2607" s="0" t="s">
        <v>13851</v>
      </c>
      <c r="B2607" s="0" t="s">
        <v>13694</v>
      </c>
      <c r="C2607" s="0" t="s">
        <v>13852</v>
      </c>
      <c r="E2607" s="1" t="s">
        <v>13852</v>
      </c>
      <c r="G2607" s="5" t="s">
        <v>13852</v>
      </c>
      <c r="H2607" s="5"/>
      <c r="I2607" s="5"/>
      <c r="J2607" s="5"/>
      <c r="K2607" s="5"/>
      <c r="L2607" s="5"/>
      <c r="M2607" s="5"/>
      <c r="N2607" s="5"/>
      <c r="O2607" s="0" t="s">
        <v>13853</v>
      </c>
      <c r="P2607" s="0" t="s">
        <v>13854</v>
      </c>
      <c r="Q2607" s="0" t="s">
        <v>51</v>
      </c>
      <c r="R2607" s="0" t="s">
        <v>52</v>
      </c>
      <c r="S2607" s="0" t="n">
        <v>712</v>
      </c>
      <c r="T2607" s="0" t="n">
        <v>5224</v>
      </c>
      <c r="U2607" s="0" t="n">
        <v>5224</v>
      </c>
      <c r="X2607" s="0" t="n">
        <v>27</v>
      </c>
      <c r="Y2607" s="0" t="s">
        <v>67</v>
      </c>
      <c r="Z2607" s="0" t="n">
        <v>8411</v>
      </c>
      <c r="AA2607" s="0" t="s">
        <v>1345</v>
      </c>
      <c r="AB2607" s="0" t="s">
        <v>56</v>
      </c>
      <c r="AC2607" s="0" t="s">
        <v>120</v>
      </c>
      <c r="AD2607" s="0" t="s">
        <v>13823</v>
      </c>
      <c r="AG2607" s="6" t="n">
        <v>42735</v>
      </c>
      <c r="AH2607" s="0" t="n">
        <v>222</v>
      </c>
      <c r="AI2607" s="0" t="n">
        <v>234</v>
      </c>
      <c r="AJ2607" s="6" t="n">
        <v>42735</v>
      </c>
      <c r="AK2607" s="0" t="n">
        <v>1.126</v>
      </c>
      <c r="AL2607" s="6" t="n">
        <v>42735</v>
      </c>
      <c r="AM2607" s="0" t="n">
        <v>4.216</v>
      </c>
      <c r="AN2607" s="0" t="n">
        <v>4.444</v>
      </c>
      <c r="AO2607" s="0" t="s">
        <v>56</v>
      </c>
      <c r="AP2607" s="0" t="s">
        <v>56</v>
      </c>
      <c r="AQ2607" s="0" t="s">
        <v>70</v>
      </c>
      <c r="AR2607" s="0" t="s">
        <v>70</v>
      </c>
      <c r="AS2607" s="0" t="s">
        <v>67</v>
      </c>
      <c r="AT2607" s="0" t="n">
        <v>23</v>
      </c>
      <c r="AU2607" s="0" t="n">
        <v>11</v>
      </c>
      <c r="AX2607" s="0" t="s">
        <v>2893</v>
      </c>
      <c r="AY2607" s="0" t="s">
        <v>3223</v>
      </c>
    </row>
    <row r="2608" customFormat="false" ht="15" hidden="false" customHeight="false" outlineLevel="0" collapsed="false">
      <c r="A2608" s="0" t="s">
        <v>13855</v>
      </c>
      <c r="B2608" s="0" t="s">
        <v>13694</v>
      </c>
      <c r="C2608" s="0" t="s">
        <v>13856</v>
      </c>
      <c r="E2608" s="1" t="s">
        <v>13856</v>
      </c>
      <c r="G2608" s="5" t="s">
        <v>13856</v>
      </c>
      <c r="H2608" s="5"/>
      <c r="I2608" s="5"/>
      <c r="J2608" s="5"/>
      <c r="K2608" s="5"/>
      <c r="L2608" s="5"/>
      <c r="M2608" s="5"/>
      <c r="N2608" s="5"/>
      <c r="O2608" s="0" t="s">
        <v>13856</v>
      </c>
      <c r="P2608" s="0" t="s">
        <v>13857</v>
      </c>
      <c r="Q2608" s="0" t="s">
        <v>718</v>
      </c>
      <c r="R2608" s="0" t="s">
        <v>52</v>
      </c>
      <c r="S2608" s="0" t="n">
        <v>468</v>
      </c>
      <c r="T2608" s="0" t="n">
        <v>6420</v>
      </c>
      <c r="U2608" s="0" t="n">
        <v>6420</v>
      </c>
      <c r="V2608" s="0" t="n">
        <v>2892</v>
      </c>
      <c r="X2608" s="0" t="n">
        <v>27</v>
      </c>
      <c r="Y2608" s="0" t="s">
        <v>512</v>
      </c>
      <c r="Z2608" s="0" t="n">
        <v>6420</v>
      </c>
      <c r="AA2608" s="0" t="s">
        <v>54</v>
      </c>
      <c r="AB2608" s="0" t="s">
        <v>54</v>
      </c>
      <c r="AC2608" s="0" t="n">
        <v>2.447</v>
      </c>
      <c r="AD2608" s="0" t="s">
        <v>13844</v>
      </c>
      <c r="AG2608" s="6" t="n">
        <v>42735</v>
      </c>
      <c r="AH2608" s="0" t="n">
        <v>23</v>
      </c>
      <c r="AI2608" s="0" t="n">
        <v>24</v>
      </c>
      <c r="AJ2608" s="6" t="n">
        <v>42735</v>
      </c>
      <c r="AK2608" s="0" t="n">
        <v>2.447</v>
      </c>
      <c r="AL2608" s="6" t="n">
        <v>42735</v>
      </c>
      <c r="AM2608" s="0" t="n">
        <v>637</v>
      </c>
      <c r="AN2608" s="0" t="n">
        <v>671</v>
      </c>
      <c r="AO2608" s="0" t="s">
        <v>56</v>
      </c>
      <c r="AP2608" s="0" t="s">
        <v>56</v>
      </c>
      <c r="AQ2608" s="0" t="s">
        <v>70</v>
      </c>
      <c r="AR2608" s="0" t="s">
        <v>70</v>
      </c>
      <c r="AS2608" s="0" t="s">
        <v>512</v>
      </c>
      <c r="AT2608" s="0" t="n">
        <v>21</v>
      </c>
      <c r="AU2608" s="0" t="n">
        <v>20</v>
      </c>
      <c r="AV2608" s="0" t="s">
        <v>2893</v>
      </c>
      <c r="AX2608" s="0" t="s">
        <v>2893</v>
      </c>
    </row>
    <row r="2609" customFormat="false" ht="15" hidden="false" customHeight="false" outlineLevel="0" collapsed="false">
      <c r="A2609" s="0" t="s">
        <v>13858</v>
      </c>
      <c r="B2609" s="0" t="s">
        <v>13694</v>
      </c>
      <c r="C2609" s="0" t="s">
        <v>13859</v>
      </c>
      <c r="E2609" s="1" t="s">
        <v>13859</v>
      </c>
      <c r="G2609" s="5" t="s">
        <v>13859</v>
      </c>
      <c r="H2609" s="5" t="s">
        <v>13860</v>
      </c>
      <c r="I2609" s="5"/>
      <c r="J2609" s="5"/>
      <c r="K2609" s="5"/>
      <c r="L2609" s="5"/>
      <c r="M2609" s="5"/>
      <c r="N2609" s="5"/>
      <c r="O2609" s="0" t="s">
        <v>13861</v>
      </c>
      <c r="P2609" s="0" t="s">
        <v>13862</v>
      </c>
      <c r="Q2609" s="0" t="s">
        <v>51</v>
      </c>
      <c r="R2609" s="0" t="s">
        <v>52</v>
      </c>
      <c r="S2609" s="0" t="n">
        <v>815</v>
      </c>
      <c r="T2609" s="0" t="n">
        <v>6420</v>
      </c>
      <c r="U2609" s="0" t="n">
        <v>6420</v>
      </c>
      <c r="W2609" s="0" t="s">
        <v>13863</v>
      </c>
      <c r="X2609" s="0" t="n">
        <v>91</v>
      </c>
      <c r="Y2609" s="0" t="s">
        <v>67</v>
      </c>
      <c r="Z2609" s="0" t="s">
        <v>120</v>
      </c>
      <c r="AA2609" s="0" t="s">
        <v>120</v>
      </c>
      <c r="AB2609" s="0" t="s">
        <v>56</v>
      </c>
      <c r="AC2609" s="0" t="s">
        <v>120</v>
      </c>
      <c r="AD2609" s="0" t="s">
        <v>13864</v>
      </c>
      <c r="AG2609" s="6" t="n">
        <v>42735</v>
      </c>
      <c r="AH2609" s="0" t="n">
        <v>-22</v>
      </c>
      <c r="AI2609" s="0" t="n">
        <v>-23</v>
      </c>
      <c r="AJ2609" s="6" t="n">
        <v>42735</v>
      </c>
      <c r="AK2609" s="0" t="n">
        <v>3.048</v>
      </c>
      <c r="AL2609" s="6" t="n">
        <v>42735</v>
      </c>
      <c r="AM2609" s="0" t="n">
        <v>886</v>
      </c>
      <c r="AN2609" s="0" t="n">
        <v>934</v>
      </c>
      <c r="AO2609" s="0" t="s">
        <v>56</v>
      </c>
      <c r="AP2609" s="0" t="s">
        <v>56</v>
      </c>
      <c r="AQ2609" s="0" t="s">
        <v>70</v>
      </c>
      <c r="AR2609" s="0" t="s">
        <v>70</v>
      </c>
      <c r="AS2609" s="0" t="s">
        <v>67</v>
      </c>
      <c r="AT2609" s="0" t="n">
        <v>69</v>
      </c>
      <c r="AU2609" s="0" t="n">
        <v>23</v>
      </c>
      <c r="AX2609" s="0" t="s">
        <v>2893</v>
      </c>
    </row>
    <row r="2610" customFormat="false" ht="15" hidden="false" customHeight="false" outlineLevel="0" collapsed="false">
      <c r="A2610" s="0" t="s">
        <v>13865</v>
      </c>
      <c r="B2610" s="0" t="s">
        <v>13694</v>
      </c>
      <c r="C2610" s="0" t="s">
        <v>13866</v>
      </c>
      <c r="E2610" s="1" t="s">
        <v>13866</v>
      </c>
      <c r="G2610" s="5" t="s">
        <v>13866</v>
      </c>
      <c r="H2610" s="5"/>
      <c r="I2610" s="5"/>
      <c r="J2610" s="5"/>
      <c r="K2610" s="5"/>
      <c r="L2610" s="5"/>
      <c r="M2610" s="5"/>
      <c r="N2610" s="5"/>
      <c r="O2610" s="0" t="s">
        <v>13866</v>
      </c>
      <c r="P2610" s="0" t="s">
        <v>13867</v>
      </c>
      <c r="Q2610" s="0" t="s">
        <v>51</v>
      </c>
      <c r="R2610" s="0" t="s">
        <v>52</v>
      </c>
      <c r="S2610" s="0" t="n">
        <v>29.313</v>
      </c>
      <c r="T2610" s="0" t="n">
        <v>2014</v>
      </c>
      <c r="U2610" s="0" t="n">
        <v>2014</v>
      </c>
      <c r="V2610" s="0" t="n">
        <v>1920</v>
      </c>
      <c r="X2610" s="0" t="n">
        <v>558</v>
      </c>
      <c r="Y2610" s="0" t="s">
        <v>53</v>
      </c>
      <c r="Z2610" s="0" t="n">
        <v>2014</v>
      </c>
      <c r="AA2610" s="0" t="s">
        <v>54</v>
      </c>
      <c r="AB2610" s="0" t="s">
        <v>54</v>
      </c>
      <c r="AC2610" s="0" t="n">
        <v>13</v>
      </c>
      <c r="AD2610" s="0" t="s">
        <v>13868</v>
      </c>
      <c r="AG2610" s="6" t="n">
        <v>42735</v>
      </c>
      <c r="AH2610" s="0" t="n">
        <v>3.977</v>
      </c>
      <c r="AI2610" s="0" t="n">
        <v>4.192</v>
      </c>
      <c r="AJ2610" s="6" t="n">
        <v>42735</v>
      </c>
      <c r="AK2610" s="0" t="n">
        <v>13</v>
      </c>
      <c r="AL2610" s="6" t="n">
        <v>42735</v>
      </c>
      <c r="AM2610" s="0" t="n">
        <v>21.793</v>
      </c>
      <c r="AN2610" s="0" t="n">
        <v>22.972</v>
      </c>
      <c r="AO2610" s="0" t="n">
        <v>28.844</v>
      </c>
      <c r="AP2610" s="0" t="n">
        <v>32.228</v>
      </c>
      <c r="AQ2610" s="0" t="s">
        <v>831</v>
      </c>
      <c r="AR2610" s="0" t="s">
        <v>58</v>
      </c>
      <c r="AS2610" s="0" t="s">
        <v>53</v>
      </c>
      <c r="AT2610" s="0" t="n">
        <v>236</v>
      </c>
      <c r="AU2610" s="0" t="n">
        <v>238</v>
      </c>
      <c r="AV2610" s="0" t="s">
        <v>2893</v>
      </c>
      <c r="AX2610" s="0" t="s">
        <v>2893</v>
      </c>
      <c r="AY2610" s="0" t="s">
        <v>13869</v>
      </c>
    </row>
    <row r="2611" customFormat="false" ht="15" hidden="false" customHeight="false" outlineLevel="0" collapsed="false">
      <c r="A2611" s="0" t="s">
        <v>13870</v>
      </c>
      <c r="B2611" s="0" t="s">
        <v>13694</v>
      </c>
      <c r="C2611" s="0" t="s">
        <v>13871</v>
      </c>
      <c r="E2611" s="1" t="s">
        <v>13871</v>
      </c>
      <c r="G2611" s="5" t="s">
        <v>13871</v>
      </c>
      <c r="H2611" s="5"/>
      <c r="I2611" s="5"/>
      <c r="J2611" s="5"/>
      <c r="K2611" s="5"/>
      <c r="L2611" s="5"/>
      <c r="M2611" s="5"/>
      <c r="N2611" s="5"/>
      <c r="O2611" s="0" t="s">
        <v>13872</v>
      </c>
      <c r="P2611" s="0" t="s">
        <v>13873</v>
      </c>
      <c r="Q2611" s="0" t="s">
        <v>51</v>
      </c>
      <c r="R2611" s="0" t="s">
        <v>52</v>
      </c>
      <c r="S2611" s="0" t="n">
        <v>3.477</v>
      </c>
      <c r="T2611" s="0" t="n">
        <v>6420</v>
      </c>
      <c r="U2611" s="0" t="n">
        <v>6420</v>
      </c>
      <c r="X2611" s="0" t="n">
        <v>217</v>
      </c>
      <c r="Y2611" s="0" t="s">
        <v>67</v>
      </c>
      <c r="AA2611" s="0" t="s">
        <v>2685</v>
      </c>
      <c r="AB2611" s="0" t="s">
        <v>56</v>
      </c>
      <c r="AD2611" s="0" t="s">
        <v>13740</v>
      </c>
      <c r="AG2611" s="6" t="n">
        <v>42369</v>
      </c>
      <c r="AH2611" s="0" t="n">
        <v>121</v>
      </c>
      <c r="AI2611" s="0" t="n">
        <v>132</v>
      </c>
      <c r="AJ2611" s="6" t="n">
        <v>42369</v>
      </c>
      <c r="AK2611" s="0" t="n">
        <v>8.881</v>
      </c>
      <c r="AL2611" s="6" t="n">
        <v>42369</v>
      </c>
      <c r="AM2611" s="0" t="n">
        <v>3.129</v>
      </c>
      <c r="AN2611" s="0" t="n">
        <v>3.407</v>
      </c>
      <c r="AO2611" s="0" t="s">
        <v>56</v>
      </c>
      <c r="AP2611" s="0" t="s">
        <v>56</v>
      </c>
      <c r="AQ2611" s="0" t="s">
        <v>70</v>
      </c>
      <c r="AR2611" s="0" t="s">
        <v>70</v>
      </c>
      <c r="AS2611" s="0" t="s">
        <v>67</v>
      </c>
      <c r="AT2611" s="0" t="n">
        <v>73</v>
      </c>
      <c r="AU2611" s="0" t="n">
        <v>51</v>
      </c>
      <c r="AV2611" s="0" t="s">
        <v>2893</v>
      </c>
      <c r="AX2611" s="0" t="s">
        <v>2893</v>
      </c>
      <c r="AY2611" s="0" t="s">
        <v>13874</v>
      </c>
    </row>
    <row r="2612" customFormat="false" ht="15" hidden="false" customHeight="false" outlineLevel="0" collapsed="false">
      <c r="A2612" s="0" t="s">
        <v>13875</v>
      </c>
      <c r="B2612" s="0" t="s">
        <v>13694</v>
      </c>
      <c r="C2612" s="0" t="s">
        <v>13876</v>
      </c>
      <c r="E2612" s="1" t="s">
        <v>13876</v>
      </c>
      <c r="G2612" s="5" t="s">
        <v>13876</v>
      </c>
      <c r="H2612" s="5"/>
      <c r="I2612" s="5"/>
      <c r="J2612" s="5"/>
      <c r="K2612" s="5"/>
      <c r="L2612" s="5"/>
      <c r="M2612" s="5"/>
      <c r="N2612" s="5"/>
      <c r="O2612" s="0" t="s">
        <v>13877</v>
      </c>
      <c r="P2612" s="0" t="s">
        <v>13878</v>
      </c>
      <c r="Q2612" s="0" t="s">
        <v>51</v>
      </c>
      <c r="R2612" s="0" t="s">
        <v>52</v>
      </c>
      <c r="S2612" s="0" t="n">
        <v>1.898</v>
      </c>
      <c r="T2612" s="0" t="n">
        <v>7112</v>
      </c>
      <c r="U2612" s="0" t="n">
        <v>7112</v>
      </c>
      <c r="X2612" s="0" t="n">
        <v>743</v>
      </c>
      <c r="Y2612" s="0" t="s">
        <v>195</v>
      </c>
      <c r="Z2612" s="0" t="n">
        <v>6420</v>
      </c>
      <c r="AA2612" s="0" t="s">
        <v>120</v>
      </c>
      <c r="AB2612" s="0" t="s">
        <v>13879</v>
      </c>
      <c r="AD2612" s="0" t="s">
        <v>13880</v>
      </c>
      <c r="AG2612" s="6" t="n">
        <v>42735</v>
      </c>
      <c r="AH2612" s="0" t="n">
        <v>-309</v>
      </c>
      <c r="AI2612" s="0" t="n">
        <v>-326</v>
      </c>
      <c r="AJ2612" s="6" t="n">
        <v>42735</v>
      </c>
      <c r="AK2612" s="0" t="n">
        <v>10.53</v>
      </c>
      <c r="AL2612" s="6" t="n">
        <v>42735</v>
      </c>
      <c r="AM2612" s="0" t="n">
        <v>2.174</v>
      </c>
      <c r="AN2612" s="0" t="n">
        <v>2.292</v>
      </c>
      <c r="AO2612" s="0" t="n">
        <v>1.108</v>
      </c>
      <c r="AP2612" s="0" t="n">
        <v>1.238</v>
      </c>
      <c r="AQ2612" s="0" t="s">
        <v>725</v>
      </c>
      <c r="AR2612" s="0" t="s">
        <v>58</v>
      </c>
      <c r="AS2612" s="0" t="s">
        <v>195</v>
      </c>
      <c r="AT2612" s="0" t="n">
        <v>342</v>
      </c>
      <c r="AU2612" s="0" t="n">
        <v>267</v>
      </c>
      <c r="AX2612" s="0" t="s">
        <v>2893</v>
      </c>
      <c r="AY2612" s="0" t="s">
        <v>13881</v>
      </c>
    </row>
    <row r="2613" customFormat="false" ht="15" hidden="false" customHeight="false" outlineLevel="0" collapsed="false">
      <c r="A2613" s="0" t="s">
        <v>13882</v>
      </c>
      <c r="B2613" s="0" t="s">
        <v>13694</v>
      </c>
      <c r="C2613" s="0" t="s">
        <v>13883</v>
      </c>
      <c r="E2613" s="1" t="s">
        <v>13883</v>
      </c>
      <c r="G2613" s="5" t="s">
        <v>13883</v>
      </c>
      <c r="H2613" s="5"/>
      <c r="I2613" s="5"/>
      <c r="J2613" s="5"/>
      <c r="K2613" s="5"/>
      <c r="L2613" s="5"/>
      <c r="M2613" s="5"/>
      <c r="N2613" s="5"/>
      <c r="O2613" s="0" t="s">
        <v>13883</v>
      </c>
      <c r="P2613" s="0" t="s">
        <v>13884</v>
      </c>
      <c r="Q2613" s="0" t="s">
        <v>51</v>
      </c>
      <c r="R2613" s="0" t="s">
        <v>52</v>
      </c>
      <c r="S2613" s="0" t="n">
        <v>3.608</v>
      </c>
      <c r="T2613" s="0" t="n">
        <v>5320</v>
      </c>
      <c r="U2613" s="0" t="n">
        <v>5320</v>
      </c>
      <c r="V2613" s="0" t="n">
        <v>5320</v>
      </c>
      <c r="W2613" s="0" t="s">
        <v>13885</v>
      </c>
      <c r="X2613" s="0" t="n">
        <v>551</v>
      </c>
      <c r="Y2613" s="0" t="s">
        <v>53</v>
      </c>
      <c r="Z2613" s="0" t="n">
        <v>5320</v>
      </c>
      <c r="AA2613" s="0" t="s">
        <v>54</v>
      </c>
      <c r="AB2613" s="0" t="s">
        <v>54</v>
      </c>
      <c r="AC2613" s="0" t="n">
        <v>46.456</v>
      </c>
      <c r="AD2613" s="0" t="s">
        <v>13886</v>
      </c>
      <c r="AG2613" s="6" t="n">
        <v>42735</v>
      </c>
      <c r="AH2613" s="0" t="n">
        <v>279</v>
      </c>
      <c r="AI2613" s="0" t="n">
        <v>294</v>
      </c>
      <c r="AJ2613" s="6" t="n">
        <v>42735</v>
      </c>
      <c r="AK2613" s="0" t="n">
        <v>46.456</v>
      </c>
      <c r="AL2613" s="6" t="n">
        <v>42735</v>
      </c>
      <c r="AM2613" s="0" t="n">
        <v>1.936</v>
      </c>
      <c r="AN2613" s="0" t="n">
        <v>2.041</v>
      </c>
      <c r="AO2613" s="0" t="n">
        <v>1.873</v>
      </c>
      <c r="AP2613" s="0" t="n">
        <v>2.093</v>
      </c>
      <c r="AQ2613" s="0" t="s">
        <v>725</v>
      </c>
      <c r="AR2613" s="0" t="s">
        <v>58</v>
      </c>
      <c r="AS2613" s="0" t="s">
        <v>53</v>
      </c>
      <c r="AT2613" s="0" t="n">
        <v>71</v>
      </c>
      <c r="AU2613" s="0" t="n">
        <v>72</v>
      </c>
      <c r="AX2613" s="0" t="s">
        <v>2893</v>
      </c>
      <c r="AY2613" s="0" t="s">
        <v>13887</v>
      </c>
    </row>
    <row r="2614" customFormat="false" ht="15" hidden="false" customHeight="false" outlineLevel="0" collapsed="false">
      <c r="A2614" s="0" t="s">
        <v>13888</v>
      </c>
      <c r="B2614" s="0" t="s">
        <v>13694</v>
      </c>
      <c r="C2614" s="0" t="s">
        <v>13889</v>
      </c>
      <c r="E2614" s="1" t="s">
        <v>13889</v>
      </c>
      <c r="G2614" s="5" t="s">
        <v>13889</v>
      </c>
      <c r="H2614" s="5"/>
      <c r="I2614" s="5"/>
      <c r="J2614" s="5"/>
      <c r="K2614" s="5"/>
      <c r="L2614" s="5"/>
      <c r="M2614" s="5"/>
      <c r="N2614" s="5"/>
      <c r="O2614" s="0" t="s">
        <v>13889</v>
      </c>
      <c r="P2614" s="0" t="s">
        <v>13890</v>
      </c>
      <c r="Q2614" s="0" t="s">
        <v>51</v>
      </c>
      <c r="R2614" s="0" t="s">
        <v>52</v>
      </c>
      <c r="S2614" s="0" t="n">
        <v>1</v>
      </c>
      <c r="T2614" s="0" t="n">
        <v>2899</v>
      </c>
      <c r="U2614" s="0" t="n">
        <v>2899</v>
      </c>
      <c r="V2614" s="0" t="n">
        <v>6420</v>
      </c>
      <c r="X2614" s="0" t="n">
        <v>3</v>
      </c>
      <c r="Y2614" s="0" t="s">
        <v>128</v>
      </c>
      <c r="Z2614" s="0" t="n">
        <v>2899</v>
      </c>
      <c r="AA2614" s="0" t="s">
        <v>54</v>
      </c>
      <c r="AB2614" s="0" t="s">
        <v>54</v>
      </c>
      <c r="AC2614" s="0" t="n">
        <v>246</v>
      </c>
      <c r="AD2614" s="0" t="s">
        <v>13891</v>
      </c>
      <c r="AG2614" s="6" t="n">
        <v>42369</v>
      </c>
      <c r="AH2614" s="0" t="n">
        <v>-2</v>
      </c>
      <c r="AI2614" s="0" t="n">
        <v>-2</v>
      </c>
      <c r="AJ2614" s="6" t="n">
        <v>42735</v>
      </c>
      <c r="AK2614" s="0" t="n">
        <v>246</v>
      </c>
      <c r="AL2614" s="6" t="n">
        <v>42735</v>
      </c>
      <c r="AM2614" s="0" t="n">
        <v>235</v>
      </c>
      <c r="AN2614" s="0" t="n">
        <v>248</v>
      </c>
      <c r="AO2614" s="0" t="s">
        <v>56</v>
      </c>
      <c r="AP2614" s="0" t="s">
        <v>56</v>
      </c>
      <c r="AQ2614" s="0" t="s">
        <v>70</v>
      </c>
      <c r="AR2614" s="0" t="s">
        <v>70</v>
      </c>
      <c r="AS2614" s="0" t="s">
        <v>128</v>
      </c>
      <c r="AT2614" s="0" t="n">
        <v>4</v>
      </c>
      <c r="AU2614" s="0" t="n">
        <v>3</v>
      </c>
      <c r="AX2614" s="0" t="s">
        <v>2893</v>
      </c>
    </row>
    <row r="2615" customFormat="false" ht="15" hidden="false" customHeight="false" outlineLevel="0" collapsed="false">
      <c r="A2615" s="0" t="s">
        <v>13892</v>
      </c>
      <c r="B2615" s="0" t="s">
        <v>13694</v>
      </c>
      <c r="C2615" s="0" t="s">
        <v>13893</v>
      </c>
      <c r="E2615" s="1" t="s">
        <v>13893</v>
      </c>
      <c r="G2615" s="5" t="s">
        <v>13893</v>
      </c>
      <c r="H2615" s="5"/>
      <c r="I2615" s="5"/>
      <c r="J2615" s="5"/>
      <c r="K2615" s="5"/>
      <c r="L2615" s="5"/>
      <c r="M2615" s="5"/>
      <c r="N2615" s="5"/>
      <c r="O2615" s="0" t="s">
        <v>13894</v>
      </c>
      <c r="P2615" s="0" t="s">
        <v>13895</v>
      </c>
      <c r="Q2615" s="0" t="s">
        <v>51</v>
      </c>
      <c r="R2615" s="0" t="s">
        <v>52</v>
      </c>
      <c r="S2615" s="0" t="n">
        <v>228</v>
      </c>
      <c r="T2615" s="0" t="n">
        <v>5829</v>
      </c>
      <c r="U2615" s="0" t="n">
        <v>5829</v>
      </c>
      <c r="V2615" s="0" t="n">
        <v>6209</v>
      </c>
      <c r="X2615" s="0" t="n">
        <v>85</v>
      </c>
      <c r="Y2615" s="0" t="s">
        <v>67</v>
      </c>
      <c r="AA2615" s="0" t="s">
        <v>120</v>
      </c>
      <c r="AB2615" s="0" t="s">
        <v>54</v>
      </c>
      <c r="AD2615" s="0" t="s">
        <v>13891</v>
      </c>
      <c r="AG2615" s="6" t="n">
        <v>42004</v>
      </c>
      <c r="AH2615" s="0" t="n">
        <v>37</v>
      </c>
      <c r="AI2615" s="0" t="n">
        <v>45</v>
      </c>
      <c r="AJ2615" s="6" t="n">
        <v>42004</v>
      </c>
      <c r="AK2615" s="0" t="n">
        <v>1.47</v>
      </c>
      <c r="AL2615" s="6" t="n">
        <v>42004</v>
      </c>
      <c r="AM2615" s="0" t="n">
        <v>217</v>
      </c>
      <c r="AN2615" s="0" t="n">
        <v>264</v>
      </c>
      <c r="AO2615" s="0" t="n">
        <v>777</v>
      </c>
      <c r="AP2615" s="0" t="n">
        <v>836</v>
      </c>
      <c r="AQ2615" s="0" t="s">
        <v>189</v>
      </c>
      <c r="AR2615" s="0" t="s">
        <v>189</v>
      </c>
      <c r="AS2615" s="0" t="s">
        <v>67</v>
      </c>
      <c r="AT2615" s="0" t="n">
        <v>104</v>
      </c>
      <c r="AU2615" s="0" t="n">
        <v>8</v>
      </c>
      <c r="AX2615" s="0" t="s">
        <v>2893</v>
      </c>
    </row>
    <row r="2616" customFormat="false" ht="15" hidden="false" customHeight="false" outlineLevel="0" collapsed="false">
      <c r="A2616" s="0" t="s">
        <v>13896</v>
      </c>
      <c r="B2616" s="0" t="s">
        <v>13694</v>
      </c>
      <c r="C2616" s="0" t="s">
        <v>13897</v>
      </c>
      <c r="E2616" s="1" t="s">
        <v>13897</v>
      </c>
      <c r="G2616" s="5" t="s">
        <v>13897</v>
      </c>
      <c r="H2616" s="5"/>
      <c r="I2616" s="5"/>
      <c r="J2616" s="5"/>
      <c r="K2616" s="5"/>
      <c r="L2616" s="5"/>
      <c r="M2616" s="5"/>
      <c r="N2616" s="5"/>
      <c r="O2616" s="0" t="s">
        <v>13897</v>
      </c>
      <c r="P2616" s="0" t="s">
        <v>13898</v>
      </c>
      <c r="Q2616" s="0" t="s">
        <v>51</v>
      </c>
      <c r="R2616" s="0" t="s">
        <v>52</v>
      </c>
      <c r="S2616" s="0" t="n">
        <v>3.296</v>
      </c>
      <c r="T2616" s="0" t="n">
        <v>6201</v>
      </c>
      <c r="U2616" s="0" t="n">
        <v>6201</v>
      </c>
      <c r="W2616" s="0" t="s">
        <v>13899</v>
      </c>
      <c r="X2616" s="0" t="n">
        <v>349</v>
      </c>
      <c r="Y2616" s="0" t="s">
        <v>53</v>
      </c>
      <c r="Z2616" s="0" t="n">
        <v>6201</v>
      </c>
      <c r="AA2616" s="0" t="s">
        <v>54</v>
      </c>
      <c r="AB2616" s="0" t="s">
        <v>54</v>
      </c>
      <c r="AD2616" s="0" t="s">
        <v>13740</v>
      </c>
      <c r="AG2616" s="6" t="n">
        <v>42735</v>
      </c>
      <c r="AH2616" s="0" t="n">
        <v>186</v>
      </c>
      <c r="AI2616" s="0" t="n">
        <v>196</v>
      </c>
      <c r="AJ2616" s="6" t="n">
        <v>42735</v>
      </c>
      <c r="AK2616" s="0" t="s">
        <v>56</v>
      </c>
      <c r="AM2616" s="0" t="n">
        <v>4.627</v>
      </c>
      <c r="AN2616" s="0" t="n">
        <v>4.877</v>
      </c>
      <c r="AO2616" s="0" t="n">
        <v>4.909</v>
      </c>
      <c r="AP2616" s="0" t="n">
        <v>5.485</v>
      </c>
      <c r="AQ2616" s="0" t="s">
        <v>725</v>
      </c>
      <c r="AR2616" s="0" t="s">
        <v>58</v>
      </c>
      <c r="AS2616" s="0" t="s">
        <v>53</v>
      </c>
      <c r="AT2616" s="0" t="n">
        <v>187</v>
      </c>
      <c r="AU2616" s="0" t="n">
        <v>203</v>
      </c>
      <c r="AX2616" s="0" t="s">
        <v>2893</v>
      </c>
    </row>
    <row r="2617" customFormat="false" ht="15" hidden="false" customHeight="false" outlineLevel="0" collapsed="false">
      <c r="A2617" s="0" t="s">
        <v>13900</v>
      </c>
      <c r="B2617" s="0" t="s">
        <v>13694</v>
      </c>
      <c r="C2617" s="0" t="s">
        <v>13901</v>
      </c>
      <c r="E2617" s="1" t="s">
        <v>13901</v>
      </c>
      <c r="G2617" s="5" t="s">
        <v>13901</v>
      </c>
      <c r="H2617" s="5" t="s">
        <v>13902</v>
      </c>
      <c r="I2617" s="5"/>
      <c r="J2617" s="5"/>
      <c r="K2617" s="5"/>
      <c r="L2617" s="5"/>
      <c r="M2617" s="5"/>
      <c r="N2617" s="5"/>
      <c r="O2617" s="0" t="s">
        <v>13903</v>
      </c>
      <c r="P2617" s="0" t="s">
        <v>13904</v>
      </c>
      <c r="Q2617" s="0" t="s">
        <v>51</v>
      </c>
      <c r="R2617" s="0" t="s">
        <v>52</v>
      </c>
      <c r="S2617" s="0" t="n">
        <v>431</v>
      </c>
      <c r="T2617" s="0" t="n">
        <v>161</v>
      </c>
      <c r="U2617" s="0" t="n">
        <v>161</v>
      </c>
      <c r="V2617" s="0" t="n">
        <v>130</v>
      </c>
      <c r="X2617" s="0" t="n">
        <v>53</v>
      </c>
      <c r="Y2617" s="0" t="s">
        <v>67</v>
      </c>
      <c r="Z2617" s="0" t="n">
        <v>6420</v>
      </c>
      <c r="AA2617" s="0" t="s">
        <v>54</v>
      </c>
      <c r="AB2617" s="0" t="s">
        <v>54</v>
      </c>
      <c r="AD2617" s="0" t="s">
        <v>13905</v>
      </c>
      <c r="AG2617" s="6" t="n">
        <v>42551</v>
      </c>
      <c r="AH2617" s="0" t="n">
        <v>89</v>
      </c>
      <c r="AI2617" s="0" t="n">
        <v>99</v>
      </c>
      <c r="AJ2617" s="6" t="n">
        <v>42551</v>
      </c>
      <c r="AK2617" s="0" t="n">
        <v>2.408</v>
      </c>
      <c r="AL2617" s="6" t="n">
        <v>42551</v>
      </c>
      <c r="AM2617" s="0" t="n">
        <v>423</v>
      </c>
      <c r="AN2617" s="0" t="n">
        <v>469</v>
      </c>
      <c r="AO2617" s="0" t="s">
        <v>56</v>
      </c>
      <c r="AP2617" s="0" t="s">
        <v>56</v>
      </c>
      <c r="AQ2617" s="0" t="s">
        <v>70</v>
      </c>
      <c r="AR2617" s="0" t="s">
        <v>70</v>
      </c>
      <c r="AS2617" s="0" t="s">
        <v>67</v>
      </c>
      <c r="AT2617" s="0" t="n">
        <v>25</v>
      </c>
      <c r="AU2617" s="0" t="n">
        <v>1</v>
      </c>
      <c r="AX2617" s="0" t="s">
        <v>2893</v>
      </c>
    </row>
    <row r="2618" customFormat="false" ht="15" hidden="false" customHeight="false" outlineLevel="0" collapsed="false">
      <c r="A2618" s="0" t="s">
        <v>13906</v>
      </c>
      <c r="B2618" s="0" t="s">
        <v>13694</v>
      </c>
      <c r="C2618" s="0" t="s">
        <v>13907</v>
      </c>
      <c r="E2618" s="1" t="s">
        <v>13907</v>
      </c>
      <c r="G2618" s="5" t="s">
        <v>13907</v>
      </c>
      <c r="H2618" s="5"/>
      <c r="I2618" s="5"/>
      <c r="J2618" s="5"/>
      <c r="K2618" s="5"/>
      <c r="L2618" s="5"/>
      <c r="M2618" s="5"/>
      <c r="N2618" s="5"/>
      <c r="O2618" s="0" t="s">
        <v>13907</v>
      </c>
      <c r="P2618" s="0" t="s">
        <v>13908</v>
      </c>
      <c r="Q2618" s="0" t="s">
        <v>718</v>
      </c>
      <c r="R2618" s="0" t="s">
        <v>52</v>
      </c>
      <c r="S2618" s="0" t="n">
        <v>1.259</v>
      </c>
      <c r="T2618" s="0" t="n">
        <v>6209</v>
      </c>
      <c r="U2618" s="0" t="n">
        <v>6209</v>
      </c>
      <c r="V2618" s="0" t="n">
        <v>5829</v>
      </c>
      <c r="X2618" s="0" t="n">
        <v>67</v>
      </c>
      <c r="Y2618" s="0" t="s">
        <v>77</v>
      </c>
      <c r="Z2618" s="0" t="n">
        <v>6209</v>
      </c>
      <c r="AA2618" s="0" t="s">
        <v>54</v>
      </c>
      <c r="AB2618" s="0" t="s">
        <v>54</v>
      </c>
      <c r="AC2618" s="0" t="n">
        <v>6.271</v>
      </c>
      <c r="AD2618" s="0" t="s">
        <v>13909</v>
      </c>
      <c r="AG2618" s="6" t="n">
        <v>42735</v>
      </c>
      <c r="AH2618" s="0" t="n">
        <v>106</v>
      </c>
      <c r="AI2618" s="0" t="n">
        <v>112</v>
      </c>
      <c r="AJ2618" s="6" t="n">
        <v>42735</v>
      </c>
      <c r="AK2618" s="0" t="n">
        <v>6.271</v>
      </c>
      <c r="AL2618" s="6" t="n">
        <v>42735</v>
      </c>
      <c r="AM2618" s="0" t="n">
        <v>1.785</v>
      </c>
      <c r="AN2618" s="0" t="n">
        <v>1.881</v>
      </c>
      <c r="AO2618" s="0" t="n">
        <v>6.791</v>
      </c>
      <c r="AP2618" s="0" t="n">
        <v>7.588</v>
      </c>
      <c r="AQ2618" s="0" t="s">
        <v>674</v>
      </c>
      <c r="AR2618" s="0" t="s">
        <v>58</v>
      </c>
      <c r="AS2618" s="0" t="s">
        <v>77</v>
      </c>
      <c r="AT2618" s="0" t="n">
        <v>36</v>
      </c>
      <c r="AU2618" s="0" t="n">
        <v>38</v>
      </c>
      <c r="AX2618" s="0" t="s">
        <v>2893</v>
      </c>
    </row>
    <row r="2619" customFormat="false" ht="15" hidden="false" customHeight="false" outlineLevel="0" collapsed="false">
      <c r="A2619" s="0" t="s">
        <v>13910</v>
      </c>
      <c r="B2619" s="0" t="s">
        <v>13694</v>
      </c>
      <c r="C2619" s="0" t="s">
        <v>13911</v>
      </c>
      <c r="E2619" s="1" t="s">
        <v>13911</v>
      </c>
      <c r="G2619" s="5" t="s">
        <v>13911</v>
      </c>
      <c r="H2619" s="5" t="s">
        <v>13912</v>
      </c>
      <c r="I2619" s="5" t="s">
        <v>13913</v>
      </c>
      <c r="J2619" s="5"/>
      <c r="K2619" s="5"/>
      <c r="L2619" s="5"/>
      <c r="M2619" s="5"/>
      <c r="N2619" s="5"/>
      <c r="O2619" s="0" t="s">
        <v>13911</v>
      </c>
      <c r="P2619" s="0" t="s">
        <v>13914</v>
      </c>
      <c r="Q2619" s="0" t="s">
        <v>51</v>
      </c>
      <c r="R2619" s="0" t="s">
        <v>52</v>
      </c>
      <c r="S2619" s="0" t="n">
        <v>17</v>
      </c>
      <c r="T2619" s="0" t="n">
        <v>2120</v>
      </c>
      <c r="U2619" s="0" t="n">
        <v>2120</v>
      </c>
      <c r="X2619" s="0" t="n">
        <v>10</v>
      </c>
      <c r="Y2619" s="0" t="s">
        <v>53</v>
      </c>
      <c r="Z2619" s="0" t="n">
        <v>2120</v>
      </c>
      <c r="AA2619" s="0" t="s">
        <v>54</v>
      </c>
      <c r="AB2619" s="0" t="s">
        <v>54</v>
      </c>
      <c r="AC2619" s="0" t="n">
        <v>85</v>
      </c>
      <c r="AD2619" s="0" t="s">
        <v>13850</v>
      </c>
      <c r="AG2619" s="6" t="n">
        <v>42735</v>
      </c>
      <c r="AH2619" s="0" t="n">
        <v>-18</v>
      </c>
      <c r="AI2619" s="0" t="n">
        <v>-18</v>
      </c>
      <c r="AJ2619" s="6" t="n">
        <v>42735</v>
      </c>
      <c r="AK2619" s="0" t="n">
        <v>85</v>
      </c>
      <c r="AL2619" s="6" t="n">
        <v>42735</v>
      </c>
      <c r="AM2619" s="0" t="n">
        <v>127</v>
      </c>
      <c r="AN2619" s="0" t="n">
        <v>134</v>
      </c>
      <c r="AO2619" s="0" t="n">
        <v>160</v>
      </c>
      <c r="AP2619" s="0" t="n">
        <v>178</v>
      </c>
      <c r="AQ2619" s="0" t="s">
        <v>725</v>
      </c>
      <c r="AR2619" s="0" t="s">
        <v>58</v>
      </c>
      <c r="AS2619" s="0" t="s">
        <v>53</v>
      </c>
      <c r="AT2619" s="0" t="n">
        <v>8</v>
      </c>
      <c r="AU2619" s="0" t="n">
        <v>7</v>
      </c>
      <c r="AV2619" s="0" t="s">
        <v>2893</v>
      </c>
      <c r="AX2619" s="0" t="s">
        <v>2893</v>
      </c>
    </row>
    <row r="2620" customFormat="false" ht="15" hidden="false" customHeight="false" outlineLevel="0" collapsed="false">
      <c r="A2620" s="0" t="s">
        <v>13915</v>
      </c>
      <c r="B2620" s="0" t="s">
        <v>13694</v>
      </c>
      <c r="C2620" s="0" t="s">
        <v>13916</v>
      </c>
      <c r="E2620" s="1" t="s">
        <v>13916</v>
      </c>
      <c r="G2620" s="5" t="s">
        <v>13916</v>
      </c>
      <c r="H2620" s="5"/>
      <c r="I2620" s="5"/>
      <c r="J2620" s="5"/>
      <c r="K2620" s="5"/>
      <c r="L2620" s="5"/>
      <c r="M2620" s="5"/>
      <c r="N2620" s="5"/>
      <c r="O2620" s="0" t="s">
        <v>13917</v>
      </c>
      <c r="P2620" s="0" t="s">
        <v>13918</v>
      </c>
      <c r="Q2620" s="0" t="s">
        <v>718</v>
      </c>
      <c r="R2620" s="0" t="s">
        <v>52</v>
      </c>
      <c r="S2620" s="0" t="n">
        <v>6.244</v>
      </c>
      <c r="T2620" s="0" t="n">
        <v>6420</v>
      </c>
      <c r="U2620" s="0" t="n">
        <v>6420</v>
      </c>
      <c r="V2620" s="0" t="n">
        <v>4642</v>
      </c>
      <c r="X2620" s="0" t="n">
        <v>318</v>
      </c>
      <c r="Y2620" s="0" t="s">
        <v>67</v>
      </c>
      <c r="AA2620" s="0" t="s">
        <v>120</v>
      </c>
      <c r="AB2620" s="0" t="s">
        <v>694</v>
      </c>
      <c r="AD2620" s="0" t="s">
        <v>13740</v>
      </c>
      <c r="AG2620" s="6" t="n">
        <v>42369</v>
      </c>
      <c r="AH2620" s="0" t="n">
        <v>1.233</v>
      </c>
      <c r="AI2620" s="0" t="n">
        <v>1.342</v>
      </c>
      <c r="AJ2620" s="6" t="n">
        <v>42369</v>
      </c>
      <c r="AK2620" s="0" t="n">
        <v>14</v>
      </c>
      <c r="AL2620" s="6" t="n">
        <v>42369</v>
      </c>
      <c r="AM2620" s="0" t="n">
        <v>4.629</v>
      </c>
      <c r="AN2620" s="0" t="n">
        <v>5.04</v>
      </c>
      <c r="AO2620" s="0" t="s">
        <v>56</v>
      </c>
      <c r="AP2620" s="0" t="s">
        <v>56</v>
      </c>
      <c r="AQ2620" s="0" t="s">
        <v>70</v>
      </c>
      <c r="AR2620" s="0" t="s">
        <v>70</v>
      </c>
      <c r="AS2620" s="0" t="s">
        <v>67</v>
      </c>
      <c r="AT2620" s="0" t="n">
        <v>116</v>
      </c>
      <c r="AU2620" s="0" t="n">
        <v>87</v>
      </c>
      <c r="AW2620" s="0" t="s">
        <v>13919</v>
      </c>
      <c r="AX2620" s="0" t="s">
        <v>2893</v>
      </c>
      <c r="AY2620" s="0" t="s">
        <v>13920</v>
      </c>
    </row>
    <row r="2621" customFormat="false" ht="15" hidden="false" customHeight="false" outlineLevel="0" collapsed="false">
      <c r="A2621" s="0" t="s">
        <v>13921</v>
      </c>
      <c r="B2621" s="0" t="s">
        <v>13694</v>
      </c>
      <c r="C2621" s="0" t="s">
        <v>13922</v>
      </c>
      <c r="E2621" s="1" t="s">
        <v>13922</v>
      </c>
      <c r="G2621" s="5" t="s">
        <v>13922</v>
      </c>
      <c r="H2621" s="5"/>
      <c r="I2621" s="5"/>
      <c r="J2621" s="5"/>
      <c r="K2621" s="5"/>
      <c r="L2621" s="5"/>
      <c r="M2621" s="5"/>
      <c r="N2621" s="5"/>
      <c r="O2621" s="0" t="s">
        <v>13922</v>
      </c>
      <c r="P2621" s="0" t="s">
        <v>13923</v>
      </c>
      <c r="Q2621" s="0" t="s">
        <v>51</v>
      </c>
      <c r="R2621" s="0" t="s">
        <v>52</v>
      </c>
      <c r="S2621" s="0" t="n">
        <v>630</v>
      </c>
      <c r="T2621" s="0" t="n">
        <v>2611</v>
      </c>
      <c r="U2621" s="0" t="n">
        <v>2611</v>
      </c>
      <c r="X2621" s="0" t="n">
        <v>117</v>
      </c>
      <c r="Y2621" s="0" t="s">
        <v>53</v>
      </c>
      <c r="Z2621" s="0" t="n">
        <v>2611</v>
      </c>
      <c r="AA2621" s="0" t="s">
        <v>54</v>
      </c>
      <c r="AB2621" s="0" t="s">
        <v>54</v>
      </c>
      <c r="AC2621" s="0" t="n">
        <v>1.67</v>
      </c>
      <c r="AD2621" s="0" t="s">
        <v>13924</v>
      </c>
      <c r="AG2621" s="6" t="n">
        <v>42735</v>
      </c>
      <c r="AH2621" s="0" t="n">
        <v>135</v>
      </c>
      <c r="AI2621" s="0" t="n">
        <v>143</v>
      </c>
      <c r="AJ2621" s="6" t="n">
        <v>42735</v>
      </c>
      <c r="AK2621" s="0" t="n">
        <v>1.67</v>
      </c>
      <c r="AL2621" s="6" t="n">
        <v>42735</v>
      </c>
      <c r="AM2621" s="0" t="n">
        <v>2.148</v>
      </c>
      <c r="AN2621" s="0" t="n">
        <v>2.264</v>
      </c>
      <c r="AO2621" s="0" t="n">
        <v>3.381</v>
      </c>
      <c r="AP2621" s="0" t="n">
        <v>3.777</v>
      </c>
      <c r="AQ2621" s="0" t="s">
        <v>725</v>
      </c>
      <c r="AR2621" s="0" t="s">
        <v>58</v>
      </c>
      <c r="AS2621" s="0" t="s">
        <v>53</v>
      </c>
      <c r="AT2621" s="0" t="n">
        <v>30</v>
      </c>
      <c r="AU2621" s="0" t="n">
        <v>31</v>
      </c>
      <c r="AV2621" s="0" t="s">
        <v>2893</v>
      </c>
      <c r="AX2621" s="0" t="s">
        <v>2893</v>
      </c>
    </row>
    <row r="2622" customFormat="false" ht="15" hidden="false" customHeight="false" outlineLevel="0" collapsed="false">
      <c r="A2622" s="0" t="s">
        <v>13925</v>
      </c>
      <c r="B2622" s="0" t="s">
        <v>13694</v>
      </c>
      <c r="C2622" s="0" t="s">
        <v>13926</v>
      </c>
      <c r="E2622" s="1" t="s">
        <v>13926</v>
      </c>
      <c r="G2622" s="5" t="s">
        <v>13926</v>
      </c>
      <c r="H2622" s="5"/>
      <c r="I2622" s="5"/>
      <c r="J2622" s="5"/>
      <c r="K2622" s="5"/>
      <c r="L2622" s="5"/>
      <c r="M2622" s="5"/>
      <c r="N2622" s="5"/>
      <c r="O2622" s="0" t="s">
        <v>13926</v>
      </c>
      <c r="P2622" s="0" t="s">
        <v>13927</v>
      </c>
      <c r="Q2622" s="0" t="s">
        <v>451</v>
      </c>
      <c r="R2622" s="0" t="s">
        <v>52</v>
      </c>
      <c r="S2622" s="0" t="n">
        <v>13.498</v>
      </c>
      <c r="T2622" s="0" t="n">
        <v>6419</v>
      </c>
      <c r="U2622" s="0" t="n">
        <v>6419</v>
      </c>
      <c r="V2622" s="0" t="n">
        <v>6492</v>
      </c>
      <c r="W2622" s="0" t="s">
        <v>13928</v>
      </c>
      <c r="X2622" s="0" t="n">
        <v>1.581</v>
      </c>
      <c r="Y2622" s="0" t="s">
        <v>128</v>
      </c>
      <c r="Z2622" s="0" t="n">
        <v>6419</v>
      </c>
      <c r="AA2622" s="0" t="s">
        <v>54</v>
      </c>
      <c r="AB2622" s="0" t="s">
        <v>54</v>
      </c>
      <c r="AC2622" s="0" t="n">
        <v>45.567</v>
      </c>
      <c r="AD2622" s="0" t="s">
        <v>13929</v>
      </c>
      <c r="AG2622" s="6" t="n">
        <v>42735</v>
      </c>
      <c r="AH2622" s="0" t="n">
        <v>2.024</v>
      </c>
      <c r="AI2622" s="0" t="n">
        <v>2.133</v>
      </c>
      <c r="AJ2622" s="6" t="n">
        <v>42735</v>
      </c>
      <c r="AK2622" s="0" t="n">
        <v>45.567</v>
      </c>
      <c r="AL2622" s="6" t="n">
        <v>42735</v>
      </c>
      <c r="AM2622" s="0" t="n">
        <v>662.593</v>
      </c>
      <c r="AN2622" s="0" t="n">
        <v>698.439</v>
      </c>
      <c r="AO2622" s="0" t="s">
        <v>56</v>
      </c>
      <c r="AP2622" s="0" t="s">
        <v>56</v>
      </c>
      <c r="AQ2622" s="0" t="s">
        <v>70</v>
      </c>
      <c r="AR2622" s="0" t="s">
        <v>70</v>
      </c>
      <c r="AS2622" s="0" t="s">
        <v>128</v>
      </c>
      <c r="AT2622" s="0" t="n">
        <v>734</v>
      </c>
      <c r="AU2622" s="0" t="n">
        <v>1.143</v>
      </c>
      <c r="AX2622" s="0" t="s">
        <v>2893</v>
      </c>
    </row>
    <row r="2623" customFormat="false" ht="15" hidden="false" customHeight="false" outlineLevel="0" collapsed="false">
      <c r="A2623" s="0" t="s">
        <v>13930</v>
      </c>
      <c r="B2623" s="0" t="s">
        <v>13694</v>
      </c>
      <c r="C2623" s="0" t="s">
        <v>13931</v>
      </c>
      <c r="E2623" s="1" t="s">
        <v>13931</v>
      </c>
      <c r="G2623" s="5" t="s">
        <v>13931</v>
      </c>
      <c r="H2623" s="5"/>
      <c r="I2623" s="5"/>
      <c r="J2623" s="5"/>
      <c r="K2623" s="5"/>
      <c r="L2623" s="5"/>
      <c r="M2623" s="5"/>
      <c r="N2623" s="5"/>
      <c r="O2623" s="0" t="s">
        <v>13931</v>
      </c>
      <c r="P2623" s="0" t="s">
        <v>13932</v>
      </c>
      <c r="Q2623" s="0" t="s">
        <v>51</v>
      </c>
      <c r="R2623" s="0" t="s">
        <v>52</v>
      </c>
      <c r="S2623" s="0" t="n">
        <v>362</v>
      </c>
      <c r="T2623" s="0" t="n">
        <v>6190</v>
      </c>
      <c r="U2623" s="0" t="n">
        <v>6190</v>
      </c>
      <c r="X2623" s="0" t="n">
        <v>52</v>
      </c>
      <c r="Y2623" s="0" t="s">
        <v>512</v>
      </c>
      <c r="Z2623" s="0" t="n">
        <v>6190</v>
      </c>
      <c r="AA2623" s="0" t="s">
        <v>54</v>
      </c>
      <c r="AB2623" s="0" t="s">
        <v>54</v>
      </c>
      <c r="AC2623" s="0" t="n">
        <v>2.907</v>
      </c>
      <c r="AD2623" s="0" t="s">
        <v>13933</v>
      </c>
      <c r="AG2623" s="6" t="n">
        <v>42735</v>
      </c>
      <c r="AH2623" s="0" t="n">
        <v>5</v>
      </c>
      <c r="AI2623" s="0" t="n">
        <v>5</v>
      </c>
      <c r="AJ2623" s="6" t="n">
        <v>42735</v>
      </c>
      <c r="AK2623" s="0" t="n">
        <v>2.907</v>
      </c>
      <c r="AL2623" s="6" t="n">
        <v>42735</v>
      </c>
      <c r="AM2623" s="0" t="n">
        <v>231</v>
      </c>
      <c r="AN2623" s="0" t="n">
        <v>244</v>
      </c>
      <c r="AO2623" s="0" t="n">
        <v>147</v>
      </c>
      <c r="AP2623" s="0" t="n">
        <v>164</v>
      </c>
      <c r="AQ2623" s="0" t="s">
        <v>725</v>
      </c>
      <c r="AR2623" s="0" t="s">
        <v>58</v>
      </c>
      <c r="AS2623" s="0" t="s">
        <v>512</v>
      </c>
      <c r="AT2623" s="0" t="n">
        <v>16</v>
      </c>
      <c r="AU2623" s="0" t="n">
        <v>17</v>
      </c>
      <c r="AX2623" s="0" t="s">
        <v>2893</v>
      </c>
    </row>
    <row r="2624" customFormat="false" ht="15" hidden="false" customHeight="false" outlineLevel="0" collapsed="false">
      <c r="A2624" s="0" t="s">
        <v>13934</v>
      </c>
      <c r="B2624" s="0" t="s">
        <v>13694</v>
      </c>
      <c r="C2624" s="0" t="s">
        <v>13935</v>
      </c>
      <c r="E2624" s="1" t="s">
        <v>13935</v>
      </c>
      <c r="G2624" s="5" t="s">
        <v>13935</v>
      </c>
      <c r="H2624" s="5"/>
      <c r="I2624" s="5"/>
      <c r="J2624" s="5"/>
      <c r="K2624" s="5"/>
      <c r="L2624" s="5"/>
      <c r="M2624" s="5"/>
      <c r="N2624" s="5"/>
      <c r="O2624" s="0" t="s">
        <v>13935</v>
      </c>
      <c r="P2624" s="0" t="s">
        <v>13936</v>
      </c>
      <c r="Q2624" s="0" t="s">
        <v>415</v>
      </c>
      <c r="R2624" s="0" t="s">
        <v>52</v>
      </c>
      <c r="S2624" s="0" t="s">
        <v>56</v>
      </c>
      <c r="T2624" s="0" t="n">
        <v>6622</v>
      </c>
      <c r="U2624" s="0" t="n">
        <v>6622</v>
      </c>
      <c r="W2624" s="0" t="s">
        <v>13937</v>
      </c>
      <c r="X2624" s="0" t="n">
        <v>574</v>
      </c>
      <c r="Y2624" s="0" t="s">
        <v>512</v>
      </c>
      <c r="Z2624" s="0" t="n">
        <v>6622</v>
      </c>
      <c r="AA2624" s="0" t="s">
        <v>54</v>
      </c>
      <c r="AB2624" s="0" t="s">
        <v>54</v>
      </c>
      <c r="AC2624" s="0" t="n">
        <v>6</v>
      </c>
      <c r="AD2624" s="0" t="s">
        <v>13938</v>
      </c>
      <c r="AH2624" s="0" t="n">
        <v>222</v>
      </c>
      <c r="AI2624" s="0" t="n">
        <v>242</v>
      </c>
      <c r="AJ2624" s="6" t="n">
        <v>42369</v>
      </c>
      <c r="AK2624" s="0" t="n">
        <v>6</v>
      </c>
      <c r="AL2624" s="6" t="n">
        <v>42369</v>
      </c>
      <c r="AM2624" s="0" t="n">
        <v>5.632</v>
      </c>
      <c r="AN2624" s="0" t="n">
        <v>6.132</v>
      </c>
      <c r="AO2624" s="0" t="s">
        <v>56</v>
      </c>
      <c r="AP2624" s="0" t="s">
        <v>56</v>
      </c>
      <c r="AQ2624" s="0" t="s">
        <v>70</v>
      </c>
      <c r="AR2624" s="0" t="s">
        <v>70</v>
      </c>
      <c r="AS2624" s="0" t="s">
        <v>512</v>
      </c>
      <c r="AT2624" s="0" t="n">
        <v>119</v>
      </c>
      <c r="AU2624" s="0" t="n">
        <v>120</v>
      </c>
      <c r="AX2624" s="0" t="s">
        <v>2893</v>
      </c>
    </row>
    <row r="2625" customFormat="false" ht="15" hidden="false" customHeight="false" outlineLevel="0" collapsed="false">
      <c r="A2625" s="0" t="s">
        <v>13939</v>
      </c>
      <c r="B2625" s="0" t="s">
        <v>13694</v>
      </c>
      <c r="C2625" s="0" t="s">
        <v>13940</v>
      </c>
      <c r="E2625" s="1" t="s">
        <v>13940</v>
      </c>
      <c r="G2625" s="5" t="s">
        <v>13940</v>
      </c>
      <c r="H2625" s="5"/>
      <c r="I2625" s="5"/>
      <c r="J2625" s="5"/>
      <c r="K2625" s="5"/>
      <c r="L2625" s="5"/>
      <c r="M2625" s="5"/>
      <c r="N2625" s="5"/>
      <c r="O2625" s="0" t="s">
        <v>13940</v>
      </c>
      <c r="P2625" s="0" t="s">
        <v>13941</v>
      </c>
      <c r="Q2625" s="0" t="s">
        <v>51</v>
      </c>
      <c r="R2625" s="0" t="s">
        <v>52</v>
      </c>
      <c r="S2625" s="0" t="n">
        <v>467</v>
      </c>
      <c r="T2625" s="0" t="n">
        <v>2229</v>
      </c>
      <c r="U2625" s="0" t="n">
        <v>2229</v>
      </c>
      <c r="V2625" s="0" t="n">
        <v>2599</v>
      </c>
      <c r="W2625" s="0" t="s">
        <v>13942</v>
      </c>
      <c r="X2625" s="0" t="n">
        <v>72</v>
      </c>
      <c r="Y2625" s="0" t="s">
        <v>53</v>
      </c>
      <c r="Z2625" s="0" t="n">
        <v>2229</v>
      </c>
      <c r="AA2625" s="0" t="s">
        <v>54</v>
      </c>
      <c r="AB2625" s="0" t="s">
        <v>54</v>
      </c>
      <c r="AC2625" s="0" t="n">
        <v>2.578</v>
      </c>
      <c r="AD2625" s="0" t="s">
        <v>13938</v>
      </c>
      <c r="AG2625" s="6" t="n">
        <v>42735</v>
      </c>
      <c r="AH2625" s="0" t="n">
        <v>15</v>
      </c>
      <c r="AI2625" s="0" t="n">
        <v>16</v>
      </c>
      <c r="AJ2625" s="6" t="n">
        <v>42735</v>
      </c>
      <c r="AK2625" s="0" t="n">
        <v>2.578</v>
      </c>
      <c r="AL2625" s="6" t="n">
        <v>42735</v>
      </c>
      <c r="AM2625" s="0" t="n">
        <v>347</v>
      </c>
      <c r="AN2625" s="0" t="n">
        <v>366</v>
      </c>
      <c r="AO2625" s="0" t="n">
        <v>490</v>
      </c>
      <c r="AP2625" s="0" t="n">
        <v>547</v>
      </c>
      <c r="AQ2625" s="0" t="s">
        <v>725</v>
      </c>
      <c r="AR2625" s="0" t="s">
        <v>58</v>
      </c>
      <c r="AS2625" s="0" t="s">
        <v>53</v>
      </c>
      <c r="AT2625" s="0" t="n">
        <v>39</v>
      </c>
      <c r="AU2625" s="0" t="n">
        <v>38</v>
      </c>
      <c r="AV2625" s="0" t="s">
        <v>2893</v>
      </c>
      <c r="AX2625" s="0" t="s">
        <v>2893</v>
      </c>
      <c r="AY2625" s="0" t="s">
        <v>13943</v>
      </c>
    </row>
    <row r="2626" customFormat="false" ht="15" hidden="false" customHeight="false" outlineLevel="0" collapsed="false">
      <c r="A2626" s="0" t="s">
        <v>13944</v>
      </c>
      <c r="B2626" s="0" t="s">
        <v>13694</v>
      </c>
      <c r="C2626" s="0" t="s">
        <v>13945</v>
      </c>
      <c r="E2626" s="1" t="s">
        <v>13945</v>
      </c>
      <c r="G2626" s="5" t="s">
        <v>13945</v>
      </c>
      <c r="H2626" s="5"/>
      <c r="I2626" s="5"/>
      <c r="J2626" s="5"/>
      <c r="K2626" s="5"/>
      <c r="L2626" s="5"/>
      <c r="M2626" s="5"/>
      <c r="N2626" s="5"/>
      <c r="O2626" s="0" t="s">
        <v>13945</v>
      </c>
      <c r="P2626" s="0" t="s">
        <v>13946</v>
      </c>
      <c r="Q2626" s="0" t="s">
        <v>51</v>
      </c>
      <c r="R2626" s="0" t="s">
        <v>52</v>
      </c>
      <c r="S2626" s="0" t="n">
        <v>345</v>
      </c>
      <c r="T2626" s="0" t="n">
        <v>9499</v>
      </c>
      <c r="U2626" s="0" t="n">
        <v>9499</v>
      </c>
      <c r="X2626" s="0" t="n">
        <v>57</v>
      </c>
      <c r="Y2626" s="0" t="s">
        <v>128</v>
      </c>
      <c r="Z2626" s="0" t="n">
        <v>9499</v>
      </c>
      <c r="AA2626" s="0" t="s">
        <v>54</v>
      </c>
      <c r="AB2626" s="0" t="s">
        <v>54</v>
      </c>
      <c r="AC2626" s="0" t="n">
        <v>1.243</v>
      </c>
      <c r="AD2626" s="0" t="s">
        <v>13740</v>
      </c>
      <c r="AG2626" s="6" t="n">
        <v>42369</v>
      </c>
      <c r="AH2626" s="0" t="n">
        <v>27</v>
      </c>
      <c r="AI2626" s="0" t="n">
        <v>29</v>
      </c>
      <c r="AJ2626" s="6" t="n">
        <v>42369</v>
      </c>
      <c r="AK2626" s="0" t="n">
        <v>1.243</v>
      </c>
      <c r="AL2626" s="6" t="n">
        <v>42369</v>
      </c>
      <c r="AM2626" s="0" t="n">
        <v>287</v>
      </c>
      <c r="AN2626" s="0" t="n">
        <v>312</v>
      </c>
      <c r="AO2626" s="0" t="s">
        <v>56</v>
      </c>
      <c r="AP2626" s="0" t="s">
        <v>56</v>
      </c>
      <c r="AQ2626" s="0" t="s">
        <v>70</v>
      </c>
      <c r="AR2626" s="0" t="s">
        <v>70</v>
      </c>
      <c r="AS2626" s="0" t="s">
        <v>128</v>
      </c>
      <c r="AT2626" s="0" t="n">
        <v>27</v>
      </c>
      <c r="AU2626" s="0" t="n">
        <v>29</v>
      </c>
      <c r="AV2626" s="0" t="s">
        <v>2893</v>
      </c>
      <c r="AW2626" s="0" t="s">
        <v>2893</v>
      </c>
      <c r="AX2626" s="0" t="s">
        <v>2893</v>
      </c>
      <c r="AY2626" s="0" t="s">
        <v>13947</v>
      </c>
    </row>
    <row r="2627" customFormat="false" ht="15" hidden="false" customHeight="false" outlineLevel="0" collapsed="false">
      <c r="A2627" s="0" t="s">
        <v>13948</v>
      </c>
      <c r="B2627" s="0" t="s">
        <v>13694</v>
      </c>
      <c r="C2627" s="0" t="s">
        <v>13949</v>
      </c>
      <c r="E2627" s="1" t="s">
        <v>13949</v>
      </c>
      <c r="G2627" s="5" t="s">
        <v>13949</v>
      </c>
      <c r="H2627" s="5"/>
      <c r="I2627" s="5"/>
      <c r="J2627" s="5"/>
      <c r="K2627" s="5"/>
      <c r="L2627" s="5"/>
      <c r="M2627" s="5"/>
      <c r="N2627" s="5"/>
      <c r="O2627" s="0" t="s">
        <v>13949</v>
      </c>
      <c r="P2627" s="0" t="s">
        <v>13950</v>
      </c>
      <c r="Q2627" s="0" t="s">
        <v>51</v>
      </c>
      <c r="R2627" s="0" t="s">
        <v>52</v>
      </c>
      <c r="S2627" s="0" t="s">
        <v>56</v>
      </c>
      <c r="T2627" s="0" t="n">
        <v>6190</v>
      </c>
      <c r="U2627" s="0" t="n">
        <v>6190</v>
      </c>
      <c r="W2627" s="0" t="s">
        <v>13951</v>
      </c>
      <c r="X2627" s="0" t="n">
        <v>1</v>
      </c>
      <c r="Y2627" s="0" t="s">
        <v>77</v>
      </c>
      <c r="Z2627" s="0" t="n">
        <v>6190</v>
      </c>
      <c r="AA2627" s="0" t="s">
        <v>54</v>
      </c>
      <c r="AB2627" s="0" t="s">
        <v>54</v>
      </c>
      <c r="AC2627" s="0" t="n">
        <v>1.3</v>
      </c>
      <c r="AD2627" s="0" t="s">
        <v>13952</v>
      </c>
      <c r="AH2627" s="0" t="n">
        <v>-1</v>
      </c>
      <c r="AI2627" s="0" t="n">
        <v>-1</v>
      </c>
      <c r="AJ2627" s="6" t="n">
        <v>42643</v>
      </c>
      <c r="AK2627" s="0" t="n">
        <v>1.3</v>
      </c>
      <c r="AL2627" s="6" t="n">
        <v>42643</v>
      </c>
      <c r="AM2627" s="0" t="n">
        <v>15</v>
      </c>
      <c r="AN2627" s="0" t="n">
        <v>16</v>
      </c>
      <c r="AO2627" s="0" t="n">
        <v>12</v>
      </c>
      <c r="AP2627" s="0" t="n">
        <v>14</v>
      </c>
      <c r="AQ2627" s="0" t="s">
        <v>197</v>
      </c>
      <c r="AR2627" s="0" t="s">
        <v>58</v>
      </c>
      <c r="AS2627" s="0" t="s">
        <v>77</v>
      </c>
      <c r="AT2627" s="0" t="n">
        <v>2</v>
      </c>
      <c r="AU2627" s="0" t="n">
        <v>1</v>
      </c>
      <c r="AX2627" s="0" t="s">
        <v>2893</v>
      </c>
      <c r="AY2627" s="0" t="s">
        <v>13953</v>
      </c>
    </row>
    <row r="2628" customFormat="false" ht="15" hidden="false" customHeight="false" outlineLevel="0" collapsed="false">
      <c r="A2628" s="0" t="s">
        <v>13954</v>
      </c>
      <c r="B2628" s="0" t="s">
        <v>13694</v>
      </c>
      <c r="C2628" s="0" t="s">
        <v>13955</v>
      </c>
      <c r="E2628" s="1" t="s">
        <v>13955</v>
      </c>
      <c r="G2628" s="5" t="s">
        <v>13955</v>
      </c>
      <c r="H2628" s="5"/>
      <c r="I2628" s="5"/>
      <c r="J2628" s="5"/>
      <c r="K2628" s="5"/>
      <c r="L2628" s="5"/>
      <c r="M2628" s="5"/>
      <c r="N2628" s="5"/>
      <c r="O2628" s="0" t="s">
        <v>13955</v>
      </c>
      <c r="P2628" s="0" t="s">
        <v>13956</v>
      </c>
      <c r="Q2628" s="0" t="s">
        <v>51</v>
      </c>
      <c r="R2628" s="0" t="s">
        <v>52</v>
      </c>
      <c r="S2628" s="0" t="n">
        <v>963</v>
      </c>
      <c r="T2628" s="0" t="n">
        <v>1082</v>
      </c>
      <c r="U2628" s="0" t="n">
        <v>1082</v>
      </c>
      <c r="V2628" s="0" t="n">
        <v>1071</v>
      </c>
      <c r="W2628" s="0" t="s">
        <v>13957</v>
      </c>
      <c r="X2628" s="0" t="n">
        <v>191</v>
      </c>
      <c r="Y2628" s="0" t="s">
        <v>53</v>
      </c>
      <c r="Z2628" s="0" t="n">
        <v>1082</v>
      </c>
      <c r="AA2628" s="0" t="s">
        <v>54</v>
      </c>
      <c r="AB2628" s="0" t="s">
        <v>54</v>
      </c>
      <c r="AC2628" s="0" t="n">
        <v>1.684</v>
      </c>
      <c r="AD2628" s="0" t="s">
        <v>13740</v>
      </c>
      <c r="AG2628" s="6" t="n">
        <v>42735</v>
      </c>
      <c r="AH2628" s="0" t="n">
        <v>104</v>
      </c>
      <c r="AI2628" s="0" t="n">
        <v>109</v>
      </c>
      <c r="AJ2628" s="6" t="n">
        <v>42735</v>
      </c>
      <c r="AK2628" s="0" t="n">
        <v>1.684</v>
      </c>
      <c r="AL2628" s="6" t="n">
        <v>42735</v>
      </c>
      <c r="AM2628" s="0" t="n">
        <v>843</v>
      </c>
      <c r="AN2628" s="0" t="n">
        <v>889</v>
      </c>
      <c r="AO2628" s="0" t="n">
        <v>1.66</v>
      </c>
      <c r="AP2628" s="0" t="n">
        <v>1.855</v>
      </c>
      <c r="AQ2628" s="0" t="s">
        <v>725</v>
      </c>
      <c r="AR2628" s="0" t="s">
        <v>58</v>
      </c>
      <c r="AS2628" s="0" t="s">
        <v>53</v>
      </c>
      <c r="AT2628" s="0" t="n">
        <v>95</v>
      </c>
      <c r="AU2628" s="0" t="n">
        <v>101</v>
      </c>
      <c r="AV2628" s="0" t="s">
        <v>13740</v>
      </c>
      <c r="AX2628" s="0" t="s">
        <v>2893</v>
      </c>
      <c r="AY2628" s="0" t="s">
        <v>13958</v>
      </c>
    </row>
    <row r="2629" customFormat="false" ht="15" hidden="false" customHeight="false" outlineLevel="0" collapsed="false">
      <c r="A2629" s="0" t="s">
        <v>13959</v>
      </c>
      <c r="B2629" s="0" t="s">
        <v>13694</v>
      </c>
      <c r="C2629" s="0" t="s">
        <v>13960</v>
      </c>
      <c r="E2629" s="1" t="s">
        <v>13960</v>
      </c>
      <c r="G2629" s="5" t="s">
        <v>13960</v>
      </c>
      <c r="H2629" s="5"/>
      <c r="I2629" s="5"/>
      <c r="J2629" s="5"/>
      <c r="K2629" s="5"/>
      <c r="L2629" s="5"/>
      <c r="M2629" s="5"/>
      <c r="N2629" s="5"/>
      <c r="O2629" s="0" t="s">
        <v>13961</v>
      </c>
      <c r="P2629" s="0" t="s">
        <v>13962</v>
      </c>
      <c r="Q2629" s="0" t="s">
        <v>51</v>
      </c>
      <c r="R2629" s="0" t="s">
        <v>52</v>
      </c>
      <c r="S2629" s="0" t="n">
        <v>21.917</v>
      </c>
      <c r="T2629" s="0" t="n">
        <v>1105</v>
      </c>
      <c r="U2629" s="0" t="n">
        <v>1105</v>
      </c>
      <c r="X2629" s="0" t="n">
        <v>935</v>
      </c>
      <c r="Y2629" s="0" t="s">
        <v>67</v>
      </c>
      <c r="Z2629" s="0" t="s">
        <v>120</v>
      </c>
      <c r="AA2629" s="0" t="s">
        <v>120</v>
      </c>
      <c r="AB2629" s="0" t="s">
        <v>56</v>
      </c>
      <c r="AC2629" s="0" t="s">
        <v>120</v>
      </c>
      <c r="AD2629" s="0" t="s">
        <v>13740</v>
      </c>
      <c r="AG2629" s="6" t="n">
        <v>42735</v>
      </c>
      <c r="AH2629" s="0" t="n">
        <v>1.54</v>
      </c>
      <c r="AI2629" s="0" t="n">
        <v>1.623</v>
      </c>
      <c r="AJ2629" s="6" t="n">
        <v>42735</v>
      </c>
      <c r="AK2629" s="0" t="n">
        <v>73.525</v>
      </c>
      <c r="AL2629" s="6" t="n">
        <v>42735</v>
      </c>
      <c r="AM2629" s="0" t="n">
        <v>39.321</v>
      </c>
      <c r="AN2629" s="0" t="n">
        <v>41.448</v>
      </c>
      <c r="AO2629" s="0" t="n">
        <v>50.216</v>
      </c>
      <c r="AP2629" s="0" t="n">
        <v>56.109</v>
      </c>
      <c r="AQ2629" s="0" t="s">
        <v>725</v>
      </c>
      <c r="AR2629" s="0" t="s">
        <v>58</v>
      </c>
      <c r="AS2629" s="0" t="s">
        <v>67</v>
      </c>
      <c r="AT2629" s="0" t="n">
        <v>328</v>
      </c>
      <c r="AU2629" s="0" t="n">
        <v>78</v>
      </c>
      <c r="AV2629" s="0" t="s">
        <v>2893</v>
      </c>
      <c r="AX2629" s="0" t="s">
        <v>2893</v>
      </c>
      <c r="AY2629" s="0" t="s">
        <v>13963</v>
      </c>
    </row>
    <row r="2630" customFormat="false" ht="15" hidden="false" customHeight="false" outlineLevel="0" collapsed="false">
      <c r="A2630" s="0" t="s">
        <v>13964</v>
      </c>
      <c r="B2630" s="0" t="s">
        <v>13694</v>
      </c>
      <c r="C2630" s="0" t="s">
        <v>13965</v>
      </c>
      <c r="E2630" s="1" t="s">
        <v>13965</v>
      </c>
      <c r="G2630" s="5" t="s">
        <v>13965</v>
      </c>
      <c r="H2630" s="5"/>
      <c r="I2630" s="5"/>
      <c r="J2630" s="5"/>
      <c r="K2630" s="5"/>
      <c r="L2630" s="5"/>
      <c r="M2630" s="5"/>
      <c r="N2630" s="5"/>
      <c r="O2630" s="0" t="s">
        <v>13965</v>
      </c>
      <c r="P2630" s="0" t="s">
        <v>13966</v>
      </c>
      <c r="Q2630" s="0" t="s">
        <v>51</v>
      </c>
      <c r="R2630" s="0" t="s">
        <v>52</v>
      </c>
      <c r="S2630" s="0" t="n">
        <v>464</v>
      </c>
      <c r="T2630" s="0" t="n">
        <v>1811</v>
      </c>
      <c r="U2630" s="0" t="n">
        <v>1811</v>
      </c>
      <c r="V2630" s="0" t="n">
        <v>5814</v>
      </c>
      <c r="W2630" s="0" t="s">
        <v>13967</v>
      </c>
      <c r="X2630" s="0" t="n">
        <v>134</v>
      </c>
      <c r="Y2630" s="0" t="s">
        <v>77</v>
      </c>
      <c r="Z2630" s="0" t="n">
        <v>1811</v>
      </c>
      <c r="AA2630" s="0" t="s">
        <v>54</v>
      </c>
      <c r="AB2630" s="0" t="s">
        <v>54</v>
      </c>
      <c r="AC2630" s="0" t="n">
        <v>1.766</v>
      </c>
      <c r="AD2630" s="0" t="s">
        <v>13740</v>
      </c>
      <c r="AG2630" s="6" t="n">
        <v>42735</v>
      </c>
      <c r="AH2630" s="0" t="n">
        <v>2</v>
      </c>
      <c r="AI2630" s="0" t="n">
        <v>2</v>
      </c>
      <c r="AJ2630" s="6" t="n">
        <v>42735</v>
      </c>
      <c r="AK2630" s="0" t="n">
        <v>1.766</v>
      </c>
      <c r="AL2630" s="6" t="n">
        <v>42735</v>
      </c>
      <c r="AM2630" s="0" t="n">
        <v>397</v>
      </c>
      <c r="AN2630" s="0" t="n">
        <v>419</v>
      </c>
      <c r="AO2630" s="0" t="n">
        <v>287</v>
      </c>
      <c r="AP2630" s="0" t="n">
        <v>321</v>
      </c>
      <c r="AQ2630" s="0" t="s">
        <v>725</v>
      </c>
      <c r="AR2630" s="0" t="s">
        <v>58</v>
      </c>
      <c r="AS2630" s="0" t="s">
        <v>77</v>
      </c>
      <c r="AT2630" s="0" t="n">
        <v>53</v>
      </c>
      <c r="AU2630" s="0" t="n">
        <v>57</v>
      </c>
      <c r="AX2630" s="0" t="s">
        <v>2893</v>
      </c>
    </row>
    <row r="2631" customFormat="false" ht="15" hidden="false" customHeight="false" outlineLevel="0" collapsed="false">
      <c r="A2631" s="0" t="s">
        <v>13968</v>
      </c>
      <c r="B2631" s="0" t="s">
        <v>13694</v>
      </c>
      <c r="C2631" s="0" t="s">
        <v>13969</v>
      </c>
      <c r="E2631" s="1" t="s">
        <v>13969</v>
      </c>
      <c r="G2631" s="5" t="s">
        <v>13969</v>
      </c>
      <c r="H2631" s="5"/>
      <c r="I2631" s="5"/>
      <c r="J2631" s="5"/>
      <c r="K2631" s="5"/>
      <c r="L2631" s="5"/>
      <c r="M2631" s="5"/>
      <c r="N2631" s="5"/>
      <c r="O2631" s="0" t="s">
        <v>13969</v>
      </c>
      <c r="P2631" s="0" t="s">
        <v>13970</v>
      </c>
      <c r="Q2631" s="0" t="s">
        <v>51</v>
      </c>
      <c r="R2631" s="0" t="s">
        <v>52</v>
      </c>
      <c r="S2631" s="0" t="n">
        <v>6.978</v>
      </c>
      <c r="T2631" s="0" t="n">
        <v>2611</v>
      </c>
      <c r="U2631" s="0" t="n">
        <v>2611</v>
      </c>
      <c r="V2631" s="0" t="n">
        <v>2611</v>
      </c>
      <c r="W2631" s="0" t="s">
        <v>13971</v>
      </c>
      <c r="X2631" s="0" t="n">
        <v>187</v>
      </c>
      <c r="Y2631" s="0" t="s">
        <v>77</v>
      </c>
      <c r="Z2631" s="0" t="n">
        <v>2611</v>
      </c>
      <c r="AA2631" s="0" t="s">
        <v>54</v>
      </c>
      <c r="AB2631" s="0" t="s">
        <v>54</v>
      </c>
      <c r="AC2631" s="0" t="n">
        <v>43.48</v>
      </c>
      <c r="AD2631" s="0" t="s">
        <v>13909</v>
      </c>
      <c r="AG2631" s="6" t="n">
        <v>42735</v>
      </c>
      <c r="AH2631" s="0" t="n">
        <v>115</v>
      </c>
      <c r="AI2631" s="0" t="n">
        <v>121</v>
      </c>
      <c r="AJ2631" s="6" t="n">
        <v>42735</v>
      </c>
      <c r="AK2631" s="0" t="n">
        <v>43.48</v>
      </c>
      <c r="AL2631" s="6" t="n">
        <v>42735</v>
      </c>
      <c r="AM2631" s="0" t="n">
        <v>8.604</v>
      </c>
      <c r="AN2631" s="0" t="n">
        <v>9.069</v>
      </c>
      <c r="AO2631" s="0" t="n">
        <v>11.783</v>
      </c>
      <c r="AP2631" s="0" t="n">
        <v>13.165</v>
      </c>
      <c r="AQ2631" s="0" t="s">
        <v>803</v>
      </c>
      <c r="AR2631" s="0" t="s">
        <v>58</v>
      </c>
      <c r="AS2631" s="0" t="s">
        <v>77</v>
      </c>
      <c r="AT2631" s="0" t="n">
        <v>79</v>
      </c>
      <c r="AU2631" s="0" t="n">
        <v>87</v>
      </c>
      <c r="AV2631" s="0" t="s">
        <v>2893</v>
      </c>
      <c r="AX2631" s="0" t="s">
        <v>2893</v>
      </c>
    </row>
    <row r="2632" customFormat="false" ht="15" hidden="false" customHeight="false" outlineLevel="0" collapsed="false">
      <c r="A2632" s="0" t="s">
        <v>13972</v>
      </c>
      <c r="B2632" s="0" t="s">
        <v>13694</v>
      </c>
      <c r="C2632" s="0" t="s">
        <v>13973</v>
      </c>
      <c r="E2632" s="1" t="s">
        <v>13973</v>
      </c>
      <c r="G2632" s="5" t="s">
        <v>13973</v>
      </c>
      <c r="H2632" s="5"/>
      <c r="I2632" s="5"/>
      <c r="J2632" s="5"/>
      <c r="K2632" s="5"/>
      <c r="L2632" s="5"/>
      <c r="M2632" s="5"/>
      <c r="N2632" s="5"/>
      <c r="O2632" s="0" t="s">
        <v>13974</v>
      </c>
      <c r="P2632" s="0" t="s">
        <v>13975</v>
      </c>
      <c r="Q2632" s="0" t="s">
        <v>51</v>
      </c>
      <c r="R2632" s="0" t="s">
        <v>52</v>
      </c>
      <c r="S2632" s="0" t="n">
        <v>944</v>
      </c>
      <c r="T2632" s="0" t="n">
        <v>4120</v>
      </c>
      <c r="U2632" s="0" t="n">
        <v>4120</v>
      </c>
      <c r="V2632" s="0" t="n">
        <v>812</v>
      </c>
      <c r="W2632" s="0" t="s">
        <v>13976</v>
      </c>
      <c r="X2632" s="0" t="n">
        <v>361</v>
      </c>
      <c r="Y2632" s="0" t="s">
        <v>67</v>
      </c>
      <c r="Z2632" s="0" t="s">
        <v>120</v>
      </c>
      <c r="AA2632" s="0" t="s">
        <v>120</v>
      </c>
      <c r="AB2632" s="0" t="s">
        <v>56</v>
      </c>
      <c r="AC2632" s="0" t="s">
        <v>120</v>
      </c>
      <c r="AD2632" s="0" t="s">
        <v>13933</v>
      </c>
      <c r="AG2632" s="6" t="n">
        <v>42369</v>
      </c>
      <c r="AH2632" s="0" t="n">
        <v>-41</v>
      </c>
      <c r="AI2632" s="0" t="n">
        <v>-45</v>
      </c>
      <c r="AJ2632" s="6" t="n">
        <v>42369</v>
      </c>
      <c r="AK2632" s="0" t="n">
        <v>54</v>
      </c>
      <c r="AL2632" s="6" t="n">
        <v>42530</v>
      </c>
      <c r="AM2632" s="0" t="n">
        <v>554</v>
      </c>
      <c r="AN2632" s="0" t="n">
        <v>603</v>
      </c>
      <c r="AO2632" s="0" t="n">
        <v>68</v>
      </c>
      <c r="AP2632" s="0" t="n">
        <v>74</v>
      </c>
      <c r="AQ2632" s="0" t="s">
        <v>189</v>
      </c>
      <c r="AR2632" s="0" t="s">
        <v>189</v>
      </c>
      <c r="AS2632" s="0" t="s">
        <v>67</v>
      </c>
      <c r="AT2632" s="0" t="n">
        <v>312</v>
      </c>
      <c r="AU2632" s="0" t="n">
        <v>22</v>
      </c>
      <c r="AX2632" s="0" t="s">
        <v>2893</v>
      </c>
      <c r="AY2632" s="0" t="s">
        <v>13977</v>
      </c>
    </row>
    <row r="2633" customFormat="false" ht="15" hidden="false" customHeight="false" outlineLevel="0" collapsed="false">
      <c r="A2633" s="0" t="s">
        <v>13978</v>
      </c>
      <c r="B2633" s="0" t="s">
        <v>13694</v>
      </c>
      <c r="C2633" s="0" t="s">
        <v>13979</v>
      </c>
      <c r="E2633" s="1" t="s">
        <v>13979</v>
      </c>
      <c r="G2633" s="5" t="s">
        <v>13979</v>
      </c>
      <c r="H2633" s="5"/>
      <c r="I2633" s="5"/>
      <c r="J2633" s="5"/>
      <c r="K2633" s="5"/>
      <c r="L2633" s="5"/>
      <c r="M2633" s="5"/>
      <c r="N2633" s="5"/>
      <c r="O2633" s="0" t="s">
        <v>13979</v>
      </c>
      <c r="P2633" s="0" t="s">
        <v>13980</v>
      </c>
      <c r="Q2633" s="0" t="s">
        <v>51</v>
      </c>
      <c r="R2633" s="0" t="s">
        <v>52</v>
      </c>
      <c r="S2633" s="0" t="n">
        <v>21.803</v>
      </c>
      <c r="T2633" s="0" t="n">
        <v>7810</v>
      </c>
      <c r="U2633" s="0" t="n">
        <v>7810</v>
      </c>
      <c r="V2633" s="0" t="n">
        <v>6420</v>
      </c>
      <c r="X2633" s="0" t="n">
        <v>643</v>
      </c>
      <c r="Y2633" s="0" t="s">
        <v>77</v>
      </c>
      <c r="Z2633" s="0" t="n">
        <v>7810</v>
      </c>
      <c r="AA2633" s="0" t="s">
        <v>54</v>
      </c>
      <c r="AB2633" s="0" t="s">
        <v>54</v>
      </c>
      <c r="AC2633" s="0" t="n">
        <v>32.28</v>
      </c>
      <c r="AD2633" s="0" t="s">
        <v>13981</v>
      </c>
      <c r="AG2633" s="6" t="n">
        <v>42735</v>
      </c>
      <c r="AH2633" s="0" t="n">
        <v>588</v>
      </c>
      <c r="AI2633" s="0" t="n">
        <v>620</v>
      </c>
      <c r="AJ2633" s="6" t="n">
        <v>42735</v>
      </c>
      <c r="AK2633" s="0" t="n">
        <v>32.28</v>
      </c>
      <c r="AL2633" s="6" t="n">
        <v>42735</v>
      </c>
      <c r="AM2633" s="0" t="n">
        <v>9.126</v>
      </c>
      <c r="AN2633" s="0" t="n">
        <v>9.62</v>
      </c>
      <c r="AO2633" s="0" t="n">
        <v>9.407</v>
      </c>
      <c r="AP2633" s="0" t="n">
        <v>10.51</v>
      </c>
      <c r="AQ2633" s="0" t="s">
        <v>725</v>
      </c>
      <c r="AR2633" s="0" t="s">
        <v>58</v>
      </c>
      <c r="AS2633" s="0" t="s">
        <v>77</v>
      </c>
      <c r="AT2633" s="0" t="n">
        <v>456</v>
      </c>
      <c r="AU2633" s="0" t="n">
        <v>459</v>
      </c>
      <c r="AX2633" s="0" t="s">
        <v>2893</v>
      </c>
    </row>
    <row r="2634" customFormat="false" ht="15" hidden="false" customHeight="false" outlineLevel="0" collapsed="false">
      <c r="A2634" s="0" t="s">
        <v>13982</v>
      </c>
      <c r="B2634" s="0" t="s">
        <v>13694</v>
      </c>
      <c r="C2634" s="0" t="s">
        <v>13983</v>
      </c>
      <c r="E2634" s="1" t="s">
        <v>13983</v>
      </c>
      <c r="G2634" s="5" t="s">
        <v>13983</v>
      </c>
      <c r="H2634" s="5"/>
      <c r="I2634" s="5"/>
      <c r="J2634" s="5"/>
      <c r="K2634" s="5"/>
      <c r="L2634" s="5"/>
      <c r="M2634" s="5"/>
      <c r="N2634" s="5"/>
      <c r="O2634" s="0" t="s">
        <v>13983</v>
      </c>
      <c r="P2634" s="0" t="s">
        <v>13984</v>
      </c>
      <c r="Q2634" s="0" t="s">
        <v>451</v>
      </c>
      <c r="R2634" s="0" t="s">
        <v>52</v>
      </c>
      <c r="S2634" s="0" t="n">
        <v>18.436</v>
      </c>
      <c r="T2634" s="0" t="n">
        <v>6420</v>
      </c>
      <c r="U2634" s="0" t="n">
        <v>6420</v>
      </c>
      <c r="X2634" s="0" t="n">
        <v>999</v>
      </c>
      <c r="Y2634" s="0" t="s">
        <v>53</v>
      </c>
      <c r="Z2634" s="0" t="n">
        <v>6420</v>
      </c>
      <c r="AA2634" s="0" t="s">
        <v>54</v>
      </c>
      <c r="AB2634" s="0" t="s">
        <v>54</v>
      </c>
      <c r="AC2634" s="0" t="n">
        <v>54</v>
      </c>
      <c r="AD2634" s="0" t="s">
        <v>13740</v>
      </c>
      <c r="AG2634" s="6" t="n">
        <v>42735</v>
      </c>
      <c r="AH2634" s="0" t="n">
        <v>4.726</v>
      </c>
      <c r="AI2634" s="0" t="n">
        <v>4.982</v>
      </c>
      <c r="AJ2634" s="6" t="n">
        <v>42735</v>
      </c>
      <c r="AK2634" s="0" t="n">
        <v>54</v>
      </c>
      <c r="AL2634" s="6" t="n">
        <v>42735</v>
      </c>
      <c r="AM2634" s="0" t="n">
        <v>845.081</v>
      </c>
      <c r="AN2634" s="0" t="n">
        <v>890.8</v>
      </c>
      <c r="AO2634" s="0" t="n">
        <v>58.259</v>
      </c>
      <c r="AP2634" s="0" t="n">
        <v>65.096</v>
      </c>
      <c r="AQ2634" s="0" t="s">
        <v>725</v>
      </c>
      <c r="AR2634" s="0" t="s">
        <v>58</v>
      </c>
      <c r="AS2634" s="0" t="s">
        <v>53</v>
      </c>
      <c r="AT2634" s="0" t="n">
        <v>336</v>
      </c>
      <c r="AU2634" s="0" t="n">
        <v>714</v>
      </c>
      <c r="AX2634" s="0" t="s">
        <v>2893</v>
      </c>
      <c r="AY2634" s="0" t="s">
        <v>13985</v>
      </c>
    </row>
    <row r="2635" customFormat="false" ht="15" hidden="false" customHeight="false" outlineLevel="0" collapsed="false">
      <c r="A2635" s="0" t="s">
        <v>13986</v>
      </c>
      <c r="B2635" s="0" t="s">
        <v>13694</v>
      </c>
      <c r="C2635" s="0" t="s">
        <v>13987</v>
      </c>
      <c r="E2635" s="1" t="s">
        <v>13987</v>
      </c>
      <c r="G2635" s="5" t="s">
        <v>13987</v>
      </c>
      <c r="H2635" s="5"/>
      <c r="I2635" s="5"/>
      <c r="J2635" s="5"/>
      <c r="K2635" s="5"/>
      <c r="L2635" s="5"/>
      <c r="M2635" s="5"/>
      <c r="N2635" s="5"/>
      <c r="O2635" s="0" t="s">
        <v>13988</v>
      </c>
      <c r="P2635" s="0" t="s">
        <v>13989</v>
      </c>
      <c r="Q2635" s="0" t="s">
        <v>51</v>
      </c>
      <c r="R2635" s="0" t="s">
        <v>52</v>
      </c>
      <c r="S2635" s="0" t="n">
        <v>6.425</v>
      </c>
      <c r="T2635" s="0" t="n">
        <v>1721</v>
      </c>
      <c r="U2635" s="0" t="n">
        <v>1721</v>
      </c>
      <c r="W2635" s="0" t="s">
        <v>13990</v>
      </c>
      <c r="X2635" s="0" t="n">
        <v>997</v>
      </c>
      <c r="Y2635" s="0" t="s">
        <v>67</v>
      </c>
      <c r="Z2635" s="0" t="s">
        <v>120</v>
      </c>
      <c r="AA2635" s="0" t="s">
        <v>54</v>
      </c>
      <c r="AB2635" s="0" t="s">
        <v>54</v>
      </c>
      <c r="AC2635" s="0" t="s">
        <v>120</v>
      </c>
      <c r="AD2635" s="0" t="s">
        <v>13740</v>
      </c>
      <c r="AG2635" s="6" t="n">
        <v>42735</v>
      </c>
      <c r="AH2635" s="0" t="n">
        <v>220</v>
      </c>
      <c r="AI2635" s="0" t="n">
        <v>231</v>
      </c>
      <c r="AJ2635" s="6" t="n">
        <v>42735</v>
      </c>
      <c r="AK2635" s="0" t="n">
        <v>12.945</v>
      </c>
      <c r="AL2635" s="6" t="n">
        <v>42735</v>
      </c>
      <c r="AM2635" s="0" t="n">
        <v>4.256</v>
      </c>
      <c r="AN2635" s="0" t="n">
        <v>4.487</v>
      </c>
      <c r="AO2635" s="0" t="s">
        <v>56</v>
      </c>
      <c r="AP2635" s="0" t="s">
        <v>56</v>
      </c>
      <c r="AQ2635" s="0" t="s">
        <v>70</v>
      </c>
      <c r="AR2635" s="0" t="s">
        <v>70</v>
      </c>
      <c r="AS2635" s="0" t="s">
        <v>67</v>
      </c>
      <c r="AT2635" s="0" t="n">
        <v>282</v>
      </c>
      <c r="AU2635" s="0" t="n">
        <v>104</v>
      </c>
      <c r="AX2635" s="0" t="s">
        <v>2893</v>
      </c>
      <c r="AY2635" s="0" t="s">
        <v>13991</v>
      </c>
    </row>
    <row r="2636" customFormat="false" ht="15" hidden="false" customHeight="false" outlineLevel="0" collapsed="false">
      <c r="A2636" s="0" t="s">
        <v>13992</v>
      </c>
      <c r="B2636" s="0" t="s">
        <v>13694</v>
      </c>
      <c r="C2636" s="0" t="s">
        <v>13993</v>
      </c>
      <c r="E2636" s="1" t="s">
        <v>13993</v>
      </c>
      <c r="G2636" s="5" t="s">
        <v>13993</v>
      </c>
      <c r="H2636" s="5"/>
      <c r="I2636" s="5"/>
      <c r="J2636" s="5"/>
      <c r="K2636" s="5"/>
      <c r="L2636" s="5"/>
      <c r="M2636" s="5"/>
      <c r="N2636" s="5"/>
      <c r="O2636" s="0" t="s">
        <v>13994</v>
      </c>
      <c r="P2636" s="0" t="s">
        <v>13995</v>
      </c>
      <c r="Q2636" s="0" t="s">
        <v>51</v>
      </c>
      <c r="R2636" s="0" t="s">
        <v>52</v>
      </c>
      <c r="S2636" s="0" t="n">
        <v>7.532</v>
      </c>
      <c r="T2636" s="0" t="n">
        <v>5229</v>
      </c>
      <c r="U2636" s="0" t="n">
        <v>5229</v>
      </c>
      <c r="X2636" s="0" t="n">
        <v>682</v>
      </c>
      <c r="Y2636" s="0" t="s">
        <v>67</v>
      </c>
      <c r="Z2636" s="0" t="n">
        <v>5121</v>
      </c>
      <c r="AA2636" s="0" t="s">
        <v>120</v>
      </c>
      <c r="AB2636" s="0" t="s">
        <v>54</v>
      </c>
      <c r="AC2636" s="0" t="n">
        <v>125</v>
      </c>
      <c r="AD2636" s="0" t="s">
        <v>13996</v>
      </c>
      <c r="AG2636" s="6" t="n">
        <v>42369</v>
      </c>
      <c r="AH2636" s="0" t="n">
        <v>-50</v>
      </c>
      <c r="AI2636" s="0" t="n">
        <v>-54</v>
      </c>
      <c r="AJ2636" s="6" t="n">
        <v>42369</v>
      </c>
      <c r="AK2636" s="0" t="n">
        <v>56.199</v>
      </c>
      <c r="AL2636" s="6" t="n">
        <v>42369</v>
      </c>
      <c r="AM2636" s="0" t="n">
        <v>4.23</v>
      </c>
      <c r="AN2636" s="0" t="n">
        <v>4.605</v>
      </c>
      <c r="AO2636" s="0" t="n">
        <v>4.637</v>
      </c>
      <c r="AP2636" s="0" t="n">
        <v>5.147</v>
      </c>
      <c r="AQ2636" s="0" t="s">
        <v>189</v>
      </c>
      <c r="AR2636" s="0" t="s">
        <v>189</v>
      </c>
      <c r="AS2636" s="0" t="s">
        <v>67</v>
      </c>
      <c r="AT2636" s="0" t="n">
        <v>469</v>
      </c>
      <c r="AU2636" s="0" t="n">
        <v>24</v>
      </c>
      <c r="AX2636" s="0" t="s">
        <v>2893</v>
      </c>
      <c r="AY2636" s="0" t="s">
        <v>13997</v>
      </c>
    </row>
    <row r="2637" customFormat="false" ht="15" hidden="false" customHeight="false" outlineLevel="0" collapsed="false">
      <c r="A2637" s="0" t="s">
        <v>13998</v>
      </c>
      <c r="B2637" s="0" t="s">
        <v>13694</v>
      </c>
      <c r="C2637" s="0" t="s">
        <v>13999</v>
      </c>
      <c r="E2637" s="1" t="s">
        <v>13999</v>
      </c>
      <c r="G2637" s="5" t="s">
        <v>13999</v>
      </c>
      <c r="H2637" s="5"/>
      <c r="I2637" s="5"/>
      <c r="J2637" s="5"/>
      <c r="K2637" s="5"/>
      <c r="L2637" s="5"/>
      <c r="M2637" s="5"/>
      <c r="N2637" s="5"/>
      <c r="O2637" s="0" t="s">
        <v>14000</v>
      </c>
      <c r="P2637" s="0" t="s">
        <v>14001</v>
      </c>
      <c r="Q2637" s="0" t="s">
        <v>51</v>
      </c>
      <c r="R2637" s="0" t="s">
        <v>52</v>
      </c>
      <c r="S2637" s="0" t="n">
        <v>216</v>
      </c>
      <c r="T2637" s="0" t="n">
        <v>8291</v>
      </c>
      <c r="U2637" s="0" t="n">
        <v>8291</v>
      </c>
      <c r="W2637" s="0" t="s">
        <v>14002</v>
      </c>
      <c r="X2637" s="0" t="n">
        <v>22</v>
      </c>
      <c r="Y2637" s="0" t="s">
        <v>67</v>
      </c>
      <c r="Z2637" s="0" t="n">
        <v>6619</v>
      </c>
      <c r="AA2637" s="0" t="s">
        <v>1178</v>
      </c>
      <c r="AB2637" s="0" t="s">
        <v>1178</v>
      </c>
      <c r="AC2637" s="0" t="n">
        <v>3.975</v>
      </c>
      <c r="AD2637" s="0" t="s">
        <v>14003</v>
      </c>
      <c r="AG2637" s="6" t="n">
        <v>37256</v>
      </c>
      <c r="AH2637" s="0" t="n">
        <v>1</v>
      </c>
      <c r="AI2637" s="0" t="n">
        <v>1</v>
      </c>
      <c r="AJ2637" s="6" t="n">
        <v>37256</v>
      </c>
      <c r="AK2637" s="0" t="n">
        <v>2.393</v>
      </c>
      <c r="AL2637" s="6" t="n">
        <v>37256</v>
      </c>
      <c r="AM2637" s="0" t="n">
        <v>335</v>
      </c>
      <c r="AN2637" s="0" t="n">
        <v>295</v>
      </c>
      <c r="AO2637" s="0" t="s">
        <v>56</v>
      </c>
      <c r="AP2637" s="0" t="s">
        <v>56</v>
      </c>
      <c r="AQ2637" s="0" t="s">
        <v>70</v>
      </c>
      <c r="AR2637" s="0" t="s">
        <v>70</v>
      </c>
      <c r="AS2637" s="0" t="s">
        <v>67</v>
      </c>
      <c r="AT2637" s="0" t="n">
        <v>83</v>
      </c>
      <c r="AU2637" s="0" t="n">
        <v>14</v>
      </c>
      <c r="AX2637" s="0" t="s">
        <v>2893</v>
      </c>
    </row>
    <row r="2638" customFormat="false" ht="15" hidden="false" customHeight="false" outlineLevel="0" collapsed="false">
      <c r="A2638" s="0" t="s">
        <v>14004</v>
      </c>
      <c r="B2638" s="0" t="s">
        <v>13694</v>
      </c>
      <c r="C2638" s="0" t="s">
        <v>14005</v>
      </c>
      <c r="E2638" s="1" t="s">
        <v>14005</v>
      </c>
      <c r="G2638" s="5" t="s">
        <v>14005</v>
      </c>
      <c r="H2638" s="5"/>
      <c r="I2638" s="5"/>
      <c r="J2638" s="5"/>
      <c r="K2638" s="5"/>
      <c r="L2638" s="5"/>
      <c r="M2638" s="5"/>
      <c r="N2638" s="5"/>
      <c r="O2638" s="0" t="s">
        <v>14005</v>
      </c>
      <c r="P2638" s="0" t="s">
        <v>14006</v>
      </c>
      <c r="Q2638" s="0" t="s">
        <v>51</v>
      </c>
      <c r="R2638" s="0" t="s">
        <v>52</v>
      </c>
      <c r="S2638" s="0" t="n">
        <v>10.706</v>
      </c>
      <c r="T2638" s="0" t="n">
        <v>7112</v>
      </c>
      <c r="U2638" s="0" t="n">
        <v>7112</v>
      </c>
      <c r="V2638" s="0" t="n">
        <v>4339</v>
      </c>
      <c r="X2638" s="0" t="n">
        <v>988</v>
      </c>
      <c r="Y2638" s="0" t="s">
        <v>53</v>
      </c>
      <c r="Z2638" s="0" t="n">
        <v>7112</v>
      </c>
      <c r="AA2638" s="0" t="s">
        <v>54</v>
      </c>
      <c r="AB2638" s="0" t="s">
        <v>54</v>
      </c>
      <c r="AC2638" s="0" t="n">
        <v>42.1</v>
      </c>
      <c r="AD2638" s="0" t="s">
        <v>14007</v>
      </c>
      <c r="AG2638" s="6" t="n">
        <v>42735</v>
      </c>
      <c r="AH2638" s="0" t="n">
        <v>-312</v>
      </c>
      <c r="AI2638" s="0" t="n">
        <v>-329</v>
      </c>
      <c r="AJ2638" s="6" t="n">
        <v>42735</v>
      </c>
      <c r="AK2638" s="0" t="n">
        <v>42.1</v>
      </c>
      <c r="AL2638" s="6" t="n">
        <v>42735</v>
      </c>
      <c r="AM2638" s="0" t="n">
        <v>6.782</v>
      </c>
      <c r="AN2638" s="0" t="n">
        <v>7.149</v>
      </c>
      <c r="AO2638" s="0" t="n">
        <v>1.3</v>
      </c>
      <c r="AP2638" s="0" t="n">
        <v>1.452</v>
      </c>
      <c r="AQ2638" s="0" t="s">
        <v>831</v>
      </c>
      <c r="AR2638" s="0" t="s">
        <v>58</v>
      </c>
      <c r="AS2638" s="0" t="s">
        <v>53</v>
      </c>
      <c r="AT2638" s="0" t="n">
        <v>557</v>
      </c>
      <c r="AU2638" s="0" t="n">
        <v>593</v>
      </c>
      <c r="AX2638" s="0" t="s">
        <v>2893</v>
      </c>
    </row>
    <row r="2639" customFormat="false" ht="15" hidden="false" customHeight="false" outlineLevel="0" collapsed="false">
      <c r="A2639" s="0" t="s">
        <v>14008</v>
      </c>
      <c r="B2639" s="0" t="s">
        <v>13694</v>
      </c>
      <c r="C2639" s="0" t="s">
        <v>14009</v>
      </c>
      <c r="E2639" s="1" t="s">
        <v>14009</v>
      </c>
      <c r="G2639" s="5" t="s">
        <v>14009</v>
      </c>
      <c r="H2639" s="5"/>
      <c r="I2639" s="5" t="s">
        <v>14010</v>
      </c>
      <c r="J2639" s="5"/>
      <c r="K2639" s="5"/>
      <c r="L2639" s="5"/>
      <c r="M2639" s="5"/>
      <c r="N2639" s="5"/>
      <c r="O2639" s="0" t="s">
        <v>14009</v>
      </c>
      <c r="P2639" s="0" t="s">
        <v>14011</v>
      </c>
      <c r="Q2639" s="0" t="s">
        <v>51</v>
      </c>
      <c r="R2639" s="0" t="s">
        <v>52</v>
      </c>
      <c r="S2639" s="0" t="n">
        <v>11</v>
      </c>
      <c r="T2639" s="0" t="n">
        <v>2059</v>
      </c>
      <c r="U2639" s="0" t="n">
        <v>2059</v>
      </c>
      <c r="W2639" s="0" t="s">
        <v>14012</v>
      </c>
      <c r="X2639" s="0" t="n">
        <v>10</v>
      </c>
      <c r="Y2639" s="0" t="s">
        <v>53</v>
      </c>
      <c r="Z2639" s="0" t="n">
        <v>2059</v>
      </c>
      <c r="AA2639" s="0" t="s">
        <v>54</v>
      </c>
      <c r="AB2639" s="0" t="s">
        <v>54</v>
      </c>
      <c r="AC2639" s="0" t="n">
        <v>96</v>
      </c>
      <c r="AD2639" s="0" t="s">
        <v>13740</v>
      </c>
      <c r="AG2639" s="6" t="n">
        <v>42735</v>
      </c>
      <c r="AH2639" s="0" t="n">
        <v>38</v>
      </c>
      <c r="AI2639" s="0" t="n">
        <v>40</v>
      </c>
      <c r="AJ2639" s="6" t="n">
        <v>42735</v>
      </c>
      <c r="AK2639" s="0" t="n">
        <v>96</v>
      </c>
      <c r="AL2639" s="6" t="n">
        <v>42735</v>
      </c>
      <c r="AM2639" s="0" t="n">
        <v>86</v>
      </c>
      <c r="AN2639" s="0" t="n">
        <v>91</v>
      </c>
      <c r="AO2639" s="0" t="n">
        <v>277</v>
      </c>
      <c r="AP2639" s="0" t="n">
        <v>310</v>
      </c>
      <c r="AQ2639" s="0" t="s">
        <v>725</v>
      </c>
      <c r="AR2639" s="0" t="s">
        <v>58</v>
      </c>
      <c r="AS2639" s="0" t="s">
        <v>53</v>
      </c>
      <c r="AT2639" s="0" t="n">
        <v>9</v>
      </c>
      <c r="AU2639" s="0" t="n">
        <v>9</v>
      </c>
      <c r="AX2639" s="0" t="s">
        <v>2893</v>
      </c>
    </row>
    <row r="2640" customFormat="false" ht="15" hidden="false" customHeight="false" outlineLevel="0" collapsed="false">
      <c r="A2640" s="0" t="s">
        <v>14013</v>
      </c>
      <c r="B2640" s="0" t="s">
        <v>13694</v>
      </c>
      <c r="C2640" s="0" t="s">
        <v>14014</v>
      </c>
      <c r="E2640" s="1" t="s">
        <v>14014</v>
      </c>
      <c r="G2640" s="5" t="s">
        <v>14014</v>
      </c>
      <c r="H2640" s="5"/>
      <c r="I2640" s="5"/>
      <c r="J2640" s="5"/>
      <c r="K2640" s="5"/>
      <c r="L2640" s="5"/>
      <c r="M2640" s="5"/>
      <c r="N2640" s="5"/>
      <c r="O2640" s="0" t="s">
        <v>14014</v>
      </c>
      <c r="P2640" s="0" t="s">
        <v>14015</v>
      </c>
      <c r="Q2640" s="0" t="s">
        <v>51</v>
      </c>
      <c r="R2640" s="0" t="s">
        <v>52</v>
      </c>
      <c r="S2640" s="0" t="n">
        <v>1.041</v>
      </c>
      <c r="T2640" s="0" t="n">
        <v>2630</v>
      </c>
      <c r="U2640" s="0" t="n">
        <v>2630</v>
      </c>
      <c r="X2640" s="0" t="n">
        <v>93</v>
      </c>
      <c r="Y2640" s="0" t="s">
        <v>512</v>
      </c>
      <c r="Z2640" s="0" t="n">
        <v>2630</v>
      </c>
      <c r="AA2640" s="0" t="s">
        <v>54</v>
      </c>
      <c r="AB2640" s="0" t="s">
        <v>54</v>
      </c>
      <c r="AC2640" s="0" t="n">
        <v>4.776</v>
      </c>
      <c r="AD2640" s="0" t="s">
        <v>13740</v>
      </c>
      <c r="AG2640" s="6" t="n">
        <v>42735</v>
      </c>
      <c r="AH2640" s="0" t="n">
        <v>12</v>
      </c>
      <c r="AI2640" s="0" t="n">
        <v>13</v>
      </c>
      <c r="AJ2640" s="6" t="n">
        <v>42735</v>
      </c>
      <c r="AK2640" s="0" t="n">
        <v>4.776</v>
      </c>
      <c r="AL2640" s="6" t="n">
        <v>42735</v>
      </c>
      <c r="AM2640" s="0" t="n">
        <v>1.629</v>
      </c>
      <c r="AN2640" s="0" t="n">
        <v>1.717</v>
      </c>
      <c r="AO2640" s="0" t="n">
        <v>2.047</v>
      </c>
      <c r="AP2640" s="0" t="n">
        <v>2.287</v>
      </c>
      <c r="AQ2640" s="0" t="s">
        <v>725</v>
      </c>
      <c r="AR2640" s="0" t="s">
        <v>58</v>
      </c>
      <c r="AS2640" s="0" t="s">
        <v>512</v>
      </c>
      <c r="AT2640" s="0" t="n">
        <v>51</v>
      </c>
      <c r="AU2640" s="0" t="n">
        <v>55</v>
      </c>
      <c r="AX2640" s="0" t="s">
        <v>2893</v>
      </c>
    </row>
    <row r="2641" customFormat="false" ht="15" hidden="false" customHeight="false" outlineLevel="0" collapsed="false">
      <c r="A2641" s="0" t="s">
        <v>14016</v>
      </c>
      <c r="B2641" s="0" t="s">
        <v>13694</v>
      </c>
      <c r="C2641" s="0" t="s">
        <v>14017</v>
      </c>
      <c r="E2641" s="1" t="s">
        <v>14017</v>
      </c>
      <c r="G2641" s="5" t="s">
        <v>14017</v>
      </c>
      <c r="H2641" s="5"/>
      <c r="I2641" s="5"/>
      <c r="J2641" s="5"/>
      <c r="K2641" s="5"/>
      <c r="L2641" s="5"/>
      <c r="M2641" s="5"/>
      <c r="N2641" s="5"/>
      <c r="O2641" s="0" t="s">
        <v>14018</v>
      </c>
      <c r="P2641" s="0" t="s">
        <v>14019</v>
      </c>
      <c r="Q2641" s="0" t="s">
        <v>51</v>
      </c>
      <c r="R2641" s="0" t="s">
        <v>52</v>
      </c>
      <c r="S2641" s="0" t="n">
        <v>355</v>
      </c>
      <c r="T2641" s="0" t="n">
        <v>2612</v>
      </c>
      <c r="U2641" s="0" t="n">
        <v>2612</v>
      </c>
      <c r="V2641" s="0" t="n">
        <v>2611</v>
      </c>
      <c r="X2641" s="0" t="n">
        <v>46</v>
      </c>
      <c r="Y2641" s="0" t="s">
        <v>195</v>
      </c>
      <c r="Z2641" s="0" t="n">
        <v>6420</v>
      </c>
      <c r="AA2641" s="0" t="s">
        <v>120</v>
      </c>
      <c r="AB2641" s="0" t="s">
        <v>694</v>
      </c>
      <c r="AC2641" s="0" t="n">
        <v>225</v>
      </c>
      <c r="AD2641" s="0" t="s">
        <v>13740</v>
      </c>
      <c r="AG2641" s="6" t="n">
        <v>42369</v>
      </c>
      <c r="AH2641" s="0" t="n">
        <v>3</v>
      </c>
      <c r="AI2641" s="0" t="n">
        <v>4</v>
      </c>
      <c r="AJ2641" s="6" t="n">
        <v>42369</v>
      </c>
      <c r="AK2641" s="0" t="n">
        <v>3.18</v>
      </c>
      <c r="AL2641" s="6" t="n">
        <v>42369</v>
      </c>
      <c r="AM2641" s="0" t="n">
        <v>343</v>
      </c>
      <c r="AN2641" s="0" t="n">
        <v>374</v>
      </c>
      <c r="AO2641" s="0" t="n">
        <v>168</v>
      </c>
      <c r="AP2641" s="0" t="n">
        <v>219</v>
      </c>
      <c r="AQ2641" s="0" t="s">
        <v>189</v>
      </c>
      <c r="AR2641" s="0" t="s">
        <v>189</v>
      </c>
      <c r="AS2641" s="0" t="s">
        <v>195</v>
      </c>
      <c r="AT2641" s="0" t="n">
        <v>2948</v>
      </c>
      <c r="AU2641" s="0" t="n">
        <v>27</v>
      </c>
      <c r="AV2641" s="0" t="s">
        <v>14020</v>
      </c>
      <c r="AW2641" s="0" t="s">
        <v>14021</v>
      </c>
      <c r="AX2641" s="0" t="s">
        <v>2893</v>
      </c>
      <c r="AY2641" s="0" t="s">
        <v>14022</v>
      </c>
    </row>
    <row r="2642" customFormat="false" ht="15" hidden="false" customHeight="false" outlineLevel="0" collapsed="false">
      <c r="A2642" s="0" t="s">
        <v>14023</v>
      </c>
      <c r="B2642" s="0" t="s">
        <v>13694</v>
      </c>
      <c r="C2642" s="0" t="s">
        <v>14024</v>
      </c>
      <c r="E2642" s="1" t="s">
        <v>14024</v>
      </c>
      <c r="G2642" s="5" t="s">
        <v>14024</v>
      </c>
      <c r="H2642" s="5" t="s">
        <v>14025</v>
      </c>
      <c r="I2642" s="5"/>
      <c r="J2642" s="5"/>
      <c r="K2642" s="5"/>
      <c r="L2642" s="5"/>
      <c r="M2642" s="5"/>
      <c r="N2642" s="5"/>
      <c r="O2642" s="0" t="s">
        <v>14026</v>
      </c>
      <c r="P2642" s="0" t="s">
        <v>14027</v>
      </c>
      <c r="Q2642" s="0" t="s">
        <v>718</v>
      </c>
      <c r="R2642" s="0" t="s">
        <v>52</v>
      </c>
      <c r="S2642" s="0" t="n">
        <v>492</v>
      </c>
      <c r="T2642" s="0" t="n">
        <v>4221</v>
      </c>
      <c r="U2642" s="0" t="n">
        <v>4221</v>
      </c>
      <c r="V2642" s="0" t="n">
        <v>910</v>
      </c>
      <c r="X2642" s="0" t="n">
        <v>53</v>
      </c>
      <c r="Y2642" s="0" t="s">
        <v>67</v>
      </c>
      <c r="Z2642" s="0" t="s">
        <v>120</v>
      </c>
      <c r="AA2642" s="0" t="s">
        <v>120</v>
      </c>
      <c r="AB2642" s="0" t="s">
        <v>56</v>
      </c>
      <c r="AC2642" s="0" t="s">
        <v>120</v>
      </c>
      <c r="AD2642" s="0" t="s">
        <v>14028</v>
      </c>
      <c r="AG2642" s="6" t="n">
        <v>42735</v>
      </c>
      <c r="AH2642" s="0" t="n">
        <v>-128</v>
      </c>
      <c r="AI2642" s="0" t="n">
        <v>-135</v>
      </c>
      <c r="AJ2642" s="6" t="n">
        <v>42735</v>
      </c>
      <c r="AK2642" s="0" t="n">
        <v>3</v>
      </c>
      <c r="AL2642" s="6" t="n">
        <v>42735</v>
      </c>
      <c r="AM2642" s="0" t="n">
        <v>1.507</v>
      </c>
      <c r="AN2642" s="0" t="n">
        <v>1.588</v>
      </c>
      <c r="AO2642" s="0" t="n">
        <v>1.535</v>
      </c>
      <c r="AP2642" s="0" t="n">
        <v>1.715</v>
      </c>
      <c r="AQ2642" s="0" t="s">
        <v>831</v>
      </c>
      <c r="AR2642" s="0" t="s">
        <v>58</v>
      </c>
      <c r="AS2642" s="0" t="s">
        <v>67</v>
      </c>
      <c r="AT2642" s="0" t="n">
        <v>37</v>
      </c>
      <c r="AU2642" s="0" t="n">
        <v>11</v>
      </c>
      <c r="AX2642" s="0" t="s">
        <v>2893</v>
      </c>
    </row>
    <row r="2643" customFormat="false" ht="15" hidden="false" customHeight="false" outlineLevel="0" collapsed="false">
      <c r="A2643" s="0" t="s">
        <v>14029</v>
      </c>
      <c r="B2643" s="0" t="s">
        <v>13694</v>
      </c>
      <c r="C2643" s="0" t="s">
        <v>14030</v>
      </c>
      <c r="E2643" s="1" t="s">
        <v>14030</v>
      </c>
      <c r="G2643" s="5" t="s">
        <v>14030</v>
      </c>
      <c r="H2643" s="5"/>
      <c r="I2643" s="5"/>
      <c r="J2643" s="5"/>
      <c r="K2643" s="5"/>
      <c r="L2643" s="5"/>
      <c r="M2643" s="5"/>
      <c r="N2643" s="5"/>
      <c r="O2643" s="0" t="s">
        <v>14030</v>
      </c>
      <c r="P2643" s="0" t="s">
        <v>14031</v>
      </c>
      <c r="Q2643" s="0" t="s">
        <v>51</v>
      </c>
      <c r="R2643" s="0" t="s">
        <v>52</v>
      </c>
      <c r="S2643" s="0" t="n">
        <v>690</v>
      </c>
      <c r="T2643" s="0" t="n">
        <v>3250</v>
      </c>
      <c r="U2643" s="0" t="n">
        <v>3250</v>
      </c>
      <c r="V2643" s="0" t="n">
        <v>2120</v>
      </c>
      <c r="W2643" s="0" t="s">
        <v>14032</v>
      </c>
      <c r="X2643" s="0" t="n">
        <v>135</v>
      </c>
      <c r="Y2643" s="0" t="s">
        <v>53</v>
      </c>
      <c r="Z2643" s="0" t="n">
        <v>3250</v>
      </c>
      <c r="AA2643" s="0" t="s">
        <v>54</v>
      </c>
      <c r="AB2643" s="0" t="s">
        <v>54</v>
      </c>
      <c r="AC2643" s="0" t="n">
        <v>2.394</v>
      </c>
      <c r="AD2643" s="0" t="s">
        <v>13740</v>
      </c>
      <c r="AG2643" s="6" t="n">
        <v>42729</v>
      </c>
      <c r="AH2643" s="0" t="n">
        <v>-410</v>
      </c>
      <c r="AI2643" s="0" t="n">
        <v>-432</v>
      </c>
      <c r="AJ2643" s="6" t="n">
        <v>42729</v>
      </c>
      <c r="AK2643" s="0" t="n">
        <v>2.394</v>
      </c>
      <c r="AL2643" s="6" t="n">
        <v>42729</v>
      </c>
      <c r="AM2643" s="0" t="n">
        <v>2.173</v>
      </c>
      <c r="AN2643" s="0" t="n">
        <v>2.291</v>
      </c>
      <c r="AO2643" s="0" t="n">
        <v>2.496</v>
      </c>
      <c r="AP2643" s="0" t="n">
        <v>2.789</v>
      </c>
      <c r="AQ2643" s="0" t="s">
        <v>674</v>
      </c>
      <c r="AR2643" s="0" t="s">
        <v>58</v>
      </c>
      <c r="AS2643" s="0" t="s">
        <v>53</v>
      </c>
      <c r="AT2643" s="0" t="n">
        <v>65</v>
      </c>
      <c r="AU2643" s="0" t="n">
        <v>70</v>
      </c>
      <c r="AV2643" s="0" t="s">
        <v>13740</v>
      </c>
      <c r="AW2643" s="0" t="s">
        <v>13740</v>
      </c>
      <c r="AX2643" s="0" t="s">
        <v>2893</v>
      </c>
    </row>
    <row r="2644" customFormat="false" ht="15" hidden="false" customHeight="false" outlineLevel="0" collapsed="false">
      <c r="A2644" s="0" t="s">
        <v>14033</v>
      </c>
      <c r="B2644" s="0" t="s">
        <v>13694</v>
      </c>
      <c r="C2644" s="0" t="s">
        <v>14034</v>
      </c>
      <c r="E2644" s="1" t="s">
        <v>14034</v>
      </c>
      <c r="G2644" s="5" t="s">
        <v>14034</v>
      </c>
      <c r="H2644" s="5"/>
      <c r="I2644" s="5"/>
      <c r="J2644" s="5"/>
      <c r="K2644" s="5"/>
      <c r="L2644" s="5"/>
      <c r="M2644" s="5"/>
      <c r="N2644" s="5"/>
      <c r="O2644" s="0" t="s">
        <v>14034</v>
      </c>
      <c r="P2644" s="0" t="s">
        <v>14035</v>
      </c>
      <c r="Q2644" s="0" t="s">
        <v>51</v>
      </c>
      <c r="R2644" s="0" t="s">
        <v>52</v>
      </c>
      <c r="S2644" s="0" t="n">
        <v>9.498</v>
      </c>
      <c r="T2644" s="0" t="n">
        <v>2611</v>
      </c>
      <c r="U2644" s="0" t="n">
        <v>2611</v>
      </c>
      <c r="V2644" s="0" t="n">
        <v>6420</v>
      </c>
      <c r="W2644" s="0" t="s">
        <v>14036</v>
      </c>
      <c r="X2644" s="0" t="n">
        <v>207</v>
      </c>
      <c r="Y2644" s="0" t="s">
        <v>53</v>
      </c>
      <c r="Z2644" s="0" t="n">
        <v>2611</v>
      </c>
      <c r="AA2644" s="0" t="s">
        <v>54</v>
      </c>
      <c r="AB2644" s="0" t="s">
        <v>54</v>
      </c>
      <c r="AC2644" s="0" t="n">
        <v>40.4</v>
      </c>
      <c r="AD2644" s="0" t="s">
        <v>14037</v>
      </c>
      <c r="AG2644" s="6" t="n">
        <v>42735</v>
      </c>
      <c r="AH2644" s="0" t="n">
        <v>246</v>
      </c>
      <c r="AI2644" s="0" t="n">
        <v>259</v>
      </c>
      <c r="AJ2644" s="6" t="n">
        <v>42735</v>
      </c>
      <c r="AK2644" s="0" t="n">
        <v>40.4</v>
      </c>
      <c r="AL2644" s="6" t="n">
        <v>42735</v>
      </c>
      <c r="AM2644" s="0" t="n">
        <v>24.547</v>
      </c>
      <c r="AN2644" s="0" t="n">
        <v>25.875</v>
      </c>
      <c r="AO2644" s="0" t="n">
        <v>33.979</v>
      </c>
      <c r="AP2644" s="0" t="n">
        <v>37.967</v>
      </c>
      <c r="AQ2644" s="0" t="s">
        <v>674</v>
      </c>
      <c r="AR2644" s="0" t="s">
        <v>58</v>
      </c>
      <c r="AS2644" s="0" t="s">
        <v>53</v>
      </c>
      <c r="AT2644" s="0" t="n">
        <v>95</v>
      </c>
      <c r="AU2644" s="0" t="n">
        <v>108</v>
      </c>
      <c r="AV2644" s="0" t="s">
        <v>14038</v>
      </c>
      <c r="AX2644" s="0" t="s">
        <v>2893</v>
      </c>
      <c r="AY2644" s="0" t="s">
        <v>14038</v>
      </c>
    </row>
    <row r="2645" customFormat="false" ht="15" hidden="false" customHeight="false" outlineLevel="0" collapsed="false">
      <c r="A2645" s="0" t="s">
        <v>14039</v>
      </c>
      <c r="B2645" s="0" t="s">
        <v>13694</v>
      </c>
      <c r="C2645" s="0" t="s">
        <v>14040</v>
      </c>
      <c r="E2645" s="1" t="s">
        <v>14040</v>
      </c>
      <c r="G2645" s="5" t="s">
        <v>14040</v>
      </c>
      <c r="H2645" s="5" t="s">
        <v>14041</v>
      </c>
      <c r="I2645" s="5"/>
      <c r="J2645" s="5"/>
      <c r="K2645" s="5"/>
      <c r="L2645" s="5"/>
      <c r="M2645" s="5"/>
      <c r="N2645" s="5"/>
      <c r="O2645" s="0" t="s">
        <v>14040</v>
      </c>
      <c r="P2645" s="0" t="s">
        <v>14042</v>
      </c>
      <c r="Q2645" s="0" t="s">
        <v>51</v>
      </c>
      <c r="R2645" s="0" t="s">
        <v>52</v>
      </c>
      <c r="S2645" s="0" t="n">
        <v>972</v>
      </c>
      <c r="T2645" s="0" t="n">
        <v>1910</v>
      </c>
      <c r="U2645" s="0" t="n">
        <v>1910</v>
      </c>
      <c r="X2645" s="0" t="n">
        <v>126</v>
      </c>
      <c r="Y2645" s="0" t="s">
        <v>53</v>
      </c>
      <c r="Z2645" s="0" t="n">
        <v>1910</v>
      </c>
      <c r="AA2645" s="0" t="s">
        <v>54</v>
      </c>
      <c r="AB2645" s="0" t="s">
        <v>54</v>
      </c>
      <c r="AC2645" s="0" t="n">
        <v>3.053</v>
      </c>
      <c r="AD2645" s="0" t="s">
        <v>13740</v>
      </c>
      <c r="AG2645" s="6" t="n">
        <v>42735</v>
      </c>
      <c r="AH2645" s="0" t="n">
        <v>38</v>
      </c>
      <c r="AI2645" s="0" t="n">
        <v>41</v>
      </c>
      <c r="AJ2645" s="6" t="n">
        <v>42735</v>
      </c>
      <c r="AK2645" s="0" t="n">
        <v>3.053</v>
      </c>
      <c r="AL2645" s="6" t="n">
        <v>42735</v>
      </c>
      <c r="AM2645" s="0" t="n">
        <v>778</v>
      </c>
      <c r="AN2645" s="0" t="n">
        <v>820</v>
      </c>
      <c r="AO2645" s="0" t="n">
        <v>760</v>
      </c>
      <c r="AP2645" s="0" t="n">
        <v>849</v>
      </c>
      <c r="AQ2645" s="0" t="s">
        <v>725</v>
      </c>
      <c r="AR2645" s="0" t="s">
        <v>58</v>
      </c>
      <c r="AS2645" s="0" t="s">
        <v>53</v>
      </c>
      <c r="AT2645" s="0" t="n">
        <v>72</v>
      </c>
      <c r="AU2645" s="0" t="n">
        <v>73</v>
      </c>
      <c r="AV2645" s="0" t="s">
        <v>2893</v>
      </c>
      <c r="AX2645" s="0" t="s">
        <v>2893</v>
      </c>
    </row>
    <row r="2646" customFormat="false" ht="15" hidden="false" customHeight="false" outlineLevel="0" collapsed="false">
      <c r="A2646" s="0" t="s">
        <v>14043</v>
      </c>
      <c r="B2646" s="0" t="s">
        <v>13694</v>
      </c>
      <c r="C2646" s="0" t="s">
        <v>14044</v>
      </c>
      <c r="E2646" s="1" t="s">
        <v>14044</v>
      </c>
      <c r="G2646" s="5" t="s">
        <v>14044</v>
      </c>
      <c r="H2646" s="5"/>
      <c r="I2646" s="5"/>
      <c r="J2646" s="5"/>
      <c r="K2646" s="5"/>
      <c r="L2646" s="5"/>
      <c r="M2646" s="5"/>
      <c r="N2646" s="5"/>
      <c r="O2646" s="0" t="s">
        <v>13787</v>
      </c>
      <c r="P2646" s="0" t="s">
        <v>13788</v>
      </c>
      <c r="Q2646" s="0" t="s">
        <v>451</v>
      </c>
      <c r="R2646" s="0" t="s">
        <v>52</v>
      </c>
      <c r="S2646" s="0" t="n">
        <v>8.587</v>
      </c>
      <c r="T2646" s="0" t="n">
        <v>6419</v>
      </c>
      <c r="U2646" s="0" t="n">
        <v>6419</v>
      </c>
      <c r="V2646" s="0" t="n">
        <v>6492</v>
      </c>
      <c r="X2646" s="0" t="n">
        <v>997</v>
      </c>
      <c r="Y2646" s="0" t="s">
        <v>67</v>
      </c>
      <c r="Z2646" s="0" t="s">
        <v>120</v>
      </c>
      <c r="AA2646" s="0" t="s">
        <v>120</v>
      </c>
      <c r="AB2646" s="0" t="s">
        <v>56</v>
      </c>
      <c r="AC2646" s="0" t="s">
        <v>120</v>
      </c>
      <c r="AD2646" s="0" t="s">
        <v>13740</v>
      </c>
      <c r="AG2646" s="6" t="n">
        <v>42735</v>
      </c>
      <c r="AH2646" s="0" t="n">
        <v>1.806</v>
      </c>
      <c r="AI2646" s="0" t="n">
        <v>1.904</v>
      </c>
      <c r="AJ2646" s="6" t="n">
        <v>42735</v>
      </c>
      <c r="AK2646" s="0" t="n">
        <v>21.664</v>
      </c>
      <c r="AL2646" s="6" t="n">
        <v>42735</v>
      </c>
      <c r="AM2646" s="0" t="n">
        <v>394.482</v>
      </c>
      <c r="AN2646" s="0" t="n">
        <v>415.823</v>
      </c>
      <c r="AO2646" s="0" t="n">
        <v>6.514</v>
      </c>
      <c r="AP2646" s="0" t="n">
        <v>7.278</v>
      </c>
      <c r="AQ2646" s="0" t="s">
        <v>725</v>
      </c>
      <c r="AR2646" s="0" t="s">
        <v>58</v>
      </c>
      <c r="AS2646" s="0" t="s">
        <v>67</v>
      </c>
      <c r="AT2646" s="0" t="n">
        <v>513</v>
      </c>
      <c r="AU2646" s="0" t="n">
        <v>73</v>
      </c>
      <c r="AX2646" s="0" t="s">
        <v>2893</v>
      </c>
    </row>
    <row r="2647" customFormat="false" ht="15" hidden="false" customHeight="false" outlineLevel="0" collapsed="false">
      <c r="A2647" s="0" t="s">
        <v>14045</v>
      </c>
      <c r="B2647" s="0" t="s">
        <v>13694</v>
      </c>
      <c r="C2647" s="0" t="s">
        <v>14046</v>
      </c>
      <c r="E2647" s="1" t="s">
        <v>14046</v>
      </c>
      <c r="G2647" s="5" t="s">
        <v>14046</v>
      </c>
      <c r="H2647" s="5"/>
      <c r="I2647" s="5"/>
      <c r="J2647" s="5"/>
      <c r="K2647" s="5"/>
      <c r="L2647" s="5"/>
      <c r="M2647" s="5"/>
      <c r="N2647" s="5"/>
      <c r="O2647" s="0" t="s">
        <v>14046</v>
      </c>
      <c r="P2647" s="0" t="s">
        <v>14047</v>
      </c>
      <c r="Q2647" s="0" t="s">
        <v>51</v>
      </c>
      <c r="R2647" s="0" t="s">
        <v>52</v>
      </c>
      <c r="S2647" s="0" t="n">
        <v>5.011</v>
      </c>
      <c r="T2647" s="0" t="n">
        <v>2454</v>
      </c>
      <c r="U2647" s="0" t="n">
        <v>2454</v>
      </c>
      <c r="V2647" s="0" t="n">
        <v>2442</v>
      </c>
      <c r="X2647" s="0" t="n">
        <v>125</v>
      </c>
      <c r="Y2647" s="0" t="s">
        <v>53</v>
      </c>
      <c r="Z2647" s="0" t="n">
        <v>2454</v>
      </c>
      <c r="AA2647" s="0" t="s">
        <v>54</v>
      </c>
      <c r="AB2647" s="0" t="s">
        <v>54</v>
      </c>
      <c r="AC2647" s="0" t="n">
        <v>11</v>
      </c>
      <c r="AD2647" s="0" t="s">
        <v>14003</v>
      </c>
      <c r="AG2647" s="6" t="n">
        <v>42735</v>
      </c>
      <c r="AH2647" s="0" t="n">
        <v>-4</v>
      </c>
      <c r="AI2647" s="0" t="n">
        <v>-4</v>
      </c>
      <c r="AJ2647" s="6" t="n">
        <v>42735</v>
      </c>
      <c r="AK2647" s="0" t="n">
        <v>11</v>
      </c>
      <c r="AL2647" s="6" t="n">
        <v>42735</v>
      </c>
      <c r="AM2647" s="0" t="n">
        <v>3.787</v>
      </c>
      <c r="AN2647" s="0" t="n">
        <v>3.992</v>
      </c>
      <c r="AO2647" s="0" t="n">
        <v>638</v>
      </c>
      <c r="AP2647" s="0" t="n">
        <v>713</v>
      </c>
      <c r="AQ2647" s="0" t="s">
        <v>831</v>
      </c>
      <c r="AR2647" s="0" t="s">
        <v>58</v>
      </c>
      <c r="AS2647" s="0" t="s">
        <v>53</v>
      </c>
      <c r="AT2647" s="0" t="n">
        <v>63</v>
      </c>
      <c r="AU2647" s="0" t="n">
        <v>64</v>
      </c>
      <c r="AX2647" s="0" t="s">
        <v>2893</v>
      </c>
    </row>
    <row r="2648" customFormat="false" ht="15" hidden="false" customHeight="false" outlineLevel="0" collapsed="false">
      <c r="A2648" s="0" t="s">
        <v>14048</v>
      </c>
      <c r="B2648" s="0" t="s">
        <v>13694</v>
      </c>
      <c r="C2648" s="0" t="s">
        <v>14049</v>
      </c>
      <c r="E2648" s="1" t="s">
        <v>14049</v>
      </c>
      <c r="G2648" s="5" t="s">
        <v>14049</v>
      </c>
      <c r="H2648" s="5"/>
      <c r="I2648" s="5"/>
      <c r="J2648" s="5"/>
      <c r="K2648" s="5"/>
      <c r="L2648" s="5"/>
      <c r="M2648" s="5"/>
      <c r="N2648" s="5"/>
      <c r="O2648" s="0" t="s">
        <v>14049</v>
      </c>
      <c r="P2648" s="0" t="s">
        <v>14050</v>
      </c>
      <c r="Q2648" s="0" t="s">
        <v>51</v>
      </c>
      <c r="R2648" s="0" t="s">
        <v>52</v>
      </c>
      <c r="S2648" s="0" t="n">
        <v>52.384</v>
      </c>
      <c r="T2648" s="0" t="n">
        <v>4711</v>
      </c>
      <c r="U2648" s="0" t="n">
        <v>4711</v>
      </c>
      <c r="W2648" s="0" t="s">
        <v>14051</v>
      </c>
      <c r="X2648" s="0" t="n">
        <v>712</v>
      </c>
      <c r="Y2648" s="0" t="s">
        <v>53</v>
      </c>
      <c r="Z2648" s="0" t="n">
        <v>4711</v>
      </c>
      <c r="AA2648" s="0" t="s">
        <v>54</v>
      </c>
      <c r="AB2648" s="0" t="s">
        <v>54</v>
      </c>
      <c r="AC2648" s="0" t="n">
        <v>370</v>
      </c>
      <c r="AD2648" s="0" t="s">
        <v>14052</v>
      </c>
      <c r="AG2648" s="6" t="n">
        <v>42736</v>
      </c>
      <c r="AH2648" s="0" t="n">
        <v>830</v>
      </c>
      <c r="AI2648" s="0" t="n">
        <v>875</v>
      </c>
      <c r="AJ2648" s="6" t="n">
        <v>42736</v>
      </c>
      <c r="AK2648" s="0" t="n">
        <v>370</v>
      </c>
      <c r="AL2648" s="6" t="n">
        <v>42736</v>
      </c>
      <c r="AM2648" s="0" t="n">
        <v>36.275</v>
      </c>
      <c r="AN2648" s="0" t="n">
        <v>38.237</v>
      </c>
      <c r="AO2648" s="0" t="n">
        <v>21.878</v>
      </c>
      <c r="AP2648" s="0" t="n">
        <v>24.445</v>
      </c>
      <c r="AQ2648" s="0" t="s">
        <v>725</v>
      </c>
      <c r="AR2648" s="0" t="s">
        <v>58</v>
      </c>
      <c r="AS2648" s="0" t="s">
        <v>53</v>
      </c>
      <c r="AT2648" s="0" t="n">
        <v>335</v>
      </c>
      <c r="AU2648" s="0" t="n">
        <v>335</v>
      </c>
      <c r="AW2648" s="0" t="s">
        <v>2893</v>
      </c>
      <c r="AX2648" s="0" t="s">
        <v>2893</v>
      </c>
      <c r="AY2648" s="0" t="s">
        <v>836</v>
      </c>
    </row>
    <row r="2649" customFormat="false" ht="15" hidden="false" customHeight="false" outlineLevel="0" collapsed="false">
      <c r="A2649" s="0" t="s">
        <v>14053</v>
      </c>
      <c r="B2649" s="0" t="s">
        <v>13694</v>
      </c>
      <c r="C2649" s="0" t="s">
        <v>14054</v>
      </c>
      <c r="E2649" s="1" t="s">
        <v>14054</v>
      </c>
      <c r="G2649" s="5" t="s">
        <v>14054</v>
      </c>
      <c r="H2649" s="5"/>
      <c r="I2649" s="5"/>
      <c r="J2649" s="5"/>
      <c r="K2649" s="5"/>
      <c r="L2649" s="5"/>
      <c r="M2649" s="5"/>
      <c r="N2649" s="5"/>
      <c r="O2649" s="0" t="s">
        <v>14054</v>
      </c>
      <c r="P2649" s="0" t="s">
        <v>14055</v>
      </c>
      <c r="Q2649" s="0" t="s">
        <v>51</v>
      </c>
      <c r="R2649" s="0" t="s">
        <v>52</v>
      </c>
      <c r="S2649" s="0" t="n">
        <v>29</v>
      </c>
      <c r="T2649" s="0" t="n">
        <v>2120</v>
      </c>
      <c r="U2649" s="0" t="n">
        <v>2120</v>
      </c>
      <c r="V2649" s="0" t="n">
        <v>2120</v>
      </c>
      <c r="W2649" s="0" t="s">
        <v>14056</v>
      </c>
      <c r="X2649" s="0" t="n">
        <v>3</v>
      </c>
      <c r="Y2649" s="0" t="s">
        <v>77</v>
      </c>
      <c r="Z2649" s="0" t="n">
        <v>2120</v>
      </c>
      <c r="AA2649" s="0" t="s">
        <v>54</v>
      </c>
      <c r="AB2649" s="0" t="s">
        <v>54</v>
      </c>
      <c r="AC2649" s="0" t="n">
        <v>237</v>
      </c>
      <c r="AD2649" s="0" t="s">
        <v>14057</v>
      </c>
      <c r="AG2649" s="6" t="n">
        <v>42643</v>
      </c>
      <c r="AH2649" s="0" t="n">
        <v>2</v>
      </c>
      <c r="AI2649" s="0" t="n">
        <v>3</v>
      </c>
      <c r="AJ2649" s="6" t="n">
        <v>42643</v>
      </c>
      <c r="AK2649" s="0" t="n">
        <v>237</v>
      </c>
      <c r="AL2649" s="6" t="n">
        <v>42643</v>
      </c>
      <c r="AM2649" s="0" t="n">
        <v>63</v>
      </c>
      <c r="AN2649" s="0" t="n">
        <v>70</v>
      </c>
      <c r="AO2649" s="0" t="n">
        <v>29</v>
      </c>
      <c r="AP2649" s="0" t="n">
        <v>33</v>
      </c>
      <c r="AQ2649" s="0" t="s">
        <v>725</v>
      </c>
      <c r="AR2649" s="0" t="s">
        <v>58</v>
      </c>
      <c r="AS2649" s="0" t="s">
        <v>77</v>
      </c>
      <c r="AT2649" s="0" t="n">
        <v>3</v>
      </c>
      <c r="AU2649" s="0" t="n">
        <v>2</v>
      </c>
      <c r="AX2649" s="0" t="s">
        <v>2893</v>
      </c>
    </row>
    <row r="2650" customFormat="false" ht="15" hidden="false" customHeight="false" outlineLevel="0" collapsed="false">
      <c r="A2650" s="0" t="s">
        <v>14058</v>
      </c>
      <c r="B2650" s="0" t="s">
        <v>13694</v>
      </c>
      <c r="C2650" s="0" t="s">
        <v>14059</v>
      </c>
      <c r="E2650" s="1" t="s">
        <v>14059</v>
      </c>
      <c r="G2650" s="5" t="s">
        <v>14059</v>
      </c>
      <c r="H2650" s="5"/>
      <c r="I2650" s="5"/>
      <c r="J2650" s="5"/>
      <c r="K2650" s="5"/>
      <c r="L2650" s="5"/>
      <c r="M2650" s="5"/>
      <c r="N2650" s="5"/>
      <c r="O2650" s="0" t="s">
        <v>14059</v>
      </c>
      <c r="P2650" s="0" t="s">
        <v>14060</v>
      </c>
      <c r="Q2650" s="0" t="s">
        <v>51</v>
      </c>
      <c r="R2650" s="0" t="s">
        <v>52</v>
      </c>
      <c r="S2650" s="0" t="n">
        <v>28</v>
      </c>
      <c r="T2650" s="0" t="n">
        <v>7211</v>
      </c>
      <c r="U2650" s="0" t="n">
        <v>7211</v>
      </c>
      <c r="X2650" s="0" t="n">
        <v>140</v>
      </c>
      <c r="Y2650" s="0" t="s">
        <v>77</v>
      </c>
      <c r="Z2650" s="0" t="n">
        <v>7211</v>
      </c>
      <c r="AA2650" s="0" t="s">
        <v>54</v>
      </c>
      <c r="AB2650" s="0" t="s">
        <v>54</v>
      </c>
      <c r="AC2650" s="0" t="n">
        <v>251</v>
      </c>
      <c r="AD2650" s="0" t="s">
        <v>13740</v>
      </c>
      <c r="AG2650" s="6" t="n">
        <v>42735</v>
      </c>
      <c r="AH2650" s="0" t="n">
        <v>-73</v>
      </c>
      <c r="AI2650" s="0" t="n">
        <v>-77</v>
      </c>
      <c r="AJ2650" s="6" t="n">
        <v>42735</v>
      </c>
      <c r="AK2650" s="0" t="n">
        <v>251</v>
      </c>
      <c r="AL2650" s="6" t="n">
        <v>42735</v>
      </c>
      <c r="AM2650" s="0" t="n">
        <v>190</v>
      </c>
      <c r="AN2650" s="0" t="n">
        <v>201</v>
      </c>
      <c r="AO2650" s="0" t="n">
        <v>136</v>
      </c>
      <c r="AP2650" s="0" t="n">
        <v>152</v>
      </c>
      <c r="AQ2650" s="0" t="s">
        <v>674</v>
      </c>
      <c r="AR2650" s="0" t="s">
        <v>58</v>
      </c>
      <c r="AS2650" s="0" t="s">
        <v>77</v>
      </c>
      <c r="AT2650" s="0" t="n">
        <v>12</v>
      </c>
      <c r="AU2650" s="0" t="n">
        <v>14</v>
      </c>
      <c r="AX2650" s="0" t="s">
        <v>2893</v>
      </c>
    </row>
    <row r="2651" customFormat="false" ht="15" hidden="false" customHeight="false" outlineLevel="0" collapsed="false">
      <c r="A2651" s="0" t="s">
        <v>14061</v>
      </c>
      <c r="B2651" s="0" t="s">
        <v>13694</v>
      </c>
      <c r="C2651" s="0" t="s">
        <v>14062</v>
      </c>
      <c r="E2651" s="1" t="s">
        <v>14062</v>
      </c>
      <c r="G2651" s="5" t="s">
        <v>14062</v>
      </c>
      <c r="H2651" s="5"/>
      <c r="I2651" s="5"/>
      <c r="J2651" s="5"/>
      <c r="K2651" s="5"/>
      <c r="L2651" s="5"/>
      <c r="M2651" s="5"/>
      <c r="N2651" s="5"/>
      <c r="O2651" s="0" t="s">
        <v>14063</v>
      </c>
      <c r="P2651" s="0" t="s">
        <v>14064</v>
      </c>
      <c r="Q2651" s="0" t="s">
        <v>51</v>
      </c>
      <c r="R2651" s="0" t="s">
        <v>52</v>
      </c>
      <c r="S2651" s="0" t="n">
        <v>3.506</v>
      </c>
      <c r="T2651" s="0" t="n">
        <v>1102</v>
      </c>
      <c r="U2651" s="0" t="n">
        <v>1102</v>
      </c>
      <c r="V2651" s="0" t="n">
        <v>1107</v>
      </c>
      <c r="X2651" s="0" t="n">
        <v>78</v>
      </c>
      <c r="Y2651" s="0" t="s">
        <v>67</v>
      </c>
      <c r="Z2651" s="0" t="n">
        <v>7010</v>
      </c>
      <c r="AA2651" s="0" t="s">
        <v>120</v>
      </c>
      <c r="AB2651" s="0" t="s">
        <v>56</v>
      </c>
      <c r="AC2651" s="0" t="n">
        <v>2</v>
      </c>
      <c r="AD2651" s="0" t="s">
        <v>13740</v>
      </c>
      <c r="AG2651" s="6" t="n">
        <v>41455</v>
      </c>
      <c r="AH2651" s="0" t="n">
        <v>196</v>
      </c>
      <c r="AI2651" s="0" t="n">
        <v>257</v>
      </c>
      <c r="AJ2651" s="6" t="n">
        <v>41455</v>
      </c>
      <c r="AK2651" s="0" t="n">
        <v>7.619</v>
      </c>
      <c r="AL2651" s="6" t="n">
        <v>41090</v>
      </c>
      <c r="AM2651" s="0" t="n">
        <v>2.173</v>
      </c>
      <c r="AN2651" s="0" t="n">
        <v>2.843</v>
      </c>
      <c r="AO2651" s="0" t="n">
        <v>6.977</v>
      </c>
      <c r="AP2651" s="0" t="n">
        <v>9.518</v>
      </c>
      <c r="AQ2651" s="0" t="s">
        <v>189</v>
      </c>
      <c r="AR2651" s="0" t="s">
        <v>189</v>
      </c>
      <c r="AS2651" s="0" t="s">
        <v>67</v>
      </c>
      <c r="AT2651" s="0" t="n">
        <v>427</v>
      </c>
      <c r="AU2651" s="0" t="n">
        <v>73</v>
      </c>
      <c r="AX2651" s="0" t="s">
        <v>2893</v>
      </c>
    </row>
    <row r="2652" customFormat="false" ht="15" hidden="false" customHeight="false" outlineLevel="0" collapsed="false">
      <c r="A2652" s="0" t="s">
        <v>14065</v>
      </c>
      <c r="B2652" s="0" t="s">
        <v>13694</v>
      </c>
      <c r="C2652" s="0" t="s">
        <v>14066</v>
      </c>
      <c r="E2652" s="1" t="s">
        <v>14066</v>
      </c>
      <c r="G2652" s="5" t="s">
        <v>14066</v>
      </c>
      <c r="H2652" s="5"/>
      <c r="I2652" s="5"/>
      <c r="J2652" s="5"/>
      <c r="K2652" s="5"/>
      <c r="L2652" s="5"/>
      <c r="M2652" s="5"/>
      <c r="N2652" s="5"/>
      <c r="O2652" s="0" t="s">
        <v>14066</v>
      </c>
      <c r="P2652" s="0" t="s">
        <v>14067</v>
      </c>
      <c r="Q2652" s="0" t="s">
        <v>51</v>
      </c>
      <c r="R2652" s="0" t="s">
        <v>52</v>
      </c>
      <c r="S2652" s="0" t="n">
        <v>25.328</v>
      </c>
      <c r="T2652" s="0" t="n">
        <v>2892</v>
      </c>
      <c r="U2652" s="0" t="n">
        <v>2892</v>
      </c>
      <c r="V2652" s="0" t="n">
        <v>2830</v>
      </c>
      <c r="X2652" s="0" t="n">
        <v>713</v>
      </c>
      <c r="Y2652" s="0" t="s">
        <v>77</v>
      </c>
      <c r="Z2652" s="0" t="n">
        <v>2892</v>
      </c>
      <c r="AA2652" s="0" t="s">
        <v>54</v>
      </c>
      <c r="AB2652" s="0" t="s">
        <v>54</v>
      </c>
      <c r="AC2652" s="0" t="n">
        <v>62.828</v>
      </c>
      <c r="AG2652" s="6" t="n">
        <v>42735</v>
      </c>
      <c r="AH2652" s="0" t="n">
        <v>-354</v>
      </c>
      <c r="AI2652" s="0" t="n">
        <v>-373</v>
      </c>
      <c r="AJ2652" s="6" t="n">
        <v>42735</v>
      </c>
      <c r="AK2652" s="0" t="n">
        <v>62.828</v>
      </c>
      <c r="AL2652" s="6" t="n">
        <v>42735</v>
      </c>
      <c r="AM2652" s="0" t="n">
        <v>45.379</v>
      </c>
      <c r="AN2652" s="0" t="n">
        <v>47.834</v>
      </c>
      <c r="AO2652" s="0" t="n">
        <v>14.015</v>
      </c>
      <c r="AP2652" s="0" t="n">
        <v>15.659</v>
      </c>
      <c r="AQ2652" s="0" t="s">
        <v>831</v>
      </c>
      <c r="AR2652" s="0" t="s">
        <v>58</v>
      </c>
      <c r="AS2652" s="0" t="s">
        <v>77</v>
      </c>
      <c r="AT2652" s="0" t="n">
        <v>291</v>
      </c>
      <c r="AU2652" s="0" t="n">
        <v>300</v>
      </c>
      <c r="AX2652" s="0" t="s">
        <v>5941</v>
      </c>
    </row>
    <row r="2653" customFormat="false" ht="15" hidden="false" customHeight="false" outlineLevel="0" collapsed="false">
      <c r="A2653" s="0" t="s">
        <v>14068</v>
      </c>
      <c r="B2653" s="0" t="s">
        <v>13694</v>
      </c>
      <c r="C2653" s="0" t="s">
        <v>14069</v>
      </c>
      <c r="E2653" s="1" t="s">
        <v>14069</v>
      </c>
      <c r="G2653" s="5" t="s">
        <v>14069</v>
      </c>
      <c r="H2653" s="5"/>
      <c r="I2653" s="5"/>
      <c r="J2653" s="5"/>
      <c r="K2653" s="5"/>
      <c r="L2653" s="5"/>
      <c r="M2653" s="5"/>
      <c r="N2653" s="5"/>
      <c r="O2653" s="0" t="s">
        <v>14070</v>
      </c>
      <c r="P2653" s="0" t="s">
        <v>14071</v>
      </c>
      <c r="Q2653" s="0" t="s">
        <v>51</v>
      </c>
      <c r="R2653" s="0" t="s">
        <v>539</v>
      </c>
      <c r="S2653" s="0" t="s">
        <v>56</v>
      </c>
      <c r="T2653" s="0" t="n">
        <v>6420</v>
      </c>
      <c r="U2653" s="0" t="n">
        <v>6420</v>
      </c>
      <c r="X2653" s="0" t="n">
        <v>0</v>
      </c>
      <c r="Y2653" s="0" t="s">
        <v>67</v>
      </c>
      <c r="AA2653" s="0" t="s">
        <v>14072</v>
      </c>
      <c r="AB2653" s="0" t="s">
        <v>120</v>
      </c>
      <c r="AD2653" s="0" t="s">
        <v>14073</v>
      </c>
      <c r="AH2653" s="0" t="s">
        <v>56</v>
      </c>
      <c r="AI2653" s="0" t="s">
        <v>56</v>
      </c>
      <c r="AK2653" s="0" t="n">
        <v>2</v>
      </c>
      <c r="AL2653" s="0" t="n">
        <v>2013</v>
      </c>
      <c r="AM2653" s="0" t="s">
        <v>56</v>
      </c>
      <c r="AN2653" s="0" t="s">
        <v>56</v>
      </c>
      <c r="AO2653" s="0" t="s">
        <v>56</v>
      </c>
      <c r="AP2653" s="0" t="s">
        <v>56</v>
      </c>
      <c r="AQ2653" s="0" t="s">
        <v>70</v>
      </c>
      <c r="AR2653" s="0" t="s">
        <v>70</v>
      </c>
      <c r="AS2653" s="0" t="s">
        <v>67</v>
      </c>
      <c r="AT2653" s="0" t="n">
        <v>0</v>
      </c>
      <c r="AU2653" s="0" t="n">
        <v>0</v>
      </c>
    </row>
    <row r="2654" customFormat="false" ht="15" hidden="false" customHeight="false" outlineLevel="0" collapsed="false">
      <c r="A2654" s="0" t="s">
        <v>14074</v>
      </c>
      <c r="B2654" s="0" t="s">
        <v>13694</v>
      </c>
      <c r="C2654" s="0" t="s">
        <v>14075</v>
      </c>
      <c r="E2654" s="1" t="s">
        <v>14075</v>
      </c>
      <c r="G2654" s="5" t="s">
        <v>14075</v>
      </c>
      <c r="H2654" s="5"/>
      <c r="I2654" s="5"/>
      <c r="J2654" s="5"/>
      <c r="K2654" s="5"/>
      <c r="L2654" s="5"/>
      <c r="M2654" s="5"/>
      <c r="N2654" s="5"/>
      <c r="O2654" s="0" t="s">
        <v>14075</v>
      </c>
      <c r="P2654" s="0" t="s">
        <v>14076</v>
      </c>
      <c r="Q2654" s="0" t="s">
        <v>51</v>
      </c>
      <c r="R2654" s="0" t="s">
        <v>52</v>
      </c>
      <c r="S2654" s="0" t="n">
        <v>1.87</v>
      </c>
      <c r="T2654" s="0" t="n">
        <v>2120</v>
      </c>
      <c r="U2654" s="0" t="n">
        <v>2120</v>
      </c>
      <c r="V2654" s="0" t="n">
        <v>7022</v>
      </c>
      <c r="W2654" s="0" t="s">
        <v>14077</v>
      </c>
      <c r="X2654" s="0" t="n">
        <v>143</v>
      </c>
      <c r="Y2654" s="0" t="s">
        <v>77</v>
      </c>
      <c r="Z2654" s="0" t="n">
        <v>2120</v>
      </c>
      <c r="AA2654" s="0" t="s">
        <v>54</v>
      </c>
      <c r="AB2654" s="0" t="s">
        <v>54</v>
      </c>
      <c r="AC2654" s="0" t="n">
        <v>9.1</v>
      </c>
      <c r="AD2654" s="0" t="s">
        <v>13740</v>
      </c>
      <c r="AG2654" s="6" t="n">
        <v>42674</v>
      </c>
      <c r="AH2654" s="0" t="n">
        <v>29</v>
      </c>
      <c r="AI2654" s="0" t="n">
        <v>32</v>
      </c>
      <c r="AJ2654" s="6" t="n">
        <v>42674</v>
      </c>
      <c r="AK2654" s="0" t="n">
        <v>9.1</v>
      </c>
      <c r="AL2654" s="6" t="n">
        <v>42674</v>
      </c>
      <c r="AM2654" s="0" t="n">
        <v>2.412</v>
      </c>
      <c r="AN2654" s="0" t="n">
        <v>2.64</v>
      </c>
      <c r="AO2654" s="0" t="n">
        <v>4.52</v>
      </c>
      <c r="AP2654" s="0" t="n">
        <v>5.051</v>
      </c>
      <c r="AQ2654" s="0" t="s">
        <v>831</v>
      </c>
      <c r="AR2654" s="0" t="s">
        <v>58</v>
      </c>
      <c r="AS2654" s="0" t="s">
        <v>77</v>
      </c>
      <c r="AT2654" s="0" t="n">
        <v>91</v>
      </c>
      <c r="AU2654" s="0" t="n">
        <v>90</v>
      </c>
      <c r="AX2654" s="0" t="s">
        <v>2893</v>
      </c>
    </row>
    <row r="2655" customFormat="false" ht="15" hidden="false" customHeight="false" outlineLevel="0" collapsed="false">
      <c r="A2655" s="0" t="s">
        <v>14078</v>
      </c>
      <c r="B2655" s="0" t="s">
        <v>13694</v>
      </c>
      <c r="C2655" s="0" t="s">
        <v>14079</v>
      </c>
      <c r="E2655" s="1" t="s">
        <v>14079</v>
      </c>
      <c r="G2655" s="5" t="s">
        <v>14079</v>
      </c>
      <c r="H2655" s="5"/>
      <c r="I2655" s="5"/>
      <c r="J2655" s="5"/>
      <c r="K2655" s="5"/>
      <c r="L2655" s="5"/>
      <c r="M2655" s="5"/>
      <c r="N2655" s="5"/>
      <c r="O2655" s="0" t="s">
        <v>14079</v>
      </c>
      <c r="P2655" s="0" t="s">
        <v>14080</v>
      </c>
      <c r="Q2655" s="0" t="s">
        <v>51</v>
      </c>
      <c r="R2655" s="0" t="s">
        <v>52</v>
      </c>
      <c r="S2655" s="0" t="n">
        <v>11.077</v>
      </c>
      <c r="T2655" s="0" t="n">
        <v>2120</v>
      </c>
      <c r="U2655" s="0" t="n">
        <v>2120</v>
      </c>
      <c r="V2655" s="0" t="n">
        <v>4645</v>
      </c>
      <c r="X2655" s="0" t="n">
        <v>583</v>
      </c>
      <c r="Y2655" s="0" t="s">
        <v>53</v>
      </c>
      <c r="Z2655" s="0" t="n">
        <v>2120</v>
      </c>
      <c r="AA2655" s="0" t="s">
        <v>54</v>
      </c>
      <c r="AB2655" s="0" t="s">
        <v>54</v>
      </c>
      <c r="AC2655" s="0" t="n">
        <v>35</v>
      </c>
      <c r="AD2655" s="0" t="s">
        <v>14081</v>
      </c>
      <c r="AG2655" s="6" t="n">
        <v>42735</v>
      </c>
      <c r="AH2655" s="0" t="n">
        <v>455</v>
      </c>
      <c r="AI2655" s="0" t="n">
        <v>480</v>
      </c>
      <c r="AJ2655" s="6" t="n">
        <v>42735</v>
      </c>
      <c r="AK2655" s="0" t="n">
        <v>35</v>
      </c>
      <c r="AL2655" s="6" t="n">
        <v>42735</v>
      </c>
      <c r="AM2655" s="0" t="n">
        <v>32.944</v>
      </c>
      <c r="AN2655" s="0" t="n">
        <v>34.726</v>
      </c>
      <c r="AO2655" s="0" t="n">
        <v>18.722</v>
      </c>
      <c r="AP2655" s="0" t="n">
        <v>20.919</v>
      </c>
      <c r="AQ2655" s="0" t="s">
        <v>674</v>
      </c>
      <c r="AR2655" s="0" t="s">
        <v>58</v>
      </c>
      <c r="AS2655" s="0" t="s">
        <v>53</v>
      </c>
      <c r="AT2655" s="0" t="n">
        <v>303</v>
      </c>
      <c r="AU2655" s="0" t="n">
        <v>303</v>
      </c>
      <c r="AW2655" s="0" t="s">
        <v>8043</v>
      </c>
      <c r="AX2655" s="0" t="s">
        <v>145</v>
      </c>
      <c r="AY2655" s="0" t="s">
        <v>14082</v>
      </c>
    </row>
    <row r="2656" customFormat="false" ht="15" hidden="false" customHeight="false" outlineLevel="0" collapsed="false">
      <c r="A2656" s="0" t="s">
        <v>14083</v>
      </c>
      <c r="B2656" s="0" t="s">
        <v>13694</v>
      </c>
      <c r="C2656" s="0" t="s">
        <v>14084</v>
      </c>
      <c r="E2656" s="1" t="s">
        <v>14084</v>
      </c>
      <c r="F2656" s="1" t="s">
        <v>394</v>
      </c>
      <c r="G2656" s="5" t="s">
        <v>394</v>
      </c>
      <c r="H2656" s="5" t="s">
        <v>395</v>
      </c>
      <c r="I2656" s="5"/>
      <c r="J2656" s="5"/>
      <c r="K2656" s="5"/>
      <c r="L2656" s="5"/>
      <c r="M2656" s="5" t="s">
        <v>14085</v>
      </c>
      <c r="N2656" s="5" t="s">
        <v>396</v>
      </c>
      <c r="O2656" s="0" t="s">
        <v>14018</v>
      </c>
      <c r="P2656" s="0" t="s">
        <v>14019</v>
      </c>
      <c r="Q2656" s="0" t="s">
        <v>51</v>
      </c>
      <c r="R2656" s="0" t="s">
        <v>52</v>
      </c>
      <c r="S2656" s="0" t="n">
        <v>605</v>
      </c>
      <c r="T2656" s="0" t="n">
        <v>6420</v>
      </c>
      <c r="U2656" s="0" t="n">
        <v>6420</v>
      </c>
      <c r="V2656" s="0" t="n">
        <v>2222</v>
      </c>
      <c r="X2656" s="0" t="n">
        <v>85</v>
      </c>
      <c r="Y2656" s="0" t="s">
        <v>67</v>
      </c>
      <c r="Z2656" s="0" t="n">
        <v>6419</v>
      </c>
      <c r="AA2656" s="0" t="s">
        <v>120</v>
      </c>
      <c r="AB2656" s="0" t="s">
        <v>56</v>
      </c>
      <c r="AC2656" s="0" t="n">
        <v>225</v>
      </c>
      <c r="AD2656" s="0" t="s">
        <v>13996</v>
      </c>
      <c r="AG2656" s="6" t="n">
        <v>42369</v>
      </c>
      <c r="AH2656" s="0" t="n">
        <v>-13</v>
      </c>
      <c r="AI2656" s="0" t="n">
        <v>-14</v>
      </c>
      <c r="AJ2656" s="6" t="n">
        <v>42369</v>
      </c>
      <c r="AK2656" s="0" t="n">
        <v>1.912</v>
      </c>
      <c r="AL2656" s="6" t="n">
        <v>42369</v>
      </c>
      <c r="AM2656" s="0" t="n">
        <v>327</v>
      </c>
      <c r="AN2656" s="0" t="n">
        <v>356</v>
      </c>
      <c r="AO2656" s="0" t="s">
        <v>56</v>
      </c>
      <c r="AP2656" s="0" t="s">
        <v>56</v>
      </c>
      <c r="AQ2656" s="0" t="s">
        <v>70</v>
      </c>
      <c r="AR2656" s="0" t="s">
        <v>70</v>
      </c>
      <c r="AS2656" s="0" t="s">
        <v>67</v>
      </c>
      <c r="AT2656" s="0" t="n">
        <v>3119</v>
      </c>
      <c r="AU2656" s="0" t="n">
        <v>37</v>
      </c>
      <c r="AX2656" s="0" t="s">
        <v>2893</v>
      </c>
    </row>
    <row r="2657" customFormat="false" ht="15" hidden="false" customHeight="false" outlineLevel="0" collapsed="false">
      <c r="A2657" s="0" t="s">
        <v>14086</v>
      </c>
      <c r="B2657" s="0" t="s">
        <v>13694</v>
      </c>
      <c r="C2657" s="0" t="s">
        <v>14087</v>
      </c>
      <c r="E2657" s="1" t="s">
        <v>14087</v>
      </c>
      <c r="F2657" s="1" t="s">
        <v>14088</v>
      </c>
      <c r="G2657" s="5" t="s">
        <v>14088</v>
      </c>
      <c r="H2657" s="5"/>
      <c r="I2657" s="5"/>
      <c r="J2657" s="5"/>
      <c r="K2657" s="5"/>
      <c r="L2657" s="5"/>
      <c r="M2657" s="5"/>
      <c r="N2657" s="5" t="s">
        <v>14089</v>
      </c>
      <c r="O2657" s="0" t="s">
        <v>14087</v>
      </c>
      <c r="P2657" s="0" t="s">
        <v>14090</v>
      </c>
      <c r="Q2657" s="0" t="s">
        <v>51</v>
      </c>
      <c r="R2657" s="0" t="s">
        <v>52</v>
      </c>
      <c r="S2657" s="0" t="n">
        <v>72</v>
      </c>
      <c r="T2657" s="0" t="n">
        <v>2110</v>
      </c>
      <c r="U2657" s="0" t="n">
        <v>2110</v>
      </c>
      <c r="V2657" s="0" t="n">
        <v>2120</v>
      </c>
      <c r="X2657" s="0" t="n">
        <v>26</v>
      </c>
      <c r="Y2657" s="0" t="s">
        <v>77</v>
      </c>
      <c r="Z2657" s="0" t="n">
        <v>2110</v>
      </c>
      <c r="AA2657" s="0" t="s">
        <v>54</v>
      </c>
      <c r="AB2657" s="0" t="s">
        <v>54</v>
      </c>
      <c r="AC2657" s="0" t="n">
        <v>217</v>
      </c>
      <c r="AG2657" s="6" t="n">
        <v>42735</v>
      </c>
      <c r="AH2657" s="0" t="n">
        <v>19</v>
      </c>
      <c r="AI2657" s="0" t="n">
        <v>20</v>
      </c>
      <c r="AJ2657" s="6" t="n">
        <v>42735</v>
      </c>
      <c r="AK2657" s="0" t="n">
        <v>217</v>
      </c>
      <c r="AL2657" s="6" t="n">
        <v>42735</v>
      </c>
      <c r="AM2657" s="0" t="n">
        <v>443</v>
      </c>
      <c r="AN2657" s="0" t="n">
        <v>467</v>
      </c>
      <c r="AO2657" s="0" t="n">
        <v>1.821</v>
      </c>
      <c r="AP2657" s="0" t="n">
        <v>2.166</v>
      </c>
      <c r="AQ2657" s="0" t="s">
        <v>101</v>
      </c>
      <c r="AR2657" s="0" t="s">
        <v>58</v>
      </c>
      <c r="AS2657" s="0" t="s">
        <v>77</v>
      </c>
      <c r="AT2657" s="0" t="n">
        <v>12</v>
      </c>
      <c r="AU2657" s="0" t="n">
        <v>14</v>
      </c>
      <c r="AX2657" s="0" t="s">
        <v>8049</v>
      </c>
    </row>
    <row r="2658" customFormat="false" ht="15" hidden="false" customHeight="false" outlineLevel="0" collapsed="false">
      <c r="A2658" s="0" t="s">
        <v>14091</v>
      </c>
      <c r="B2658" s="0" t="s">
        <v>14092</v>
      </c>
      <c r="C2658" s="0" t="s">
        <v>14093</v>
      </c>
      <c r="E2658" s="1" t="s">
        <v>14093</v>
      </c>
      <c r="F2658" s="1" t="s">
        <v>253</v>
      </c>
      <c r="G2658" s="5" t="e">
        <f aca="false">#N/A</f>
        <v>#N/A</v>
      </c>
      <c r="H2658" s="5"/>
      <c r="I2658" s="5"/>
      <c r="J2658" s="5"/>
      <c r="K2658" s="5"/>
      <c r="L2658" s="5"/>
      <c r="M2658" s="5"/>
      <c r="N2658" s="5"/>
      <c r="O2658" s="0" t="s">
        <v>14094</v>
      </c>
      <c r="P2658" s="0" t="s">
        <v>14095</v>
      </c>
      <c r="Q2658" s="0" t="s">
        <v>51</v>
      </c>
      <c r="R2658" s="0" t="s">
        <v>539</v>
      </c>
      <c r="S2658" s="0" t="s">
        <v>56</v>
      </c>
      <c r="X2658" s="0" t="n">
        <v>0</v>
      </c>
      <c r="Y2658" s="0" t="s">
        <v>67</v>
      </c>
      <c r="AA2658" s="0" t="s">
        <v>120</v>
      </c>
      <c r="AB2658" s="0" t="s">
        <v>56</v>
      </c>
      <c r="AH2658" s="0" t="s">
        <v>56</v>
      </c>
      <c r="AI2658" s="0" t="s">
        <v>56</v>
      </c>
      <c r="AK2658" s="0" t="s">
        <v>56</v>
      </c>
      <c r="AM2658" s="0" t="s">
        <v>56</v>
      </c>
      <c r="AN2658" s="0" t="s">
        <v>56</v>
      </c>
      <c r="AO2658" s="0" t="s">
        <v>56</v>
      </c>
      <c r="AP2658" s="0" t="s">
        <v>56</v>
      </c>
      <c r="AQ2658" s="0" t="s">
        <v>70</v>
      </c>
      <c r="AR2658" s="0" t="s">
        <v>70</v>
      </c>
      <c r="AS2658" s="0" t="s">
        <v>67</v>
      </c>
      <c r="AT2658" s="0" t="n">
        <v>16</v>
      </c>
      <c r="AU2658" s="0" t="n">
        <v>0</v>
      </c>
    </row>
    <row r="2659" customFormat="false" ht="15" hidden="false" customHeight="false" outlineLevel="0" collapsed="false">
      <c r="A2659" s="0" t="s">
        <v>14096</v>
      </c>
      <c r="B2659" s="0" t="s">
        <v>14092</v>
      </c>
      <c r="C2659" s="0" t="s">
        <v>14097</v>
      </c>
      <c r="E2659" s="1" t="s">
        <v>14097</v>
      </c>
      <c r="G2659" s="5" t="s">
        <v>14097</v>
      </c>
      <c r="H2659" s="5"/>
      <c r="I2659" s="5"/>
      <c r="J2659" s="5"/>
      <c r="K2659" s="5"/>
      <c r="L2659" s="5"/>
      <c r="M2659" s="5"/>
      <c r="N2659" s="5"/>
      <c r="O2659" s="0" t="s">
        <v>14097</v>
      </c>
      <c r="P2659" s="0" t="s">
        <v>14098</v>
      </c>
      <c r="Q2659" s="0" t="s">
        <v>51</v>
      </c>
      <c r="R2659" s="0" t="s">
        <v>52</v>
      </c>
      <c r="S2659" s="0" t="n">
        <v>4.38</v>
      </c>
      <c r="T2659" s="0" t="n">
        <v>2442</v>
      </c>
      <c r="U2659" s="0" t="n">
        <v>2442</v>
      </c>
      <c r="V2659" s="0" t="n">
        <v>1082</v>
      </c>
      <c r="W2659" s="0" t="s">
        <v>14099</v>
      </c>
      <c r="X2659" s="0" t="n">
        <v>999</v>
      </c>
      <c r="Y2659" s="0" t="s">
        <v>53</v>
      </c>
      <c r="Z2659" s="0" t="n">
        <v>2442</v>
      </c>
      <c r="AA2659" s="0" t="s">
        <v>54</v>
      </c>
      <c r="AB2659" s="0" t="s">
        <v>54</v>
      </c>
      <c r="AC2659" s="0" t="n">
        <v>18.038</v>
      </c>
      <c r="AD2659" s="0" t="s">
        <v>14100</v>
      </c>
      <c r="AG2659" s="6" t="n">
        <v>42735</v>
      </c>
      <c r="AH2659" s="0" t="n">
        <v>472</v>
      </c>
      <c r="AI2659" s="0" t="n">
        <v>498</v>
      </c>
      <c r="AJ2659" s="6" t="n">
        <v>42735</v>
      </c>
      <c r="AK2659" s="0" t="n">
        <v>18.038</v>
      </c>
      <c r="AL2659" s="6" t="n">
        <v>42735</v>
      </c>
      <c r="AM2659" s="0" t="n">
        <v>6.12</v>
      </c>
      <c r="AN2659" s="0" t="n">
        <v>6.451</v>
      </c>
      <c r="AO2659" s="0" t="n">
        <v>9.16</v>
      </c>
      <c r="AP2659" s="0" t="n">
        <v>10.234</v>
      </c>
      <c r="AQ2659" s="0" t="s">
        <v>13605</v>
      </c>
      <c r="AR2659" s="0" t="s">
        <v>58</v>
      </c>
      <c r="AS2659" s="0" t="s">
        <v>53</v>
      </c>
      <c r="AT2659" s="0" t="n">
        <v>273</v>
      </c>
      <c r="AU2659" s="0" t="n">
        <v>283</v>
      </c>
      <c r="AX2659" s="0" t="s">
        <v>14101</v>
      </c>
      <c r="AY2659" s="0" t="s">
        <v>14102</v>
      </c>
    </row>
    <row r="2660" customFormat="false" ht="15" hidden="false" customHeight="false" outlineLevel="0" collapsed="false">
      <c r="A2660" s="0" t="s">
        <v>14103</v>
      </c>
      <c r="B2660" s="0" t="s">
        <v>14092</v>
      </c>
      <c r="C2660" s="0" t="s">
        <v>14104</v>
      </c>
      <c r="E2660" s="1" t="s">
        <v>14104</v>
      </c>
      <c r="G2660" s="5" t="s">
        <v>14104</v>
      </c>
      <c r="H2660" s="5" t="s">
        <v>14105</v>
      </c>
      <c r="I2660" s="5"/>
      <c r="J2660" s="5"/>
      <c r="K2660" s="5"/>
      <c r="L2660" s="5"/>
      <c r="M2660" s="5"/>
      <c r="N2660" s="5" t="s">
        <v>14106</v>
      </c>
      <c r="O2660" s="0" t="s">
        <v>14104</v>
      </c>
      <c r="P2660" s="0" t="s">
        <v>14107</v>
      </c>
      <c r="Q2660" s="0" t="s">
        <v>51</v>
      </c>
      <c r="R2660" s="0" t="s">
        <v>52</v>
      </c>
      <c r="S2660" s="0" t="n">
        <v>2.965</v>
      </c>
      <c r="T2660" s="0" t="n">
        <v>7112</v>
      </c>
      <c r="U2660" s="0" t="n">
        <v>7112</v>
      </c>
      <c r="W2660" s="0" t="s">
        <v>14108</v>
      </c>
      <c r="X2660" s="0" t="n">
        <v>413</v>
      </c>
      <c r="Y2660" s="0" t="s">
        <v>77</v>
      </c>
      <c r="Z2660" s="0" t="n">
        <v>7112</v>
      </c>
      <c r="AA2660" s="0" t="s">
        <v>54</v>
      </c>
      <c r="AB2660" s="0" t="s">
        <v>54</v>
      </c>
      <c r="AC2660" s="0" t="n">
        <v>14.385</v>
      </c>
      <c r="AD2660" s="0" t="s">
        <v>14109</v>
      </c>
      <c r="AG2660" s="6" t="n">
        <v>42735</v>
      </c>
      <c r="AH2660" s="0" t="n">
        <v>6</v>
      </c>
      <c r="AI2660" s="0" t="n">
        <v>7</v>
      </c>
      <c r="AJ2660" s="6" t="n">
        <v>42735</v>
      </c>
      <c r="AK2660" s="0" t="n">
        <v>14.385</v>
      </c>
      <c r="AL2660" s="6" t="n">
        <v>42735</v>
      </c>
      <c r="AM2660" s="0" t="n">
        <v>2.368</v>
      </c>
      <c r="AN2660" s="0" t="n">
        <v>2.496</v>
      </c>
      <c r="AO2660" s="0" t="n">
        <v>1.08</v>
      </c>
      <c r="AP2660" s="0" t="n">
        <v>1.207</v>
      </c>
      <c r="AQ2660" s="0" t="s">
        <v>13605</v>
      </c>
      <c r="AR2660" s="0" t="s">
        <v>58</v>
      </c>
      <c r="AS2660" s="0" t="s">
        <v>77</v>
      </c>
      <c r="AT2660" s="0" t="n">
        <v>132</v>
      </c>
      <c r="AU2660" s="0" t="n">
        <v>142</v>
      </c>
      <c r="AX2660" s="0" t="s">
        <v>14101</v>
      </c>
    </row>
    <row r="2661" customFormat="false" ht="15" hidden="false" customHeight="false" outlineLevel="0" collapsed="false">
      <c r="A2661" s="0" t="s">
        <v>14110</v>
      </c>
      <c r="B2661" s="0" t="s">
        <v>14092</v>
      </c>
      <c r="C2661" s="0" t="s">
        <v>14111</v>
      </c>
      <c r="E2661" s="1" t="s">
        <v>14111</v>
      </c>
      <c r="G2661" s="5" t="s">
        <v>14111</v>
      </c>
      <c r="H2661" s="5"/>
      <c r="I2661" s="5"/>
      <c r="J2661" s="5"/>
      <c r="K2661" s="5"/>
      <c r="L2661" s="5"/>
      <c r="M2661" s="5"/>
      <c r="N2661" s="5"/>
      <c r="O2661" s="0" t="s">
        <v>14111</v>
      </c>
      <c r="P2661" s="0" t="s">
        <v>14112</v>
      </c>
      <c r="Q2661" s="0" t="s">
        <v>51</v>
      </c>
      <c r="R2661" s="0" t="s">
        <v>52</v>
      </c>
      <c r="S2661" s="0" t="n">
        <v>9.588</v>
      </c>
      <c r="T2661" s="0" t="n">
        <v>2442</v>
      </c>
      <c r="U2661" s="0" t="n">
        <v>2442</v>
      </c>
      <c r="V2661" s="0" t="n">
        <v>2442</v>
      </c>
      <c r="W2661" s="0" t="s">
        <v>14113</v>
      </c>
      <c r="X2661" s="0" t="n">
        <v>765</v>
      </c>
      <c r="Y2661" s="0" t="s">
        <v>77</v>
      </c>
      <c r="Z2661" s="0" t="n">
        <v>2442</v>
      </c>
      <c r="AA2661" s="0" t="s">
        <v>54</v>
      </c>
      <c r="AB2661" s="0" t="s">
        <v>54</v>
      </c>
      <c r="AC2661" s="0" t="n">
        <v>12.911</v>
      </c>
      <c r="AD2661" s="0" t="s">
        <v>14100</v>
      </c>
      <c r="AG2661" s="6" t="n">
        <v>42735</v>
      </c>
      <c r="AH2661" s="0" t="n">
        <v>703</v>
      </c>
      <c r="AI2661" s="0" t="n">
        <v>741</v>
      </c>
      <c r="AJ2661" s="6" t="n">
        <v>42735</v>
      </c>
      <c r="AK2661" s="0" t="n">
        <v>12.911</v>
      </c>
      <c r="AL2661" s="6" t="n">
        <v>42735</v>
      </c>
      <c r="AM2661" s="0" t="n">
        <v>14.394</v>
      </c>
      <c r="AN2661" s="0" t="n">
        <v>15.173</v>
      </c>
      <c r="AO2661" s="0" t="n">
        <v>9.792</v>
      </c>
      <c r="AP2661" s="0" t="n">
        <v>10.942</v>
      </c>
      <c r="AQ2661" s="0" t="s">
        <v>13605</v>
      </c>
      <c r="AR2661" s="0" t="s">
        <v>58</v>
      </c>
      <c r="AS2661" s="0" t="s">
        <v>77</v>
      </c>
      <c r="AT2661" s="0" t="n">
        <v>117</v>
      </c>
      <c r="AU2661" s="0" t="n">
        <v>130</v>
      </c>
      <c r="AV2661" s="0" t="s">
        <v>14101</v>
      </c>
      <c r="AW2661" s="0" t="s">
        <v>14101</v>
      </c>
      <c r="AX2661" s="0" t="s">
        <v>14101</v>
      </c>
    </row>
    <row r="2662" customFormat="false" ht="15" hidden="false" customHeight="false" outlineLevel="0" collapsed="false">
      <c r="A2662" s="0" t="s">
        <v>14114</v>
      </c>
      <c r="B2662" s="0" t="s">
        <v>14092</v>
      </c>
      <c r="C2662" s="0" t="s">
        <v>14115</v>
      </c>
      <c r="E2662" s="1" t="s">
        <v>14115</v>
      </c>
      <c r="G2662" s="5" t="s">
        <v>14115</v>
      </c>
      <c r="H2662" s="5"/>
      <c r="I2662" s="5"/>
      <c r="J2662" s="5"/>
      <c r="K2662" s="5"/>
      <c r="L2662" s="5"/>
      <c r="M2662" s="5"/>
      <c r="N2662" s="5"/>
      <c r="O2662" s="0" t="s">
        <v>14115</v>
      </c>
      <c r="P2662" s="0" t="s">
        <v>14116</v>
      </c>
      <c r="Q2662" s="0" t="s">
        <v>51</v>
      </c>
      <c r="R2662" s="0" t="s">
        <v>52</v>
      </c>
      <c r="S2662" s="0" t="n">
        <v>764</v>
      </c>
      <c r="T2662" s="0" t="n">
        <v>910</v>
      </c>
      <c r="U2662" s="0" t="n">
        <v>910</v>
      </c>
      <c r="V2662" s="0" t="n">
        <v>6420</v>
      </c>
      <c r="X2662" s="0" t="n">
        <v>116</v>
      </c>
      <c r="Y2662" s="0" t="s">
        <v>53</v>
      </c>
      <c r="Z2662" s="0" t="n">
        <v>910</v>
      </c>
      <c r="AA2662" s="0" t="s">
        <v>54</v>
      </c>
      <c r="AB2662" s="0" t="s">
        <v>54</v>
      </c>
      <c r="AC2662" s="0" t="n">
        <v>1.821</v>
      </c>
      <c r="AD2662" s="0" t="s">
        <v>14117</v>
      </c>
      <c r="AG2662" s="6" t="n">
        <v>42735</v>
      </c>
      <c r="AH2662" s="0" t="n">
        <v>-279</v>
      </c>
      <c r="AI2662" s="0" t="n">
        <v>-294</v>
      </c>
      <c r="AJ2662" s="6" t="n">
        <v>42735</v>
      </c>
      <c r="AK2662" s="0" t="n">
        <v>1.821</v>
      </c>
      <c r="AL2662" s="6" t="n">
        <v>42735</v>
      </c>
      <c r="AM2662" s="0" t="n">
        <v>2.672</v>
      </c>
      <c r="AN2662" s="0" t="n">
        <v>2.817</v>
      </c>
      <c r="AO2662" s="0" t="n">
        <v>526</v>
      </c>
      <c r="AP2662" s="0" t="n">
        <v>588</v>
      </c>
      <c r="AQ2662" s="0" t="s">
        <v>13605</v>
      </c>
      <c r="AR2662" s="0" t="s">
        <v>58</v>
      </c>
      <c r="AS2662" s="0" t="s">
        <v>53</v>
      </c>
      <c r="AT2662" s="0" t="n">
        <v>71</v>
      </c>
      <c r="AU2662" s="0" t="n">
        <v>74</v>
      </c>
      <c r="AX2662" s="0" t="s">
        <v>14101</v>
      </c>
      <c r="AY2662" s="0" t="s">
        <v>14118</v>
      </c>
    </row>
    <row r="2663" customFormat="false" ht="15" hidden="false" customHeight="false" outlineLevel="0" collapsed="false">
      <c r="A2663" s="0" t="s">
        <v>14119</v>
      </c>
      <c r="B2663" s="0" t="s">
        <v>14092</v>
      </c>
      <c r="C2663" s="0" t="s">
        <v>14120</v>
      </c>
      <c r="E2663" s="1" t="s">
        <v>14120</v>
      </c>
      <c r="G2663" s="5" t="s">
        <v>14120</v>
      </c>
      <c r="H2663" s="5"/>
      <c r="I2663" s="5"/>
      <c r="J2663" s="5"/>
      <c r="K2663" s="5"/>
      <c r="L2663" s="5"/>
      <c r="M2663" s="5"/>
      <c r="N2663" s="5"/>
      <c r="O2663" s="0" t="s">
        <v>14121</v>
      </c>
      <c r="P2663" s="0" t="s">
        <v>14122</v>
      </c>
      <c r="Q2663" s="0" t="s">
        <v>51</v>
      </c>
      <c r="R2663" s="0" t="s">
        <v>52</v>
      </c>
      <c r="S2663" s="0" t="n">
        <v>45.873</v>
      </c>
      <c r="T2663" s="0" t="n">
        <v>610</v>
      </c>
      <c r="U2663" s="0" t="n">
        <v>610</v>
      </c>
      <c r="V2663" s="0" t="n">
        <v>910</v>
      </c>
      <c r="W2663" s="0" t="s">
        <v>14123</v>
      </c>
      <c r="X2663" s="0" t="n">
        <v>996</v>
      </c>
      <c r="Y2663" s="0" t="s">
        <v>67</v>
      </c>
      <c r="Z2663" s="0" t="n">
        <v>8411</v>
      </c>
      <c r="AA2663" s="0" t="s">
        <v>14124</v>
      </c>
      <c r="AB2663" s="0" t="s">
        <v>56</v>
      </c>
      <c r="AC2663" s="0" t="s">
        <v>120</v>
      </c>
      <c r="AD2663" s="0" t="s">
        <v>14125</v>
      </c>
      <c r="AG2663" s="6" t="n">
        <v>42735</v>
      </c>
      <c r="AH2663" s="0" t="n">
        <v>-2.772</v>
      </c>
      <c r="AI2663" s="0" t="n">
        <v>-2.922</v>
      </c>
      <c r="AJ2663" s="6" t="n">
        <v>42735</v>
      </c>
      <c r="AK2663" s="0" t="n">
        <v>21.3</v>
      </c>
      <c r="AL2663" s="6" t="n">
        <v>42735</v>
      </c>
      <c r="AM2663" s="0" t="n">
        <v>99.165</v>
      </c>
      <c r="AN2663" s="0" t="n">
        <v>104.53</v>
      </c>
      <c r="AO2663" s="0" t="n">
        <v>48.583</v>
      </c>
      <c r="AP2663" s="0" t="n">
        <v>54.285</v>
      </c>
      <c r="AQ2663" s="0" t="s">
        <v>13605</v>
      </c>
      <c r="AR2663" s="0" t="s">
        <v>58</v>
      </c>
      <c r="AS2663" s="0" t="s">
        <v>67</v>
      </c>
      <c r="AT2663" s="0" t="n">
        <v>618</v>
      </c>
      <c r="AU2663" s="0" t="n">
        <v>105</v>
      </c>
      <c r="AV2663" s="0" t="s">
        <v>14101</v>
      </c>
      <c r="AW2663" s="0" t="s">
        <v>14126</v>
      </c>
      <c r="AX2663" s="0" t="s">
        <v>14101</v>
      </c>
      <c r="AY2663" s="0" t="s">
        <v>14126</v>
      </c>
    </row>
    <row r="2664" customFormat="false" ht="15" hidden="false" customHeight="false" outlineLevel="0" collapsed="false">
      <c r="A2664" s="0" t="s">
        <v>14127</v>
      </c>
      <c r="B2664" s="0" t="s">
        <v>14092</v>
      </c>
      <c r="C2664" s="0" t="s">
        <v>14128</v>
      </c>
      <c r="E2664" s="1" t="s">
        <v>14128</v>
      </c>
      <c r="G2664" s="5" t="s">
        <v>14128</v>
      </c>
      <c r="H2664" s="5" t="s">
        <v>14129</v>
      </c>
      <c r="I2664" s="5"/>
      <c r="J2664" s="5"/>
      <c r="K2664" s="5"/>
      <c r="L2664" s="5"/>
      <c r="M2664" s="5"/>
      <c r="N2664" s="5"/>
      <c r="O2664" s="0" t="s">
        <v>14128</v>
      </c>
      <c r="P2664" s="0" t="s">
        <v>14130</v>
      </c>
      <c r="Q2664" s="0" t="s">
        <v>51</v>
      </c>
      <c r="R2664" s="0" t="s">
        <v>52</v>
      </c>
      <c r="S2664" s="0" t="n">
        <v>770</v>
      </c>
      <c r="T2664" s="0" t="n">
        <v>2899</v>
      </c>
      <c r="U2664" s="0" t="n">
        <v>2899</v>
      </c>
      <c r="W2664" s="0" t="s">
        <v>14131</v>
      </c>
      <c r="X2664" s="0" t="n">
        <v>265</v>
      </c>
      <c r="Y2664" s="0" t="s">
        <v>77</v>
      </c>
      <c r="Z2664" s="0" t="n">
        <v>2899</v>
      </c>
      <c r="AA2664" s="0" t="s">
        <v>54</v>
      </c>
      <c r="AB2664" s="0" t="s">
        <v>54</v>
      </c>
      <c r="AC2664" s="0" t="n">
        <v>2.645</v>
      </c>
      <c r="AD2664" s="0" t="s">
        <v>14132</v>
      </c>
      <c r="AG2664" s="6" t="n">
        <v>42735</v>
      </c>
      <c r="AH2664" s="0" t="n">
        <v>76</v>
      </c>
      <c r="AI2664" s="0" t="n">
        <v>80</v>
      </c>
      <c r="AJ2664" s="6" t="n">
        <v>42735</v>
      </c>
      <c r="AK2664" s="0" t="n">
        <v>2.645</v>
      </c>
      <c r="AL2664" s="6" t="n">
        <v>42735</v>
      </c>
      <c r="AM2664" s="0" t="n">
        <v>783</v>
      </c>
      <c r="AN2664" s="0" t="n">
        <v>825</v>
      </c>
      <c r="AO2664" s="0" t="n">
        <v>1.622</v>
      </c>
      <c r="AP2664" s="0" t="n">
        <v>1.812</v>
      </c>
      <c r="AQ2664" s="0" t="s">
        <v>13605</v>
      </c>
      <c r="AR2664" s="0" t="s">
        <v>58</v>
      </c>
      <c r="AS2664" s="0" t="s">
        <v>77</v>
      </c>
      <c r="AT2664" s="0" t="n">
        <v>149</v>
      </c>
      <c r="AU2664" s="0" t="n">
        <v>156</v>
      </c>
      <c r="AV2664" s="0" t="s">
        <v>14101</v>
      </c>
      <c r="AX2664" s="0" t="s">
        <v>14101</v>
      </c>
      <c r="AY2664" s="0" t="s">
        <v>14133</v>
      </c>
    </row>
    <row r="2665" customFormat="false" ht="15" hidden="false" customHeight="false" outlineLevel="0" collapsed="false">
      <c r="A2665" s="0" t="s">
        <v>14134</v>
      </c>
      <c r="B2665" s="0" t="s">
        <v>14092</v>
      </c>
      <c r="C2665" s="0" t="s">
        <v>14135</v>
      </c>
      <c r="E2665" s="1" t="s">
        <v>14135</v>
      </c>
      <c r="G2665" s="5" t="s">
        <v>14135</v>
      </c>
      <c r="H2665" s="5" t="s">
        <v>14136</v>
      </c>
      <c r="I2665" s="5"/>
      <c r="J2665" s="5"/>
      <c r="K2665" s="5"/>
      <c r="L2665" s="5"/>
      <c r="M2665" s="5"/>
      <c r="N2665" s="5"/>
      <c r="O2665" s="0" t="s">
        <v>14137</v>
      </c>
      <c r="P2665" s="0" t="s">
        <v>14138</v>
      </c>
      <c r="Q2665" s="0" t="s">
        <v>1046</v>
      </c>
      <c r="R2665" s="0" t="s">
        <v>52</v>
      </c>
      <c r="S2665" s="0" t="n">
        <v>1.727</v>
      </c>
      <c r="T2665" s="0" t="n">
        <v>4673</v>
      </c>
      <c r="U2665" s="0" t="n">
        <v>4673</v>
      </c>
      <c r="V2665" s="0" t="n">
        <v>1721</v>
      </c>
      <c r="X2665" s="0" t="n">
        <v>977</v>
      </c>
      <c r="Y2665" s="0" t="s">
        <v>67</v>
      </c>
      <c r="Z2665" s="0" t="s">
        <v>120</v>
      </c>
      <c r="AA2665" s="0" t="s">
        <v>120</v>
      </c>
      <c r="AB2665" s="0" t="s">
        <v>56</v>
      </c>
      <c r="AC2665" s="0" t="s">
        <v>120</v>
      </c>
      <c r="AD2665" s="0" t="s">
        <v>14139</v>
      </c>
      <c r="AG2665" s="6" t="n">
        <v>42369</v>
      </c>
      <c r="AH2665" s="0" t="n">
        <v>148</v>
      </c>
      <c r="AI2665" s="0" t="n">
        <v>162</v>
      </c>
      <c r="AJ2665" s="6" t="n">
        <v>42369</v>
      </c>
      <c r="AK2665" s="0" t="s">
        <v>56</v>
      </c>
      <c r="AM2665" s="0" t="n">
        <v>3.361</v>
      </c>
      <c r="AN2665" s="0" t="n">
        <v>3.659</v>
      </c>
      <c r="AO2665" s="0" t="s">
        <v>56</v>
      </c>
      <c r="AP2665" s="0" t="s">
        <v>56</v>
      </c>
      <c r="AQ2665" s="0" t="s">
        <v>70</v>
      </c>
      <c r="AR2665" s="0" t="s">
        <v>70</v>
      </c>
      <c r="AS2665" s="0" t="s">
        <v>67</v>
      </c>
      <c r="AT2665" s="0" t="n">
        <v>144</v>
      </c>
      <c r="AU2665" s="0" t="n">
        <v>52</v>
      </c>
      <c r="AX2665" s="0" t="s">
        <v>14101</v>
      </c>
    </row>
    <row r="2666" customFormat="false" ht="15" hidden="false" customHeight="false" outlineLevel="0" collapsed="false">
      <c r="A2666" s="0" t="s">
        <v>14140</v>
      </c>
      <c r="B2666" s="0" t="s">
        <v>14092</v>
      </c>
      <c r="C2666" s="0" t="s">
        <v>14141</v>
      </c>
      <c r="E2666" s="1" t="s">
        <v>14141</v>
      </c>
      <c r="G2666" s="5" t="s">
        <v>14141</v>
      </c>
      <c r="H2666" s="5" t="s">
        <v>14142</v>
      </c>
      <c r="I2666" s="5" t="s">
        <v>14143</v>
      </c>
      <c r="J2666" s="5"/>
      <c r="K2666" s="5"/>
      <c r="L2666" s="5"/>
      <c r="M2666" s="5"/>
      <c r="N2666" s="5"/>
      <c r="O2666" s="0" t="s">
        <v>14144</v>
      </c>
      <c r="P2666" s="0" t="s">
        <v>14145</v>
      </c>
      <c r="Q2666" s="0" t="s">
        <v>51</v>
      </c>
      <c r="R2666" s="0" t="s">
        <v>52</v>
      </c>
      <c r="S2666" s="0" t="n">
        <v>3.651</v>
      </c>
      <c r="T2666" s="0" t="n">
        <v>2892</v>
      </c>
      <c r="U2666" s="0" t="n">
        <v>2892</v>
      </c>
      <c r="V2666" s="0" t="n">
        <v>2822</v>
      </c>
      <c r="X2666" s="0" t="n">
        <v>35</v>
      </c>
      <c r="Y2666" s="0" t="s">
        <v>67</v>
      </c>
      <c r="Z2666" s="0" t="n">
        <v>2899</v>
      </c>
      <c r="AA2666" s="0" t="s">
        <v>54</v>
      </c>
      <c r="AB2666" s="0" t="s">
        <v>54</v>
      </c>
      <c r="AD2666" s="0" t="s">
        <v>14146</v>
      </c>
      <c r="AG2666" s="6" t="n">
        <v>42369</v>
      </c>
      <c r="AH2666" s="0" t="n">
        <v>362</v>
      </c>
      <c r="AI2666" s="0" t="n">
        <v>394</v>
      </c>
      <c r="AJ2666" s="6" t="n">
        <v>42369</v>
      </c>
      <c r="AK2666" s="0" t="n">
        <v>4.097</v>
      </c>
      <c r="AL2666" s="6" t="n">
        <v>42369</v>
      </c>
      <c r="AM2666" s="0" t="n">
        <v>4.196</v>
      </c>
      <c r="AN2666" s="0" t="n">
        <v>4.568</v>
      </c>
      <c r="AO2666" s="0" t="s">
        <v>56</v>
      </c>
      <c r="AP2666" s="0" t="s">
        <v>56</v>
      </c>
      <c r="AQ2666" s="0" t="s">
        <v>70</v>
      </c>
      <c r="AR2666" s="0" t="s">
        <v>70</v>
      </c>
      <c r="AS2666" s="0" t="s">
        <v>67</v>
      </c>
      <c r="AT2666" s="0" t="n">
        <v>20</v>
      </c>
      <c r="AU2666" s="0" t="n">
        <v>17</v>
      </c>
    </row>
    <row r="2667" customFormat="false" ht="15" hidden="false" customHeight="false" outlineLevel="0" collapsed="false">
      <c r="A2667" s="0" t="s">
        <v>14147</v>
      </c>
      <c r="B2667" s="0" t="s">
        <v>14092</v>
      </c>
      <c r="C2667" s="0" t="s">
        <v>14148</v>
      </c>
      <c r="E2667" s="1" t="s">
        <v>14148</v>
      </c>
      <c r="G2667" s="5" t="s">
        <v>14148</v>
      </c>
      <c r="H2667" s="5"/>
      <c r="I2667" s="5"/>
      <c r="J2667" s="5"/>
      <c r="K2667" s="5"/>
      <c r="L2667" s="5"/>
      <c r="M2667" s="5"/>
      <c r="N2667" s="5"/>
      <c r="O2667" s="0" t="s">
        <v>14148</v>
      </c>
      <c r="P2667" s="0" t="s">
        <v>14149</v>
      </c>
      <c r="Q2667" s="0" t="s">
        <v>51</v>
      </c>
      <c r="R2667" s="0" t="s">
        <v>52</v>
      </c>
      <c r="S2667" s="0" t="n">
        <v>1.039</v>
      </c>
      <c r="T2667" s="0" t="n">
        <v>2550</v>
      </c>
      <c r="U2667" s="0" t="n">
        <v>2550</v>
      </c>
      <c r="W2667" s="0" t="s">
        <v>14150</v>
      </c>
      <c r="X2667" s="0" t="n">
        <v>138</v>
      </c>
      <c r="Y2667" s="0" t="s">
        <v>53</v>
      </c>
      <c r="Z2667" s="0" t="n">
        <v>2550</v>
      </c>
      <c r="AA2667" s="0" t="s">
        <v>54</v>
      </c>
      <c r="AB2667" s="0" t="s">
        <v>54</v>
      </c>
      <c r="AC2667" s="0" t="n">
        <v>9.791</v>
      </c>
      <c r="AD2667" s="0" t="s">
        <v>14151</v>
      </c>
      <c r="AG2667" s="6" t="n">
        <v>42735</v>
      </c>
      <c r="AH2667" s="0" t="n">
        <v>1</v>
      </c>
      <c r="AI2667" s="0" t="n">
        <v>1</v>
      </c>
      <c r="AJ2667" s="6" t="n">
        <v>42735</v>
      </c>
      <c r="AK2667" s="0" t="n">
        <v>9.791</v>
      </c>
      <c r="AL2667" s="6" t="n">
        <v>42735</v>
      </c>
      <c r="AM2667" s="0" t="n">
        <v>692</v>
      </c>
      <c r="AN2667" s="0" t="n">
        <v>729</v>
      </c>
      <c r="AO2667" s="0" t="n">
        <v>309</v>
      </c>
      <c r="AP2667" s="0" t="n">
        <v>346</v>
      </c>
      <c r="AQ2667" s="0" t="s">
        <v>13605</v>
      </c>
      <c r="AR2667" s="0" t="s">
        <v>58</v>
      </c>
      <c r="AS2667" s="0" t="s">
        <v>53</v>
      </c>
      <c r="AT2667" s="0" t="n">
        <v>70</v>
      </c>
      <c r="AU2667" s="0" t="n">
        <v>77</v>
      </c>
      <c r="AX2667" s="0" t="s">
        <v>14101</v>
      </c>
    </row>
    <row r="2668" customFormat="false" ht="15" hidden="false" customHeight="false" outlineLevel="0" collapsed="false">
      <c r="A2668" s="0" t="s">
        <v>14152</v>
      </c>
      <c r="B2668" s="0" t="s">
        <v>14092</v>
      </c>
      <c r="C2668" s="0" t="s">
        <v>14153</v>
      </c>
      <c r="E2668" s="1" t="s">
        <v>14153</v>
      </c>
      <c r="G2668" s="5" t="s">
        <v>14153</v>
      </c>
      <c r="H2668" s="5"/>
      <c r="I2668" s="5"/>
      <c r="J2668" s="5"/>
      <c r="K2668" s="5"/>
      <c r="L2668" s="5"/>
      <c r="M2668" s="5"/>
      <c r="N2668" s="5"/>
      <c r="O2668" s="0" t="s">
        <v>14153</v>
      </c>
      <c r="P2668" s="0" t="s">
        <v>14154</v>
      </c>
      <c r="Q2668" s="0" t="s">
        <v>51</v>
      </c>
      <c r="R2668" s="0" t="s">
        <v>52</v>
      </c>
      <c r="S2668" s="0" t="n">
        <v>1.838</v>
      </c>
      <c r="T2668" s="0" t="n">
        <v>2651</v>
      </c>
      <c r="U2668" s="0" t="n">
        <v>2651</v>
      </c>
      <c r="V2668" s="0" t="n">
        <v>2630</v>
      </c>
      <c r="X2668" s="0" t="n">
        <v>483</v>
      </c>
      <c r="Y2668" s="0" t="s">
        <v>77</v>
      </c>
      <c r="Z2668" s="0" t="n">
        <v>2651</v>
      </c>
      <c r="AA2668" s="0" t="s">
        <v>54</v>
      </c>
      <c r="AB2668" s="0" t="s">
        <v>54</v>
      </c>
      <c r="AC2668" s="0" t="n">
        <v>7.159</v>
      </c>
      <c r="AD2668" s="0" t="s">
        <v>14151</v>
      </c>
      <c r="AG2668" s="6" t="n">
        <v>42735</v>
      </c>
      <c r="AH2668" s="0" t="n">
        <v>72</v>
      </c>
      <c r="AI2668" s="0" t="n">
        <v>76</v>
      </c>
      <c r="AJ2668" s="6" t="n">
        <v>42735</v>
      </c>
      <c r="AK2668" s="0" t="n">
        <v>7.159</v>
      </c>
      <c r="AL2668" s="6" t="n">
        <v>42735</v>
      </c>
      <c r="AM2668" s="0" t="n">
        <v>2.333</v>
      </c>
      <c r="AN2668" s="0" t="n">
        <v>2.459</v>
      </c>
      <c r="AO2668" s="0" t="n">
        <v>1.722</v>
      </c>
      <c r="AP2668" s="0" t="n">
        <v>1.924</v>
      </c>
      <c r="AQ2668" s="0" t="s">
        <v>13605</v>
      </c>
      <c r="AR2668" s="0" t="s">
        <v>58</v>
      </c>
      <c r="AS2668" s="0" t="s">
        <v>77</v>
      </c>
      <c r="AT2668" s="0" t="n">
        <v>134</v>
      </c>
      <c r="AU2668" s="0" t="n">
        <v>140</v>
      </c>
      <c r="AX2668" s="0" t="s">
        <v>14101</v>
      </c>
      <c r="AY2668" s="0" t="s">
        <v>14155</v>
      </c>
    </row>
    <row r="2669" customFormat="false" ht="15" hidden="false" customHeight="false" outlineLevel="0" collapsed="false">
      <c r="A2669" s="0" t="s">
        <v>14156</v>
      </c>
      <c r="B2669" s="0" t="s">
        <v>14092</v>
      </c>
      <c r="C2669" s="0" t="s">
        <v>14157</v>
      </c>
      <c r="E2669" s="1" t="s">
        <v>14157</v>
      </c>
      <c r="G2669" s="5" t="s">
        <v>14157</v>
      </c>
      <c r="H2669" s="5" t="s">
        <v>14158</v>
      </c>
      <c r="I2669" s="5"/>
      <c r="J2669" s="5"/>
      <c r="K2669" s="5"/>
      <c r="L2669" s="5"/>
      <c r="M2669" s="5"/>
      <c r="N2669" s="5"/>
      <c r="O2669" s="0" t="s">
        <v>14157</v>
      </c>
      <c r="P2669" s="0" t="s">
        <v>14159</v>
      </c>
      <c r="Q2669" s="0" t="s">
        <v>51</v>
      </c>
      <c r="R2669" s="0" t="s">
        <v>52</v>
      </c>
      <c r="S2669" s="0" t="n">
        <v>198</v>
      </c>
      <c r="T2669" s="0" t="n">
        <v>2612</v>
      </c>
      <c r="U2669" s="0" t="n">
        <v>2612</v>
      </c>
      <c r="W2669" s="0" t="s">
        <v>14160</v>
      </c>
      <c r="X2669" s="0" t="n">
        <v>4</v>
      </c>
      <c r="Y2669" s="0" t="s">
        <v>53</v>
      </c>
      <c r="Z2669" s="0" t="n">
        <v>2612</v>
      </c>
      <c r="AA2669" s="0" t="s">
        <v>54</v>
      </c>
      <c r="AB2669" s="0" t="s">
        <v>54</v>
      </c>
      <c r="AC2669" s="0" t="n">
        <v>532</v>
      </c>
      <c r="AD2669" s="0" t="s">
        <v>14161</v>
      </c>
      <c r="AG2669" s="6" t="n">
        <v>42735</v>
      </c>
      <c r="AH2669" s="0" t="n">
        <v>6</v>
      </c>
      <c r="AI2669" s="0" t="n">
        <v>6</v>
      </c>
      <c r="AJ2669" s="6" t="n">
        <v>42735</v>
      </c>
      <c r="AK2669" s="0" t="n">
        <v>532</v>
      </c>
      <c r="AL2669" s="6" t="n">
        <v>42735</v>
      </c>
      <c r="AM2669" s="0" t="n">
        <v>166</v>
      </c>
      <c r="AN2669" s="0" t="n">
        <v>175</v>
      </c>
      <c r="AO2669" s="0" t="n">
        <v>589</v>
      </c>
      <c r="AP2669" s="0" t="n">
        <v>658</v>
      </c>
      <c r="AQ2669" s="0" t="s">
        <v>13605</v>
      </c>
      <c r="AR2669" s="0" t="s">
        <v>58</v>
      </c>
      <c r="AS2669" s="0" t="s">
        <v>53</v>
      </c>
      <c r="AT2669" s="0" t="n">
        <v>4</v>
      </c>
      <c r="AU2669" s="0" t="n">
        <v>3</v>
      </c>
      <c r="AX2669" s="0" t="s">
        <v>14101</v>
      </c>
    </row>
    <row r="2670" customFormat="false" ht="15" hidden="false" customHeight="false" outlineLevel="0" collapsed="false">
      <c r="A2670" s="0" t="s">
        <v>14162</v>
      </c>
      <c r="B2670" s="0" t="s">
        <v>14092</v>
      </c>
      <c r="C2670" s="0" t="s">
        <v>14163</v>
      </c>
      <c r="E2670" s="1" t="s">
        <v>14163</v>
      </c>
      <c r="G2670" s="5" t="s">
        <v>14163</v>
      </c>
      <c r="H2670" s="5"/>
      <c r="I2670" s="5"/>
      <c r="J2670" s="5"/>
      <c r="K2670" s="5"/>
      <c r="L2670" s="5"/>
      <c r="M2670" s="5"/>
      <c r="N2670" s="5"/>
      <c r="O2670" s="0" t="s">
        <v>14163</v>
      </c>
      <c r="P2670" s="0" t="s">
        <v>14164</v>
      </c>
      <c r="Q2670" s="0" t="s">
        <v>51</v>
      </c>
      <c r="R2670" s="0" t="s">
        <v>52</v>
      </c>
      <c r="S2670" s="0" t="n">
        <v>277</v>
      </c>
      <c r="T2670" s="0" t="n">
        <v>3511</v>
      </c>
      <c r="U2670" s="0" t="n">
        <v>3511</v>
      </c>
      <c r="W2670" s="0" t="s">
        <v>14165</v>
      </c>
      <c r="X2670" s="0" t="n">
        <v>25</v>
      </c>
      <c r="Y2670" s="0" t="s">
        <v>53</v>
      </c>
      <c r="Z2670" s="0" t="n">
        <v>3511</v>
      </c>
      <c r="AA2670" s="0" t="s">
        <v>54</v>
      </c>
      <c r="AB2670" s="0" t="s">
        <v>54</v>
      </c>
      <c r="AC2670" s="0" t="n">
        <v>611</v>
      </c>
      <c r="AD2670" s="0" t="s">
        <v>14139</v>
      </c>
      <c r="AG2670" s="6" t="n">
        <v>42735</v>
      </c>
      <c r="AH2670" s="0" t="n">
        <v>-140</v>
      </c>
      <c r="AI2670" s="0" t="n">
        <v>-147</v>
      </c>
      <c r="AJ2670" s="6" t="n">
        <v>42735</v>
      </c>
      <c r="AK2670" s="0" t="n">
        <v>611</v>
      </c>
      <c r="AL2670" s="6" t="n">
        <v>42735</v>
      </c>
      <c r="AM2670" s="0" t="n">
        <v>1.016</v>
      </c>
      <c r="AN2670" s="0" t="n">
        <v>1.071</v>
      </c>
      <c r="AO2670" s="0" t="n">
        <v>283</v>
      </c>
      <c r="AP2670" s="0" t="n">
        <v>317</v>
      </c>
      <c r="AQ2670" s="0" t="s">
        <v>13605</v>
      </c>
      <c r="AR2670" s="0" t="s">
        <v>58</v>
      </c>
      <c r="AS2670" s="0" t="s">
        <v>53</v>
      </c>
      <c r="AT2670" s="0" t="n">
        <v>14</v>
      </c>
      <c r="AU2670" s="0" t="n">
        <v>14</v>
      </c>
      <c r="AX2670" s="0" t="s">
        <v>14101</v>
      </c>
    </row>
    <row r="2671" customFormat="false" ht="15" hidden="false" customHeight="false" outlineLevel="0" collapsed="false">
      <c r="A2671" s="0" t="s">
        <v>14166</v>
      </c>
      <c r="B2671" s="0" t="s">
        <v>14092</v>
      </c>
      <c r="C2671" s="0" t="s">
        <v>14167</v>
      </c>
      <c r="E2671" s="1" t="s">
        <v>14167</v>
      </c>
      <c r="G2671" s="5" t="s">
        <v>14167</v>
      </c>
      <c r="H2671" s="5"/>
      <c r="I2671" s="5"/>
      <c r="J2671" s="5"/>
      <c r="K2671" s="5"/>
      <c r="L2671" s="5"/>
      <c r="M2671" s="5"/>
      <c r="N2671" s="5"/>
      <c r="O2671" s="0" t="s">
        <v>14167</v>
      </c>
      <c r="P2671" s="0" t="s">
        <v>14168</v>
      </c>
      <c r="Q2671" s="0" t="s">
        <v>451</v>
      </c>
      <c r="R2671" s="0" t="s">
        <v>52</v>
      </c>
      <c r="S2671" s="0" t="n">
        <v>6.052</v>
      </c>
      <c r="T2671" s="0" t="n">
        <v>6420</v>
      </c>
      <c r="U2671" s="0" t="n">
        <v>6420</v>
      </c>
      <c r="W2671" s="0" t="s">
        <v>14169</v>
      </c>
      <c r="X2671" s="0" t="n">
        <v>986</v>
      </c>
      <c r="Y2671" s="0" t="s">
        <v>77</v>
      </c>
      <c r="Z2671" s="0" t="n">
        <v>6420</v>
      </c>
      <c r="AA2671" s="0" t="s">
        <v>54</v>
      </c>
      <c r="AB2671" s="0" t="s">
        <v>54</v>
      </c>
      <c r="AC2671" s="0" t="n">
        <v>11.459</v>
      </c>
      <c r="AD2671" s="0" t="s">
        <v>14100</v>
      </c>
      <c r="AG2671" s="6" t="n">
        <v>42735</v>
      </c>
      <c r="AH2671" s="0" t="n">
        <v>2.119</v>
      </c>
      <c r="AI2671" s="0" t="n">
        <v>2.233</v>
      </c>
      <c r="AJ2671" s="6" t="n">
        <v>42735</v>
      </c>
      <c r="AK2671" s="0" t="n">
        <v>11.459</v>
      </c>
      <c r="AL2671" s="6" t="n">
        <v>42735</v>
      </c>
      <c r="AM2671" s="0" t="n">
        <v>291.999</v>
      </c>
      <c r="AN2671" s="0" t="n">
        <v>307.796</v>
      </c>
      <c r="AO2671" s="0" t="n">
        <v>23.713</v>
      </c>
      <c r="AP2671" s="0" t="n">
        <v>26.496</v>
      </c>
      <c r="AQ2671" s="0" t="s">
        <v>13605</v>
      </c>
      <c r="AR2671" s="0" t="s">
        <v>58</v>
      </c>
      <c r="AS2671" s="0" t="s">
        <v>77</v>
      </c>
      <c r="AT2671" s="0" t="n">
        <v>195</v>
      </c>
      <c r="AU2671" s="0" t="n">
        <v>455</v>
      </c>
      <c r="AX2671" s="0" t="s">
        <v>14101</v>
      </c>
      <c r="AY2671" s="0" t="s">
        <v>14170</v>
      </c>
    </row>
    <row r="2672" customFormat="false" ht="15" hidden="false" customHeight="false" outlineLevel="0" collapsed="false">
      <c r="A2672" s="0" t="s">
        <v>14171</v>
      </c>
      <c r="B2672" s="0" t="s">
        <v>14092</v>
      </c>
      <c r="C2672" s="0" t="s">
        <v>14172</v>
      </c>
      <c r="E2672" s="1" t="s">
        <v>14172</v>
      </c>
      <c r="G2672" s="5" t="s">
        <v>14172</v>
      </c>
      <c r="H2672" s="5"/>
      <c r="I2672" s="5"/>
      <c r="J2672" s="5"/>
      <c r="K2672" s="5"/>
      <c r="L2672" s="5"/>
      <c r="M2672" s="5"/>
      <c r="N2672" s="5"/>
      <c r="O2672" s="0" t="s">
        <v>14121</v>
      </c>
      <c r="P2672" s="0" t="s">
        <v>14122</v>
      </c>
      <c r="Q2672" s="0" t="s">
        <v>51</v>
      </c>
      <c r="R2672" s="0" t="s">
        <v>52</v>
      </c>
      <c r="S2672" s="0" t="n">
        <v>15.247</v>
      </c>
      <c r="T2672" s="0" t="n">
        <v>6190</v>
      </c>
      <c r="U2672" s="0" t="n">
        <v>6190</v>
      </c>
      <c r="V2672" s="0" t="n">
        <v>6020</v>
      </c>
      <c r="W2672" s="0" t="s">
        <v>14173</v>
      </c>
      <c r="X2672" s="0" t="n">
        <v>970</v>
      </c>
      <c r="Y2672" s="0" t="s">
        <v>67</v>
      </c>
      <c r="Z2672" s="0" t="n">
        <v>8411</v>
      </c>
      <c r="AA2672" s="0" t="s">
        <v>120</v>
      </c>
      <c r="AB2672" s="0" t="s">
        <v>56</v>
      </c>
      <c r="AC2672" s="0" t="s">
        <v>120</v>
      </c>
      <c r="AD2672" s="0" t="s">
        <v>14109</v>
      </c>
      <c r="AG2672" s="6" t="n">
        <v>42735</v>
      </c>
      <c r="AH2672" s="0" t="n">
        <v>312</v>
      </c>
      <c r="AI2672" s="0" t="n">
        <v>329</v>
      </c>
      <c r="AJ2672" s="6" t="n">
        <v>42735</v>
      </c>
      <c r="AK2672" s="0" t="n">
        <v>37</v>
      </c>
      <c r="AL2672" s="6" t="n">
        <v>42735</v>
      </c>
      <c r="AM2672" s="0" t="n">
        <v>22.706</v>
      </c>
      <c r="AN2672" s="0" t="n">
        <v>23.935</v>
      </c>
      <c r="AO2672" s="0" t="n">
        <v>22.13</v>
      </c>
      <c r="AP2672" s="0" t="n">
        <v>24.727</v>
      </c>
      <c r="AQ2672" s="0" t="s">
        <v>13605</v>
      </c>
      <c r="AR2672" s="0" t="s">
        <v>58</v>
      </c>
      <c r="AS2672" s="0" t="s">
        <v>67</v>
      </c>
      <c r="AT2672" s="0" t="n">
        <v>618</v>
      </c>
      <c r="AU2672" s="0" t="n">
        <v>35</v>
      </c>
      <c r="AX2672" s="0" t="s">
        <v>14101</v>
      </c>
      <c r="AY2672" s="0" t="s">
        <v>14174</v>
      </c>
    </row>
    <row r="2673" customFormat="false" ht="15" hidden="false" customHeight="false" outlineLevel="0" collapsed="false">
      <c r="A2673" s="0" t="s">
        <v>14175</v>
      </c>
      <c r="B2673" s="0" t="s">
        <v>14092</v>
      </c>
      <c r="C2673" s="0" t="s">
        <v>14176</v>
      </c>
      <c r="E2673" s="1" t="s">
        <v>14176</v>
      </c>
      <c r="G2673" s="5" t="s">
        <v>14176</v>
      </c>
      <c r="H2673" s="5" t="s">
        <v>14177</v>
      </c>
      <c r="I2673" s="5"/>
      <c r="J2673" s="5"/>
      <c r="K2673" s="5"/>
      <c r="L2673" s="5"/>
      <c r="M2673" s="5"/>
      <c r="N2673" s="5"/>
      <c r="O2673" s="0" t="s">
        <v>14176</v>
      </c>
      <c r="P2673" s="0" t="s">
        <v>14178</v>
      </c>
      <c r="Q2673" s="0" t="s">
        <v>51</v>
      </c>
      <c r="R2673" s="0" t="s">
        <v>52</v>
      </c>
      <c r="S2673" s="0" t="n">
        <v>11.273</v>
      </c>
      <c r="T2673" s="0" t="n">
        <v>891</v>
      </c>
      <c r="U2673" s="0" t="n">
        <v>891</v>
      </c>
      <c r="X2673" s="0" t="n">
        <v>964</v>
      </c>
      <c r="Y2673" s="0" t="s">
        <v>77</v>
      </c>
      <c r="Z2673" s="0" t="n">
        <v>891</v>
      </c>
      <c r="AA2673" s="0" t="s">
        <v>54</v>
      </c>
      <c r="AB2673" s="0" t="s">
        <v>54</v>
      </c>
      <c r="AC2673" s="0" t="n">
        <v>14.736</v>
      </c>
      <c r="AD2673" s="0" t="s">
        <v>14100</v>
      </c>
      <c r="AG2673" s="6" t="n">
        <v>42735</v>
      </c>
      <c r="AH2673" s="0" t="n">
        <v>700</v>
      </c>
      <c r="AI2673" s="0" t="n">
        <v>738</v>
      </c>
      <c r="AJ2673" s="6" t="n">
        <v>42735</v>
      </c>
      <c r="AK2673" s="0" t="n">
        <v>14.736</v>
      </c>
      <c r="AL2673" s="6" t="n">
        <v>42735</v>
      </c>
      <c r="AM2673" s="0" t="n">
        <v>13.262</v>
      </c>
      <c r="AN2673" s="0" t="n">
        <v>13.98</v>
      </c>
      <c r="AO2673" s="0" t="n">
        <v>8.719</v>
      </c>
      <c r="AP2673" s="0" t="n">
        <v>9.742</v>
      </c>
      <c r="AQ2673" s="0" t="s">
        <v>13605</v>
      </c>
      <c r="AR2673" s="0" t="s">
        <v>58</v>
      </c>
      <c r="AS2673" s="0" t="s">
        <v>77</v>
      </c>
      <c r="AT2673" s="0" t="n">
        <v>147</v>
      </c>
      <c r="AU2673" s="0" t="n">
        <v>155</v>
      </c>
      <c r="AX2673" s="0" t="s">
        <v>14101</v>
      </c>
      <c r="AY2673" s="0" t="s">
        <v>14179</v>
      </c>
    </row>
    <row r="2674" customFormat="false" ht="15" hidden="false" customHeight="false" outlineLevel="0" collapsed="false">
      <c r="A2674" s="0" t="s">
        <v>14180</v>
      </c>
      <c r="B2674" s="0" t="s">
        <v>14092</v>
      </c>
      <c r="C2674" s="0" t="s">
        <v>14181</v>
      </c>
      <c r="E2674" s="1" t="s">
        <v>14181</v>
      </c>
      <c r="G2674" s="5" t="s">
        <v>14181</v>
      </c>
      <c r="H2674" s="5" t="s">
        <v>14182</v>
      </c>
      <c r="I2674" s="5"/>
      <c r="J2674" s="5"/>
      <c r="K2674" s="5"/>
      <c r="L2674" s="5"/>
      <c r="M2674" s="5"/>
      <c r="N2674" s="5"/>
      <c r="O2674" s="0" t="s">
        <v>14181</v>
      </c>
      <c r="P2674" s="0" t="s">
        <v>14183</v>
      </c>
      <c r="Q2674" s="0" t="s">
        <v>51</v>
      </c>
      <c r="R2674" s="0" t="s">
        <v>119</v>
      </c>
      <c r="S2674" s="0" t="n">
        <v>6</v>
      </c>
      <c r="T2674" s="0" t="n">
        <v>1041</v>
      </c>
      <c r="U2674" s="0" t="n">
        <v>1041</v>
      </c>
      <c r="X2674" s="0" t="n">
        <v>8</v>
      </c>
      <c r="Y2674" s="0" t="s">
        <v>77</v>
      </c>
      <c r="Z2674" s="0" t="n">
        <v>1041</v>
      </c>
      <c r="AA2674" s="0" t="s">
        <v>54</v>
      </c>
      <c r="AB2674" s="0" t="s">
        <v>54</v>
      </c>
      <c r="AD2674" s="0" t="s">
        <v>14100</v>
      </c>
      <c r="AG2674" s="6" t="n">
        <v>42735</v>
      </c>
      <c r="AH2674" s="0" t="n">
        <v>7</v>
      </c>
      <c r="AI2674" s="0" t="n">
        <v>7</v>
      </c>
      <c r="AJ2674" s="6" t="n">
        <v>42735</v>
      </c>
      <c r="AK2674" s="0" t="s">
        <v>56</v>
      </c>
      <c r="AM2674" s="0" t="n">
        <v>30</v>
      </c>
      <c r="AN2674" s="0" t="n">
        <v>32</v>
      </c>
      <c r="AO2674" s="0" t="s">
        <v>56</v>
      </c>
      <c r="AP2674" s="0" t="s">
        <v>56</v>
      </c>
      <c r="AQ2674" s="0" t="s">
        <v>70</v>
      </c>
      <c r="AR2674" s="0" t="s">
        <v>70</v>
      </c>
      <c r="AS2674" s="0" t="s">
        <v>77</v>
      </c>
      <c r="AT2674" s="0" t="n">
        <v>9</v>
      </c>
      <c r="AU2674" s="0" t="n">
        <v>8</v>
      </c>
      <c r="AX2674" s="0" t="s">
        <v>14101</v>
      </c>
    </row>
    <row r="2675" customFormat="false" ht="15" hidden="false" customHeight="false" outlineLevel="0" collapsed="false">
      <c r="A2675" s="0" t="s">
        <v>14184</v>
      </c>
      <c r="B2675" s="0" t="s">
        <v>14092</v>
      </c>
      <c r="C2675" s="0" t="s">
        <v>14185</v>
      </c>
      <c r="E2675" s="1" t="s">
        <v>14185</v>
      </c>
      <c r="G2675" s="5" t="s">
        <v>14185</v>
      </c>
      <c r="H2675" s="5"/>
      <c r="I2675" s="5"/>
      <c r="J2675" s="5"/>
      <c r="K2675" s="5"/>
      <c r="L2675" s="5"/>
      <c r="M2675" s="5"/>
      <c r="N2675" s="5"/>
      <c r="O2675" s="0" t="s">
        <v>14185</v>
      </c>
      <c r="P2675" s="0" t="s">
        <v>14186</v>
      </c>
      <c r="Q2675" s="0" t="s">
        <v>51</v>
      </c>
      <c r="R2675" s="0" t="s">
        <v>52</v>
      </c>
      <c r="S2675" s="0" t="n">
        <v>946</v>
      </c>
      <c r="T2675" s="0" t="n">
        <v>5829</v>
      </c>
      <c r="U2675" s="0" t="n">
        <v>5829</v>
      </c>
      <c r="X2675" s="0" t="n">
        <v>240</v>
      </c>
      <c r="Y2675" s="0" t="s">
        <v>512</v>
      </c>
      <c r="Z2675" s="0" t="n">
        <v>5829</v>
      </c>
      <c r="AA2675" s="0" t="s">
        <v>54</v>
      </c>
      <c r="AB2675" s="0" t="s">
        <v>54</v>
      </c>
      <c r="AD2675" s="0" t="s">
        <v>14100</v>
      </c>
      <c r="AG2675" s="6" t="n">
        <v>42369</v>
      </c>
      <c r="AH2675" s="0" t="n">
        <v>4</v>
      </c>
      <c r="AI2675" s="0" t="n">
        <v>5</v>
      </c>
      <c r="AJ2675" s="6" t="n">
        <v>42369</v>
      </c>
      <c r="AK2675" s="0" t="s">
        <v>56</v>
      </c>
      <c r="AM2675" s="0" t="n">
        <v>2.223</v>
      </c>
      <c r="AN2675" s="0" t="n">
        <v>2.42</v>
      </c>
      <c r="AO2675" s="0" t="s">
        <v>56</v>
      </c>
      <c r="AP2675" s="0" t="s">
        <v>56</v>
      </c>
      <c r="AQ2675" s="0" t="s">
        <v>70</v>
      </c>
      <c r="AR2675" s="0" t="s">
        <v>70</v>
      </c>
      <c r="AS2675" s="0" t="s">
        <v>512</v>
      </c>
      <c r="AT2675" s="0" t="n">
        <v>113</v>
      </c>
      <c r="AU2675" s="0" t="n">
        <v>112</v>
      </c>
      <c r="AX2675" s="0" t="s">
        <v>14101</v>
      </c>
    </row>
    <row r="2676" customFormat="false" ht="15" hidden="false" customHeight="false" outlineLevel="0" collapsed="false">
      <c r="A2676" s="0" t="s">
        <v>14187</v>
      </c>
      <c r="B2676" s="0" t="s">
        <v>7871</v>
      </c>
      <c r="C2676" s="0" t="s">
        <v>14188</v>
      </c>
      <c r="D2676" s="1" t="s">
        <v>14189</v>
      </c>
      <c r="E2676" s="1" t="s">
        <v>14189</v>
      </c>
      <c r="G2676" s="5" t="s">
        <v>14189</v>
      </c>
      <c r="H2676" s="5"/>
      <c r="I2676" s="5"/>
      <c r="J2676" s="5"/>
      <c r="K2676" s="5"/>
      <c r="L2676" s="5"/>
      <c r="M2676" s="5"/>
      <c r="N2676" s="5"/>
      <c r="O2676" s="0" t="s">
        <v>14190</v>
      </c>
      <c r="P2676" s="0" t="s">
        <v>14191</v>
      </c>
      <c r="Q2676" s="0" t="s">
        <v>51</v>
      </c>
      <c r="R2676" s="0" t="s">
        <v>52</v>
      </c>
      <c r="S2676" s="0" t="n">
        <v>13.971</v>
      </c>
      <c r="T2676" s="0" t="n">
        <v>2620</v>
      </c>
      <c r="U2676" s="0" t="n">
        <v>2620</v>
      </c>
      <c r="V2676" s="0" t="n">
        <v>2790</v>
      </c>
      <c r="X2676" s="0" t="n">
        <v>553</v>
      </c>
      <c r="Y2676" s="0" t="s">
        <v>67</v>
      </c>
      <c r="Z2676" s="0" t="s">
        <v>120</v>
      </c>
      <c r="AA2676" s="0" t="s">
        <v>120</v>
      </c>
      <c r="AB2676" s="0" t="s">
        <v>54</v>
      </c>
      <c r="AC2676" s="0" t="s">
        <v>120</v>
      </c>
      <c r="AD2676" s="0" t="s">
        <v>14192</v>
      </c>
      <c r="AG2676" s="6" t="n">
        <v>41274</v>
      </c>
      <c r="AH2676" s="0" t="n">
        <v>-14</v>
      </c>
      <c r="AI2676" s="0" t="n">
        <v>-18</v>
      </c>
      <c r="AJ2676" s="6" t="n">
        <v>41274</v>
      </c>
      <c r="AK2676" s="0" t="n">
        <v>37</v>
      </c>
      <c r="AL2676" s="6" t="n">
        <v>41274</v>
      </c>
      <c r="AM2676" s="0" t="n">
        <v>17.059</v>
      </c>
      <c r="AN2676" s="0" t="n">
        <v>22.508</v>
      </c>
      <c r="AO2676" s="0" t="s">
        <v>56</v>
      </c>
      <c r="AP2676" s="0" t="s">
        <v>56</v>
      </c>
      <c r="AQ2676" s="0" t="s">
        <v>70</v>
      </c>
      <c r="AR2676" s="0" t="s">
        <v>70</v>
      </c>
      <c r="AS2676" s="0" t="s">
        <v>67</v>
      </c>
      <c r="AT2676" s="0" t="n">
        <v>442</v>
      </c>
      <c r="AU2676" s="0" t="n">
        <v>17</v>
      </c>
      <c r="AX2676" s="0" t="s">
        <v>7877</v>
      </c>
    </row>
    <row r="2677" customFormat="false" ht="15" hidden="false" customHeight="false" outlineLevel="0" collapsed="false">
      <c r="A2677" s="0" t="s">
        <v>14193</v>
      </c>
      <c r="B2677" s="0" t="s">
        <v>7871</v>
      </c>
      <c r="C2677" s="0" t="s">
        <v>14194</v>
      </c>
      <c r="D2677" s="1" t="s">
        <v>14195</v>
      </c>
      <c r="E2677" s="1" t="s">
        <v>14195</v>
      </c>
      <c r="G2677" s="5" t="s">
        <v>14195</v>
      </c>
      <c r="H2677" s="5" t="s">
        <v>14196</v>
      </c>
      <c r="I2677" s="5"/>
      <c r="J2677" s="5"/>
      <c r="K2677" s="5"/>
      <c r="L2677" s="5"/>
      <c r="M2677" s="5"/>
      <c r="N2677" s="5"/>
      <c r="O2677" s="0" t="s">
        <v>14194</v>
      </c>
      <c r="P2677" s="0" t="s">
        <v>14197</v>
      </c>
      <c r="Q2677" s="0" t="s">
        <v>51</v>
      </c>
      <c r="R2677" s="0" t="s">
        <v>119</v>
      </c>
      <c r="S2677" s="0" t="n">
        <v>4</v>
      </c>
      <c r="X2677" s="0" t="n">
        <v>4</v>
      </c>
      <c r="Y2677" s="0" t="s">
        <v>53</v>
      </c>
      <c r="AA2677" s="0" t="s">
        <v>54</v>
      </c>
      <c r="AB2677" s="0" t="s">
        <v>54</v>
      </c>
      <c r="AD2677" s="0" t="s">
        <v>14198</v>
      </c>
      <c r="AG2677" s="6" t="n">
        <v>42369</v>
      </c>
      <c r="AH2677" s="0" t="n">
        <v>-35</v>
      </c>
      <c r="AI2677" s="0" t="n">
        <v>-38</v>
      </c>
      <c r="AJ2677" s="6" t="n">
        <v>42369</v>
      </c>
      <c r="AK2677" s="0" t="s">
        <v>56</v>
      </c>
      <c r="AM2677" s="0" t="n">
        <v>69</v>
      </c>
      <c r="AN2677" s="0" t="n">
        <v>76</v>
      </c>
      <c r="AO2677" s="0" t="s">
        <v>56</v>
      </c>
      <c r="AP2677" s="0" t="s">
        <v>56</v>
      </c>
      <c r="AQ2677" s="0" t="s">
        <v>70</v>
      </c>
      <c r="AR2677" s="0" t="s">
        <v>70</v>
      </c>
      <c r="AS2677" s="0" t="s">
        <v>53</v>
      </c>
      <c r="AT2677" s="0" t="n">
        <v>4</v>
      </c>
      <c r="AU2677" s="0" t="n">
        <v>3</v>
      </c>
    </row>
    <row r="2678" customFormat="false" ht="15" hidden="false" customHeight="false" outlineLevel="0" collapsed="false">
      <c r="A2678" s="0" t="s">
        <v>14199</v>
      </c>
      <c r="B2678" s="0" t="s">
        <v>7871</v>
      </c>
      <c r="C2678" s="0" t="s">
        <v>14200</v>
      </c>
      <c r="D2678" s="1" t="s">
        <v>14201</v>
      </c>
      <c r="E2678" s="1" t="s">
        <v>14201</v>
      </c>
      <c r="G2678" s="5" t="s">
        <v>14201</v>
      </c>
      <c r="H2678" s="5"/>
      <c r="I2678" s="5"/>
      <c r="J2678" s="5"/>
      <c r="K2678" s="5"/>
      <c r="L2678" s="5"/>
      <c r="M2678" s="5"/>
      <c r="N2678" s="5"/>
      <c r="O2678" s="0" t="s">
        <v>14200</v>
      </c>
      <c r="P2678" s="0" t="s">
        <v>14202</v>
      </c>
      <c r="Q2678" s="0" t="s">
        <v>51</v>
      </c>
      <c r="R2678" s="0" t="s">
        <v>52</v>
      </c>
      <c r="S2678" s="0" t="n">
        <v>12.416</v>
      </c>
      <c r="T2678" s="0" t="n">
        <v>1051</v>
      </c>
      <c r="U2678" s="0" t="n">
        <v>1051</v>
      </c>
      <c r="V2678" s="0" t="n">
        <v>1042</v>
      </c>
      <c r="X2678" s="0" t="n">
        <v>307</v>
      </c>
      <c r="Y2678" s="0" t="s">
        <v>53</v>
      </c>
      <c r="Z2678" s="0" t="n">
        <v>1051</v>
      </c>
      <c r="AA2678" s="0" t="s">
        <v>54</v>
      </c>
      <c r="AB2678" s="0" t="s">
        <v>54</v>
      </c>
      <c r="AC2678" s="0" t="n">
        <v>21.3</v>
      </c>
      <c r="AD2678" s="0" t="s">
        <v>14198</v>
      </c>
      <c r="AG2678" s="6" t="n">
        <v>42582</v>
      </c>
      <c r="AH2678" s="0" t="n">
        <v>518</v>
      </c>
      <c r="AI2678" s="0" t="n">
        <v>576</v>
      </c>
      <c r="AJ2678" s="6" t="n">
        <v>42582</v>
      </c>
      <c r="AK2678" s="0" t="n">
        <v>21.3</v>
      </c>
      <c r="AL2678" s="6" t="n">
        <v>42582</v>
      </c>
      <c r="AM2678" s="0" t="n">
        <v>10.95</v>
      </c>
      <c r="AN2678" s="0" t="n">
        <v>12.169</v>
      </c>
      <c r="AO2678" s="0" t="n">
        <v>6.075</v>
      </c>
      <c r="AP2678" s="0" t="n">
        <v>6.788</v>
      </c>
      <c r="AQ2678" s="0" t="s">
        <v>14203</v>
      </c>
      <c r="AR2678" s="0" t="s">
        <v>58</v>
      </c>
      <c r="AS2678" s="0" t="s">
        <v>53</v>
      </c>
      <c r="AT2678" s="0" t="n">
        <v>127</v>
      </c>
      <c r="AU2678" s="0" t="n">
        <v>135</v>
      </c>
      <c r="AV2678" s="0" t="s">
        <v>14204</v>
      </c>
      <c r="AX2678" s="0" t="s">
        <v>7877</v>
      </c>
    </row>
    <row r="2679" customFormat="false" ht="15" hidden="false" customHeight="false" outlineLevel="0" collapsed="false">
      <c r="A2679" s="0" t="s">
        <v>14205</v>
      </c>
      <c r="B2679" s="0" t="s">
        <v>7871</v>
      </c>
      <c r="C2679" s="0" t="s">
        <v>14206</v>
      </c>
      <c r="D2679" s="1" t="s">
        <v>14207</v>
      </c>
      <c r="E2679" s="1" t="s">
        <v>14207</v>
      </c>
      <c r="G2679" s="5" t="s">
        <v>14207</v>
      </c>
      <c r="H2679" s="5"/>
      <c r="I2679" s="5"/>
      <c r="J2679" s="5"/>
      <c r="K2679" s="5"/>
      <c r="L2679" s="5"/>
      <c r="M2679" s="5"/>
      <c r="N2679" s="5"/>
      <c r="O2679" s="0" t="s">
        <v>14206</v>
      </c>
      <c r="P2679" s="0" t="s">
        <v>14208</v>
      </c>
      <c r="Q2679" s="0" t="s">
        <v>51</v>
      </c>
      <c r="R2679" s="0" t="s">
        <v>52</v>
      </c>
      <c r="S2679" s="0" t="n">
        <v>608</v>
      </c>
      <c r="T2679" s="0" t="n">
        <v>2660</v>
      </c>
      <c r="U2679" s="0" t="n">
        <v>2660</v>
      </c>
      <c r="V2679" s="0" t="n">
        <v>2751</v>
      </c>
      <c r="W2679" s="0" t="s">
        <v>14209</v>
      </c>
      <c r="X2679" s="0" t="n">
        <v>55</v>
      </c>
      <c r="Y2679" s="0" t="s">
        <v>77</v>
      </c>
      <c r="Z2679" s="0" t="n">
        <v>2660</v>
      </c>
      <c r="AA2679" s="0" t="s">
        <v>54</v>
      </c>
      <c r="AB2679" s="0" t="s">
        <v>54</v>
      </c>
      <c r="AC2679" s="0" t="n">
        <v>4.112</v>
      </c>
      <c r="AD2679" s="0" t="s">
        <v>14198</v>
      </c>
      <c r="AG2679" s="6" t="n">
        <v>42825</v>
      </c>
      <c r="AH2679" s="0" t="n">
        <v>111</v>
      </c>
      <c r="AI2679" s="0" t="n">
        <v>118</v>
      </c>
      <c r="AJ2679" s="6" t="n">
        <v>42825</v>
      </c>
      <c r="AK2679" s="0" t="n">
        <v>4.112</v>
      </c>
      <c r="AL2679" s="6" t="n">
        <v>42825</v>
      </c>
      <c r="AM2679" s="0" t="n">
        <v>574</v>
      </c>
      <c r="AN2679" s="0" t="n">
        <v>614</v>
      </c>
      <c r="AO2679" s="0" t="n">
        <v>4.057</v>
      </c>
      <c r="AP2679" s="0" t="n">
        <v>4.534</v>
      </c>
      <c r="AQ2679" s="0" t="s">
        <v>14203</v>
      </c>
      <c r="AR2679" s="0" t="s">
        <v>58</v>
      </c>
      <c r="AS2679" s="0" t="s">
        <v>77</v>
      </c>
      <c r="AT2679" s="0" t="n">
        <v>29</v>
      </c>
      <c r="AU2679" s="0" t="n">
        <v>29</v>
      </c>
      <c r="AX2679" s="0" t="s">
        <v>7877</v>
      </c>
    </row>
    <row r="2680" customFormat="false" ht="15" hidden="false" customHeight="false" outlineLevel="0" collapsed="false">
      <c r="A2680" s="0" t="s">
        <v>14210</v>
      </c>
      <c r="B2680" s="0" t="s">
        <v>14211</v>
      </c>
      <c r="C2680" s="0" t="s">
        <v>14212</v>
      </c>
      <c r="E2680" s="1" t="s">
        <v>14212</v>
      </c>
      <c r="G2680" s="5" t="s">
        <v>14212</v>
      </c>
      <c r="H2680" s="5"/>
      <c r="I2680" s="5"/>
      <c r="J2680" s="5"/>
      <c r="K2680" s="5"/>
      <c r="L2680" s="5"/>
      <c r="M2680" s="5"/>
      <c r="N2680" s="5"/>
      <c r="O2680" s="0" t="s">
        <v>14213</v>
      </c>
      <c r="P2680" s="0" t="s">
        <v>14214</v>
      </c>
      <c r="Q2680" s="0" t="s">
        <v>51</v>
      </c>
      <c r="R2680" s="0" t="s">
        <v>539</v>
      </c>
      <c r="S2680" s="0" t="s">
        <v>56</v>
      </c>
      <c r="X2680" s="0" t="n">
        <v>998</v>
      </c>
      <c r="Y2680" s="0" t="s">
        <v>67</v>
      </c>
      <c r="Z2680" s="0" t="s">
        <v>120</v>
      </c>
      <c r="AA2680" s="0" t="s">
        <v>120</v>
      </c>
      <c r="AB2680" s="0" t="s">
        <v>56</v>
      </c>
      <c r="AC2680" s="0" t="s">
        <v>120</v>
      </c>
      <c r="AD2680" s="0" t="s">
        <v>14215</v>
      </c>
      <c r="AH2680" s="0" t="s">
        <v>56</v>
      </c>
      <c r="AI2680" s="0" t="s">
        <v>56</v>
      </c>
      <c r="AK2680" s="0" t="s">
        <v>56</v>
      </c>
      <c r="AM2680" s="0" t="s">
        <v>56</v>
      </c>
      <c r="AN2680" s="0" t="s">
        <v>56</v>
      </c>
      <c r="AO2680" s="0" t="s">
        <v>56</v>
      </c>
      <c r="AP2680" s="0" t="s">
        <v>56</v>
      </c>
      <c r="AQ2680" s="0" t="s">
        <v>70</v>
      </c>
      <c r="AR2680" s="0" t="s">
        <v>70</v>
      </c>
      <c r="AS2680" s="0" t="s">
        <v>67</v>
      </c>
      <c r="AT2680" s="0" t="n">
        <v>171</v>
      </c>
      <c r="AU2680" s="0" t="n">
        <v>19</v>
      </c>
    </row>
    <row r="2681" customFormat="false" ht="15" hidden="false" customHeight="false" outlineLevel="0" collapsed="false">
      <c r="A2681" s="0" t="s">
        <v>14216</v>
      </c>
      <c r="B2681" s="0" t="s">
        <v>14217</v>
      </c>
      <c r="C2681" s="0" t="s">
        <v>14218</v>
      </c>
      <c r="E2681" s="1" t="s">
        <v>14218</v>
      </c>
      <c r="G2681" s="5" t="s">
        <v>14218</v>
      </c>
      <c r="H2681" s="5"/>
      <c r="I2681" s="5"/>
      <c r="J2681" s="5"/>
      <c r="K2681" s="5"/>
      <c r="L2681" s="5"/>
      <c r="M2681" s="5"/>
      <c r="N2681" s="5"/>
      <c r="O2681" s="0" t="s">
        <v>14218</v>
      </c>
      <c r="P2681" s="0" t="s">
        <v>14219</v>
      </c>
      <c r="Q2681" s="0" t="s">
        <v>51</v>
      </c>
      <c r="R2681" s="0" t="s">
        <v>52</v>
      </c>
      <c r="S2681" s="0" t="n">
        <v>2.636</v>
      </c>
      <c r="T2681" s="0" t="n">
        <v>2599</v>
      </c>
      <c r="U2681" s="0" t="n">
        <v>2599</v>
      </c>
      <c r="V2681" s="0" t="n">
        <v>910</v>
      </c>
      <c r="X2681" s="0" t="n">
        <v>61</v>
      </c>
      <c r="Y2681" s="0" t="s">
        <v>53</v>
      </c>
      <c r="Z2681" s="0" t="n">
        <v>2599</v>
      </c>
      <c r="AA2681" s="0" t="s">
        <v>54</v>
      </c>
      <c r="AB2681" s="0" t="s">
        <v>54</v>
      </c>
      <c r="AC2681" s="0" t="n">
        <v>12.4</v>
      </c>
      <c r="AD2681" s="0" t="s">
        <v>14220</v>
      </c>
      <c r="AG2681" s="6" t="n">
        <v>42735</v>
      </c>
      <c r="AH2681" s="0" t="n">
        <v>32</v>
      </c>
      <c r="AI2681" s="0" t="n">
        <v>34</v>
      </c>
      <c r="AJ2681" s="6" t="n">
        <v>42735</v>
      </c>
      <c r="AK2681" s="0" t="n">
        <v>12.4</v>
      </c>
      <c r="AL2681" s="6" t="n">
        <v>42735</v>
      </c>
      <c r="AM2681" s="0" t="n">
        <v>3.057</v>
      </c>
      <c r="AN2681" s="0" t="n">
        <v>3.222</v>
      </c>
      <c r="AO2681" s="0" t="n">
        <v>1.75</v>
      </c>
      <c r="AP2681" s="0" t="n">
        <v>1.956</v>
      </c>
      <c r="AQ2681" s="0" t="s">
        <v>831</v>
      </c>
      <c r="AR2681" s="0" t="s">
        <v>58</v>
      </c>
      <c r="AS2681" s="0" t="s">
        <v>53</v>
      </c>
      <c r="AT2681" s="0" t="n">
        <v>32</v>
      </c>
      <c r="AU2681" s="0" t="n">
        <v>31</v>
      </c>
      <c r="AX2681" s="0" t="s">
        <v>14221</v>
      </c>
      <c r="AY2681" s="0" t="s">
        <v>14222</v>
      </c>
    </row>
    <row r="2682" customFormat="false" ht="15" hidden="false" customHeight="false" outlineLevel="0" collapsed="false">
      <c r="A2682" s="0" t="s">
        <v>14223</v>
      </c>
      <c r="B2682" s="0" t="s">
        <v>14224</v>
      </c>
      <c r="C2682" s="0" t="s">
        <v>14225</v>
      </c>
      <c r="E2682" s="1" t="s">
        <v>14225</v>
      </c>
      <c r="G2682" s="5" t="s">
        <v>14225</v>
      </c>
      <c r="H2682" s="5"/>
      <c r="I2682" s="5"/>
      <c r="J2682" s="5"/>
      <c r="K2682" s="5"/>
      <c r="L2682" s="5"/>
      <c r="M2682" s="5"/>
      <c r="N2682" s="5"/>
      <c r="O2682" s="0" t="s">
        <v>14225</v>
      </c>
      <c r="P2682" s="0" t="s">
        <v>14226</v>
      </c>
      <c r="Q2682" s="0" t="s">
        <v>51</v>
      </c>
      <c r="R2682" s="0" t="s">
        <v>52</v>
      </c>
      <c r="S2682" s="0" t="n">
        <v>85</v>
      </c>
      <c r="T2682" s="0" t="n">
        <v>2120</v>
      </c>
      <c r="U2682" s="0" t="n">
        <v>2120</v>
      </c>
      <c r="X2682" s="0" t="n">
        <v>31</v>
      </c>
      <c r="Y2682" s="0" t="s">
        <v>53</v>
      </c>
      <c r="Z2682" s="0" t="n">
        <v>2120</v>
      </c>
      <c r="AA2682" s="0" t="s">
        <v>54</v>
      </c>
      <c r="AB2682" s="0" t="s">
        <v>54</v>
      </c>
      <c r="AC2682" s="0" t="n">
        <v>931</v>
      </c>
      <c r="AD2682" s="0" t="s">
        <v>14227</v>
      </c>
      <c r="AG2682" s="6" t="n">
        <v>42735</v>
      </c>
      <c r="AH2682" s="0" t="n">
        <v>-6</v>
      </c>
      <c r="AI2682" s="0" t="n">
        <v>-7</v>
      </c>
      <c r="AJ2682" s="6" t="n">
        <v>42735</v>
      </c>
      <c r="AK2682" s="0" t="n">
        <v>931</v>
      </c>
      <c r="AL2682" s="6" t="n">
        <v>42735</v>
      </c>
      <c r="AM2682" s="0" t="n">
        <v>294</v>
      </c>
      <c r="AN2682" s="0" t="n">
        <v>310</v>
      </c>
      <c r="AO2682" s="0" t="n">
        <v>106</v>
      </c>
      <c r="AP2682" s="0" t="n">
        <v>119</v>
      </c>
      <c r="AQ2682" s="0" t="s">
        <v>14228</v>
      </c>
      <c r="AR2682" s="0" t="s">
        <v>58</v>
      </c>
      <c r="AS2682" s="0" t="s">
        <v>53</v>
      </c>
      <c r="AT2682" s="0" t="n">
        <v>21</v>
      </c>
      <c r="AU2682" s="0" t="n">
        <v>21</v>
      </c>
      <c r="AV2682" s="0" t="s">
        <v>14229</v>
      </c>
      <c r="AX2682" s="0" t="s">
        <v>14229</v>
      </c>
    </row>
    <row r="2683" customFormat="false" ht="15" hidden="false" customHeight="false" outlineLevel="0" collapsed="false">
      <c r="A2683" s="0" t="s">
        <v>14230</v>
      </c>
      <c r="B2683" s="0" t="s">
        <v>14224</v>
      </c>
      <c r="C2683" s="0" t="s">
        <v>14231</v>
      </c>
      <c r="E2683" s="1" t="s">
        <v>14231</v>
      </c>
      <c r="G2683" s="5" t="s">
        <v>14231</v>
      </c>
      <c r="H2683" s="5"/>
      <c r="I2683" s="5"/>
      <c r="J2683" s="5"/>
      <c r="K2683" s="5"/>
      <c r="L2683" s="5"/>
      <c r="M2683" s="5"/>
      <c r="N2683" s="5"/>
      <c r="O2683" s="0" t="s">
        <v>14231</v>
      </c>
      <c r="P2683" s="0" t="s">
        <v>14232</v>
      </c>
      <c r="Q2683" s="0" t="s">
        <v>51</v>
      </c>
      <c r="R2683" s="0" t="s">
        <v>52</v>
      </c>
      <c r="S2683" s="0" t="n">
        <v>1.908</v>
      </c>
      <c r="T2683" s="0" t="n">
        <v>6209</v>
      </c>
      <c r="U2683" s="0" t="n">
        <v>6209</v>
      </c>
      <c r="W2683" s="0" t="s">
        <v>14233</v>
      </c>
      <c r="X2683" s="0" t="n">
        <v>454</v>
      </c>
      <c r="Y2683" s="0" t="s">
        <v>53</v>
      </c>
      <c r="Z2683" s="0" t="n">
        <v>6209</v>
      </c>
      <c r="AA2683" s="0" t="s">
        <v>54</v>
      </c>
      <c r="AB2683" s="0" t="s">
        <v>54</v>
      </c>
      <c r="AC2683" s="0" t="n">
        <v>22.364</v>
      </c>
      <c r="AD2683" s="0" t="s">
        <v>14234</v>
      </c>
      <c r="AG2683" s="6" t="n">
        <v>42735</v>
      </c>
      <c r="AH2683" s="0" t="n">
        <v>68</v>
      </c>
      <c r="AI2683" s="0" t="n">
        <v>72</v>
      </c>
      <c r="AJ2683" s="6" t="n">
        <v>42735</v>
      </c>
      <c r="AK2683" s="0" t="n">
        <v>22.364</v>
      </c>
      <c r="AL2683" s="6" t="n">
        <v>42735</v>
      </c>
      <c r="AM2683" s="0" t="n">
        <v>2.904</v>
      </c>
      <c r="AN2683" s="0" t="n">
        <v>3.061</v>
      </c>
      <c r="AO2683" s="0" t="n">
        <v>982</v>
      </c>
      <c r="AP2683" s="0" t="n">
        <v>1.097</v>
      </c>
      <c r="AQ2683" s="0" t="s">
        <v>14228</v>
      </c>
      <c r="AR2683" s="0" t="s">
        <v>58</v>
      </c>
      <c r="AS2683" s="0" t="s">
        <v>53</v>
      </c>
      <c r="AT2683" s="0" t="n">
        <v>100</v>
      </c>
      <c r="AU2683" s="0" t="n">
        <v>106</v>
      </c>
      <c r="AX2683" s="0" t="s">
        <v>14229</v>
      </c>
    </row>
    <row r="2684" customFormat="false" ht="15" hidden="false" customHeight="false" outlineLevel="0" collapsed="false">
      <c r="A2684" s="0" t="s">
        <v>14235</v>
      </c>
      <c r="B2684" s="0" t="s">
        <v>14224</v>
      </c>
      <c r="C2684" s="0" t="s">
        <v>14236</v>
      </c>
      <c r="E2684" s="1" t="s">
        <v>14236</v>
      </c>
      <c r="G2684" s="5" t="s">
        <v>14236</v>
      </c>
      <c r="H2684" s="5"/>
      <c r="I2684" s="5"/>
      <c r="J2684" s="5"/>
      <c r="K2684" s="5"/>
      <c r="L2684" s="5"/>
      <c r="M2684" s="5"/>
      <c r="N2684" s="5"/>
      <c r="O2684" s="0" t="s">
        <v>14236</v>
      </c>
      <c r="P2684" s="0" t="s">
        <v>14237</v>
      </c>
      <c r="Q2684" s="0" t="s">
        <v>51</v>
      </c>
      <c r="R2684" s="0" t="s">
        <v>52</v>
      </c>
      <c r="S2684" s="0" t="n">
        <v>369</v>
      </c>
      <c r="T2684" s="0" t="n">
        <v>6190</v>
      </c>
      <c r="U2684" s="0" t="n">
        <v>6190</v>
      </c>
      <c r="W2684" s="0" t="s">
        <v>14238</v>
      </c>
      <c r="X2684" s="0" t="n">
        <v>11</v>
      </c>
      <c r="Y2684" s="0" t="s">
        <v>53</v>
      </c>
      <c r="Z2684" s="0" t="n">
        <v>6190</v>
      </c>
      <c r="AA2684" s="0" t="s">
        <v>54</v>
      </c>
      <c r="AB2684" s="0" t="s">
        <v>54</v>
      </c>
      <c r="AD2684" s="0" t="s">
        <v>14239</v>
      </c>
      <c r="AG2684" s="6" t="n">
        <v>42735</v>
      </c>
      <c r="AH2684" s="0" t="n">
        <v>7</v>
      </c>
      <c r="AI2684" s="0" t="n">
        <v>8</v>
      </c>
      <c r="AJ2684" s="6" t="n">
        <v>42735</v>
      </c>
      <c r="AK2684" s="0" t="s">
        <v>56</v>
      </c>
      <c r="AM2684" s="0" t="n">
        <v>556</v>
      </c>
      <c r="AN2684" s="0" t="n">
        <v>586</v>
      </c>
      <c r="AO2684" s="0" t="n">
        <v>353</v>
      </c>
      <c r="AP2684" s="0" t="n">
        <v>394</v>
      </c>
      <c r="AQ2684" s="0" t="s">
        <v>14228</v>
      </c>
      <c r="AR2684" s="0" t="s">
        <v>58</v>
      </c>
      <c r="AS2684" s="0" t="s">
        <v>53</v>
      </c>
      <c r="AT2684" s="0" t="n">
        <v>11</v>
      </c>
      <c r="AU2684" s="0" t="n">
        <v>10</v>
      </c>
      <c r="AX2684" s="0" t="s">
        <v>14229</v>
      </c>
    </row>
    <row r="2685" customFormat="false" ht="15" hidden="false" customHeight="false" outlineLevel="0" collapsed="false">
      <c r="A2685" s="0" t="s">
        <v>14240</v>
      </c>
      <c r="B2685" s="0" t="s">
        <v>14224</v>
      </c>
      <c r="C2685" s="0" t="s">
        <v>14241</v>
      </c>
      <c r="E2685" s="1" t="s">
        <v>14241</v>
      </c>
      <c r="G2685" s="5" t="s">
        <v>14241</v>
      </c>
      <c r="H2685" s="5"/>
      <c r="I2685" s="5"/>
      <c r="J2685" s="5"/>
      <c r="K2685" s="5"/>
      <c r="L2685" s="5"/>
      <c r="M2685" s="5"/>
      <c r="N2685" s="5"/>
      <c r="O2685" s="0" t="s">
        <v>14241</v>
      </c>
      <c r="P2685" s="0" t="s">
        <v>14242</v>
      </c>
      <c r="Q2685" s="0" t="s">
        <v>51</v>
      </c>
      <c r="R2685" s="0" t="s">
        <v>539</v>
      </c>
      <c r="S2685" s="0" t="n">
        <v>0</v>
      </c>
      <c r="T2685" s="0" t="n">
        <v>7219</v>
      </c>
      <c r="U2685" s="0" t="n">
        <v>7219</v>
      </c>
      <c r="X2685" s="0" t="n">
        <v>11</v>
      </c>
      <c r="Y2685" s="0" t="s">
        <v>77</v>
      </c>
      <c r="Z2685" s="0" t="n">
        <v>7219</v>
      </c>
      <c r="AA2685" s="0" t="s">
        <v>54</v>
      </c>
      <c r="AB2685" s="0" t="s">
        <v>54</v>
      </c>
      <c r="AD2685" s="0" t="s">
        <v>14243</v>
      </c>
      <c r="AG2685" s="6" t="n">
        <v>40543</v>
      </c>
      <c r="AH2685" s="0" t="n">
        <v>0</v>
      </c>
      <c r="AI2685" s="0" t="n">
        <v>0</v>
      </c>
      <c r="AJ2685" s="6" t="n">
        <v>40543</v>
      </c>
      <c r="AK2685" s="0" t="s">
        <v>56</v>
      </c>
      <c r="AM2685" s="0" t="n">
        <v>0</v>
      </c>
      <c r="AN2685" s="0" t="n">
        <v>0</v>
      </c>
      <c r="AO2685" s="0" t="s">
        <v>56</v>
      </c>
      <c r="AP2685" s="0" t="s">
        <v>56</v>
      </c>
      <c r="AQ2685" s="0" t="s">
        <v>70</v>
      </c>
      <c r="AR2685" s="0" t="s">
        <v>70</v>
      </c>
      <c r="AS2685" s="0" t="s">
        <v>77</v>
      </c>
      <c r="AT2685" s="0" t="n">
        <v>11</v>
      </c>
      <c r="AU2685" s="0" t="n">
        <v>11</v>
      </c>
    </row>
    <row r="2686" customFormat="false" ht="15" hidden="false" customHeight="false" outlineLevel="0" collapsed="false">
      <c r="A2686" s="0" t="s">
        <v>14244</v>
      </c>
      <c r="B2686" s="0" t="s">
        <v>14224</v>
      </c>
      <c r="C2686" s="0" t="s">
        <v>14245</v>
      </c>
      <c r="E2686" s="1" t="s">
        <v>14245</v>
      </c>
      <c r="G2686" s="5" t="s">
        <v>14245</v>
      </c>
      <c r="H2686" s="5"/>
      <c r="I2686" s="5"/>
      <c r="J2686" s="5"/>
      <c r="K2686" s="5"/>
      <c r="L2686" s="5"/>
      <c r="M2686" s="5"/>
      <c r="N2686" s="5"/>
      <c r="O2686" s="0" t="s">
        <v>14245</v>
      </c>
      <c r="P2686" s="0" t="s">
        <v>14246</v>
      </c>
      <c r="Q2686" s="0" t="s">
        <v>51</v>
      </c>
      <c r="R2686" s="0" t="s">
        <v>52</v>
      </c>
      <c r="S2686" s="0" t="n">
        <v>273</v>
      </c>
      <c r="T2686" s="0" t="n">
        <v>5829</v>
      </c>
      <c r="U2686" s="0" t="n">
        <v>5829</v>
      </c>
      <c r="V2686" s="0" t="n">
        <v>6209</v>
      </c>
      <c r="X2686" s="0" t="n">
        <v>104</v>
      </c>
      <c r="Y2686" s="0" t="s">
        <v>77</v>
      </c>
      <c r="Z2686" s="0" t="n">
        <v>5829</v>
      </c>
      <c r="AA2686" s="0" t="s">
        <v>54</v>
      </c>
      <c r="AB2686" s="0" t="s">
        <v>54</v>
      </c>
      <c r="AC2686" s="0" t="n">
        <v>5.14</v>
      </c>
      <c r="AD2686" s="0" t="s">
        <v>14247</v>
      </c>
      <c r="AG2686" s="6" t="n">
        <v>42735</v>
      </c>
      <c r="AH2686" s="0" t="n">
        <v>17</v>
      </c>
      <c r="AI2686" s="0" t="n">
        <v>18</v>
      </c>
      <c r="AJ2686" s="6" t="n">
        <v>42735</v>
      </c>
      <c r="AK2686" s="0" t="n">
        <v>5.14</v>
      </c>
      <c r="AL2686" s="6" t="n">
        <v>42735</v>
      </c>
      <c r="AM2686" s="0" t="n">
        <v>328</v>
      </c>
      <c r="AN2686" s="0" t="n">
        <v>346</v>
      </c>
      <c r="AO2686" s="0" t="n">
        <v>417</v>
      </c>
      <c r="AP2686" s="0" t="n">
        <v>466</v>
      </c>
      <c r="AQ2686" s="0" t="s">
        <v>14228</v>
      </c>
      <c r="AR2686" s="0" t="s">
        <v>58</v>
      </c>
      <c r="AS2686" s="0" t="s">
        <v>77</v>
      </c>
      <c r="AT2686" s="0" t="n">
        <v>50</v>
      </c>
      <c r="AU2686" s="0" t="n">
        <v>52</v>
      </c>
      <c r="AX2686" s="0" t="s">
        <v>14229</v>
      </c>
      <c r="AY2686" s="0" t="s">
        <v>14248</v>
      </c>
    </row>
    <row r="2687" customFormat="false" ht="15" hidden="false" customHeight="false" outlineLevel="0" collapsed="false">
      <c r="A2687" s="0" t="s">
        <v>14249</v>
      </c>
      <c r="B2687" s="0" t="s">
        <v>14224</v>
      </c>
      <c r="C2687" s="0" t="s">
        <v>14250</v>
      </c>
      <c r="E2687" s="1" t="s">
        <v>14250</v>
      </c>
      <c r="G2687" s="5" t="s">
        <v>14250</v>
      </c>
      <c r="H2687" s="5"/>
      <c r="I2687" s="5"/>
      <c r="J2687" s="5"/>
      <c r="K2687" s="5"/>
      <c r="L2687" s="5"/>
      <c r="M2687" s="5"/>
      <c r="N2687" s="5"/>
      <c r="O2687" s="0" t="s">
        <v>14250</v>
      </c>
      <c r="P2687" s="0" t="s">
        <v>14251</v>
      </c>
      <c r="Q2687" s="0" t="s">
        <v>51</v>
      </c>
      <c r="R2687" s="0" t="s">
        <v>52</v>
      </c>
      <c r="S2687" s="0" t="n">
        <v>19.538</v>
      </c>
      <c r="T2687" s="0" t="n">
        <v>1920</v>
      </c>
      <c r="U2687" s="0" t="n">
        <v>1920</v>
      </c>
      <c r="V2687" s="0" t="n">
        <v>4671</v>
      </c>
      <c r="W2687" s="0" t="s">
        <v>14252</v>
      </c>
      <c r="X2687" s="0" t="n">
        <v>541</v>
      </c>
      <c r="Y2687" s="0" t="s">
        <v>77</v>
      </c>
      <c r="Z2687" s="0" t="n">
        <v>1920</v>
      </c>
      <c r="AA2687" s="0" t="s">
        <v>54</v>
      </c>
      <c r="AB2687" s="0" t="s">
        <v>54</v>
      </c>
      <c r="AC2687" s="0" t="n">
        <v>4.576</v>
      </c>
      <c r="AD2687" s="0" t="s">
        <v>14253</v>
      </c>
      <c r="AG2687" s="6" t="n">
        <v>42735</v>
      </c>
      <c r="AH2687" s="0" t="n">
        <v>1.194</v>
      </c>
      <c r="AI2687" s="0" t="n">
        <v>1.259</v>
      </c>
      <c r="AJ2687" s="6" t="n">
        <v>42735</v>
      </c>
      <c r="AK2687" s="0" t="n">
        <v>4.576</v>
      </c>
      <c r="AL2687" s="6" t="n">
        <v>42735</v>
      </c>
      <c r="AM2687" s="0" t="n">
        <v>12.612</v>
      </c>
      <c r="AN2687" s="0" t="n">
        <v>13.294</v>
      </c>
      <c r="AO2687" s="0" t="n">
        <v>11.984</v>
      </c>
      <c r="AP2687" s="0" t="n">
        <v>13.391</v>
      </c>
      <c r="AQ2687" s="0" t="s">
        <v>14228</v>
      </c>
      <c r="AR2687" s="0" t="s">
        <v>58</v>
      </c>
      <c r="AS2687" s="0" t="s">
        <v>77</v>
      </c>
      <c r="AT2687" s="0" t="n">
        <v>109</v>
      </c>
      <c r="AU2687" s="0" t="n">
        <v>110</v>
      </c>
      <c r="AV2687" s="0" t="s">
        <v>14254</v>
      </c>
      <c r="AW2687" s="0" t="s">
        <v>14255</v>
      </c>
      <c r="AX2687" s="0" t="s">
        <v>14229</v>
      </c>
      <c r="AY2687" s="0" t="s">
        <v>14256</v>
      </c>
    </row>
    <row r="2688" customFormat="false" ht="15" hidden="false" customHeight="false" outlineLevel="0" collapsed="false">
      <c r="A2688" s="0" t="s">
        <v>14257</v>
      </c>
      <c r="B2688" s="0" t="s">
        <v>14224</v>
      </c>
      <c r="C2688" s="0" t="s">
        <v>14258</v>
      </c>
      <c r="E2688" s="1" t="s">
        <v>14258</v>
      </c>
      <c r="G2688" s="5" t="s">
        <v>14258</v>
      </c>
      <c r="H2688" s="5"/>
      <c r="I2688" s="5"/>
      <c r="J2688" s="5"/>
      <c r="K2688" s="5"/>
      <c r="L2688" s="5"/>
      <c r="M2688" s="5"/>
      <c r="N2688" s="5"/>
      <c r="O2688" s="0" t="s">
        <v>14259</v>
      </c>
      <c r="P2688" s="0" t="s">
        <v>14260</v>
      </c>
      <c r="Q2688" s="0" t="s">
        <v>51</v>
      </c>
      <c r="R2688" s="0" t="s">
        <v>119</v>
      </c>
      <c r="S2688" s="0" t="n">
        <v>81</v>
      </c>
      <c r="T2688" s="0" t="n">
        <v>2893</v>
      </c>
      <c r="U2688" s="0" t="n">
        <v>2893</v>
      </c>
      <c r="X2688" s="0" t="n">
        <v>1</v>
      </c>
      <c r="Y2688" s="0" t="s">
        <v>67</v>
      </c>
      <c r="Z2688" s="0" t="n">
        <v>1200</v>
      </c>
      <c r="AA2688" s="0" t="s">
        <v>54</v>
      </c>
      <c r="AB2688" s="0" t="s">
        <v>54</v>
      </c>
      <c r="AC2688" s="0" t="n">
        <v>961</v>
      </c>
      <c r="AD2688" s="0" t="s">
        <v>14261</v>
      </c>
      <c r="AG2688" s="6" t="n">
        <v>42369</v>
      </c>
      <c r="AH2688" s="0" t="n">
        <v>16</v>
      </c>
      <c r="AI2688" s="0" t="n">
        <v>18</v>
      </c>
      <c r="AJ2688" s="6" t="n">
        <v>42369</v>
      </c>
      <c r="AK2688" s="0" t="n">
        <v>300</v>
      </c>
      <c r="AL2688" s="6" t="n">
        <v>42369</v>
      </c>
      <c r="AM2688" s="0" t="n">
        <v>71</v>
      </c>
      <c r="AN2688" s="0" t="n">
        <v>77</v>
      </c>
      <c r="AO2688" s="0" t="s">
        <v>56</v>
      </c>
      <c r="AP2688" s="0" t="s">
        <v>56</v>
      </c>
      <c r="AQ2688" s="0" t="s">
        <v>70</v>
      </c>
      <c r="AR2688" s="0" t="s">
        <v>70</v>
      </c>
      <c r="AS2688" s="0" t="s">
        <v>67</v>
      </c>
      <c r="AT2688" s="0" t="n">
        <v>16</v>
      </c>
      <c r="AU2688" s="0" t="n">
        <v>1</v>
      </c>
      <c r="AX2688" s="0" t="s">
        <v>14229</v>
      </c>
    </row>
    <row r="2689" customFormat="false" ht="15" hidden="false" customHeight="false" outlineLevel="0" collapsed="false">
      <c r="A2689" s="0" t="s">
        <v>14262</v>
      </c>
      <c r="B2689" s="0" t="s">
        <v>14263</v>
      </c>
      <c r="C2689" s="0" t="s">
        <v>14264</v>
      </c>
      <c r="E2689" s="1" t="s">
        <v>14264</v>
      </c>
      <c r="G2689" s="5" t="s">
        <v>14264</v>
      </c>
      <c r="H2689" s="5"/>
      <c r="I2689" s="5"/>
      <c r="J2689" s="5"/>
      <c r="K2689" s="5"/>
      <c r="L2689" s="5"/>
      <c r="M2689" s="5"/>
      <c r="N2689" s="5"/>
      <c r="O2689" s="0" t="s">
        <v>14264</v>
      </c>
      <c r="P2689" s="0" t="s">
        <v>14265</v>
      </c>
      <c r="Q2689" s="0" t="s">
        <v>51</v>
      </c>
      <c r="R2689" s="0" t="s">
        <v>52</v>
      </c>
      <c r="S2689" s="0" t="n">
        <v>15.873</v>
      </c>
      <c r="T2689" s="0" t="n">
        <v>3511</v>
      </c>
      <c r="U2689" s="0" t="n">
        <v>3511</v>
      </c>
      <c r="W2689" s="0" t="s">
        <v>14266</v>
      </c>
      <c r="X2689" s="0" t="n">
        <v>976</v>
      </c>
      <c r="Y2689" s="0" t="s">
        <v>53</v>
      </c>
      <c r="Z2689" s="0" t="n">
        <v>3511</v>
      </c>
      <c r="AA2689" s="0" t="s">
        <v>54</v>
      </c>
      <c r="AB2689" s="0" t="s">
        <v>54</v>
      </c>
      <c r="AD2689" s="0" t="s">
        <v>14267</v>
      </c>
      <c r="AG2689" s="6" t="n">
        <v>42735</v>
      </c>
      <c r="AH2689" s="0" t="n">
        <v>961</v>
      </c>
      <c r="AI2689" s="0" t="n">
        <v>1.013</v>
      </c>
      <c r="AJ2689" s="6" t="n">
        <v>42735</v>
      </c>
      <c r="AK2689" s="0" t="n">
        <v>12.084</v>
      </c>
      <c r="AL2689" s="6" t="n">
        <v>42369</v>
      </c>
      <c r="AM2689" s="0" t="n">
        <v>44.084</v>
      </c>
      <c r="AN2689" s="0" t="n">
        <v>46.469</v>
      </c>
      <c r="AO2689" s="0" t="n">
        <v>10.765</v>
      </c>
      <c r="AP2689" s="0" t="n">
        <v>12.028</v>
      </c>
      <c r="AQ2689" s="0" t="s">
        <v>14268</v>
      </c>
      <c r="AR2689" s="0" t="s">
        <v>58</v>
      </c>
      <c r="AS2689" s="0" t="s">
        <v>53</v>
      </c>
      <c r="AT2689" s="0" t="n">
        <v>575</v>
      </c>
      <c r="AU2689" s="0" t="n">
        <v>656</v>
      </c>
      <c r="AX2689" s="0" t="s">
        <v>14269</v>
      </c>
    </row>
    <row r="2690" customFormat="false" ht="15" hidden="false" customHeight="false" outlineLevel="0" collapsed="false">
      <c r="A2690" s="0" t="s">
        <v>14270</v>
      </c>
      <c r="B2690" s="0" t="s">
        <v>14263</v>
      </c>
      <c r="C2690" s="0" t="s">
        <v>14271</v>
      </c>
      <c r="E2690" s="1" t="s">
        <v>14271</v>
      </c>
      <c r="G2690" s="5" t="s">
        <v>14271</v>
      </c>
      <c r="H2690" s="5"/>
      <c r="I2690" s="5"/>
      <c r="J2690" s="5"/>
      <c r="K2690" s="5"/>
      <c r="L2690" s="5"/>
      <c r="M2690" s="5"/>
      <c r="N2690" s="5"/>
      <c r="O2690" s="0" t="s">
        <v>14272</v>
      </c>
      <c r="P2690" s="0" t="s">
        <v>14273</v>
      </c>
      <c r="Q2690" s="0" t="s">
        <v>451</v>
      </c>
      <c r="R2690" s="0" t="s">
        <v>52</v>
      </c>
      <c r="S2690" s="0" t="n">
        <v>1.896</v>
      </c>
      <c r="T2690" s="0" t="n">
        <v>6419</v>
      </c>
      <c r="U2690" s="0" t="n">
        <v>6419</v>
      </c>
      <c r="V2690" s="0" t="n">
        <v>6492</v>
      </c>
      <c r="X2690" s="0" t="n">
        <v>990</v>
      </c>
      <c r="Y2690" s="0" t="s">
        <v>67</v>
      </c>
      <c r="Z2690" s="0" t="s">
        <v>120</v>
      </c>
      <c r="AA2690" s="0" t="s">
        <v>120</v>
      </c>
      <c r="AB2690" s="0" t="s">
        <v>54</v>
      </c>
      <c r="AC2690" s="0" t="s">
        <v>120</v>
      </c>
      <c r="AD2690" s="0" t="s">
        <v>14274</v>
      </c>
      <c r="AG2690" s="6" t="n">
        <v>42735</v>
      </c>
      <c r="AH2690" s="0" t="n">
        <v>-1.825</v>
      </c>
      <c r="AI2690" s="0" t="n">
        <v>-1.924</v>
      </c>
      <c r="AJ2690" s="6" t="n">
        <v>42735</v>
      </c>
      <c r="AK2690" s="0" t="n">
        <v>16.058</v>
      </c>
      <c r="AL2690" s="6" t="n">
        <v>42369</v>
      </c>
      <c r="AM2690" s="0" t="n">
        <v>93.547</v>
      </c>
      <c r="AN2690" s="0" t="n">
        <v>98.608</v>
      </c>
      <c r="AO2690" s="0" t="s">
        <v>56</v>
      </c>
      <c r="AP2690" s="0" t="s">
        <v>56</v>
      </c>
      <c r="AQ2690" s="0" t="s">
        <v>70</v>
      </c>
      <c r="AR2690" s="0" t="s">
        <v>70</v>
      </c>
      <c r="AS2690" s="0" t="s">
        <v>67</v>
      </c>
      <c r="AT2690" s="0" t="n">
        <v>338</v>
      </c>
      <c r="AU2690" s="0" t="n">
        <v>139</v>
      </c>
      <c r="AX2690" s="0" t="s">
        <v>14269</v>
      </c>
      <c r="AY2690" s="0" t="s">
        <v>14275</v>
      </c>
    </row>
    <row r="2691" customFormat="false" ht="15" hidden="false" customHeight="false" outlineLevel="0" collapsed="false">
      <c r="A2691" s="0" t="s">
        <v>14276</v>
      </c>
      <c r="B2691" s="0" t="s">
        <v>14263</v>
      </c>
      <c r="C2691" s="0" t="s">
        <v>14277</v>
      </c>
      <c r="E2691" s="1" t="s">
        <v>14277</v>
      </c>
      <c r="G2691" s="5" t="s">
        <v>14277</v>
      </c>
      <c r="H2691" s="5"/>
      <c r="I2691" s="5"/>
      <c r="J2691" s="5"/>
      <c r="K2691" s="5"/>
      <c r="L2691" s="5"/>
      <c r="M2691" s="5"/>
      <c r="N2691" s="5"/>
      <c r="O2691" s="0" t="s">
        <v>14277</v>
      </c>
      <c r="P2691" s="0" t="s">
        <v>14278</v>
      </c>
      <c r="Q2691" s="0" t="s">
        <v>451</v>
      </c>
      <c r="R2691" s="0" t="s">
        <v>52</v>
      </c>
      <c r="S2691" s="0" t="n">
        <v>596</v>
      </c>
      <c r="T2691" s="0" t="n">
        <v>6419</v>
      </c>
      <c r="U2691" s="0" t="n">
        <v>6419</v>
      </c>
      <c r="V2691" s="0" t="n">
        <v>6492</v>
      </c>
      <c r="X2691" s="0" t="n">
        <v>955</v>
      </c>
      <c r="Y2691" s="0" t="s">
        <v>128</v>
      </c>
      <c r="Z2691" s="0" t="n">
        <v>6419</v>
      </c>
      <c r="AA2691" s="0" t="s">
        <v>54</v>
      </c>
      <c r="AB2691" s="0" t="s">
        <v>54</v>
      </c>
      <c r="AC2691" s="0" t="n">
        <v>4.166</v>
      </c>
      <c r="AD2691" s="0" t="s">
        <v>14279</v>
      </c>
      <c r="AG2691" s="6" t="n">
        <v>42369</v>
      </c>
      <c r="AH2691" s="0" t="n">
        <v>54</v>
      </c>
      <c r="AI2691" s="0" t="n">
        <v>59</v>
      </c>
      <c r="AJ2691" s="6" t="n">
        <v>42369</v>
      </c>
      <c r="AK2691" s="0" t="n">
        <v>4.166</v>
      </c>
      <c r="AL2691" s="6" t="n">
        <v>42369</v>
      </c>
      <c r="AM2691" s="0" t="n">
        <v>14.936</v>
      </c>
      <c r="AN2691" s="0" t="n">
        <v>16.261</v>
      </c>
      <c r="AO2691" s="0" t="s">
        <v>56</v>
      </c>
      <c r="AP2691" s="0" t="s">
        <v>56</v>
      </c>
      <c r="AQ2691" s="0" t="s">
        <v>70</v>
      </c>
      <c r="AR2691" s="0" t="s">
        <v>70</v>
      </c>
      <c r="AS2691" s="0" t="s">
        <v>128</v>
      </c>
      <c r="AT2691" s="0" t="n">
        <v>14</v>
      </c>
      <c r="AU2691" s="0" t="n">
        <v>25</v>
      </c>
      <c r="AX2691" s="0" t="s">
        <v>14269</v>
      </c>
    </row>
    <row r="2692" customFormat="false" ht="15" hidden="false" customHeight="false" outlineLevel="0" collapsed="false">
      <c r="A2692" s="0" t="s">
        <v>14280</v>
      </c>
      <c r="B2692" s="0" t="s">
        <v>14263</v>
      </c>
      <c r="C2692" s="0" t="s">
        <v>14281</v>
      </c>
      <c r="E2692" s="1" t="s">
        <v>14281</v>
      </c>
      <c r="G2692" s="5" t="s">
        <v>14281</v>
      </c>
      <c r="H2692" s="5"/>
      <c r="I2692" s="5"/>
      <c r="J2692" s="5"/>
      <c r="K2692" s="5"/>
      <c r="L2692" s="5"/>
      <c r="M2692" s="5"/>
      <c r="N2692" s="5"/>
      <c r="O2692" s="0" t="s">
        <v>14281</v>
      </c>
      <c r="P2692" s="0" t="s">
        <v>14282</v>
      </c>
      <c r="Q2692" s="0" t="s">
        <v>718</v>
      </c>
      <c r="R2692" s="0" t="s">
        <v>52</v>
      </c>
      <c r="S2692" s="0" t="n">
        <v>144</v>
      </c>
      <c r="T2692" s="0" t="n">
        <v>6209</v>
      </c>
      <c r="U2692" s="0" t="n">
        <v>6209</v>
      </c>
      <c r="W2692" s="0" t="s">
        <v>14283</v>
      </c>
      <c r="X2692" s="0" t="n">
        <v>121</v>
      </c>
      <c r="Y2692" s="0" t="s">
        <v>77</v>
      </c>
      <c r="Z2692" s="0" t="n">
        <v>6209</v>
      </c>
      <c r="AA2692" s="0" t="s">
        <v>54</v>
      </c>
      <c r="AB2692" s="0" t="s">
        <v>54</v>
      </c>
      <c r="AD2692" s="0" t="s">
        <v>14267</v>
      </c>
      <c r="AG2692" s="6" t="n">
        <v>42735</v>
      </c>
      <c r="AH2692" s="0" t="n">
        <v>10</v>
      </c>
      <c r="AI2692" s="0" t="n">
        <v>10</v>
      </c>
      <c r="AJ2692" s="6" t="n">
        <v>42735</v>
      </c>
      <c r="AK2692" s="0" t="n">
        <v>2.39</v>
      </c>
      <c r="AL2692" s="6" t="n">
        <v>42369</v>
      </c>
      <c r="AM2692" s="0" t="n">
        <v>205</v>
      </c>
      <c r="AN2692" s="0" t="n">
        <v>216</v>
      </c>
      <c r="AO2692" s="0" t="n">
        <v>100</v>
      </c>
      <c r="AP2692" s="0" t="n">
        <v>111</v>
      </c>
      <c r="AQ2692" s="0" t="s">
        <v>14268</v>
      </c>
      <c r="AR2692" s="0" t="s">
        <v>58</v>
      </c>
      <c r="AS2692" s="0" t="s">
        <v>77</v>
      </c>
      <c r="AT2692" s="0" t="n">
        <v>35</v>
      </c>
      <c r="AU2692" s="0" t="n">
        <v>40</v>
      </c>
      <c r="AX2692" s="0" t="s">
        <v>14269</v>
      </c>
    </row>
    <row r="2693" customFormat="false" ht="15" hidden="false" customHeight="false" outlineLevel="0" collapsed="false">
      <c r="A2693" s="0" t="s">
        <v>14284</v>
      </c>
      <c r="B2693" s="0" t="s">
        <v>14263</v>
      </c>
      <c r="C2693" s="0" t="s">
        <v>14285</v>
      </c>
      <c r="E2693" s="1" t="s">
        <v>14285</v>
      </c>
      <c r="G2693" s="5" t="s">
        <v>14285</v>
      </c>
      <c r="H2693" s="5"/>
      <c r="I2693" s="5"/>
      <c r="J2693" s="5"/>
      <c r="K2693" s="5"/>
      <c r="L2693" s="5"/>
      <c r="M2693" s="5"/>
      <c r="N2693" s="5"/>
      <c r="O2693" s="0" t="s">
        <v>14286</v>
      </c>
      <c r="P2693" s="0" t="s">
        <v>14287</v>
      </c>
      <c r="Q2693" s="0" t="s">
        <v>718</v>
      </c>
      <c r="R2693" s="0" t="s">
        <v>52</v>
      </c>
      <c r="S2693" s="0" t="n">
        <v>2.274</v>
      </c>
      <c r="T2693" s="0" t="n">
        <v>2351</v>
      </c>
      <c r="U2693" s="0" t="n">
        <v>2351</v>
      </c>
      <c r="V2693" s="0" t="n">
        <v>4673</v>
      </c>
      <c r="X2693" s="0" t="n">
        <v>514</v>
      </c>
      <c r="Y2693" s="0" t="s">
        <v>227</v>
      </c>
      <c r="Z2693" s="0" t="n">
        <v>7010</v>
      </c>
      <c r="AA2693" s="0" t="s">
        <v>14288</v>
      </c>
      <c r="AB2693" s="0" t="s">
        <v>56</v>
      </c>
      <c r="AC2693" s="0" t="n">
        <v>7</v>
      </c>
      <c r="AD2693" s="0" t="s">
        <v>14267</v>
      </c>
      <c r="AG2693" s="6" t="n">
        <v>42735</v>
      </c>
      <c r="AH2693" s="0" t="n">
        <v>115</v>
      </c>
      <c r="AI2693" s="0" t="n">
        <v>121</v>
      </c>
      <c r="AJ2693" s="6" t="n">
        <v>42735</v>
      </c>
      <c r="AK2693" s="0" t="n">
        <v>6.028</v>
      </c>
      <c r="AL2693" s="6" t="n">
        <v>42735</v>
      </c>
      <c r="AM2693" s="0" t="n">
        <v>4.088</v>
      </c>
      <c r="AN2693" s="0" t="n">
        <v>4.31</v>
      </c>
      <c r="AO2693" s="0" t="n">
        <v>1.399</v>
      </c>
      <c r="AP2693" s="0" t="n">
        <v>1.564</v>
      </c>
      <c r="AQ2693" s="0" t="s">
        <v>14268</v>
      </c>
      <c r="AR2693" s="0" t="s">
        <v>58</v>
      </c>
      <c r="AS2693" s="0" t="s">
        <v>227</v>
      </c>
      <c r="AT2693" s="0" t="n">
        <v>84</v>
      </c>
      <c r="AU2693" s="0" t="n">
        <v>12</v>
      </c>
      <c r="AX2693" s="0" t="s">
        <v>14269</v>
      </c>
    </row>
    <row r="2694" customFormat="false" ht="15" hidden="false" customHeight="false" outlineLevel="0" collapsed="false">
      <c r="A2694" s="0" t="s">
        <v>14289</v>
      </c>
      <c r="B2694" s="0" t="s">
        <v>14263</v>
      </c>
      <c r="C2694" s="0" t="s">
        <v>14290</v>
      </c>
      <c r="E2694" s="1" t="s">
        <v>14290</v>
      </c>
      <c r="G2694" s="5" t="s">
        <v>14290</v>
      </c>
      <c r="H2694" s="5" t="s">
        <v>14291</v>
      </c>
      <c r="I2694" s="5"/>
      <c r="J2694" s="5"/>
      <c r="K2694" s="5"/>
      <c r="L2694" s="5"/>
      <c r="M2694" s="5"/>
      <c r="N2694" s="5"/>
      <c r="O2694" s="0" t="s">
        <v>14292</v>
      </c>
      <c r="P2694" s="0" t="s">
        <v>14293</v>
      </c>
      <c r="Q2694" s="0" t="s">
        <v>51</v>
      </c>
      <c r="R2694" s="0" t="s">
        <v>52</v>
      </c>
      <c r="S2694" s="0" t="n">
        <v>582</v>
      </c>
      <c r="T2694" s="0" t="n">
        <v>4211</v>
      </c>
      <c r="U2694" s="0" t="n">
        <v>4211</v>
      </c>
      <c r="X2694" s="0" t="n">
        <v>0</v>
      </c>
      <c r="Y2694" s="0" t="s">
        <v>67</v>
      </c>
      <c r="Z2694" s="0" t="n">
        <v>6420</v>
      </c>
      <c r="AA2694" s="0" t="s">
        <v>120</v>
      </c>
      <c r="AB2694" s="0" t="s">
        <v>56</v>
      </c>
      <c r="AD2694" s="0" t="s">
        <v>14294</v>
      </c>
      <c r="AG2694" s="6" t="n">
        <v>42735</v>
      </c>
      <c r="AH2694" s="0" t="n">
        <v>92</v>
      </c>
      <c r="AI2694" s="0" t="n">
        <v>97</v>
      </c>
      <c r="AJ2694" s="6" t="n">
        <v>42735</v>
      </c>
      <c r="AK2694" s="0" t="s">
        <v>56</v>
      </c>
      <c r="AM2694" s="0" t="n">
        <v>2.716</v>
      </c>
      <c r="AN2694" s="0" t="n">
        <v>2.863</v>
      </c>
      <c r="AO2694" s="0" t="s">
        <v>56</v>
      </c>
      <c r="AP2694" s="0" t="s">
        <v>56</v>
      </c>
      <c r="AQ2694" s="0" t="s">
        <v>70</v>
      </c>
      <c r="AR2694" s="0" t="s">
        <v>70</v>
      </c>
      <c r="AS2694" s="0" t="s">
        <v>67</v>
      </c>
      <c r="AT2694" s="0" t="n">
        <v>88</v>
      </c>
      <c r="AU2694" s="0" t="n">
        <v>0</v>
      </c>
      <c r="AX2694" s="0" t="s">
        <v>14269</v>
      </c>
    </row>
    <row r="2695" customFormat="false" ht="15" hidden="false" customHeight="false" outlineLevel="0" collapsed="false">
      <c r="A2695" s="0" t="s">
        <v>14295</v>
      </c>
      <c r="B2695" s="0" t="s">
        <v>14263</v>
      </c>
      <c r="C2695" s="0" t="s">
        <v>14296</v>
      </c>
      <c r="E2695" s="1" t="s">
        <v>14296</v>
      </c>
      <c r="G2695" s="5" t="s">
        <v>14296</v>
      </c>
      <c r="H2695" s="5"/>
      <c r="I2695" s="5"/>
      <c r="J2695" s="5"/>
      <c r="K2695" s="5"/>
      <c r="L2695" s="5"/>
      <c r="M2695" s="5"/>
      <c r="N2695" s="5"/>
      <c r="O2695" s="0" t="s">
        <v>14297</v>
      </c>
      <c r="P2695" s="0" t="s">
        <v>14298</v>
      </c>
      <c r="Q2695" s="0" t="s">
        <v>51</v>
      </c>
      <c r="R2695" s="0" t="s">
        <v>52</v>
      </c>
      <c r="S2695" s="0" t="n">
        <v>2.597</v>
      </c>
      <c r="T2695" s="0" t="n">
        <v>6110</v>
      </c>
      <c r="U2695" s="0" t="n">
        <v>6110</v>
      </c>
      <c r="V2695" s="0" t="n">
        <v>5520</v>
      </c>
      <c r="W2695" s="0" t="s">
        <v>14299</v>
      </c>
      <c r="X2695" s="0" t="n">
        <v>951</v>
      </c>
      <c r="Y2695" s="0" t="s">
        <v>67</v>
      </c>
      <c r="Z2695" s="0" t="s">
        <v>120</v>
      </c>
      <c r="AA2695" s="0" t="s">
        <v>120</v>
      </c>
      <c r="AB2695" s="0" t="s">
        <v>56</v>
      </c>
      <c r="AC2695" s="0" t="s">
        <v>120</v>
      </c>
      <c r="AD2695" s="0" t="s">
        <v>14267</v>
      </c>
      <c r="AE2695" s="0" t="s">
        <v>14300</v>
      </c>
      <c r="AF2695" s="0" t="n">
        <v>-213</v>
      </c>
      <c r="AG2695" s="0" t="n">
        <v>-231</v>
      </c>
      <c r="AH2695" s="6" t="n">
        <v>42369</v>
      </c>
      <c r="AI2695" s="0" t="n">
        <v>9.207</v>
      </c>
      <c r="AJ2695" s="6" t="n">
        <v>42369</v>
      </c>
      <c r="AK2695" s="0" t="n">
        <v>7.947</v>
      </c>
      <c r="AL2695" s="0" t="n">
        <v>8.652</v>
      </c>
      <c r="AM2695" s="0" t="s">
        <v>56</v>
      </c>
      <c r="AN2695" s="0" t="s">
        <v>56</v>
      </c>
      <c r="AO2695" s="0" t="s">
        <v>70</v>
      </c>
      <c r="AP2695" s="0" t="s">
        <v>70</v>
      </c>
      <c r="AQ2695" s="0" t="s">
        <v>67</v>
      </c>
      <c r="AR2695" s="0" t="n">
        <v>635</v>
      </c>
      <c r="AS2695" s="0" t="n">
        <v>25</v>
      </c>
      <c r="AV2695" s="0" t="s">
        <v>14269</v>
      </c>
    </row>
    <row r="2696" customFormat="false" ht="15" hidden="false" customHeight="false" outlineLevel="0" collapsed="false">
      <c r="A2696" s="0" t="s">
        <v>14301</v>
      </c>
      <c r="B2696" s="0" t="s">
        <v>14263</v>
      </c>
      <c r="C2696" s="0" t="s">
        <v>14302</v>
      </c>
      <c r="E2696" s="1" t="s">
        <v>14302</v>
      </c>
      <c r="G2696" s="5" t="s">
        <v>14302</v>
      </c>
      <c r="H2696" s="5" t="s">
        <v>14303</v>
      </c>
      <c r="I2696" s="5"/>
      <c r="J2696" s="5"/>
      <c r="K2696" s="5"/>
      <c r="L2696" s="5"/>
      <c r="M2696" s="5"/>
      <c r="N2696" s="5"/>
      <c r="O2696" s="0" t="s">
        <v>14302</v>
      </c>
      <c r="P2696" s="0" t="s">
        <v>14304</v>
      </c>
      <c r="Q2696" s="0" t="s">
        <v>51</v>
      </c>
      <c r="R2696" s="0" t="s">
        <v>52</v>
      </c>
      <c r="S2696" s="0" t="n">
        <v>250</v>
      </c>
      <c r="T2696" s="0" t="n">
        <v>6420</v>
      </c>
      <c r="U2696" s="0" t="n">
        <v>6420</v>
      </c>
      <c r="W2696" s="0" t="s">
        <v>14305</v>
      </c>
      <c r="X2696" s="0" t="n">
        <v>24</v>
      </c>
      <c r="Y2696" s="0" t="s">
        <v>512</v>
      </c>
      <c r="Z2696" s="0" t="n">
        <v>6420</v>
      </c>
      <c r="AA2696" s="0" t="s">
        <v>54</v>
      </c>
      <c r="AB2696" s="0" t="s">
        <v>54</v>
      </c>
      <c r="AD2696" s="0" t="s">
        <v>14306</v>
      </c>
      <c r="AG2696" s="6" t="n">
        <v>42369</v>
      </c>
      <c r="AH2696" s="0" t="n">
        <v>6</v>
      </c>
      <c r="AI2696" s="0" t="n">
        <v>7</v>
      </c>
      <c r="AJ2696" s="6" t="n">
        <v>42369</v>
      </c>
      <c r="AK2696" s="0" t="s">
        <v>56</v>
      </c>
      <c r="AM2696" s="0" t="n">
        <v>520</v>
      </c>
      <c r="AN2696" s="0" t="n">
        <v>567</v>
      </c>
      <c r="AO2696" s="0" t="s">
        <v>56</v>
      </c>
      <c r="AP2696" s="0" t="s">
        <v>56</v>
      </c>
      <c r="AQ2696" s="0" t="s">
        <v>70</v>
      </c>
      <c r="AR2696" s="0" t="s">
        <v>70</v>
      </c>
      <c r="AS2696" s="0" t="s">
        <v>512</v>
      </c>
      <c r="AT2696" s="0" t="n">
        <v>12</v>
      </c>
      <c r="AU2696" s="0" t="n">
        <v>12</v>
      </c>
      <c r="AX2696" s="0" t="s">
        <v>14269</v>
      </c>
    </row>
    <row r="2697" customFormat="false" ht="15" hidden="false" customHeight="false" outlineLevel="0" collapsed="false">
      <c r="A2697" s="0" t="s">
        <v>14307</v>
      </c>
      <c r="B2697" s="0" t="s">
        <v>14263</v>
      </c>
      <c r="C2697" s="0" t="s">
        <v>14308</v>
      </c>
      <c r="E2697" s="1" t="s">
        <v>14308</v>
      </c>
      <c r="G2697" s="5" t="s">
        <v>14308</v>
      </c>
      <c r="H2697" s="5"/>
      <c r="I2697" s="5"/>
      <c r="J2697" s="5"/>
      <c r="K2697" s="5"/>
      <c r="L2697" s="5"/>
      <c r="M2697" s="5"/>
      <c r="N2697" s="5"/>
      <c r="O2697" s="0" t="s">
        <v>14308</v>
      </c>
      <c r="P2697" s="0" t="s">
        <v>14309</v>
      </c>
      <c r="Q2697" s="0" t="s">
        <v>51</v>
      </c>
      <c r="R2697" s="0" t="s">
        <v>52</v>
      </c>
      <c r="S2697" s="0" t="n">
        <v>229</v>
      </c>
      <c r="T2697" s="0" t="n">
        <v>3511</v>
      </c>
      <c r="U2697" s="0" t="n">
        <v>3511</v>
      </c>
      <c r="V2697" s="0" t="n">
        <v>4329</v>
      </c>
      <c r="X2697" s="0" t="n">
        <v>285</v>
      </c>
      <c r="Y2697" s="0" t="s">
        <v>77</v>
      </c>
      <c r="Z2697" s="0" t="n">
        <v>3511</v>
      </c>
      <c r="AA2697" s="0" t="s">
        <v>54</v>
      </c>
      <c r="AB2697" s="0" t="s">
        <v>54</v>
      </c>
      <c r="AD2697" s="0" t="s">
        <v>14310</v>
      </c>
      <c r="AG2697" s="6" t="n">
        <v>42735</v>
      </c>
      <c r="AH2697" s="0" t="n">
        <v>-60</v>
      </c>
      <c r="AI2697" s="0" t="n">
        <v>-63</v>
      </c>
      <c r="AJ2697" s="6" t="n">
        <v>42735</v>
      </c>
      <c r="AK2697" s="0" t="n">
        <v>1.717</v>
      </c>
      <c r="AL2697" s="6" t="n">
        <v>42369</v>
      </c>
      <c r="AM2697" s="0" t="n">
        <v>417</v>
      </c>
      <c r="AN2697" s="0" t="n">
        <v>440</v>
      </c>
      <c r="AO2697" s="0" t="n">
        <v>36</v>
      </c>
      <c r="AP2697" s="0" t="n">
        <v>40</v>
      </c>
      <c r="AQ2697" s="0" t="s">
        <v>14268</v>
      </c>
      <c r="AR2697" s="0" t="s">
        <v>58</v>
      </c>
      <c r="AS2697" s="0" t="s">
        <v>77</v>
      </c>
      <c r="AT2697" s="0" t="n">
        <v>127</v>
      </c>
      <c r="AU2697" s="0" t="n">
        <v>165</v>
      </c>
      <c r="AX2697" s="0" t="s">
        <v>14269</v>
      </c>
    </row>
    <row r="2698" customFormat="false" ht="15" hidden="false" customHeight="false" outlineLevel="0" collapsed="false">
      <c r="A2698" s="0" t="s">
        <v>14311</v>
      </c>
      <c r="B2698" s="0" t="s">
        <v>14312</v>
      </c>
      <c r="C2698" s="0" t="s">
        <v>14313</v>
      </c>
      <c r="E2698" s="1" t="s">
        <v>14313</v>
      </c>
      <c r="G2698" s="5" t="s">
        <v>14313</v>
      </c>
      <c r="H2698" s="5"/>
      <c r="I2698" s="5"/>
      <c r="J2698" s="5"/>
      <c r="K2698" s="5"/>
      <c r="L2698" s="5"/>
      <c r="M2698" s="5"/>
      <c r="N2698" s="5"/>
      <c r="O2698" s="0" t="s">
        <v>14314</v>
      </c>
      <c r="P2698" s="0" t="s">
        <v>14315</v>
      </c>
      <c r="Q2698" s="0" t="s">
        <v>51</v>
      </c>
      <c r="R2698" s="0" t="s">
        <v>52</v>
      </c>
      <c r="S2698" s="0" t="n">
        <v>100.852</v>
      </c>
      <c r="T2698" s="0" t="n">
        <v>4950</v>
      </c>
      <c r="U2698" s="0" t="n">
        <v>4950</v>
      </c>
      <c r="W2698" s="0" t="s">
        <v>14316</v>
      </c>
      <c r="X2698" s="0" t="n">
        <v>996</v>
      </c>
      <c r="Y2698" s="0" t="s">
        <v>227</v>
      </c>
      <c r="Z2698" s="0" t="n">
        <v>8411</v>
      </c>
      <c r="AA2698" s="0" t="s">
        <v>120</v>
      </c>
      <c r="AB2698" s="0" t="s">
        <v>694</v>
      </c>
      <c r="AC2698" s="0" t="s">
        <v>120</v>
      </c>
      <c r="AD2698" s="0" t="s">
        <v>14317</v>
      </c>
      <c r="AG2698" s="6" t="n">
        <v>42735</v>
      </c>
      <c r="AH2698" s="0" t="n">
        <v>14.884</v>
      </c>
      <c r="AI2698" s="0" t="n">
        <v>15.689</v>
      </c>
      <c r="AJ2698" s="6" t="n">
        <v>42735</v>
      </c>
      <c r="AK2698" s="0" t="n">
        <v>456</v>
      </c>
      <c r="AL2698" s="6" t="n">
        <v>42735</v>
      </c>
      <c r="AM2698" s="0" t="n">
        <v>264.613</v>
      </c>
      <c r="AN2698" s="0" t="n">
        <v>278.928</v>
      </c>
      <c r="AO2698" s="0" t="n">
        <v>44.45</v>
      </c>
      <c r="AP2698" s="0" t="n">
        <v>49.666</v>
      </c>
      <c r="AQ2698" s="0" t="s">
        <v>14318</v>
      </c>
      <c r="AR2698" s="0" t="s">
        <v>58</v>
      </c>
      <c r="AS2698" s="0" t="s">
        <v>227</v>
      </c>
      <c r="AT2698" s="0" t="n">
        <v>6980</v>
      </c>
      <c r="AU2698" s="0" t="n">
        <v>261</v>
      </c>
      <c r="AV2698" s="0" t="s">
        <v>14319</v>
      </c>
      <c r="AW2698" s="0" t="s">
        <v>14319</v>
      </c>
      <c r="AX2698" s="0" t="s">
        <v>14319</v>
      </c>
    </row>
    <row r="2699" customFormat="false" ht="15" hidden="false" customHeight="false" outlineLevel="0" collapsed="false">
      <c r="A2699" s="0" t="s">
        <v>14320</v>
      </c>
      <c r="B2699" s="0" t="s">
        <v>14312</v>
      </c>
      <c r="C2699" s="0" t="s">
        <v>14321</v>
      </c>
      <c r="E2699" s="1" t="s">
        <v>14321</v>
      </c>
      <c r="G2699" s="5" t="s">
        <v>14321</v>
      </c>
      <c r="H2699" s="5"/>
      <c r="I2699" s="5"/>
      <c r="J2699" s="5"/>
      <c r="K2699" s="5"/>
      <c r="L2699" s="5"/>
      <c r="M2699" s="5"/>
      <c r="N2699" s="5"/>
      <c r="O2699" s="0" t="s">
        <v>14314</v>
      </c>
      <c r="P2699" s="0" t="s">
        <v>14315</v>
      </c>
      <c r="Q2699" s="0" t="s">
        <v>51</v>
      </c>
      <c r="R2699" s="0" t="s">
        <v>52</v>
      </c>
      <c r="S2699" s="0" t="n">
        <v>82.233</v>
      </c>
      <c r="T2699" s="0" t="n">
        <v>1920</v>
      </c>
      <c r="U2699" s="0" t="n">
        <v>1920</v>
      </c>
      <c r="W2699" s="0" t="s">
        <v>14322</v>
      </c>
      <c r="X2699" s="0" t="n">
        <v>998</v>
      </c>
      <c r="Y2699" s="0" t="s">
        <v>67</v>
      </c>
      <c r="Z2699" s="0" t="n">
        <v>8411</v>
      </c>
      <c r="AA2699" s="0" t="s">
        <v>120</v>
      </c>
      <c r="AB2699" s="0" t="s">
        <v>56</v>
      </c>
      <c r="AC2699" s="0" t="s">
        <v>120</v>
      </c>
      <c r="AD2699" s="0" t="s">
        <v>14317</v>
      </c>
      <c r="AG2699" s="6" t="n">
        <v>42735</v>
      </c>
      <c r="AH2699" s="0" t="n">
        <v>2.831</v>
      </c>
      <c r="AI2699" s="0" t="n">
        <v>2.984</v>
      </c>
      <c r="AJ2699" s="6" t="n">
        <v>42735</v>
      </c>
      <c r="AK2699" s="0" t="s">
        <v>56</v>
      </c>
      <c r="AM2699" s="0" t="n">
        <v>172.51</v>
      </c>
      <c r="AN2699" s="0" t="n">
        <v>181.842</v>
      </c>
      <c r="AO2699" s="0" t="n">
        <v>53.827</v>
      </c>
      <c r="AP2699" s="0" t="n">
        <v>60.143</v>
      </c>
      <c r="AQ2699" s="0" t="s">
        <v>14318</v>
      </c>
      <c r="AR2699" s="0" t="s">
        <v>58</v>
      </c>
      <c r="AS2699" s="0" t="s">
        <v>67</v>
      </c>
      <c r="AT2699" s="0" t="n">
        <v>6980</v>
      </c>
      <c r="AU2699" s="0" t="n">
        <v>148</v>
      </c>
      <c r="AW2699" s="0" t="s">
        <v>14323</v>
      </c>
      <c r="AX2699" s="0" t="s">
        <v>14319</v>
      </c>
      <c r="AY2699" s="0" t="s">
        <v>14324</v>
      </c>
    </row>
    <row r="2700" customFormat="false" ht="15" hidden="false" customHeight="false" outlineLevel="0" collapsed="false">
      <c r="A2700" s="0" t="s">
        <v>14325</v>
      </c>
      <c r="B2700" s="0" t="s">
        <v>14312</v>
      </c>
      <c r="C2700" s="0" t="s">
        <v>14326</v>
      </c>
      <c r="E2700" s="1" t="s">
        <v>14326</v>
      </c>
      <c r="G2700" s="5" t="s">
        <v>14326</v>
      </c>
      <c r="H2700" s="5"/>
      <c r="I2700" s="5"/>
      <c r="J2700" s="5"/>
      <c r="K2700" s="5"/>
      <c r="L2700" s="5"/>
      <c r="M2700" s="5"/>
      <c r="N2700" s="5"/>
      <c r="O2700" s="0" t="s">
        <v>14326</v>
      </c>
      <c r="P2700" s="0" t="s">
        <v>14327</v>
      </c>
      <c r="Q2700" s="0" t="s">
        <v>51</v>
      </c>
      <c r="R2700" s="0" t="s">
        <v>52</v>
      </c>
      <c r="S2700" s="0" t="n">
        <v>86.174</v>
      </c>
      <c r="T2700" s="0" t="n">
        <v>910</v>
      </c>
      <c r="U2700" s="0" t="n">
        <v>910</v>
      </c>
      <c r="V2700" s="0" t="n">
        <v>1920</v>
      </c>
      <c r="W2700" s="0" t="s">
        <v>14328</v>
      </c>
      <c r="X2700" s="0" t="n">
        <v>995</v>
      </c>
      <c r="Y2700" s="0" t="s">
        <v>53</v>
      </c>
      <c r="Z2700" s="0" t="n">
        <v>910</v>
      </c>
      <c r="AA2700" s="0" t="s">
        <v>54</v>
      </c>
      <c r="AB2700" s="0" t="s">
        <v>54</v>
      </c>
      <c r="AD2700" s="0" t="s">
        <v>14317</v>
      </c>
      <c r="AG2700" s="6" t="n">
        <v>42735</v>
      </c>
      <c r="AH2700" s="0" t="n">
        <v>3.234</v>
      </c>
      <c r="AI2700" s="0" t="n">
        <v>3.409</v>
      </c>
      <c r="AJ2700" s="6" t="n">
        <v>42735</v>
      </c>
      <c r="AK2700" s="0" t="s">
        <v>56</v>
      </c>
      <c r="AM2700" s="0" t="n">
        <v>78.43</v>
      </c>
      <c r="AN2700" s="0" t="n">
        <v>82.673</v>
      </c>
      <c r="AO2700" s="0" t="n">
        <v>37.237</v>
      </c>
      <c r="AP2700" s="0" t="n">
        <v>41.607</v>
      </c>
      <c r="AQ2700" s="0" t="s">
        <v>14318</v>
      </c>
      <c r="AR2700" s="0" t="s">
        <v>58</v>
      </c>
      <c r="AS2700" s="0" t="s">
        <v>53</v>
      </c>
      <c r="AT2700" s="0" t="n">
        <v>327</v>
      </c>
      <c r="AU2700" s="0" t="n">
        <v>346</v>
      </c>
      <c r="AV2700" s="0" t="s">
        <v>14329</v>
      </c>
      <c r="AX2700" s="0" t="s">
        <v>14319</v>
      </c>
      <c r="AY2700" s="0" t="s">
        <v>14330</v>
      </c>
    </row>
    <row r="2701" customFormat="false" ht="15" hidden="false" customHeight="false" outlineLevel="0" collapsed="false">
      <c r="A2701" s="0" t="s">
        <v>14331</v>
      </c>
      <c r="B2701" s="0" t="s">
        <v>14312</v>
      </c>
      <c r="C2701" s="0" t="s">
        <v>14332</v>
      </c>
      <c r="E2701" s="1" t="s">
        <v>14332</v>
      </c>
      <c r="G2701" s="5" t="s">
        <v>14332</v>
      </c>
      <c r="H2701" s="5"/>
      <c r="I2701" s="5"/>
      <c r="J2701" s="5"/>
      <c r="K2701" s="5"/>
      <c r="L2701" s="5"/>
      <c r="M2701" s="5"/>
      <c r="N2701" s="5"/>
      <c r="O2701" s="0" t="s">
        <v>14333</v>
      </c>
      <c r="P2701" s="0" t="s">
        <v>14334</v>
      </c>
      <c r="Q2701" s="0" t="s">
        <v>51</v>
      </c>
      <c r="R2701" s="0" t="s">
        <v>52</v>
      </c>
      <c r="S2701" s="0" t="n">
        <v>2.229</v>
      </c>
      <c r="T2701" s="0" t="n">
        <v>3511</v>
      </c>
      <c r="U2701" s="0" t="n">
        <v>3511</v>
      </c>
      <c r="W2701" s="0" t="s">
        <v>14335</v>
      </c>
      <c r="X2701" s="0" t="n">
        <v>163</v>
      </c>
      <c r="Y2701" s="0" t="s">
        <v>67</v>
      </c>
      <c r="Z2701" s="0" t="n">
        <v>3511</v>
      </c>
      <c r="AA2701" s="0" t="s">
        <v>14336</v>
      </c>
      <c r="AB2701" s="0" t="s">
        <v>56</v>
      </c>
      <c r="AC2701" s="0" t="n">
        <v>4.356</v>
      </c>
      <c r="AD2701" s="0" t="s">
        <v>14337</v>
      </c>
      <c r="AG2701" s="6" t="n">
        <v>42735</v>
      </c>
      <c r="AH2701" s="0" t="n">
        <v>235</v>
      </c>
      <c r="AI2701" s="0" t="n">
        <v>248</v>
      </c>
      <c r="AJ2701" s="6" t="n">
        <v>42735</v>
      </c>
      <c r="AK2701" s="0" t="s">
        <v>56</v>
      </c>
      <c r="AM2701" s="0" t="n">
        <v>2.386</v>
      </c>
      <c r="AN2701" s="0" t="n">
        <v>2.515</v>
      </c>
      <c r="AO2701" s="0" t="n">
        <v>1.376</v>
      </c>
      <c r="AP2701" s="0" t="n">
        <v>1.537</v>
      </c>
      <c r="AQ2701" s="0" t="s">
        <v>14318</v>
      </c>
      <c r="AR2701" s="0" t="s">
        <v>58</v>
      </c>
      <c r="AS2701" s="0" t="s">
        <v>67</v>
      </c>
      <c r="AT2701" s="0" t="n">
        <v>83</v>
      </c>
      <c r="AU2701" s="0" t="n">
        <v>44</v>
      </c>
      <c r="AX2701" s="0" t="s">
        <v>14319</v>
      </c>
    </row>
    <row r="2702" customFormat="false" ht="15" hidden="false" customHeight="false" outlineLevel="0" collapsed="false">
      <c r="A2702" s="0" t="s">
        <v>14338</v>
      </c>
      <c r="B2702" s="0" t="s">
        <v>14312</v>
      </c>
      <c r="C2702" s="0" t="s">
        <v>14339</v>
      </c>
      <c r="E2702" s="1" t="s">
        <v>14339</v>
      </c>
      <c r="G2702" s="5" t="s">
        <v>14339</v>
      </c>
      <c r="H2702" s="5"/>
      <c r="I2702" s="5"/>
      <c r="J2702" s="5"/>
      <c r="K2702" s="5"/>
      <c r="L2702" s="5"/>
      <c r="M2702" s="5"/>
      <c r="N2702" s="5"/>
      <c r="O2702" s="0" t="s">
        <v>14314</v>
      </c>
      <c r="P2702" s="0" t="s">
        <v>14315</v>
      </c>
      <c r="Q2702" s="0" t="s">
        <v>51</v>
      </c>
      <c r="R2702" s="0" t="s">
        <v>52</v>
      </c>
      <c r="S2702" s="0" t="n">
        <v>4.509</v>
      </c>
      <c r="T2702" s="0" t="n">
        <v>3511</v>
      </c>
      <c r="U2702" s="0" t="n">
        <v>3511</v>
      </c>
      <c r="X2702" s="0" t="n">
        <v>999</v>
      </c>
      <c r="Y2702" s="0" t="s">
        <v>67</v>
      </c>
      <c r="Z2702" s="0" t="n">
        <v>8411</v>
      </c>
      <c r="AA2702" s="0" t="s">
        <v>120</v>
      </c>
      <c r="AB2702" s="0" t="s">
        <v>56</v>
      </c>
      <c r="AC2702" s="0" t="s">
        <v>120</v>
      </c>
      <c r="AD2702" s="0" t="s">
        <v>14317</v>
      </c>
      <c r="AG2702" s="6" t="n">
        <v>42735</v>
      </c>
      <c r="AH2702" s="0" t="n">
        <v>1.066</v>
      </c>
      <c r="AI2702" s="0" t="n">
        <v>1.124</v>
      </c>
      <c r="AJ2702" s="6" t="n">
        <v>42735</v>
      </c>
      <c r="AK2702" s="0" t="s">
        <v>56</v>
      </c>
      <c r="AM2702" s="0" t="n">
        <v>17.159</v>
      </c>
      <c r="AN2702" s="0" t="n">
        <v>18.087</v>
      </c>
      <c r="AO2702" s="0" t="n">
        <v>3.293</v>
      </c>
      <c r="AP2702" s="0" t="n">
        <v>3.68</v>
      </c>
      <c r="AQ2702" s="0" t="s">
        <v>14318</v>
      </c>
      <c r="AR2702" s="0" t="s">
        <v>58</v>
      </c>
      <c r="AS2702" s="0" t="s">
        <v>67</v>
      </c>
      <c r="AT2702" s="0" t="n">
        <v>6980</v>
      </c>
      <c r="AU2702" s="0" t="n">
        <v>26</v>
      </c>
      <c r="AX2702" s="0" t="s">
        <v>14319</v>
      </c>
    </row>
    <row r="2703" customFormat="false" ht="15" hidden="false" customHeight="false" outlineLevel="0" collapsed="false">
      <c r="A2703" s="0" t="s">
        <v>14340</v>
      </c>
      <c r="B2703" s="0" t="s">
        <v>14341</v>
      </c>
      <c r="C2703" s="0" t="s">
        <v>14342</v>
      </c>
      <c r="E2703" s="1" t="s">
        <v>14342</v>
      </c>
      <c r="G2703" s="5" t="s">
        <v>14342</v>
      </c>
      <c r="H2703" s="5"/>
      <c r="I2703" s="5"/>
      <c r="J2703" s="5"/>
      <c r="K2703" s="5"/>
      <c r="L2703" s="5"/>
      <c r="M2703" s="5"/>
      <c r="N2703" s="5"/>
      <c r="O2703" s="0" t="s">
        <v>14343</v>
      </c>
      <c r="P2703" s="0" t="s">
        <v>14344</v>
      </c>
      <c r="Q2703" s="0" t="s">
        <v>51</v>
      </c>
      <c r="R2703" s="0" t="s">
        <v>52</v>
      </c>
      <c r="S2703" s="0" t="n">
        <v>370</v>
      </c>
      <c r="T2703" s="0" t="n">
        <v>610</v>
      </c>
      <c r="U2703" s="0" t="n">
        <v>610</v>
      </c>
      <c r="V2703" s="0" t="n">
        <v>1920</v>
      </c>
      <c r="X2703" s="0" t="n">
        <v>945</v>
      </c>
      <c r="Y2703" s="0" t="s">
        <v>67</v>
      </c>
      <c r="Z2703" s="0" t="s">
        <v>120</v>
      </c>
      <c r="AA2703" s="0" t="s">
        <v>54</v>
      </c>
      <c r="AB2703" s="0" t="s">
        <v>54</v>
      </c>
      <c r="AC2703" s="0" t="s">
        <v>120</v>
      </c>
      <c r="AD2703" s="0" t="s">
        <v>14345</v>
      </c>
      <c r="AG2703" s="6" t="n">
        <v>42735</v>
      </c>
      <c r="AH2703" s="0" t="s">
        <v>56</v>
      </c>
      <c r="AI2703" s="0" t="s">
        <v>56</v>
      </c>
      <c r="AK2703" s="0" t="n">
        <v>65</v>
      </c>
      <c r="AL2703" s="6" t="n">
        <v>42735</v>
      </c>
      <c r="AM2703" s="0" t="s">
        <v>56</v>
      </c>
      <c r="AN2703" s="0" t="s">
        <v>56</v>
      </c>
      <c r="AO2703" s="0" t="s">
        <v>56</v>
      </c>
      <c r="AP2703" s="0" t="s">
        <v>56</v>
      </c>
      <c r="AQ2703" s="0" t="s">
        <v>70</v>
      </c>
      <c r="AR2703" s="0" t="s">
        <v>70</v>
      </c>
      <c r="AS2703" s="0" t="s">
        <v>67</v>
      </c>
      <c r="AT2703" s="0" t="n">
        <v>438</v>
      </c>
      <c r="AU2703" s="0" t="n">
        <v>60</v>
      </c>
      <c r="AX2703" s="0" t="s">
        <v>14346</v>
      </c>
      <c r="AY2703" s="0" t="s">
        <v>14347</v>
      </c>
    </row>
    <row r="2704" customFormat="false" ht="15" hidden="false" customHeight="false" outlineLevel="0" collapsed="false">
      <c r="A2704" s="0" t="s">
        <v>14348</v>
      </c>
      <c r="B2704" s="0" t="s">
        <v>14341</v>
      </c>
      <c r="C2704" s="0" t="s">
        <v>14349</v>
      </c>
      <c r="E2704" s="1" t="s">
        <v>14349</v>
      </c>
      <c r="G2704" s="5" t="s">
        <v>14349</v>
      </c>
      <c r="H2704" s="5"/>
      <c r="I2704" s="5"/>
      <c r="J2704" s="5"/>
      <c r="K2704" s="5"/>
      <c r="L2704" s="5"/>
      <c r="M2704" s="5"/>
      <c r="N2704" s="5"/>
      <c r="O2704" s="0" t="s">
        <v>14343</v>
      </c>
      <c r="P2704" s="0" t="s">
        <v>14344</v>
      </c>
      <c r="Q2704" s="0" t="s">
        <v>51</v>
      </c>
      <c r="R2704" s="0" t="s">
        <v>52</v>
      </c>
      <c r="S2704" s="0" t="n">
        <v>35.558</v>
      </c>
      <c r="T2704" s="0" t="n">
        <v>2014</v>
      </c>
      <c r="U2704" s="0" t="n">
        <v>2014</v>
      </c>
      <c r="V2704" s="0" t="n">
        <v>2015</v>
      </c>
      <c r="X2704" s="0" t="n">
        <v>611</v>
      </c>
      <c r="Y2704" s="0" t="s">
        <v>67</v>
      </c>
      <c r="Z2704" s="0" t="s">
        <v>120</v>
      </c>
      <c r="AA2704" s="0" t="s">
        <v>120</v>
      </c>
      <c r="AB2704" s="0" t="s">
        <v>56</v>
      </c>
      <c r="AC2704" s="0" t="s">
        <v>120</v>
      </c>
      <c r="AD2704" s="0" t="s">
        <v>14350</v>
      </c>
      <c r="AG2704" s="6" t="n">
        <v>42735</v>
      </c>
      <c r="AH2704" s="0" t="n">
        <v>4.513</v>
      </c>
      <c r="AI2704" s="0" t="n">
        <v>4.757</v>
      </c>
      <c r="AJ2704" s="6" t="n">
        <v>42735</v>
      </c>
      <c r="AK2704" s="0" t="n">
        <v>40</v>
      </c>
      <c r="AL2704" s="6" t="n">
        <v>42735</v>
      </c>
      <c r="AM2704" s="0" t="n">
        <v>80.168</v>
      </c>
      <c r="AN2704" s="0" t="n">
        <v>84.505</v>
      </c>
      <c r="AO2704" s="0" t="n">
        <v>73.261</v>
      </c>
      <c r="AP2704" s="0" t="n">
        <v>81.859</v>
      </c>
      <c r="AQ2704" s="0" t="s">
        <v>14351</v>
      </c>
      <c r="AR2704" s="0" t="s">
        <v>58</v>
      </c>
      <c r="AS2704" s="0" t="s">
        <v>67</v>
      </c>
      <c r="AT2704" s="0" t="n">
        <v>438</v>
      </c>
      <c r="AU2704" s="0" t="n">
        <v>92</v>
      </c>
      <c r="AV2704" s="0" t="s">
        <v>14352</v>
      </c>
      <c r="AX2704" s="0" t="s">
        <v>14346</v>
      </c>
      <c r="AY2704" s="0" t="s">
        <v>14353</v>
      </c>
    </row>
    <row r="2705" customFormat="false" ht="15" hidden="false" customHeight="false" outlineLevel="0" collapsed="false">
      <c r="A2705" s="0" t="s">
        <v>14354</v>
      </c>
      <c r="B2705" s="0" t="s">
        <v>14341</v>
      </c>
      <c r="C2705" s="0" t="s">
        <v>14355</v>
      </c>
      <c r="E2705" s="1" t="s">
        <v>14355</v>
      </c>
      <c r="G2705" s="5" t="s">
        <v>14355</v>
      </c>
      <c r="H2705" s="5" t="s">
        <v>14356</v>
      </c>
      <c r="I2705" s="5"/>
      <c r="J2705" s="5"/>
      <c r="K2705" s="5"/>
      <c r="L2705" s="5"/>
      <c r="M2705" s="5"/>
      <c r="N2705" s="5"/>
      <c r="O2705" s="0" t="s">
        <v>14355</v>
      </c>
      <c r="P2705" s="0" t="s">
        <v>14357</v>
      </c>
      <c r="Q2705" s="0" t="s">
        <v>51</v>
      </c>
      <c r="R2705" s="0" t="s">
        <v>52</v>
      </c>
      <c r="S2705" s="0" t="n">
        <v>4.061</v>
      </c>
      <c r="T2705" s="0" t="n">
        <v>2059</v>
      </c>
      <c r="U2705" s="0" t="n">
        <v>2059</v>
      </c>
      <c r="V2705" s="0" t="n">
        <v>2229</v>
      </c>
      <c r="X2705" s="0" t="n">
        <v>235</v>
      </c>
      <c r="Y2705" s="0" t="s">
        <v>53</v>
      </c>
      <c r="Z2705" s="0" t="n">
        <v>2059</v>
      </c>
      <c r="AA2705" s="0" t="s">
        <v>54</v>
      </c>
      <c r="AB2705" s="0" t="s">
        <v>54</v>
      </c>
      <c r="AD2705" s="0" t="s">
        <v>14350</v>
      </c>
      <c r="AG2705" s="6" t="n">
        <v>42735</v>
      </c>
      <c r="AH2705" s="0" t="n">
        <v>53</v>
      </c>
      <c r="AI2705" s="0" t="n">
        <v>56</v>
      </c>
      <c r="AJ2705" s="6" t="n">
        <v>42735</v>
      </c>
      <c r="AK2705" s="0" t="s">
        <v>56</v>
      </c>
      <c r="AM2705" s="0" t="n">
        <v>10.963</v>
      </c>
      <c r="AN2705" s="0" t="n">
        <v>11.556</v>
      </c>
      <c r="AO2705" s="0" t="n">
        <v>2.254</v>
      </c>
      <c r="AP2705" s="0" t="n">
        <v>2.519</v>
      </c>
      <c r="AQ2705" s="0" t="s">
        <v>14351</v>
      </c>
      <c r="AR2705" s="0" t="s">
        <v>58</v>
      </c>
      <c r="AS2705" s="0" t="s">
        <v>53</v>
      </c>
      <c r="AT2705" s="0" t="n">
        <v>98</v>
      </c>
      <c r="AU2705" s="0" t="n">
        <v>106</v>
      </c>
      <c r="AV2705" s="0" t="s">
        <v>14350</v>
      </c>
      <c r="AX2705" s="0" t="s">
        <v>14346</v>
      </c>
    </row>
    <row r="2706" customFormat="false" ht="15" hidden="false" customHeight="false" outlineLevel="0" collapsed="false">
      <c r="A2706" s="0" t="s">
        <v>14358</v>
      </c>
      <c r="B2706" s="0" t="s">
        <v>14359</v>
      </c>
      <c r="C2706" s="0" t="s">
        <v>14360</v>
      </c>
      <c r="E2706" s="1" t="s">
        <v>14360</v>
      </c>
      <c r="G2706" s="5" t="s">
        <v>14360</v>
      </c>
      <c r="H2706" s="5"/>
      <c r="I2706" s="5"/>
      <c r="J2706" s="5"/>
      <c r="K2706" s="5"/>
      <c r="L2706" s="5"/>
      <c r="M2706" s="5"/>
      <c r="N2706" s="5"/>
      <c r="O2706" s="0" t="s">
        <v>14360</v>
      </c>
      <c r="P2706" s="0" t="s">
        <v>14361</v>
      </c>
      <c r="Q2706" s="0" t="s">
        <v>451</v>
      </c>
      <c r="R2706" s="0" t="s">
        <v>52</v>
      </c>
      <c r="S2706" s="0" t="n">
        <v>4.498</v>
      </c>
      <c r="T2706" s="0" t="n">
        <v>6419</v>
      </c>
      <c r="U2706" s="0" t="n">
        <v>6419</v>
      </c>
      <c r="V2706" s="0" t="n">
        <v>6492</v>
      </c>
      <c r="X2706" s="0" t="n">
        <v>1.335</v>
      </c>
      <c r="Y2706" s="0" t="s">
        <v>53</v>
      </c>
      <c r="Z2706" s="0" t="n">
        <v>6419</v>
      </c>
      <c r="AA2706" s="0" t="s">
        <v>54</v>
      </c>
      <c r="AB2706" s="0" t="s">
        <v>54</v>
      </c>
      <c r="AC2706" s="0" t="n">
        <v>11.759</v>
      </c>
      <c r="AD2706" s="0" t="s">
        <v>14362</v>
      </c>
      <c r="AG2706" s="6" t="n">
        <v>42735</v>
      </c>
      <c r="AH2706" s="0" t="n">
        <v>1.701</v>
      </c>
      <c r="AI2706" s="0" t="n">
        <v>1.793</v>
      </c>
      <c r="AJ2706" s="6" t="n">
        <v>42735</v>
      </c>
      <c r="AK2706" s="0" t="n">
        <v>11.759</v>
      </c>
      <c r="AL2706" s="6" t="n">
        <v>42735</v>
      </c>
      <c r="AM2706" s="0" t="n">
        <v>275.068</v>
      </c>
      <c r="AN2706" s="0" t="n">
        <v>289.949</v>
      </c>
      <c r="AO2706" s="0" t="n">
        <v>23.499</v>
      </c>
      <c r="AP2706" s="0" t="n">
        <v>26.256</v>
      </c>
      <c r="AQ2706" s="0" t="s">
        <v>13636</v>
      </c>
      <c r="AR2706" s="0" t="s">
        <v>58</v>
      </c>
      <c r="AS2706" s="0" t="s">
        <v>53</v>
      </c>
      <c r="AT2706" s="0" t="n">
        <v>48</v>
      </c>
      <c r="AU2706" s="0" t="n">
        <v>889</v>
      </c>
      <c r="AX2706" s="0" t="s">
        <v>4818</v>
      </c>
      <c r="AY2706" s="0" t="s">
        <v>14363</v>
      </c>
    </row>
    <row r="2707" customFormat="false" ht="15" hidden="false" customHeight="false" outlineLevel="0" collapsed="false">
      <c r="A2707" s="0" t="s">
        <v>14364</v>
      </c>
      <c r="B2707" s="0" t="s">
        <v>14359</v>
      </c>
      <c r="C2707" s="0" t="s">
        <v>14365</v>
      </c>
      <c r="E2707" s="1" t="s">
        <v>14365</v>
      </c>
      <c r="G2707" s="5" t="s">
        <v>14365</v>
      </c>
      <c r="H2707" s="5"/>
      <c r="I2707" s="5"/>
      <c r="J2707" s="5"/>
      <c r="K2707" s="5"/>
      <c r="L2707" s="5"/>
      <c r="M2707" s="5"/>
      <c r="N2707" s="5"/>
      <c r="O2707" s="0" t="s">
        <v>14365</v>
      </c>
      <c r="P2707" s="0" t="s">
        <v>14366</v>
      </c>
      <c r="Q2707" s="0" t="s">
        <v>451</v>
      </c>
      <c r="R2707" s="0" t="s">
        <v>52</v>
      </c>
      <c r="S2707" s="0" t="n">
        <v>4.594</v>
      </c>
      <c r="T2707" s="0" t="n">
        <v>6419</v>
      </c>
      <c r="U2707" s="0" t="n">
        <v>6419</v>
      </c>
      <c r="V2707" s="0" t="n">
        <v>6492</v>
      </c>
      <c r="W2707" s="0" t="s">
        <v>14367</v>
      </c>
      <c r="X2707" s="0" t="n">
        <v>1</v>
      </c>
      <c r="Y2707" s="0" t="s">
        <v>53</v>
      </c>
      <c r="Z2707" s="0" t="n">
        <v>6419</v>
      </c>
      <c r="AA2707" s="0" t="s">
        <v>54</v>
      </c>
      <c r="AB2707" s="0" t="s">
        <v>54</v>
      </c>
      <c r="AC2707" s="0" t="n">
        <v>14.061</v>
      </c>
      <c r="AD2707" s="0" t="s">
        <v>14368</v>
      </c>
      <c r="AG2707" s="6" t="n">
        <v>42735</v>
      </c>
      <c r="AH2707" s="0" t="n">
        <v>2.047</v>
      </c>
      <c r="AI2707" s="0" t="n">
        <v>2.158</v>
      </c>
      <c r="AJ2707" s="6" t="n">
        <v>42735</v>
      </c>
      <c r="AK2707" s="0" t="n">
        <v>14.061</v>
      </c>
      <c r="AL2707" s="6" t="n">
        <v>42735</v>
      </c>
      <c r="AM2707" s="0" t="n">
        <v>225.513</v>
      </c>
      <c r="AN2707" s="0" t="n">
        <v>237.713</v>
      </c>
      <c r="AO2707" s="0" t="n">
        <v>23.751</v>
      </c>
      <c r="AP2707" s="0" t="n">
        <v>26.538</v>
      </c>
      <c r="AQ2707" s="0" t="s">
        <v>13636</v>
      </c>
      <c r="AR2707" s="0" t="s">
        <v>58</v>
      </c>
      <c r="AS2707" s="0" t="s">
        <v>53</v>
      </c>
      <c r="AT2707" s="0" t="n">
        <v>56</v>
      </c>
      <c r="AU2707" s="0" t="n">
        <v>673</v>
      </c>
      <c r="AX2707" s="0" t="s">
        <v>4818</v>
      </c>
      <c r="AY2707" s="0" t="s">
        <v>14369</v>
      </c>
    </row>
    <row r="2708" customFormat="false" ht="15" hidden="false" customHeight="false" outlineLevel="0" collapsed="false">
      <c r="A2708" s="0" t="s">
        <v>14370</v>
      </c>
      <c r="B2708" s="0" t="s">
        <v>14359</v>
      </c>
      <c r="C2708" s="0" t="s">
        <v>14371</v>
      </c>
      <c r="E2708" s="1" t="s">
        <v>14371</v>
      </c>
      <c r="G2708" s="5" t="s">
        <v>14371</v>
      </c>
      <c r="H2708" s="5"/>
      <c r="I2708" s="5"/>
      <c r="J2708" s="5"/>
      <c r="K2708" s="5"/>
      <c r="L2708" s="5"/>
      <c r="M2708" s="5"/>
      <c r="N2708" s="5"/>
      <c r="O2708" s="0" t="s">
        <v>14371</v>
      </c>
      <c r="P2708" s="0" t="s">
        <v>14372</v>
      </c>
      <c r="Q2708" s="0" t="s">
        <v>451</v>
      </c>
      <c r="R2708" s="0" t="s">
        <v>52</v>
      </c>
      <c r="S2708" s="0" t="n">
        <v>10.34</v>
      </c>
      <c r="T2708" s="0" t="n">
        <v>6420</v>
      </c>
      <c r="U2708" s="0" t="n">
        <v>6420</v>
      </c>
      <c r="W2708" s="0" t="s">
        <v>14373</v>
      </c>
      <c r="X2708" s="0" t="n">
        <v>1.7</v>
      </c>
      <c r="Y2708" s="0" t="s">
        <v>512</v>
      </c>
      <c r="Z2708" s="0" t="n">
        <v>6420</v>
      </c>
      <c r="AA2708" s="0" t="s">
        <v>54</v>
      </c>
      <c r="AB2708" s="0" t="s">
        <v>54</v>
      </c>
      <c r="AC2708" s="0" t="n">
        <v>31.596</v>
      </c>
      <c r="AD2708" s="0" t="s">
        <v>14362</v>
      </c>
      <c r="AG2708" s="6" t="n">
        <v>42735</v>
      </c>
      <c r="AH2708" s="0" t="n">
        <v>3.766</v>
      </c>
      <c r="AI2708" s="0" t="n">
        <v>3.97</v>
      </c>
      <c r="AJ2708" s="6" t="n">
        <v>42735</v>
      </c>
      <c r="AK2708" s="0" t="n">
        <v>31.596</v>
      </c>
      <c r="AL2708" s="6" t="n">
        <v>42735</v>
      </c>
      <c r="AM2708" s="0" t="n">
        <v>615.659</v>
      </c>
      <c r="AN2708" s="0" t="n">
        <v>648.966</v>
      </c>
      <c r="AO2708" s="0" t="n">
        <v>45.039</v>
      </c>
      <c r="AP2708" s="0" t="n">
        <v>50.324</v>
      </c>
      <c r="AQ2708" s="0" t="s">
        <v>13636</v>
      </c>
      <c r="AR2708" s="0" t="s">
        <v>58</v>
      </c>
      <c r="AS2708" s="0" t="s">
        <v>512</v>
      </c>
      <c r="AT2708" s="0" t="n">
        <v>160</v>
      </c>
      <c r="AU2708" s="0" t="n">
        <v>1.638</v>
      </c>
      <c r="AX2708" s="0" t="s">
        <v>4818</v>
      </c>
      <c r="AY2708" s="0" t="s">
        <v>14374</v>
      </c>
    </row>
    <row r="2709" customFormat="false" ht="15" hidden="false" customHeight="false" outlineLevel="0" collapsed="false">
      <c r="A2709" s="0" t="s">
        <v>14375</v>
      </c>
      <c r="B2709" s="0" t="s">
        <v>14359</v>
      </c>
      <c r="C2709" s="0" t="s">
        <v>14376</v>
      </c>
      <c r="E2709" s="1" t="s">
        <v>14376</v>
      </c>
      <c r="G2709" s="5" t="s">
        <v>14376</v>
      </c>
      <c r="H2709" s="5"/>
      <c r="I2709" s="5"/>
      <c r="J2709" s="5"/>
      <c r="K2709" s="5"/>
      <c r="L2709" s="5"/>
      <c r="M2709" s="5"/>
      <c r="N2709" s="5"/>
      <c r="O2709" s="0" t="s">
        <v>14376</v>
      </c>
      <c r="P2709" s="0" t="s">
        <v>14377</v>
      </c>
      <c r="Q2709" s="0" t="s">
        <v>51</v>
      </c>
      <c r="R2709" s="0" t="s">
        <v>52</v>
      </c>
      <c r="S2709" s="0" t="n">
        <v>9.34</v>
      </c>
      <c r="T2709" s="0" t="n">
        <v>2573</v>
      </c>
      <c r="U2709" s="0" t="n">
        <v>2573</v>
      </c>
      <c r="V2709" s="0" t="n">
        <v>2849</v>
      </c>
      <c r="X2709" s="0" t="n">
        <v>991</v>
      </c>
      <c r="Y2709" s="0" t="s">
        <v>53</v>
      </c>
      <c r="Z2709" s="0" t="n">
        <v>2573</v>
      </c>
      <c r="AA2709" s="0" t="s">
        <v>54</v>
      </c>
      <c r="AB2709" s="0" t="s">
        <v>54</v>
      </c>
      <c r="AC2709" s="0" t="n">
        <v>44.769</v>
      </c>
      <c r="AD2709" s="0" t="s">
        <v>14362</v>
      </c>
      <c r="AG2709" s="6" t="n">
        <v>42735</v>
      </c>
      <c r="AH2709" s="0" t="n">
        <v>572</v>
      </c>
      <c r="AI2709" s="0" t="n">
        <v>603</v>
      </c>
      <c r="AJ2709" s="6" t="n">
        <v>42735</v>
      </c>
      <c r="AK2709" s="0" t="n">
        <v>44.769</v>
      </c>
      <c r="AL2709" s="6" t="n">
        <v>42735</v>
      </c>
      <c r="AM2709" s="0" t="n">
        <v>10.835</v>
      </c>
      <c r="AN2709" s="0" t="n">
        <v>11.421</v>
      </c>
      <c r="AO2709" s="0" t="n">
        <v>17.73</v>
      </c>
      <c r="AP2709" s="0" t="n">
        <v>19.81</v>
      </c>
      <c r="AQ2709" s="0" t="s">
        <v>13636</v>
      </c>
      <c r="AR2709" s="0" t="s">
        <v>58</v>
      </c>
      <c r="AS2709" s="0" t="s">
        <v>53</v>
      </c>
      <c r="AT2709" s="0" t="n">
        <v>456</v>
      </c>
      <c r="AU2709" s="0" t="n">
        <v>469</v>
      </c>
      <c r="AX2709" s="0" t="s">
        <v>4818</v>
      </c>
      <c r="AY2709" s="0" t="s">
        <v>14378</v>
      </c>
    </row>
    <row r="2710" customFormat="false" ht="15" hidden="false" customHeight="false" outlineLevel="0" collapsed="false">
      <c r="A2710" s="0" t="s">
        <v>14379</v>
      </c>
      <c r="B2710" s="0" t="s">
        <v>14359</v>
      </c>
      <c r="C2710" s="0" t="s">
        <v>14380</v>
      </c>
      <c r="E2710" s="1" t="s">
        <v>14380</v>
      </c>
      <c r="G2710" s="5" t="s">
        <v>14380</v>
      </c>
      <c r="H2710" s="5"/>
      <c r="I2710" s="5"/>
      <c r="J2710" s="5"/>
      <c r="K2710" s="5"/>
      <c r="L2710" s="5"/>
      <c r="M2710" s="5"/>
      <c r="N2710" s="5"/>
      <c r="O2710" s="0" t="s">
        <v>14380</v>
      </c>
      <c r="P2710" s="0" t="s">
        <v>14381</v>
      </c>
      <c r="Q2710" s="0" t="s">
        <v>51</v>
      </c>
      <c r="R2710" s="0" t="s">
        <v>52</v>
      </c>
      <c r="S2710" s="0" t="n">
        <v>16.041</v>
      </c>
      <c r="T2710" s="0" t="n">
        <v>4120</v>
      </c>
      <c r="U2710" s="0" t="n">
        <v>4120</v>
      </c>
      <c r="V2710" s="0" t="n">
        <v>4120</v>
      </c>
      <c r="X2710" s="0" t="n">
        <v>998</v>
      </c>
      <c r="Y2710" s="0" t="s">
        <v>53</v>
      </c>
      <c r="Z2710" s="0" t="n">
        <v>4120</v>
      </c>
      <c r="AA2710" s="0" t="s">
        <v>54</v>
      </c>
      <c r="AB2710" s="0" t="s">
        <v>54</v>
      </c>
      <c r="AC2710" s="0" t="n">
        <v>40.642</v>
      </c>
      <c r="AD2710" s="0" t="s">
        <v>14382</v>
      </c>
      <c r="AG2710" s="6" t="n">
        <v>42735</v>
      </c>
      <c r="AH2710" s="0" t="n">
        <v>599</v>
      </c>
      <c r="AI2710" s="0" t="n">
        <v>631</v>
      </c>
      <c r="AJ2710" s="6" t="n">
        <v>42735</v>
      </c>
      <c r="AK2710" s="0" t="n">
        <v>40.642</v>
      </c>
      <c r="AL2710" s="6" t="n">
        <v>42735</v>
      </c>
      <c r="AM2710" s="0" t="n">
        <v>11.149</v>
      </c>
      <c r="AN2710" s="0" t="n">
        <v>11.753</v>
      </c>
      <c r="AO2710" s="0" t="n">
        <v>8.51</v>
      </c>
      <c r="AP2710" s="0" t="n">
        <v>9.509</v>
      </c>
      <c r="AQ2710" s="0" t="s">
        <v>13636</v>
      </c>
      <c r="AR2710" s="0" t="s">
        <v>58</v>
      </c>
      <c r="AS2710" s="0" t="s">
        <v>53</v>
      </c>
      <c r="AT2710" s="0" t="n">
        <v>608</v>
      </c>
      <c r="AU2710" s="0" t="n">
        <v>626</v>
      </c>
      <c r="AX2710" s="0" t="s">
        <v>4818</v>
      </c>
      <c r="AY2710" s="0" t="s">
        <v>14383</v>
      </c>
    </row>
    <row r="2711" customFormat="false" ht="15" hidden="false" customHeight="false" outlineLevel="0" collapsed="false">
      <c r="A2711" s="0" t="s">
        <v>14384</v>
      </c>
      <c r="B2711" s="0" t="s">
        <v>14359</v>
      </c>
      <c r="C2711" s="0" t="s">
        <v>14385</v>
      </c>
      <c r="E2711" s="1" t="s">
        <v>14385</v>
      </c>
      <c r="G2711" s="5" t="s">
        <v>14385</v>
      </c>
      <c r="H2711" s="5"/>
      <c r="I2711" s="5"/>
      <c r="J2711" s="5"/>
      <c r="K2711" s="5"/>
      <c r="L2711" s="5"/>
      <c r="M2711" s="5"/>
      <c r="N2711" s="5"/>
      <c r="O2711" s="0" t="s">
        <v>14385</v>
      </c>
      <c r="P2711" s="0" t="s">
        <v>14386</v>
      </c>
      <c r="Q2711" s="0" t="s">
        <v>51</v>
      </c>
      <c r="R2711" s="0" t="s">
        <v>52</v>
      </c>
      <c r="S2711" s="0" t="n">
        <v>3.971</v>
      </c>
      <c r="T2711" s="0" t="n">
        <v>2830</v>
      </c>
      <c r="U2711" s="0" t="n">
        <v>2830</v>
      </c>
      <c r="V2711" s="0" t="n">
        <v>1420</v>
      </c>
      <c r="X2711" s="0" t="n">
        <v>269</v>
      </c>
      <c r="Y2711" s="0" t="s">
        <v>53</v>
      </c>
      <c r="Z2711" s="0" t="n">
        <v>2830</v>
      </c>
      <c r="AA2711" s="0" t="s">
        <v>54</v>
      </c>
      <c r="AB2711" s="0" t="s">
        <v>54</v>
      </c>
      <c r="AC2711" s="0" t="n">
        <v>13.199</v>
      </c>
      <c r="AD2711" s="0" t="s">
        <v>14387</v>
      </c>
      <c r="AG2711" s="6" t="n">
        <v>42735</v>
      </c>
      <c r="AH2711" s="0" t="n">
        <v>220</v>
      </c>
      <c r="AI2711" s="0" t="n">
        <v>232</v>
      </c>
      <c r="AJ2711" s="6" t="n">
        <v>42735</v>
      </c>
      <c r="AK2711" s="0" t="n">
        <v>13.199</v>
      </c>
      <c r="AL2711" s="6" t="n">
        <v>42735</v>
      </c>
      <c r="AM2711" s="0" t="n">
        <v>3.452</v>
      </c>
      <c r="AN2711" s="0" t="n">
        <v>3.639</v>
      </c>
      <c r="AO2711" s="0" t="n">
        <v>4.095</v>
      </c>
      <c r="AP2711" s="0" t="n">
        <v>4.576</v>
      </c>
      <c r="AQ2711" s="0" t="s">
        <v>13636</v>
      </c>
      <c r="AR2711" s="0" t="s">
        <v>58</v>
      </c>
      <c r="AS2711" s="0" t="s">
        <v>53</v>
      </c>
      <c r="AT2711" s="0" t="n">
        <v>139</v>
      </c>
      <c r="AU2711" s="0" t="n">
        <v>139</v>
      </c>
      <c r="AX2711" s="0" t="s">
        <v>4818</v>
      </c>
    </row>
    <row r="2712" customFormat="false" ht="15" hidden="false" customHeight="false" outlineLevel="0" collapsed="false">
      <c r="A2712" s="0" t="s">
        <v>14388</v>
      </c>
      <c r="B2712" s="0" t="s">
        <v>14359</v>
      </c>
      <c r="C2712" s="0" t="s">
        <v>14389</v>
      </c>
      <c r="E2712" s="1" t="s">
        <v>14389</v>
      </c>
      <c r="G2712" s="5" t="s">
        <v>14389</v>
      </c>
      <c r="H2712" s="5" t="s">
        <v>14390</v>
      </c>
      <c r="I2712" s="5"/>
      <c r="J2712" s="5"/>
      <c r="K2712" s="5"/>
      <c r="L2712" s="5"/>
      <c r="M2712" s="5" t="s">
        <v>14391</v>
      </c>
      <c r="N2712" s="5"/>
      <c r="O2712" s="0" t="s">
        <v>14392</v>
      </c>
      <c r="P2712" s="0" t="s">
        <v>14393</v>
      </c>
      <c r="Q2712" s="0" t="s">
        <v>51</v>
      </c>
      <c r="R2712" s="0" t="s">
        <v>52</v>
      </c>
      <c r="S2712" s="0" t="n">
        <v>3.84</v>
      </c>
      <c r="T2712" s="0" t="n">
        <v>7010</v>
      </c>
      <c r="U2712" s="0" t="n">
        <v>7010</v>
      </c>
      <c r="X2712" s="0" t="n">
        <v>920</v>
      </c>
      <c r="Y2712" s="0" t="s">
        <v>67</v>
      </c>
      <c r="Z2712" s="0" t="s">
        <v>120</v>
      </c>
      <c r="AA2712" s="0" t="s">
        <v>121</v>
      </c>
      <c r="AB2712" s="0" t="s">
        <v>56</v>
      </c>
      <c r="AC2712" s="0" t="s">
        <v>120</v>
      </c>
      <c r="AD2712" s="0" t="s">
        <v>14394</v>
      </c>
      <c r="AG2712" s="6" t="n">
        <v>42735</v>
      </c>
      <c r="AH2712" s="0" t="n">
        <v>264</v>
      </c>
      <c r="AI2712" s="0" t="n">
        <v>278</v>
      </c>
      <c r="AJ2712" s="6" t="n">
        <v>42735</v>
      </c>
      <c r="AK2712" s="0" t="n">
        <v>11.183</v>
      </c>
      <c r="AL2712" s="6" t="n">
        <v>42735</v>
      </c>
      <c r="AM2712" s="0" t="n">
        <v>12.949</v>
      </c>
      <c r="AN2712" s="0" t="n">
        <v>13.65</v>
      </c>
      <c r="AO2712" s="0" t="s">
        <v>56</v>
      </c>
      <c r="AP2712" s="0" t="s">
        <v>56</v>
      </c>
      <c r="AQ2712" s="0" t="s">
        <v>70</v>
      </c>
      <c r="AR2712" s="0" t="s">
        <v>70</v>
      </c>
      <c r="AS2712" s="0" t="s">
        <v>67</v>
      </c>
      <c r="AT2712" s="0" t="n">
        <v>301</v>
      </c>
      <c r="AU2712" s="0" t="n">
        <v>55</v>
      </c>
      <c r="AX2712" s="0" t="s">
        <v>4818</v>
      </c>
    </row>
    <row r="2713" customFormat="false" ht="15" hidden="false" customHeight="false" outlineLevel="0" collapsed="false">
      <c r="A2713" s="0" t="s">
        <v>14395</v>
      </c>
      <c r="B2713" s="0" t="s">
        <v>14359</v>
      </c>
      <c r="C2713" s="0" t="s">
        <v>14396</v>
      </c>
      <c r="E2713" s="1" t="s">
        <v>14396</v>
      </c>
      <c r="G2713" s="5" t="s">
        <v>14396</v>
      </c>
      <c r="H2713" s="5"/>
      <c r="I2713" s="5"/>
      <c r="J2713" s="5"/>
      <c r="K2713" s="5"/>
      <c r="L2713" s="5"/>
      <c r="M2713" s="5"/>
      <c r="N2713" s="5"/>
      <c r="O2713" s="0" t="s">
        <v>14397</v>
      </c>
      <c r="P2713" s="0" t="s">
        <v>14398</v>
      </c>
      <c r="Q2713" s="0" t="s">
        <v>51</v>
      </c>
      <c r="R2713" s="0" t="s">
        <v>52</v>
      </c>
      <c r="S2713" s="0" t="n">
        <v>1.945</v>
      </c>
      <c r="T2713" s="0" t="n">
        <v>729</v>
      </c>
      <c r="U2713" s="0" t="n">
        <v>729</v>
      </c>
      <c r="V2713" s="0" t="n">
        <v>2051</v>
      </c>
      <c r="X2713" s="0" t="n">
        <v>747</v>
      </c>
      <c r="Y2713" s="0" t="s">
        <v>67</v>
      </c>
      <c r="Z2713" s="0" t="n">
        <v>8411</v>
      </c>
      <c r="AA2713" s="0" t="s">
        <v>54</v>
      </c>
      <c r="AB2713" s="0" t="s">
        <v>54</v>
      </c>
      <c r="AC2713" s="0" t="n">
        <v>4.5</v>
      </c>
      <c r="AD2713" s="0" t="s">
        <v>14399</v>
      </c>
      <c r="AG2713" s="6" t="n">
        <v>42369</v>
      </c>
      <c r="AH2713" s="0" t="n">
        <v>-619</v>
      </c>
      <c r="AI2713" s="0" t="n">
        <v>-674</v>
      </c>
      <c r="AJ2713" s="6" t="n">
        <v>42369</v>
      </c>
      <c r="AK2713" s="0" t="n">
        <v>4.463</v>
      </c>
      <c r="AL2713" s="6" t="n">
        <v>42369</v>
      </c>
      <c r="AM2713" s="0" t="n">
        <v>6.097</v>
      </c>
      <c r="AN2713" s="0" t="n">
        <v>6.638</v>
      </c>
      <c r="AO2713" s="0" t="s">
        <v>56</v>
      </c>
      <c r="AP2713" s="0" t="s">
        <v>56</v>
      </c>
      <c r="AQ2713" s="0" t="s">
        <v>70</v>
      </c>
      <c r="AR2713" s="0" t="s">
        <v>70</v>
      </c>
      <c r="AS2713" s="0" t="s">
        <v>67</v>
      </c>
      <c r="AT2713" s="0" t="n">
        <v>848</v>
      </c>
      <c r="AU2713" s="0" t="n">
        <v>15</v>
      </c>
      <c r="AV2713" s="0" t="s">
        <v>4818</v>
      </c>
      <c r="AX2713" s="0" t="s">
        <v>4818</v>
      </c>
      <c r="AY2713" s="0" t="s">
        <v>14400</v>
      </c>
    </row>
    <row r="2714" customFormat="false" ht="15" hidden="false" customHeight="false" outlineLevel="0" collapsed="false">
      <c r="A2714" s="0" t="s">
        <v>14401</v>
      </c>
      <c r="B2714" s="0" t="s">
        <v>14359</v>
      </c>
      <c r="C2714" s="0" t="s">
        <v>14402</v>
      </c>
      <c r="E2714" s="1" t="s">
        <v>14402</v>
      </c>
      <c r="G2714" s="5" t="s">
        <v>14402</v>
      </c>
      <c r="H2714" s="5"/>
      <c r="I2714" s="5"/>
      <c r="J2714" s="5"/>
      <c r="K2714" s="5"/>
      <c r="L2714" s="5"/>
      <c r="M2714" s="5"/>
      <c r="N2714" s="5"/>
      <c r="O2714" s="0" t="s">
        <v>14403</v>
      </c>
      <c r="P2714" s="0" t="s">
        <v>14404</v>
      </c>
      <c r="Q2714" s="0" t="s">
        <v>51</v>
      </c>
      <c r="R2714" s="0" t="s">
        <v>52</v>
      </c>
      <c r="S2714" s="0" t="n">
        <v>23</v>
      </c>
      <c r="T2714" s="0" t="n">
        <v>7010</v>
      </c>
      <c r="U2714" s="0" t="n">
        <v>7010</v>
      </c>
      <c r="X2714" s="0" t="n">
        <v>42</v>
      </c>
      <c r="Y2714" s="0" t="s">
        <v>67</v>
      </c>
      <c r="Z2714" s="0" t="n">
        <v>7010</v>
      </c>
      <c r="AA2714" s="0" t="s">
        <v>68</v>
      </c>
      <c r="AB2714" s="0" t="s">
        <v>68</v>
      </c>
      <c r="AC2714" s="0" t="n">
        <v>1.878</v>
      </c>
      <c r="AD2714" s="0" t="s">
        <v>14405</v>
      </c>
      <c r="AG2714" s="6" t="n">
        <v>42369</v>
      </c>
      <c r="AH2714" s="0" t="n">
        <v>111</v>
      </c>
      <c r="AI2714" s="0" t="n">
        <v>121</v>
      </c>
      <c r="AJ2714" s="6" t="n">
        <v>42369</v>
      </c>
      <c r="AK2714" s="0" t="n">
        <v>185</v>
      </c>
      <c r="AL2714" s="6" t="n">
        <v>42369</v>
      </c>
      <c r="AM2714" s="0" t="n">
        <v>670</v>
      </c>
      <c r="AN2714" s="0" t="n">
        <v>729</v>
      </c>
      <c r="AO2714" s="0" t="n">
        <v>1.312</v>
      </c>
      <c r="AP2714" s="0" t="n">
        <v>1.789</v>
      </c>
      <c r="AQ2714" s="0" t="s">
        <v>189</v>
      </c>
      <c r="AR2714" s="0" t="s">
        <v>189</v>
      </c>
      <c r="AS2714" s="0" t="s">
        <v>67</v>
      </c>
      <c r="AT2714" s="0" t="n">
        <v>34</v>
      </c>
      <c r="AU2714" s="0" t="n">
        <v>26</v>
      </c>
      <c r="AX2714" s="0" t="s">
        <v>4818</v>
      </c>
    </row>
    <row r="2715" customFormat="false" ht="15" hidden="false" customHeight="false" outlineLevel="0" collapsed="false">
      <c r="A2715" s="0" t="s">
        <v>14406</v>
      </c>
      <c r="B2715" s="0" t="s">
        <v>14359</v>
      </c>
      <c r="C2715" s="0" t="s">
        <v>14407</v>
      </c>
      <c r="E2715" s="1" t="s">
        <v>14407</v>
      </c>
      <c r="G2715" s="5" t="s">
        <v>14407</v>
      </c>
      <c r="H2715" s="5"/>
      <c r="I2715" s="5"/>
      <c r="J2715" s="5"/>
      <c r="K2715" s="5"/>
      <c r="L2715" s="5"/>
      <c r="M2715" s="5"/>
      <c r="N2715" s="5"/>
      <c r="O2715" s="0" t="s">
        <v>14408</v>
      </c>
      <c r="P2715" s="0" t="s">
        <v>14409</v>
      </c>
      <c r="Q2715" s="0" t="s">
        <v>51</v>
      </c>
      <c r="R2715" s="0" t="s">
        <v>52</v>
      </c>
      <c r="S2715" s="0" t="n">
        <v>3.492</v>
      </c>
      <c r="T2715" s="0" t="n">
        <v>2932</v>
      </c>
      <c r="U2715" s="0" t="n">
        <v>2932</v>
      </c>
      <c r="V2715" s="0" t="n">
        <v>2211</v>
      </c>
      <c r="X2715" s="0" t="n">
        <v>536</v>
      </c>
      <c r="Y2715" s="0" t="s">
        <v>67</v>
      </c>
      <c r="AA2715" s="0" t="s">
        <v>14410</v>
      </c>
      <c r="AB2715" s="0" t="s">
        <v>56</v>
      </c>
      <c r="AD2715" s="0" t="s">
        <v>14411</v>
      </c>
      <c r="AG2715" s="6" t="n">
        <v>42735</v>
      </c>
      <c r="AH2715" s="0" t="n">
        <v>689</v>
      </c>
      <c r="AI2715" s="0" t="n">
        <v>727</v>
      </c>
      <c r="AJ2715" s="6" t="n">
        <v>42735</v>
      </c>
      <c r="AK2715" s="0" t="n">
        <v>23.245</v>
      </c>
      <c r="AL2715" s="6" t="n">
        <v>42735</v>
      </c>
      <c r="AM2715" s="0" t="n">
        <v>5.062</v>
      </c>
      <c r="AN2715" s="0" t="n">
        <v>5.336</v>
      </c>
      <c r="AO2715" s="0" t="n">
        <v>5.037</v>
      </c>
      <c r="AP2715" s="0" t="n">
        <v>5.628</v>
      </c>
      <c r="AQ2715" s="0" t="s">
        <v>13636</v>
      </c>
      <c r="AR2715" s="0" t="s">
        <v>58</v>
      </c>
      <c r="AS2715" s="0" t="s">
        <v>67</v>
      </c>
      <c r="AT2715" s="0" t="n">
        <v>325</v>
      </c>
      <c r="AU2715" s="0" t="n">
        <v>101</v>
      </c>
      <c r="AX2715" s="0" t="s">
        <v>4818</v>
      </c>
    </row>
    <row r="2716" customFormat="false" ht="15" hidden="false" customHeight="false" outlineLevel="0" collapsed="false">
      <c r="A2716" s="0" t="s">
        <v>14412</v>
      </c>
      <c r="B2716" s="0" t="s">
        <v>14359</v>
      </c>
      <c r="C2716" s="0" t="s">
        <v>14413</v>
      </c>
      <c r="E2716" s="1" t="s">
        <v>14413</v>
      </c>
      <c r="G2716" s="5" t="s">
        <v>14413</v>
      </c>
      <c r="H2716" s="5"/>
      <c r="I2716" s="5"/>
      <c r="J2716" s="5"/>
      <c r="K2716" s="5"/>
      <c r="L2716" s="5"/>
      <c r="M2716" s="5"/>
      <c r="N2716" s="5"/>
      <c r="O2716" s="0" t="s">
        <v>14413</v>
      </c>
      <c r="P2716" s="0" t="s">
        <v>14412</v>
      </c>
      <c r="Q2716" s="0" t="s">
        <v>51</v>
      </c>
      <c r="R2716" s="0" t="s">
        <v>52</v>
      </c>
      <c r="S2716" s="0" t="n">
        <v>8.065</v>
      </c>
      <c r="T2716" s="0" t="n">
        <v>2815</v>
      </c>
      <c r="U2716" s="0" t="n">
        <v>2815</v>
      </c>
      <c r="X2716" s="0" t="n">
        <v>520</v>
      </c>
      <c r="Y2716" s="0" t="s">
        <v>77</v>
      </c>
      <c r="Z2716" s="0" t="n">
        <v>2815</v>
      </c>
      <c r="AA2716" s="0" t="s">
        <v>54</v>
      </c>
      <c r="AB2716" s="0" t="s">
        <v>54</v>
      </c>
      <c r="AC2716" s="0" t="n">
        <v>44.868</v>
      </c>
      <c r="AD2716" s="0" t="s">
        <v>14394</v>
      </c>
      <c r="AG2716" s="6" t="n">
        <v>42735</v>
      </c>
      <c r="AH2716" s="0" t="n">
        <v>417</v>
      </c>
      <c r="AI2716" s="0" t="n">
        <v>440</v>
      </c>
      <c r="AJ2716" s="6" t="n">
        <v>42735</v>
      </c>
      <c r="AK2716" s="0" t="n">
        <v>44.868</v>
      </c>
      <c r="AL2716" s="6" t="n">
        <v>42735</v>
      </c>
      <c r="AM2716" s="0" t="n">
        <v>8.784</v>
      </c>
      <c r="AN2716" s="0" t="n">
        <v>9.259</v>
      </c>
      <c r="AO2716" s="0" t="n">
        <v>7.749</v>
      </c>
      <c r="AP2716" s="0" t="n">
        <v>8.658</v>
      </c>
      <c r="AQ2716" s="0" t="s">
        <v>13636</v>
      </c>
      <c r="AR2716" s="0" t="s">
        <v>58</v>
      </c>
      <c r="AS2716" s="0" t="s">
        <v>77</v>
      </c>
      <c r="AT2716" s="0" t="n">
        <v>240</v>
      </c>
      <c r="AU2716" s="0" t="n">
        <v>248</v>
      </c>
      <c r="AX2716" s="0" t="s">
        <v>4818</v>
      </c>
      <c r="AY2716" s="0" t="s">
        <v>14414</v>
      </c>
    </row>
    <row r="2717" customFormat="false" ht="15" hidden="false" customHeight="false" outlineLevel="0" collapsed="false">
      <c r="A2717" s="0" t="s">
        <v>14415</v>
      </c>
      <c r="B2717" s="0" t="s">
        <v>14359</v>
      </c>
      <c r="C2717" s="0" t="s">
        <v>14416</v>
      </c>
      <c r="E2717" s="1" t="s">
        <v>14416</v>
      </c>
      <c r="G2717" s="5" t="s">
        <v>14416</v>
      </c>
      <c r="H2717" s="5"/>
      <c r="I2717" s="5"/>
      <c r="J2717" s="5"/>
      <c r="K2717" s="5"/>
      <c r="L2717" s="5"/>
      <c r="M2717" s="5"/>
      <c r="N2717" s="5"/>
      <c r="O2717" s="0" t="s">
        <v>14416</v>
      </c>
      <c r="P2717" s="0" t="s">
        <v>14417</v>
      </c>
      <c r="Q2717" s="0" t="s">
        <v>51</v>
      </c>
      <c r="R2717" s="0" t="s">
        <v>52</v>
      </c>
      <c r="S2717" s="0" t="n">
        <v>13.386</v>
      </c>
      <c r="T2717" s="0" t="n">
        <v>2751</v>
      </c>
      <c r="U2717" s="0" t="n">
        <v>2751</v>
      </c>
      <c r="V2717" s="0" t="n">
        <v>2751</v>
      </c>
      <c r="X2717" s="0" t="n">
        <v>824</v>
      </c>
      <c r="Y2717" s="0" t="s">
        <v>77</v>
      </c>
      <c r="Z2717" s="0" t="n">
        <v>2751</v>
      </c>
      <c r="AA2717" s="0" t="s">
        <v>54</v>
      </c>
      <c r="AB2717" s="0" t="s">
        <v>54</v>
      </c>
      <c r="AC2717" s="0" t="n">
        <v>53.889</v>
      </c>
      <c r="AD2717" s="0" t="s">
        <v>14362</v>
      </c>
      <c r="AG2717" s="6" t="n">
        <v>42735</v>
      </c>
      <c r="AH2717" s="0" t="n">
        <v>470</v>
      </c>
      <c r="AI2717" s="0" t="n">
        <v>496</v>
      </c>
      <c r="AJ2717" s="6" t="n">
        <v>42735</v>
      </c>
      <c r="AK2717" s="0" t="n">
        <v>53.889</v>
      </c>
      <c r="AL2717" s="6" t="n">
        <v>42735</v>
      </c>
      <c r="AM2717" s="0" t="n">
        <v>8.987</v>
      </c>
      <c r="AN2717" s="0" t="n">
        <v>9.473</v>
      </c>
      <c r="AO2717" s="0" t="n">
        <v>8.96</v>
      </c>
      <c r="AP2717" s="0" t="n">
        <v>10.012</v>
      </c>
      <c r="AQ2717" s="0" t="s">
        <v>13636</v>
      </c>
      <c r="AR2717" s="0" t="s">
        <v>58</v>
      </c>
      <c r="AS2717" s="0" t="s">
        <v>77</v>
      </c>
      <c r="AT2717" s="0" t="n">
        <v>262</v>
      </c>
      <c r="AU2717" s="0" t="n">
        <v>265</v>
      </c>
      <c r="AX2717" s="0" t="s">
        <v>4818</v>
      </c>
    </row>
    <row r="2718" customFormat="false" ht="15" hidden="false" customHeight="false" outlineLevel="0" collapsed="false">
      <c r="A2718" s="0" t="s">
        <v>14418</v>
      </c>
      <c r="B2718" s="0" t="s">
        <v>14359</v>
      </c>
      <c r="C2718" s="0" t="s">
        <v>14419</v>
      </c>
      <c r="E2718" s="1" t="s">
        <v>14419</v>
      </c>
      <c r="G2718" s="5" t="s">
        <v>14419</v>
      </c>
      <c r="H2718" s="5"/>
      <c r="I2718" s="5"/>
      <c r="J2718" s="5"/>
      <c r="K2718" s="5"/>
      <c r="L2718" s="5"/>
      <c r="M2718" s="5"/>
      <c r="N2718" s="5"/>
      <c r="O2718" s="0" t="s">
        <v>14419</v>
      </c>
      <c r="P2718" s="0" t="s">
        <v>14420</v>
      </c>
      <c r="Q2718" s="0" t="s">
        <v>51</v>
      </c>
      <c r="R2718" s="0" t="s">
        <v>52</v>
      </c>
      <c r="S2718" s="0" t="n">
        <v>483</v>
      </c>
      <c r="T2718" s="0" t="n">
        <v>2932</v>
      </c>
      <c r="U2718" s="0" t="n">
        <v>2932</v>
      </c>
      <c r="W2718" s="0" t="s">
        <v>14421</v>
      </c>
      <c r="X2718" s="0" t="n">
        <v>79</v>
      </c>
      <c r="Y2718" s="0" t="s">
        <v>53</v>
      </c>
      <c r="Z2718" s="0" t="n">
        <v>2932</v>
      </c>
      <c r="AA2718" s="0" t="s">
        <v>54</v>
      </c>
      <c r="AB2718" s="0" t="s">
        <v>54</v>
      </c>
      <c r="AC2718" s="0" t="n">
        <v>2.045</v>
      </c>
      <c r="AD2718" s="0" t="s">
        <v>14362</v>
      </c>
      <c r="AG2718" s="6" t="n">
        <v>42735</v>
      </c>
      <c r="AH2718" s="0" t="n">
        <v>9</v>
      </c>
      <c r="AI2718" s="0" t="n">
        <v>10</v>
      </c>
      <c r="AJ2718" s="6" t="n">
        <v>42735</v>
      </c>
      <c r="AK2718" s="0" t="n">
        <v>2.045</v>
      </c>
      <c r="AL2718" s="6" t="n">
        <v>42735</v>
      </c>
      <c r="AM2718" s="0" t="n">
        <v>320</v>
      </c>
      <c r="AN2718" s="0" t="n">
        <v>337</v>
      </c>
      <c r="AO2718" s="0" t="n">
        <v>527</v>
      </c>
      <c r="AP2718" s="0" t="n">
        <v>589</v>
      </c>
      <c r="AQ2718" s="0" t="s">
        <v>13636</v>
      </c>
      <c r="AR2718" s="0" t="s">
        <v>58</v>
      </c>
      <c r="AS2718" s="0" t="s">
        <v>53</v>
      </c>
      <c r="AT2718" s="0" t="n">
        <v>51</v>
      </c>
      <c r="AU2718" s="0" t="n">
        <v>50</v>
      </c>
      <c r="AX2718" s="0" t="s">
        <v>4818</v>
      </c>
      <c r="AY2718" s="0" t="s">
        <v>14422</v>
      </c>
    </row>
    <row r="2719" customFormat="false" ht="15" hidden="false" customHeight="false" outlineLevel="0" collapsed="false">
      <c r="A2719" s="0" t="s">
        <v>14423</v>
      </c>
      <c r="B2719" s="0" t="s">
        <v>14359</v>
      </c>
      <c r="C2719" s="0" t="s">
        <v>14424</v>
      </c>
      <c r="E2719" s="1" t="s">
        <v>14424</v>
      </c>
      <c r="G2719" s="5" t="s">
        <v>14424</v>
      </c>
      <c r="H2719" s="5"/>
      <c r="I2719" s="5"/>
      <c r="J2719" s="5"/>
      <c r="K2719" s="5"/>
      <c r="L2719" s="5"/>
      <c r="M2719" s="5"/>
      <c r="N2719" s="5"/>
      <c r="O2719" s="0" t="s">
        <v>14424</v>
      </c>
      <c r="P2719" s="0" t="s">
        <v>14425</v>
      </c>
      <c r="Q2719" s="0" t="s">
        <v>51</v>
      </c>
      <c r="R2719" s="0" t="s">
        <v>52</v>
      </c>
      <c r="S2719" s="0" t="n">
        <v>33.528</v>
      </c>
      <c r="T2719" s="0" t="n">
        <v>2910</v>
      </c>
      <c r="U2719" s="0" t="n">
        <v>2910</v>
      </c>
      <c r="V2719" s="0" t="n">
        <v>2920</v>
      </c>
      <c r="X2719" s="0" t="n">
        <v>992</v>
      </c>
      <c r="Y2719" s="0" t="s">
        <v>53</v>
      </c>
      <c r="Z2719" s="0" t="n">
        <v>2910</v>
      </c>
      <c r="AA2719" s="0" t="s">
        <v>54</v>
      </c>
      <c r="AB2719" s="0" t="s">
        <v>54</v>
      </c>
      <c r="AC2719" s="0" t="n">
        <v>84.039</v>
      </c>
      <c r="AD2719" s="0" t="s">
        <v>14394</v>
      </c>
      <c r="AG2719" s="6" t="n">
        <v>42735</v>
      </c>
      <c r="AH2719" s="0" t="n">
        <v>1.376</v>
      </c>
      <c r="AI2719" s="0" t="n">
        <v>1.451</v>
      </c>
      <c r="AJ2719" s="6" t="n">
        <v>42735</v>
      </c>
      <c r="AK2719" s="0" t="n">
        <v>84.039</v>
      </c>
      <c r="AL2719" s="6" t="n">
        <v>42735</v>
      </c>
      <c r="AM2719" s="0" t="n">
        <v>41.761</v>
      </c>
      <c r="AN2719" s="0" t="n">
        <v>44.02</v>
      </c>
      <c r="AO2719" s="0" t="n">
        <v>24.906</v>
      </c>
      <c r="AP2719" s="0" t="n">
        <v>27.828</v>
      </c>
      <c r="AQ2719" s="0" t="s">
        <v>13636</v>
      </c>
      <c r="AR2719" s="0" t="s">
        <v>58</v>
      </c>
      <c r="AS2719" s="0" t="s">
        <v>53</v>
      </c>
      <c r="AT2719" s="0" t="n">
        <v>359</v>
      </c>
      <c r="AU2719" s="0" t="n">
        <v>369</v>
      </c>
      <c r="AV2719" s="0" t="s">
        <v>4818</v>
      </c>
      <c r="AX2719" s="0" t="s">
        <v>4818</v>
      </c>
      <c r="AY2719" s="0" t="s">
        <v>14426</v>
      </c>
    </row>
    <row r="2720" customFormat="false" ht="15" hidden="false" customHeight="false" outlineLevel="0" collapsed="false">
      <c r="A2720" s="0" t="s">
        <v>14427</v>
      </c>
      <c r="B2720" s="0" t="s">
        <v>14359</v>
      </c>
      <c r="C2720" s="0" t="s">
        <v>14428</v>
      </c>
      <c r="E2720" s="1" t="s">
        <v>14428</v>
      </c>
      <c r="G2720" s="5" t="s">
        <v>14428</v>
      </c>
      <c r="H2720" s="5"/>
      <c r="I2720" s="5"/>
      <c r="J2720" s="5"/>
      <c r="K2720" s="5"/>
      <c r="L2720" s="5"/>
      <c r="M2720" s="5"/>
      <c r="N2720" s="5"/>
      <c r="O2720" s="0" t="s">
        <v>14428</v>
      </c>
      <c r="P2720" s="0" t="s">
        <v>14429</v>
      </c>
      <c r="Q2720" s="0" t="s">
        <v>1046</v>
      </c>
      <c r="R2720" s="0" t="s">
        <v>52</v>
      </c>
      <c r="S2720" s="0" t="n">
        <v>12.945</v>
      </c>
      <c r="T2720" s="0" t="n">
        <v>1724</v>
      </c>
      <c r="U2720" s="0" t="n">
        <v>1724</v>
      </c>
      <c r="V2720" s="0" t="n">
        <v>1610</v>
      </c>
      <c r="X2720" s="0" t="n">
        <v>860</v>
      </c>
      <c r="Y2720" s="0" t="s">
        <v>77</v>
      </c>
      <c r="Z2720" s="0" t="n">
        <v>1724</v>
      </c>
      <c r="AA2720" s="0" t="s">
        <v>54</v>
      </c>
      <c r="AB2720" s="0" t="s">
        <v>54</v>
      </c>
      <c r="AC2720" s="0" t="n">
        <v>46.429</v>
      </c>
      <c r="AD2720" s="0" t="s">
        <v>14362</v>
      </c>
      <c r="AG2720" s="6" t="n">
        <v>42735</v>
      </c>
      <c r="AH2720" s="0" t="n">
        <v>583</v>
      </c>
      <c r="AI2720" s="0" t="n">
        <v>615</v>
      </c>
      <c r="AJ2720" s="6" t="n">
        <v>42735</v>
      </c>
      <c r="AK2720" s="0" t="n">
        <v>46.429</v>
      </c>
      <c r="AL2720" s="6" t="n">
        <v>42735</v>
      </c>
      <c r="AM2720" s="0" t="n">
        <v>17.351</v>
      </c>
      <c r="AN2720" s="0" t="n">
        <v>18.29</v>
      </c>
      <c r="AO2720" s="0" t="n">
        <v>4.226</v>
      </c>
      <c r="AP2720" s="0" t="n">
        <v>4.722</v>
      </c>
      <c r="AQ2720" s="0" t="s">
        <v>13636</v>
      </c>
      <c r="AR2720" s="0" t="s">
        <v>58</v>
      </c>
      <c r="AS2720" s="0" t="s">
        <v>77</v>
      </c>
      <c r="AT2720" s="0" t="n">
        <v>368</v>
      </c>
      <c r="AU2720" s="0" t="n">
        <v>390</v>
      </c>
      <c r="AV2720" s="0" t="s">
        <v>14430</v>
      </c>
      <c r="AX2720" s="0" t="s">
        <v>4818</v>
      </c>
      <c r="AY2720" s="0" t="s">
        <v>14430</v>
      </c>
    </row>
    <row r="2721" customFormat="false" ht="15" hidden="false" customHeight="false" outlineLevel="0" collapsed="false">
      <c r="A2721" s="0" t="s">
        <v>14431</v>
      </c>
      <c r="B2721" s="0" t="s">
        <v>14359</v>
      </c>
      <c r="C2721" s="0" t="s">
        <v>14432</v>
      </c>
      <c r="E2721" s="1" t="s">
        <v>14432</v>
      </c>
      <c r="G2721" s="5" t="s">
        <v>14432</v>
      </c>
      <c r="H2721" s="5"/>
      <c r="I2721" s="5"/>
      <c r="J2721" s="5"/>
      <c r="K2721" s="5"/>
      <c r="L2721" s="5"/>
      <c r="M2721" s="5"/>
      <c r="N2721" s="5"/>
      <c r="O2721" s="0" t="s">
        <v>14432</v>
      </c>
      <c r="P2721" s="0" t="s">
        <v>14433</v>
      </c>
      <c r="Q2721" s="0" t="s">
        <v>51</v>
      </c>
      <c r="R2721" s="0" t="s">
        <v>52</v>
      </c>
      <c r="S2721" s="0" t="n">
        <v>11.584</v>
      </c>
      <c r="T2721" s="0" t="n">
        <v>2813</v>
      </c>
      <c r="U2721" s="0" t="n">
        <v>2813</v>
      </c>
      <c r="V2721" s="0" t="n">
        <v>2892</v>
      </c>
      <c r="X2721" s="0" t="n">
        <v>998</v>
      </c>
      <c r="Y2721" s="0" t="s">
        <v>53</v>
      </c>
      <c r="Z2721" s="0" t="n">
        <v>2813</v>
      </c>
      <c r="AA2721" s="0" t="s">
        <v>54</v>
      </c>
      <c r="AB2721" s="0" t="s">
        <v>54</v>
      </c>
      <c r="AC2721" s="0" t="n">
        <v>44.695</v>
      </c>
      <c r="AD2721" s="0" t="s">
        <v>14434</v>
      </c>
      <c r="AG2721" s="6" t="n">
        <v>42735</v>
      </c>
      <c r="AH2721" s="0" t="n">
        <v>1.249</v>
      </c>
      <c r="AI2721" s="0" t="n">
        <v>1.317</v>
      </c>
      <c r="AJ2721" s="6" t="n">
        <v>42735</v>
      </c>
      <c r="AK2721" s="0" t="n">
        <v>44.695</v>
      </c>
      <c r="AL2721" s="6" t="n">
        <v>42735</v>
      </c>
      <c r="AM2721" s="0" t="n">
        <v>12.132</v>
      </c>
      <c r="AN2721" s="0" t="n">
        <v>12.789</v>
      </c>
      <c r="AO2721" s="0" t="n">
        <v>29.252</v>
      </c>
      <c r="AP2721" s="0" t="n">
        <v>32.685</v>
      </c>
      <c r="AQ2721" s="0" t="s">
        <v>13636</v>
      </c>
      <c r="AR2721" s="0" t="s">
        <v>58</v>
      </c>
      <c r="AS2721" s="0" t="s">
        <v>53</v>
      </c>
      <c r="AT2721" s="0" t="n">
        <v>460</v>
      </c>
      <c r="AU2721" s="0" t="n">
        <v>475</v>
      </c>
      <c r="AV2721" s="0" t="s">
        <v>14435</v>
      </c>
      <c r="AX2721" s="0" t="s">
        <v>4818</v>
      </c>
      <c r="AY2721" s="0" t="s">
        <v>14436</v>
      </c>
    </row>
    <row r="2722" customFormat="false" ht="15" hidden="false" customHeight="false" outlineLevel="0" collapsed="false">
      <c r="A2722" s="0" t="s">
        <v>14437</v>
      </c>
      <c r="B2722" s="0" t="s">
        <v>14359</v>
      </c>
      <c r="C2722" s="0" t="s">
        <v>14438</v>
      </c>
      <c r="E2722" s="1" t="s">
        <v>14438</v>
      </c>
      <c r="G2722" s="5" t="s">
        <v>14438</v>
      </c>
      <c r="H2722" s="5"/>
      <c r="I2722" s="5"/>
      <c r="J2722" s="5"/>
      <c r="K2722" s="5"/>
      <c r="L2722" s="5"/>
      <c r="M2722" s="5"/>
      <c r="N2722" s="5"/>
      <c r="O2722" s="0" t="s">
        <v>14438</v>
      </c>
      <c r="P2722" s="0" t="s">
        <v>14439</v>
      </c>
      <c r="Q2722" s="0" t="s">
        <v>51</v>
      </c>
      <c r="R2722" s="0" t="s">
        <v>52</v>
      </c>
      <c r="S2722" s="0" t="n">
        <v>1.732</v>
      </c>
      <c r="T2722" s="0" t="n">
        <v>1200</v>
      </c>
      <c r="U2722" s="0" t="n">
        <v>1200</v>
      </c>
      <c r="V2722" s="0" t="n">
        <v>3299</v>
      </c>
      <c r="X2722" s="0" t="n">
        <v>245</v>
      </c>
      <c r="Y2722" s="0" t="s">
        <v>53</v>
      </c>
      <c r="Z2722" s="0" t="n">
        <v>1200</v>
      </c>
      <c r="AA2722" s="0" t="s">
        <v>54</v>
      </c>
      <c r="AB2722" s="0" t="s">
        <v>54</v>
      </c>
      <c r="AC2722" s="0" t="n">
        <v>5.46</v>
      </c>
      <c r="AD2722" s="0" t="s">
        <v>14362</v>
      </c>
      <c r="AG2722" s="6" t="n">
        <v>42735</v>
      </c>
      <c r="AH2722" s="0" t="n">
        <v>536</v>
      </c>
      <c r="AI2722" s="0" t="n">
        <v>565</v>
      </c>
      <c r="AJ2722" s="6" t="n">
        <v>42735</v>
      </c>
      <c r="AK2722" s="0" t="n">
        <v>5.46</v>
      </c>
      <c r="AL2722" s="6" t="n">
        <v>42735</v>
      </c>
      <c r="AM2722" s="0" t="n">
        <v>1.605</v>
      </c>
      <c r="AN2722" s="0" t="n">
        <v>1.692</v>
      </c>
      <c r="AO2722" s="0" t="n">
        <v>5.745</v>
      </c>
      <c r="AP2722" s="0" t="n">
        <v>6.419</v>
      </c>
      <c r="AQ2722" s="0" t="s">
        <v>13636</v>
      </c>
      <c r="AR2722" s="0" t="s">
        <v>58</v>
      </c>
      <c r="AS2722" s="0" t="s">
        <v>53</v>
      </c>
      <c r="AT2722" s="0" t="n">
        <v>59</v>
      </c>
      <c r="AU2722" s="0" t="n">
        <v>62</v>
      </c>
      <c r="AV2722" s="0" t="s">
        <v>14440</v>
      </c>
      <c r="AX2722" s="0" t="s">
        <v>4818</v>
      </c>
      <c r="AY2722" s="0" t="s">
        <v>14441</v>
      </c>
    </row>
    <row r="2723" customFormat="false" ht="15" hidden="false" customHeight="false" outlineLevel="0" collapsed="false">
      <c r="A2723" s="0" t="s">
        <v>14442</v>
      </c>
      <c r="B2723" s="0" t="s">
        <v>14359</v>
      </c>
      <c r="C2723" s="0" t="s">
        <v>14443</v>
      </c>
      <c r="E2723" s="1" t="s">
        <v>14443</v>
      </c>
      <c r="G2723" s="5" t="s">
        <v>14443</v>
      </c>
      <c r="H2723" s="5"/>
      <c r="I2723" s="5"/>
      <c r="J2723" s="5"/>
      <c r="K2723" s="5"/>
      <c r="L2723" s="5"/>
      <c r="M2723" s="5"/>
      <c r="N2723" s="5"/>
      <c r="O2723" s="0" t="s">
        <v>14443</v>
      </c>
      <c r="P2723" s="0" t="s">
        <v>14444</v>
      </c>
      <c r="Q2723" s="0" t="s">
        <v>51</v>
      </c>
      <c r="R2723" s="0" t="s">
        <v>52</v>
      </c>
      <c r="S2723" s="0" t="n">
        <v>24.605</v>
      </c>
      <c r="T2723" s="0" t="n">
        <v>2630</v>
      </c>
      <c r="U2723" s="0" t="n">
        <v>2630</v>
      </c>
      <c r="V2723" s="0" t="n">
        <v>2640</v>
      </c>
      <c r="X2723" s="0" t="n">
        <v>678</v>
      </c>
      <c r="Y2723" s="0" t="s">
        <v>53</v>
      </c>
      <c r="Z2723" s="0" t="n">
        <v>2630</v>
      </c>
      <c r="AA2723" s="0" t="s">
        <v>54</v>
      </c>
      <c r="AB2723" s="0" t="s">
        <v>54</v>
      </c>
      <c r="AC2723" s="0" t="n">
        <v>111.464</v>
      </c>
      <c r="AD2723" s="0" t="s">
        <v>14362</v>
      </c>
      <c r="AG2723" s="6" t="n">
        <v>42735</v>
      </c>
      <c r="AH2723" s="0" t="n">
        <v>180</v>
      </c>
      <c r="AI2723" s="0" t="n">
        <v>189</v>
      </c>
      <c r="AJ2723" s="6" t="n">
        <v>42735</v>
      </c>
      <c r="AK2723" s="0" t="n">
        <v>111.464</v>
      </c>
      <c r="AL2723" s="6" t="n">
        <v>42735</v>
      </c>
      <c r="AM2723" s="0" t="n">
        <v>29.662</v>
      </c>
      <c r="AN2723" s="0" t="n">
        <v>31.267</v>
      </c>
      <c r="AO2723" s="0" t="n">
        <v>20.028</v>
      </c>
      <c r="AP2723" s="0" t="n">
        <v>22.379</v>
      </c>
      <c r="AQ2723" s="0" t="s">
        <v>13636</v>
      </c>
      <c r="AR2723" s="0" t="s">
        <v>58</v>
      </c>
      <c r="AS2723" s="0" t="s">
        <v>53</v>
      </c>
      <c r="AT2723" s="0" t="n">
        <v>222</v>
      </c>
      <c r="AU2723" s="0" t="n">
        <v>244</v>
      </c>
      <c r="AV2723" s="0" t="s">
        <v>14445</v>
      </c>
      <c r="AX2723" s="0" t="s">
        <v>4818</v>
      </c>
      <c r="AY2723" s="0" t="s">
        <v>14446</v>
      </c>
    </row>
    <row r="2724" customFormat="false" ht="15" hidden="false" customHeight="false" outlineLevel="0" collapsed="false">
      <c r="A2724" s="0" t="s">
        <v>14447</v>
      </c>
      <c r="B2724" s="0" t="s">
        <v>14359</v>
      </c>
      <c r="C2724" s="0" t="s">
        <v>14448</v>
      </c>
      <c r="E2724" s="1" t="s">
        <v>14448</v>
      </c>
      <c r="G2724" s="5" t="s">
        <v>14448</v>
      </c>
      <c r="H2724" s="5"/>
      <c r="I2724" s="5"/>
      <c r="J2724" s="5"/>
      <c r="K2724" s="5"/>
      <c r="L2724" s="5"/>
      <c r="M2724" s="5"/>
      <c r="N2724" s="5"/>
      <c r="O2724" s="0" t="s">
        <v>14448</v>
      </c>
      <c r="P2724" s="0" t="s">
        <v>14449</v>
      </c>
      <c r="Q2724" s="0" t="s">
        <v>51</v>
      </c>
      <c r="R2724" s="0" t="s">
        <v>52</v>
      </c>
      <c r="S2724" s="0" t="n">
        <v>6.143</v>
      </c>
      <c r="T2724" s="0" t="n">
        <v>2410</v>
      </c>
      <c r="U2724" s="0" t="n">
        <v>2410</v>
      </c>
      <c r="V2724" s="0" t="n">
        <v>2432</v>
      </c>
      <c r="W2724" s="0" t="s">
        <v>14450</v>
      </c>
      <c r="X2724" s="0" t="n">
        <v>626</v>
      </c>
      <c r="Y2724" s="0" t="s">
        <v>53</v>
      </c>
      <c r="Z2724" s="0" t="n">
        <v>2410</v>
      </c>
      <c r="AA2724" s="0" t="s">
        <v>54</v>
      </c>
      <c r="AB2724" s="0" t="s">
        <v>54</v>
      </c>
      <c r="AC2724" s="0" t="n">
        <v>16.381</v>
      </c>
      <c r="AD2724" s="0" t="s">
        <v>14362</v>
      </c>
      <c r="AG2724" s="6" t="n">
        <v>42735</v>
      </c>
      <c r="AH2724" s="0" t="n">
        <v>98</v>
      </c>
      <c r="AI2724" s="0" t="n">
        <v>103</v>
      </c>
      <c r="AJ2724" s="6" t="n">
        <v>42735</v>
      </c>
      <c r="AK2724" s="0" t="n">
        <v>16.381</v>
      </c>
      <c r="AL2724" s="6" t="n">
        <v>42735</v>
      </c>
      <c r="AM2724" s="0" t="n">
        <v>9.517</v>
      </c>
      <c r="AN2724" s="0" t="n">
        <v>10.032</v>
      </c>
      <c r="AO2724" s="0" t="n">
        <v>1.183</v>
      </c>
      <c r="AP2724" s="0" t="n">
        <v>1.322</v>
      </c>
      <c r="AQ2724" s="0" t="s">
        <v>13636</v>
      </c>
      <c r="AR2724" s="0" t="s">
        <v>58</v>
      </c>
      <c r="AS2724" s="0" t="s">
        <v>53</v>
      </c>
      <c r="AT2724" s="0" t="n">
        <v>242</v>
      </c>
      <c r="AU2724" s="0" t="n">
        <v>249</v>
      </c>
      <c r="AV2724" s="0" t="s">
        <v>14362</v>
      </c>
      <c r="AX2724" s="0" t="s">
        <v>4818</v>
      </c>
    </row>
    <row r="2725" customFormat="false" ht="15" hidden="false" customHeight="false" outlineLevel="0" collapsed="false">
      <c r="A2725" s="0" t="s">
        <v>14451</v>
      </c>
      <c r="B2725" s="0" t="s">
        <v>14359</v>
      </c>
      <c r="C2725" s="0" t="s">
        <v>14452</v>
      </c>
      <c r="E2725" s="1" t="s">
        <v>14452</v>
      </c>
      <c r="G2725" s="5" t="s">
        <v>14452</v>
      </c>
      <c r="H2725" s="5" t="s">
        <v>14453</v>
      </c>
      <c r="I2725" s="5"/>
      <c r="J2725" s="5"/>
      <c r="K2725" s="5"/>
      <c r="L2725" s="5"/>
      <c r="M2725" s="5"/>
      <c r="N2725" s="5"/>
      <c r="O2725" s="0" t="s">
        <v>14452</v>
      </c>
      <c r="P2725" s="0" t="s">
        <v>14454</v>
      </c>
      <c r="Q2725" s="0" t="s">
        <v>51</v>
      </c>
      <c r="R2725" s="0" t="s">
        <v>52</v>
      </c>
      <c r="S2725" s="0" t="n">
        <v>1.435</v>
      </c>
      <c r="T2725" s="0" t="n">
        <v>2829</v>
      </c>
      <c r="U2725" s="0" t="n">
        <v>2829</v>
      </c>
      <c r="X2725" s="0" t="n">
        <v>412</v>
      </c>
      <c r="Y2725" s="0" t="s">
        <v>77</v>
      </c>
      <c r="Z2725" s="0" t="n">
        <v>2829</v>
      </c>
      <c r="AA2725" s="0" t="s">
        <v>54</v>
      </c>
      <c r="AB2725" s="0" t="s">
        <v>54</v>
      </c>
      <c r="AC2725" s="0" t="n">
        <v>5.705</v>
      </c>
      <c r="AD2725" s="0" t="s">
        <v>14455</v>
      </c>
      <c r="AG2725" s="6" t="n">
        <v>42735</v>
      </c>
      <c r="AH2725" s="0" t="n">
        <v>98</v>
      </c>
      <c r="AI2725" s="0" t="n">
        <v>103</v>
      </c>
      <c r="AJ2725" s="6" t="n">
        <v>42735</v>
      </c>
      <c r="AK2725" s="0" t="n">
        <v>5.705</v>
      </c>
      <c r="AL2725" s="6" t="n">
        <v>42735</v>
      </c>
      <c r="AM2725" s="0" t="n">
        <v>1.157</v>
      </c>
      <c r="AN2725" s="0" t="n">
        <v>1.22</v>
      </c>
      <c r="AO2725" s="0" t="n">
        <v>2.495</v>
      </c>
      <c r="AP2725" s="0" t="n">
        <v>2.788</v>
      </c>
      <c r="AQ2725" s="0" t="s">
        <v>13636</v>
      </c>
      <c r="AR2725" s="0" t="s">
        <v>58</v>
      </c>
      <c r="AS2725" s="0" t="s">
        <v>77</v>
      </c>
      <c r="AT2725" s="0" t="n">
        <v>270</v>
      </c>
      <c r="AU2725" s="0" t="n">
        <v>272</v>
      </c>
      <c r="AX2725" s="0" t="s">
        <v>4818</v>
      </c>
    </row>
    <row r="2726" customFormat="false" ht="15" hidden="false" customHeight="false" outlineLevel="0" collapsed="false">
      <c r="A2726" s="0" t="s">
        <v>14456</v>
      </c>
      <c r="B2726" s="0" t="s">
        <v>14359</v>
      </c>
      <c r="C2726" s="0" t="s">
        <v>14457</v>
      </c>
      <c r="E2726" s="1" t="s">
        <v>14457</v>
      </c>
      <c r="G2726" s="5" t="s">
        <v>14457</v>
      </c>
      <c r="H2726" s="5"/>
      <c r="I2726" s="5"/>
      <c r="J2726" s="5"/>
      <c r="K2726" s="5"/>
      <c r="L2726" s="5"/>
      <c r="M2726" s="5"/>
      <c r="N2726" s="5"/>
      <c r="O2726" s="0" t="s">
        <v>14457</v>
      </c>
      <c r="P2726" s="0" t="s">
        <v>14458</v>
      </c>
      <c r="Q2726" s="0" t="s">
        <v>51</v>
      </c>
      <c r="R2726" s="0" t="s">
        <v>52</v>
      </c>
      <c r="S2726" s="0" t="n">
        <v>124</v>
      </c>
      <c r="T2726" s="0" t="n">
        <v>2611</v>
      </c>
      <c r="U2726" s="0" t="n">
        <v>2611</v>
      </c>
      <c r="X2726" s="0" t="n">
        <v>61</v>
      </c>
      <c r="Y2726" s="0" t="s">
        <v>77</v>
      </c>
      <c r="Z2726" s="0" t="n">
        <v>2611</v>
      </c>
      <c r="AA2726" s="0" t="s">
        <v>54</v>
      </c>
      <c r="AB2726" s="0" t="s">
        <v>54</v>
      </c>
      <c r="AC2726" s="0" t="n">
        <v>714</v>
      </c>
      <c r="AD2726" s="0" t="s">
        <v>14459</v>
      </c>
      <c r="AG2726" s="6" t="n">
        <v>42735</v>
      </c>
      <c r="AH2726" s="0" t="n">
        <v>-13</v>
      </c>
      <c r="AI2726" s="0" t="n">
        <v>-14</v>
      </c>
      <c r="AJ2726" s="6" t="n">
        <v>42735</v>
      </c>
      <c r="AK2726" s="0" t="n">
        <v>714</v>
      </c>
      <c r="AL2726" s="6" t="n">
        <v>42735</v>
      </c>
      <c r="AM2726" s="0" t="n">
        <v>150</v>
      </c>
      <c r="AN2726" s="0" t="n">
        <v>158</v>
      </c>
      <c r="AO2726" s="0" t="n">
        <v>88</v>
      </c>
      <c r="AP2726" s="0" t="n">
        <v>98</v>
      </c>
      <c r="AQ2726" s="0" t="s">
        <v>13636</v>
      </c>
      <c r="AR2726" s="0" t="s">
        <v>58</v>
      </c>
      <c r="AS2726" s="0" t="s">
        <v>77</v>
      </c>
      <c r="AT2726" s="0" t="n">
        <v>41</v>
      </c>
      <c r="AU2726" s="0" t="n">
        <v>41</v>
      </c>
      <c r="AV2726" s="0" t="s">
        <v>14460</v>
      </c>
      <c r="AX2726" s="0" t="s">
        <v>4818</v>
      </c>
      <c r="AY2726" s="0" t="s">
        <v>3131</v>
      </c>
    </row>
    <row r="2727" customFormat="false" ht="15" hidden="false" customHeight="false" outlineLevel="0" collapsed="false">
      <c r="A2727" s="0" t="s">
        <v>14461</v>
      </c>
      <c r="B2727" s="0" t="s">
        <v>14359</v>
      </c>
      <c r="C2727" s="0" t="s">
        <v>14462</v>
      </c>
      <c r="E2727" s="1" t="s">
        <v>14462</v>
      </c>
      <c r="G2727" s="5" t="s">
        <v>14462</v>
      </c>
      <c r="H2727" s="5" t="s">
        <v>14463</v>
      </c>
      <c r="I2727" s="5" t="s">
        <v>14464</v>
      </c>
      <c r="J2727" s="5" t="s">
        <v>14465</v>
      </c>
      <c r="K2727" s="5" t="s">
        <v>14466</v>
      </c>
      <c r="L2727" s="5"/>
      <c r="M2727" s="5"/>
      <c r="N2727" s="5"/>
      <c r="O2727" s="0" t="s">
        <v>14462</v>
      </c>
      <c r="P2727" s="0" t="s">
        <v>14467</v>
      </c>
      <c r="Q2727" s="0" t="s">
        <v>51</v>
      </c>
      <c r="R2727" s="0" t="s">
        <v>52</v>
      </c>
      <c r="S2727" s="0" t="n">
        <v>2.407</v>
      </c>
      <c r="T2727" s="0" t="n">
        <v>1712</v>
      </c>
      <c r="U2727" s="0" t="n">
        <v>1712</v>
      </c>
      <c r="W2727" s="0" t="s">
        <v>14468</v>
      </c>
      <c r="X2727" s="0" t="n">
        <v>109</v>
      </c>
      <c r="Y2727" s="0" t="s">
        <v>53</v>
      </c>
      <c r="Z2727" s="0" t="n">
        <v>1712</v>
      </c>
      <c r="AA2727" s="0" t="s">
        <v>54</v>
      </c>
      <c r="AB2727" s="0" t="s">
        <v>54</v>
      </c>
      <c r="AC2727" s="0" t="n">
        <v>4.291</v>
      </c>
      <c r="AD2727" s="0" t="s">
        <v>14382</v>
      </c>
      <c r="AG2727" s="6" t="n">
        <v>42735</v>
      </c>
      <c r="AH2727" s="0" t="n">
        <v>159</v>
      </c>
      <c r="AI2727" s="0" t="n">
        <v>168</v>
      </c>
      <c r="AJ2727" s="6" t="n">
        <v>42735</v>
      </c>
      <c r="AK2727" s="0" t="n">
        <v>4.291</v>
      </c>
      <c r="AL2727" s="6" t="n">
        <v>42735</v>
      </c>
      <c r="AM2727" s="0" t="n">
        <v>2.707</v>
      </c>
      <c r="AN2727" s="0" t="n">
        <v>2.853</v>
      </c>
      <c r="AO2727" s="0" t="n">
        <v>2.898</v>
      </c>
      <c r="AP2727" s="0" t="n">
        <v>3.238</v>
      </c>
      <c r="AQ2727" s="0" t="s">
        <v>13636</v>
      </c>
      <c r="AR2727" s="0" t="s">
        <v>58</v>
      </c>
      <c r="AS2727" s="0" t="s">
        <v>53</v>
      </c>
      <c r="AT2727" s="0" t="n">
        <v>38</v>
      </c>
      <c r="AU2727" s="0" t="n">
        <v>51</v>
      </c>
      <c r="AV2727" s="0" t="s">
        <v>14469</v>
      </c>
      <c r="AX2727" s="0" t="s">
        <v>4818</v>
      </c>
      <c r="AY2727" s="0" t="s">
        <v>14470</v>
      </c>
    </row>
    <row r="2728" customFormat="false" ht="15" hidden="false" customHeight="false" outlineLevel="0" collapsed="false">
      <c r="A2728" s="0" t="s">
        <v>14471</v>
      </c>
      <c r="B2728" s="0" t="s">
        <v>14359</v>
      </c>
      <c r="C2728" s="0" t="s">
        <v>14472</v>
      </c>
      <c r="E2728" s="1" t="s">
        <v>14472</v>
      </c>
      <c r="G2728" s="5" t="s">
        <v>14472</v>
      </c>
      <c r="H2728" s="5"/>
      <c r="I2728" s="5"/>
      <c r="J2728" s="5"/>
      <c r="K2728" s="5"/>
      <c r="L2728" s="5"/>
      <c r="M2728" s="5"/>
      <c r="N2728" s="5"/>
      <c r="O2728" s="0" t="s">
        <v>14472</v>
      </c>
      <c r="P2728" s="0" t="s">
        <v>14473</v>
      </c>
      <c r="Q2728" s="0" t="s">
        <v>8393</v>
      </c>
      <c r="R2728" s="0" t="s">
        <v>52</v>
      </c>
      <c r="S2728" s="0" t="n">
        <v>941</v>
      </c>
      <c r="T2728" s="0" t="n">
        <v>6430</v>
      </c>
      <c r="U2728" s="0" t="n">
        <v>6430</v>
      </c>
      <c r="X2728" s="0" t="n">
        <v>1</v>
      </c>
      <c r="Y2728" s="0" t="s">
        <v>53</v>
      </c>
      <c r="Z2728" s="0" t="n">
        <v>6430</v>
      </c>
      <c r="AA2728" s="0" t="s">
        <v>54</v>
      </c>
      <c r="AB2728" s="0" t="s">
        <v>54</v>
      </c>
      <c r="AC2728" s="0" t="n">
        <v>2.479</v>
      </c>
      <c r="AD2728" s="0" t="s">
        <v>14394</v>
      </c>
      <c r="AG2728" s="6" t="n">
        <v>42735</v>
      </c>
      <c r="AH2728" s="0" t="n">
        <v>385</v>
      </c>
      <c r="AI2728" s="0" t="n">
        <v>405</v>
      </c>
      <c r="AJ2728" s="6" t="n">
        <v>42735</v>
      </c>
      <c r="AK2728" s="0" t="n">
        <v>2.479</v>
      </c>
      <c r="AL2728" s="6" t="n">
        <v>42735</v>
      </c>
      <c r="AM2728" s="0" t="n">
        <v>2.517</v>
      </c>
      <c r="AN2728" s="0" t="n">
        <v>2.654</v>
      </c>
      <c r="AO2728" s="0" t="n">
        <v>6.555</v>
      </c>
      <c r="AP2728" s="0" t="n">
        <v>7.324</v>
      </c>
      <c r="AQ2728" s="0" t="s">
        <v>13636</v>
      </c>
      <c r="AR2728" s="0" t="s">
        <v>58</v>
      </c>
      <c r="AS2728" s="0" t="s">
        <v>53</v>
      </c>
      <c r="AT2728" s="0" t="n">
        <v>180</v>
      </c>
      <c r="AU2728" s="0" t="n">
        <v>191</v>
      </c>
      <c r="AX2728" s="0" t="s">
        <v>4818</v>
      </c>
    </row>
    <row r="2729" customFormat="false" ht="15" hidden="false" customHeight="false" outlineLevel="0" collapsed="false">
      <c r="A2729" s="0" t="s">
        <v>14474</v>
      </c>
      <c r="B2729" s="0" t="s">
        <v>14359</v>
      </c>
      <c r="C2729" s="0" t="s">
        <v>14475</v>
      </c>
      <c r="E2729" s="1" t="s">
        <v>14475</v>
      </c>
      <c r="G2729" s="5" t="s">
        <v>14475</v>
      </c>
      <c r="H2729" s="5"/>
      <c r="I2729" s="5"/>
      <c r="J2729" s="5"/>
      <c r="K2729" s="5"/>
      <c r="L2729" s="5"/>
      <c r="M2729" s="5"/>
      <c r="N2729" s="5"/>
      <c r="O2729" s="0" t="s">
        <v>14475</v>
      </c>
      <c r="P2729" s="0" t="s">
        <v>14476</v>
      </c>
      <c r="Q2729" s="0" t="s">
        <v>51</v>
      </c>
      <c r="R2729" s="0" t="s">
        <v>52</v>
      </c>
      <c r="S2729" s="0" t="n">
        <v>966</v>
      </c>
      <c r="T2729" s="0" t="n">
        <v>4614</v>
      </c>
      <c r="U2729" s="0" t="n">
        <v>4614</v>
      </c>
      <c r="W2729" s="0" t="s">
        <v>14477</v>
      </c>
      <c r="X2729" s="0" t="n">
        <v>241</v>
      </c>
      <c r="Y2729" s="0" t="s">
        <v>53</v>
      </c>
      <c r="Z2729" s="0" t="n">
        <v>4614</v>
      </c>
      <c r="AA2729" s="0" t="s">
        <v>54</v>
      </c>
      <c r="AB2729" s="0" t="s">
        <v>54</v>
      </c>
      <c r="AC2729" s="0" t="n">
        <v>2.623</v>
      </c>
      <c r="AD2729" s="0" t="s">
        <v>14362</v>
      </c>
      <c r="AG2729" s="6" t="n">
        <v>42460</v>
      </c>
      <c r="AH2729" s="0" t="n">
        <v>39</v>
      </c>
      <c r="AI2729" s="0" t="n">
        <v>45</v>
      </c>
      <c r="AJ2729" s="6" t="n">
        <v>42460</v>
      </c>
      <c r="AK2729" s="0" t="n">
        <v>2.623</v>
      </c>
      <c r="AL2729" s="6" t="n">
        <v>42460</v>
      </c>
      <c r="AM2729" s="0" t="n">
        <v>546</v>
      </c>
      <c r="AN2729" s="0" t="n">
        <v>622</v>
      </c>
      <c r="AO2729" s="0" t="n">
        <v>377</v>
      </c>
      <c r="AP2729" s="0" t="n">
        <v>422</v>
      </c>
      <c r="AQ2729" s="0" t="s">
        <v>13636</v>
      </c>
      <c r="AR2729" s="0" t="s">
        <v>58</v>
      </c>
      <c r="AS2729" s="0" t="s">
        <v>53</v>
      </c>
      <c r="AT2729" s="0" t="n">
        <v>77</v>
      </c>
      <c r="AU2729" s="0" t="n">
        <v>78</v>
      </c>
      <c r="AW2729" s="0" t="s">
        <v>14362</v>
      </c>
      <c r="AX2729" s="0" t="s">
        <v>4818</v>
      </c>
    </row>
    <row r="2730" customFormat="false" ht="15" hidden="false" customHeight="false" outlineLevel="0" collapsed="false">
      <c r="A2730" s="0" t="s">
        <v>14478</v>
      </c>
      <c r="B2730" s="0" t="s">
        <v>14359</v>
      </c>
      <c r="C2730" s="0" t="s">
        <v>14479</v>
      </c>
      <c r="E2730" s="1" t="s">
        <v>14479</v>
      </c>
      <c r="G2730" s="5" t="s">
        <v>14479</v>
      </c>
      <c r="H2730" s="5"/>
      <c r="I2730" s="5"/>
      <c r="J2730" s="5"/>
      <c r="K2730" s="5"/>
      <c r="L2730" s="5"/>
      <c r="M2730" s="5"/>
      <c r="N2730" s="5"/>
      <c r="O2730" s="0" t="s">
        <v>14479</v>
      </c>
      <c r="P2730" s="0" t="s">
        <v>14480</v>
      </c>
      <c r="Q2730" s="0" t="s">
        <v>51</v>
      </c>
      <c r="R2730" s="0" t="s">
        <v>52</v>
      </c>
      <c r="S2730" s="0" t="n">
        <v>3.178</v>
      </c>
      <c r="T2730" s="0" t="n">
        <v>3030</v>
      </c>
      <c r="U2730" s="0" t="n">
        <v>3030</v>
      </c>
      <c r="X2730" s="0" t="n">
        <v>316</v>
      </c>
      <c r="Y2730" s="0" t="s">
        <v>77</v>
      </c>
      <c r="Z2730" s="0" t="n">
        <v>3030</v>
      </c>
      <c r="AA2730" s="0" t="s">
        <v>54</v>
      </c>
      <c r="AB2730" s="0" t="s">
        <v>54</v>
      </c>
      <c r="AC2730" s="0" t="n">
        <v>15.465</v>
      </c>
      <c r="AD2730" s="0" t="s">
        <v>14481</v>
      </c>
      <c r="AG2730" s="6" t="n">
        <v>42735</v>
      </c>
      <c r="AH2730" s="0" t="n">
        <v>119</v>
      </c>
      <c r="AI2730" s="0" t="n">
        <v>125</v>
      </c>
      <c r="AJ2730" s="6" t="n">
        <v>42735</v>
      </c>
      <c r="AK2730" s="0" t="n">
        <v>15.465</v>
      </c>
      <c r="AL2730" s="6" t="n">
        <v>42735</v>
      </c>
      <c r="AM2730" s="0" t="n">
        <v>4.314</v>
      </c>
      <c r="AN2730" s="0" t="n">
        <v>4.548</v>
      </c>
      <c r="AO2730" s="0" t="n">
        <v>4.8</v>
      </c>
      <c r="AP2730" s="0" t="n">
        <v>5.364</v>
      </c>
      <c r="AQ2730" s="0" t="s">
        <v>13636</v>
      </c>
      <c r="AR2730" s="0" t="s">
        <v>58</v>
      </c>
      <c r="AS2730" s="0" t="s">
        <v>77</v>
      </c>
      <c r="AT2730" s="0" t="n">
        <v>122</v>
      </c>
      <c r="AU2730" s="0" t="n">
        <v>134</v>
      </c>
      <c r="AV2730" s="0" t="s">
        <v>14482</v>
      </c>
      <c r="AX2730" s="0" t="s">
        <v>4818</v>
      </c>
    </row>
    <row r="2731" customFormat="false" ht="15" hidden="false" customHeight="false" outlineLevel="0" collapsed="false">
      <c r="A2731" s="0" t="s">
        <v>14483</v>
      </c>
      <c r="B2731" s="0" t="s">
        <v>14359</v>
      </c>
      <c r="C2731" s="0" t="s">
        <v>14484</v>
      </c>
      <c r="E2731" s="1" t="s">
        <v>14484</v>
      </c>
      <c r="G2731" s="5" t="s">
        <v>14484</v>
      </c>
      <c r="H2731" s="5"/>
      <c r="I2731" s="5"/>
      <c r="J2731" s="5"/>
      <c r="K2731" s="5"/>
      <c r="L2731" s="5"/>
      <c r="M2731" s="5"/>
      <c r="N2731" s="5"/>
      <c r="O2731" s="0" t="s">
        <v>14397</v>
      </c>
      <c r="P2731" s="0" t="s">
        <v>14398</v>
      </c>
      <c r="Q2731" s="0" t="s">
        <v>51</v>
      </c>
      <c r="R2731" s="0" t="s">
        <v>52</v>
      </c>
      <c r="S2731" s="0" t="n">
        <v>17.195</v>
      </c>
      <c r="T2731" s="0" t="n">
        <v>3511</v>
      </c>
      <c r="U2731" s="0" t="n">
        <v>3511</v>
      </c>
      <c r="X2731" s="0" t="n">
        <v>900</v>
      </c>
      <c r="Y2731" s="0" t="s">
        <v>67</v>
      </c>
      <c r="Z2731" s="0" t="n">
        <v>8411</v>
      </c>
      <c r="AA2731" s="0" t="s">
        <v>54</v>
      </c>
      <c r="AB2731" s="0" t="s">
        <v>54</v>
      </c>
      <c r="AC2731" s="0" t="n">
        <v>4.5</v>
      </c>
      <c r="AD2731" s="0" t="s">
        <v>14382</v>
      </c>
      <c r="AG2731" s="6" t="n">
        <v>42735</v>
      </c>
      <c r="AH2731" s="0" t="n">
        <v>-2.756</v>
      </c>
      <c r="AI2731" s="0" t="n">
        <v>-2.905</v>
      </c>
      <c r="AJ2731" s="6" t="n">
        <v>42735</v>
      </c>
      <c r="AK2731" s="0" t="n">
        <v>19.935</v>
      </c>
      <c r="AL2731" s="6" t="n">
        <v>42735</v>
      </c>
      <c r="AM2731" s="0" t="n">
        <v>42.843</v>
      </c>
      <c r="AN2731" s="0" t="n">
        <v>45.161</v>
      </c>
      <c r="AO2731" s="0" t="s">
        <v>56</v>
      </c>
      <c r="AP2731" s="0" t="s">
        <v>56</v>
      </c>
      <c r="AQ2731" s="0" t="s">
        <v>70</v>
      </c>
      <c r="AR2731" s="0" t="s">
        <v>70</v>
      </c>
      <c r="AS2731" s="0" t="s">
        <v>67</v>
      </c>
      <c r="AT2731" s="0" t="n">
        <v>848</v>
      </c>
      <c r="AU2731" s="0" t="n">
        <v>104</v>
      </c>
      <c r="AX2731" s="0" t="s">
        <v>4818</v>
      </c>
      <c r="AY2731" s="0" t="s">
        <v>14485</v>
      </c>
    </row>
    <row r="2732" customFormat="false" ht="15" hidden="false" customHeight="false" outlineLevel="0" collapsed="false">
      <c r="A2732" s="0" t="s">
        <v>14486</v>
      </c>
      <c r="B2732" s="0" t="s">
        <v>14359</v>
      </c>
      <c r="C2732" s="0" t="s">
        <v>14487</v>
      </c>
      <c r="E2732" s="1" t="s">
        <v>14487</v>
      </c>
      <c r="G2732" s="5" t="s">
        <v>14487</v>
      </c>
      <c r="H2732" s="5"/>
      <c r="I2732" s="5"/>
      <c r="J2732" s="5"/>
      <c r="K2732" s="5"/>
      <c r="L2732" s="5"/>
      <c r="M2732" s="5"/>
      <c r="N2732" s="5"/>
      <c r="O2732" s="0" t="s">
        <v>14487</v>
      </c>
      <c r="P2732" s="0" t="s">
        <v>14488</v>
      </c>
      <c r="Q2732" s="0" t="s">
        <v>51</v>
      </c>
      <c r="R2732" s="0" t="s">
        <v>52</v>
      </c>
      <c r="S2732" s="0" t="n">
        <v>574</v>
      </c>
      <c r="T2732" s="0" t="n">
        <v>2120</v>
      </c>
      <c r="U2732" s="0" t="n">
        <v>2120</v>
      </c>
      <c r="W2732" s="0" t="s">
        <v>14489</v>
      </c>
      <c r="X2732" s="0" t="n">
        <v>33</v>
      </c>
      <c r="Y2732" s="0" t="s">
        <v>77</v>
      </c>
      <c r="Z2732" s="0" t="n">
        <v>2120</v>
      </c>
      <c r="AA2732" s="0" t="s">
        <v>54</v>
      </c>
      <c r="AB2732" s="0" t="s">
        <v>54</v>
      </c>
      <c r="AC2732" s="0" t="n">
        <v>760</v>
      </c>
      <c r="AD2732" s="0" t="s">
        <v>14362</v>
      </c>
      <c r="AG2732" s="6" t="n">
        <v>42735</v>
      </c>
      <c r="AH2732" s="0" t="n">
        <v>85</v>
      </c>
      <c r="AI2732" s="0" t="n">
        <v>89</v>
      </c>
      <c r="AJ2732" s="6" t="n">
        <v>42735</v>
      </c>
      <c r="AK2732" s="0" t="n">
        <v>760</v>
      </c>
      <c r="AL2732" s="6" t="n">
        <v>42735</v>
      </c>
      <c r="AM2732" s="0" t="n">
        <v>1.044</v>
      </c>
      <c r="AN2732" s="0" t="n">
        <v>1.101</v>
      </c>
      <c r="AO2732" s="0" t="n">
        <v>3.841</v>
      </c>
      <c r="AP2732" s="0" t="n">
        <v>4.292</v>
      </c>
      <c r="AQ2732" s="0" t="s">
        <v>13636</v>
      </c>
      <c r="AR2732" s="0" t="s">
        <v>58</v>
      </c>
      <c r="AS2732" s="0" t="s">
        <v>77</v>
      </c>
      <c r="AT2732" s="0" t="n">
        <v>23</v>
      </c>
      <c r="AU2732" s="0" t="n">
        <v>23</v>
      </c>
      <c r="AV2732" s="0" t="s">
        <v>4818</v>
      </c>
      <c r="AW2732" s="0" t="s">
        <v>14490</v>
      </c>
      <c r="AX2732" s="0" t="s">
        <v>4818</v>
      </c>
      <c r="AY2732" s="0" t="s">
        <v>14491</v>
      </c>
    </row>
    <row r="2733" customFormat="false" ht="15" hidden="false" customHeight="false" outlineLevel="0" collapsed="false">
      <c r="A2733" s="0" t="s">
        <v>14492</v>
      </c>
      <c r="B2733" s="0" t="s">
        <v>14359</v>
      </c>
      <c r="C2733" s="0" t="s">
        <v>14493</v>
      </c>
      <c r="E2733" s="1" t="s">
        <v>14493</v>
      </c>
      <c r="G2733" s="5" t="s">
        <v>14493</v>
      </c>
      <c r="H2733" s="5"/>
      <c r="I2733" s="5"/>
      <c r="J2733" s="5"/>
      <c r="K2733" s="5"/>
      <c r="L2733" s="5"/>
      <c r="M2733" s="5"/>
      <c r="N2733" s="5"/>
      <c r="O2733" s="0" t="s">
        <v>14493</v>
      </c>
      <c r="P2733" s="0" t="s">
        <v>14494</v>
      </c>
      <c r="Q2733" s="0" t="s">
        <v>718</v>
      </c>
      <c r="R2733" s="0" t="s">
        <v>52</v>
      </c>
      <c r="S2733" s="0" t="n">
        <v>5</v>
      </c>
      <c r="T2733" s="0" t="n">
        <v>6612</v>
      </c>
      <c r="U2733" s="0" t="n">
        <v>6612</v>
      </c>
      <c r="V2733" s="0" t="n">
        <v>6420</v>
      </c>
      <c r="W2733" s="0" t="s">
        <v>14495</v>
      </c>
      <c r="X2733" s="0" t="n">
        <v>999</v>
      </c>
      <c r="Y2733" s="0" t="s">
        <v>77</v>
      </c>
      <c r="Z2733" s="0" t="n">
        <v>6612</v>
      </c>
      <c r="AA2733" s="0" t="s">
        <v>54</v>
      </c>
      <c r="AB2733" s="0" t="s">
        <v>54</v>
      </c>
      <c r="AD2733" s="0" t="s">
        <v>14362</v>
      </c>
      <c r="AG2733" s="6" t="n">
        <v>42735</v>
      </c>
      <c r="AH2733" s="0" t="n">
        <v>-362</v>
      </c>
      <c r="AI2733" s="0" t="n">
        <v>-382</v>
      </c>
      <c r="AJ2733" s="6" t="n">
        <v>42735</v>
      </c>
      <c r="AK2733" s="0" t="n">
        <v>880</v>
      </c>
      <c r="AL2733" s="6" t="n">
        <v>42369</v>
      </c>
      <c r="AM2733" s="0" t="n">
        <v>7.78</v>
      </c>
      <c r="AN2733" s="0" t="n">
        <v>8.201</v>
      </c>
      <c r="AO2733" s="0" t="n">
        <v>6.333</v>
      </c>
      <c r="AP2733" s="0" t="n">
        <v>7.076</v>
      </c>
      <c r="AQ2733" s="0" t="s">
        <v>13636</v>
      </c>
      <c r="AR2733" s="0" t="s">
        <v>58</v>
      </c>
      <c r="AS2733" s="0" t="s">
        <v>77</v>
      </c>
      <c r="AT2733" s="0" t="n">
        <v>101</v>
      </c>
      <c r="AU2733" s="0" t="n">
        <v>143</v>
      </c>
      <c r="AX2733" s="0" t="s">
        <v>4818</v>
      </c>
    </row>
    <row r="2734" customFormat="false" ht="15" hidden="false" customHeight="false" outlineLevel="0" collapsed="false">
      <c r="A2734" s="0" t="s">
        <v>14496</v>
      </c>
      <c r="B2734" s="0" t="s">
        <v>14359</v>
      </c>
      <c r="C2734" s="0" t="s">
        <v>14497</v>
      </c>
      <c r="E2734" s="1" t="s">
        <v>14497</v>
      </c>
      <c r="G2734" s="5" t="s">
        <v>14497</v>
      </c>
      <c r="H2734" s="5"/>
      <c r="I2734" s="5"/>
      <c r="J2734" s="5"/>
      <c r="K2734" s="5"/>
      <c r="L2734" s="5"/>
      <c r="M2734" s="5"/>
      <c r="N2734" s="5"/>
      <c r="Q2734" s="0" t="s">
        <v>51</v>
      </c>
      <c r="R2734" s="0" t="s">
        <v>52</v>
      </c>
      <c r="S2734" s="0" t="n">
        <v>0</v>
      </c>
      <c r="T2734" s="0" t="n">
        <v>6420</v>
      </c>
      <c r="U2734" s="0" t="n">
        <v>6420</v>
      </c>
      <c r="X2734" s="0" t="n">
        <v>0</v>
      </c>
      <c r="Y2734" s="0" t="s">
        <v>512</v>
      </c>
      <c r="AD2734" s="0" t="s">
        <v>14362</v>
      </c>
      <c r="AG2734" s="6" t="n">
        <v>41274</v>
      </c>
      <c r="AH2734" s="0" t="n">
        <v>1</v>
      </c>
      <c r="AI2734" s="0" t="n">
        <v>2</v>
      </c>
      <c r="AJ2734" s="6" t="n">
        <v>41274</v>
      </c>
      <c r="AK2734" s="0" t="n">
        <v>0</v>
      </c>
      <c r="AL2734" s="6" t="n">
        <v>41274</v>
      </c>
      <c r="AM2734" s="0" t="n">
        <v>99</v>
      </c>
      <c r="AN2734" s="0" t="n">
        <v>131</v>
      </c>
      <c r="AO2734" s="0" t="n">
        <v>548</v>
      </c>
      <c r="AP2734" s="0" t="n">
        <v>851</v>
      </c>
      <c r="AQ2734" s="0" t="s">
        <v>189</v>
      </c>
      <c r="AR2734" s="0" t="s">
        <v>189</v>
      </c>
      <c r="AS2734" s="0" t="s">
        <v>512</v>
      </c>
      <c r="AT2734" s="0" t="n">
        <v>0</v>
      </c>
      <c r="AU2734" s="0" t="n">
        <v>0</v>
      </c>
      <c r="AV2734" s="0" t="s">
        <v>4818</v>
      </c>
      <c r="AW2734" s="0" t="s">
        <v>2325</v>
      </c>
      <c r="AX2734" s="0" t="s">
        <v>4818</v>
      </c>
      <c r="AY2734" s="0" t="s">
        <v>2325</v>
      </c>
    </row>
    <row r="2735" customFormat="false" ht="15" hidden="false" customHeight="false" outlineLevel="0" collapsed="false">
      <c r="A2735" s="0" t="s">
        <v>14498</v>
      </c>
      <c r="B2735" s="0" t="s">
        <v>14359</v>
      </c>
      <c r="C2735" s="0" t="s">
        <v>14499</v>
      </c>
      <c r="E2735" s="1" t="s">
        <v>14499</v>
      </c>
      <c r="G2735" s="5" t="s">
        <v>14499</v>
      </c>
      <c r="H2735" s="5"/>
      <c r="I2735" s="5"/>
      <c r="J2735" s="5"/>
      <c r="K2735" s="5"/>
      <c r="L2735" s="5"/>
      <c r="M2735" s="5"/>
      <c r="N2735" s="5"/>
      <c r="O2735" s="0" t="s">
        <v>14499</v>
      </c>
      <c r="P2735" s="0" t="s">
        <v>14500</v>
      </c>
      <c r="Q2735" s="0" t="s">
        <v>51</v>
      </c>
      <c r="R2735" s="0" t="s">
        <v>52</v>
      </c>
      <c r="S2735" s="0" t="n">
        <v>4.467</v>
      </c>
      <c r="T2735" s="0" t="n">
        <v>729</v>
      </c>
      <c r="U2735" s="0" t="n">
        <v>729</v>
      </c>
      <c r="V2735" s="0" t="n">
        <v>729</v>
      </c>
      <c r="X2735" s="0" t="n">
        <v>71</v>
      </c>
      <c r="Y2735" s="0" t="s">
        <v>53</v>
      </c>
      <c r="Z2735" s="0" t="n">
        <v>729</v>
      </c>
      <c r="AA2735" s="0" t="s">
        <v>54</v>
      </c>
      <c r="AB2735" s="0" t="s">
        <v>54</v>
      </c>
      <c r="AC2735" s="0" t="n">
        <v>5.477</v>
      </c>
      <c r="AD2735" s="0" t="s">
        <v>14362</v>
      </c>
      <c r="AG2735" s="6" t="n">
        <v>42735</v>
      </c>
      <c r="AH2735" s="0" t="n">
        <v>444</v>
      </c>
      <c r="AI2735" s="0" t="n">
        <v>468</v>
      </c>
      <c r="AJ2735" s="6" t="n">
        <v>42735</v>
      </c>
      <c r="AK2735" s="0" t="n">
        <v>5.477</v>
      </c>
      <c r="AL2735" s="6" t="n">
        <v>42735</v>
      </c>
      <c r="AM2735" s="0" t="n">
        <v>5.64</v>
      </c>
      <c r="AN2735" s="0" t="n">
        <v>5.945</v>
      </c>
      <c r="AO2735" s="0" t="n">
        <v>6.367</v>
      </c>
      <c r="AP2735" s="0" t="n">
        <v>7.114</v>
      </c>
      <c r="AQ2735" s="0" t="s">
        <v>13636</v>
      </c>
      <c r="AR2735" s="0" t="s">
        <v>58</v>
      </c>
      <c r="AS2735" s="0" t="s">
        <v>53</v>
      </c>
      <c r="AT2735" s="0" t="n">
        <v>37</v>
      </c>
      <c r="AU2735" s="0" t="n">
        <v>40</v>
      </c>
      <c r="AX2735" s="0" t="s">
        <v>4818</v>
      </c>
      <c r="AY2735" s="0" t="s">
        <v>14501</v>
      </c>
    </row>
    <row r="2736" customFormat="false" ht="15" hidden="false" customHeight="false" outlineLevel="0" collapsed="false">
      <c r="A2736" s="0" t="s">
        <v>14502</v>
      </c>
      <c r="B2736" s="0" t="s">
        <v>14359</v>
      </c>
      <c r="C2736" s="0" t="s">
        <v>14503</v>
      </c>
      <c r="E2736" s="1" t="s">
        <v>14503</v>
      </c>
      <c r="G2736" s="5" t="s">
        <v>14503</v>
      </c>
      <c r="H2736" s="5"/>
      <c r="I2736" s="5"/>
      <c r="J2736" s="5"/>
      <c r="K2736" s="5"/>
      <c r="L2736" s="5"/>
      <c r="M2736" s="5"/>
      <c r="N2736" s="5"/>
      <c r="O2736" s="0" t="s">
        <v>14503</v>
      </c>
      <c r="P2736" s="0" t="s">
        <v>14504</v>
      </c>
      <c r="Q2736" s="0" t="s">
        <v>718</v>
      </c>
      <c r="R2736" s="0" t="s">
        <v>52</v>
      </c>
      <c r="S2736" s="0" t="n">
        <v>2.298</v>
      </c>
      <c r="T2736" s="0" t="n">
        <v>6831</v>
      </c>
      <c r="U2736" s="0" t="n">
        <v>6831</v>
      </c>
      <c r="X2736" s="0" t="n">
        <v>966</v>
      </c>
      <c r="Y2736" s="0" t="s">
        <v>53</v>
      </c>
      <c r="Z2736" s="0" t="n">
        <v>6831</v>
      </c>
      <c r="AA2736" s="0" t="s">
        <v>54</v>
      </c>
      <c r="AB2736" s="0" t="s">
        <v>54</v>
      </c>
      <c r="AC2736" s="0" t="n">
        <v>3.26</v>
      </c>
      <c r="AD2736" s="0" t="s">
        <v>14362</v>
      </c>
      <c r="AG2736" s="6" t="n">
        <v>42735</v>
      </c>
      <c r="AH2736" s="0" t="n">
        <v>1.282</v>
      </c>
      <c r="AI2736" s="0" t="n">
        <v>1.351</v>
      </c>
      <c r="AJ2736" s="6" t="n">
        <v>42735</v>
      </c>
      <c r="AK2736" s="0" t="n">
        <v>3.26</v>
      </c>
      <c r="AL2736" s="6" t="n">
        <v>42735</v>
      </c>
      <c r="AM2736" s="0" t="n">
        <v>12.788</v>
      </c>
      <c r="AN2736" s="0" t="n">
        <v>13.48</v>
      </c>
      <c r="AO2736" s="0" t="n">
        <v>5.387</v>
      </c>
      <c r="AP2736" s="0" t="n">
        <v>6.019</v>
      </c>
      <c r="AQ2736" s="0" t="s">
        <v>13636</v>
      </c>
      <c r="AR2736" s="0" t="s">
        <v>58</v>
      </c>
      <c r="AS2736" s="0" t="s">
        <v>53</v>
      </c>
      <c r="AT2736" s="0" t="n">
        <v>82</v>
      </c>
      <c r="AU2736" s="0" t="n">
        <v>87</v>
      </c>
      <c r="AX2736" s="0" t="s">
        <v>4818</v>
      </c>
    </row>
    <row r="2737" customFormat="false" ht="15" hidden="false" customHeight="false" outlineLevel="0" collapsed="false">
      <c r="A2737" s="0" t="s">
        <v>14505</v>
      </c>
      <c r="B2737" s="0" t="s">
        <v>14359</v>
      </c>
      <c r="C2737" s="0" t="s">
        <v>14506</v>
      </c>
      <c r="E2737" s="1" t="s">
        <v>14506</v>
      </c>
      <c r="G2737" s="5" t="s">
        <v>14506</v>
      </c>
      <c r="H2737" s="5"/>
      <c r="I2737" s="5"/>
      <c r="J2737" s="5"/>
      <c r="K2737" s="5"/>
      <c r="L2737" s="5"/>
      <c r="M2737" s="5"/>
      <c r="N2737" s="5"/>
      <c r="O2737" s="0" t="s">
        <v>14506</v>
      </c>
      <c r="P2737" s="0" t="s">
        <v>14507</v>
      </c>
      <c r="Q2737" s="0" t="s">
        <v>51</v>
      </c>
      <c r="R2737" s="0" t="s">
        <v>52</v>
      </c>
      <c r="S2737" s="0" t="n">
        <v>7.986</v>
      </c>
      <c r="T2737" s="0" t="n">
        <v>2512</v>
      </c>
      <c r="U2737" s="0" t="n">
        <v>2512</v>
      </c>
      <c r="X2737" s="0" t="n">
        <v>998</v>
      </c>
      <c r="Y2737" s="0" t="s">
        <v>77</v>
      </c>
      <c r="Z2737" s="0" t="n">
        <v>2512</v>
      </c>
      <c r="AA2737" s="0" t="s">
        <v>54</v>
      </c>
      <c r="AB2737" s="0" t="s">
        <v>54</v>
      </c>
      <c r="AC2737" s="0" t="n">
        <v>46.928</v>
      </c>
      <c r="AD2737" s="0" t="s">
        <v>14362</v>
      </c>
      <c r="AG2737" s="6" t="n">
        <v>42735</v>
      </c>
      <c r="AH2737" s="0" t="n">
        <v>697</v>
      </c>
      <c r="AI2737" s="0" t="n">
        <v>734</v>
      </c>
      <c r="AJ2737" s="6" t="n">
        <v>42735</v>
      </c>
      <c r="AK2737" s="0" t="n">
        <v>46.928</v>
      </c>
      <c r="AL2737" s="6" t="n">
        <v>42735</v>
      </c>
      <c r="AM2737" s="0" t="n">
        <v>9.975</v>
      </c>
      <c r="AN2737" s="0" t="n">
        <v>10.514</v>
      </c>
      <c r="AO2737" s="0" t="n">
        <v>20.806</v>
      </c>
      <c r="AP2737" s="0" t="n">
        <v>23.248</v>
      </c>
      <c r="AQ2737" s="0" t="s">
        <v>13636</v>
      </c>
      <c r="AR2737" s="0" t="s">
        <v>58</v>
      </c>
      <c r="AS2737" s="0" t="s">
        <v>77</v>
      </c>
      <c r="AT2737" s="0" t="n">
        <v>452</v>
      </c>
      <c r="AU2737" s="0" t="n">
        <v>459</v>
      </c>
      <c r="AX2737" s="0" t="s">
        <v>4818</v>
      </c>
    </row>
    <row r="2738" customFormat="false" ht="15" hidden="false" customHeight="false" outlineLevel="0" collapsed="false">
      <c r="A2738" s="0" t="s">
        <v>14508</v>
      </c>
      <c r="B2738" s="0" t="s">
        <v>14359</v>
      </c>
      <c r="C2738" s="0" t="s">
        <v>14509</v>
      </c>
      <c r="E2738" s="1" t="s">
        <v>14509</v>
      </c>
      <c r="G2738" s="5" t="s">
        <v>14509</v>
      </c>
      <c r="H2738" s="5"/>
      <c r="I2738" s="5"/>
      <c r="J2738" s="5"/>
      <c r="K2738" s="5"/>
      <c r="L2738" s="5"/>
      <c r="M2738" s="5"/>
      <c r="N2738" s="5"/>
      <c r="O2738" s="0" t="s">
        <v>14509</v>
      </c>
      <c r="P2738" s="0" t="s">
        <v>14510</v>
      </c>
      <c r="Q2738" s="0" t="s">
        <v>51</v>
      </c>
      <c r="R2738" s="0" t="s">
        <v>52</v>
      </c>
      <c r="S2738" s="0" t="n">
        <v>134</v>
      </c>
      <c r="T2738" s="0" t="n">
        <v>2660</v>
      </c>
      <c r="U2738" s="0" t="n">
        <v>2660</v>
      </c>
      <c r="X2738" s="0" t="n">
        <v>48</v>
      </c>
      <c r="Y2738" s="0" t="s">
        <v>53</v>
      </c>
      <c r="Z2738" s="0" t="n">
        <v>2660</v>
      </c>
      <c r="AA2738" s="0" t="s">
        <v>54</v>
      </c>
      <c r="AB2738" s="0" t="s">
        <v>54</v>
      </c>
      <c r="AC2738" s="0" t="n">
        <v>625</v>
      </c>
      <c r="AD2738" s="0" t="s">
        <v>14481</v>
      </c>
      <c r="AG2738" s="6" t="n">
        <v>42490</v>
      </c>
      <c r="AH2738" s="0" t="n">
        <v>14</v>
      </c>
      <c r="AI2738" s="0" t="n">
        <v>16</v>
      </c>
      <c r="AJ2738" s="6" t="n">
        <v>42490</v>
      </c>
      <c r="AK2738" s="0" t="n">
        <v>625</v>
      </c>
      <c r="AL2738" s="6" t="n">
        <v>42490</v>
      </c>
      <c r="AM2738" s="0" t="n">
        <v>120</v>
      </c>
      <c r="AN2738" s="0" t="n">
        <v>137</v>
      </c>
      <c r="AO2738" s="0" t="n">
        <v>629</v>
      </c>
      <c r="AP2738" s="0" t="n">
        <v>703</v>
      </c>
      <c r="AQ2738" s="0" t="s">
        <v>13636</v>
      </c>
      <c r="AR2738" s="0" t="s">
        <v>58</v>
      </c>
      <c r="AS2738" s="0" t="s">
        <v>53</v>
      </c>
      <c r="AT2738" s="0" t="n">
        <v>29</v>
      </c>
      <c r="AU2738" s="0" t="n">
        <v>28</v>
      </c>
      <c r="AX2738" s="0" t="s">
        <v>4818</v>
      </c>
    </row>
    <row r="2739" customFormat="false" ht="15" hidden="false" customHeight="false" outlineLevel="0" collapsed="false">
      <c r="A2739" s="0" t="s">
        <v>14511</v>
      </c>
      <c r="B2739" s="0" t="s">
        <v>14359</v>
      </c>
      <c r="C2739" s="0" t="s">
        <v>14512</v>
      </c>
      <c r="E2739" s="1" t="s">
        <v>14512</v>
      </c>
      <c r="G2739" s="5" t="s">
        <v>14512</v>
      </c>
      <c r="H2739" s="5"/>
      <c r="I2739" s="5"/>
      <c r="J2739" s="5"/>
      <c r="K2739" s="5"/>
      <c r="L2739" s="5"/>
      <c r="M2739" s="5"/>
      <c r="N2739" s="5"/>
      <c r="O2739" s="0" t="s">
        <v>14512</v>
      </c>
      <c r="P2739" s="0" t="s">
        <v>14513</v>
      </c>
      <c r="Q2739" s="0" t="s">
        <v>51</v>
      </c>
      <c r="R2739" s="0" t="s">
        <v>52</v>
      </c>
      <c r="S2739" s="0" t="n">
        <v>491</v>
      </c>
      <c r="T2739" s="0" t="n">
        <v>2229</v>
      </c>
      <c r="U2739" s="0" t="n">
        <v>2229</v>
      </c>
      <c r="V2739" s="0" t="n">
        <v>2219</v>
      </c>
      <c r="X2739" s="0" t="n">
        <v>35</v>
      </c>
      <c r="Y2739" s="0" t="s">
        <v>53</v>
      </c>
      <c r="Z2739" s="0" t="n">
        <v>2229</v>
      </c>
      <c r="AA2739" s="0" t="s">
        <v>54</v>
      </c>
      <c r="AB2739" s="0" t="s">
        <v>54</v>
      </c>
      <c r="AC2739" s="0" t="n">
        <v>6.418</v>
      </c>
      <c r="AD2739" s="0" t="s">
        <v>14514</v>
      </c>
      <c r="AG2739" s="6" t="n">
        <v>42735</v>
      </c>
      <c r="AH2739" s="0" t="n">
        <v>35</v>
      </c>
      <c r="AI2739" s="0" t="n">
        <v>37</v>
      </c>
      <c r="AJ2739" s="6" t="n">
        <v>42735</v>
      </c>
      <c r="AK2739" s="0" t="n">
        <v>6.418</v>
      </c>
      <c r="AL2739" s="6" t="n">
        <v>42735</v>
      </c>
      <c r="AM2739" s="0" t="n">
        <v>411</v>
      </c>
      <c r="AN2739" s="0" t="n">
        <v>433</v>
      </c>
      <c r="AO2739" s="0" t="n">
        <v>770</v>
      </c>
      <c r="AP2739" s="0" t="n">
        <v>860</v>
      </c>
      <c r="AQ2739" s="0" t="s">
        <v>13636</v>
      </c>
      <c r="AR2739" s="0" t="s">
        <v>58</v>
      </c>
      <c r="AS2739" s="0" t="s">
        <v>53</v>
      </c>
      <c r="AT2739" s="0" t="n">
        <v>30</v>
      </c>
      <c r="AU2739" s="0" t="n">
        <v>29</v>
      </c>
      <c r="AX2739" s="0" t="s">
        <v>4818</v>
      </c>
    </row>
    <row r="2740" customFormat="false" ht="15" hidden="false" customHeight="false" outlineLevel="0" collapsed="false">
      <c r="A2740" s="0" t="s">
        <v>14515</v>
      </c>
      <c r="B2740" s="0" t="s">
        <v>14359</v>
      </c>
      <c r="C2740" s="0" t="s">
        <v>14516</v>
      </c>
      <c r="E2740" s="1" t="s">
        <v>14516</v>
      </c>
      <c r="G2740" s="5" t="s">
        <v>14516</v>
      </c>
      <c r="H2740" s="5"/>
      <c r="I2740" s="5"/>
      <c r="J2740" s="5"/>
      <c r="K2740" s="5"/>
      <c r="L2740" s="5"/>
      <c r="M2740" s="5"/>
      <c r="N2740" s="5"/>
      <c r="O2740" s="0" t="s">
        <v>14517</v>
      </c>
      <c r="P2740" s="0" t="s">
        <v>14518</v>
      </c>
      <c r="Q2740" s="0" t="s">
        <v>51</v>
      </c>
      <c r="R2740" s="0" t="s">
        <v>52</v>
      </c>
      <c r="S2740" s="0" t="n">
        <v>343</v>
      </c>
      <c r="T2740" s="0" t="n">
        <v>2822</v>
      </c>
      <c r="U2740" s="0" t="n">
        <v>2822</v>
      </c>
      <c r="V2740" s="0" t="n">
        <v>4531</v>
      </c>
      <c r="X2740" s="0" t="n">
        <v>25</v>
      </c>
      <c r="Y2740" s="0" t="s">
        <v>67</v>
      </c>
      <c r="Z2740" s="0" t="n">
        <v>4669</v>
      </c>
      <c r="AA2740" s="0" t="s">
        <v>54</v>
      </c>
      <c r="AB2740" s="0" t="s">
        <v>54</v>
      </c>
      <c r="AC2740" s="0" t="n">
        <v>23</v>
      </c>
      <c r="AD2740" s="0" t="s">
        <v>14519</v>
      </c>
      <c r="AG2740" s="6" t="n">
        <v>42460</v>
      </c>
      <c r="AH2740" s="0" t="n">
        <v>2</v>
      </c>
      <c r="AI2740" s="0" t="n">
        <v>2</v>
      </c>
      <c r="AJ2740" s="6" t="n">
        <v>42460</v>
      </c>
      <c r="AK2740" s="0" t="n">
        <v>1.083</v>
      </c>
      <c r="AL2740" s="6" t="n">
        <v>42460</v>
      </c>
      <c r="AM2740" s="0" t="n">
        <v>263</v>
      </c>
      <c r="AN2740" s="0" t="n">
        <v>300</v>
      </c>
      <c r="AO2740" s="0" t="s">
        <v>56</v>
      </c>
      <c r="AP2740" s="0" t="s">
        <v>56</v>
      </c>
      <c r="AQ2740" s="0" t="s">
        <v>70</v>
      </c>
      <c r="AR2740" s="0" t="s">
        <v>70</v>
      </c>
      <c r="AS2740" s="0" t="s">
        <v>67</v>
      </c>
      <c r="AT2740" s="0" t="n">
        <v>13</v>
      </c>
      <c r="AU2740" s="0" t="n">
        <v>9</v>
      </c>
      <c r="AV2740" s="0" t="s">
        <v>14520</v>
      </c>
      <c r="AW2740" s="0" t="s">
        <v>14521</v>
      </c>
      <c r="AX2740" s="0" t="s">
        <v>4818</v>
      </c>
      <c r="AY2740" s="0" t="s">
        <v>14522</v>
      </c>
    </row>
    <row r="2741" customFormat="false" ht="15" hidden="false" customHeight="false" outlineLevel="0" collapsed="false">
      <c r="A2741" s="0" t="s">
        <v>14523</v>
      </c>
      <c r="B2741" s="0" t="s">
        <v>14359</v>
      </c>
      <c r="C2741" s="0" t="s">
        <v>14524</v>
      </c>
      <c r="E2741" s="1" t="s">
        <v>14524</v>
      </c>
      <c r="G2741" s="5" t="s">
        <v>14524</v>
      </c>
      <c r="H2741" s="5"/>
      <c r="I2741" s="5"/>
      <c r="J2741" s="5"/>
      <c r="K2741" s="5"/>
      <c r="L2741" s="5"/>
      <c r="M2741" s="5"/>
      <c r="N2741" s="5"/>
      <c r="O2741" s="0" t="s">
        <v>3030</v>
      </c>
      <c r="P2741" s="0" t="s">
        <v>3031</v>
      </c>
      <c r="Q2741" s="0" t="s">
        <v>51</v>
      </c>
      <c r="R2741" s="0" t="s">
        <v>52</v>
      </c>
      <c r="S2741" s="0" t="n">
        <v>11.923</v>
      </c>
      <c r="T2741" s="0" t="n">
        <v>2910</v>
      </c>
      <c r="U2741" s="0" t="n">
        <v>2910</v>
      </c>
      <c r="V2741" s="0" t="n">
        <v>2920</v>
      </c>
      <c r="X2741" s="0" t="n">
        <v>721</v>
      </c>
      <c r="Y2741" s="0" t="s">
        <v>67</v>
      </c>
      <c r="Z2741" s="0" t="s">
        <v>120</v>
      </c>
      <c r="AA2741" s="0" t="s">
        <v>256</v>
      </c>
      <c r="AB2741" s="0" t="s">
        <v>54</v>
      </c>
      <c r="AC2741" s="0" t="s">
        <v>120</v>
      </c>
      <c r="AD2741" s="0" t="s">
        <v>14525</v>
      </c>
      <c r="AG2741" s="6" t="n">
        <v>42369</v>
      </c>
      <c r="AH2741" s="0" t="n">
        <v>735</v>
      </c>
      <c r="AI2741" s="0" t="n">
        <v>800</v>
      </c>
      <c r="AJ2741" s="6" t="n">
        <v>42369</v>
      </c>
      <c r="AK2741" s="0" t="n">
        <v>38.493</v>
      </c>
      <c r="AL2741" s="6" t="n">
        <v>42369</v>
      </c>
      <c r="AM2741" s="0" t="n">
        <v>15.372</v>
      </c>
      <c r="AN2741" s="0" t="n">
        <v>16.736</v>
      </c>
      <c r="AO2741" s="0" t="s">
        <v>56</v>
      </c>
      <c r="AP2741" s="0" t="s">
        <v>56</v>
      </c>
      <c r="AQ2741" s="0" t="s">
        <v>70</v>
      </c>
      <c r="AR2741" s="0" t="s">
        <v>70</v>
      </c>
      <c r="AS2741" s="0" t="s">
        <v>67</v>
      </c>
      <c r="AT2741" s="0" t="n">
        <v>1524</v>
      </c>
      <c r="AU2741" s="0" t="n">
        <v>91</v>
      </c>
      <c r="AV2741" s="0" t="s">
        <v>14526</v>
      </c>
      <c r="AX2741" s="0" t="s">
        <v>4818</v>
      </c>
      <c r="AY2741" s="0" t="s">
        <v>14527</v>
      </c>
    </row>
    <row r="2742" customFormat="false" ht="15" hidden="false" customHeight="false" outlineLevel="0" collapsed="false">
      <c r="A2742" s="0" t="s">
        <v>14528</v>
      </c>
      <c r="B2742" s="0" t="s">
        <v>14359</v>
      </c>
      <c r="C2742" s="0" t="s">
        <v>14529</v>
      </c>
      <c r="E2742" s="1" t="s">
        <v>14529</v>
      </c>
      <c r="G2742" s="5" t="s">
        <v>14529</v>
      </c>
      <c r="H2742" s="5" t="s">
        <v>14530</v>
      </c>
      <c r="I2742" s="5"/>
      <c r="J2742" s="5"/>
      <c r="K2742" s="5"/>
      <c r="L2742" s="5"/>
      <c r="M2742" s="5"/>
      <c r="N2742" s="5"/>
      <c r="O2742" s="0" t="s">
        <v>14529</v>
      </c>
      <c r="P2742" s="0" t="s">
        <v>14531</v>
      </c>
      <c r="Q2742" s="0" t="s">
        <v>51</v>
      </c>
      <c r="R2742" s="0" t="s">
        <v>52</v>
      </c>
      <c r="S2742" s="0" t="n">
        <v>454</v>
      </c>
      <c r="T2742" s="0" t="n">
        <v>9200</v>
      </c>
      <c r="U2742" s="0" t="n">
        <v>9200</v>
      </c>
      <c r="W2742" s="0" t="s">
        <v>14532</v>
      </c>
      <c r="X2742" s="0" t="n">
        <v>66</v>
      </c>
      <c r="Y2742" s="0" t="s">
        <v>53</v>
      </c>
      <c r="Z2742" s="0" t="n">
        <v>9200</v>
      </c>
      <c r="AA2742" s="0" t="s">
        <v>54</v>
      </c>
      <c r="AB2742" s="0" t="s">
        <v>54</v>
      </c>
      <c r="AC2742" s="0" t="n">
        <v>1.821</v>
      </c>
      <c r="AD2742" s="0" t="s">
        <v>14362</v>
      </c>
      <c r="AG2742" s="6" t="n">
        <v>42735</v>
      </c>
      <c r="AH2742" s="0" t="n">
        <v>92</v>
      </c>
      <c r="AI2742" s="0" t="n">
        <v>97</v>
      </c>
      <c r="AJ2742" s="6" t="n">
        <v>42735</v>
      </c>
      <c r="AK2742" s="0" t="n">
        <v>1.821</v>
      </c>
      <c r="AL2742" s="6" t="n">
        <v>42735</v>
      </c>
      <c r="AM2742" s="0" t="n">
        <v>656</v>
      </c>
      <c r="AN2742" s="0" t="n">
        <v>691</v>
      </c>
      <c r="AO2742" s="0" t="n">
        <v>939</v>
      </c>
      <c r="AP2742" s="0" t="n">
        <v>1.049</v>
      </c>
      <c r="AQ2742" s="0" t="s">
        <v>13636</v>
      </c>
      <c r="AR2742" s="0" t="s">
        <v>58</v>
      </c>
      <c r="AS2742" s="0" t="s">
        <v>53</v>
      </c>
      <c r="AT2742" s="0" t="n">
        <v>49</v>
      </c>
      <c r="AU2742" s="0" t="n">
        <v>48</v>
      </c>
      <c r="AX2742" s="0" t="s">
        <v>4818</v>
      </c>
    </row>
    <row r="2743" customFormat="false" ht="15" hidden="false" customHeight="false" outlineLevel="0" collapsed="false">
      <c r="A2743" s="0" t="s">
        <v>14533</v>
      </c>
      <c r="B2743" s="0" t="s">
        <v>14359</v>
      </c>
      <c r="C2743" s="0" t="s">
        <v>14534</v>
      </c>
      <c r="E2743" s="1" t="s">
        <v>14534</v>
      </c>
      <c r="G2743" s="5" t="s">
        <v>14534</v>
      </c>
      <c r="H2743" s="5"/>
      <c r="I2743" s="5"/>
      <c r="J2743" s="5"/>
      <c r="K2743" s="5"/>
      <c r="L2743" s="5"/>
      <c r="M2743" s="5"/>
      <c r="N2743" s="5"/>
      <c r="O2743" s="0" t="s">
        <v>14534</v>
      </c>
      <c r="P2743" s="0" t="s">
        <v>14535</v>
      </c>
      <c r="Q2743" s="0" t="s">
        <v>51</v>
      </c>
      <c r="R2743" s="0" t="s">
        <v>52</v>
      </c>
      <c r="S2743" s="0" t="n">
        <v>11.344</v>
      </c>
      <c r="T2743" s="0" t="n">
        <v>6190</v>
      </c>
      <c r="U2743" s="0" t="n">
        <v>6190</v>
      </c>
      <c r="W2743" s="0" t="s">
        <v>14536</v>
      </c>
      <c r="X2743" s="0" t="n">
        <v>990</v>
      </c>
      <c r="Y2743" s="0" t="s">
        <v>77</v>
      </c>
      <c r="Z2743" s="0" t="n">
        <v>6190</v>
      </c>
      <c r="AA2743" s="0" t="s">
        <v>54</v>
      </c>
      <c r="AB2743" s="0" t="s">
        <v>54</v>
      </c>
      <c r="AC2743" s="0" t="n">
        <v>26.017</v>
      </c>
      <c r="AD2743" s="0" t="s">
        <v>14382</v>
      </c>
      <c r="AG2743" s="6" t="n">
        <v>42735</v>
      </c>
      <c r="AH2743" s="0" t="n">
        <v>391</v>
      </c>
      <c r="AI2743" s="0" t="n">
        <v>412</v>
      </c>
      <c r="AJ2743" s="6" t="n">
        <v>42735</v>
      </c>
      <c r="AK2743" s="0" t="n">
        <v>26.017</v>
      </c>
      <c r="AL2743" s="6" t="n">
        <v>42735</v>
      </c>
      <c r="AM2743" s="0" t="n">
        <v>26.53</v>
      </c>
      <c r="AN2743" s="0" t="n">
        <v>27.966</v>
      </c>
      <c r="AO2743" s="0" t="n">
        <v>17.309</v>
      </c>
      <c r="AP2743" s="0" t="n">
        <v>19.34</v>
      </c>
      <c r="AQ2743" s="0" t="s">
        <v>13636</v>
      </c>
      <c r="AR2743" s="0" t="s">
        <v>58</v>
      </c>
      <c r="AS2743" s="0" t="s">
        <v>77</v>
      </c>
      <c r="AT2743" s="0" t="n">
        <v>125</v>
      </c>
      <c r="AU2743" s="0" t="n">
        <v>139</v>
      </c>
      <c r="AX2743" s="0" t="s">
        <v>4818</v>
      </c>
      <c r="AY2743" s="0" t="s">
        <v>14537</v>
      </c>
    </row>
    <row r="2744" customFormat="false" ht="15" hidden="false" customHeight="false" outlineLevel="0" collapsed="false">
      <c r="A2744" s="0" t="s">
        <v>14538</v>
      </c>
      <c r="B2744" s="0" t="s">
        <v>14359</v>
      </c>
      <c r="C2744" s="0" t="s">
        <v>14539</v>
      </c>
      <c r="E2744" s="1" t="s">
        <v>14539</v>
      </c>
      <c r="G2744" s="5" t="s">
        <v>14539</v>
      </c>
      <c r="H2744" s="5"/>
      <c r="I2744" s="5"/>
      <c r="J2744" s="5"/>
      <c r="K2744" s="5"/>
      <c r="L2744" s="5"/>
      <c r="M2744" s="5"/>
      <c r="N2744" s="5"/>
      <c r="O2744" s="0" t="s">
        <v>14539</v>
      </c>
      <c r="P2744" s="0" t="s">
        <v>14540</v>
      </c>
      <c r="Q2744" s="0" t="s">
        <v>51</v>
      </c>
      <c r="R2744" s="0" t="s">
        <v>52</v>
      </c>
      <c r="S2744" s="0" t="n">
        <v>1.204</v>
      </c>
      <c r="T2744" s="0" t="n">
        <v>2017</v>
      </c>
      <c r="U2744" s="0" t="n">
        <v>2017</v>
      </c>
      <c r="X2744" s="0" t="n">
        <v>113</v>
      </c>
      <c r="Y2744" s="0" t="s">
        <v>77</v>
      </c>
      <c r="Z2744" s="0" t="n">
        <v>2017</v>
      </c>
      <c r="AA2744" s="0" t="s">
        <v>54</v>
      </c>
      <c r="AB2744" s="0" t="s">
        <v>54</v>
      </c>
      <c r="AC2744" s="0" t="n">
        <v>4.028</v>
      </c>
      <c r="AD2744" s="0" t="s">
        <v>14459</v>
      </c>
      <c r="AG2744" s="6" t="n">
        <v>42735</v>
      </c>
      <c r="AH2744" s="0" t="n">
        <v>146</v>
      </c>
      <c r="AI2744" s="0" t="n">
        <v>154</v>
      </c>
      <c r="AJ2744" s="6" t="n">
        <v>42735</v>
      </c>
      <c r="AK2744" s="0" t="n">
        <v>4.028</v>
      </c>
      <c r="AL2744" s="6" t="n">
        <v>42735</v>
      </c>
      <c r="AM2744" s="0" t="n">
        <v>1.031</v>
      </c>
      <c r="AN2744" s="0" t="n">
        <v>1.087</v>
      </c>
      <c r="AO2744" s="0" t="n">
        <v>3.258</v>
      </c>
      <c r="AP2744" s="0" t="n">
        <v>3.641</v>
      </c>
      <c r="AQ2744" s="0" t="s">
        <v>13636</v>
      </c>
      <c r="AR2744" s="0" t="s">
        <v>58</v>
      </c>
      <c r="AS2744" s="0" t="s">
        <v>77</v>
      </c>
      <c r="AT2744" s="0" t="n">
        <v>76</v>
      </c>
      <c r="AU2744" s="0" t="n">
        <v>75</v>
      </c>
      <c r="AV2744" s="0" t="s">
        <v>4818</v>
      </c>
      <c r="AX2744" s="0" t="s">
        <v>4818</v>
      </c>
      <c r="AY2744" s="0" t="s">
        <v>14541</v>
      </c>
    </row>
    <row r="2745" customFormat="false" ht="15" hidden="false" customHeight="false" outlineLevel="0" collapsed="false">
      <c r="A2745" s="0" t="s">
        <v>14542</v>
      </c>
      <c r="B2745" s="0" t="s">
        <v>14359</v>
      </c>
      <c r="C2745" s="0" t="s">
        <v>14543</v>
      </c>
      <c r="E2745" s="1" t="s">
        <v>14543</v>
      </c>
      <c r="G2745" s="5" t="s">
        <v>14543</v>
      </c>
      <c r="H2745" s="5"/>
      <c r="I2745" s="5"/>
      <c r="J2745" s="5"/>
      <c r="K2745" s="5"/>
      <c r="L2745" s="5"/>
      <c r="M2745" s="5"/>
      <c r="N2745" s="5"/>
      <c r="O2745" s="0" t="s">
        <v>14543</v>
      </c>
      <c r="P2745" s="0" t="s">
        <v>14544</v>
      </c>
      <c r="Q2745" s="0" t="s">
        <v>51</v>
      </c>
      <c r="R2745" s="0" t="s">
        <v>52</v>
      </c>
      <c r="S2745" s="0" t="n">
        <v>501</v>
      </c>
      <c r="T2745" s="0" t="n">
        <v>2740</v>
      </c>
      <c r="U2745" s="0" t="n">
        <v>2740</v>
      </c>
      <c r="X2745" s="0" t="n">
        <v>91</v>
      </c>
      <c r="Y2745" s="0" t="s">
        <v>77</v>
      </c>
      <c r="Z2745" s="0" t="n">
        <v>2740</v>
      </c>
      <c r="AA2745" s="0" t="s">
        <v>54</v>
      </c>
      <c r="AB2745" s="0" t="s">
        <v>54</v>
      </c>
      <c r="AC2745" s="0" t="n">
        <v>2.787</v>
      </c>
      <c r="AD2745" s="0" t="s">
        <v>14545</v>
      </c>
      <c r="AG2745" s="6" t="n">
        <v>42735</v>
      </c>
      <c r="AH2745" s="0" t="n">
        <v>40</v>
      </c>
      <c r="AI2745" s="0" t="n">
        <v>42</v>
      </c>
      <c r="AJ2745" s="6" t="n">
        <v>42735</v>
      </c>
      <c r="AK2745" s="0" t="n">
        <v>2.787</v>
      </c>
      <c r="AL2745" s="6" t="n">
        <v>42735</v>
      </c>
      <c r="AM2745" s="0" t="n">
        <v>504</v>
      </c>
      <c r="AN2745" s="0" t="n">
        <v>531</v>
      </c>
      <c r="AO2745" s="0" t="n">
        <v>1.473</v>
      </c>
      <c r="AP2745" s="0" t="n">
        <v>1.646</v>
      </c>
      <c r="AQ2745" s="0" t="s">
        <v>13636</v>
      </c>
      <c r="AR2745" s="0" t="s">
        <v>58</v>
      </c>
      <c r="AS2745" s="0" t="s">
        <v>77</v>
      </c>
      <c r="AT2745" s="0" t="n">
        <v>41</v>
      </c>
      <c r="AU2745" s="0" t="n">
        <v>41</v>
      </c>
      <c r="AV2745" s="0" t="s">
        <v>14546</v>
      </c>
      <c r="AX2745" s="0" t="s">
        <v>4818</v>
      </c>
      <c r="AY2745" s="0" t="s">
        <v>14547</v>
      </c>
    </row>
    <row r="2746" customFormat="false" ht="15" hidden="false" customHeight="false" outlineLevel="0" collapsed="false">
      <c r="A2746" s="0" t="s">
        <v>14548</v>
      </c>
      <c r="B2746" s="0" t="s">
        <v>14359</v>
      </c>
      <c r="C2746" s="0" t="s">
        <v>14549</v>
      </c>
      <c r="E2746" s="1" t="s">
        <v>14549</v>
      </c>
      <c r="G2746" s="5" t="s">
        <v>14549</v>
      </c>
      <c r="H2746" s="5"/>
      <c r="I2746" s="5" t="s">
        <v>14550</v>
      </c>
      <c r="J2746" s="5"/>
      <c r="K2746" s="5"/>
      <c r="L2746" s="5"/>
      <c r="M2746" s="5"/>
      <c r="N2746" s="5"/>
      <c r="O2746" s="0" t="s">
        <v>14549</v>
      </c>
      <c r="P2746" s="0" t="s">
        <v>14551</v>
      </c>
      <c r="Q2746" s="0" t="s">
        <v>51</v>
      </c>
      <c r="R2746" s="0" t="s">
        <v>52</v>
      </c>
      <c r="S2746" s="0" t="n">
        <v>1.223</v>
      </c>
      <c r="T2746" s="0" t="n">
        <v>7112</v>
      </c>
      <c r="U2746" s="0" t="n">
        <v>7112</v>
      </c>
      <c r="W2746" s="0" t="s">
        <v>14552</v>
      </c>
      <c r="X2746" s="0" t="n">
        <v>286</v>
      </c>
      <c r="Y2746" s="0" t="s">
        <v>77</v>
      </c>
      <c r="Z2746" s="0" t="n">
        <v>7112</v>
      </c>
      <c r="AA2746" s="0" t="s">
        <v>54</v>
      </c>
      <c r="AB2746" s="0" t="s">
        <v>54</v>
      </c>
      <c r="AC2746" s="0" t="n">
        <v>9.133</v>
      </c>
      <c r="AD2746" s="0" t="s">
        <v>14362</v>
      </c>
      <c r="AG2746" s="6" t="n">
        <v>42735</v>
      </c>
      <c r="AH2746" s="0" t="n">
        <v>76</v>
      </c>
      <c r="AI2746" s="0" t="n">
        <v>80</v>
      </c>
      <c r="AJ2746" s="6" t="n">
        <v>42735</v>
      </c>
      <c r="AK2746" s="0" t="n">
        <v>9.133</v>
      </c>
      <c r="AL2746" s="6" t="n">
        <v>42735</v>
      </c>
      <c r="AM2746" s="0" t="n">
        <v>1.089</v>
      </c>
      <c r="AN2746" s="0" t="n">
        <v>1.148</v>
      </c>
      <c r="AO2746" s="0" t="n">
        <v>1.39</v>
      </c>
      <c r="AP2746" s="0" t="n">
        <v>1.553</v>
      </c>
      <c r="AQ2746" s="0" t="s">
        <v>13636</v>
      </c>
      <c r="AR2746" s="0" t="s">
        <v>58</v>
      </c>
      <c r="AS2746" s="0" t="s">
        <v>77</v>
      </c>
      <c r="AT2746" s="0" t="n">
        <v>112</v>
      </c>
      <c r="AU2746" s="0" t="n">
        <v>113</v>
      </c>
      <c r="AX2746" s="0" t="s">
        <v>4818</v>
      </c>
    </row>
    <row r="2747" customFormat="false" ht="15" hidden="false" customHeight="false" outlineLevel="0" collapsed="false">
      <c r="A2747" s="0" t="s">
        <v>14553</v>
      </c>
      <c r="B2747" s="0" t="s">
        <v>14359</v>
      </c>
      <c r="C2747" s="0" t="s">
        <v>14554</v>
      </c>
      <c r="E2747" s="1" t="s">
        <v>14554</v>
      </c>
      <c r="G2747" s="5" t="s">
        <v>14554</v>
      </c>
      <c r="H2747" s="5"/>
      <c r="I2747" s="5"/>
      <c r="J2747" s="5"/>
      <c r="K2747" s="5"/>
      <c r="L2747" s="5"/>
      <c r="M2747" s="5"/>
      <c r="N2747" s="5"/>
      <c r="O2747" s="0" t="s">
        <v>14555</v>
      </c>
      <c r="P2747" s="0" t="s">
        <v>14556</v>
      </c>
      <c r="Q2747" s="0" t="s">
        <v>51</v>
      </c>
      <c r="R2747" s="0" t="s">
        <v>52</v>
      </c>
      <c r="S2747" s="0" t="n">
        <v>402</v>
      </c>
      <c r="T2747" s="0" t="n">
        <v>5829</v>
      </c>
      <c r="U2747" s="0" t="n">
        <v>5829</v>
      </c>
      <c r="X2747" s="0" t="n">
        <v>102</v>
      </c>
      <c r="Y2747" s="0" t="s">
        <v>67</v>
      </c>
      <c r="Z2747" s="0" t="n">
        <v>7010</v>
      </c>
      <c r="AA2747" s="0" t="s">
        <v>120</v>
      </c>
      <c r="AB2747" s="0" t="s">
        <v>56</v>
      </c>
      <c r="AC2747" s="0" t="n">
        <v>323</v>
      </c>
      <c r="AD2747" s="0" t="s">
        <v>14481</v>
      </c>
      <c r="AG2747" s="6" t="n">
        <v>42369</v>
      </c>
      <c r="AH2747" s="0" t="n">
        <v>23</v>
      </c>
      <c r="AI2747" s="0" t="n">
        <v>25</v>
      </c>
      <c r="AJ2747" s="6" t="n">
        <v>42369</v>
      </c>
      <c r="AK2747" s="0" t="n">
        <v>2.838</v>
      </c>
      <c r="AL2747" s="6" t="n">
        <v>42369</v>
      </c>
      <c r="AM2747" s="0" t="n">
        <v>341</v>
      </c>
      <c r="AN2747" s="0" t="n">
        <v>371</v>
      </c>
      <c r="AO2747" s="0" t="n">
        <v>987</v>
      </c>
      <c r="AP2747" s="0" t="n">
        <v>1.101</v>
      </c>
      <c r="AQ2747" s="0" t="s">
        <v>189</v>
      </c>
      <c r="AR2747" s="0" t="s">
        <v>189</v>
      </c>
      <c r="AS2747" s="0" t="s">
        <v>67</v>
      </c>
      <c r="AT2747" s="0" t="n">
        <v>668</v>
      </c>
      <c r="AU2747" s="0" t="n">
        <v>21</v>
      </c>
      <c r="AX2747" s="0" t="s">
        <v>4818</v>
      </c>
    </row>
    <row r="2748" customFormat="false" ht="15" hidden="false" customHeight="false" outlineLevel="0" collapsed="false">
      <c r="A2748" s="0" t="s">
        <v>14557</v>
      </c>
      <c r="B2748" s="0" t="s">
        <v>14359</v>
      </c>
      <c r="C2748" s="0" t="s">
        <v>14558</v>
      </c>
      <c r="E2748" s="1" t="s">
        <v>14558</v>
      </c>
      <c r="G2748" s="5" t="s">
        <v>14558</v>
      </c>
      <c r="H2748" s="5"/>
      <c r="I2748" s="5"/>
      <c r="J2748" s="5"/>
      <c r="K2748" s="5"/>
      <c r="L2748" s="5"/>
      <c r="M2748" s="5"/>
      <c r="N2748" s="5"/>
      <c r="O2748" s="0" t="s">
        <v>14558</v>
      </c>
      <c r="P2748" s="0" t="s">
        <v>14559</v>
      </c>
      <c r="Q2748" s="0" t="s">
        <v>51</v>
      </c>
      <c r="R2748" s="0" t="s">
        <v>52</v>
      </c>
      <c r="S2748" s="0" t="n">
        <v>763</v>
      </c>
      <c r="T2748" s="0" t="n">
        <v>2825</v>
      </c>
      <c r="U2748" s="0" t="n">
        <v>2825</v>
      </c>
      <c r="X2748" s="0" t="n">
        <v>173</v>
      </c>
      <c r="Y2748" s="0" t="s">
        <v>77</v>
      </c>
      <c r="Z2748" s="0" t="n">
        <v>2825</v>
      </c>
      <c r="AA2748" s="0" t="s">
        <v>54</v>
      </c>
      <c r="AB2748" s="0" t="s">
        <v>54</v>
      </c>
      <c r="AC2748" s="0" t="n">
        <v>4.855</v>
      </c>
      <c r="AD2748" s="0" t="s">
        <v>14560</v>
      </c>
      <c r="AG2748" s="6" t="n">
        <v>42490</v>
      </c>
      <c r="AH2748" s="0" t="n">
        <v>23</v>
      </c>
      <c r="AI2748" s="0" t="n">
        <v>26</v>
      </c>
      <c r="AJ2748" s="6" t="n">
        <v>42490</v>
      </c>
      <c r="AK2748" s="0" t="n">
        <v>4.855</v>
      </c>
      <c r="AL2748" s="6" t="n">
        <v>42490</v>
      </c>
      <c r="AM2748" s="0" t="n">
        <v>524</v>
      </c>
      <c r="AN2748" s="0" t="n">
        <v>597</v>
      </c>
      <c r="AO2748" s="0" t="n">
        <v>805</v>
      </c>
      <c r="AP2748" s="0" t="n">
        <v>899</v>
      </c>
      <c r="AQ2748" s="0" t="s">
        <v>13636</v>
      </c>
      <c r="AR2748" s="0" t="s">
        <v>58</v>
      </c>
      <c r="AS2748" s="0" t="s">
        <v>77</v>
      </c>
      <c r="AT2748" s="0" t="n">
        <v>108</v>
      </c>
      <c r="AU2748" s="0" t="n">
        <v>109</v>
      </c>
      <c r="AV2748" s="0" t="s">
        <v>14561</v>
      </c>
      <c r="AX2748" s="0" t="s">
        <v>4818</v>
      </c>
      <c r="AY2748" s="0" t="s">
        <v>14562</v>
      </c>
    </row>
    <row r="2749" customFormat="false" ht="15" hidden="false" customHeight="false" outlineLevel="0" collapsed="false">
      <c r="A2749" s="0" t="s">
        <v>14563</v>
      </c>
      <c r="B2749" s="0" t="s">
        <v>14359</v>
      </c>
      <c r="C2749" s="0" t="s">
        <v>14564</v>
      </c>
      <c r="E2749" s="1" t="s">
        <v>14564</v>
      </c>
      <c r="G2749" s="5" t="s">
        <v>14564</v>
      </c>
      <c r="H2749" s="5"/>
      <c r="I2749" s="5"/>
      <c r="J2749" s="5"/>
      <c r="K2749" s="5"/>
      <c r="L2749" s="5"/>
      <c r="M2749" s="5"/>
      <c r="N2749" s="5"/>
      <c r="O2749" s="0" t="s">
        <v>14564</v>
      </c>
      <c r="P2749" s="0" t="s">
        <v>14565</v>
      </c>
      <c r="Q2749" s="0" t="s">
        <v>51</v>
      </c>
      <c r="R2749" s="0" t="s">
        <v>52</v>
      </c>
      <c r="S2749" s="0" t="n">
        <v>1.396</v>
      </c>
      <c r="T2749" s="0" t="n">
        <v>2660</v>
      </c>
      <c r="U2749" s="0" t="n">
        <v>2660</v>
      </c>
      <c r="V2749" s="0" t="n">
        <v>3250</v>
      </c>
      <c r="X2749" s="0" t="n">
        <v>94</v>
      </c>
      <c r="Y2749" s="0" t="s">
        <v>53</v>
      </c>
      <c r="Z2749" s="0" t="n">
        <v>2660</v>
      </c>
      <c r="AA2749" s="0" t="s">
        <v>54</v>
      </c>
      <c r="AB2749" s="0" t="s">
        <v>54</v>
      </c>
      <c r="AC2749" s="0" t="n">
        <v>3.617</v>
      </c>
      <c r="AD2749" s="0" t="s">
        <v>14362</v>
      </c>
      <c r="AG2749" s="6" t="n">
        <v>42490</v>
      </c>
      <c r="AH2749" s="0" t="n">
        <v>15</v>
      </c>
      <c r="AI2749" s="0" t="n">
        <v>17</v>
      </c>
      <c r="AJ2749" s="6" t="n">
        <v>42490</v>
      </c>
      <c r="AK2749" s="0" t="n">
        <v>3.617</v>
      </c>
      <c r="AL2749" s="6" t="n">
        <v>42490</v>
      </c>
      <c r="AM2749" s="0" t="n">
        <v>2.12</v>
      </c>
      <c r="AN2749" s="0" t="n">
        <v>2.418</v>
      </c>
      <c r="AO2749" s="0" t="n">
        <v>3.107</v>
      </c>
      <c r="AP2749" s="0" t="n">
        <v>3.472</v>
      </c>
      <c r="AQ2749" s="0" t="s">
        <v>13636</v>
      </c>
      <c r="AR2749" s="0" t="s">
        <v>58</v>
      </c>
      <c r="AS2749" s="0" t="s">
        <v>53</v>
      </c>
      <c r="AT2749" s="0" t="n">
        <v>58</v>
      </c>
      <c r="AU2749" s="0" t="n">
        <v>58</v>
      </c>
      <c r="AX2749" s="0" t="s">
        <v>4818</v>
      </c>
      <c r="AY2749" s="0" t="s">
        <v>14566</v>
      </c>
    </row>
    <row r="2750" customFormat="false" ht="15" hidden="false" customHeight="false" outlineLevel="0" collapsed="false">
      <c r="A2750" s="0" t="s">
        <v>14567</v>
      </c>
      <c r="B2750" s="0" t="s">
        <v>14359</v>
      </c>
      <c r="C2750" s="0" t="s">
        <v>14568</v>
      </c>
      <c r="E2750" s="1" t="s">
        <v>14568</v>
      </c>
      <c r="G2750" s="5" t="s">
        <v>14568</v>
      </c>
      <c r="H2750" s="5" t="s">
        <v>14569</v>
      </c>
      <c r="I2750" s="5" t="s">
        <v>14570</v>
      </c>
      <c r="J2750" s="5"/>
      <c r="K2750" s="5"/>
      <c r="L2750" s="5"/>
      <c r="M2750" s="5"/>
      <c r="N2750" s="5"/>
      <c r="O2750" s="0" t="s">
        <v>14568</v>
      </c>
      <c r="P2750" s="0" t="s">
        <v>14571</v>
      </c>
      <c r="Q2750" s="0" t="s">
        <v>51</v>
      </c>
      <c r="R2750" s="0" t="s">
        <v>52</v>
      </c>
      <c r="S2750" s="0" t="n">
        <v>265</v>
      </c>
      <c r="T2750" s="0" t="n">
        <v>7010</v>
      </c>
      <c r="U2750" s="0" t="n">
        <v>7010</v>
      </c>
      <c r="X2750" s="0" t="n">
        <v>25</v>
      </c>
      <c r="Y2750" s="0" t="s">
        <v>53</v>
      </c>
      <c r="Z2750" s="0" t="n">
        <v>7010</v>
      </c>
      <c r="AA2750" s="0" t="s">
        <v>54</v>
      </c>
      <c r="AB2750" s="0" t="s">
        <v>54</v>
      </c>
      <c r="AC2750" s="0" t="n">
        <v>1.084</v>
      </c>
      <c r="AD2750" s="0" t="s">
        <v>14572</v>
      </c>
      <c r="AG2750" s="6" t="n">
        <v>42643</v>
      </c>
      <c r="AH2750" s="0" t="n">
        <v>2</v>
      </c>
      <c r="AI2750" s="0" t="n">
        <v>2</v>
      </c>
      <c r="AJ2750" s="6" t="n">
        <v>42643</v>
      </c>
      <c r="AK2750" s="0" t="n">
        <v>1.084</v>
      </c>
      <c r="AL2750" s="6" t="n">
        <v>42643</v>
      </c>
      <c r="AM2750" s="0" t="n">
        <v>223</v>
      </c>
      <c r="AN2750" s="0" t="n">
        <v>248</v>
      </c>
      <c r="AO2750" s="0" t="s">
        <v>56</v>
      </c>
      <c r="AP2750" s="0" t="s">
        <v>56</v>
      </c>
      <c r="AQ2750" s="0" t="s">
        <v>70</v>
      </c>
      <c r="AR2750" s="0" t="s">
        <v>70</v>
      </c>
      <c r="AS2750" s="0" t="s">
        <v>53</v>
      </c>
      <c r="AT2750" s="0" t="n">
        <v>21</v>
      </c>
      <c r="AU2750" s="0" t="n">
        <v>20</v>
      </c>
      <c r="AX2750" s="0" t="s">
        <v>4818</v>
      </c>
      <c r="AY2750" s="0" t="s">
        <v>14573</v>
      </c>
    </row>
    <row r="2751" customFormat="false" ht="15" hidden="false" customHeight="false" outlineLevel="0" collapsed="false">
      <c r="A2751" s="0" t="s">
        <v>14574</v>
      </c>
      <c r="B2751" s="0" t="s">
        <v>14359</v>
      </c>
      <c r="C2751" s="0" t="s">
        <v>14575</v>
      </c>
      <c r="E2751" s="1" t="s">
        <v>14575</v>
      </c>
      <c r="G2751" s="5" t="s">
        <v>14575</v>
      </c>
      <c r="H2751" s="5"/>
      <c r="I2751" s="5"/>
      <c r="J2751" s="5"/>
      <c r="K2751" s="5"/>
      <c r="L2751" s="5"/>
      <c r="M2751" s="5"/>
      <c r="N2751" s="5"/>
      <c r="O2751" s="0" t="s">
        <v>14575</v>
      </c>
      <c r="P2751" s="0" t="s">
        <v>14576</v>
      </c>
      <c r="Q2751" s="0" t="s">
        <v>51</v>
      </c>
      <c r="R2751" s="0" t="s">
        <v>52</v>
      </c>
      <c r="S2751" s="0" t="n">
        <v>3.35</v>
      </c>
      <c r="T2751" s="0" t="n">
        <v>4690</v>
      </c>
      <c r="U2751" s="0" t="n">
        <v>4690</v>
      </c>
      <c r="X2751" s="0" t="n">
        <v>586</v>
      </c>
      <c r="Y2751" s="0" t="s">
        <v>77</v>
      </c>
      <c r="Z2751" s="0" t="n">
        <v>4690</v>
      </c>
      <c r="AA2751" s="0" t="s">
        <v>54</v>
      </c>
      <c r="AB2751" s="0" t="s">
        <v>54</v>
      </c>
      <c r="AC2751" s="0" t="n">
        <v>16.592</v>
      </c>
      <c r="AD2751" s="0" t="s">
        <v>14577</v>
      </c>
      <c r="AG2751" s="6" t="n">
        <v>42735</v>
      </c>
      <c r="AH2751" s="0" t="n">
        <v>573</v>
      </c>
      <c r="AI2751" s="0" t="n">
        <v>604</v>
      </c>
      <c r="AJ2751" s="6" t="n">
        <v>42735</v>
      </c>
      <c r="AK2751" s="0" t="n">
        <v>16.592</v>
      </c>
      <c r="AL2751" s="6" t="n">
        <v>42735</v>
      </c>
      <c r="AM2751" s="0" t="n">
        <v>7.914</v>
      </c>
      <c r="AN2751" s="0" t="n">
        <v>8.342</v>
      </c>
      <c r="AO2751" s="0" t="n">
        <v>14.605</v>
      </c>
      <c r="AP2751" s="0" t="n">
        <v>16.319</v>
      </c>
      <c r="AQ2751" s="0" t="s">
        <v>13636</v>
      </c>
      <c r="AR2751" s="0" t="s">
        <v>58</v>
      </c>
      <c r="AS2751" s="0" t="s">
        <v>77</v>
      </c>
      <c r="AT2751" s="0" t="n">
        <v>285</v>
      </c>
      <c r="AU2751" s="0" t="n">
        <v>291</v>
      </c>
      <c r="AX2751" s="0" t="s">
        <v>4818</v>
      </c>
    </row>
    <row r="2752" customFormat="false" ht="15" hidden="false" customHeight="false" outlineLevel="0" collapsed="false">
      <c r="A2752" s="0" t="s">
        <v>14578</v>
      </c>
      <c r="B2752" s="0" t="s">
        <v>14359</v>
      </c>
      <c r="C2752" s="0" t="s">
        <v>14579</v>
      </c>
      <c r="E2752" s="1" t="s">
        <v>14579</v>
      </c>
      <c r="G2752" s="5" t="s">
        <v>14579</v>
      </c>
      <c r="H2752" s="5"/>
      <c r="I2752" s="5"/>
      <c r="J2752" s="5"/>
      <c r="K2752" s="5"/>
      <c r="L2752" s="5"/>
      <c r="M2752" s="5"/>
      <c r="N2752" s="5" t="s">
        <v>14580</v>
      </c>
      <c r="O2752" s="0" t="s">
        <v>14579</v>
      </c>
      <c r="P2752" s="0" t="s">
        <v>14581</v>
      </c>
      <c r="Q2752" s="0" t="s">
        <v>51</v>
      </c>
      <c r="R2752" s="0" t="s">
        <v>52</v>
      </c>
      <c r="S2752" s="0" t="n">
        <v>7</v>
      </c>
      <c r="T2752" s="0" t="n">
        <v>5829</v>
      </c>
      <c r="U2752" s="0" t="n">
        <v>5829</v>
      </c>
      <c r="X2752" s="0" t="n">
        <v>81</v>
      </c>
      <c r="Y2752" s="0" t="s">
        <v>67</v>
      </c>
      <c r="Z2752" s="0" t="n">
        <v>5829</v>
      </c>
      <c r="AA2752" s="0" t="s">
        <v>54</v>
      </c>
      <c r="AB2752" s="0" t="s">
        <v>54</v>
      </c>
      <c r="AC2752" s="0" t="n">
        <v>7</v>
      </c>
      <c r="AD2752" s="0" t="s">
        <v>14382</v>
      </c>
      <c r="AG2752" s="6" t="n">
        <v>42369</v>
      </c>
      <c r="AH2752" s="0" t="n">
        <v>-6</v>
      </c>
      <c r="AI2752" s="0" t="n">
        <v>-7</v>
      </c>
      <c r="AJ2752" s="6" t="n">
        <v>42369</v>
      </c>
      <c r="AK2752" s="0" t="n">
        <v>7</v>
      </c>
      <c r="AL2752" s="6" t="n">
        <v>42369</v>
      </c>
      <c r="AM2752" s="0" t="n">
        <v>134</v>
      </c>
      <c r="AN2752" s="0" t="n">
        <v>146</v>
      </c>
      <c r="AO2752" s="0" t="s">
        <v>56</v>
      </c>
      <c r="AP2752" s="0" t="s">
        <v>56</v>
      </c>
      <c r="AQ2752" s="0" t="s">
        <v>189</v>
      </c>
      <c r="AR2752" s="0" t="s">
        <v>189</v>
      </c>
      <c r="AS2752" s="0" t="s">
        <v>67</v>
      </c>
      <c r="AU2752" s="0" t="n">
        <v>20</v>
      </c>
      <c r="AX2752" s="0" t="s">
        <v>4818</v>
      </c>
    </row>
    <row r="2753" customFormat="false" ht="15" hidden="false" customHeight="false" outlineLevel="0" collapsed="false">
      <c r="A2753" s="0" t="s">
        <v>14582</v>
      </c>
      <c r="B2753" s="0" t="s">
        <v>14359</v>
      </c>
      <c r="C2753" s="0" t="s">
        <v>14583</v>
      </c>
      <c r="E2753" s="1" t="s">
        <v>14583</v>
      </c>
      <c r="G2753" s="5" t="s">
        <v>14583</v>
      </c>
      <c r="H2753" s="5"/>
      <c r="I2753" s="5"/>
      <c r="J2753" s="5"/>
      <c r="K2753" s="5"/>
      <c r="L2753" s="5"/>
      <c r="M2753" s="5"/>
      <c r="N2753" s="5"/>
      <c r="O2753" s="0" t="s">
        <v>14583</v>
      </c>
      <c r="P2753" s="0" t="s">
        <v>14584</v>
      </c>
      <c r="Q2753" s="0" t="s">
        <v>51</v>
      </c>
      <c r="R2753" s="0" t="s">
        <v>52</v>
      </c>
      <c r="S2753" s="0" t="n">
        <v>893</v>
      </c>
      <c r="T2753" s="0" t="n">
        <v>7010</v>
      </c>
      <c r="U2753" s="0" t="n">
        <v>7010</v>
      </c>
      <c r="X2753" s="0" t="n">
        <v>174</v>
      </c>
      <c r="Y2753" s="0" t="s">
        <v>128</v>
      </c>
      <c r="Z2753" s="0" t="n">
        <v>7010</v>
      </c>
      <c r="AA2753" s="0" t="s">
        <v>54</v>
      </c>
      <c r="AB2753" s="0" t="s">
        <v>54</v>
      </c>
      <c r="AC2753" s="0" t="n">
        <v>3.19</v>
      </c>
      <c r="AD2753" s="0" t="s">
        <v>14405</v>
      </c>
      <c r="AG2753" s="6" t="n">
        <v>42369</v>
      </c>
      <c r="AH2753" s="0" t="n">
        <v>53</v>
      </c>
      <c r="AI2753" s="0" t="n">
        <v>58</v>
      </c>
      <c r="AJ2753" s="6" t="n">
        <v>42369</v>
      </c>
      <c r="AK2753" s="0" t="n">
        <v>3.19</v>
      </c>
      <c r="AL2753" s="6" t="n">
        <v>42369</v>
      </c>
      <c r="AM2753" s="0" t="n">
        <v>900</v>
      </c>
      <c r="AN2753" s="0" t="n">
        <v>980</v>
      </c>
      <c r="AO2753" s="0" t="s">
        <v>56</v>
      </c>
      <c r="AP2753" s="0" t="s">
        <v>56</v>
      </c>
      <c r="AQ2753" s="0" t="s">
        <v>70</v>
      </c>
      <c r="AR2753" s="0" t="s">
        <v>70</v>
      </c>
      <c r="AS2753" s="0" t="s">
        <v>128</v>
      </c>
      <c r="AT2753" s="0" t="n">
        <v>89</v>
      </c>
      <c r="AU2753" s="0" t="n">
        <v>90</v>
      </c>
      <c r="AX2753" s="0" t="s">
        <v>4818</v>
      </c>
    </row>
    <row r="2754" customFormat="false" ht="15" hidden="false" customHeight="false" outlineLevel="0" collapsed="false">
      <c r="A2754" s="0" t="s">
        <v>14585</v>
      </c>
      <c r="B2754" s="0" t="s">
        <v>14359</v>
      </c>
      <c r="C2754" s="0" t="s">
        <v>14586</v>
      </c>
      <c r="E2754" s="1" t="s">
        <v>14586</v>
      </c>
      <c r="G2754" s="5" t="s">
        <v>14586</v>
      </c>
      <c r="H2754" s="5"/>
      <c r="I2754" s="5"/>
      <c r="J2754" s="5"/>
      <c r="K2754" s="5"/>
      <c r="L2754" s="5"/>
      <c r="M2754" s="5"/>
      <c r="N2754" s="5"/>
      <c r="O2754" s="0" t="s">
        <v>14586</v>
      </c>
      <c r="P2754" s="0" t="s">
        <v>14587</v>
      </c>
      <c r="Q2754" s="0" t="s">
        <v>51</v>
      </c>
      <c r="R2754" s="0" t="s">
        <v>52</v>
      </c>
      <c r="S2754" s="0" t="n">
        <v>55</v>
      </c>
      <c r="T2754" s="0" t="n">
        <v>6201</v>
      </c>
      <c r="U2754" s="0" t="n">
        <v>6201</v>
      </c>
      <c r="V2754" s="0" t="n">
        <v>6209</v>
      </c>
      <c r="W2754" s="0" t="s">
        <v>14588</v>
      </c>
      <c r="X2754" s="0" t="n">
        <v>17</v>
      </c>
      <c r="Y2754" s="0" t="s">
        <v>53</v>
      </c>
      <c r="Z2754" s="0" t="n">
        <v>6201</v>
      </c>
      <c r="AA2754" s="0" t="s">
        <v>54</v>
      </c>
      <c r="AB2754" s="0" t="s">
        <v>54</v>
      </c>
      <c r="AC2754" s="0" t="n">
        <v>410</v>
      </c>
      <c r="AD2754" s="0" t="s">
        <v>14455</v>
      </c>
      <c r="AG2754" s="6" t="n">
        <v>42735</v>
      </c>
      <c r="AH2754" s="0" t="n">
        <v>10</v>
      </c>
      <c r="AI2754" s="0" t="n">
        <v>10</v>
      </c>
      <c r="AJ2754" s="6" t="n">
        <v>42735</v>
      </c>
      <c r="AK2754" s="0" t="n">
        <v>410</v>
      </c>
      <c r="AL2754" s="6" t="n">
        <v>42735</v>
      </c>
      <c r="AM2754" s="0" t="n">
        <v>103</v>
      </c>
      <c r="AN2754" s="0" t="n">
        <v>108</v>
      </c>
      <c r="AO2754" s="0" t="n">
        <v>133</v>
      </c>
      <c r="AP2754" s="0" t="n">
        <v>148</v>
      </c>
      <c r="AQ2754" s="0" t="s">
        <v>13636</v>
      </c>
      <c r="AR2754" s="0" t="s">
        <v>58</v>
      </c>
      <c r="AS2754" s="0" t="s">
        <v>53</v>
      </c>
      <c r="AT2754" s="0" t="n">
        <v>15</v>
      </c>
      <c r="AU2754" s="0" t="n">
        <v>14</v>
      </c>
      <c r="AX2754" s="0" t="s">
        <v>4818</v>
      </c>
      <c r="AY2754" s="0" t="s">
        <v>14589</v>
      </c>
    </row>
    <row r="2755" customFormat="false" ht="15" hidden="false" customHeight="false" outlineLevel="0" collapsed="false">
      <c r="A2755" s="0" t="s">
        <v>14590</v>
      </c>
      <c r="B2755" s="0" t="s">
        <v>14359</v>
      </c>
      <c r="C2755" s="0" t="s">
        <v>14591</v>
      </c>
      <c r="E2755" s="1" t="s">
        <v>14591</v>
      </c>
      <c r="G2755" s="5" t="s">
        <v>14591</v>
      </c>
      <c r="H2755" s="5"/>
      <c r="I2755" s="5"/>
      <c r="J2755" s="5"/>
      <c r="K2755" s="5"/>
      <c r="L2755" s="5"/>
      <c r="M2755" s="5"/>
      <c r="N2755" s="5"/>
      <c r="O2755" s="0" t="s">
        <v>14591</v>
      </c>
      <c r="P2755" s="0" t="s">
        <v>14592</v>
      </c>
      <c r="Q2755" s="0" t="s">
        <v>51</v>
      </c>
      <c r="R2755" s="0" t="s">
        <v>52</v>
      </c>
      <c r="S2755" s="0" t="n">
        <v>2</v>
      </c>
      <c r="T2755" s="0" t="n">
        <v>4645</v>
      </c>
      <c r="U2755" s="0" t="n">
        <v>4645</v>
      </c>
      <c r="V2755" s="0" t="n">
        <v>7211</v>
      </c>
      <c r="W2755" s="0" t="s">
        <v>14593</v>
      </c>
      <c r="X2755" s="0" t="n">
        <v>3</v>
      </c>
      <c r="Y2755" s="0" t="s">
        <v>77</v>
      </c>
      <c r="Z2755" s="0" t="n">
        <v>4645</v>
      </c>
      <c r="AA2755" s="0" t="s">
        <v>54</v>
      </c>
      <c r="AB2755" s="0" t="s">
        <v>54</v>
      </c>
      <c r="AC2755" s="0" t="n">
        <v>17</v>
      </c>
      <c r="AD2755" s="0" t="s">
        <v>14594</v>
      </c>
      <c r="AG2755" s="6" t="n">
        <v>42735</v>
      </c>
      <c r="AH2755" s="0" t="n">
        <v>-6</v>
      </c>
      <c r="AI2755" s="0" t="n">
        <v>-7</v>
      </c>
      <c r="AJ2755" s="6" t="n">
        <v>42735</v>
      </c>
      <c r="AK2755" s="0" t="n">
        <v>17</v>
      </c>
      <c r="AL2755" s="6" t="n">
        <v>42735</v>
      </c>
      <c r="AM2755" s="0" t="n">
        <v>43</v>
      </c>
      <c r="AN2755" s="0" t="n">
        <v>46</v>
      </c>
      <c r="AO2755" s="0" t="n">
        <v>50</v>
      </c>
      <c r="AP2755" s="0" t="n">
        <v>56</v>
      </c>
      <c r="AQ2755" s="0" t="s">
        <v>13636</v>
      </c>
      <c r="AR2755" s="0" t="s">
        <v>58</v>
      </c>
      <c r="AS2755" s="0" t="s">
        <v>77</v>
      </c>
      <c r="AT2755" s="0" t="n">
        <v>4</v>
      </c>
      <c r="AU2755" s="0" t="n">
        <v>3</v>
      </c>
      <c r="AX2755" s="0" t="s">
        <v>4818</v>
      </c>
    </row>
    <row r="2756" customFormat="false" ht="15" hidden="false" customHeight="false" outlineLevel="0" collapsed="false">
      <c r="A2756" s="0" t="s">
        <v>14595</v>
      </c>
      <c r="B2756" s="0" t="s">
        <v>14359</v>
      </c>
      <c r="C2756" s="0" t="s">
        <v>14596</v>
      </c>
      <c r="E2756" s="1" t="s">
        <v>14596</v>
      </c>
      <c r="G2756" s="5" t="s">
        <v>14596</v>
      </c>
      <c r="H2756" s="5"/>
      <c r="I2756" s="5"/>
      <c r="J2756" s="5"/>
      <c r="K2756" s="5"/>
      <c r="L2756" s="5"/>
      <c r="M2756" s="5"/>
      <c r="N2756" s="5"/>
      <c r="O2756" s="0" t="s">
        <v>14596</v>
      </c>
      <c r="P2756" s="0" t="s">
        <v>14597</v>
      </c>
      <c r="Q2756" s="0" t="s">
        <v>51</v>
      </c>
      <c r="R2756" s="0" t="s">
        <v>52</v>
      </c>
      <c r="S2756" s="0" t="n">
        <v>31</v>
      </c>
      <c r="T2756" s="0" t="n">
        <v>2120</v>
      </c>
      <c r="U2756" s="0" t="n">
        <v>2120</v>
      </c>
      <c r="X2756" s="0" t="n">
        <v>7</v>
      </c>
      <c r="Y2756" s="0" t="s">
        <v>53</v>
      </c>
      <c r="Z2756" s="0" t="n">
        <v>2120</v>
      </c>
      <c r="AA2756" s="0" t="s">
        <v>54</v>
      </c>
      <c r="AB2756" s="0" t="s">
        <v>54</v>
      </c>
      <c r="AC2756" s="0" t="n">
        <v>118</v>
      </c>
      <c r="AD2756" s="0" t="s">
        <v>14362</v>
      </c>
      <c r="AG2756" s="6" t="n">
        <v>42735</v>
      </c>
      <c r="AH2756" s="0" t="n">
        <v>30</v>
      </c>
      <c r="AI2756" s="0" t="n">
        <v>31</v>
      </c>
      <c r="AJ2756" s="6" t="n">
        <v>42735</v>
      </c>
      <c r="AK2756" s="0" t="n">
        <v>118</v>
      </c>
      <c r="AL2756" s="6" t="n">
        <v>42735</v>
      </c>
      <c r="AM2756" s="0" t="n">
        <v>201</v>
      </c>
      <c r="AN2756" s="0" t="n">
        <v>212</v>
      </c>
      <c r="AO2756" s="0" t="n">
        <v>158</v>
      </c>
      <c r="AP2756" s="0" t="n">
        <v>176</v>
      </c>
      <c r="AQ2756" s="0" t="s">
        <v>13636</v>
      </c>
      <c r="AR2756" s="0" t="s">
        <v>58</v>
      </c>
      <c r="AS2756" s="0" t="s">
        <v>53</v>
      </c>
      <c r="AT2756" s="0" t="n">
        <v>6</v>
      </c>
      <c r="AU2756" s="0" t="n">
        <v>5</v>
      </c>
      <c r="AX2756" s="0" t="s">
        <v>4818</v>
      </c>
    </row>
    <row r="2757" customFormat="false" ht="15" hidden="false" customHeight="false" outlineLevel="0" collapsed="false">
      <c r="A2757" s="0" t="s">
        <v>14598</v>
      </c>
      <c r="B2757" s="0" t="s">
        <v>14359</v>
      </c>
      <c r="C2757" s="0" t="s">
        <v>14599</v>
      </c>
      <c r="E2757" s="1" t="s">
        <v>14599</v>
      </c>
      <c r="G2757" s="5" t="s">
        <v>14599</v>
      </c>
      <c r="H2757" s="5"/>
      <c r="I2757" s="5"/>
      <c r="J2757" s="5"/>
      <c r="K2757" s="5"/>
      <c r="L2757" s="5"/>
      <c r="M2757" s="5"/>
      <c r="N2757" s="5"/>
      <c r="Q2757" s="0" t="s">
        <v>51</v>
      </c>
      <c r="R2757" s="0" t="s">
        <v>52</v>
      </c>
      <c r="S2757" s="0" t="n">
        <v>0</v>
      </c>
      <c r="T2757" s="0" t="n">
        <v>7219</v>
      </c>
      <c r="U2757" s="0" t="n">
        <v>7219</v>
      </c>
      <c r="V2757" s="0" t="n">
        <v>4646</v>
      </c>
      <c r="X2757" s="0" t="n">
        <v>0</v>
      </c>
      <c r="Y2757" s="0" t="s">
        <v>77</v>
      </c>
      <c r="AD2757" s="0" t="s">
        <v>14362</v>
      </c>
      <c r="AG2757" s="6" t="n">
        <v>42613</v>
      </c>
      <c r="AH2757" s="0" t="n">
        <v>-3</v>
      </c>
      <c r="AI2757" s="0" t="n">
        <v>-4</v>
      </c>
      <c r="AJ2757" s="6" t="n">
        <v>42613</v>
      </c>
      <c r="AK2757" s="0" t="n">
        <v>7</v>
      </c>
      <c r="AL2757" s="6" t="n">
        <v>42613</v>
      </c>
      <c r="AM2757" s="0" t="n">
        <v>4</v>
      </c>
      <c r="AN2757" s="0" t="n">
        <v>4</v>
      </c>
      <c r="AO2757" s="0" t="n">
        <v>11</v>
      </c>
      <c r="AP2757" s="0" t="n">
        <v>13</v>
      </c>
      <c r="AQ2757" s="0" t="s">
        <v>13636</v>
      </c>
      <c r="AR2757" s="0" t="s">
        <v>58</v>
      </c>
      <c r="AS2757" s="0" t="s">
        <v>77</v>
      </c>
      <c r="AT2757" s="0" t="n">
        <v>0</v>
      </c>
      <c r="AU2757" s="0" t="n">
        <v>0</v>
      </c>
      <c r="AV2757" s="0" t="s">
        <v>14362</v>
      </c>
      <c r="AX2757" s="0" t="s">
        <v>4818</v>
      </c>
    </row>
    <row r="2758" customFormat="false" ht="15" hidden="false" customHeight="false" outlineLevel="0" collapsed="false">
      <c r="A2758" s="0" t="s">
        <v>14600</v>
      </c>
      <c r="B2758" s="0" t="s">
        <v>14359</v>
      </c>
      <c r="C2758" s="0" t="s">
        <v>14601</v>
      </c>
      <c r="E2758" s="1" t="s">
        <v>14601</v>
      </c>
      <c r="G2758" s="5" t="s">
        <v>14601</v>
      </c>
      <c r="H2758" s="5"/>
      <c r="I2758" s="5"/>
      <c r="J2758" s="5"/>
      <c r="K2758" s="5"/>
      <c r="L2758" s="5"/>
      <c r="M2758" s="5"/>
      <c r="N2758" s="5"/>
      <c r="O2758" s="0" t="s">
        <v>14602</v>
      </c>
      <c r="P2758" s="0" t="s">
        <v>14603</v>
      </c>
      <c r="Q2758" s="0" t="s">
        <v>51</v>
      </c>
      <c r="R2758" s="0" t="s">
        <v>52</v>
      </c>
      <c r="S2758" s="0" t="n">
        <v>361</v>
      </c>
      <c r="T2758" s="0" t="n">
        <v>2014</v>
      </c>
      <c r="U2758" s="0" t="n">
        <v>2014</v>
      </c>
      <c r="V2758" s="0" t="n">
        <v>4675</v>
      </c>
      <c r="X2758" s="0" t="n">
        <v>21</v>
      </c>
      <c r="Y2758" s="0" t="s">
        <v>67</v>
      </c>
      <c r="Z2758" s="0" t="n">
        <v>6630</v>
      </c>
      <c r="AA2758" s="0" t="s">
        <v>120</v>
      </c>
      <c r="AB2758" s="0" t="s">
        <v>54</v>
      </c>
      <c r="AC2758" s="0" t="n">
        <v>43</v>
      </c>
      <c r="AD2758" s="0" t="s">
        <v>14604</v>
      </c>
      <c r="AG2758" s="6" t="n">
        <v>42369</v>
      </c>
      <c r="AH2758" s="0" t="n">
        <v>30</v>
      </c>
      <c r="AI2758" s="0" t="n">
        <v>33</v>
      </c>
      <c r="AJ2758" s="6" t="n">
        <v>42369</v>
      </c>
      <c r="AK2758" s="0" t="n">
        <v>295</v>
      </c>
      <c r="AL2758" s="6" t="n">
        <v>42369</v>
      </c>
      <c r="AM2758" s="0" t="n">
        <v>366</v>
      </c>
      <c r="AN2758" s="0" t="n">
        <v>399</v>
      </c>
      <c r="AO2758" s="0" t="s">
        <v>56</v>
      </c>
      <c r="AP2758" s="0" t="s">
        <v>56</v>
      </c>
      <c r="AQ2758" s="0" t="s">
        <v>70</v>
      </c>
      <c r="AR2758" s="0" t="s">
        <v>70</v>
      </c>
      <c r="AS2758" s="0" t="s">
        <v>67</v>
      </c>
      <c r="AT2758" s="0" t="n">
        <v>134</v>
      </c>
      <c r="AU2758" s="0" t="n">
        <v>5</v>
      </c>
      <c r="AX2758" s="0" t="s">
        <v>4818</v>
      </c>
    </row>
    <row r="2759" customFormat="false" ht="15" hidden="false" customHeight="false" outlineLevel="0" collapsed="false">
      <c r="A2759" s="0" t="s">
        <v>14605</v>
      </c>
      <c r="B2759" s="0" t="s">
        <v>14359</v>
      </c>
      <c r="C2759" s="0" t="s">
        <v>14606</v>
      </c>
      <c r="E2759" s="1" t="s">
        <v>14606</v>
      </c>
      <c r="G2759" s="5" t="s">
        <v>14606</v>
      </c>
      <c r="H2759" s="5"/>
      <c r="I2759" s="5"/>
      <c r="J2759" s="5"/>
      <c r="K2759" s="5"/>
      <c r="L2759" s="5"/>
      <c r="M2759" s="5"/>
      <c r="N2759" s="5"/>
      <c r="O2759" s="0" t="s">
        <v>14606</v>
      </c>
      <c r="P2759" s="0" t="s">
        <v>14607</v>
      </c>
      <c r="Q2759" s="0" t="s">
        <v>51</v>
      </c>
      <c r="R2759" s="0" t="s">
        <v>52</v>
      </c>
      <c r="S2759" s="0" t="n">
        <v>9</v>
      </c>
      <c r="T2759" s="0" t="n">
        <v>4690</v>
      </c>
      <c r="U2759" s="0" t="n">
        <v>4690</v>
      </c>
      <c r="W2759" s="0" t="s">
        <v>14608</v>
      </c>
      <c r="X2759" s="0" t="n">
        <v>4</v>
      </c>
      <c r="Y2759" s="0" t="s">
        <v>77</v>
      </c>
      <c r="Z2759" s="0" t="n">
        <v>4690</v>
      </c>
      <c r="AA2759" s="0" t="s">
        <v>54</v>
      </c>
      <c r="AB2759" s="0" t="s">
        <v>54</v>
      </c>
      <c r="AC2759" s="0" t="n">
        <v>20</v>
      </c>
      <c r="AD2759" s="0" t="s">
        <v>14609</v>
      </c>
      <c r="AG2759" s="6" t="n">
        <v>42735</v>
      </c>
      <c r="AH2759" s="0" t="n">
        <v>-1</v>
      </c>
      <c r="AI2759" s="0" t="n">
        <v>-1</v>
      </c>
      <c r="AJ2759" s="6" t="n">
        <v>42735</v>
      </c>
      <c r="AK2759" s="0" t="n">
        <v>20</v>
      </c>
      <c r="AL2759" s="6" t="n">
        <v>42735</v>
      </c>
      <c r="AM2759" s="0" t="n">
        <v>5</v>
      </c>
      <c r="AN2759" s="0" t="n">
        <v>5</v>
      </c>
      <c r="AO2759" s="0" t="n">
        <v>10</v>
      </c>
      <c r="AP2759" s="0" t="n">
        <v>11</v>
      </c>
      <c r="AQ2759" s="0" t="s">
        <v>13636</v>
      </c>
      <c r="AR2759" s="0" t="s">
        <v>58</v>
      </c>
      <c r="AS2759" s="0" t="s">
        <v>77</v>
      </c>
      <c r="AT2759" s="0" t="n">
        <v>5</v>
      </c>
      <c r="AU2759" s="0" t="n">
        <v>4</v>
      </c>
      <c r="AX2759" s="0" t="s">
        <v>4818</v>
      </c>
      <c r="AY2759" s="0" t="s">
        <v>250</v>
      </c>
    </row>
    <row r="2760" customFormat="false" ht="15" hidden="false" customHeight="false" outlineLevel="0" collapsed="false">
      <c r="A2760" s="0" t="s">
        <v>14610</v>
      </c>
      <c r="B2760" s="0" t="s">
        <v>14359</v>
      </c>
      <c r="C2760" s="0" t="s">
        <v>14611</v>
      </c>
      <c r="E2760" s="1" t="s">
        <v>14611</v>
      </c>
      <c r="G2760" s="5" t="s">
        <v>14611</v>
      </c>
      <c r="H2760" s="5"/>
      <c r="I2760" s="5"/>
      <c r="J2760" s="5"/>
      <c r="K2760" s="5"/>
      <c r="L2760" s="5"/>
      <c r="M2760" s="5"/>
      <c r="N2760" s="5"/>
      <c r="O2760" s="0" t="s">
        <v>14611</v>
      </c>
      <c r="P2760" s="0" t="s">
        <v>14612</v>
      </c>
      <c r="Q2760" s="0" t="s">
        <v>51</v>
      </c>
      <c r="R2760" s="0" t="s">
        <v>52</v>
      </c>
      <c r="S2760" s="0" t="n">
        <v>2</v>
      </c>
      <c r="T2760" s="0" t="n">
        <v>2932</v>
      </c>
      <c r="U2760" s="0" t="n">
        <v>2932</v>
      </c>
      <c r="W2760" s="0" t="s">
        <v>14613</v>
      </c>
      <c r="X2760" s="0" t="n">
        <v>43</v>
      </c>
      <c r="Y2760" s="0" t="s">
        <v>53</v>
      </c>
      <c r="Z2760" s="0" t="n">
        <v>2932</v>
      </c>
      <c r="AA2760" s="0" t="s">
        <v>54</v>
      </c>
      <c r="AB2760" s="0" t="s">
        <v>54</v>
      </c>
      <c r="AC2760" s="0" t="n">
        <v>9</v>
      </c>
      <c r="AD2760" s="0" t="s">
        <v>14362</v>
      </c>
      <c r="AG2760" s="6" t="n">
        <v>42735</v>
      </c>
      <c r="AH2760" s="0" t="n">
        <v>-8</v>
      </c>
      <c r="AI2760" s="0" t="n">
        <v>-8</v>
      </c>
      <c r="AJ2760" s="6" t="n">
        <v>42735</v>
      </c>
      <c r="AK2760" s="0" t="n">
        <v>9</v>
      </c>
      <c r="AL2760" s="6" t="n">
        <v>42735</v>
      </c>
      <c r="AM2760" s="0" t="n">
        <v>29</v>
      </c>
      <c r="AN2760" s="0" t="n">
        <v>30</v>
      </c>
      <c r="AO2760" s="0" t="n">
        <v>21</v>
      </c>
      <c r="AP2760" s="0" t="n">
        <v>24</v>
      </c>
      <c r="AQ2760" s="0" t="s">
        <v>13636</v>
      </c>
      <c r="AR2760" s="0" t="s">
        <v>58</v>
      </c>
      <c r="AS2760" s="0" t="s">
        <v>53</v>
      </c>
      <c r="AT2760" s="0" t="n">
        <v>14</v>
      </c>
      <c r="AU2760" s="0" t="n">
        <v>15</v>
      </c>
      <c r="AV2760" s="0" t="s">
        <v>14614</v>
      </c>
      <c r="AX2760" s="0" t="s">
        <v>4818</v>
      </c>
      <c r="AY2760" s="0" t="s">
        <v>1608</v>
      </c>
    </row>
    <row r="2761" customFormat="false" ht="15" hidden="false" customHeight="false" outlineLevel="0" collapsed="false">
      <c r="A2761" s="0" t="s">
        <v>14615</v>
      </c>
      <c r="B2761" s="0" t="s">
        <v>14359</v>
      </c>
      <c r="C2761" s="0" t="s">
        <v>14616</v>
      </c>
      <c r="E2761" s="1" t="s">
        <v>14616</v>
      </c>
      <c r="G2761" s="5" t="s">
        <v>14616</v>
      </c>
      <c r="H2761" s="5" t="s">
        <v>14617</v>
      </c>
      <c r="I2761" s="5" t="s">
        <v>14618</v>
      </c>
      <c r="J2761" s="5"/>
      <c r="K2761" s="5"/>
      <c r="L2761" s="5"/>
      <c r="M2761" s="5"/>
      <c r="N2761" s="5"/>
      <c r="O2761" s="0" t="s">
        <v>14616</v>
      </c>
      <c r="P2761" s="0" t="s">
        <v>14619</v>
      </c>
      <c r="Q2761" s="0" t="s">
        <v>51</v>
      </c>
      <c r="R2761" s="0" t="s">
        <v>119</v>
      </c>
      <c r="S2761" s="0" t="n">
        <v>104</v>
      </c>
      <c r="T2761" s="0" t="n">
        <v>7112</v>
      </c>
      <c r="U2761" s="0" t="n">
        <v>7112</v>
      </c>
      <c r="X2761" s="0" t="n">
        <v>8</v>
      </c>
      <c r="Y2761" s="0" t="s">
        <v>512</v>
      </c>
      <c r="Z2761" s="0" t="n">
        <v>7112</v>
      </c>
      <c r="AA2761" s="0" t="s">
        <v>54</v>
      </c>
      <c r="AB2761" s="0" t="s">
        <v>54</v>
      </c>
      <c r="AC2761" s="0" t="n">
        <v>307</v>
      </c>
      <c r="AD2761" s="0" t="s">
        <v>14620</v>
      </c>
      <c r="AG2761" s="6" t="n">
        <v>42369</v>
      </c>
      <c r="AH2761" s="0" t="n">
        <v>0</v>
      </c>
      <c r="AI2761" s="0" t="n">
        <v>1</v>
      </c>
      <c r="AJ2761" s="6" t="n">
        <v>42369</v>
      </c>
      <c r="AK2761" s="0" t="n">
        <v>307</v>
      </c>
      <c r="AL2761" s="6" t="n">
        <v>42369</v>
      </c>
      <c r="AM2761" s="0" t="n">
        <v>55</v>
      </c>
      <c r="AN2761" s="0" t="n">
        <v>60</v>
      </c>
      <c r="AO2761" s="0" t="s">
        <v>56</v>
      </c>
      <c r="AP2761" s="0" t="s">
        <v>56</v>
      </c>
      <c r="AQ2761" s="0" t="s">
        <v>70</v>
      </c>
      <c r="AR2761" s="0" t="s">
        <v>70</v>
      </c>
      <c r="AS2761" s="0" t="s">
        <v>512</v>
      </c>
      <c r="AT2761" s="0" t="n">
        <v>6</v>
      </c>
      <c r="AU2761" s="0" t="n">
        <v>5</v>
      </c>
      <c r="AX2761" s="0" t="s">
        <v>4818</v>
      </c>
    </row>
    <row r="2762" customFormat="false" ht="15" hidden="false" customHeight="false" outlineLevel="0" collapsed="false">
      <c r="A2762" s="0" t="s">
        <v>14621</v>
      </c>
      <c r="B2762" s="0" t="s">
        <v>14359</v>
      </c>
      <c r="C2762" s="0" t="s">
        <v>14622</v>
      </c>
      <c r="E2762" s="1" t="s">
        <v>14622</v>
      </c>
      <c r="G2762" s="5" t="s">
        <v>14622</v>
      </c>
      <c r="H2762" s="5"/>
      <c r="I2762" s="5"/>
      <c r="J2762" s="5"/>
      <c r="K2762" s="5"/>
      <c r="L2762" s="5"/>
      <c r="M2762" s="5"/>
      <c r="N2762" s="5"/>
      <c r="O2762" s="0" t="s">
        <v>14623</v>
      </c>
      <c r="P2762" s="0" t="s">
        <v>14624</v>
      </c>
      <c r="Q2762" s="0" t="s">
        <v>51</v>
      </c>
      <c r="R2762" s="0" t="s">
        <v>52</v>
      </c>
      <c r="S2762" s="0" t="n">
        <v>712</v>
      </c>
      <c r="T2762" s="0" t="n">
        <v>146</v>
      </c>
      <c r="U2762" s="0" t="n">
        <v>146</v>
      </c>
      <c r="V2762" s="0" t="n">
        <v>150</v>
      </c>
      <c r="X2762" s="0" t="n">
        <v>998</v>
      </c>
      <c r="Y2762" s="0" t="s">
        <v>67</v>
      </c>
      <c r="Z2762" s="0" t="n">
        <v>6420</v>
      </c>
      <c r="AA2762" s="0" t="s">
        <v>256</v>
      </c>
      <c r="AB2762" s="0" t="s">
        <v>54</v>
      </c>
      <c r="AC2762" s="0" t="n">
        <v>2.352</v>
      </c>
      <c r="AD2762" s="0" t="s">
        <v>14459</v>
      </c>
      <c r="AG2762" s="6" t="n">
        <v>42551</v>
      </c>
      <c r="AH2762" s="0" t="n">
        <v>96</v>
      </c>
      <c r="AI2762" s="0" t="n">
        <v>107</v>
      </c>
      <c r="AJ2762" s="6" t="n">
        <v>42551</v>
      </c>
      <c r="AK2762" s="0" t="n">
        <v>2.313</v>
      </c>
      <c r="AL2762" s="6" t="n">
        <v>42551</v>
      </c>
      <c r="AM2762" s="0" t="n">
        <v>918</v>
      </c>
      <c r="AN2762" s="0" t="n">
        <v>1.019</v>
      </c>
      <c r="AO2762" s="0" t="s">
        <v>56</v>
      </c>
      <c r="AP2762" s="0" t="s">
        <v>56</v>
      </c>
      <c r="AQ2762" s="0" t="s">
        <v>70</v>
      </c>
      <c r="AR2762" s="0" t="s">
        <v>70</v>
      </c>
      <c r="AS2762" s="0" t="s">
        <v>67</v>
      </c>
      <c r="AT2762" s="0" t="n">
        <v>144</v>
      </c>
      <c r="AU2762" s="0" t="n">
        <v>17</v>
      </c>
      <c r="AX2762" s="0" t="s">
        <v>4818</v>
      </c>
    </row>
    <row r="2763" customFormat="false" ht="15" hidden="false" customHeight="false" outlineLevel="0" collapsed="false">
      <c r="A2763" s="0" t="s">
        <v>14625</v>
      </c>
      <c r="B2763" s="0" t="s">
        <v>14359</v>
      </c>
      <c r="C2763" s="0" t="s">
        <v>14626</v>
      </c>
      <c r="E2763" s="1" t="s">
        <v>14626</v>
      </c>
      <c r="G2763" s="5" t="s">
        <v>14626</v>
      </c>
      <c r="H2763" s="5"/>
      <c r="I2763" s="5"/>
      <c r="J2763" s="5"/>
      <c r="K2763" s="5"/>
      <c r="L2763" s="5"/>
      <c r="M2763" s="5"/>
      <c r="N2763" s="5"/>
      <c r="O2763" s="0" t="s">
        <v>14627</v>
      </c>
      <c r="P2763" s="0" t="s">
        <v>14628</v>
      </c>
      <c r="Q2763" s="0" t="s">
        <v>51</v>
      </c>
      <c r="R2763" s="0" t="s">
        <v>52</v>
      </c>
      <c r="S2763" s="0" t="n">
        <v>14</v>
      </c>
      <c r="T2763" s="0" t="n">
        <v>7010</v>
      </c>
      <c r="U2763" s="0" t="n">
        <v>7010</v>
      </c>
      <c r="X2763" s="0" t="n">
        <v>60</v>
      </c>
      <c r="Y2763" s="0" t="s">
        <v>67</v>
      </c>
      <c r="Z2763" s="0" t="n">
        <v>6420</v>
      </c>
      <c r="AA2763" s="0" t="s">
        <v>120</v>
      </c>
      <c r="AB2763" s="0" t="s">
        <v>56</v>
      </c>
      <c r="AC2763" s="0" t="n">
        <v>11.236</v>
      </c>
      <c r="AD2763" s="0" t="s">
        <v>14577</v>
      </c>
      <c r="AG2763" s="6" t="n">
        <v>42735</v>
      </c>
      <c r="AH2763" s="0" t="n">
        <v>1</v>
      </c>
      <c r="AI2763" s="0" t="n">
        <v>1</v>
      </c>
      <c r="AJ2763" s="6" t="n">
        <v>42735</v>
      </c>
      <c r="AK2763" s="0" t="n">
        <v>40</v>
      </c>
      <c r="AL2763" s="6" t="n">
        <v>42735</v>
      </c>
      <c r="AM2763" s="0" t="n">
        <v>56</v>
      </c>
      <c r="AN2763" s="0" t="n">
        <v>59</v>
      </c>
      <c r="AO2763" s="0" t="n">
        <v>146</v>
      </c>
      <c r="AP2763" s="0" t="n">
        <v>200</v>
      </c>
      <c r="AQ2763" s="0" t="s">
        <v>189</v>
      </c>
      <c r="AR2763" s="0" t="s">
        <v>189</v>
      </c>
      <c r="AS2763" s="0" t="s">
        <v>67</v>
      </c>
      <c r="AT2763" s="0" t="n">
        <v>282</v>
      </c>
      <c r="AU2763" s="0" t="n">
        <v>37</v>
      </c>
      <c r="AX2763" s="0" t="s">
        <v>4818</v>
      </c>
      <c r="AY2763" s="0" t="s">
        <v>14629</v>
      </c>
    </row>
    <row r="2764" customFormat="false" ht="15" hidden="false" customHeight="false" outlineLevel="0" collapsed="false">
      <c r="A2764" s="0" t="s">
        <v>14630</v>
      </c>
      <c r="B2764" s="0" t="s">
        <v>14359</v>
      </c>
      <c r="C2764" s="0" t="s">
        <v>14631</v>
      </c>
      <c r="E2764" s="1" t="s">
        <v>14631</v>
      </c>
      <c r="G2764" s="5" t="s">
        <v>14631</v>
      </c>
      <c r="H2764" s="5"/>
      <c r="I2764" s="5"/>
      <c r="J2764" s="5"/>
      <c r="K2764" s="5"/>
      <c r="L2764" s="5"/>
      <c r="M2764" s="5"/>
      <c r="N2764" s="5"/>
      <c r="O2764" s="0" t="s">
        <v>14632</v>
      </c>
      <c r="P2764" s="0" t="s">
        <v>14633</v>
      </c>
      <c r="Q2764" s="0" t="s">
        <v>718</v>
      </c>
      <c r="R2764" s="0" t="s">
        <v>52</v>
      </c>
      <c r="S2764" s="0" t="n">
        <v>1</v>
      </c>
      <c r="T2764" s="0" t="n">
        <v>6619</v>
      </c>
      <c r="U2764" s="0" t="n">
        <v>6619</v>
      </c>
      <c r="X2764" s="0" t="n">
        <v>176</v>
      </c>
      <c r="Y2764" s="0" t="s">
        <v>67</v>
      </c>
      <c r="AA2764" s="0" t="s">
        <v>120</v>
      </c>
      <c r="AB2764" s="0" t="s">
        <v>56</v>
      </c>
      <c r="AD2764" s="0" t="s">
        <v>14362</v>
      </c>
      <c r="AG2764" s="6" t="n">
        <v>42735</v>
      </c>
      <c r="AH2764" s="0" t="n">
        <v>123</v>
      </c>
      <c r="AI2764" s="0" t="n">
        <v>130</v>
      </c>
      <c r="AJ2764" s="6" t="n">
        <v>42735</v>
      </c>
      <c r="AK2764" s="0" t="n">
        <v>13</v>
      </c>
      <c r="AL2764" s="6" t="n">
        <v>42735</v>
      </c>
      <c r="AM2764" s="0" t="n">
        <v>396</v>
      </c>
      <c r="AN2764" s="0" t="n">
        <v>417</v>
      </c>
      <c r="AO2764" s="0" t="s">
        <v>56</v>
      </c>
      <c r="AP2764" s="0" t="s">
        <v>56</v>
      </c>
      <c r="AQ2764" s="0" t="s">
        <v>70</v>
      </c>
      <c r="AR2764" s="0" t="s">
        <v>70</v>
      </c>
      <c r="AS2764" s="0" t="s">
        <v>67</v>
      </c>
      <c r="AT2764" s="0" t="n">
        <v>136</v>
      </c>
      <c r="AU2764" s="0" t="n">
        <v>8</v>
      </c>
      <c r="AX2764" s="0" t="s">
        <v>4818</v>
      </c>
    </row>
    <row r="2765" customFormat="false" ht="15" hidden="false" customHeight="false" outlineLevel="0" collapsed="false">
      <c r="A2765" s="0" t="s">
        <v>14634</v>
      </c>
      <c r="B2765" s="0" t="s">
        <v>14359</v>
      </c>
      <c r="C2765" s="0" t="s">
        <v>14635</v>
      </c>
      <c r="E2765" s="1" t="s">
        <v>14635</v>
      </c>
      <c r="G2765" s="5" t="s">
        <v>14635</v>
      </c>
      <c r="H2765" s="5"/>
      <c r="I2765" s="5"/>
      <c r="J2765" s="5"/>
      <c r="K2765" s="5"/>
      <c r="L2765" s="5"/>
      <c r="M2765" s="5"/>
      <c r="N2765" s="5"/>
      <c r="O2765" s="0" t="s">
        <v>14635</v>
      </c>
      <c r="P2765" s="0" t="s">
        <v>14636</v>
      </c>
      <c r="Q2765" s="0" t="s">
        <v>51</v>
      </c>
      <c r="R2765" s="0" t="s">
        <v>52</v>
      </c>
      <c r="S2765" s="0" t="n">
        <v>42</v>
      </c>
      <c r="T2765" s="0" t="n">
        <v>2120</v>
      </c>
      <c r="U2765" s="0" t="n">
        <v>2120</v>
      </c>
      <c r="W2765" s="0" t="s">
        <v>14637</v>
      </c>
      <c r="X2765" s="0" t="n">
        <v>14</v>
      </c>
      <c r="Y2765" s="0" t="s">
        <v>53</v>
      </c>
      <c r="Z2765" s="0" t="n">
        <v>2120</v>
      </c>
      <c r="AA2765" s="0" t="s">
        <v>54</v>
      </c>
      <c r="AB2765" s="0" t="s">
        <v>54</v>
      </c>
      <c r="AC2765" s="0" t="n">
        <v>69</v>
      </c>
      <c r="AD2765" s="0" t="s">
        <v>14638</v>
      </c>
      <c r="AG2765" s="6" t="n">
        <v>42735</v>
      </c>
      <c r="AH2765" s="0" t="n">
        <v>10</v>
      </c>
      <c r="AI2765" s="0" t="n">
        <v>11</v>
      </c>
      <c r="AJ2765" s="6" t="n">
        <v>42735</v>
      </c>
      <c r="AK2765" s="0" t="n">
        <v>69</v>
      </c>
      <c r="AL2765" s="6" t="n">
        <v>42735</v>
      </c>
      <c r="AM2765" s="0" t="n">
        <v>186</v>
      </c>
      <c r="AN2765" s="0" t="n">
        <v>196</v>
      </c>
      <c r="AO2765" s="0" t="n">
        <v>376</v>
      </c>
      <c r="AP2765" s="0" t="n">
        <v>420</v>
      </c>
      <c r="AQ2765" s="0" t="s">
        <v>13636</v>
      </c>
      <c r="AR2765" s="0" t="s">
        <v>58</v>
      </c>
      <c r="AS2765" s="0" t="s">
        <v>53</v>
      </c>
      <c r="AT2765" s="0" t="n">
        <v>13</v>
      </c>
      <c r="AU2765" s="0" t="n">
        <v>12</v>
      </c>
      <c r="AX2765" s="0" t="s">
        <v>4818</v>
      </c>
    </row>
    <row r="2766" customFormat="false" ht="15" hidden="false" customHeight="false" outlineLevel="0" collapsed="false">
      <c r="A2766" s="0" t="s">
        <v>14639</v>
      </c>
      <c r="B2766" s="0" t="s">
        <v>14359</v>
      </c>
      <c r="C2766" s="0" t="s">
        <v>14640</v>
      </c>
      <c r="E2766" s="1" t="s">
        <v>14640</v>
      </c>
      <c r="G2766" s="5" t="s">
        <v>14640</v>
      </c>
      <c r="H2766" s="5"/>
      <c r="I2766" s="5"/>
      <c r="J2766" s="5"/>
      <c r="K2766" s="5"/>
      <c r="L2766" s="5"/>
      <c r="M2766" s="5"/>
      <c r="N2766" s="5"/>
      <c r="O2766" s="0" t="s">
        <v>14641</v>
      </c>
      <c r="P2766" s="0" t="s">
        <v>14642</v>
      </c>
      <c r="Q2766" s="0" t="s">
        <v>51</v>
      </c>
      <c r="R2766" s="0" t="s">
        <v>52</v>
      </c>
      <c r="S2766" s="0" t="n">
        <v>59</v>
      </c>
      <c r="T2766" s="0" t="n">
        <v>910</v>
      </c>
      <c r="U2766" s="0" t="n">
        <v>910</v>
      </c>
      <c r="W2766" s="0" t="s">
        <v>14643</v>
      </c>
      <c r="X2766" s="0" t="n">
        <v>9</v>
      </c>
      <c r="Y2766" s="0" t="s">
        <v>67</v>
      </c>
      <c r="Z2766" s="0" t="s">
        <v>120</v>
      </c>
      <c r="AA2766" s="0" t="s">
        <v>3051</v>
      </c>
      <c r="AB2766" s="0" t="s">
        <v>56</v>
      </c>
      <c r="AC2766" s="0" t="s">
        <v>120</v>
      </c>
      <c r="AD2766" s="0" t="s">
        <v>14362</v>
      </c>
      <c r="AG2766" s="6" t="n">
        <v>42735</v>
      </c>
      <c r="AH2766" s="0" t="n">
        <v>16</v>
      </c>
      <c r="AI2766" s="0" t="n">
        <v>17</v>
      </c>
      <c r="AJ2766" s="6" t="n">
        <v>42735</v>
      </c>
      <c r="AK2766" s="0" t="n">
        <v>184</v>
      </c>
      <c r="AL2766" s="6" t="n">
        <v>42735</v>
      </c>
      <c r="AM2766" s="0" t="n">
        <v>75</v>
      </c>
      <c r="AN2766" s="0" t="n">
        <v>79</v>
      </c>
      <c r="AO2766" s="0" t="n">
        <v>662</v>
      </c>
      <c r="AP2766" s="0" t="n">
        <v>740</v>
      </c>
      <c r="AQ2766" s="0" t="s">
        <v>13636</v>
      </c>
      <c r="AR2766" s="0" t="s">
        <v>58</v>
      </c>
      <c r="AS2766" s="0" t="s">
        <v>67</v>
      </c>
      <c r="AT2766" s="0" t="n">
        <v>9</v>
      </c>
      <c r="AU2766" s="0" t="n">
        <v>7</v>
      </c>
      <c r="AV2766" s="0" t="s">
        <v>4818</v>
      </c>
      <c r="AX2766" s="0" t="s">
        <v>4818</v>
      </c>
      <c r="AY2766" s="0" t="s">
        <v>14644</v>
      </c>
    </row>
    <row r="2767" customFormat="false" ht="15" hidden="false" customHeight="false" outlineLevel="0" collapsed="false">
      <c r="A2767" s="0" t="s">
        <v>14645</v>
      </c>
      <c r="B2767" s="0" t="s">
        <v>14359</v>
      </c>
      <c r="C2767" s="0" t="s">
        <v>14646</v>
      </c>
      <c r="E2767" s="1" t="s">
        <v>14646</v>
      </c>
      <c r="G2767" s="5" t="s">
        <v>14646</v>
      </c>
      <c r="H2767" s="5"/>
      <c r="I2767" s="5"/>
      <c r="J2767" s="5"/>
      <c r="K2767" s="5"/>
      <c r="L2767" s="5"/>
      <c r="M2767" s="5"/>
      <c r="N2767" s="5"/>
      <c r="O2767" s="0" t="s">
        <v>14646</v>
      </c>
      <c r="P2767" s="0" t="s">
        <v>14647</v>
      </c>
      <c r="Q2767" s="0" t="s">
        <v>51</v>
      </c>
      <c r="R2767" s="0" t="s">
        <v>52</v>
      </c>
      <c r="S2767" s="0" t="n">
        <v>1</v>
      </c>
      <c r="T2767" s="0" t="n">
        <v>2120</v>
      </c>
      <c r="U2767" s="0" t="n">
        <v>2120</v>
      </c>
      <c r="X2767" s="0" t="n">
        <v>3</v>
      </c>
      <c r="Y2767" s="0" t="s">
        <v>77</v>
      </c>
      <c r="Z2767" s="0" t="n">
        <v>2120</v>
      </c>
      <c r="AA2767" s="0" t="s">
        <v>54</v>
      </c>
      <c r="AB2767" s="0" t="s">
        <v>54</v>
      </c>
      <c r="AC2767" s="0" t="n">
        <v>75</v>
      </c>
      <c r="AD2767" s="0" t="s">
        <v>14648</v>
      </c>
      <c r="AG2767" s="6" t="n">
        <v>42490</v>
      </c>
      <c r="AH2767" s="0" t="n">
        <v>-15</v>
      </c>
      <c r="AI2767" s="0" t="n">
        <v>-18</v>
      </c>
      <c r="AJ2767" s="6" t="n">
        <v>42490</v>
      </c>
      <c r="AK2767" s="0" t="n">
        <v>75</v>
      </c>
      <c r="AL2767" s="6" t="n">
        <v>42490</v>
      </c>
      <c r="AM2767" s="0" t="n">
        <v>56</v>
      </c>
      <c r="AN2767" s="0" t="n">
        <v>64</v>
      </c>
      <c r="AO2767" s="0" t="n">
        <v>42</v>
      </c>
      <c r="AP2767" s="0" t="n">
        <v>47</v>
      </c>
      <c r="AQ2767" s="0" t="s">
        <v>13636</v>
      </c>
      <c r="AR2767" s="0" t="s">
        <v>58</v>
      </c>
      <c r="AS2767" s="0" t="s">
        <v>77</v>
      </c>
      <c r="AT2767" s="0" t="n">
        <v>4</v>
      </c>
      <c r="AU2767" s="0" t="n">
        <v>3</v>
      </c>
      <c r="AV2767" s="0" t="s">
        <v>14648</v>
      </c>
      <c r="AX2767" s="0" t="s">
        <v>4818</v>
      </c>
    </row>
    <row r="2768" customFormat="false" ht="15" hidden="false" customHeight="false" outlineLevel="0" collapsed="false">
      <c r="A2768" s="0" t="s">
        <v>14649</v>
      </c>
      <c r="B2768" s="0" t="s">
        <v>14359</v>
      </c>
      <c r="C2768" s="0" t="s">
        <v>14650</v>
      </c>
      <c r="E2768" s="1" t="s">
        <v>14650</v>
      </c>
      <c r="G2768" s="5" t="s">
        <v>14650</v>
      </c>
      <c r="H2768" s="5"/>
      <c r="I2768" s="5"/>
      <c r="J2768" s="5"/>
      <c r="K2768" s="5"/>
      <c r="L2768" s="5"/>
      <c r="M2768" s="5"/>
      <c r="N2768" s="5"/>
      <c r="O2768" s="0" t="s">
        <v>14651</v>
      </c>
      <c r="P2768" s="0" t="s">
        <v>14652</v>
      </c>
      <c r="Q2768" s="0" t="s">
        <v>51</v>
      </c>
      <c r="R2768" s="0" t="s">
        <v>52</v>
      </c>
      <c r="S2768" s="0" t="n">
        <v>81</v>
      </c>
      <c r="T2768" s="0" t="n">
        <v>2222</v>
      </c>
      <c r="U2768" s="0" t="n">
        <v>2222</v>
      </c>
      <c r="V2768" s="0" t="n">
        <v>2829</v>
      </c>
      <c r="X2768" s="0" t="n">
        <v>5</v>
      </c>
      <c r="Y2768" s="0" t="s">
        <v>67</v>
      </c>
      <c r="AA2768" s="0" t="s">
        <v>54</v>
      </c>
      <c r="AB2768" s="0" t="s">
        <v>54</v>
      </c>
      <c r="AD2768" s="0" t="s">
        <v>14653</v>
      </c>
      <c r="AG2768" s="6" t="n">
        <v>42369</v>
      </c>
      <c r="AH2768" s="0" t="n">
        <v>-13</v>
      </c>
      <c r="AI2768" s="0" t="n">
        <v>-14</v>
      </c>
      <c r="AJ2768" s="6" t="n">
        <v>42369</v>
      </c>
      <c r="AK2768" s="0" t="n">
        <v>274</v>
      </c>
      <c r="AL2768" s="6" t="n">
        <v>42369</v>
      </c>
      <c r="AM2768" s="0" t="n">
        <v>152</v>
      </c>
      <c r="AN2768" s="0" t="n">
        <v>165</v>
      </c>
      <c r="AO2768" s="0" t="s">
        <v>56</v>
      </c>
      <c r="AP2768" s="0" t="s">
        <v>56</v>
      </c>
      <c r="AQ2768" s="0" t="s">
        <v>70</v>
      </c>
      <c r="AR2768" s="0" t="s">
        <v>70</v>
      </c>
      <c r="AS2768" s="0" t="s">
        <v>67</v>
      </c>
      <c r="AT2768" s="0" t="n">
        <v>7</v>
      </c>
      <c r="AU2768" s="0" t="n">
        <v>5</v>
      </c>
      <c r="AV2768" s="0" t="s">
        <v>14653</v>
      </c>
      <c r="AX2768" s="0" t="s">
        <v>4818</v>
      </c>
    </row>
    <row r="2769" customFormat="false" ht="15" hidden="false" customHeight="false" outlineLevel="0" collapsed="false">
      <c r="A2769" s="0" t="s">
        <v>14654</v>
      </c>
      <c r="B2769" s="0" t="s">
        <v>14359</v>
      </c>
      <c r="C2769" s="0" t="s">
        <v>14655</v>
      </c>
      <c r="E2769" s="1" t="s">
        <v>14655</v>
      </c>
      <c r="G2769" s="5" t="s">
        <v>14655</v>
      </c>
      <c r="H2769" s="5"/>
      <c r="I2769" s="5"/>
      <c r="J2769" s="5"/>
      <c r="K2769" s="5"/>
      <c r="L2769" s="5"/>
      <c r="M2769" s="5"/>
      <c r="N2769" s="5"/>
      <c r="O2769" s="0" t="s">
        <v>14655</v>
      </c>
      <c r="P2769" s="0" t="s">
        <v>14656</v>
      </c>
      <c r="Q2769" s="0" t="s">
        <v>51</v>
      </c>
      <c r="R2769" s="0" t="s">
        <v>52</v>
      </c>
      <c r="S2769" s="0" t="n">
        <v>257</v>
      </c>
      <c r="T2769" s="0" t="n">
        <v>2611</v>
      </c>
      <c r="U2769" s="0" t="n">
        <v>2611</v>
      </c>
      <c r="W2769" s="0" t="s">
        <v>14657</v>
      </c>
      <c r="X2769" s="0" t="n">
        <v>23</v>
      </c>
      <c r="Y2769" s="0" t="s">
        <v>77</v>
      </c>
      <c r="Z2769" s="0" t="n">
        <v>2611</v>
      </c>
      <c r="AA2769" s="0" t="s">
        <v>54</v>
      </c>
      <c r="AB2769" s="0" t="s">
        <v>54</v>
      </c>
      <c r="AC2769" s="0" t="n">
        <v>911</v>
      </c>
      <c r="AD2769" s="0" t="s">
        <v>14658</v>
      </c>
      <c r="AG2769" s="6" t="n">
        <v>42735</v>
      </c>
      <c r="AH2769" s="0" t="n">
        <v>55</v>
      </c>
      <c r="AI2769" s="0" t="n">
        <v>58</v>
      </c>
      <c r="AJ2769" s="6" t="n">
        <v>42735</v>
      </c>
      <c r="AK2769" s="0" t="n">
        <v>911</v>
      </c>
      <c r="AL2769" s="6" t="n">
        <v>42735</v>
      </c>
      <c r="AM2769" s="0" t="n">
        <v>288</v>
      </c>
      <c r="AN2769" s="0" t="n">
        <v>304</v>
      </c>
      <c r="AO2769" s="0" t="n">
        <v>805</v>
      </c>
      <c r="AP2769" s="0" t="n">
        <v>900</v>
      </c>
      <c r="AQ2769" s="0" t="s">
        <v>13636</v>
      </c>
      <c r="AR2769" s="0" t="s">
        <v>58</v>
      </c>
      <c r="AS2769" s="0" t="s">
        <v>77</v>
      </c>
      <c r="AT2769" s="0" t="n">
        <v>21</v>
      </c>
      <c r="AU2769" s="0" t="n">
        <v>20</v>
      </c>
      <c r="AV2769" s="0" t="s">
        <v>4818</v>
      </c>
      <c r="AX2769" s="0" t="s">
        <v>4818</v>
      </c>
      <c r="AY2769" s="0" t="s">
        <v>14659</v>
      </c>
    </row>
    <row r="2770" customFormat="false" ht="15" hidden="false" customHeight="false" outlineLevel="0" collapsed="false">
      <c r="A2770" s="0" t="s">
        <v>14660</v>
      </c>
      <c r="B2770" s="0" t="s">
        <v>14359</v>
      </c>
      <c r="C2770" s="0" t="s">
        <v>14661</v>
      </c>
      <c r="E2770" s="1" t="s">
        <v>14661</v>
      </c>
      <c r="G2770" s="5" t="s">
        <v>14661</v>
      </c>
      <c r="H2770" s="5"/>
      <c r="I2770" s="5"/>
      <c r="J2770" s="5"/>
      <c r="K2770" s="5"/>
      <c r="L2770" s="5"/>
      <c r="M2770" s="5"/>
      <c r="N2770" s="5"/>
      <c r="O2770" s="0" t="s">
        <v>14661</v>
      </c>
      <c r="P2770" s="0" t="s">
        <v>14662</v>
      </c>
      <c r="Q2770" s="0" t="s">
        <v>51</v>
      </c>
      <c r="R2770" s="0" t="s">
        <v>52</v>
      </c>
      <c r="S2770" s="0" t="n">
        <v>95</v>
      </c>
      <c r="T2770" s="0" t="n">
        <v>3250</v>
      </c>
      <c r="U2770" s="0" t="n">
        <v>3250</v>
      </c>
      <c r="X2770" s="0" t="n">
        <v>24</v>
      </c>
      <c r="Y2770" s="0" t="s">
        <v>77</v>
      </c>
      <c r="Z2770" s="0" t="n">
        <v>3250</v>
      </c>
      <c r="AA2770" s="0" t="s">
        <v>54</v>
      </c>
      <c r="AB2770" s="0" t="s">
        <v>54</v>
      </c>
      <c r="AC2770" s="0" t="n">
        <v>349</v>
      </c>
      <c r="AD2770" s="0" t="s">
        <v>14394</v>
      </c>
      <c r="AG2770" s="6" t="n">
        <v>42735</v>
      </c>
      <c r="AH2770" s="0" t="n">
        <v>20</v>
      </c>
      <c r="AI2770" s="0" t="n">
        <v>21</v>
      </c>
      <c r="AJ2770" s="6" t="n">
        <v>42735</v>
      </c>
      <c r="AK2770" s="0" t="n">
        <v>349</v>
      </c>
      <c r="AL2770" s="6" t="n">
        <v>42735</v>
      </c>
      <c r="AM2770" s="0" t="n">
        <v>131</v>
      </c>
      <c r="AN2770" s="0" t="n">
        <v>138</v>
      </c>
      <c r="AO2770" s="0" t="n">
        <v>1.273</v>
      </c>
      <c r="AP2770" s="0" t="n">
        <v>1.422</v>
      </c>
      <c r="AQ2770" s="0" t="s">
        <v>13636</v>
      </c>
      <c r="AR2770" s="0" t="s">
        <v>58</v>
      </c>
      <c r="AS2770" s="0" t="s">
        <v>77</v>
      </c>
      <c r="AT2770" s="0" t="n">
        <v>14</v>
      </c>
      <c r="AU2770" s="0" t="n">
        <v>13</v>
      </c>
      <c r="AX2770" s="0" t="s">
        <v>4818</v>
      </c>
      <c r="AY2770" s="0" t="s">
        <v>14663</v>
      </c>
    </row>
    <row r="2771" customFormat="false" ht="15" hidden="false" customHeight="false" outlineLevel="0" collapsed="false">
      <c r="A2771" s="0" t="s">
        <v>14664</v>
      </c>
      <c r="B2771" s="0" t="s">
        <v>14359</v>
      </c>
      <c r="C2771" s="0" t="s">
        <v>14665</v>
      </c>
      <c r="E2771" s="1" t="s">
        <v>14665</v>
      </c>
      <c r="G2771" s="5" t="s">
        <v>14665</v>
      </c>
      <c r="H2771" s="5"/>
      <c r="I2771" s="5"/>
      <c r="J2771" s="5"/>
      <c r="K2771" s="5"/>
      <c r="L2771" s="5"/>
      <c r="M2771" s="5"/>
      <c r="N2771" s="5"/>
      <c r="O2771" s="0" t="s">
        <v>14665</v>
      </c>
      <c r="P2771" s="0" t="s">
        <v>14666</v>
      </c>
      <c r="Q2771" s="0" t="s">
        <v>51</v>
      </c>
      <c r="R2771" s="0" t="s">
        <v>52</v>
      </c>
      <c r="S2771" s="0" t="n">
        <v>1.699</v>
      </c>
      <c r="T2771" s="0" t="n">
        <v>2521</v>
      </c>
      <c r="U2771" s="0" t="n">
        <v>2521</v>
      </c>
      <c r="X2771" s="0" t="n">
        <v>245</v>
      </c>
      <c r="Y2771" s="0" t="s">
        <v>53</v>
      </c>
      <c r="Z2771" s="0" t="n">
        <v>2521</v>
      </c>
      <c r="AA2771" s="0" t="s">
        <v>54</v>
      </c>
      <c r="AB2771" s="0" t="s">
        <v>54</v>
      </c>
      <c r="AC2771" s="0" t="n">
        <v>11.869</v>
      </c>
      <c r="AD2771" s="0" t="s">
        <v>14667</v>
      </c>
      <c r="AG2771" s="6" t="n">
        <v>42735</v>
      </c>
      <c r="AH2771" s="0" t="n">
        <v>144</v>
      </c>
      <c r="AI2771" s="0" t="n">
        <v>152</v>
      </c>
      <c r="AJ2771" s="6" t="n">
        <v>42735</v>
      </c>
      <c r="AK2771" s="0" t="n">
        <v>11.869</v>
      </c>
      <c r="AL2771" s="6" t="n">
        <v>42735</v>
      </c>
      <c r="AM2771" s="0" t="n">
        <v>2.724</v>
      </c>
      <c r="AN2771" s="0" t="n">
        <v>2.872</v>
      </c>
      <c r="AO2771" s="0" t="n">
        <v>3.73</v>
      </c>
      <c r="AP2771" s="0" t="n">
        <v>4.168</v>
      </c>
      <c r="AQ2771" s="0" t="s">
        <v>13636</v>
      </c>
      <c r="AR2771" s="0" t="s">
        <v>58</v>
      </c>
      <c r="AS2771" s="0" t="s">
        <v>53</v>
      </c>
      <c r="AT2771" s="0" t="n">
        <v>152</v>
      </c>
      <c r="AU2771" s="0" t="n">
        <v>155</v>
      </c>
      <c r="AX2771" s="0" t="s">
        <v>4818</v>
      </c>
      <c r="AY2771" s="0" t="s">
        <v>3223</v>
      </c>
    </row>
    <row r="2772" customFormat="false" ht="15" hidden="false" customHeight="false" outlineLevel="0" collapsed="false">
      <c r="A2772" s="0" t="s">
        <v>14668</v>
      </c>
      <c r="B2772" s="0" t="s">
        <v>14359</v>
      </c>
      <c r="C2772" s="0" t="s">
        <v>14669</v>
      </c>
      <c r="E2772" s="1" t="s">
        <v>14669</v>
      </c>
      <c r="G2772" s="5" t="s">
        <v>14669</v>
      </c>
      <c r="H2772" s="5"/>
      <c r="I2772" s="5"/>
      <c r="J2772" s="5"/>
      <c r="K2772" s="5"/>
      <c r="L2772" s="5"/>
      <c r="M2772" s="5"/>
      <c r="N2772" s="5"/>
      <c r="O2772" s="0" t="s">
        <v>14670</v>
      </c>
      <c r="P2772" s="0" t="s">
        <v>14671</v>
      </c>
      <c r="Q2772" s="0" t="s">
        <v>1046</v>
      </c>
      <c r="R2772" s="0" t="s">
        <v>52</v>
      </c>
      <c r="S2772" s="0" t="n">
        <v>5.059</v>
      </c>
      <c r="T2772" s="0" t="n">
        <v>7010</v>
      </c>
      <c r="U2772" s="0" t="n">
        <v>7010</v>
      </c>
      <c r="X2772" s="0" t="n">
        <v>1</v>
      </c>
      <c r="Y2772" s="0" t="s">
        <v>67</v>
      </c>
      <c r="Z2772" s="0" t="s">
        <v>120</v>
      </c>
      <c r="AA2772" s="0" t="s">
        <v>54</v>
      </c>
      <c r="AB2772" s="0" t="s">
        <v>54</v>
      </c>
      <c r="AC2772" s="0" t="s">
        <v>120</v>
      </c>
      <c r="AD2772" s="0" t="s">
        <v>14394</v>
      </c>
      <c r="AG2772" s="6" t="n">
        <v>42369</v>
      </c>
      <c r="AH2772" s="0" t="n">
        <v>272</v>
      </c>
      <c r="AI2772" s="0" t="n">
        <v>297</v>
      </c>
      <c r="AJ2772" s="6" t="n">
        <v>42369</v>
      </c>
      <c r="AK2772" s="0" t="n">
        <v>22.151</v>
      </c>
      <c r="AL2772" s="6" t="n">
        <v>42369</v>
      </c>
      <c r="AM2772" s="0" t="n">
        <v>12.182</v>
      </c>
      <c r="AN2772" s="0" t="n">
        <v>13.263</v>
      </c>
      <c r="AO2772" s="0" t="s">
        <v>56</v>
      </c>
      <c r="AP2772" s="0" t="s">
        <v>56</v>
      </c>
      <c r="AQ2772" s="0" t="s">
        <v>70</v>
      </c>
      <c r="AR2772" s="0" t="s">
        <v>70</v>
      </c>
      <c r="AS2772" s="0" t="s">
        <v>67</v>
      </c>
      <c r="AT2772" s="0" t="n">
        <v>207</v>
      </c>
      <c r="AU2772" s="0" t="n">
        <v>10</v>
      </c>
      <c r="AX2772" s="0" t="s">
        <v>4818</v>
      </c>
    </row>
    <row r="2773" customFormat="false" ht="15" hidden="false" customHeight="false" outlineLevel="0" collapsed="false">
      <c r="A2773" s="0" t="s">
        <v>14672</v>
      </c>
      <c r="B2773" s="0" t="s">
        <v>14359</v>
      </c>
      <c r="C2773" s="0" t="s">
        <v>14673</v>
      </c>
      <c r="E2773" s="1" t="s">
        <v>14673</v>
      </c>
      <c r="G2773" s="5" t="s">
        <v>14673</v>
      </c>
      <c r="H2773" s="5"/>
      <c r="I2773" s="5"/>
      <c r="J2773" s="5"/>
      <c r="K2773" s="5"/>
      <c r="L2773" s="5"/>
      <c r="M2773" s="5"/>
      <c r="N2773" s="5"/>
      <c r="O2773" s="0" t="s">
        <v>14673</v>
      </c>
      <c r="P2773" s="0" t="s">
        <v>14674</v>
      </c>
      <c r="Q2773" s="0" t="s">
        <v>51</v>
      </c>
      <c r="R2773" s="0" t="s">
        <v>52</v>
      </c>
      <c r="S2773" s="0" t="n">
        <v>3.315</v>
      </c>
      <c r="T2773" s="0" t="n">
        <v>3109</v>
      </c>
      <c r="U2773" s="0" t="n">
        <v>3109</v>
      </c>
      <c r="V2773" s="0" t="n">
        <v>3250</v>
      </c>
      <c r="W2773" s="0" t="s">
        <v>14675</v>
      </c>
      <c r="X2773" s="0" t="n">
        <v>519</v>
      </c>
      <c r="Y2773" s="0" t="s">
        <v>77</v>
      </c>
      <c r="Z2773" s="0" t="n">
        <v>3109</v>
      </c>
      <c r="AA2773" s="0" t="s">
        <v>54</v>
      </c>
      <c r="AB2773" s="0" t="s">
        <v>54</v>
      </c>
      <c r="AC2773" s="0" t="n">
        <v>15.582</v>
      </c>
      <c r="AD2773" s="0" t="s">
        <v>14676</v>
      </c>
      <c r="AG2773" s="6" t="n">
        <v>42735</v>
      </c>
      <c r="AH2773" s="0" t="n">
        <v>124</v>
      </c>
      <c r="AI2773" s="0" t="n">
        <v>131</v>
      </c>
      <c r="AJ2773" s="6" t="n">
        <v>42735</v>
      </c>
      <c r="AK2773" s="0" t="n">
        <v>15.582</v>
      </c>
      <c r="AL2773" s="6" t="n">
        <v>42735</v>
      </c>
      <c r="AM2773" s="0" t="n">
        <v>5.78</v>
      </c>
      <c r="AN2773" s="0" t="n">
        <v>6.092</v>
      </c>
      <c r="AO2773" s="0" t="n">
        <v>4.194</v>
      </c>
      <c r="AP2773" s="0" t="n">
        <v>4.686</v>
      </c>
      <c r="AQ2773" s="0" t="s">
        <v>13636</v>
      </c>
      <c r="AR2773" s="0" t="s">
        <v>58</v>
      </c>
      <c r="AS2773" s="0" t="s">
        <v>77</v>
      </c>
      <c r="AT2773" s="0" t="n">
        <v>260</v>
      </c>
      <c r="AU2773" s="0" t="n">
        <v>263</v>
      </c>
      <c r="AV2773" s="0" t="s">
        <v>14677</v>
      </c>
      <c r="AX2773" s="0" t="s">
        <v>4818</v>
      </c>
      <c r="AY2773" s="0" t="s">
        <v>14678</v>
      </c>
    </row>
    <row r="2774" customFormat="false" ht="15" hidden="false" customHeight="false" outlineLevel="0" collapsed="false">
      <c r="A2774" s="0" t="s">
        <v>14679</v>
      </c>
      <c r="B2774" s="0" t="s">
        <v>14359</v>
      </c>
      <c r="C2774" s="0" t="s">
        <v>14680</v>
      </c>
      <c r="E2774" s="1" t="s">
        <v>14680</v>
      </c>
      <c r="G2774" s="5" t="s">
        <v>14680</v>
      </c>
      <c r="H2774" s="5"/>
      <c r="I2774" s="5"/>
      <c r="J2774" s="5"/>
      <c r="K2774" s="5"/>
      <c r="L2774" s="5"/>
      <c r="M2774" s="5"/>
      <c r="N2774" s="5"/>
      <c r="O2774" s="0" t="s">
        <v>14680</v>
      </c>
      <c r="P2774" s="0" t="s">
        <v>14681</v>
      </c>
      <c r="Q2774" s="0" t="s">
        <v>51</v>
      </c>
      <c r="R2774" s="0" t="s">
        <v>52</v>
      </c>
      <c r="S2774" s="0" t="n">
        <v>673</v>
      </c>
      <c r="T2774" s="0" t="n">
        <v>2599</v>
      </c>
      <c r="U2774" s="0" t="n">
        <v>2599</v>
      </c>
      <c r="V2774" s="0" t="n">
        <v>2434</v>
      </c>
      <c r="X2774" s="0" t="n">
        <v>192</v>
      </c>
      <c r="Y2774" s="0" t="s">
        <v>53</v>
      </c>
      <c r="Z2774" s="0" t="n">
        <v>2599</v>
      </c>
      <c r="AA2774" s="0" t="s">
        <v>54</v>
      </c>
      <c r="AB2774" s="0" t="s">
        <v>54</v>
      </c>
      <c r="AC2774" s="0" t="n">
        <v>5.435</v>
      </c>
      <c r="AD2774" s="0" t="s">
        <v>14394</v>
      </c>
      <c r="AG2774" s="6" t="n">
        <v>42735</v>
      </c>
      <c r="AH2774" s="0" t="n">
        <v>22</v>
      </c>
      <c r="AI2774" s="0" t="n">
        <v>23</v>
      </c>
      <c r="AJ2774" s="6" t="n">
        <v>42735</v>
      </c>
      <c r="AK2774" s="0" t="n">
        <v>5.435</v>
      </c>
      <c r="AL2774" s="6" t="n">
        <v>42735</v>
      </c>
      <c r="AM2774" s="0" t="n">
        <v>581</v>
      </c>
      <c r="AN2774" s="0" t="n">
        <v>613</v>
      </c>
      <c r="AO2774" s="0" t="n">
        <v>375</v>
      </c>
      <c r="AP2774" s="0" t="n">
        <v>419</v>
      </c>
      <c r="AQ2774" s="0" t="s">
        <v>13636</v>
      </c>
      <c r="AR2774" s="0" t="s">
        <v>58</v>
      </c>
      <c r="AS2774" s="0" t="s">
        <v>53</v>
      </c>
      <c r="AT2774" s="0" t="n">
        <v>94</v>
      </c>
      <c r="AU2774" s="0" t="n">
        <v>96</v>
      </c>
      <c r="AX2774" s="0" t="s">
        <v>4818</v>
      </c>
    </row>
    <row r="2775" customFormat="false" ht="15" hidden="false" customHeight="false" outlineLevel="0" collapsed="false">
      <c r="A2775" s="0" t="s">
        <v>14682</v>
      </c>
      <c r="B2775" s="0" t="s">
        <v>14359</v>
      </c>
      <c r="C2775" s="0" t="s">
        <v>14683</v>
      </c>
      <c r="E2775" s="1" t="s">
        <v>14683</v>
      </c>
      <c r="G2775" s="5" t="s">
        <v>14683</v>
      </c>
      <c r="H2775" s="5" t="s">
        <v>14684</v>
      </c>
      <c r="I2775" s="5"/>
      <c r="J2775" s="5"/>
      <c r="K2775" s="5"/>
      <c r="L2775" s="5"/>
      <c r="M2775" s="5"/>
      <c r="N2775" s="5"/>
      <c r="O2775" s="0" t="s">
        <v>14683</v>
      </c>
      <c r="P2775" s="0" t="s">
        <v>14685</v>
      </c>
      <c r="Q2775" s="0" t="s">
        <v>51</v>
      </c>
      <c r="R2775" s="0" t="s">
        <v>52</v>
      </c>
      <c r="S2775" s="0" t="n">
        <v>531</v>
      </c>
      <c r="T2775" s="0" t="n">
        <v>2120</v>
      </c>
      <c r="U2775" s="0" t="n">
        <v>2120</v>
      </c>
      <c r="X2775" s="0" t="n">
        <v>68</v>
      </c>
      <c r="Y2775" s="0" t="s">
        <v>53</v>
      </c>
      <c r="Z2775" s="0" t="n">
        <v>2120</v>
      </c>
      <c r="AA2775" s="0" t="s">
        <v>54</v>
      </c>
      <c r="AB2775" s="0" t="s">
        <v>54</v>
      </c>
      <c r="AC2775" s="0" t="n">
        <v>2.927</v>
      </c>
      <c r="AD2775" s="0" t="s">
        <v>14686</v>
      </c>
      <c r="AG2775" s="6" t="n">
        <v>42735</v>
      </c>
      <c r="AH2775" s="0" t="n">
        <v>20</v>
      </c>
      <c r="AI2775" s="0" t="n">
        <v>21</v>
      </c>
      <c r="AJ2775" s="6" t="n">
        <v>42735</v>
      </c>
      <c r="AK2775" s="0" t="n">
        <v>2.927</v>
      </c>
      <c r="AL2775" s="6" t="n">
        <v>42735</v>
      </c>
      <c r="AM2775" s="0" t="n">
        <v>1.029</v>
      </c>
      <c r="AN2775" s="0" t="n">
        <v>1.085</v>
      </c>
      <c r="AO2775" s="0" t="n">
        <v>606</v>
      </c>
      <c r="AP2775" s="0" t="n">
        <v>677</v>
      </c>
      <c r="AQ2775" s="0" t="s">
        <v>13636</v>
      </c>
      <c r="AR2775" s="0" t="s">
        <v>58</v>
      </c>
      <c r="AS2775" s="0" t="s">
        <v>53</v>
      </c>
      <c r="AT2775" s="0" t="n">
        <v>45</v>
      </c>
      <c r="AU2775" s="0" t="n">
        <v>48</v>
      </c>
      <c r="AX2775" s="0" t="s">
        <v>4818</v>
      </c>
      <c r="AY2775" s="0" t="s">
        <v>14687</v>
      </c>
    </row>
    <row r="2776" customFormat="false" ht="15" hidden="false" customHeight="false" outlineLevel="0" collapsed="false">
      <c r="A2776" s="0" t="s">
        <v>14688</v>
      </c>
      <c r="B2776" s="0" t="s">
        <v>14359</v>
      </c>
      <c r="C2776" s="0" t="s">
        <v>14689</v>
      </c>
      <c r="E2776" s="1" t="s">
        <v>14689</v>
      </c>
      <c r="G2776" s="5" t="s">
        <v>14689</v>
      </c>
      <c r="H2776" s="5"/>
      <c r="I2776" s="5"/>
      <c r="J2776" s="5"/>
      <c r="K2776" s="5"/>
      <c r="L2776" s="5"/>
      <c r="M2776" s="5"/>
      <c r="N2776" s="5"/>
      <c r="O2776" s="0" t="s">
        <v>14689</v>
      </c>
      <c r="P2776" s="0" t="s">
        <v>14690</v>
      </c>
      <c r="Q2776" s="0" t="s">
        <v>51</v>
      </c>
      <c r="R2776" s="0" t="s">
        <v>52</v>
      </c>
      <c r="S2776" s="0" t="n">
        <v>80</v>
      </c>
      <c r="T2776" s="0" t="n">
        <v>2120</v>
      </c>
      <c r="U2776" s="0" t="n">
        <v>2120</v>
      </c>
      <c r="X2776" s="0" t="n">
        <v>4</v>
      </c>
      <c r="Y2776" s="0" t="s">
        <v>77</v>
      </c>
      <c r="Z2776" s="0" t="n">
        <v>2120</v>
      </c>
      <c r="AA2776" s="0" t="s">
        <v>54</v>
      </c>
      <c r="AB2776" s="0" t="s">
        <v>54</v>
      </c>
      <c r="AC2776" s="0" t="n">
        <v>102</v>
      </c>
      <c r="AD2776" s="0" t="s">
        <v>14648</v>
      </c>
      <c r="AG2776" s="6" t="n">
        <v>42735</v>
      </c>
      <c r="AH2776" s="0" t="n">
        <v>3</v>
      </c>
      <c r="AI2776" s="0" t="n">
        <v>3</v>
      </c>
      <c r="AJ2776" s="6" t="n">
        <v>42735</v>
      </c>
      <c r="AK2776" s="0" t="n">
        <v>102</v>
      </c>
      <c r="AL2776" s="6" t="n">
        <v>42735</v>
      </c>
      <c r="AM2776" s="0" t="n">
        <v>107</v>
      </c>
      <c r="AN2776" s="0" t="n">
        <v>112</v>
      </c>
      <c r="AO2776" s="0" t="n">
        <v>97</v>
      </c>
      <c r="AP2776" s="0" t="n">
        <v>109</v>
      </c>
      <c r="AQ2776" s="0" t="s">
        <v>13636</v>
      </c>
      <c r="AR2776" s="0" t="s">
        <v>58</v>
      </c>
      <c r="AS2776" s="0" t="s">
        <v>77</v>
      </c>
      <c r="AT2776" s="0" t="n">
        <v>5</v>
      </c>
      <c r="AU2776" s="0" t="n">
        <v>4</v>
      </c>
      <c r="AX2776" s="0" t="s">
        <v>4818</v>
      </c>
      <c r="AY2776" s="0" t="s">
        <v>501</v>
      </c>
    </row>
    <row r="2777" customFormat="false" ht="15" hidden="false" customHeight="false" outlineLevel="0" collapsed="false">
      <c r="A2777" s="0" t="s">
        <v>14691</v>
      </c>
      <c r="B2777" s="0" t="s">
        <v>14359</v>
      </c>
      <c r="C2777" s="0" t="s">
        <v>14692</v>
      </c>
      <c r="E2777" s="1" t="s">
        <v>14692</v>
      </c>
      <c r="G2777" s="5" t="s">
        <v>14692</v>
      </c>
      <c r="H2777" s="5"/>
      <c r="I2777" s="5"/>
      <c r="J2777" s="5"/>
      <c r="K2777" s="5"/>
      <c r="L2777" s="5"/>
      <c r="M2777" s="5"/>
      <c r="N2777" s="5"/>
      <c r="O2777" s="0" t="s">
        <v>14692</v>
      </c>
      <c r="P2777" s="0" t="s">
        <v>14693</v>
      </c>
      <c r="Q2777" s="0" t="s">
        <v>51</v>
      </c>
      <c r="R2777" s="0" t="s">
        <v>52</v>
      </c>
      <c r="S2777" s="0" t="n">
        <v>92</v>
      </c>
      <c r="T2777" s="0" t="n">
        <v>7120</v>
      </c>
      <c r="U2777" s="0" t="n">
        <v>7120</v>
      </c>
      <c r="V2777" s="0" t="n">
        <v>3900</v>
      </c>
      <c r="X2777" s="0" t="n">
        <v>37</v>
      </c>
      <c r="Y2777" s="0" t="s">
        <v>53</v>
      </c>
      <c r="Z2777" s="0" t="n">
        <v>7120</v>
      </c>
      <c r="AA2777" s="0" t="s">
        <v>54</v>
      </c>
      <c r="AB2777" s="0" t="s">
        <v>54</v>
      </c>
      <c r="AC2777" s="0" t="n">
        <v>733</v>
      </c>
      <c r="AD2777" s="0" t="s">
        <v>14382</v>
      </c>
      <c r="AG2777" s="6" t="n">
        <v>42735</v>
      </c>
      <c r="AH2777" s="0" t="n">
        <v>7</v>
      </c>
      <c r="AI2777" s="0" t="n">
        <v>7</v>
      </c>
      <c r="AJ2777" s="6" t="n">
        <v>42735</v>
      </c>
      <c r="AK2777" s="0" t="n">
        <v>733</v>
      </c>
      <c r="AL2777" s="6" t="n">
        <v>42735</v>
      </c>
      <c r="AM2777" s="0" t="n">
        <v>94</v>
      </c>
      <c r="AN2777" s="0" t="n">
        <v>99</v>
      </c>
      <c r="AO2777" s="0" t="n">
        <v>49</v>
      </c>
      <c r="AP2777" s="0" t="n">
        <v>55</v>
      </c>
      <c r="AQ2777" s="0" t="s">
        <v>13636</v>
      </c>
      <c r="AR2777" s="0" t="s">
        <v>58</v>
      </c>
      <c r="AS2777" s="0" t="s">
        <v>53</v>
      </c>
      <c r="AT2777" s="0" t="n">
        <v>23</v>
      </c>
      <c r="AU2777" s="0" t="n">
        <v>25</v>
      </c>
      <c r="AX2777" s="0" t="s">
        <v>4818</v>
      </c>
      <c r="AY2777" s="0" t="s">
        <v>14694</v>
      </c>
    </row>
    <row r="2778" customFormat="false" ht="15" hidden="false" customHeight="false" outlineLevel="0" collapsed="false">
      <c r="A2778" s="0" t="s">
        <v>14695</v>
      </c>
      <c r="B2778" s="0" t="s">
        <v>14359</v>
      </c>
      <c r="C2778" s="0" t="s">
        <v>14696</v>
      </c>
      <c r="E2778" s="1" t="s">
        <v>14696</v>
      </c>
      <c r="G2778" s="5" t="s">
        <v>14696</v>
      </c>
      <c r="H2778" s="5"/>
      <c r="I2778" s="5"/>
      <c r="J2778" s="5"/>
      <c r="K2778" s="5"/>
      <c r="L2778" s="5"/>
      <c r="M2778" s="5"/>
      <c r="N2778" s="5"/>
      <c r="O2778" s="0" t="s">
        <v>14696</v>
      </c>
      <c r="P2778" s="0" t="s">
        <v>14697</v>
      </c>
      <c r="Q2778" s="0" t="s">
        <v>51</v>
      </c>
      <c r="R2778" s="0" t="s">
        <v>52</v>
      </c>
      <c r="S2778" s="0" t="n">
        <v>23</v>
      </c>
      <c r="T2778" s="0" t="n">
        <v>2620</v>
      </c>
      <c r="U2778" s="0" t="n">
        <v>2620</v>
      </c>
      <c r="W2778" s="0" t="s">
        <v>14698</v>
      </c>
      <c r="X2778" s="0" t="n">
        <v>24</v>
      </c>
      <c r="Y2778" s="0" t="s">
        <v>53</v>
      </c>
      <c r="Z2778" s="0" t="n">
        <v>2620</v>
      </c>
      <c r="AA2778" s="0" t="s">
        <v>54</v>
      </c>
      <c r="AB2778" s="0" t="s">
        <v>54</v>
      </c>
      <c r="AC2778" s="0" t="n">
        <v>156</v>
      </c>
      <c r="AD2778" s="0" t="s">
        <v>14594</v>
      </c>
      <c r="AG2778" s="6" t="n">
        <v>42369</v>
      </c>
      <c r="AH2778" s="0" t="n">
        <v>-11</v>
      </c>
      <c r="AI2778" s="0" t="n">
        <v>-12</v>
      </c>
      <c r="AJ2778" s="6" t="n">
        <v>42369</v>
      </c>
      <c r="AK2778" s="0" t="n">
        <v>156</v>
      </c>
      <c r="AL2778" s="6" t="n">
        <v>42369</v>
      </c>
      <c r="AM2778" s="0" t="n">
        <v>49</v>
      </c>
      <c r="AN2778" s="0" t="n">
        <v>53</v>
      </c>
      <c r="AO2778" s="0" t="n">
        <v>57</v>
      </c>
      <c r="AP2778" s="0" t="n">
        <v>64</v>
      </c>
      <c r="AQ2778" s="0" t="s">
        <v>13636</v>
      </c>
      <c r="AR2778" s="0" t="s">
        <v>58</v>
      </c>
      <c r="AS2778" s="0" t="s">
        <v>53</v>
      </c>
      <c r="AT2778" s="0" t="n">
        <v>15</v>
      </c>
      <c r="AU2778" s="0" t="n">
        <v>15</v>
      </c>
      <c r="AX2778" s="0" t="s">
        <v>4818</v>
      </c>
      <c r="AY2778" s="0" t="s">
        <v>14699</v>
      </c>
    </row>
    <row r="2779" customFormat="false" ht="15" hidden="false" customHeight="false" outlineLevel="0" collapsed="false">
      <c r="A2779" s="0" t="s">
        <v>14700</v>
      </c>
      <c r="B2779" s="0" t="s">
        <v>14359</v>
      </c>
      <c r="C2779" s="0" t="s">
        <v>14701</v>
      </c>
      <c r="E2779" s="1" t="s">
        <v>14701</v>
      </c>
      <c r="G2779" s="5" t="s">
        <v>14701</v>
      </c>
      <c r="H2779" s="5"/>
      <c r="I2779" s="5"/>
      <c r="J2779" s="5"/>
      <c r="K2779" s="5"/>
      <c r="L2779" s="5"/>
      <c r="M2779" s="5"/>
      <c r="N2779" s="5"/>
      <c r="O2779" s="0" t="s">
        <v>14701</v>
      </c>
      <c r="P2779" s="0" t="s">
        <v>14702</v>
      </c>
      <c r="Q2779" s="0" t="s">
        <v>51</v>
      </c>
      <c r="R2779" s="0" t="s">
        <v>52</v>
      </c>
      <c r="S2779" s="0" t="n">
        <v>56</v>
      </c>
      <c r="T2779" s="0" t="n">
        <v>2630</v>
      </c>
      <c r="U2779" s="0" t="n">
        <v>2630</v>
      </c>
      <c r="V2779" s="0" t="n">
        <v>6190</v>
      </c>
      <c r="X2779" s="0" t="n">
        <v>15</v>
      </c>
      <c r="Y2779" s="0" t="s">
        <v>53</v>
      </c>
      <c r="Z2779" s="0" t="n">
        <v>2630</v>
      </c>
      <c r="AA2779" s="0" t="s">
        <v>54</v>
      </c>
      <c r="AB2779" s="0" t="s">
        <v>54</v>
      </c>
      <c r="AC2779" s="0" t="n">
        <v>215</v>
      </c>
      <c r="AD2779" s="0" t="s">
        <v>14362</v>
      </c>
      <c r="AG2779" s="6" t="n">
        <v>42735</v>
      </c>
      <c r="AH2779" s="0" t="n">
        <v>4</v>
      </c>
      <c r="AI2779" s="0" t="n">
        <v>4</v>
      </c>
      <c r="AJ2779" s="6" t="n">
        <v>42735</v>
      </c>
      <c r="AK2779" s="0" t="n">
        <v>215</v>
      </c>
      <c r="AL2779" s="6" t="n">
        <v>42735</v>
      </c>
      <c r="AM2779" s="0" t="n">
        <v>76</v>
      </c>
      <c r="AN2779" s="0" t="n">
        <v>81</v>
      </c>
      <c r="AO2779" s="0" t="n">
        <v>269</v>
      </c>
      <c r="AP2779" s="0" t="n">
        <v>301</v>
      </c>
      <c r="AQ2779" s="0" t="s">
        <v>13636</v>
      </c>
      <c r="AR2779" s="0" t="s">
        <v>58</v>
      </c>
      <c r="AS2779" s="0" t="s">
        <v>53</v>
      </c>
      <c r="AT2779" s="0" t="n">
        <v>12</v>
      </c>
      <c r="AU2779" s="0" t="n">
        <v>12</v>
      </c>
      <c r="AX2779" s="0" t="s">
        <v>4818</v>
      </c>
    </row>
    <row r="2780" customFormat="false" ht="15" hidden="false" customHeight="false" outlineLevel="0" collapsed="false">
      <c r="A2780" s="0" t="s">
        <v>14703</v>
      </c>
      <c r="B2780" s="0" t="s">
        <v>14359</v>
      </c>
      <c r="C2780" s="0" t="s">
        <v>14704</v>
      </c>
      <c r="E2780" s="1" t="s">
        <v>14704</v>
      </c>
      <c r="G2780" s="5" t="s">
        <v>14704</v>
      </c>
      <c r="H2780" s="5"/>
      <c r="I2780" s="5"/>
      <c r="J2780" s="5"/>
      <c r="K2780" s="5"/>
      <c r="L2780" s="5"/>
      <c r="M2780" s="5"/>
      <c r="N2780" s="5"/>
      <c r="O2780" s="0" t="s">
        <v>14705</v>
      </c>
      <c r="P2780" s="0" t="s">
        <v>14706</v>
      </c>
      <c r="Q2780" s="0" t="s">
        <v>51</v>
      </c>
      <c r="R2780" s="0" t="s">
        <v>119</v>
      </c>
      <c r="S2780" s="0" t="n">
        <v>0</v>
      </c>
      <c r="T2780" s="0" t="n">
        <v>4651</v>
      </c>
      <c r="U2780" s="0" t="n">
        <v>4651</v>
      </c>
      <c r="V2780" s="0" t="n">
        <v>5829</v>
      </c>
      <c r="X2780" s="0" t="n">
        <v>1</v>
      </c>
      <c r="Y2780" s="0" t="s">
        <v>67</v>
      </c>
      <c r="Z2780" s="0" t="n">
        <v>7010</v>
      </c>
      <c r="AA2780" s="0" t="s">
        <v>120</v>
      </c>
      <c r="AB2780" s="0" t="s">
        <v>56</v>
      </c>
      <c r="AC2780" s="0" t="n">
        <v>6</v>
      </c>
      <c r="AD2780" s="0" t="s">
        <v>14455</v>
      </c>
      <c r="AG2780" s="6" t="n">
        <v>42369</v>
      </c>
      <c r="AH2780" s="0" t="n">
        <v>0</v>
      </c>
      <c r="AI2780" s="0" t="n">
        <v>0</v>
      </c>
      <c r="AJ2780" s="6" t="n">
        <v>42369</v>
      </c>
      <c r="AK2780" s="0" t="n">
        <v>0</v>
      </c>
      <c r="AL2780" s="6" t="n">
        <v>42369</v>
      </c>
      <c r="AM2780" s="0" t="n">
        <v>17</v>
      </c>
      <c r="AN2780" s="0" t="n">
        <v>19</v>
      </c>
      <c r="AO2780" s="0" t="n">
        <v>9</v>
      </c>
      <c r="AP2780" s="0" t="n">
        <v>12</v>
      </c>
      <c r="AQ2780" s="0" t="s">
        <v>189</v>
      </c>
      <c r="AR2780" s="0" t="s">
        <v>189</v>
      </c>
      <c r="AS2780" s="0" t="s">
        <v>67</v>
      </c>
      <c r="AT2780" s="0" t="n">
        <v>14</v>
      </c>
      <c r="AU2780" s="0" t="n">
        <v>1</v>
      </c>
      <c r="AV2780" s="0" t="s">
        <v>14435</v>
      </c>
      <c r="AX2780" s="0" t="s">
        <v>4818</v>
      </c>
    </row>
    <row r="2781" customFormat="false" ht="15" hidden="false" customHeight="false" outlineLevel="0" collapsed="false">
      <c r="A2781" s="0" t="s">
        <v>14707</v>
      </c>
      <c r="B2781" s="0" t="s">
        <v>14359</v>
      </c>
      <c r="C2781" s="0" t="s">
        <v>14708</v>
      </c>
      <c r="E2781" s="1" t="s">
        <v>14708</v>
      </c>
      <c r="G2781" s="5" t="s">
        <v>14708</v>
      </c>
      <c r="H2781" s="5"/>
      <c r="I2781" s="5"/>
      <c r="J2781" s="5"/>
      <c r="K2781" s="5"/>
      <c r="L2781" s="5"/>
      <c r="M2781" s="5"/>
      <c r="N2781" s="5"/>
      <c r="O2781" s="0" t="s">
        <v>14708</v>
      </c>
      <c r="P2781" s="0" t="s">
        <v>14709</v>
      </c>
      <c r="Q2781" s="0" t="s">
        <v>51</v>
      </c>
      <c r="R2781" s="0" t="s">
        <v>52</v>
      </c>
      <c r="S2781" s="0" t="n">
        <v>8</v>
      </c>
      <c r="T2781" s="0" t="n">
        <v>2110</v>
      </c>
      <c r="U2781" s="0" t="n">
        <v>2110</v>
      </c>
      <c r="X2781" s="0" t="n">
        <v>1</v>
      </c>
      <c r="Y2781" s="0" t="s">
        <v>53</v>
      </c>
      <c r="Z2781" s="0" t="n">
        <v>2110</v>
      </c>
      <c r="AA2781" s="0" t="s">
        <v>54</v>
      </c>
      <c r="AB2781" s="0" t="s">
        <v>54</v>
      </c>
      <c r="AC2781" s="0" t="n">
        <v>51</v>
      </c>
      <c r="AD2781" s="0" t="s">
        <v>14594</v>
      </c>
      <c r="AG2781" s="6" t="n">
        <v>42735</v>
      </c>
      <c r="AH2781" s="0" t="n">
        <v>-7</v>
      </c>
      <c r="AI2781" s="0" t="n">
        <v>-7</v>
      </c>
      <c r="AJ2781" s="6" t="n">
        <v>42735</v>
      </c>
      <c r="AK2781" s="0" t="n">
        <v>51</v>
      </c>
      <c r="AL2781" s="6" t="n">
        <v>42735</v>
      </c>
      <c r="AM2781" s="0" t="n">
        <v>29</v>
      </c>
      <c r="AN2781" s="0" t="n">
        <v>30</v>
      </c>
      <c r="AO2781" s="0" t="n">
        <v>76</v>
      </c>
      <c r="AP2781" s="0" t="n">
        <v>85</v>
      </c>
      <c r="AQ2781" s="0" t="s">
        <v>13636</v>
      </c>
      <c r="AR2781" s="0" t="s">
        <v>58</v>
      </c>
      <c r="AS2781" s="0" t="s">
        <v>53</v>
      </c>
      <c r="AT2781" s="0" t="n">
        <v>2</v>
      </c>
      <c r="AU2781" s="0" t="n">
        <v>1</v>
      </c>
      <c r="AV2781" s="0" t="s">
        <v>14710</v>
      </c>
      <c r="AX2781" s="0" t="s">
        <v>4818</v>
      </c>
      <c r="AY2781" s="0" t="s">
        <v>2325</v>
      </c>
    </row>
    <row r="2782" customFormat="false" ht="15" hidden="false" customHeight="false" outlineLevel="0" collapsed="false">
      <c r="A2782" s="0" t="s">
        <v>14711</v>
      </c>
      <c r="B2782" s="0" t="s">
        <v>14359</v>
      </c>
      <c r="C2782" s="0" t="s">
        <v>14712</v>
      </c>
      <c r="E2782" s="1" t="s">
        <v>14712</v>
      </c>
      <c r="G2782" s="5" t="s">
        <v>14712</v>
      </c>
      <c r="H2782" s="5" t="s">
        <v>14713</v>
      </c>
      <c r="I2782" s="5"/>
      <c r="J2782" s="5"/>
      <c r="K2782" s="5"/>
      <c r="L2782" s="5"/>
      <c r="M2782" s="5"/>
      <c r="N2782" s="5"/>
      <c r="O2782" s="0" t="s">
        <v>14714</v>
      </c>
      <c r="P2782" s="0" t="s">
        <v>14715</v>
      </c>
      <c r="Q2782" s="0" t="s">
        <v>51</v>
      </c>
      <c r="R2782" s="0" t="s">
        <v>52</v>
      </c>
      <c r="S2782" s="0" t="n">
        <v>185</v>
      </c>
      <c r="T2782" s="0" t="n">
        <v>4643</v>
      </c>
      <c r="U2782" s="0" t="n">
        <v>4643</v>
      </c>
      <c r="X2782" s="0" t="n">
        <v>34</v>
      </c>
      <c r="Y2782" s="0" t="s">
        <v>67</v>
      </c>
      <c r="AA2782" s="0" t="s">
        <v>120</v>
      </c>
      <c r="AB2782" s="0" t="s">
        <v>54</v>
      </c>
      <c r="AD2782" s="0" t="s">
        <v>14716</v>
      </c>
      <c r="AG2782" s="6" t="n">
        <v>42369</v>
      </c>
      <c r="AH2782" s="0" t="n">
        <v>23</v>
      </c>
      <c r="AI2782" s="0" t="n">
        <v>26</v>
      </c>
      <c r="AJ2782" s="6" t="n">
        <v>42369</v>
      </c>
      <c r="AK2782" s="0" t="n">
        <v>92</v>
      </c>
      <c r="AL2782" s="6" t="n">
        <v>42369</v>
      </c>
      <c r="AM2782" s="0" t="n">
        <v>209</v>
      </c>
      <c r="AN2782" s="0" t="n">
        <v>227</v>
      </c>
      <c r="AO2782" s="0" t="s">
        <v>56</v>
      </c>
      <c r="AP2782" s="0" t="s">
        <v>56</v>
      </c>
      <c r="AQ2782" s="0" t="s">
        <v>70</v>
      </c>
      <c r="AR2782" s="0" t="s">
        <v>70</v>
      </c>
      <c r="AS2782" s="0" t="s">
        <v>67</v>
      </c>
      <c r="AT2782" s="0" t="n">
        <v>21</v>
      </c>
      <c r="AU2782" s="0" t="n">
        <v>17</v>
      </c>
      <c r="AV2782" s="0" t="s">
        <v>14717</v>
      </c>
      <c r="AW2782" s="0" t="s">
        <v>14718</v>
      </c>
      <c r="AX2782" s="0" t="s">
        <v>4818</v>
      </c>
      <c r="AY2782" s="0" t="s">
        <v>9252</v>
      </c>
    </row>
    <row r="2783" customFormat="false" ht="15" hidden="false" customHeight="false" outlineLevel="0" collapsed="false">
      <c r="A2783" s="0" t="s">
        <v>14719</v>
      </c>
      <c r="B2783" s="0" t="s">
        <v>14359</v>
      </c>
      <c r="C2783" s="0" t="s">
        <v>14720</v>
      </c>
      <c r="E2783" s="1" t="s">
        <v>14720</v>
      </c>
      <c r="G2783" s="5" t="s">
        <v>14720</v>
      </c>
      <c r="H2783" s="5"/>
      <c r="I2783" s="5"/>
      <c r="J2783" s="5"/>
      <c r="K2783" s="5"/>
      <c r="L2783" s="5"/>
      <c r="M2783" s="5"/>
      <c r="N2783" s="5"/>
      <c r="O2783" s="0" t="s">
        <v>14720</v>
      </c>
      <c r="P2783" s="0" t="s">
        <v>14721</v>
      </c>
      <c r="Q2783" s="0" t="s">
        <v>51</v>
      </c>
      <c r="R2783" s="0" t="s">
        <v>52</v>
      </c>
      <c r="S2783" s="0" t="n">
        <v>74</v>
      </c>
      <c r="T2783" s="0" t="n">
        <v>7211</v>
      </c>
      <c r="U2783" s="0" t="n">
        <v>7211</v>
      </c>
      <c r="W2783" s="0" t="s">
        <v>14722</v>
      </c>
      <c r="X2783" s="0" t="n">
        <v>35</v>
      </c>
      <c r="Y2783" s="0" t="s">
        <v>53</v>
      </c>
      <c r="Z2783" s="0" t="n">
        <v>7211</v>
      </c>
      <c r="AA2783" s="0" t="s">
        <v>54</v>
      </c>
      <c r="AB2783" s="0" t="s">
        <v>54</v>
      </c>
      <c r="AC2783" s="0" t="n">
        <v>323</v>
      </c>
      <c r="AD2783" s="0" t="s">
        <v>14648</v>
      </c>
      <c r="AG2783" s="6" t="n">
        <v>42735</v>
      </c>
      <c r="AH2783" s="0" t="n">
        <v>10</v>
      </c>
      <c r="AI2783" s="0" t="n">
        <v>10</v>
      </c>
      <c r="AJ2783" s="6" t="n">
        <v>42735</v>
      </c>
      <c r="AK2783" s="0" t="n">
        <v>323</v>
      </c>
      <c r="AL2783" s="6" t="n">
        <v>42735</v>
      </c>
      <c r="AM2783" s="0" t="n">
        <v>73</v>
      </c>
      <c r="AN2783" s="0" t="n">
        <v>77</v>
      </c>
      <c r="AO2783" s="0" t="n">
        <v>398</v>
      </c>
      <c r="AP2783" s="0" t="n">
        <v>445</v>
      </c>
      <c r="AQ2783" s="0" t="s">
        <v>13636</v>
      </c>
      <c r="AR2783" s="0" t="s">
        <v>58</v>
      </c>
      <c r="AS2783" s="0" t="s">
        <v>53</v>
      </c>
      <c r="AT2783" s="0" t="n">
        <v>17</v>
      </c>
      <c r="AU2783" s="0" t="n">
        <v>17</v>
      </c>
      <c r="AV2783" s="0" t="s">
        <v>14723</v>
      </c>
      <c r="AX2783" s="0" t="s">
        <v>4818</v>
      </c>
    </row>
    <row r="2784" customFormat="false" ht="15" hidden="false" customHeight="false" outlineLevel="0" collapsed="false">
      <c r="A2784" s="0" t="s">
        <v>14724</v>
      </c>
      <c r="B2784" s="0" t="s">
        <v>14359</v>
      </c>
      <c r="C2784" s="0" t="s">
        <v>14725</v>
      </c>
      <c r="E2784" s="1" t="s">
        <v>14725</v>
      </c>
      <c r="G2784" s="5" t="s">
        <v>14725</v>
      </c>
      <c r="H2784" s="5"/>
      <c r="I2784" s="5"/>
      <c r="J2784" s="5"/>
      <c r="K2784" s="5"/>
      <c r="L2784" s="5"/>
      <c r="M2784" s="5"/>
      <c r="N2784" s="5"/>
      <c r="O2784" s="0" t="s">
        <v>14725</v>
      </c>
      <c r="P2784" s="0" t="s">
        <v>14726</v>
      </c>
      <c r="Q2784" s="0" t="s">
        <v>51</v>
      </c>
      <c r="R2784" s="0" t="s">
        <v>52</v>
      </c>
      <c r="S2784" s="0" t="n">
        <v>0</v>
      </c>
      <c r="T2784" s="0" t="n">
        <v>2611</v>
      </c>
      <c r="U2784" s="0" t="n">
        <v>2611</v>
      </c>
      <c r="V2784" s="0" t="n">
        <v>2611</v>
      </c>
      <c r="W2784" s="0" t="s">
        <v>14727</v>
      </c>
      <c r="X2784" s="0" t="n">
        <v>7</v>
      </c>
      <c r="Y2784" s="0" t="s">
        <v>77</v>
      </c>
      <c r="Z2784" s="0" t="n">
        <v>2611</v>
      </c>
      <c r="AA2784" s="0" t="s">
        <v>54</v>
      </c>
      <c r="AB2784" s="0" t="s">
        <v>54</v>
      </c>
      <c r="AD2784" s="0" t="s">
        <v>14728</v>
      </c>
      <c r="AG2784" s="6" t="n">
        <v>42369</v>
      </c>
      <c r="AH2784" s="0" t="n">
        <v>0</v>
      </c>
      <c r="AI2784" s="0" t="n">
        <v>0</v>
      </c>
      <c r="AJ2784" s="6" t="n">
        <v>42369</v>
      </c>
      <c r="AK2784" s="0" t="s">
        <v>56</v>
      </c>
      <c r="AM2784" s="0" t="n">
        <v>6</v>
      </c>
      <c r="AN2784" s="0" t="n">
        <v>7</v>
      </c>
      <c r="AO2784" s="0" t="n">
        <v>2</v>
      </c>
      <c r="AP2784" s="0" t="n">
        <v>2</v>
      </c>
      <c r="AQ2784" s="0" t="s">
        <v>14729</v>
      </c>
      <c r="AR2784" s="0" t="s">
        <v>58</v>
      </c>
      <c r="AS2784" s="0" t="s">
        <v>77</v>
      </c>
      <c r="AT2784" s="0" t="n">
        <v>8</v>
      </c>
      <c r="AU2784" s="0" t="n">
        <v>7</v>
      </c>
      <c r="AX2784" s="0" t="s">
        <v>4818</v>
      </c>
      <c r="AY2784" s="0" t="s">
        <v>14730</v>
      </c>
    </row>
    <row r="2785" customFormat="false" ht="15" hidden="false" customHeight="false" outlineLevel="0" collapsed="false">
      <c r="A2785" s="0" t="s">
        <v>14731</v>
      </c>
      <c r="B2785" s="0" t="s">
        <v>14359</v>
      </c>
      <c r="C2785" s="0" t="s">
        <v>14732</v>
      </c>
      <c r="E2785" s="1" t="s">
        <v>14732</v>
      </c>
      <c r="G2785" s="5" t="s">
        <v>14732</v>
      </c>
      <c r="H2785" s="5"/>
      <c r="I2785" s="5"/>
      <c r="J2785" s="5"/>
      <c r="K2785" s="5"/>
      <c r="L2785" s="5"/>
      <c r="M2785" s="5"/>
      <c r="N2785" s="5"/>
      <c r="O2785" s="0" t="s">
        <v>14732</v>
      </c>
      <c r="P2785" s="0" t="s">
        <v>14733</v>
      </c>
      <c r="Q2785" s="0" t="s">
        <v>51</v>
      </c>
      <c r="R2785" s="0" t="s">
        <v>119</v>
      </c>
      <c r="S2785" s="0" t="n">
        <v>16</v>
      </c>
      <c r="T2785" s="0" t="n">
        <v>7219</v>
      </c>
      <c r="U2785" s="0" t="n">
        <v>7219</v>
      </c>
      <c r="X2785" s="0" t="n">
        <v>4</v>
      </c>
      <c r="Y2785" s="0" t="s">
        <v>298</v>
      </c>
      <c r="Z2785" s="0" t="n">
        <v>7219</v>
      </c>
      <c r="AA2785" s="0" t="s">
        <v>54</v>
      </c>
      <c r="AB2785" s="0" t="s">
        <v>54</v>
      </c>
      <c r="AC2785" s="0" t="n">
        <v>57</v>
      </c>
      <c r="AD2785" s="0" t="s">
        <v>14609</v>
      </c>
      <c r="AG2785" s="6" t="n">
        <v>42369</v>
      </c>
      <c r="AH2785" s="0" t="n">
        <v>-1</v>
      </c>
      <c r="AI2785" s="0" t="n">
        <v>-1</v>
      </c>
      <c r="AJ2785" s="6" t="n">
        <v>42369</v>
      </c>
      <c r="AK2785" s="0" t="n">
        <v>57</v>
      </c>
      <c r="AL2785" s="6" t="n">
        <v>42369</v>
      </c>
      <c r="AM2785" s="0" t="n">
        <v>14</v>
      </c>
      <c r="AN2785" s="0" t="n">
        <v>16</v>
      </c>
      <c r="AO2785" s="0" t="n">
        <v>5</v>
      </c>
      <c r="AP2785" s="0" t="n">
        <v>7</v>
      </c>
      <c r="AQ2785" s="0" t="s">
        <v>189</v>
      </c>
      <c r="AR2785" s="0" t="s">
        <v>189</v>
      </c>
      <c r="AS2785" s="0" t="s">
        <v>298</v>
      </c>
      <c r="AT2785" s="0" t="n">
        <v>4</v>
      </c>
      <c r="AU2785" s="0" t="n">
        <v>3</v>
      </c>
      <c r="AV2785" s="0" t="s">
        <v>14734</v>
      </c>
      <c r="AX2785" s="0" t="s">
        <v>4818</v>
      </c>
    </row>
    <row r="2786" customFormat="false" ht="15" hidden="false" customHeight="false" outlineLevel="0" collapsed="false">
      <c r="A2786" s="0" t="s">
        <v>14735</v>
      </c>
      <c r="B2786" s="0" t="s">
        <v>14359</v>
      </c>
      <c r="C2786" s="0" t="s">
        <v>14736</v>
      </c>
      <c r="E2786" s="1" t="s">
        <v>14736</v>
      </c>
      <c r="G2786" s="5" t="s">
        <v>14736</v>
      </c>
      <c r="H2786" s="5"/>
      <c r="I2786" s="5"/>
      <c r="J2786" s="5"/>
      <c r="K2786" s="5"/>
      <c r="L2786" s="5"/>
      <c r="M2786" s="5"/>
      <c r="N2786" s="5"/>
      <c r="O2786" s="0" t="s">
        <v>14737</v>
      </c>
      <c r="P2786" s="0" t="s">
        <v>14738</v>
      </c>
      <c r="Q2786" s="0" t="s">
        <v>51</v>
      </c>
      <c r="R2786" s="0" t="s">
        <v>52</v>
      </c>
      <c r="S2786" s="0" t="n">
        <v>1.075</v>
      </c>
      <c r="T2786" s="0" t="n">
        <v>4646</v>
      </c>
      <c r="U2786" s="0" t="n">
        <v>4646</v>
      </c>
      <c r="X2786" s="0" t="n">
        <v>54</v>
      </c>
      <c r="Y2786" s="0" t="s">
        <v>67</v>
      </c>
      <c r="Z2786" s="0" t="n">
        <v>7022</v>
      </c>
      <c r="AA2786" s="0" t="s">
        <v>120</v>
      </c>
      <c r="AB2786" s="0" t="s">
        <v>56</v>
      </c>
      <c r="AC2786" s="0" t="n">
        <v>34</v>
      </c>
      <c r="AD2786" s="0" t="s">
        <v>14394</v>
      </c>
      <c r="AG2786" s="6" t="n">
        <v>42369</v>
      </c>
      <c r="AH2786" s="0" t="n">
        <v>227</v>
      </c>
      <c r="AI2786" s="0" t="n">
        <v>247</v>
      </c>
      <c r="AJ2786" s="6" t="n">
        <v>42369</v>
      </c>
      <c r="AK2786" s="0" t="n">
        <v>462</v>
      </c>
      <c r="AL2786" s="6" t="n">
        <v>42369</v>
      </c>
      <c r="AM2786" s="0" t="n">
        <v>1.891</v>
      </c>
      <c r="AN2786" s="0" t="n">
        <v>2.059</v>
      </c>
      <c r="AO2786" s="0" t="s">
        <v>56</v>
      </c>
      <c r="AP2786" s="0" t="s">
        <v>56</v>
      </c>
      <c r="AQ2786" s="0" t="s">
        <v>70</v>
      </c>
      <c r="AR2786" s="0" t="s">
        <v>70</v>
      </c>
      <c r="AS2786" s="0" t="s">
        <v>67</v>
      </c>
      <c r="AT2786" s="0" t="n">
        <v>214</v>
      </c>
      <c r="AU2786" s="0" t="n">
        <v>32</v>
      </c>
      <c r="AV2786" s="0" t="s">
        <v>14739</v>
      </c>
      <c r="AX2786" s="0" t="s">
        <v>4818</v>
      </c>
      <c r="AY2786" s="0" t="s">
        <v>14739</v>
      </c>
    </row>
    <row r="2787" customFormat="false" ht="15" hidden="false" customHeight="false" outlineLevel="0" collapsed="false">
      <c r="A2787" s="0" t="s">
        <v>14740</v>
      </c>
      <c r="B2787" s="0" t="s">
        <v>14359</v>
      </c>
      <c r="C2787" s="0" t="s">
        <v>14741</v>
      </c>
      <c r="E2787" s="1" t="s">
        <v>14741</v>
      </c>
      <c r="G2787" s="5" t="s">
        <v>14741</v>
      </c>
      <c r="H2787" s="5"/>
      <c r="I2787" s="5"/>
      <c r="J2787" s="5"/>
      <c r="K2787" s="5"/>
      <c r="L2787" s="5"/>
      <c r="M2787" s="5"/>
      <c r="N2787" s="5"/>
      <c r="O2787" s="0" t="s">
        <v>14741</v>
      </c>
      <c r="P2787" s="0" t="s">
        <v>14742</v>
      </c>
      <c r="Q2787" s="0" t="s">
        <v>451</v>
      </c>
      <c r="R2787" s="0" t="s">
        <v>52</v>
      </c>
      <c r="S2787" s="0" t="n">
        <v>841</v>
      </c>
      <c r="T2787" s="0" t="n">
        <v>6420</v>
      </c>
      <c r="U2787" s="0" t="n">
        <v>6420</v>
      </c>
      <c r="X2787" s="0" t="n">
        <v>990</v>
      </c>
      <c r="Y2787" s="0" t="s">
        <v>53</v>
      </c>
      <c r="Z2787" s="0" t="n">
        <v>6420</v>
      </c>
      <c r="AA2787" s="0" t="s">
        <v>54</v>
      </c>
      <c r="AB2787" s="0" t="s">
        <v>54</v>
      </c>
      <c r="AD2787" s="0" t="s">
        <v>14362</v>
      </c>
      <c r="AG2787" s="6" t="n">
        <v>42735</v>
      </c>
      <c r="AH2787" s="0" t="n">
        <v>193</v>
      </c>
      <c r="AI2787" s="0" t="n">
        <v>204</v>
      </c>
      <c r="AJ2787" s="6" t="n">
        <v>42735</v>
      </c>
      <c r="AK2787" s="0" t="n">
        <v>1.679</v>
      </c>
      <c r="AL2787" s="6" t="n">
        <v>42369</v>
      </c>
      <c r="AM2787" s="0" t="n">
        <v>44.151</v>
      </c>
      <c r="AN2787" s="0" t="n">
        <v>46.539</v>
      </c>
      <c r="AO2787" s="0" t="s">
        <v>56</v>
      </c>
      <c r="AP2787" s="0" t="s">
        <v>56</v>
      </c>
      <c r="AQ2787" s="0" t="s">
        <v>70</v>
      </c>
      <c r="AR2787" s="0" t="s">
        <v>70</v>
      </c>
      <c r="AS2787" s="0" t="s">
        <v>53</v>
      </c>
      <c r="AT2787" s="0" t="n">
        <v>17</v>
      </c>
      <c r="AU2787" s="0" t="n">
        <v>49</v>
      </c>
      <c r="AX2787" s="0" t="s">
        <v>4818</v>
      </c>
    </row>
    <row r="2788" customFormat="false" ht="15" hidden="false" customHeight="false" outlineLevel="0" collapsed="false">
      <c r="A2788" s="0" t="s">
        <v>14743</v>
      </c>
      <c r="B2788" s="0" t="s">
        <v>14359</v>
      </c>
      <c r="C2788" s="0" t="s">
        <v>14744</v>
      </c>
      <c r="E2788" s="1" t="s">
        <v>14744</v>
      </c>
      <c r="G2788" s="5" t="s">
        <v>14744</v>
      </c>
      <c r="H2788" s="5"/>
      <c r="I2788" s="5"/>
      <c r="J2788" s="5"/>
      <c r="K2788" s="5"/>
      <c r="L2788" s="5"/>
      <c r="M2788" s="5"/>
      <c r="N2788" s="5"/>
      <c r="O2788" s="0" t="s">
        <v>14744</v>
      </c>
      <c r="P2788" s="0" t="s">
        <v>14745</v>
      </c>
      <c r="Q2788" s="0" t="s">
        <v>51</v>
      </c>
      <c r="R2788" s="0" t="s">
        <v>52</v>
      </c>
      <c r="S2788" s="0" t="n">
        <v>148</v>
      </c>
      <c r="T2788" s="0" t="n">
        <v>7311</v>
      </c>
      <c r="U2788" s="0" t="n">
        <v>7311</v>
      </c>
      <c r="X2788" s="0" t="n">
        <v>26</v>
      </c>
      <c r="Y2788" s="0" t="s">
        <v>77</v>
      </c>
      <c r="Z2788" s="0" t="n">
        <v>7311</v>
      </c>
      <c r="AA2788" s="0" t="s">
        <v>54</v>
      </c>
      <c r="AB2788" s="0" t="s">
        <v>54</v>
      </c>
      <c r="AC2788" s="0" t="n">
        <v>344</v>
      </c>
      <c r="AD2788" s="0" t="s">
        <v>14362</v>
      </c>
      <c r="AG2788" s="6" t="n">
        <v>42735</v>
      </c>
      <c r="AH2788" s="0" t="n">
        <v>-15</v>
      </c>
      <c r="AI2788" s="0" t="n">
        <v>-15</v>
      </c>
      <c r="AJ2788" s="6" t="n">
        <v>42735</v>
      </c>
      <c r="AK2788" s="0" t="n">
        <v>344</v>
      </c>
      <c r="AL2788" s="6" t="n">
        <v>42735</v>
      </c>
      <c r="AM2788" s="0" t="n">
        <v>91</v>
      </c>
      <c r="AN2788" s="0" t="n">
        <v>96</v>
      </c>
      <c r="AO2788" s="0" t="n">
        <v>23</v>
      </c>
      <c r="AP2788" s="0" t="n">
        <v>26</v>
      </c>
      <c r="AQ2788" s="0" t="s">
        <v>13636</v>
      </c>
      <c r="AR2788" s="0" t="s">
        <v>58</v>
      </c>
      <c r="AS2788" s="0" t="s">
        <v>77</v>
      </c>
      <c r="AT2788" s="0" t="n">
        <v>21</v>
      </c>
      <c r="AU2788" s="0" t="n">
        <v>22</v>
      </c>
      <c r="AX2788" s="0" t="s">
        <v>4818</v>
      </c>
      <c r="AY2788" s="0" t="s">
        <v>3223</v>
      </c>
    </row>
    <row r="2789" customFormat="false" ht="15" hidden="false" customHeight="false" outlineLevel="0" collapsed="false">
      <c r="A2789" s="0" t="s">
        <v>14746</v>
      </c>
      <c r="B2789" s="0" t="s">
        <v>14359</v>
      </c>
      <c r="C2789" s="0" t="s">
        <v>14747</v>
      </c>
      <c r="E2789" s="1" t="s">
        <v>14747</v>
      </c>
      <c r="G2789" s="5" t="s">
        <v>14747</v>
      </c>
      <c r="H2789" s="5"/>
      <c r="I2789" s="5"/>
      <c r="J2789" s="5"/>
      <c r="K2789" s="5"/>
      <c r="L2789" s="5"/>
      <c r="M2789" s="5"/>
      <c r="N2789" s="5"/>
      <c r="O2789" s="0" t="s">
        <v>14747</v>
      </c>
      <c r="P2789" s="0" t="s">
        <v>14748</v>
      </c>
      <c r="Q2789" s="0" t="s">
        <v>51</v>
      </c>
      <c r="R2789" s="0" t="s">
        <v>52</v>
      </c>
      <c r="S2789" s="0" t="n">
        <v>4</v>
      </c>
      <c r="T2789" s="0" t="n">
        <v>2899</v>
      </c>
      <c r="U2789" s="0" t="n">
        <v>2899</v>
      </c>
      <c r="X2789" s="0" t="n">
        <v>985</v>
      </c>
      <c r="Y2789" s="0" t="s">
        <v>77</v>
      </c>
      <c r="Z2789" s="0" t="n">
        <v>2899</v>
      </c>
      <c r="AA2789" s="0" t="s">
        <v>54</v>
      </c>
      <c r="AB2789" s="0" t="s">
        <v>54</v>
      </c>
      <c r="AC2789" s="0" t="n">
        <v>16.941</v>
      </c>
      <c r="AD2789" s="0" t="s">
        <v>14594</v>
      </c>
      <c r="AG2789" s="6" t="n">
        <v>42735</v>
      </c>
      <c r="AH2789" s="0" t="n">
        <v>242</v>
      </c>
      <c r="AI2789" s="0" t="n">
        <v>255</v>
      </c>
      <c r="AJ2789" s="6" t="n">
        <v>42735</v>
      </c>
      <c r="AK2789" s="0" t="n">
        <v>16.941</v>
      </c>
      <c r="AL2789" s="6" t="n">
        <v>42735</v>
      </c>
      <c r="AM2789" s="0" t="n">
        <v>5.588</v>
      </c>
      <c r="AN2789" s="0" t="n">
        <v>5.89</v>
      </c>
      <c r="AO2789" s="0" t="n">
        <v>7.829</v>
      </c>
      <c r="AP2789" s="0" t="n">
        <v>8.748</v>
      </c>
      <c r="AQ2789" s="0" t="s">
        <v>13636</v>
      </c>
      <c r="AR2789" s="0" t="s">
        <v>58</v>
      </c>
      <c r="AS2789" s="0" t="s">
        <v>77</v>
      </c>
      <c r="AT2789" s="0" t="n">
        <v>263</v>
      </c>
      <c r="AU2789" s="0" t="n">
        <v>264</v>
      </c>
      <c r="AX2789" s="0" t="s">
        <v>4818</v>
      </c>
      <c r="AY2789" s="0" t="s">
        <v>14749</v>
      </c>
    </row>
    <row r="2790" customFormat="false" ht="15" hidden="false" customHeight="false" outlineLevel="0" collapsed="false">
      <c r="A2790" s="0" t="s">
        <v>14750</v>
      </c>
      <c r="B2790" s="0" t="s">
        <v>14359</v>
      </c>
      <c r="C2790" s="0" t="s">
        <v>14751</v>
      </c>
      <c r="E2790" s="1" t="s">
        <v>14751</v>
      </c>
      <c r="G2790" s="5" t="s">
        <v>14751</v>
      </c>
      <c r="H2790" s="5"/>
      <c r="I2790" s="5"/>
      <c r="J2790" s="5"/>
      <c r="K2790" s="5"/>
      <c r="L2790" s="5"/>
      <c r="M2790" s="5"/>
      <c r="N2790" s="5"/>
      <c r="O2790" s="0" t="s">
        <v>14751</v>
      </c>
      <c r="P2790" s="0" t="s">
        <v>14752</v>
      </c>
      <c r="Q2790" s="0" t="s">
        <v>51</v>
      </c>
      <c r="R2790" s="0" t="s">
        <v>52</v>
      </c>
      <c r="S2790" s="0" t="n">
        <v>219</v>
      </c>
      <c r="T2790" s="0" t="n">
        <v>1812</v>
      </c>
      <c r="U2790" s="0" t="n">
        <v>1812</v>
      </c>
      <c r="V2790" s="0" t="n">
        <v>5819</v>
      </c>
      <c r="X2790" s="0" t="n">
        <v>48</v>
      </c>
      <c r="Y2790" s="0" t="s">
        <v>53</v>
      </c>
      <c r="Z2790" s="0" t="n">
        <v>1812</v>
      </c>
      <c r="AA2790" s="0" t="s">
        <v>54</v>
      </c>
      <c r="AB2790" s="0" t="s">
        <v>54</v>
      </c>
      <c r="AC2790" s="0" t="n">
        <v>1.656</v>
      </c>
      <c r="AD2790" s="0" t="s">
        <v>14382</v>
      </c>
      <c r="AG2790" s="6" t="n">
        <v>42735</v>
      </c>
      <c r="AH2790" s="0" t="n">
        <v>-91</v>
      </c>
      <c r="AI2790" s="0" t="n">
        <v>-96</v>
      </c>
      <c r="AJ2790" s="6" t="n">
        <v>42735</v>
      </c>
      <c r="AK2790" s="0" t="n">
        <v>1.656</v>
      </c>
      <c r="AL2790" s="6" t="n">
        <v>42735</v>
      </c>
      <c r="AM2790" s="0" t="n">
        <v>367</v>
      </c>
      <c r="AN2790" s="0" t="n">
        <v>387</v>
      </c>
      <c r="AO2790" s="0" t="n">
        <v>13</v>
      </c>
      <c r="AP2790" s="0" t="n">
        <v>14</v>
      </c>
      <c r="AQ2790" s="0" t="s">
        <v>13636</v>
      </c>
      <c r="AR2790" s="0" t="s">
        <v>58</v>
      </c>
      <c r="AS2790" s="0" t="s">
        <v>53</v>
      </c>
      <c r="AT2790" s="0" t="n">
        <v>33</v>
      </c>
      <c r="AU2790" s="0" t="n">
        <v>32</v>
      </c>
      <c r="AX2790" s="0" t="s">
        <v>4818</v>
      </c>
      <c r="AY2790" s="0" t="s">
        <v>3223</v>
      </c>
    </row>
    <row r="2791" customFormat="false" ht="15" hidden="false" customHeight="false" outlineLevel="0" collapsed="false">
      <c r="A2791" s="0" t="s">
        <v>14753</v>
      </c>
      <c r="B2791" s="0" t="s">
        <v>14359</v>
      </c>
      <c r="C2791" s="0" t="s">
        <v>14754</v>
      </c>
      <c r="E2791" s="1" t="s">
        <v>14754</v>
      </c>
      <c r="G2791" s="5" t="s">
        <v>14754</v>
      </c>
      <c r="H2791" s="5"/>
      <c r="I2791" s="5"/>
      <c r="J2791" s="5"/>
      <c r="K2791" s="5"/>
      <c r="L2791" s="5"/>
      <c r="M2791" s="5"/>
      <c r="N2791" s="5"/>
      <c r="O2791" s="0" t="s">
        <v>14754</v>
      </c>
      <c r="P2791" s="0" t="s">
        <v>14755</v>
      </c>
      <c r="Q2791" s="0" t="s">
        <v>51</v>
      </c>
      <c r="R2791" s="0" t="s">
        <v>52</v>
      </c>
      <c r="S2791" s="0" t="n">
        <v>867</v>
      </c>
      <c r="T2791" s="0" t="n">
        <v>2599</v>
      </c>
      <c r="U2791" s="0" t="n">
        <v>2599</v>
      </c>
      <c r="X2791" s="0" t="n">
        <v>163</v>
      </c>
      <c r="Y2791" s="0" t="s">
        <v>53</v>
      </c>
      <c r="Z2791" s="0" t="n">
        <v>2599</v>
      </c>
      <c r="AA2791" s="0" t="s">
        <v>54</v>
      </c>
      <c r="AB2791" s="0" t="s">
        <v>54</v>
      </c>
      <c r="AC2791" s="0" t="n">
        <v>5.136</v>
      </c>
      <c r="AD2791" s="0" t="s">
        <v>14756</v>
      </c>
      <c r="AG2791" s="6" t="n">
        <v>42735</v>
      </c>
      <c r="AH2791" s="0" t="n">
        <v>32</v>
      </c>
      <c r="AI2791" s="0" t="n">
        <v>34</v>
      </c>
      <c r="AJ2791" s="6" t="n">
        <v>42735</v>
      </c>
      <c r="AK2791" s="0" t="n">
        <v>5.136</v>
      </c>
      <c r="AL2791" s="6" t="n">
        <v>42735</v>
      </c>
      <c r="AM2791" s="0" t="n">
        <v>785</v>
      </c>
      <c r="AN2791" s="0" t="n">
        <v>828</v>
      </c>
      <c r="AO2791" s="0" t="n">
        <v>776</v>
      </c>
      <c r="AP2791" s="0" t="n">
        <v>868</v>
      </c>
      <c r="AQ2791" s="0" t="s">
        <v>13636</v>
      </c>
      <c r="AR2791" s="0" t="s">
        <v>58</v>
      </c>
      <c r="AS2791" s="0" t="s">
        <v>53</v>
      </c>
      <c r="AT2791" s="0" t="n">
        <v>65</v>
      </c>
      <c r="AU2791" s="0" t="n">
        <v>64</v>
      </c>
      <c r="AX2791" s="0" t="s">
        <v>4818</v>
      </c>
    </row>
    <row r="2792" customFormat="false" ht="15" hidden="false" customHeight="false" outlineLevel="0" collapsed="false">
      <c r="A2792" s="0" t="s">
        <v>14757</v>
      </c>
      <c r="B2792" s="0" t="s">
        <v>14359</v>
      </c>
      <c r="C2792" s="0" t="s">
        <v>14758</v>
      </c>
      <c r="E2792" s="1" t="s">
        <v>14758</v>
      </c>
      <c r="G2792" s="5" t="s">
        <v>14758</v>
      </c>
      <c r="H2792" s="5"/>
      <c r="I2792" s="5"/>
      <c r="J2792" s="5"/>
      <c r="K2792" s="5"/>
      <c r="L2792" s="5"/>
      <c r="M2792" s="5"/>
      <c r="N2792" s="5"/>
      <c r="O2792" s="0" t="s">
        <v>14759</v>
      </c>
      <c r="P2792" s="0" t="s">
        <v>14760</v>
      </c>
      <c r="Q2792" s="0" t="s">
        <v>718</v>
      </c>
      <c r="R2792" s="0" t="s">
        <v>52</v>
      </c>
      <c r="S2792" s="0" t="n">
        <v>547</v>
      </c>
      <c r="T2792" s="0" t="n">
        <v>7022</v>
      </c>
      <c r="U2792" s="0" t="n">
        <v>7022</v>
      </c>
      <c r="X2792" s="0" t="n">
        <v>100</v>
      </c>
      <c r="Y2792" s="0" t="s">
        <v>67</v>
      </c>
      <c r="AA2792" s="0" t="s">
        <v>256</v>
      </c>
      <c r="AB2792" s="0" t="s">
        <v>54</v>
      </c>
      <c r="AD2792" s="0" t="s">
        <v>14761</v>
      </c>
      <c r="AG2792" s="6" t="n">
        <v>42369</v>
      </c>
      <c r="AH2792" s="0" t="n">
        <v>7</v>
      </c>
      <c r="AI2792" s="0" t="n">
        <v>8</v>
      </c>
      <c r="AJ2792" s="6" t="n">
        <v>42369</v>
      </c>
      <c r="AK2792" s="0" t="n">
        <v>2.079</v>
      </c>
      <c r="AL2792" s="6" t="n">
        <v>42369</v>
      </c>
      <c r="AM2792" s="0" t="n">
        <v>407</v>
      </c>
      <c r="AN2792" s="0" t="n">
        <v>443</v>
      </c>
      <c r="AO2792" s="0" t="s">
        <v>56</v>
      </c>
      <c r="AP2792" s="0" t="s">
        <v>56</v>
      </c>
      <c r="AQ2792" s="0" t="s">
        <v>70</v>
      </c>
      <c r="AR2792" s="0" t="s">
        <v>70</v>
      </c>
      <c r="AS2792" s="0" t="s">
        <v>67</v>
      </c>
      <c r="AT2792" s="0" t="n">
        <v>77</v>
      </c>
      <c r="AU2792" s="0" t="n">
        <v>4</v>
      </c>
      <c r="AX2792" s="0" t="s">
        <v>4818</v>
      </c>
    </row>
    <row r="2793" customFormat="false" ht="15" hidden="false" customHeight="false" outlineLevel="0" collapsed="false">
      <c r="A2793" s="0" t="s">
        <v>14762</v>
      </c>
      <c r="B2793" s="0" t="s">
        <v>14359</v>
      </c>
      <c r="C2793" s="0" t="s">
        <v>14763</v>
      </c>
      <c r="E2793" s="1" t="s">
        <v>14763</v>
      </c>
      <c r="G2793" s="5" t="s">
        <v>14763</v>
      </c>
      <c r="H2793" s="5"/>
      <c r="I2793" s="5"/>
      <c r="J2793" s="5"/>
      <c r="K2793" s="5"/>
      <c r="L2793" s="5"/>
      <c r="M2793" s="5"/>
      <c r="N2793" s="5"/>
      <c r="O2793" s="0" t="s">
        <v>14763</v>
      </c>
      <c r="P2793" s="0" t="s">
        <v>14764</v>
      </c>
      <c r="Q2793" s="0" t="s">
        <v>51</v>
      </c>
      <c r="R2793" s="0" t="s">
        <v>52</v>
      </c>
      <c r="S2793" s="0" t="n">
        <v>116</v>
      </c>
      <c r="T2793" s="0" t="n">
        <v>2651</v>
      </c>
      <c r="U2793" s="0" t="n">
        <v>2651</v>
      </c>
      <c r="X2793" s="0" t="n">
        <v>12</v>
      </c>
      <c r="Y2793" s="0" t="s">
        <v>512</v>
      </c>
      <c r="Z2793" s="0" t="n">
        <v>2651</v>
      </c>
      <c r="AA2793" s="0" t="s">
        <v>54</v>
      </c>
      <c r="AB2793" s="0" t="s">
        <v>54</v>
      </c>
      <c r="AC2793" s="0" t="n">
        <v>719</v>
      </c>
      <c r="AD2793" s="0" t="s">
        <v>14609</v>
      </c>
      <c r="AG2793" s="6" t="n">
        <v>42735</v>
      </c>
      <c r="AH2793" s="0" t="n">
        <v>-5</v>
      </c>
      <c r="AI2793" s="0" t="n">
        <v>-5</v>
      </c>
      <c r="AJ2793" s="6" t="n">
        <v>42735</v>
      </c>
      <c r="AK2793" s="0" t="n">
        <v>719</v>
      </c>
      <c r="AL2793" s="6" t="n">
        <v>42735</v>
      </c>
      <c r="AM2793" s="0" t="n">
        <v>156</v>
      </c>
      <c r="AN2793" s="0" t="n">
        <v>164</v>
      </c>
      <c r="AO2793" s="0" t="n">
        <v>420</v>
      </c>
      <c r="AP2793" s="0" t="n">
        <v>469</v>
      </c>
      <c r="AQ2793" s="0" t="s">
        <v>13636</v>
      </c>
      <c r="AR2793" s="0" t="s">
        <v>58</v>
      </c>
      <c r="AS2793" s="0" t="s">
        <v>512</v>
      </c>
      <c r="AT2793" s="0" t="n">
        <v>11</v>
      </c>
      <c r="AU2793" s="0" t="n">
        <v>10</v>
      </c>
      <c r="AX2793" s="0" t="s">
        <v>4818</v>
      </c>
      <c r="AY2793" s="0" t="s">
        <v>14765</v>
      </c>
    </row>
    <row r="2794" customFormat="false" ht="15" hidden="false" customHeight="false" outlineLevel="0" collapsed="false">
      <c r="A2794" s="0" t="s">
        <v>14766</v>
      </c>
      <c r="B2794" s="0" t="s">
        <v>14359</v>
      </c>
      <c r="C2794" s="0" t="s">
        <v>14767</v>
      </c>
      <c r="E2794" s="1" t="s">
        <v>14767</v>
      </c>
      <c r="G2794" s="5" t="s">
        <v>14767</v>
      </c>
      <c r="H2794" s="5"/>
      <c r="I2794" s="5"/>
      <c r="J2794" s="5"/>
      <c r="K2794" s="5"/>
      <c r="L2794" s="5"/>
      <c r="M2794" s="5"/>
      <c r="N2794" s="5"/>
      <c r="O2794" s="0" t="s">
        <v>14767</v>
      </c>
      <c r="P2794" s="0" t="s">
        <v>14768</v>
      </c>
      <c r="Q2794" s="0" t="s">
        <v>51</v>
      </c>
      <c r="R2794" s="0" t="s">
        <v>52</v>
      </c>
      <c r="S2794" s="0" t="n">
        <v>105</v>
      </c>
      <c r="T2794" s="0" t="n">
        <v>2630</v>
      </c>
      <c r="U2794" s="0" t="n">
        <v>2630</v>
      </c>
      <c r="X2794" s="0" t="n">
        <v>23</v>
      </c>
      <c r="Y2794" s="0" t="s">
        <v>77</v>
      </c>
      <c r="Z2794" s="0" t="n">
        <v>2630</v>
      </c>
      <c r="AA2794" s="0" t="s">
        <v>54</v>
      </c>
      <c r="AB2794" s="0" t="s">
        <v>54</v>
      </c>
      <c r="AC2794" s="0" t="n">
        <v>506</v>
      </c>
      <c r="AD2794" s="0" t="s">
        <v>14769</v>
      </c>
      <c r="AG2794" s="6" t="n">
        <v>42735</v>
      </c>
      <c r="AH2794" s="0" t="n">
        <v>11</v>
      </c>
      <c r="AI2794" s="0" t="n">
        <v>11</v>
      </c>
      <c r="AJ2794" s="6" t="n">
        <v>42735</v>
      </c>
      <c r="AK2794" s="0" t="n">
        <v>506</v>
      </c>
      <c r="AL2794" s="6" t="n">
        <v>42735</v>
      </c>
      <c r="AM2794" s="0" t="n">
        <v>147</v>
      </c>
      <c r="AN2794" s="0" t="n">
        <v>155</v>
      </c>
      <c r="AO2794" s="0" t="n">
        <v>533</v>
      </c>
      <c r="AP2794" s="0" t="n">
        <v>595</v>
      </c>
      <c r="AQ2794" s="0" t="s">
        <v>13636</v>
      </c>
      <c r="AR2794" s="0" t="s">
        <v>58</v>
      </c>
      <c r="AS2794" s="0" t="s">
        <v>77</v>
      </c>
      <c r="AT2794" s="0" t="n">
        <v>17</v>
      </c>
      <c r="AU2794" s="0" t="n">
        <v>16</v>
      </c>
      <c r="AV2794" s="0" t="s">
        <v>14770</v>
      </c>
      <c r="AX2794" s="0" t="s">
        <v>4818</v>
      </c>
      <c r="AY2794" s="0" t="s">
        <v>14771</v>
      </c>
    </row>
    <row r="2795" customFormat="false" ht="15" hidden="false" customHeight="false" outlineLevel="0" collapsed="false">
      <c r="A2795" s="0" t="s">
        <v>14772</v>
      </c>
      <c r="B2795" s="0" t="s">
        <v>14359</v>
      </c>
      <c r="C2795" s="0" t="s">
        <v>14773</v>
      </c>
      <c r="E2795" s="1" t="s">
        <v>14773</v>
      </c>
      <c r="G2795" s="5" t="s">
        <v>14773</v>
      </c>
      <c r="H2795" s="5"/>
      <c r="I2795" s="5"/>
      <c r="J2795" s="5"/>
      <c r="K2795" s="5"/>
      <c r="L2795" s="5"/>
      <c r="M2795" s="5"/>
      <c r="N2795" s="5"/>
      <c r="Q2795" s="0" t="s">
        <v>51</v>
      </c>
      <c r="R2795" s="0" t="s">
        <v>126</v>
      </c>
      <c r="S2795" s="0" t="n">
        <v>8</v>
      </c>
      <c r="T2795" s="0" t="n">
        <v>7211</v>
      </c>
      <c r="U2795" s="0" t="n">
        <v>7211</v>
      </c>
      <c r="X2795" s="0" t="n">
        <v>0</v>
      </c>
      <c r="Y2795" s="0" t="s">
        <v>77</v>
      </c>
      <c r="AD2795" s="0" t="s">
        <v>14774</v>
      </c>
      <c r="AG2795" s="6" t="n">
        <v>42735</v>
      </c>
      <c r="AH2795" s="0" t="n">
        <v>1</v>
      </c>
      <c r="AI2795" s="0" t="n">
        <v>1</v>
      </c>
      <c r="AJ2795" s="6" t="n">
        <v>42735</v>
      </c>
      <c r="AK2795" s="0" t="n">
        <v>33</v>
      </c>
      <c r="AL2795" s="6" t="n">
        <v>42735</v>
      </c>
      <c r="AM2795" s="0" t="n">
        <v>9</v>
      </c>
      <c r="AN2795" s="0" t="n">
        <v>10</v>
      </c>
      <c r="AO2795" s="0" t="s">
        <v>56</v>
      </c>
      <c r="AP2795" s="0" t="s">
        <v>56</v>
      </c>
      <c r="AQ2795" s="0" t="s">
        <v>70</v>
      </c>
      <c r="AR2795" s="0" t="s">
        <v>70</v>
      </c>
      <c r="AS2795" s="0" t="s">
        <v>77</v>
      </c>
      <c r="AT2795" s="0" t="n">
        <v>0</v>
      </c>
      <c r="AU2795" s="0" t="n">
        <v>0</v>
      </c>
    </row>
    <row r="2796" customFormat="false" ht="15" hidden="false" customHeight="false" outlineLevel="0" collapsed="false">
      <c r="A2796" s="0" t="s">
        <v>14775</v>
      </c>
      <c r="B2796" s="0" t="s">
        <v>14359</v>
      </c>
      <c r="C2796" s="0" t="s">
        <v>14776</v>
      </c>
      <c r="E2796" s="1" t="s">
        <v>14776</v>
      </c>
      <c r="G2796" s="5" t="s">
        <v>14776</v>
      </c>
      <c r="H2796" s="5"/>
      <c r="I2796" s="5" t="s">
        <v>14777</v>
      </c>
      <c r="J2796" s="5"/>
      <c r="K2796" s="5"/>
      <c r="L2796" s="5"/>
      <c r="M2796" s="5"/>
      <c r="N2796" s="5"/>
      <c r="O2796" s="0" t="s">
        <v>14737</v>
      </c>
      <c r="P2796" s="0" t="s">
        <v>14738</v>
      </c>
      <c r="Q2796" s="0" t="s">
        <v>51</v>
      </c>
      <c r="R2796" s="0" t="s">
        <v>119</v>
      </c>
      <c r="S2796" s="0" t="n">
        <v>11</v>
      </c>
      <c r="T2796" s="0" t="n">
        <v>7010</v>
      </c>
      <c r="U2796" s="0" t="n">
        <v>7010</v>
      </c>
      <c r="X2796" s="0" t="n">
        <v>1</v>
      </c>
      <c r="Y2796" s="0" t="s">
        <v>67</v>
      </c>
      <c r="Z2796" s="0" t="n">
        <v>7022</v>
      </c>
      <c r="AA2796" s="0" t="s">
        <v>120</v>
      </c>
      <c r="AB2796" s="0" t="s">
        <v>56</v>
      </c>
      <c r="AC2796" s="0" t="n">
        <v>34</v>
      </c>
      <c r="AD2796" s="0" t="s">
        <v>14382</v>
      </c>
      <c r="AG2796" s="6" t="n">
        <v>42369</v>
      </c>
      <c r="AH2796" s="0" t="n">
        <v>0</v>
      </c>
      <c r="AI2796" s="0" t="n">
        <v>1</v>
      </c>
      <c r="AJ2796" s="6" t="n">
        <v>42369</v>
      </c>
      <c r="AK2796" s="0" t="n">
        <v>26</v>
      </c>
      <c r="AL2796" s="6" t="n">
        <v>42369</v>
      </c>
      <c r="AM2796" s="0" t="n">
        <v>6</v>
      </c>
      <c r="AN2796" s="0" t="n">
        <v>7</v>
      </c>
      <c r="AO2796" s="0" t="s">
        <v>56</v>
      </c>
      <c r="AP2796" s="0" t="s">
        <v>56</v>
      </c>
      <c r="AQ2796" s="0" t="s">
        <v>70</v>
      </c>
      <c r="AR2796" s="0" t="s">
        <v>70</v>
      </c>
      <c r="AS2796" s="0" t="s">
        <v>67</v>
      </c>
      <c r="AT2796" s="0" t="n">
        <v>214</v>
      </c>
      <c r="AU2796" s="0" t="n">
        <v>1</v>
      </c>
      <c r="AX2796" s="0" t="s">
        <v>4818</v>
      </c>
    </row>
    <row r="2797" customFormat="false" ht="15" hidden="false" customHeight="false" outlineLevel="0" collapsed="false">
      <c r="A2797" s="0" t="s">
        <v>14778</v>
      </c>
      <c r="B2797" s="0" t="s">
        <v>14359</v>
      </c>
      <c r="C2797" s="0" t="s">
        <v>14779</v>
      </c>
      <c r="E2797" s="1" t="s">
        <v>14779</v>
      </c>
      <c r="G2797" s="5" t="s">
        <v>14779</v>
      </c>
      <c r="H2797" s="5"/>
      <c r="I2797" s="5"/>
      <c r="J2797" s="5"/>
      <c r="K2797" s="5"/>
      <c r="L2797" s="5"/>
      <c r="M2797" s="5"/>
      <c r="N2797" s="5"/>
      <c r="O2797" s="0" t="s">
        <v>14780</v>
      </c>
      <c r="P2797" s="0" t="s">
        <v>14781</v>
      </c>
      <c r="Q2797" s="0" t="s">
        <v>51</v>
      </c>
      <c r="R2797" s="0" t="s">
        <v>126</v>
      </c>
      <c r="S2797" s="0" t="n">
        <v>6</v>
      </c>
      <c r="T2797" s="0" t="n">
        <v>4643</v>
      </c>
      <c r="U2797" s="0" t="n">
        <v>4643</v>
      </c>
      <c r="X2797" s="0" t="n">
        <v>0</v>
      </c>
      <c r="Y2797" s="0" t="s">
        <v>67</v>
      </c>
      <c r="AA2797" s="0" t="s">
        <v>14782</v>
      </c>
      <c r="AB2797" s="0" t="s">
        <v>56</v>
      </c>
      <c r="AD2797" s="0" t="s">
        <v>14594</v>
      </c>
      <c r="AG2797" s="6" t="n">
        <v>42369</v>
      </c>
      <c r="AH2797" s="0" t="n">
        <v>-18</v>
      </c>
      <c r="AI2797" s="0" t="n">
        <v>-20</v>
      </c>
      <c r="AJ2797" s="6" t="n">
        <v>42369</v>
      </c>
      <c r="AK2797" s="0" t="n">
        <v>50</v>
      </c>
      <c r="AL2797" s="6" t="n">
        <v>42369</v>
      </c>
      <c r="AM2797" s="0" t="n">
        <v>16</v>
      </c>
      <c r="AN2797" s="0" t="n">
        <v>17</v>
      </c>
      <c r="AO2797" s="0" t="s">
        <v>56</v>
      </c>
      <c r="AP2797" s="0" t="s">
        <v>56</v>
      </c>
      <c r="AQ2797" s="0" t="s">
        <v>70</v>
      </c>
      <c r="AR2797" s="0" t="s">
        <v>70</v>
      </c>
      <c r="AS2797" s="0" t="s">
        <v>67</v>
      </c>
      <c r="AT2797" s="0" t="n">
        <v>2</v>
      </c>
      <c r="AU2797" s="0" t="n">
        <v>0</v>
      </c>
      <c r="AX2797" s="0" t="s">
        <v>4818</v>
      </c>
    </row>
    <row r="2798" customFormat="false" ht="15" hidden="false" customHeight="false" outlineLevel="0" collapsed="false">
      <c r="A2798" s="0" t="s">
        <v>14783</v>
      </c>
      <c r="B2798" s="0" t="s">
        <v>14359</v>
      </c>
      <c r="C2798" s="0" t="s">
        <v>14784</v>
      </c>
      <c r="E2798" s="1" t="s">
        <v>14784</v>
      </c>
      <c r="G2798" s="5" t="s">
        <v>14784</v>
      </c>
      <c r="H2798" s="5"/>
      <c r="I2798" s="5"/>
      <c r="J2798" s="5"/>
      <c r="K2798" s="5"/>
      <c r="L2798" s="5"/>
      <c r="M2798" s="5"/>
      <c r="N2798" s="5"/>
      <c r="O2798" s="0" t="s">
        <v>14785</v>
      </c>
      <c r="P2798" s="0" t="s">
        <v>14786</v>
      </c>
      <c r="Q2798" s="0" t="s">
        <v>51</v>
      </c>
      <c r="R2798" s="0" t="s">
        <v>119</v>
      </c>
      <c r="S2798" s="0" t="n">
        <v>57</v>
      </c>
      <c r="T2798" s="0" t="n">
        <v>7010</v>
      </c>
      <c r="U2798" s="0" t="n">
        <v>7010</v>
      </c>
      <c r="X2798" s="0" t="n">
        <v>1</v>
      </c>
      <c r="Y2798" s="0" t="s">
        <v>67</v>
      </c>
      <c r="AA2798" s="0" t="s">
        <v>694</v>
      </c>
      <c r="AB2798" s="0" t="s">
        <v>56</v>
      </c>
      <c r="AD2798" s="0" t="s">
        <v>14787</v>
      </c>
      <c r="AG2798" s="6" t="n">
        <v>42369</v>
      </c>
      <c r="AH2798" s="0" t="n">
        <v>-8</v>
      </c>
      <c r="AI2798" s="0" t="n">
        <v>-9</v>
      </c>
      <c r="AJ2798" s="6" t="n">
        <v>42369</v>
      </c>
      <c r="AK2798" s="0" t="n">
        <v>160</v>
      </c>
      <c r="AL2798" s="6" t="n">
        <v>42369</v>
      </c>
      <c r="AM2798" s="0" t="n">
        <v>40</v>
      </c>
      <c r="AN2798" s="0" t="n">
        <v>43</v>
      </c>
      <c r="AO2798" s="0" t="s">
        <v>56</v>
      </c>
      <c r="AP2798" s="0" t="s">
        <v>56</v>
      </c>
      <c r="AQ2798" s="0" t="s">
        <v>70</v>
      </c>
      <c r="AR2798" s="0" t="s">
        <v>70</v>
      </c>
      <c r="AS2798" s="0" t="s">
        <v>67</v>
      </c>
      <c r="AT2798" s="0" t="n">
        <v>3</v>
      </c>
      <c r="AU2798" s="0" t="n">
        <v>1</v>
      </c>
      <c r="AX2798" s="0" t="s">
        <v>4818</v>
      </c>
    </row>
    <row r="2799" customFormat="false" ht="15" hidden="false" customHeight="false" outlineLevel="0" collapsed="false">
      <c r="A2799" s="0" t="s">
        <v>14788</v>
      </c>
      <c r="B2799" s="0" t="s">
        <v>14359</v>
      </c>
      <c r="C2799" s="0" t="s">
        <v>14789</v>
      </c>
      <c r="E2799" s="1" t="s">
        <v>14789</v>
      </c>
      <c r="G2799" s="5" t="s">
        <v>14789</v>
      </c>
      <c r="H2799" s="5"/>
      <c r="I2799" s="5"/>
      <c r="J2799" s="5"/>
      <c r="K2799" s="5"/>
      <c r="L2799" s="5"/>
      <c r="M2799" s="5"/>
      <c r="N2799" s="5"/>
      <c r="O2799" s="0" t="s">
        <v>14789</v>
      </c>
      <c r="P2799" s="0" t="s">
        <v>14790</v>
      </c>
      <c r="Q2799" s="0" t="s">
        <v>51</v>
      </c>
      <c r="R2799" s="0" t="s">
        <v>539</v>
      </c>
      <c r="S2799" s="0" t="n">
        <v>0</v>
      </c>
      <c r="T2799" s="0" t="n">
        <v>7112</v>
      </c>
      <c r="U2799" s="0" t="n">
        <v>7112</v>
      </c>
      <c r="X2799" s="0" t="n">
        <v>1</v>
      </c>
      <c r="Y2799" s="0" t="s">
        <v>298</v>
      </c>
      <c r="Z2799" s="0" t="n">
        <v>7112</v>
      </c>
      <c r="AA2799" s="0" t="s">
        <v>54</v>
      </c>
      <c r="AB2799" s="0" t="s">
        <v>54</v>
      </c>
      <c r="AC2799" s="0" t="n">
        <v>1</v>
      </c>
      <c r="AD2799" s="0" t="s">
        <v>14594</v>
      </c>
      <c r="AG2799" s="6" t="n">
        <v>42369</v>
      </c>
      <c r="AH2799" s="0" t="n">
        <v>0</v>
      </c>
      <c r="AI2799" s="0" t="n">
        <v>0</v>
      </c>
      <c r="AJ2799" s="6" t="n">
        <v>42369</v>
      </c>
      <c r="AK2799" s="0" t="n">
        <v>1</v>
      </c>
      <c r="AL2799" s="6" t="n">
        <v>42369</v>
      </c>
      <c r="AM2799" s="0" t="n">
        <v>0</v>
      </c>
      <c r="AN2799" s="0" t="n">
        <v>0</v>
      </c>
      <c r="AO2799" s="0" t="s">
        <v>56</v>
      </c>
      <c r="AP2799" s="0" t="s">
        <v>56</v>
      </c>
      <c r="AQ2799" s="0" t="s">
        <v>70</v>
      </c>
      <c r="AR2799" s="0" t="s">
        <v>70</v>
      </c>
      <c r="AS2799" s="0" t="s">
        <v>298</v>
      </c>
      <c r="AT2799" s="0" t="n">
        <v>2</v>
      </c>
      <c r="AU2799" s="0" t="n">
        <v>1</v>
      </c>
    </row>
    <row r="2800" customFormat="false" ht="15" hidden="false" customHeight="false" outlineLevel="0" collapsed="false">
      <c r="A2800" s="0" t="s">
        <v>14791</v>
      </c>
      <c r="B2800" s="0" t="s">
        <v>14359</v>
      </c>
      <c r="C2800" s="0" t="s">
        <v>14792</v>
      </c>
      <c r="E2800" s="1" t="s">
        <v>14792</v>
      </c>
      <c r="G2800" s="5" t="s">
        <v>14792</v>
      </c>
      <c r="H2800" s="5" t="s">
        <v>14793</v>
      </c>
      <c r="I2800" s="5"/>
      <c r="J2800" s="5"/>
      <c r="K2800" s="5"/>
      <c r="L2800" s="5"/>
      <c r="M2800" s="5" t="s">
        <v>14794</v>
      </c>
      <c r="N2800" s="5"/>
      <c r="O2800" s="0" t="s">
        <v>14792</v>
      </c>
      <c r="P2800" s="0" t="s">
        <v>14795</v>
      </c>
      <c r="Q2800" s="0" t="s">
        <v>51</v>
      </c>
      <c r="R2800" s="0" t="s">
        <v>52</v>
      </c>
      <c r="S2800" s="0" t="n">
        <v>2</v>
      </c>
      <c r="T2800" s="0" t="n">
        <v>2711</v>
      </c>
      <c r="U2800" s="0" t="n">
        <v>2711</v>
      </c>
      <c r="X2800" s="0" t="n">
        <v>2</v>
      </c>
      <c r="Y2800" s="0" t="s">
        <v>1154</v>
      </c>
      <c r="Z2800" s="0" t="n">
        <v>2711</v>
      </c>
      <c r="AA2800" s="0" t="s">
        <v>54</v>
      </c>
      <c r="AB2800" s="0" t="s">
        <v>54</v>
      </c>
      <c r="AC2800" s="0" t="n">
        <v>28</v>
      </c>
      <c r="AD2800" s="0" t="s">
        <v>14394</v>
      </c>
      <c r="AG2800" s="6" t="n">
        <v>42735</v>
      </c>
      <c r="AH2800" s="0" t="n">
        <v>-7</v>
      </c>
      <c r="AI2800" s="0" t="n">
        <v>-7</v>
      </c>
      <c r="AJ2800" s="6" t="n">
        <v>42735</v>
      </c>
      <c r="AK2800" s="0" t="n">
        <v>28</v>
      </c>
      <c r="AL2800" s="6" t="n">
        <v>42735</v>
      </c>
      <c r="AM2800" s="0" t="n">
        <v>10</v>
      </c>
      <c r="AN2800" s="0" t="n">
        <v>11</v>
      </c>
      <c r="AO2800" s="0" t="n">
        <v>176</v>
      </c>
      <c r="AP2800" s="0" t="n">
        <v>196</v>
      </c>
      <c r="AQ2800" s="0" t="s">
        <v>13636</v>
      </c>
      <c r="AR2800" s="0" t="s">
        <v>58</v>
      </c>
      <c r="AS2800" s="0" t="s">
        <v>1154</v>
      </c>
      <c r="AT2800" s="0" t="n">
        <v>2</v>
      </c>
      <c r="AU2800" s="0" t="n">
        <v>1</v>
      </c>
      <c r="AV2800" s="0" t="s">
        <v>14394</v>
      </c>
      <c r="AX2800" s="0" t="s">
        <v>4818</v>
      </c>
    </row>
    <row r="2801" customFormat="false" ht="15" hidden="false" customHeight="false" outlineLevel="0" collapsed="false">
      <c r="A2801" s="0" t="s">
        <v>14796</v>
      </c>
      <c r="B2801" s="0" t="s">
        <v>14359</v>
      </c>
      <c r="C2801" s="0" t="s">
        <v>14797</v>
      </c>
      <c r="E2801" s="1" t="s">
        <v>14797</v>
      </c>
      <c r="F2801" s="1" t="s">
        <v>14798</v>
      </c>
      <c r="G2801" s="5" t="s">
        <v>14798</v>
      </c>
      <c r="H2801" s="5"/>
      <c r="I2801" s="5"/>
      <c r="J2801" s="5"/>
      <c r="K2801" s="5"/>
      <c r="L2801" s="5"/>
      <c r="M2801" s="5"/>
      <c r="N2801" s="5"/>
      <c r="O2801" s="0" t="s">
        <v>14799</v>
      </c>
      <c r="P2801" s="0" t="s">
        <v>14800</v>
      </c>
      <c r="Q2801" s="0" t="s">
        <v>51</v>
      </c>
      <c r="R2801" s="0" t="s">
        <v>126</v>
      </c>
      <c r="S2801" s="0" t="n">
        <v>8</v>
      </c>
      <c r="T2801" s="0" t="n">
        <v>6201</v>
      </c>
      <c r="U2801" s="0" t="n">
        <v>6201</v>
      </c>
      <c r="X2801" s="0" t="n">
        <v>5</v>
      </c>
      <c r="Y2801" s="0" t="s">
        <v>67</v>
      </c>
      <c r="Z2801" s="0" t="n">
        <v>6201</v>
      </c>
      <c r="AA2801" s="0" t="s">
        <v>54</v>
      </c>
      <c r="AB2801" s="0" t="s">
        <v>54</v>
      </c>
      <c r="AD2801" s="0" t="s">
        <v>14609</v>
      </c>
      <c r="AG2801" s="6" t="n">
        <v>42735</v>
      </c>
      <c r="AH2801" s="0" t="n">
        <v>2</v>
      </c>
      <c r="AI2801" s="0" t="n">
        <v>2</v>
      </c>
      <c r="AJ2801" s="6" t="n">
        <v>42735</v>
      </c>
      <c r="AK2801" s="0" t="n">
        <v>42</v>
      </c>
      <c r="AL2801" s="6" t="n">
        <v>42735</v>
      </c>
      <c r="AM2801" s="0" t="n">
        <v>8</v>
      </c>
      <c r="AN2801" s="0" t="n">
        <v>8</v>
      </c>
      <c r="AO2801" s="0" t="s">
        <v>56</v>
      </c>
      <c r="AP2801" s="0" t="s">
        <v>56</v>
      </c>
      <c r="AQ2801" s="0" t="s">
        <v>70</v>
      </c>
      <c r="AR2801" s="0" t="s">
        <v>70</v>
      </c>
      <c r="AS2801" s="0" t="s">
        <v>67</v>
      </c>
      <c r="AT2801" s="0" t="n">
        <v>8</v>
      </c>
      <c r="AU2801" s="0" t="n">
        <v>3</v>
      </c>
      <c r="AX2801" s="0" t="s">
        <v>4818</v>
      </c>
    </row>
    <row r="2802" customFormat="false" ht="15" hidden="false" customHeight="false" outlineLevel="0" collapsed="false">
      <c r="A2802" s="0" t="s">
        <v>14801</v>
      </c>
      <c r="B2802" s="0" t="s">
        <v>14359</v>
      </c>
      <c r="C2802" s="0" t="s">
        <v>14802</v>
      </c>
      <c r="E2802" s="1" t="s">
        <v>14802</v>
      </c>
      <c r="G2802" s="5" t="s">
        <v>14802</v>
      </c>
      <c r="H2802" s="5"/>
      <c r="I2802" s="5"/>
      <c r="J2802" s="5"/>
      <c r="K2802" s="5"/>
      <c r="L2802" s="5"/>
      <c r="M2802" s="5"/>
      <c r="N2802" s="5"/>
      <c r="O2802" s="0" t="s">
        <v>14802</v>
      </c>
      <c r="P2802" s="0" t="s">
        <v>14803</v>
      </c>
      <c r="Q2802" s="0" t="s">
        <v>51</v>
      </c>
      <c r="R2802" s="0" t="s">
        <v>52</v>
      </c>
      <c r="S2802" s="0" t="n">
        <v>619</v>
      </c>
      <c r="T2802" s="0" t="n">
        <v>4614</v>
      </c>
      <c r="U2802" s="0" t="n">
        <v>4614</v>
      </c>
      <c r="X2802" s="0" t="n">
        <v>100</v>
      </c>
      <c r="Y2802" s="0" t="s">
        <v>77</v>
      </c>
      <c r="Z2802" s="0" t="n">
        <v>4614</v>
      </c>
      <c r="AA2802" s="0" t="s">
        <v>54</v>
      </c>
      <c r="AB2802" s="0" t="s">
        <v>54</v>
      </c>
      <c r="AC2802" s="0" t="n">
        <v>2.18</v>
      </c>
      <c r="AD2802" s="0" t="s">
        <v>14459</v>
      </c>
      <c r="AG2802" s="6" t="n">
        <v>42735</v>
      </c>
      <c r="AH2802" s="0" t="n">
        <v>71</v>
      </c>
      <c r="AI2802" s="0" t="n">
        <v>75</v>
      </c>
      <c r="AJ2802" s="6" t="n">
        <v>42735</v>
      </c>
      <c r="AK2802" s="0" t="n">
        <v>2.18</v>
      </c>
      <c r="AL2802" s="6" t="n">
        <v>42735</v>
      </c>
      <c r="AM2802" s="0" t="n">
        <v>825</v>
      </c>
      <c r="AN2802" s="0" t="n">
        <v>870</v>
      </c>
      <c r="AO2802" s="0" t="n">
        <v>1.706</v>
      </c>
      <c r="AP2802" s="0" t="n">
        <v>1.907</v>
      </c>
      <c r="AQ2802" s="0" t="s">
        <v>13636</v>
      </c>
      <c r="AR2802" s="0" t="s">
        <v>58</v>
      </c>
      <c r="AS2802" s="0" t="s">
        <v>77</v>
      </c>
      <c r="AT2802" s="0" t="n">
        <v>52</v>
      </c>
      <c r="AU2802" s="0" t="n">
        <v>51</v>
      </c>
      <c r="AX2802" s="0" t="s">
        <v>4818</v>
      </c>
    </row>
    <row r="2803" customFormat="false" ht="15" hidden="false" customHeight="false" outlineLevel="0" collapsed="false">
      <c r="A2803" s="0" t="s">
        <v>14804</v>
      </c>
      <c r="B2803" s="0" t="s">
        <v>14359</v>
      </c>
      <c r="C2803" s="0" t="s">
        <v>14805</v>
      </c>
      <c r="E2803" s="1" t="s">
        <v>14805</v>
      </c>
      <c r="G2803" s="5" t="s">
        <v>14805</v>
      </c>
      <c r="H2803" s="5"/>
      <c r="I2803" s="5"/>
      <c r="J2803" s="5"/>
      <c r="K2803" s="5"/>
      <c r="L2803" s="5"/>
      <c r="M2803" s="5"/>
      <c r="N2803" s="5"/>
      <c r="O2803" s="0" t="s">
        <v>14397</v>
      </c>
      <c r="P2803" s="0" t="s">
        <v>14398</v>
      </c>
      <c r="Q2803" s="0" t="s">
        <v>51</v>
      </c>
      <c r="R2803" s="0" t="s">
        <v>52</v>
      </c>
      <c r="S2803" s="0" t="n">
        <v>4.275</v>
      </c>
      <c r="T2803" s="0" t="n">
        <v>7010</v>
      </c>
      <c r="U2803" s="0" t="n">
        <v>7010</v>
      </c>
      <c r="X2803" s="0" t="n">
        <v>664</v>
      </c>
      <c r="Y2803" s="0" t="s">
        <v>67</v>
      </c>
      <c r="Z2803" s="0" t="n">
        <v>8411</v>
      </c>
      <c r="AA2803" s="0" t="s">
        <v>2601</v>
      </c>
      <c r="AB2803" s="0" t="s">
        <v>56</v>
      </c>
      <c r="AC2803" s="0" t="n">
        <v>4.5</v>
      </c>
      <c r="AD2803" s="0" t="s">
        <v>14362</v>
      </c>
      <c r="AG2803" s="6" t="n">
        <v>42735</v>
      </c>
      <c r="AH2803" s="0" t="n">
        <v>-166</v>
      </c>
      <c r="AI2803" s="0" t="n">
        <v>-175</v>
      </c>
      <c r="AJ2803" s="6" t="n">
        <v>42735</v>
      </c>
      <c r="AK2803" s="0" t="n">
        <v>33.278</v>
      </c>
      <c r="AL2803" s="6" t="n">
        <v>42735</v>
      </c>
      <c r="AM2803" s="0" t="n">
        <v>2.349</v>
      </c>
      <c r="AN2803" s="0" t="n">
        <v>2.476</v>
      </c>
      <c r="AO2803" s="0" t="s">
        <v>56</v>
      </c>
      <c r="AP2803" s="0" t="s">
        <v>56</v>
      </c>
      <c r="AQ2803" s="0" t="s">
        <v>70</v>
      </c>
      <c r="AR2803" s="0" t="s">
        <v>70</v>
      </c>
      <c r="AS2803" s="0" t="s">
        <v>67</v>
      </c>
      <c r="AT2803" s="0" t="n">
        <v>848</v>
      </c>
      <c r="AU2803" s="0" t="n">
        <v>7</v>
      </c>
      <c r="AX2803" s="0" t="s">
        <v>4818</v>
      </c>
      <c r="AY2803" s="0" t="s">
        <v>14806</v>
      </c>
    </row>
    <row r="2804" customFormat="false" ht="15" hidden="false" customHeight="false" outlineLevel="0" collapsed="false">
      <c r="A2804" s="0" t="s">
        <v>14807</v>
      </c>
      <c r="B2804" s="0" t="s">
        <v>14359</v>
      </c>
      <c r="C2804" s="0" t="s">
        <v>14808</v>
      </c>
      <c r="E2804" s="1" t="s">
        <v>14808</v>
      </c>
      <c r="G2804" s="5" t="s">
        <v>14808</v>
      </c>
      <c r="H2804" s="5"/>
      <c r="I2804" s="5"/>
      <c r="J2804" s="5"/>
      <c r="K2804" s="5"/>
      <c r="L2804" s="5"/>
      <c r="M2804" s="5"/>
      <c r="N2804" s="5"/>
      <c r="Q2804" s="0" t="s">
        <v>51</v>
      </c>
      <c r="R2804" s="0" t="s">
        <v>126</v>
      </c>
      <c r="S2804" s="0" t="n">
        <v>1</v>
      </c>
      <c r="T2804" s="0" t="n">
        <v>7112</v>
      </c>
      <c r="U2804" s="0" t="n">
        <v>7112</v>
      </c>
      <c r="X2804" s="0" t="n">
        <v>0</v>
      </c>
      <c r="Y2804" s="0" t="s">
        <v>512</v>
      </c>
      <c r="AD2804" s="0" t="s">
        <v>14382</v>
      </c>
      <c r="AG2804" s="6" t="n">
        <v>42613</v>
      </c>
      <c r="AH2804" s="0" t="n">
        <v>0</v>
      </c>
      <c r="AI2804" s="0" t="n">
        <v>0</v>
      </c>
      <c r="AJ2804" s="6" t="n">
        <v>42613</v>
      </c>
      <c r="AK2804" s="0" t="n">
        <v>0</v>
      </c>
      <c r="AL2804" s="6" t="n">
        <v>42613</v>
      </c>
      <c r="AM2804" s="0" t="n">
        <v>2</v>
      </c>
      <c r="AN2804" s="0" t="n">
        <v>2</v>
      </c>
      <c r="AO2804" s="0" t="s">
        <v>56</v>
      </c>
      <c r="AP2804" s="0" t="s">
        <v>56</v>
      </c>
      <c r="AQ2804" s="0" t="s">
        <v>70</v>
      </c>
      <c r="AR2804" s="0" t="s">
        <v>70</v>
      </c>
      <c r="AS2804" s="0" t="s">
        <v>512</v>
      </c>
      <c r="AT2804" s="0" t="n">
        <v>0</v>
      </c>
      <c r="AU2804" s="0" t="n">
        <v>0</v>
      </c>
    </row>
    <row r="2805" customFormat="false" ht="15" hidden="false" customHeight="false" outlineLevel="0" collapsed="false">
      <c r="A2805" s="0" t="s">
        <v>14809</v>
      </c>
      <c r="B2805" s="0" t="s">
        <v>14359</v>
      </c>
      <c r="C2805" s="0" t="s">
        <v>14810</v>
      </c>
      <c r="E2805" s="1" t="s">
        <v>14810</v>
      </c>
      <c r="G2805" s="5" t="s">
        <v>14810</v>
      </c>
      <c r="H2805" s="5"/>
      <c r="I2805" s="5"/>
      <c r="J2805" s="5"/>
      <c r="K2805" s="5"/>
      <c r="L2805" s="5"/>
      <c r="M2805" s="5"/>
      <c r="N2805" s="5"/>
      <c r="O2805" s="0" t="s">
        <v>14811</v>
      </c>
      <c r="P2805" s="0" t="s">
        <v>14812</v>
      </c>
      <c r="Q2805" s="0" t="s">
        <v>718</v>
      </c>
      <c r="R2805" s="0" t="s">
        <v>52</v>
      </c>
      <c r="S2805" s="0" t="n">
        <v>670</v>
      </c>
      <c r="T2805" s="0" t="n">
        <v>4674</v>
      </c>
      <c r="U2805" s="0" t="n">
        <v>4674</v>
      </c>
      <c r="X2805" s="0" t="n">
        <v>335</v>
      </c>
      <c r="Y2805" s="0" t="s">
        <v>67</v>
      </c>
      <c r="AA2805" s="0" t="s">
        <v>120</v>
      </c>
      <c r="AB2805" s="0" t="s">
        <v>56</v>
      </c>
      <c r="AD2805" s="0" t="s">
        <v>14455</v>
      </c>
      <c r="AG2805" s="6" t="n">
        <v>42735</v>
      </c>
      <c r="AH2805" s="0" t="n">
        <v>9</v>
      </c>
      <c r="AI2805" s="0" t="n">
        <v>9</v>
      </c>
      <c r="AJ2805" s="6" t="n">
        <v>42735</v>
      </c>
      <c r="AK2805" s="0" t="n">
        <v>2.939</v>
      </c>
      <c r="AL2805" s="6" t="n">
        <v>42735</v>
      </c>
      <c r="AM2805" s="0" t="n">
        <v>941</v>
      </c>
      <c r="AN2805" s="0" t="n">
        <v>992</v>
      </c>
      <c r="AO2805" s="0" t="n">
        <v>1.468</v>
      </c>
      <c r="AP2805" s="0" t="n">
        <v>1.64</v>
      </c>
      <c r="AQ2805" s="0" t="s">
        <v>13636</v>
      </c>
      <c r="AR2805" s="0" t="s">
        <v>58</v>
      </c>
      <c r="AS2805" s="0" t="s">
        <v>67</v>
      </c>
      <c r="AT2805" s="0" t="n">
        <v>123</v>
      </c>
      <c r="AU2805" s="0" t="n">
        <v>30</v>
      </c>
      <c r="AX2805" s="0" t="s">
        <v>4818</v>
      </c>
    </row>
    <row r="2806" customFormat="false" ht="15" hidden="false" customHeight="false" outlineLevel="0" collapsed="false">
      <c r="A2806" s="0" t="s">
        <v>14813</v>
      </c>
      <c r="B2806" s="0" t="s">
        <v>14359</v>
      </c>
      <c r="C2806" s="0" t="s">
        <v>14814</v>
      </c>
      <c r="E2806" s="1" t="s">
        <v>14814</v>
      </c>
      <c r="G2806" s="5" t="s">
        <v>14814</v>
      </c>
      <c r="H2806" s="5" t="s">
        <v>14815</v>
      </c>
      <c r="I2806" s="5"/>
      <c r="J2806" s="5"/>
      <c r="K2806" s="5"/>
      <c r="L2806" s="5"/>
      <c r="M2806" s="5"/>
      <c r="N2806" s="5"/>
      <c r="O2806" s="0" t="s">
        <v>14816</v>
      </c>
      <c r="P2806" s="0" t="s">
        <v>14817</v>
      </c>
      <c r="Q2806" s="0" t="s">
        <v>51</v>
      </c>
      <c r="R2806" s="0" t="s">
        <v>52</v>
      </c>
      <c r="S2806" s="0" t="n">
        <v>0</v>
      </c>
      <c r="T2806" s="0" t="n">
        <v>6420</v>
      </c>
      <c r="U2806" s="0" t="n">
        <v>6420</v>
      </c>
      <c r="X2806" s="0" t="n">
        <v>0</v>
      </c>
      <c r="Y2806" s="0" t="s">
        <v>195</v>
      </c>
      <c r="AA2806" s="0" t="s">
        <v>120</v>
      </c>
      <c r="AB2806" s="0" t="s">
        <v>694</v>
      </c>
      <c r="AD2806" s="0" t="s">
        <v>14362</v>
      </c>
      <c r="AG2806" s="6" t="n">
        <v>42369</v>
      </c>
      <c r="AH2806" s="0" t="n">
        <v>58</v>
      </c>
      <c r="AI2806" s="0" t="n">
        <v>63</v>
      </c>
      <c r="AJ2806" s="6" t="n">
        <v>42369</v>
      </c>
      <c r="AK2806" s="0" t="s">
        <v>56</v>
      </c>
      <c r="AM2806" s="0" t="n">
        <v>68</v>
      </c>
      <c r="AN2806" s="0" t="n">
        <v>74</v>
      </c>
      <c r="AO2806" s="0" t="s">
        <v>56</v>
      </c>
      <c r="AP2806" s="0" t="s">
        <v>56</v>
      </c>
      <c r="AQ2806" s="0" t="s">
        <v>70</v>
      </c>
      <c r="AR2806" s="0" t="s">
        <v>70</v>
      </c>
      <c r="AS2806" s="0" t="s">
        <v>195</v>
      </c>
      <c r="AT2806" s="0" t="n">
        <v>5</v>
      </c>
      <c r="AU2806" s="0" t="n">
        <v>0</v>
      </c>
      <c r="AX2806" s="0" t="s">
        <v>4818</v>
      </c>
    </row>
    <row r="2807" customFormat="false" ht="15" hidden="false" customHeight="false" outlineLevel="0" collapsed="false">
      <c r="A2807" s="0" t="s">
        <v>14818</v>
      </c>
      <c r="B2807" s="0" t="s">
        <v>14359</v>
      </c>
      <c r="C2807" s="0" t="s">
        <v>14819</v>
      </c>
      <c r="E2807" s="1" t="s">
        <v>14819</v>
      </c>
      <c r="G2807" s="5" t="s">
        <v>14819</v>
      </c>
      <c r="H2807" s="5" t="s">
        <v>14820</v>
      </c>
      <c r="I2807" s="5" t="s">
        <v>14821</v>
      </c>
      <c r="J2807" s="5" t="s">
        <v>14822</v>
      </c>
      <c r="K2807" s="5" t="s">
        <v>14823</v>
      </c>
      <c r="L2807" s="5" t="s">
        <v>14824</v>
      </c>
      <c r="M2807" s="5" t="s">
        <v>14825</v>
      </c>
      <c r="N2807" s="5" t="s">
        <v>14826</v>
      </c>
      <c r="O2807" s="0" t="s">
        <v>14819</v>
      </c>
      <c r="P2807" s="0" t="s">
        <v>14827</v>
      </c>
      <c r="Q2807" s="0" t="s">
        <v>51</v>
      </c>
      <c r="R2807" s="0" t="s">
        <v>52</v>
      </c>
      <c r="S2807" s="0" t="n">
        <v>231</v>
      </c>
      <c r="T2807" s="0" t="n">
        <v>2813</v>
      </c>
      <c r="U2807" s="0" t="n">
        <v>2813</v>
      </c>
      <c r="X2807" s="0" t="n">
        <v>43</v>
      </c>
      <c r="Y2807" s="0" t="s">
        <v>53</v>
      </c>
      <c r="Z2807" s="0" t="n">
        <v>2813</v>
      </c>
      <c r="AA2807" s="0" t="s">
        <v>54</v>
      </c>
      <c r="AB2807" s="0" t="s">
        <v>54</v>
      </c>
      <c r="AC2807" s="0" t="n">
        <v>939</v>
      </c>
      <c r="AD2807" s="0" t="s">
        <v>14481</v>
      </c>
      <c r="AG2807" s="6" t="n">
        <v>42735</v>
      </c>
      <c r="AH2807" s="0" t="n">
        <v>26</v>
      </c>
      <c r="AI2807" s="0" t="n">
        <v>27</v>
      </c>
      <c r="AJ2807" s="6" t="n">
        <v>42735</v>
      </c>
      <c r="AK2807" s="0" t="n">
        <v>939</v>
      </c>
      <c r="AL2807" s="6" t="n">
        <v>42735</v>
      </c>
      <c r="AM2807" s="0" t="n">
        <v>213</v>
      </c>
      <c r="AN2807" s="0" t="n">
        <v>225</v>
      </c>
      <c r="AO2807" s="0" t="n">
        <v>602</v>
      </c>
      <c r="AP2807" s="0" t="n">
        <v>673</v>
      </c>
      <c r="AQ2807" s="0" t="s">
        <v>13636</v>
      </c>
      <c r="AR2807" s="0" t="s">
        <v>58</v>
      </c>
      <c r="AS2807" s="0" t="s">
        <v>53</v>
      </c>
      <c r="AT2807" s="0" t="n">
        <v>37</v>
      </c>
      <c r="AU2807" s="0" t="n">
        <v>37</v>
      </c>
      <c r="AX2807" s="0" t="s">
        <v>4818</v>
      </c>
    </row>
    <row r="2808" customFormat="false" ht="15" hidden="false" customHeight="false" outlineLevel="0" collapsed="false">
      <c r="A2808" s="0" t="s">
        <v>14828</v>
      </c>
      <c r="B2808" s="0" t="s">
        <v>14359</v>
      </c>
      <c r="C2808" s="0" t="s">
        <v>14829</v>
      </c>
      <c r="E2808" s="1" t="s">
        <v>14829</v>
      </c>
      <c r="G2808" s="5" t="s">
        <v>14829</v>
      </c>
      <c r="H2808" s="5" t="s">
        <v>14830</v>
      </c>
      <c r="I2808" s="5"/>
      <c r="J2808" s="5"/>
      <c r="K2808" s="5"/>
      <c r="L2808" s="5"/>
      <c r="M2808" s="5"/>
      <c r="N2808" s="5" t="s">
        <v>14831</v>
      </c>
      <c r="O2808" s="0" t="s">
        <v>14811</v>
      </c>
      <c r="P2808" s="0" t="s">
        <v>14812</v>
      </c>
      <c r="Q2808" s="0" t="s">
        <v>51</v>
      </c>
      <c r="R2808" s="0" t="s">
        <v>52</v>
      </c>
      <c r="S2808" s="0" t="n">
        <v>94</v>
      </c>
      <c r="T2808" s="0" t="n">
        <v>7022</v>
      </c>
      <c r="U2808" s="0" t="n">
        <v>7022</v>
      </c>
      <c r="X2808" s="0" t="n">
        <v>49</v>
      </c>
      <c r="Y2808" s="0" t="s">
        <v>67</v>
      </c>
      <c r="AA2808" s="0" t="s">
        <v>120</v>
      </c>
      <c r="AB2808" s="0" t="s">
        <v>56</v>
      </c>
      <c r="AD2808" s="0" t="s">
        <v>14362</v>
      </c>
      <c r="AG2808" s="6" t="n">
        <v>42369</v>
      </c>
      <c r="AH2808" s="0" t="n">
        <v>-13</v>
      </c>
      <c r="AI2808" s="0" t="n">
        <v>-14</v>
      </c>
      <c r="AJ2808" s="6" t="n">
        <v>42369</v>
      </c>
      <c r="AK2808" s="0" t="n">
        <v>375</v>
      </c>
      <c r="AL2808" s="6" t="n">
        <v>42369</v>
      </c>
      <c r="AM2808" s="0" t="n">
        <v>328</v>
      </c>
      <c r="AN2808" s="0" t="n">
        <v>357</v>
      </c>
      <c r="AO2808" s="0" t="s">
        <v>56</v>
      </c>
      <c r="AP2808" s="0" t="s">
        <v>56</v>
      </c>
      <c r="AQ2808" s="0" t="s">
        <v>70</v>
      </c>
      <c r="AR2808" s="0" t="s">
        <v>70</v>
      </c>
      <c r="AS2808" s="0" t="s">
        <v>67</v>
      </c>
      <c r="AT2808" s="0" t="n">
        <v>123</v>
      </c>
      <c r="AU2808" s="0" t="n">
        <v>2</v>
      </c>
      <c r="AX2808" s="0" t="s">
        <v>4818</v>
      </c>
    </row>
    <row r="2809" customFormat="false" ht="15" hidden="false" customHeight="false" outlineLevel="0" collapsed="false">
      <c r="A2809" s="0" t="s">
        <v>14832</v>
      </c>
      <c r="B2809" s="0" t="s">
        <v>14359</v>
      </c>
      <c r="C2809" s="0" t="s">
        <v>14833</v>
      </c>
      <c r="E2809" s="1" t="s">
        <v>14833</v>
      </c>
      <c r="G2809" s="5" t="s">
        <v>14833</v>
      </c>
      <c r="H2809" s="5"/>
      <c r="I2809" s="5"/>
      <c r="J2809" s="5"/>
      <c r="K2809" s="5"/>
      <c r="L2809" s="5"/>
      <c r="M2809" s="5"/>
      <c r="N2809" s="5"/>
      <c r="O2809" s="0" t="s">
        <v>14811</v>
      </c>
      <c r="P2809" s="0" t="s">
        <v>14812</v>
      </c>
      <c r="Q2809" s="0" t="s">
        <v>51</v>
      </c>
      <c r="R2809" s="0" t="s">
        <v>52</v>
      </c>
      <c r="S2809" s="0" t="n">
        <v>65</v>
      </c>
      <c r="T2809" s="0" t="n">
        <v>7022</v>
      </c>
      <c r="U2809" s="0" t="n">
        <v>7022</v>
      </c>
      <c r="X2809" s="0" t="n">
        <v>47</v>
      </c>
      <c r="Y2809" s="0" t="s">
        <v>67</v>
      </c>
      <c r="AA2809" s="0" t="s">
        <v>120</v>
      </c>
      <c r="AB2809" s="0" t="s">
        <v>56</v>
      </c>
      <c r="AD2809" s="0" t="s">
        <v>14362</v>
      </c>
      <c r="AG2809" s="6" t="n">
        <v>42369</v>
      </c>
      <c r="AH2809" s="0" t="n">
        <v>-14</v>
      </c>
      <c r="AI2809" s="0" t="n">
        <v>-15</v>
      </c>
      <c r="AJ2809" s="6" t="n">
        <v>42369</v>
      </c>
      <c r="AK2809" s="0" t="n">
        <v>270</v>
      </c>
      <c r="AL2809" s="6" t="n">
        <v>42369</v>
      </c>
      <c r="AM2809" s="0" t="n">
        <v>257</v>
      </c>
      <c r="AN2809" s="0" t="n">
        <v>280</v>
      </c>
      <c r="AO2809" s="0" t="s">
        <v>56</v>
      </c>
      <c r="AP2809" s="0" t="s">
        <v>56</v>
      </c>
      <c r="AQ2809" s="0" t="s">
        <v>70</v>
      </c>
      <c r="AR2809" s="0" t="s">
        <v>70</v>
      </c>
      <c r="AS2809" s="0" t="s">
        <v>67</v>
      </c>
      <c r="AT2809" s="0" t="n">
        <v>123</v>
      </c>
      <c r="AU2809" s="0" t="n">
        <v>2</v>
      </c>
      <c r="AX2809" s="0" t="s">
        <v>4818</v>
      </c>
    </row>
    <row r="2810" customFormat="false" ht="15" hidden="false" customHeight="false" outlineLevel="0" collapsed="false">
      <c r="A2810" s="0" t="s">
        <v>14834</v>
      </c>
      <c r="B2810" s="0" t="s">
        <v>14359</v>
      </c>
      <c r="C2810" s="0" t="s">
        <v>14835</v>
      </c>
      <c r="E2810" s="1" t="s">
        <v>14835</v>
      </c>
      <c r="G2810" s="5" t="s">
        <v>14835</v>
      </c>
      <c r="H2810" s="5"/>
      <c r="I2810" s="5"/>
      <c r="J2810" s="5"/>
      <c r="K2810" s="5"/>
      <c r="L2810" s="5"/>
      <c r="M2810" s="5"/>
      <c r="N2810" s="5" t="s">
        <v>10887</v>
      </c>
      <c r="O2810" s="0" t="s">
        <v>14835</v>
      </c>
      <c r="P2810" s="0" t="s">
        <v>14836</v>
      </c>
      <c r="Q2810" s="0" t="s">
        <v>51</v>
      </c>
      <c r="R2810" s="0" t="s">
        <v>52</v>
      </c>
      <c r="S2810" s="0" t="n">
        <v>618</v>
      </c>
      <c r="T2810" s="0" t="n">
        <v>7490</v>
      </c>
      <c r="U2810" s="0" t="n">
        <v>7490</v>
      </c>
      <c r="V2810" s="0" t="n">
        <v>8291</v>
      </c>
      <c r="X2810" s="0" t="n">
        <v>79</v>
      </c>
      <c r="Y2810" s="0" t="s">
        <v>53</v>
      </c>
      <c r="Z2810" s="0" t="n">
        <v>7490</v>
      </c>
      <c r="AA2810" s="0" t="s">
        <v>54</v>
      </c>
      <c r="AB2810" s="0" t="s">
        <v>54</v>
      </c>
      <c r="AC2810" s="0" t="n">
        <v>26.093</v>
      </c>
      <c r="AD2810" s="0" t="s">
        <v>14362</v>
      </c>
      <c r="AG2810" s="6" t="n">
        <v>42735</v>
      </c>
      <c r="AH2810" s="0" t="n">
        <v>16</v>
      </c>
      <c r="AI2810" s="0" t="n">
        <v>17</v>
      </c>
      <c r="AJ2810" s="6" t="n">
        <v>42735</v>
      </c>
      <c r="AK2810" s="0" t="n">
        <v>26.093</v>
      </c>
      <c r="AL2810" s="6" t="n">
        <v>42735</v>
      </c>
      <c r="AM2810" s="0" t="n">
        <v>274</v>
      </c>
      <c r="AN2810" s="0" t="n">
        <v>289</v>
      </c>
      <c r="AO2810" s="0" t="s">
        <v>56</v>
      </c>
      <c r="AP2810" s="0" t="s">
        <v>56</v>
      </c>
      <c r="AQ2810" s="0" t="s">
        <v>189</v>
      </c>
      <c r="AR2810" s="0" t="s">
        <v>189</v>
      </c>
      <c r="AS2810" s="0" t="s">
        <v>53</v>
      </c>
      <c r="AT2810" s="0" t="n">
        <v>49</v>
      </c>
      <c r="AU2810" s="0" t="n">
        <v>50</v>
      </c>
      <c r="AX2810" s="0" t="s">
        <v>4818</v>
      </c>
    </row>
    <row r="2811" customFormat="false" ht="15" hidden="false" customHeight="false" outlineLevel="0" collapsed="false">
      <c r="A2811" s="0" t="s">
        <v>14837</v>
      </c>
      <c r="B2811" s="0" t="s">
        <v>14359</v>
      </c>
      <c r="C2811" s="0" t="s">
        <v>14838</v>
      </c>
      <c r="E2811" s="1" t="s">
        <v>14838</v>
      </c>
      <c r="G2811" s="5" t="s">
        <v>14838</v>
      </c>
      <c r="H2811" s="5"/>
      <c r="I2811" s="5"/>
      <c r="J2811" s="5"/>
      <c r="K2811" s="5"/>
      <c r="L2811" s="5"/>
      <c r="M2811" s="5"/>
      <c r="N2811" s="5"/>
      <c r="O2811" s="0" t="s">
        <v>14838</v>
      </c>
      <c r="P2811" s="0" t="s">
        <v>14839</v>
      </c>
      <c r="Q2811" s="0" t="s">
        <v>51</v>
      </c>
      <c r="R2811" s="0" t="s">
        <v>52</v>
      </c>
      <c r="S2811" s="0" t="n">
        <v>9</v>
      </c>
      <c r="T2811" s="0" t="n">
        <v>4643</v>
      </c>
      <c r="U2811" s="0" t="n">
        <v>4643</v>
      </c>
      <c r="X2811" s="0" t="n">
        <v>7</v>
      </c>
      <c r="Y2811" s="0" t="s">
        <v>53</v>
      </c>
      <c r="Z2811" s="0" t="n">
        <v>4643</v>
      </c>
      <c r="AA2811" s="0" t="s">
        <v>54</v>
      </c>
      <c r="AB2811" s="0" t="s">
        <v>54</v>
      </c>
      <c r="AC2811" s="0" t="n">
        <v>160</v>
      </c>
      <c r="AD2811" s="0" t="s">
        <v>14840</v>
      </c>
      <c r="AG2811" s="6" t="n">
        <v>42735</v>
      </c>
      <c r="AH2811" s="0" t="n">
        <v>-6</v>
      </c>
      <c r="AI2811" s="0" t="n">
        <v>-6</v>
      </c>
      <c r="AJ2811" s="6" t="n">
        <v>42735</v>
      </c>
      <c r="AK2811" s="0" t="n">
        <v>160</v>
      </c>
      <c r="AL2811" s="6" t="n">
        <v>42735</v>
      </c>
      <c r="AM2811" s="0" t="n">
        <v>29</v>
      </c>
      <c r="AN2811" s="0" t="n">
        <v>31</v>
      </c>
      <c r="AO2811" s="0" t="n">
        <v>76</v>
      </c>
      <c r="AP2811" s="0" t="n">
        <v>84</v>
      </c>
      <c r="AQ2811" s="0" t="s">
        <v>13636</v>
      </c>
      <c r="AR2811" s="0" t="s">
        <v>58</v>
      </c>
      <c r="AS2811" s="0" t="s">
        <v>53</v>
      </c>
      <c r="AT2811" s="0" t="n">
        <v>6</v>
      </c>
      <c r="AU2811" s="0" t="n">
        <v>5</v>
      </c>
      <c r="AX2811" s="0" t="s">
        <v>4818</v>
      </c>
    </row>
    <row r="2812" customFormat="false" ht="15" hidden="false" customHeight="false" outlineLevel="0" collapsed="false">
      <c r="A2812" s="0" t="s">
        <v>14841</v>
      </c>
      <c r="B2812" s="0" t="s">
        <v>14359</v>
      </c>
      <c r="C2812" s="0" t="s">
        <v>14842</v>
      </c>
      <c r="E2812" s="1" t="s">
        <v>14842</v>
      </c>
      <c r="G2812" s="5" t="s">
        <v>14842</v>
      </c>
      <c r="H2812" s="5"/>
      <c r="I2812" s="5"/>
      <c r="J2812" s="5"/>
      <c r="K2812" s="5"/>
      <c r="L2812" s="5"/>
      <c r="M2812" s="5"/>
      <c r="N2812" s="5"/>
      <c r="O2812" s="0" t="s">
        <v>14843</v>
      </c>
      <c r="P2812" s="0" t="s">
        <v>14844</v>
      </c>
      <c r="Q2812" s="0" t="s">
        <v>51</v>
      </c>
      <c r="R2812" s="0" t="s">
        <v>539</v>
      </c>
      <c r="S2812" s="0" t="s">
        <v>56</v>
      </c>
      <c r="X2812" s="0" t="n">
        <v>0</v>
      </c>
      <c r="Y2812" s="0" t="s">
        <v>67</v>
      </c>
      <c r="AA2812" s="0" t="s">
        <v>120</v>
      </c>
      <c r="AB2812" s="0" t="s">
        <v>54</v>
      </c>
      <c r="AD2812" s="0" t="s">
        <v>14434</v>
      </c>
      <c r="AH2812" s="0" t="n">
        <v>0</v>
      </c>
      <c r="AI2812" s="0" t="n">
        <v>0</v>
      </c>
      <c r="AJ2812" s="6" t="n">
        <v>42369</v>
      </c>
      <c r="AK2812" s="0" t="n">
        <v>0</v>
      </c>
      <c r="AL2812" s="6" t="n">
        <v>42004</v>
      </c>
      <c r="AM2812" s="0" t="n">
        <v>0</v>
      </c>
      <c r="AN2812" s="0" t="n">
        <v>0</v>
      </c>
      <c r="AO2812" s="0" t="s">
        <v>56</v>
      </c>
      <c r="AP2812" s="0" t="s">
        <v>56</v>
      </c>
      <c r="AQ2812" s="0" t="s">
        <v>70</v>
      </c>
      <c r="AR2812" s="0" t="s">
        <v>70</v>
      </c>
      <c r="AS2812" s="0" t="s">
        <v>67</v>
      </c>
      <c r="AT2812" s="0" t="n">
        <v>60</v>
      </c>
      <c r="AU2812" s="0" t="n">
        <v>0</v>
      </c>
    </row>
    <row r="2813" customFormat="false" ht="15" hidden="false" customHeight="false" outlineLevel="0" collapsed="false">
      <c r="A2813" s="0" t="s">
        <v>14845</v>
      </c>
      <c r="B2813" s="0" t="s">
        <v>14359</v>
      </c>
      <c r="C2813" s="0" t="s">
        <v>14846</v>
      </c>
      <c r="E2813" s="1" t="s">
        <v>14846</v>
      </c>
      <c r="G2813" s="5" t="s">
        <v>14846</v>
      </c>
      <c r="H2813" s="5"/>
      <c r="I2813" s="5"/>
      <c r="J2813" s="5"/>
      <c r="K2813" s="5"/>
      <c r="L2813" s="5"/>
      <c r="M2813" s="5"/>
      <c r="N2813" s="5"/>
      <c r="O2813" s="0" t="s">
        <v>14846</v>
      </c>
      <c r="P2813" s="0" t="s">
        <v>14847</v>
      </c>
      <c r="Q2813" s="0" t="s">
        <v>51</v>
      </c>
      <c r="R2813" s="0" t="s">
        <v>52</v>
      </c>
      <c r="S2813" s="0" t="n">
        <v>1.103</v>
      </c>
      <c r="T2813" s="0" t="n">
        <v>1711</v>
      </c>
      <c r="U2813" s="0" t="n">
        <v>1711</v>
      </c>
      <c r="V2813" s="0" t="n">
        <v>1610</v>
      </c>
      <c r="X2813" s="0" t="n">
        <v>77</v>
      </c>
      <c r="Y2813" s="0" t="s">
        <v>512</v>
      </c>
      <c r="Z2813" s="0" t="n">
        <v>1711</v>
      </c>
      <c r="AA2813" s="0" t="s">
        <v>54</v>
      </c>
      <c r="AB2813" s="0" t="s">
        <v>54</v>
      </c>
      <c r="AC2813" s="0" t="n">
        <v>2.5</v>
      </c>
      <c r="AD2813" s="0" t="s">
        <v>14848</v>
      </c>
      <c r="AG2813" s="0" t="n">
        <v>2016</v>
      </c>
      <c r="AH2813" s="0" t="s">
        <v>56</v>
      </c>
      <c r="AI2813" s="0" t="s">
        <v>56</v>
      </c>
      <c r="AK2813" s="0" t="n">
        <v>2.5</v>
      </c>
      <c r="AL2813" s="0" t="n">
        <v>2016</v>
      </c>
      <c r="AM2813" s="0" t="s">
        <v>56</v>
      </c>
      <c r="AN2813" s="0" t="s">
        <v>56</v>
      </c>
      <c r="AO2813" s="0" t="s">
        <v>56</v>
      </c>
      <c r="AP2813" s="0" t="s">
        <v>56</v>
      </c>
      <c r="AQ2813" s="0" t="s">
        <v>70</v>
      </c>
      <c r="AR2813" s="0" t="s">
        <v>70</v>
      </c>
      <c r="AS2813" s="0" t="s">
        <v>512</v>
      </c>
      <c r="AT2813" s="0" t="n">
        <v>16</v>
      </c>
      <c r="AU2813" s="0" t="n">
        <v>23</v>
      </c>
      <c r="AV2813" s="0" t="s">
        <v>4818</v>
      </c>
      <c r="AX2813" s="0" t="s">
        <v>4818</v>
      </c>
      <c r="AY2813" s="0" t="s">
        <v>14849</v>
      </c>
    </row>
    <row r="2814" customFormat="false" ht="15" hidden="false" customHeight="false" outlineLevel="0" collapsed="false">
      <c r="A2814" s="0" t="s">
        <v>14850</v>
      </c>
      <c r="B2814" s="0" t="s">
        <v>14359</v>
      </c>
      <c r="C2814" s="0" t="s">
        <v>14851</v>
      </c>
      <c r="E2814" s="1" t="s">
        <v>14851</v>
      </c>
      <c r="G2814" s="5" t="s">
        <v>14851</v>
      </c>
      <c r="H2814" s="5" t="s">
        <v>14852</v>
      </c>
      <c r="I2814" s="5"/>
      <c r="J2814" s="5"/>
      <c r="K2814" s="5"/>
      <c r="L2814" s="5"/>
      <c r="M2814" s="5"/>
      <c r="N2814" s="5"/>
      <c r="O2814" s="0" t="s">
        <v>14851</v>
      </c>
      <c r="P2814" s="0" t="s">
        <v>14853</v>
      </c>
      <c r="Q2814" s="0" t="s">
        <v>51</v>
      </c>
      <c r="R2814" s="0" t="s">
        <v>52</v>
      </c>
      <c r="S2814" s="0" t="n">
        <v>1.103</v>
      </c>
      <c r="T2814" s="0" t="n">
        <v>4621</v>
      </c>
      <c r="U2814" s="0" t="n">
        <v>4621</v>
      </c>
      <c r="V2814" s="0" t="n">
        <v>1091</v>
      </c>
      <c r="X2814" s="0" t="n">
        <v>695</v>
      </c>
      <c r="Y2814" s="0" t="s">
        <v>128</v>
      </c>
      <c r="Z2814" s="0" t="n">
        <v>4621</v>
      </c>
      <c r="AA2814" s="0" t="s">
        <v>54</v>
      </c>
      <c r="AB2814" s="0" t="s">
        <v>54</v>
      </c>
      <c r="AC2814" s="0" t="n">
        <v>1.25</v>
      </c>
      <c r="AD2814" s="0" t="s">
        <v>14362</v>
      </c>
      <c r="AG2814" s="0" t="n">
        <v>2016</v>
      </c>
      <c r="AH2814" s="0" t="s">
        <v>56</v>
      </c>
      <c r="AI2814" s="0" t="s">
        <v>56</v>
      </c>
      <c r="AK2814" s="0" t="n">
        <v>1.25</v>
      </c>
      <c r="AL2814" s="0" t="n">
        <v>2016</v>
      </c>
      <c r="AM2814" s="0" t="s">
        <v>56</v>
      </c>
      <c r="AN2814" s="0" t="s">
        <v>56</v>
      </c>
      <c r="AO2814" s="0" t="s">
        <v>56</v>
      </c>
      <c r="AP2814" s="0" t="s">
        <v>56</v>
      </c>
      <c r="AQ2814" s="0" t="s">
        <v>70</v>
      </c>
      <c r="AR2814" s="0" t="s">
        <v>70</v>
      </c>
      <c r="AS2814" s="0" t="s">
        <v>128</v>
      </c>
      <c r="AT2814" s="0" t="n">
        <v>142</v>
      </c>
      <c r="AU2814" s="0" t="n">
        <v>160</v>
      </c>
      <c r="AX2814" s="0" t="s">
        <v>4818</v>
      </c>
    </row>
    <row r="2815" customFormat="false" ht="15" hidden="false" customHeight="false" outlineLevel="0" collapsed="false">
      <c r="A2815" s="0" t="s">
        <v>14854</v>
      </c>
      <c r="B2815" s="0" t="s">
        <v>14855</v>
      </c>
      <c r="C2815" s="0" t="s">
        <v>14856</v>
      </c>
      <c r="E2815" s="1" t="s">
        <v>14856</v>
      </c>
      <c r="G2815" s="5" t="s">
        <v>14856</v>
      </c>
      <c r="H2815" s="5"/>
      <c r="I2815" s="5"/>
      <c r="J2815" s="5"/>
      <c r="K2815" s="5"/>
      <c r="L2815" s="5"/>
      <c r="M2815" s="5"/>
      <c r="N2815" s="5"/>
      <c r="O2815" s="0" t="s">
        <v>14857</v>
      </c>
      <c r="P2815" s="0" t="s">
        <v>14858</v>
      </c>
      <c r="Q2815" s="0" t="s">
        <v>51</v>
      </c>
      <c r="R2815" s="0" t="s">
        <v>52</v>
      </c>
      <c r="S2815" s="0" t="n">
        <v>2.587</v>
      </c>
      <c r="T2815" s="0" t="n">
        <v>2369</v>
      </c>
      <c r="U2815" s="0" t="n">
        <v>2369</v>
      </c>
      <c r="V2815" s="0" t="n">
        <v>4673</v>
      </c>
      <c r="X2815" s="0" t="n">
        <v>266</v>
      </c>
      <c r="Y2815" s="0" t="s">
        <v>67</v>
      </c>
      <c r="Z2815" s="0" t="n">
        <v>6420</v>
      </c>
      <c r="AA2815" s="0" t="s">
        <v>120</v>
      </c>
      <c r="AB2815" s="0" t="s">
        <v>14859</v>
      </c>
      <c r="AD2815" s="0" t="s">
        <v>830</v>
      </c>
      <c r="AG2815" s="6" t="n">
        <v>42735</v>
      </c>
      <c r="AH2815" s="0" t="n">
        <v>-47</v>
      </c>
      <c r="AI2815" s="0" t="n">
        <v>-49</v>
      </c>
      <c r="AJ2815" s="6" t="n">
        <v>42735</v>
      </c>
      <c r="AK2815" s="0" t="n">
        <v>13.149</v>
      </c>
      <c r="AL2815" s="6" t="n">
        <v>42735</v>
      </c>
      <c r="AM2815" s="0" t="n">
        <v>3.132</v>
      </c>
      <c r="AN2815" s="0" t="n">
        <v>3.302</v>
      </c>
      <c r="AO2815" s="0" t="n">
        <v>270</v>
      </c>
      <c r="AP2815" s="0" t="n">
        <v>302</v>
      </c>
      <c r="AQ2815" s="0" t="s">
        <v>506</v>
      </c>
      <c r="AR2815" s="0" t="s">
        <v>58</v>
      </c>
      <c r="AS2815" s="0" t="s">
        <v>67</v>
      </c>
      <c r="AT2815" s="0" t="n">
        <v>28</v>
      </c>
      <c r="AU2815" s="0" t="n">
        <v>34</v>
      </c>
      <c r="AX2815" s="0" t="s">
        <v>830</v>
      </c>
    </row>
    <row r="2816" customFormat="false" ht="15" hidden="false" customHeight="false" outlineLevel="0" collapsed="false">
      <c r="A2816" s="0" t="s">
        <v>14860</v>
      </c>
      <c r="B2816" s="0" t="s">
        <v>14855</v>
      </c>
      <c r="C2816" s="0" t="s">
        <v>14861</v>
      </c>
      <c r="E2816" s="1" t="s">
        <v>14861</v>
      </c>
      <c r="G2816" s="5" t="s">
        <v>14861</v>
      </c>
      <c r="H2816" s="5" t="s">
        <v>14862</v>
      </c>
      <c r="I2816" s="5"/>
      <c r="J2816" s="5"/>
      <c r="K2816" s="5"/>
      <c r="L2816" s="5"/>
      <c r="M2816" s="5"/>
      <c r="N2816" s="5"/>
      <c r="O2816" s="0" t="s">
        <v>14861</v>
      </c>
      <c r="P2816" s="0" t="s">
        <v>14863</v>
      </c>
      <c r="Q2816" s="0" t="s">
        <v>51</v>
      </c>
      <c r="R2816" s="0" t="s">
        <v>52</v>
      </c>
      <c r="S2816" s="0" t="n">
        <v>4.677</v>
      </c>
      <c r="T2816" s="0" t="n">
        <v>3011</v>
      </c>
      <c r="U2816" s="0" t="n">
        <v>3011</v>
      </c>
      <c r="V2816" s="0" t="n">
        <v>6190</v>
      </c>
      <c r="W2816" s="0" t="s">
        <v>14864</v>
      </c>
      <c r="X2816" s="0" t="n">
        <v>998</v>
      </c>
      <c r="Y2816" s="0" t="s">
        <v>53</v>
      </c>
      <c r="Z2816" s="0" t="n">
        <v>3011</v>
      </c>
      <c r="AA2816" s="0" t="s">
        <v>54</v>
      </c>
      <c r="AB2816" s="0" t="s">
        <v>54</v>
      </c>
      <c r="AD2816" s="0" t="s">
        <v>830</v>
      </c>
      <c r="AG2816" s="6" t="n">
        <v>42735</v>
      </c>
      <c r="AH2816" s="0" t="n">
        <v>514</v>
      </c>
      <c r="AI2816" s="0" t="n">
        <v>542</v>
      </c>
      <c r="AJ2816" s="6" t="n">
        <v>42735</v>
      </c>
      <c r="AK2816" s="0" t="s">
        <v>56</v>
      </c>
      <c r="AM2816" s="0" t="n">
        <v>19.176</v>
      </c>
      <c r="AN2816" s="0" t="n">
        <v>20.213</v>
      </c>
      <c r="AO2816" s="0" t="n">
        <v>7.295</v>
      </c>
      <c r="AP2816" s="0" t="n">
        <v>8.151</v>
      </c>
      <c r="AQ2816" s="0" t="s">
        <v>506</v>
      </c>
      <c r="AR2816" s="0" t="s">
        <v>58</v>
      </c>
      <c r="AS2816" s="0" t="s">
        <v>53</v>
      </c>
      <c r="AT2816" s="0" t="n">
        <v>353</v>
      </c>
      <c r="AU2816" s="0" t="n">
        <v>414</v>
      </c>
      <c r="AX2816" s="0" t="s">
        <v>830</v>
      </c>
      <c r="AY2816" s="0" t="s">
        <v>14865</v>
      </c>
    </row>
    <row r="2817" customFormat="false" ht="15" hidden="false" customHeight="false" outlineLevel="0" collapsed="false">
      <c r="A2817" s="0" t="s">
        <v>14866</v>
      </c>
      <c r="B2817" s="0" t="s">
        <v>14855</v>
      </c>
      <c r="C2817" s="0" t="s">
        <v>14867</v>
      </c>
      <c r="E2817" s="1" t="s">
        <v>14867</v>
      </c>
      <c r="G2817" s="5" t="s">
        <v>14867</v>
      </c>
      <c r="H2817" s="5"/>
      <c r="I2817" s="5"/>
      <c r="J2817" s="5"/>
      <c r="K2817" s="5"/>
      <c r="L2817" s="5"/>
      <c r="M2817" s="5"/>
      <c r="N2817" s="5"/>
      <c r="O2817" s="0" t="s">
        <v>14867</v>
      </c>
      <c r="P2817" s="0" t="s">
        <v>14868</v>
      </c>
      <c r="Q2817" s="0" t="s">
        <v>51</v>
      </c>
      <c r="R2817" s="0" t="s">
        <v>52</v>
      </c>
      <c r="S2817" s="0" t="n">
        <v>123</v>
      </c>
      <c r="T2817" s="0" t="n">
        <v>2640</v>
      </c>
      <c r="U2817" s="0" t="n">
        <v>2640</v>
      </c>
      <c r="X2817" s="0" t="n">
        <v>148</v>
      </c>
      <c r="Y2817" s="0" t="s">
        <v>77</v>
      </c>
      <c r="Z2817" s="0" t="n">
        <v>2640</v>
      </c>
      <c r="AA2817" s="0" t="s">
        <v>54</v>
      </c>
      <c r="AB2817" s="0" t="s">
        <v>54</v>
      </c>
      <c r="AD2817" s="0" t="s">
        <v>830</v>
      </c>
      <c r="AG2817" s="6" t="n">
        <v>42551</v>
      </c>
      <c r="AH2817" s="0" t="n">
        <v>2</v>
      </c>
      <c r="AI2817" s="0" t="n">
        <v>3</v>
      </c>
      <c r="AJ2817" s="6" t="n">
        <v>42551</v>
      </c>
      <c r="AK2817" s="0" t="s">
        <v>56</v>
      </c>
      <c r="AM2817" s="0" t="n">
        <v>128</v>
      </c>
      <c r="AN2817" s="0" t="n">
        <v>142</v>
      </c>
      <c r="AO2817" s="0" t="n">
        <v>48</v>
      </c>
      <c r="AP2817" s="0" t="n">
        <v>53</v>
      </c>
      <c r="AQ2817" s="0" t="s">
        <v>506</v>
      </c>
      <c r="AR2817" s="0" t="s">
        <v>58</v>
      </c>
      <c r="AS2817" s="0" t="s">
        <v>77</v>
      </c>
      <c r="AT2817" s="0" t="n">
        <v>22</v>
      </c>
      <c r="AU2817" s="0" t="n">
        <v>24</v>
      </c>
      <c r="AV2817" s="0" t="s">
        <v>830</v>
      </c>
      <c r="AX2817" s="0" t="s">
        <v>830</v>
      </c>
      <c r="AY2817" s="0" t="s">
        <v>14869</v>
      </c>
    </row>
    <row r="2818" customFormat="false" ht="15" hidden="false" customHeight="false" outlineLevel="0" collapsed="false">
      <c r="A2818" s="0" t="s">
        <v>14870</v>
      </c>
      <c r="B2818" s="0" t="s">
        <v>14855</v>
      </c>
      <c r="C2818" s="0" t="s">
        <v>14871</v>
      </c>
      <c r="E2818" s="1" t="s">
        <v>14871</v>
      </c>
      <c r="G2818" s="5" t="s">
        <v>14871</v>
      </c>
      <c r="H2818" s="5"/>
      <c r="I2818" s="5"/>
      <c r="J2818" s="5"/>
      <c r="K2818" s="5"/>
      <c r="L2818" s="5"/>
      <c r="M2818" s="5"/>
      <c r="N2818" s="5" t="s">
        <v>14872</v>
      </c>
      <c r="O2818" s="0" t="s">
        <v>14871</v>
      </c>
      <c r="P2818" s="0" t="s">
        <v>14873</v>
      </c>
      <c r="Q2818" s="0" t="s">
        <v>718</v>
      </c>
      <c r="R2818" s="0" t="s">
        <v>52</v>
      </c>
      <c r="S2818" s="0" t="n">
        <v>1.989</v>
      </c>
      <c r="T2818" s="0" t="n">
        <v>2611</v>
      </c>
      <c r="U2818" s="0" t="n">
        <v>2611</v>
      </c>
      <c r="V2818" s="0" t="n">
        <v>4652</v>
      </c>
      <c r="W2818" s="0" t="s">
        <v>14874</v>
      </c>
      <c r="X2818" s="0" t="n">
        <v>75</v>
      </c>
      <c r="Y2818" s="0" t="s">
        <v>77</v>
      </c>
      <c r="Z2818" s="0" t="n">
        <v>2611</v>
      </c>
      <c r="AA2818" s="0" t="s">
        <v>54</v>
      </c>
      <c r="AB2818" s="0" t="s">
        <v>54</v>
      </c>
      <c r="AC2818" s="0" t="n">
        <v>12</v>
      </c>
      <c r="AD2818" s="0" t="s">
        <v>830</v>
      </c>
      <c r="AG2818" s="6" t="n">
        <v>42735</v>
      </c>
      <c r="AH2818" s="0" t="n">
        <v>119</v>
      </c>
      <c r="AI2818" s="0" t="n">
        <v>125</v>
      </c>
      <c r="AJ2818" s="6" t="n">
        <v>42735</v>
      </c>
      <c r="AK2818" s="0" t="n">
        <v>12</v>
      </c>
      <c r="AL2818" s="6" t="n">
        <v>42735</v>
      </c>
      <c r="AM2818" s="0" t="n">
        <v>1.809</v>
      </c>
      <c r="AN2818" s="0" t="n">
        <v>1.907</v>
      </c>
      <c r="AO2818" s="0" t="n">
        <v>2.248</v>
      </c>
      <c r="AP2818" s="0" t="n">
        <v>2.512</v>
      </c>
      <c r="AQ2818" s="0" t="s">
        <v>506</v>
      </c>
      <c r="AR2818" s="0" t="s">
        <v>58</v>
      </c>
      <c r="AS2818" s="0" t="s">
        <v>77</v>
      </c>
      <c r="AT2818" s="0" t="n">
        <v>17</v>
      </c>
      <c r="AU2818" s="0" t="n">
        <v>26</v>
      </c>
      <c r="AV2818" s="0" t="s">
        <v>830</v>
      </c>
      <c r="AX2818" s="0" t="s">
        <v>830</v>
      </c>
      <c r="AY2818" s="0" t="s">
        <v>14875</v>
      </c>
    </row>
    <row r="2819" customFormat="false" ht="15" hidden="false" customHeight="false" outlineLevel="0" collapsed="false">
      <c r="A2819" s="0" t="s">
        <v>14876</v>
      </c>
      <c r="B2819" s="0" t="s">
        <v>14855</v>
      </c>
      <c r="C2819" s="0" t="s">
        <v>14877</v>
      </c>
      <c r="E2819" s="1" t="s">
        <v>14877</v>
      </c>
      <c r="G2819" s="5" t="s">
        <v>14877</v>
      </c>
      <c r="H2819" s="5" t="s">
        <v>14878</v>
      </c>
      <c r="I2819" s="5"/>
      <c r="J2819" s="5"/>
      <c r="K2819" s="5"/>
      <c r="L2819" s="5"/>
      <c r="M2819" s="5"/>
      <c r="N2819" s="5"/>
      <c r="O2819" s="0" t="s">
        <v>14879</v>
      </c>
      <c r="P2819" s="0" t="s">
        <v>14880</v>
      </c>
      <c r="Q2819" s="0" t="s">
        <v>51</v>
      </c>
      <c r="R2819" s="0" t="s">
        <v>52</v>
      </c>
      <c r="S2819" s="0" t="n">
        <v>5.599</v>
      </c>
      <c r="T2819" s="0" t="n">
        <v>6420</v>
      </c>
      <c r="U2819" s="0" t="n">
        <v>6420</v>
      </c>
      <c r="X2819" s="0" t="n">
        <v>32</v>
      </c>
      <c r="Y2819" s="0" t="s">
        <v>67</v>
      </c>
      <c r="Z2819" s="0" t="n">
        <v>8411</v>
      </c>
      <c r="AA2819" s="0" t="s">
        <v>120</v>
      </c>
      <c r="AB2819" s="0" t="s">
        <v>56</v>
      </c>
      <c r="AC2819" s="0" t="s">
        <v>120</v>
      </c>
      <c r="AD2819" s="0" t="s">
        <v>830</v>
      </c>
      <c r="AG2819" s="6" t="n">
        <v>42460</v>
      </c>
      <c r="AH2819" s="0" t="n">
        <v>-3</v>
      </c>
      <c r="AI2819" s="0" t="n">
        <v>-3</v>
      </c>
      <c r="AJ2819" s="6" t="n">
        <v>42460</v>
      </c>
      <c r="AK2819" s="0" t="s">
        <v>56</v>
      </c>
      <c r="AM2819" s="0" t="n">
        <v>5.062</v>
      </c>
      <c r="AN2819" s="0" t="n">
        <v>5.763</v>
      </c>
      <c r="AO2819" s="0" t="s">
        <v>56</v>
      </c>
      <c r="AP2819" s="0" t="s">
        <v>56</v>
      </c>
      <c r="AQ2819" s="0" t="s">
        <v>70</v>
      </c>
      <c r="AR2819" s="0" t="s">
        <v>70</v>
      </c>
      <c r="AS2819" s="0" t="s">
        <v>67</v>
      </c>
      <c r="AT2819" s="0" t="n">
        <v>1055</v>
      </c>
      <c r="AU2819" s="0" t="n">
        <v>12</v>
      </c>
      <c r="AW2819" s="0" t="s">
        <v>830</v>
      </c>
      <c r="AX2819" s="0" t="s">
        <v>830</v>
      </c>
    </row>
    <row r="2820" customFormat="false" ht="15" hidden="false" customHeight="false" outlineLevel="0" collapsed="false">
      <c r="A2820" s="0" t="s">
        <v>14881</v>
      </c>
      <c r="B2820" s="0" t="s">
        <v>14855</v>
      </c>
      <c r="C2820" s="0" t="s">
        <v>14882</v>
      </c>
      <c r="E2820" s="1" t="s">
        <v>14882</v>
      </c>
      <c r="G2820" s="5" t="s">
        <v>14882</v>
      </c>
      <c r="H2820" s="5"/>
      <c r="I2820" s="5"/>
      <c r="J2820" s="5"/>
      <c r="K2820" s="5"/>
      <c r="L2820" s="5"/>
      <c r="M2820" s="5"/>
      <c r="N2820" s="5"/>
      <c r="O2820" s="0" t="s">
        <v>331</v>
      </c>
      <c r="P2820" s="0" t="s">
        <v>332</v>
      </c>
      <c r="Q2820" s="0" t="s">
        <v>51</v>
      </c>
      <c r="R2820" s="0" t="s">
        <v>52</v>
      </c>
      <c r="S2820" s="0" t="n">
        <v>2.506</v>
      </c>
      <c r="T2820" s="0" t="n">
        <v>2611</v>
      </c>
      <c r="U2820" s="0" t="n">
        <v>2611</v>
      </c>
      <c r="X2820" s="0" t="n">
        <v>8</v>
      </c>
      <c r="Y2820" s="0" t="s">
        <v>67</v>
      </c>
      <c r="Z2820" s="0" t="s">
        <v>120</v>
      </c>
      <c r="AA2820" s="0" t="s">
        <v>120</v>
      </c>
      <c r="AB2820" s="0" t="s">
        <v>54</v>
      </c>
      <c r="AC2820" s="0" t="s">
        <v>120</v>
      </c>
      <c r="AD2820" s="0" t="s">
        <v>830</v>
      </c>
      <c r="AG2820" s="6" t="n">
        <v>42369</v>
      </c>
      <c r="AH2820" s="0" t="n">
        <v>28</v>
      </c>
      <c r="AI2820" s="0" t="n">
        <v>31</v>
      </c>
      <c r="AJ2820" s="6" t="n">
        <v>42369</v>
      </c>
      <c r="AK2820" s="0" t="s">
        <v>56</v>
      </c>
      <c r="AM2820" s="0" t="n">
        <v>2.917</v>
      </c>
      <c r="AN2820" s="0" t="n">
        <v>3.176</v>
      </c>
      <c r="AO2820" s="0" t="n">
        <v>863</v>
      </c>
      <c r="AP2820" s="0" t="n">
        <v>1.146</v>
      </c>
      <c r="AQ2820" s="0" t="s">
        <v>189</v>
      </c>
      <c r="AR2820" s="0" t="s">
        <v>189</v>
      </c>
      <c r="AS2820" s="0" t="s">
        <v>67</v>
      </c>
      <c r="AT2820" s="0" t="n">
        <v>790</v>
      </c>
      <c r="AU2820" s="0" t="n">
        <v>4</v>
      </c>
      <c r="AV2820" s="0" t="s">
        <v>830</v>
      </c>
      <c r="AW2820" s="0" t="s">
        <v>4729</v>
      </c>
      <c r="AX2820" s="0" t="s">
        <v>830</v>
      </c>
      <c r="AY2820" s="0" t="s">
        <v>1164</v>
      </c>
    </row>
    <row r="2821" customFormat="false" ht="15" hidden="false" customHeight="false" outlineLevel="0" collapsed="false">
      <c r="A2821" s="0" t="s">
        <v>14883</v>
      </c>
      <c r="B2821" s="0" t="s">
        <v>14855</v>
      </c>
      <c r="C2821" s="0" t="s">
        <v>14884</v>
      </c>
      <c r="E2821" s="1" t="s">
        <v>14884</v>
      </c>
      <c r="G2821" s="5" t="s">
        <v>14884</v>
      </c>
      <c r="H2821" s="5"/>
      <c r="I2821" s="5"/>
      <c r="J2821" s="5"/>
      <c r="K2821" s="5"/>
      <c r="L2821" s="5"/>
      <c r="M2821" s="5"/>
      <c r="N2821" s="5"/>
      <c r="O2821" s="0" t="s">
        <v>14885</v>
      </c>
      <c r="P2821" s="0" t="s">
        <v>14886</v>
      </c>
      <c r="Q2821" s="0" t="s">
        <v>51</v>
      </c>
      <c r="R2821" s="0" t="s">
        <v>52</v>
      </c>
      <c r="S2821" s="0" t="n">
        <v>294</v>
      </c>
      <c r="T2821" s="0" t="n">
        <v>2042</v>
      </c>
      <c r="U2821" s="0" t="n">
        <v>2042</v>
      </c>
      <c r="X2821" s="0" t="n">
        <v>0</v>
      </c>
      <c r="Y2821" s="0" t="s">
        <v>67</v>
      </c>
      <c r="Z2821" s="0" t="s">
        <v>120</v>
      </c>
      <c r="AA2821" s="0" t="s">
        <v>120</v>
      </c>
      <c r="AB2821" s="0" t="s">
        <v>54</v>
      </c>
      <c r="AC2821" s="0" t="s">
        <v>120</v>
      </c>
      <c r="AD2821" s="0" t="s">
        <v>830</v>
      </c>
      <c r="AG2821" s="6" t="n">
        <v>42551</v>
      </c>
      <c r="AH2821" s="0" t="n">
        <v>54</v>
      </c>
      <c r="AI2821" s="0" t="n">
        <v>60</v>
      </c>
      <c r="AJ2821" s="6" t="n">
        <v>42551</v>
      </c>
      <c r="AK2821" s="0" t="s">
        <v>56</v>
      </c>
      <c r="AM2821" s="0" t="n">
        <v>102</v>
      </c>
      <c r="AN2821" s="0" t="n">
        <v>113</v>
      </c>
      <c r="AO2821" s="0" t="s">
        <v>56</v>
      </c>
      <c r="AP2821" s="0" t="s">
        <v>56</v>
      </c>
      <c r="AQ2821" s="0" t="s">
        <v>70</v>
      </c>
      <c r="AR2821" s="0" t="s">
        <v>70</v>
      </c>
      <c r="AS2821" s="0" t="s">
        <v>67</v>
      </c>
      <c r="AT2821" s="0" t="n">
        <v>69</v>
      </c>
      <c r="AU2821" s="0" t="n">
        <v>0</v>
      </c>
      <c r="AV2821" s="0" t="s">
        <v>830</v>
      </c>
      <c r="AX2821" s="0" t="s">
        <v>830</v>
      </c>
    </row>
    <row r="2822" customFormat="false" ht="15" hidden="false" customHeight="false" outlineLevel="0" collapsed="false">
      <c r="A2822" s="0" t="s">
        <v>14887</v>
      </c>
      <c r="B2822" s="0" t="s">
        <v>14855</v>
      </c>
      <c r="C2822" s="0" t="s">
        <v>14888</v>
      </c>
      <c r="E2822" s="1" t="s">
        <v>14888</v>
      </c>
      <c r="G2822" s="5" t="s">
        <v>14888</v>
      </c>
      <c r="H2822" s="5"/>
      <c r="I2822" s="5"/>
      <c r="J2822" s="5"/>
      <c r="K2822" s="5"/>
      <c r="L2822" s="5"/>
      <c r="M2822" s="5"/>
      <c r="N2822" s="5"/>
      <c r="O2822" s="0" t="s">
        <v>14888</v>
      </c>
      <c r="P2822" s="0" t="s">
        <v>14889</v>
      </c>
      <c r="Q2822" s="0" t="s">
        <v>51</v>
      </c>
      <c r="R2822" s="0" t="s">
        <v>52</v>
      </c>
      <c r="S2822" s="0" t="n">
        <v>24.419</v>
      </c>
      <c r="T2822" s="0" t="n">
        <v>2612</v>
      </c>
      <c r="U2822" s="0" t="n">
        <v>2612</v>
      </c>
      <c r="V2822" s="0" t="n">
        <v>2611</v>
      </c>
      <c r="W2822" s="0" t="s">
        <v>14890</v>
      </c>
      <c r="X2822" s="0" t="n">
        <v>879</v>
      </c>
      <c r="Y2822" s="0" t="s">
        <v>53</v>
      </c>
      <c r="Z2822" s="0" t="n">
        <v>2612</v>
      </c>
      <c r="AA2822" s="0" t="s">
        <v>54</v>
      </c>
      <c r="AB2822" s="0" t="s">
        <v>54</v>
      </c>
      <c r="AC2822" s="0" t="n">
        <v>150</v>
      </c>
      <c r="AD2822" s="0" t="s">
        <v>830</v>
      </c>
      <c r="AG2822" s="6" t="n">
        <v>42460</v>
      </c>
      <c r="AH2822" s="0" t="n">
        <v>390</v>
      </c>
      <c r="AI2822" s="0" t="n">
        <v>444</v>
      </c>
      <c r="AJ2822" s="6" t="n">
        <v>42460</v>
      </c>
      <c r="AK2822" s="0" t="n">
        <v>150</v>
      </c>
      <c r="AL2822" s="6" t="n">
        <v>42460</v>
      </c>
      <c r="AM2822" s="0" t="n">
        <v>10.878</v>
      </c>
      <c r="AN2822" s="0" t="n">
        <v>12.385</v>
      </c>
      <c r="AO2822" s="0" t="n">
        <v>8.048</v>
      </c>
      <c r="AP2822" s="0" t="n">
        <v>8.993</v>
      </c>
      <c r="AQ2822" s="0" t="s">
        <v>674</v>
      </c>
      <c r="AR2822" s="0" t="s">
        <v>58</v>
      </c>
      <c r="AS2822" s="0" t="s">
        <v>53</v>
      </c>
      <c r="AT2822" s="0" t="n">
        <v>574</v>
      </c>
      <c r="AU2822" s="0" t="n">
        <v>588</v>
      </c>
      <c r="AX2822" s="0" t="s">
        <v>830</v>
      </c>
      <c r="AY2822" s="0" t="s">
        <v>14891</v>
      </c>
    </row>
    <row r="2823" customFormat="false" ht="15" hidden="false" customHeight="false" outlineLevel="0" collapsed="false">
      <c r="A2823" s="0" t="s">
        <v>14892</v>
      </c>
      <c r="B2823" s="0" t="s">
        <v>14855</v>
      </c>
      <c r="C2823" s="0" t="s">
        <v>14893</v>
      </c>
      <c r="E2823" s="1" t="s">
        <v>14893</v>
      </c>
      <c r="G2823" s="5" t="s">
        <v>14893</v>
      </c>
      <c r="H2823" s="5" t="s">
        <v>14894</v>
      </c>
      <c r="I2823" s="5"/>
      <c r="J2823" s="5"/>
      <c r="K2823" s="5"/>
      <c r="L2823" s="5"/>
      <c r="M2823" s="5"/>
      <c r="N2823" s="5"/>
      <c r="O2823" s="0" t="s">
        <v>14879</v>
      </c>
      <c r="P2823" s="0" t="s">
        <v>14880</v>
      </c>
      <c r="Q2823" s="0" t="s">
        <v>51</v>
      </c>
      <c r="R2823" s="0" t="s">
        <v>52</v>
      </c>
      <c r="S2823" s="0" t="n">
        <v>476</v>
      </c>
      <c r="T2823" s="0" t="n">
        <v>7022</v>
      </c>
      <c r="U2823" s="0" t="n">
        <v>7022</v>
      </c>
      <c r="V2823" s="0" t="n">
        <v>6420</v>
      </c>
      <c r="X2823" s="0" t="n">
        <v>33</v>
      </c>
      <c r="Y2823" s="0" t="s">
        <v>67</v>
      </c>
      <c r="Z2823" s="0" t="n">
        <v>8411</v>
      </c>
      <c r="AA2823" s="0" t="s">
        <v>120</v>
      </c>
      <c r="AB2823" s="0" t="s">
        <v>56</v>
      </c>
      <c r="AC2823" s="0" t="s">
        <v>120</v>
      </c>
      <c r="AD2823" s="0" t="s">
        <v>830</v>
      </c>
      <c r="AG2823" s="6" t="n">
        <v>42460</v>
      </c>
      <c r="AH2823" s="0" t="n">
        <v>29</v>
      </c>
      <c r="AI2823" s="0" t="n">
        <v>33</v>
      </c>
      <c r="AJ2823" s="6" t="n">
        <v>42460</v>
      </c>
      <c r="AK2823" s="0" t="s">
        <v>56</v>
      </c>
      <c r="AM2823" s="0" t="n">
        <v>452</v>
      </c>
      <c r="AN2823" s="0" t="n">
        <v>515</v>
      </c>
      <c r="AO2823" s="0" t="s">
        <v>56</v>
      </c>
      <c r="AP2823" s="0" t="s">
        <v>56</v>
      </c>
      <c r="AQ2823" s="0" t="s">
        <v>70</v>
      </c>
      <c r="AR2823" s="0" t="s">
        <v>70</v>
      </c>
      <c r="AS2823" s="0" t="s">
        <v>67</v>
      </c>
      <c r="AT2823" s="0" t="n">
        <v>1055</v>
      </c>
      <c r="AU2823" s="0" t="n">
        <v>6</v>
      </c>
      <c r="AX2823" s="0" t="s">
        <v>830</v>
      </c>
      <c r="AY2823" s="0" t="s">
        <v>14895</v>
      </c>
    </row>
    <row r="2824" customFormat="false" ht="15" hidden="false" customHeight="false" outlineLevel="0" collapsed="false">
      <c r="A2824" s="0" t="s">
        <v>14896</v>
      </c>
      <c r="B2824" s="0" t="s">
        <v>14855</v>
      </c>
      <c r="C2824" s="0" t="s">
        <v>14897</v>
      </c>
      <c r="E2824" s="1" t="s">
        <v>14897</v>
      </c>
      <c r="G2824" s="5" t="s">
        <v>14897</v>
      </c>
      <c r="H2824" s="5"/>
      <c r="I2824" s="5"/>
      <c r="J2824" s="5"/>
      <c r="K2824" s="5"/>
      <c r="L2824" s="5"/>
      <c r="M2824" s="5"/>
      <c r="N2824" s="5"/>
      <c r="O2824" s="0" t="s">
        <v>14879</v>
      </c>
      <c r="P2824" s="0" t="s">
        <v>14880</v>
      </c>
      <c r="Q2824" s="0" t="s">
        <v>51</v>
      </c>
      <c r="R2824" s="0" t="s">
        <v>52</v>
      </c>
      <c r="S2824" s="0" t="n">
        <v>4.668</v>
      </c>
      <c r="T2824" s="0" t="n">
        <v>7112</v>
      </c>
      <c r="U2824" s="0" t="n">
        <v>7112</v>
      </c>
      <c r="V2824" s="0" t="n">
        <v>6420</v>
      </c>
      <c r="X2824" s="0" t="n">
        <v>331</v>
      </c>
      <c r="Y2824" s="0" t="s">
        <v>67</v>
      </c>
      <c r="Z2824" s="0" t="n">
        <v>8411</v>
      </c>
      <c r="AA2824" s="0" t="s">
        <v>120</v>
      </c>
      <c r="AB2824" s="0" t="s">
        <v>56</v>
      </c>
      <c r="AC2824" s="0" t="s">
        <v>120</v>
      </c>
      <c r="AD2824" s="0" t="s">
        <v>830</v>
      </c>
      <c r="AG2824" s="6" t="n">
        <v>42735</v>
      </c>
      <c r="AH2824" s="0" t="n">
        <v>318</v>
      </c>
      <c r="AI2824" s="0" t="n">
        <v>335</v>
      </c>
      <c r="AJ2824" s="6" t="n">
        <v>42735</v>
      </c>
      <c r="AK2824" s="0" t="n">
        <v>21.974</v>
      </c>
      <c r="AL2824" s="6" t="n">
        <v>42735</v>
      </c>
      <c r="AM2824" s="0" t="n">
        <v>5.487</v>
      </c>
      <c r="AN2824" s="0" t="n">
        <v>5.784</v>
      </c>
      <c r="AO2824" s="0" t="n">
        <v>7.468</v>
      </c>
      <c r="AP2824" s="0" t="n">
        <v>8.344</v>
      </c>
      <c r="AQ2824" s="0" t="s">
        <v>506</v>
      </c>
      <c r="AR2824" s="0" t="s">
        <v>58</v>
      </c>
      <c r="AS2824" s="0" t="s">
        <v>67</v>
      </c>
      <c r="AT2824" s="0" t="n">
        <v>1055</v>
      </c>
      <c r="AU2824" s="0" t="n">
        <v>35</v>
      </c>
      <c r="AX2824" s="0" t="s">
        <v>830</v>
      </c>
      <c r="AY2824" s="0" t="s">
        <v>14898</v>
      </c>
    </row>
    <row r="2825" customFormat="false" ht="15" hidden="false" customHeight="false" outlineLevel="0" collapsed="false">
      <c r="A2825" s="0" t="s">
        <v>14899</v>
      </c>
      <c r="B2825" s="0" t="s">
        <v>14855</v>
      </c>
      <c r="C2825" s="0" t="s">
        <v>14900</v>
      </c>
      <c r="E2825" s="1" t="s">
        <v>14900</v>
      </c>
      <c r="G2825" s="5" t="s">
        <v>14900</v>
      </c>
      <c r="H2825" s="5" t="s">
        <v>14901</v>
      </c>
      <c r="I2825" s="5" t="s">
        <v>14902</v>
      </c>
      <c r="J2825" s="5"/>
      <c r="K2825" s="5"/>
      <c r="L2825" s="5"/>
      <c r="M2825" s="5"/>
      <c r="N2825" s="5"/>
      <c r="Q2825" s="0" t="s">
        <v>51</v>
      </c>
      <c r="R2825" s="0" t="s">
        <v>52</v>
      </c>
      <c r="S2825" s="0" t="n">
        <v>4.135</v>
      </c>
      <c r="T2825" s="0" t="n">
        <v>4690</v>
      </c>
      <c r="U2825" s="0" t="n">
        <v>4690</v>
      </c>
      <c r="X2825" s="0" t="n">
        <v>3</v>
      </c>
      <c r="Y2825" s="0" t="s">
        <v>298</v>
      </c>
      <c r="AD2825" s="0" t="s">
        <v>830</v>
      </c>
      <c r="AG2825" s="6" t="n">
        <v>42369</v>
      </c>
      <c r="AH2825" s="0" t="n">
        <v>-32</v>
      </c>
      <c r="AI2825" s="0" t="n">
        <v>-35</v>
      </c>
      <c r="AJ2825" s="6" t="n">
        <v>42369</v>
      </c>
      <c r="AK2825" s="0" t="s">
        <v>56</v>
      </c>
      <c r="AM2825" s="0" t="n">
        <v>885</v>
      </c>
      <c r="AN2825" s="0" t="n">
        <v>963</v>
      </c>
      <c r="AO2825" s="0" t="s">
        <v>56</v>
      </c>
      <c r="AP2825" s="0" t="s">
        <v>56</v>
      </c>
      <c r="AQ2825" s="0" t="s">
        <v>70</v>
      </c>
      <c r="AR2825" s="0" t="s">
        <v>70</v>
      </c>
      <c r="AS2825" s="0" t="s">
        <v>298</v>
      </c>
      <c r="AT2825" s="0" t="n">
        <v>0</v>
      </c>
      <c r="AU2825" s="0" t="n">
        <v>1</v>
      </c>
      <c r="AV2825" s="0" t="s">
        <v>14903</v>
      </c>
      <c r="AW2825" s="0" t="s">
        <v>14904</v>
      </c>
      <c r="AX2825" s="0" t="s">
        <v>830</v>
      </c>
      <c r="AY2825" s="0" t="s">
        <v>14904</v>
      </c>
    </row>
    <row r="2826" customFormat="false" ht="15" hidden="false" customHeight="false" outlineLevel="0" collapsed="false">
      <c r="A2826" s="0" t="s">
        <v>14905</v>
      </c>
      <c r="B2826" s="0" t="s">
        <v>14855</v>
      </c>
      <c r="C2826" s="0" t="s">
        <v>14906</v>
      </c>
      <c r="E2826" s="1" t="s">
        <v>14906</v>
      </c>
      <c r="G2826" s="5" t="s">
        <v>14906</v>
      </c>
      <c r="H2826" s="5" t="s">
        <v>14907</v>
      </c>
      <c r="I2826" s="5"/>
      <c r="J2826" s="5"/>
      <c r="K2826" s="5"/>
      <c r="L2826" s="5"/>
      <c r="M2826" s="5"/>
      <c r="N2826" s="5"/>
      <c r="O2826" s="0" t="s">
        <v>14908</v>
      </c>
      <c r="P2826" s="0" t="s">
        <v>14909</v>
      </c>
      <c r="Q2826" s="0" t="s">
        <v>51</v>
      </c>
      <c r="R2826" s="0" t="s">
        <v>52</v>
      </c>
      <c r="S2826" s="0" t="n">
        <v>312</v>
      </c>
      <c r="T2826" s="0" t="n">
        <v>7219</v>
      </c>
      <c r="U2826" s="0" t="n">
        <v>7219</v>
      </c>
      <c r="V2826" s="0" t="n">
        <v>4651</v>
      </c>
      <c r="X2826" s="0" t="n">
        <v>6</v>
      </c>
      <c r="Y2826" s="0" t="s">
        <v>67</v>
      </c>
      <c r="AA2826" s="0" t="s">
        <v>54</v>
      </c>
      <c r="AB2826" s="0" t="s">
        <v>54</v>
      </c>
      <c r="AD2826" s="0" t="s">
        <v>830</v>
      </c>
      <c r="AG2826" s="6" t="n">
        <v>42369</v>
      </c>
      <c r="AH2826" s="0" t="n">
        <v>-14</v>
      </c>
      <c r="AI2826" s="0" t="n">
        <v>-15</v>
      </c>
      <c r="AJ2826" s="6" t="n">
        <v>42369</v>
      </c>
      <c r="AK2826" s="0" t="s">
        <v>56</v>
      </c>
      <c r="AM2826" s="0" t="n">
        <v>155</v>
      </c>
      <c r="AN2826" s="0" t="n">
        <v>168</v>
      </c>
      <c r="AO2826" s="0" t="s">
        <v>56</v>
      </c>
      <c r="AP2826" s="0" t="s">
        <v>56</v>
      </c>
      <c r="AQ2826" s="0" t="s">
        <v>70</v>
      </c>
      <c r="AR2826" s="0" t="s">
        <v>70</v>
      </c>
      <c r="AS2826" s="0" t="s">
        <v>67</v>
      </c>
      <c r="AT2826" s="0" t="n">
        <v>3</v>
      </c>
      <c r="AU2826" s="0" t="n">
        <v>6</v>
      </c>
      <c r="AW2826" s="0" t="s">
        <v>830</v>
      </c>
      <c r="AX2826" s="0" t="s">
        <v>830</v>
      </c>
    </row>
    <row r="2827" customFormat="false" ht="15" hidden="false" customHeight="false" outlineLevel="0" collapsed="false">
      <c r="A2827" s="0" t="s">
        <v>14910</v>
      </c>
      <c r="B2827" s="0" t="s">
        <v>14855</v>
      </c>
      <c r="C2827" s="0" t="s">
        <v>14911</v>
      </c>
      <c r="E2827" s="1" t="s">
        <v>14911</v>
      </c>
      <c r="G2827" s="5" t="s">
        <v>14911</v>
      </c>
      <c r="H2827" s="5"/>
      <c r="I2827" s="5"/>
      <c r="J2827" s="5"/>
      <c r="K2827" s="5"/>
      <c r="L2827" s="5"/>
      <c r="M2827" s="5"/>
      <c r="N2827" s="5"/>
      <c r="Q2827" s="0" t="s">
        <v>51</v>
      </c>
      <c r="R2827" s="0" t="s">
        <v>52</v>
      </c>
      <c r="S2827" s="0" t="n">
        <v>13.267</v>
      </c>
      <c r="T2827" s="0" t="n">
        <v>2611</v>
      </c>
      <c r="U2827" s="0" t="n">
        <v>2611</v>
      </c>
      <c r="W2827" s="0" t="s">
        <v>14912</v>
      </c>
      <c r="X2827" s="0" t="n">
        <v>0</v>
      </c>
      <c r="Y2827" s="0" t="s">
        <v>120</v>
      </c>
      <c r="AD2827" s="0" t="s">
        <v>830</v>
      </c>
      <c r="AG2827" s="6" t="n">
        <v>42673</v>
      </c>
      <c r="AH2827" s="0" t="n">
        <v>-1.589</v>
      </c>
      <c r="AI2827" s="0" t="n">
        <v>-1.739</v>
      </c>
      <c r="AJ2827" s="6" t="n">
        <v>42673</v>
      </c>
      <c r="AK2827" s="0" t="n">
        <v>15.7</v>
      </c>
      <c r="AL2827" s="6" t="n">
        <v>42673</v>
      </c>
      <c r="AM2827" s="0" t="n">
        <v>45.648</v>
      </c>
      <c r="AN2827" s="0" t="n">
        <v>49.966</v>
      </c>
      <c r="AO2827" s="0" t="n">
        <v>88.334</v>
      </c>
      <c r="AP2827" s="0" t="n">
        <v>98.7</v>
      </c>
      <c r="AQ2827" s="0" t="s">
        <v>674</v>
      </c>
      <c r="AR2827" s="0" t="s">
        <v>58</v>
      </c>
      <c r="AS2827" s="0" t="s">
        <v>120</v>
      </c>
      <c r="AT2827" s="0" t="n">
        <v>0</v>
      </c>
      <c r="AU2827" s="0" t="n">
        <v>0</v>
      </c>
      <c r="AV2827" s="0" t="s">
        <v>830</v>
      </c>
      <c r="AX2827" s="0" t="s">
        <v>830</v>
      </c>
    </row>
    <row r="2828" customFormat="false" ht="15" hidden="false" customHeight="false" outlineLevel="0" collapsed="false">
      <c r="A2828" s="0" t="s">
        <v>14913</v>
      </c>
      <c r="B2828" s="0" t="s">
        <v>14914</v>
      </c>
      <c r="C2828" s="0" t="s">
        <v>14915</v>
      </c>
      <c r="E2828" s="1" t="s">
        <v>14915</v>
      </c>
      <c r="G2828" s="5" t="s">
        <v>14915</v>
      </c>
      <c r="H2828" s="5" t="s">
        <v>14916</v>
      </c>
      <c r="I2828" s="5"/>
      <c r="J2828" s="5"/>
      <c r="K2828" s="5"/>
      <c r="L2828" s="5"/>
      <c r="M2828" s="5"/>
      <c r="N2828" s="5"/>
      <c r="O2828" s="0" t="s">
        <v>14917</v>
      </c>
      <c r="P2828" s="0" t="s">
        <v>14918</v>
      </c>
      <c r="Q2828" s="0" t="s">
        <v>718</v>
      </c>
      <c r="R2828" s="0" t="s">
        <v>52</v>
      </c>
      <c r="S2828" s="0" t="n">
        <v>4</v>
      </c>
      <c r="T2828" s="0" t="n">
        <v>6420</v>
      </c>
      <c r="U2828" s="0" t="n">
        <v>6420</v>
      </c>
      <c r="X2828" s="0" t="n">
        <v>85</v>
      </c>
      <c r="Y2828" s="0" t="s">
        <v>67</v>
      </c>
      <c r="Z2828" s="0" t="n">
        <v>6420</v>
      </c>
      <c r="AA2828" s="0" t="s">
        <v>14919</v>
      </c>
      <c r="AB2828" s="0" t="s">
        <v>56</v>
      </c>
      <c r="AD2828" s="0" t="s">
        <v>14920</v>
      </c>
      <c r="AG2828" s="6" t="n">
        <v>42369</v>
      </c>
      <c r="AH2828" s="0" t="n">
        <v>8</v>
      </c>
      <c r="AI2828" s="0" t="n">
        <v>9</v>
      </c>
      <c r="AJ2828" s="6" t="n">
        <v>42369</v>
      </c>
      <c r="AK2828" s="0" t="n">
        <v>15</v>
      </c>
      <c r="AL2828" s="6" t="n">
        <v>42369</v>
      </c>
      <c r="AM2828" s="0" t="n">
        <v>110</v>
      </c>
      <c r="AN2828" s="0" t="n">
        <v>120</v>
      </c>
      <c r="AO2828" s="0" t="n">
        <v>172</v>
      </c>
      <c r="AP2828" s="0" t="n">
        <v>254</v>
      </c>
      <c r="AQ2828" s="0" t="s">
        <v>189</v>
      </c>
      <c r="AR2828" s="0" t="s">
        <v>189</v>
      </c>
      <c r="AS2828" s="0" t="s">
        <v>67</v>
      </c>
      <c r="AT2828" s="0" t="n">
        <v>27</v>
      </c>
      <c r="AU2828" s="0" t="n">
        <v>15</v>
      </c>
      <c r="AX2828" s="0" t="s">
        <v>4223</v>
      </c>
    </row>
    <row r="2829" customFormat="false" ht="15" hidden="false" customHeight="false" outlineLevel="0" collapsed="false">
      <c r="A2829" s="0" t="s">
        <v>14921</v>
      </c>
      <c r="B2829" s="0" t="s">
        <v>14914</v>
      </c>
      <c r="C2829" s="0" t="s">
        <v>14922</v>
      </c>
      <c r="E2829" s="1" t="s">
        <v>14922</v>
      </c>
      <c r="G2829" s="5" t="s">
        <v>14922</v>
      </c>
      <c r="H2829" s="5"/>
      <c r="I2829" s="5"/>
      <c r="J2829" s="5"/>
      <c r="K2829" s="5"/>
      <c r="L2829" s="5"/>
      <c r="M2829" s="5"/>
      <c r="N2829" s="5"/>
      <c r="O2829" s="0" t="s">
        <v>14922</v>
      </c>
      <c r="P2829" s="0" t="s">
        <v>14923</v>
      </c>
      <c r="Q2829" s="0" t="s">
        <v>51</v>
      </c>
      <c r="R2829" s="0" t="s">
        <v>52</v>
      </c>
      <c r="S2829" s="0" t="n">
        <v>1.245</v>
      </c>
      <c r="T2829" s="0" t="n">
        <v>2120</v>
      </c>
      <c r="U2829" s="0" t="n">
        <v>2120</v>
      </c>
      <c r="V2829" s="0" t="n">
        <v>2110</v>
      </c>
      <c r="X2829" s="0" t="n">
        <v>66</v>
      </c>
      <c r="Y2829" s="0" t="s">
        <v>53</v>
      </c>
      <c r="Z2829" s="0" t="n">
        <v>2120</v>
      </c>
      <c r="AA2829" s="0" t="s">
        <v>54</v>
      </c>
      <c r="AB2829" s="0" t="s">
        <v>54</v>
      </c>
      <c r="AC2829" s="0" t="n">
        <v>10.889</v>
      </c>
      <c r="AD2829" s="0" t="s">
        <v>14924</v>
      </c>
      <c r="AG2829" s="6" t="n">
        <v>42735</v>
      </c>
      <c r="AH2829" s="0" t="n">
        <v>108</v>
      </c>
      <c r="AI2829" s="0" t="n">
        <v>114</v>
      </c>
      <c r="AJ2829" s="6" t="n">
        <v>42735</v>
      </c>
      <c r="AK2829" s="0" t="n">
        <v>10.889</v>
      </c>
      <c r="AL2829" s="6" t="n">
        <v>42735</v>
      </c>
      <c r="AM2829" s="0" t="n">
        <v>1.912</v>
      </c>
      <c r="AN2829" s="0" t="n">
        <v>2.015</v>
      </c>
      <c r="AO2829" s="0" t="n">
        <v>1.832</v>
      </c>
      <c r="AP2829" s="0" t="n">
        <v>2.048</v>
      </c>
      <c r="AQ2829" s="0" t="s">
        <v>14925</v>
      </c>
      <c r="AR2829" s="0" t="s">
        <v>58</v>
      </c>
      <c r="AS2829" s="0" t="s">
        <v>53</v>
      </c>
      <c r="AT2829" s="0" t="n">
        <v>39</v>
      </c>
      <c r="AU2829" s="0" t="n">
        <v>43</v>
      </c>
      <c r="AV2829" s="0" t="s">
        <v>4223</v>
      </c>
      <c r="AX2829" s="0" t="s">
        <v>4223</v>
      </c>
      <c r="AY2829" s="0" t="s">
        <v>14926</v>
      </c>
    </row>
    <row r="2830" customFormat="false" ht="15" hidden="false" customHeight="false" outlineLevel="0" collapsed="false">
      <c r="A2830" s="0" t="s">
        <v>14927</v>
      </c>
      <c r="B2830" s="0" t="s">
        <v>14914</v>
      </c>
      <c r="C2830" s="0" t="s">
        <v>14928</v>
      </c>
      <c r="E2830" s="1" t="s">
        <v>14928</v>
      </c>
      <c r="G2830" s="5" t="s">
        <v>14928</v>
      </c>
      <c r="H2830" s="5" t="s">
        <v>14929</v>
      </c>
      <c r="I2830" s="5"/>
      <c r="J2830" s="5"/>
      <c r="K2830" s="5"/>
      <c r="L2830" s="5"/>
      <c r="M2830" s="5"/>
      <c r="N2830" s="5"/>
      <c r="O2830" s="0" t="s">
        <v>14930</v>
      </c>
      <c r="P2830" s="0" t="s">
        <v>14931</v>
      </c>
      <c r="Q2830" s="0" t="s">
        <v>415</v>
      </c>
      <c r="R2830" s="0" t="s">
        <v>52</v>
      </c>
      <c r="S2830" s="0" t="n">
        <v>10</v>
      </c>
      <c r="T2830" s="0" t="n">
        <v>6530</v>
      </c>
      <c r="U2830" s="0" t="n">
        <v>6530</v>
      </c>
      <c r="X2830" s="0" t="n">
        <v>983</v>
      </c>
      <c r="Y2830" s="0" t="s">
        <v>67</v>
      </c>
      <c r="Z2830" s="0" t="n">
        <v>8411</v>
      </c>
      <c r="AA2830" s="0" t="s">
        <v>54</v>
      </c>
      <c r="AB2830" s="0" t="s">
        <v>54</v>
      </c>
      <c r="AC2830" s="0" t="s">
        <v>120</v>
      </c>
      <c r="AD2830" s="0" t="s">
        <v>14920</v>
      </c>
      <c r="AG2830" s="6" t="n">
        <v>42369</v>
      </c>
      <c r="AH2830" s="0" t="n">
        <v>38</v>
      </c>
      <c r="AI2830" s="0" t="n">
        <v>41</v>
      </c>
      <c r="AJ2830" s="6" t="n">
        <v>42369</v>
      </c>
      <c r="AK2830" s="0" t="n">
        <v>59</v>
      </c>
      <c r="AL2830" s="6" t="n">
        <v>42369</v>
      </c>
      <c r="AM2830" s="0" t="n">
        <v>965</v>
      </c>
      <c r="AN2830" s="0" t="n">
        <v>1.05</v>
      </c>
      <c r="AO2830" s="0" t="s">
        <v>56</v>
      </c>
      <c r="AP2830" s="0" t="s">
        <v>56</v>
      </c>
      <c r="AQ2830" s="0" t="s">
        <v>70</v>
      </c>
      <c r="AR2830" s="0" t="s">
        <v>70</v>
      </c>
      <c r="AS2830" s="0" t="s">
        <v>67</v>
      </c>
      <c r="AT2830" s="0" t="n">
        <v>371</v>
      </c>
      <c r="AU2830" s="0" t="n">
        <v>51</v>
      </c>
      <c r="AX2830" s="0" t="s">
        <v>4223</v>
      </c>
    </row>
    <row r="2831" customFormat="false" ht="15" hidden="false" customHeight="false" outlineLevel="0" collapsed="false">
      <c r="A2831" s="0" t="s">
        <v>14932</v>
      </c>
      <c r="B2831" s="0" t="s">
        <v>14933</v>
      </c>
      <c r="C2831" s="0" t="s">
        <v>14934</v>
      </c>
      <c r="E2831" s="1" t="s">
        <v>14934</v>
      </c>
      <c r="G2831" s="5" t="s">
        <v>14934</v>
      </c>
      <c r="H2831" s="5"/>
      <c r="I2831" s="5"/>
      <c r="J2831" s="5"/>
      <c r="K2831" s="5"/>
      <c r="L2831" s="5"/>
      <c r="M2831" s="5"/>
      <c r="N2831" s="5"/>
      <c r="O2831" s="0" t="s">
        <v>14935</v>
      </c>
      <c r="P2831" s="0" t="s">
        <v>14936</v>
      </c>
      <c r="Q2831" s="0" t="s">
        <v>51</v>
      </c>
      <c r="R2831" s="0" t="s">
        <v>119</v>
      </c>
      <c r="S2831" s="0" t="s">
        <v>56</v>
      </c>
      <c r="T2831" s="0" t="n">
        <v>8623</v>
      </c>
      <c r="U2831" s="0" t="n">
        <v>8623</v>
      </c>
      <c r="X2831" s="0" t="n">
        <v>0</v>
      </c>
      <c r="Y2831" s="0" t="s">
        <v>67</v>
      </c>
      <c r="Z2831" s="0" t="s">
        <v>120</v>
      </c>
      <c r="AA2831" s="0" t="s">
        <v>6473</v>
      </c>
      <c r="AB2831" s="0" t="s">
        <v>56</v>
      </c>
      <c r="AC2831" s="0" t="s">
        <v>120</v>
      </c>
      <c r="AD2831" s="0" t="s">
        <v>14937</v>
      </c>
      <c r="AH2831" s="0" t="s">
        <v>56</v>
      </c>
      <c r="AI2831" s="0" t="s">
        <v>56</v>
      </c>
      <c r="AK2831" s="0" t="s">
        <v>56</v>
      </c>
      <c r="AM2831" s="0" t="s">
        <v>56</v>
      </c>
      <c r="AN2831" s="0" t="s">
        <v>56</v>
      </c>
      <c r="AO2831" s="0" t="s">
        <v>56</v>
      </c>
      <c r="AP2831" s="0" t="s">
        <v>56</v>
      </c>
      <c r="AQ2831" s="0" t="s">
        <v>70</v>
      </c>
      <c r="AR2831" s="0" t="s">
        <v>70</v>
      </c>
      <c r="AS2831" s="0" t="s">
        <v>67</v>
      </c>
      <c r="AT2831" s="0" t="n">
        <v>2</v>
      </c>
      <c r="AU2831" s="0" t="n">
        <v>0</v>
      </c>
      <c r="AX2831" s="0" t="s">
        <v>14938</v>
      </c>
    </row>
    <row r="2832" customFormat="false" ht="15" hidden="false" customHeight="false" outlineLevel="0" collapsed="false">
      <c r="A2832" s="0" t="s">
        <v>14939</v>
      </c>
      <c r="B2832" s="0" t="s">
        <v>14933</v>
      </c>
      <c r="C2832" s="0" t="s">
        <v>14940</v>
      </c>
      <c r="E2832" s="1" t="s">
        <v>14940</v>
      </c>
      <c r="G2832" s="5" t="s">
        <v>14940</v>
      </c>
      <c r="H2832" s="5" t="s">
        <v>14941</v>
      </c>
      <c r="I2832" s="5"/>
      <c r="J2832" s="5"/>
      <c r="K2832" s="5"/>
      <c r="L2832" s="5"/>
      <c r="M2832" s="5"/>
      <c r="N2832" s="5"/>
      <c r="Q2832" s="0" t="s">
        <v>51</v>
      </c>
      <c r="R2832" s="0" t="s">
        <v>126</v>
      </c>
      <c r="S2832" s="0" t="n">
        <v>2</v>
      </c>
      <c r="T2832" s="0" t="n">
        <v>4754</v>
      </c>
      <c r="U2832" s="0" t="n">
        <v>4754</v>
      </c>
      <c r="X2832" s="0" t="n">
        <v>0</v>
      </c>
      <c r="Y2832" s="0" t="s">
        <v>77</v>
      </c>
      <c r="AD2832" s="0" t="s">
        <v>14942</v>
      </c>
      <c r="AG2832" s="6" t="n">
        <v>40908</v>
      </c>
      <c r="AH2832" s="0" t="n">
        <v>0</v>
      </c>
      <c r="AI2832" s="0" t="n">
        <v>0</v>
      </c>
      <c r="AJ2832" s="6" t="n">
        <v>40908</v>
      </c>
      <c r="AK2832" s="0" t="n">
        <v>5</v>
      </c>
      <c r="AL2832" s="0" t="n">
        <v>2013</v>
      </c>
      <c r="AM2832" s="0" t="n">
        <v>1</v>
      </c>
      <c r="AN2832" s="0" t="n">
        <v>1</v>
      </c>
      <c r="AO2832" s="0" t="s">
        <v>56</v>
      </c>
      <c r="AP2832" s="0" t="s">
        <v>56</v>
      </c>
      <c r="AQ2832" s="0" t="s">
        <v>70</v>
      </c>
      <c r="AR2832" s="0" t="s">
        <v>70</v>
      </c>
      <c r="AS2832" s="0" t="s">
        <v>77</v>
      </c>
      <c r="AT2832" s="0" t="n">
        <v>0</v>
      </c>
      <c r="AU2832" s="0" t="n">
        <v>0</v>
      </c>
    </row>
    <row r="2833" customFormat="false" ht="15" hidden="false" customHeight="false" outlineLevel="0" collapsed="false">
      <c r="A2833" s="0" t="s">
        <v>14943</v>
      </c>
      <c r="B2833" s="0" t="s">
        <v>14933</v>
      </c>
      <c r="C2833" s="0" t="s">
        <v>14944</v>
      </c>
      <c r="E2833" s="1" t="s">
        <v>14944</v>
      </c>
      <c r="G2833" s="5" t="s">
        <v>14944</v>
      </c>
      <c r="H2833" s="5" t="s">
        <v>14945</v>
      </c>
      <c r="I2833" s="5"/>
      <c r="J2833" s="5"/>
      <c r="K2833" s="5"/>
      <c r="L2833" s="5"/>
      <c r="M2833" s="5"/>
      <c r="N2833" s="5"/>
      <c r="Q2833" s="0" t="s">
        <v>51</v>
      </c>
      <c r="R2833" s="0" t="s">
        <v>539</v>
      </c>
      <c r="S2833" s="0" t="s">
        <v>56</v>
      </c>
      <c r="X2833" s="0" t="n">
        <v>1</v>
      </c>
      <c r="Y2833" s="0" t="s">
        <v>512</v>
      </c>
      <c r="AH2833" s="0" t="s">
        <v>56</v>
      </c>
      <c r="AI2833" s="0" t="s">
        <v>56</v>
      </c>
      <c r="AK2833" s="0" t="s">
        <v>56</v>
      </c>
      <c r="AM2833" s="0" t="s">
        <v>56</v>
      </c>
      <c r="AN2833" s="0" t="s">
        <v>56</v>
      </c>
      <c r="AO2833" s="0" t="s">
        <v>56</v>
      </c>
      <c r="AP2833" s="0" t="s">
        <v>56</v>
      </c>
      <c r="AQ2833" s="0" t="s">
        <v>70</v>
      </c>
      <c r="AR2833" s="0" t="s">
        <v>70</v>
      </c>
      <c r="AS2833" s="0" t="s">
        <v>512</v>
      </c>
      <c r="AT2833" s="0" t="n">
        <v>0</v>
      </c>
      <c r="AU2833" s="0" t="n">
        <v>1</v>
      </c>
    </row>
    <row r="2834" customFormat="false" ht="15" hidden="false" customHeight="false" outlineLevel="0" collapsed="false">
      <c r="A2834" s="0" t="s">
        <v>14946</v>
      </c>
      <c r="B2834" s="0" t="s">
        <v>14933</v>
      </c>
      <c r="C2834" s="0" t="s">
        <v>14947</v>
      </c>
      <c r="E2834" s="1" t="s">
        <v>14947</v>
      </c>
      <c r="G2834" s="5" t="s">
        <v>14947</v>
      </c>
      <c r="H2834" s="5"/>
      <c r="I2834" s="5"/>
      <c r="J2834" s="5"/>
      <c r="K2834" s="5"/>
      <c r="L2834" s="5"/>
      <c r="M2834" s="5"/>
      <c r="N2834" s="5"/>
      <c r="O2834" s="0" t="s">
        <v>14948</v>
      </c>
      <c r="P2834" s="0" t="s">
        <v>14949</v>
      </c>
      <c r="Q2834" s="0" t="s">
        <v>51</v>
      </c>
      <c r="R2834" s="0" t="s">
        <v>52</v>
      </c>
      <c r="S2834" s="0" t="n">
        <v>176</v>
      </c>
      <c r="T2834" s="0" t="n">
        <v>4642</v>
      </c>
      <c r="U2834" s="0" t="n">
        <v>4642</v>
      </c>
      <c r="V2834" s="0" t="n">
        <v>4642</v>
      </c>
      <c r="X2834" s="0" t="n">
        <v>0</v>
      </c>
      <c r="Y2834" s="0" t="s">
        <v>67</v>
      </c>
      <c r="Z2834" s="0" t="s">
        <v>120</v>
      </c>
      <c r="AA2834" s="0" t="s">
        <v>54</v>
      </c>
      <c r="AB2834" s="0" t="s">
        <v>54</v>
      </c>
      <c r="AC2834" s="0" t="s">
        <v>120</v>
      </c>
      <c r="AD2834" s="0" t="s">
        <v>14950</v>
      </c>
      <c r="AG2834" s="6" t="n">
        <v>40908</v>
      </c>
      <c r="AH2834" s="0" t="n">
        <v>-15</v>
      </c>
      <c r="AI2834" s="0" t="n">
        <v>-19</v>
      </c>
      <c r="AJ2834" s="6" t="n">
        <v>40908</v>
      </c>
      <c r="AK2834" s="0" t="s">
        <v>56</v>
      </c>
      <c r="AM2834" s="0" t="n">
        <v>123</v>
      </c>
      <c r="AN2834" s="0" t="n">
        <v>160</v>
      </c>
      <c r="AO2834" s="0" t="s">
        <v>56</v>
      </c>
      <c r="AP2834" s="0" t="s">
        <v>56</v>
      </c>
      <c r="AQ2834" s="0" t="s">
        <v>70</v>
      </c>
      <c r="AR2834" s="0" t="s">
        <v>70</v>
      </c>
      <c r="AS2834" s="0" t="s">
        <v>67</v>
      </c>
      <c r="AT2834" s="0" t="n">
        <v>2</v>
      </c>
      <c r="AU2834" s="0" t="n">
        <v>0</v>
      </c>
      <c r="AX2834" s="0" t="s">
        <v>14938</v>
      </c>
    </row>
    <row r="2835" customFormat="false" ht="15" hidden="false" customHeight="false" outlineLevel="0" collapsed="false">
      <c r="A2835" s="0" t="s">
        <v>14951</v>
      </c>
      <c r="B2835" s="0" t="s">
        <v>14933</v>
      </c>
      <c r="C2835" s="0" t="s">
        <v>14952</v>
      </c>
      <c r="E2835" s="1" t="s">
        <v>14952</v>
      </c>
      <c r="G2835" s="5" t="s">
        <v>14952</v>
      </c>
      <c r="H2835" s="5"/>
      <c r="I2835" s="5"/>
      <c r="J2835" s="5"/>
      <c r="K2835" s="5"/>
      <c r="L2835" s="5"/>
      <c r="M2835" s="5"/>
      <c r="N2835" s="5"/>
      <c r="O2835" s="0" t="s">
        <v>14952</v>
      </c>
      <c r="P2835" s="0" t="s">
        <v>14953</v>
      </c>
      <c r="Q2835" s="0" t="s">
        <v>51</v>
      </c>
      <c r="R2835" s="0" t="s">
        <v>52</v>
      </c>
      <c r="S2835" s="0" t="n">
        <v>411</v>
      </c>
      <c r="T2835" s="0" t="n">
        <v>2120</v>
      </c>
      <c r="U2835" s="0" t="n">
        <v>2120</v>
      </c>
      <c r="X2835" s="0" t="n">
        <v>4</v>
      </c>
      <c r="Y2835" s="0" t="s">
        <v>77</v>
      </c>
      <c r="Z2835" s="0" t="n">
        <v>2120</v>
      </c>
      <c r="AA2835" s="0" t="s">
        <v>54</v>
      </c>
      <c r="AB2835" s="0" t="s">
        <v>54</v>
      </c>
      <c r="AD2835" s="0" t="s">
        <v>14954</v>
      </c>
      <c r="AG2835" s="6" t="n">
        <v>42369</v>
      </c>
      <c r="AH2835" s="0" t="n">
        <v>67</v>
      </c>
      <c r="AI2835" s="0" t="n">
        <v>73</v>
      </c>
      <c r="AJ2835" s="6" t="n">
        <v>42369</v>
      </c>
      <c r="AK2835" s="0" t="s">
        <v>56</v>
      </c>
      <c r="AM2835" s="0" t="n">
        <v>284</v>
      </c>
      <c r="AN2835" s="0" t="n">
        <v>309</v>
      </c>
      <c r="AO2835" s="0" t="s">
        <v>56</v>
      </c>
      <c r="AP2835" s="0" t="s">
        <v>56</v>
      </c>
      <c r="AQ2835" s="0" t="s">
        <v>70</v>
      </c>
      <c r="AR2835" s="0" t="s">
        <v>70</v>
      </c>
      <c r="AS2835" s="0" t="s">
        <v>77</v>
      </c>
      <c r="AT2835" s="0" t="n">
        <v>5</v>
      </c>
      <c r="AU2835" s="0" t="n">
        <v>4</v>
      </c>
      <c r="AV2835" s="0" t="s">
        <v>14954</v>
      </c>
      <c r="AX2835" s="0" t="s">
        <v>14938</v>
      </c>
    </row>
    <row r="2836" customFormat="false" ht="15" hidden="false" customHeight="false" outlineLevel="0" collapsed="false">
      <c r="A2836" s="0" t="s">
        <v>14955</v>
      </c>
      <c r="B2836" s="0" t="s">
        <v>14933</v>
      </c>
      <c r="C2836" s="0" t="s">
        <v>14956</v>
      </c>
      <c r="E2836" s="1" t="s">
        <v>14956</v>
      </c>
      <c r="G2836" s="5" t="s">
        <v>14956</v>
      </c>
      <c r="H2836" s="5" t="s">
        <v>14957</v>
      </c>
      <c r="I2836" s="5"/>
      <c r="J2836" s="5"/>
      <c r="K2836" s="5"/>
      <c r="L2836" s="5"/>
      <c r="M2836" s="5"/>
      <c r="N2836" s="5"/>
      <c r="O2836" s="0" t="s">
        <v>14958</v>
      </c>
      <c r="P2836" s="0" t="s">
        <v>14959</v>
      </c>
      <c r="Q2836" s="0" t="s">
        <v>51</v>
      </c>
      <c r="R2836" s="0" t="s">
        <v>52</v>
      </c>
      <c r="S2836" s="0" t="n">
        <v>265</v>
      </c>
      <c r="T2836" s="0" t="n">
        <v>2120</v>
      </c>
      <c r="U2836" s="0" t="n">
        <v>2120</v>
      </c>
      <c r="X2836" s="0" t="n">
        <v>4</v>
      </c>
      <c r="Y2836" s="0" t="s">
        <v>67</v>
      </c>
      <c r="Z2836" s="0" t="s">
        <v>120</v>
      </c>
      <c r="AA2836" s="0" t="s">
        <v>120</v>
      </c>
      <c r="AB2836" s="0" t="s">
        <v>56</v>
      </c>
      <c r="AC2836" s="0" t="s">
        <v>120</v>
      </c>
      <c r="AD2836" s="0" t="s">
        <v>14960</v>
      </c>
      <c r="AG2836" s="6" t="n">
        <v>40543</v>
      </c>
      <c r="AH2836" s="0" t="n">
        <v>22</v>
      </c>
      <c r="AI2836" s="0" t="n">
        <v>30</v>
      </c>
      <c r="AJ2836" s="6" t="n">
        <v>40543</v>
      </c>
      <c r="AK2836" s="0" t="s">
        <v>56</v>
      </c>
      <c r="AM2836" s="0" t="n">
        <v>261</v>
      </c>
      <c r="AN2836" s="0" t="n">
        <v>349</v>
      </c>
      <c r="AO2836" s="0" t="s">
        <v>56</v>
      </c>
      <c r="AP2836" s="0" t="s">
        <v>56</v>
      </c>
      <c r="AQ2836" s="0" t="s">
        <v>70</v>
      </c>
      <c r="AR2836" s="0" t="s">
        <v>70</v>
      </c>
      <c r="AS2836" s="0" t="s">
        <v>67</v>
      </c>
      <c r="AT2836" s="0" t="n">
        <v>11</v>
      </c>
      <c r="AU2836" s="0" t="n">
        <v>3</v>
      </c>
      <c r="AV2836" s="0" t="s">
        <v>14961</v>
      </c>
      <c r="AX2836" s="0" t="s">
        <v>14938</v>
      </c>
    </row>
    <row r="2837" customFormat="false" ht="15" hidden="false" customHeight="false" outlineLevel="0" collapsed="false">
      <c r="A2837" s="0" t="s">
        <v>14962</v>
      </c>
      <c r="B2837" s="0" t="s">
        <v>14933</v>
      </c>
      <c r="C2837" s="0" t="s">
        <v>14963</v>
      </c>
      <c r="E2837" s="1" t="s">
        <v>14963</v>
      </c>
      <c r="G2837" s="5" t="s">
        <v>14963</v>
      </c>
      <c r="H2837" s="5"/>
      <c r="I2837" s="5"/>
      <c r="J2837" s="5"/>
      <c r="K2837" s="5"/>
      <c r="L2837" s="5"/>
      <c r="M2837" s="5"/>
      <c r="N2837" s="5"/>
      <c r="O2837" s="0" t="s">
        <v>14964</v>
      </c>
      <c r="P2837" s="0" t="s">
        <v>14965</v>
      </c>
      <c r="Q2837" s="0" t="s">
        <v>51</v>
      </c>
      <c r="R2837" s="0" t="s">
        <v>119</v>
      </c>
      <c r="S2837" s="0" t="s">
        <v>56</v>
      </c>
      <c r="T2837" s="0" t="n">
        <v>4652</v>
      </c>
      <c r="U2837" s="0" t="n">
        <v>4652</v>
      </c>
      <c r="V2837" s="0" t="n">
        <v>4778</v>
      </c>
      <c r="X2837" s="0" t="n">
        <v>5</v>
      </c>
      <c r="Y2837" s="0" t="s">
        <v>67</v>
      </c>
      <c r="Z2837" s="0" t="s">
        <v>120</v>
      </c>
      <c r="AA2837" s="0" t="s">
        <v>120</v>
      </c>
      <c r="AB2837" s="0" t="s">
        <v>56</v>
      </c>
      <c r="AC2837" s="0" t="s">
        <v>120</v>
      </c>
      <c r="AD2837" s="0" t="s">
        <v>14966</v>
      </c>
      <c r="AH2837" s="0" t="s">
        <v>56</v>
      </c>
      <c r="AI2837" s="0" t="s">
        <v>56</v>
      </c>
      <c r="AK2837" s="0" t="s">
        <v>56</v>
      </c>
      <c r="AM2837" s="0" t="s">
        <v>56</v>
      </c>
      <c r="AN2837" s="0" t="s">
        <v>56</v>
      </c>
      <c r="AO2837" s="0" t="s">
        <v>56</v>
      </c>
      <c r="AP2837" s="0" t="s">
        <v>56</v>
      </c>
      <c r="AQ2837" s="0" t="s">
        <v>70</v>
      </c>
      <c r="AR2837" s="0" t="s">
        <v>70</v>
      </c>
      <c r="AS2837" s="0" t="s">
        <v>67</v>
      </c>
      <c r="AT2837" s="0" t="n">
        <v>133</v>
      </c>
      <c r="AU2837" s="0" t="n">
        <v>2</v>
      </c>
      <c r="AX2837" s="0" t="s">
        <v>14938</v>
      </c>
    </row>
    <row r="2838" customFormat="false" ht="15" hidden="false" customHeight="false" outlineLevel="0" collapsed="false">
      <c r="A2838" s="0" t="s">
        <v>14967</v>
      </c>
      <c r="B2838" s="0" t="s">
        <v>14933</v>
      </c>
      <c r="C2838" s="0" t="s">
        <v>14968</v>
      </c>
      <c r="E2838" s="1" t="s">
        <v>14968</v>
      </c>
      <c r="G2838" s="5" t="s">
        <v>14968</v>
      </c>
      <c r="H2838" s="5"/>
      <c r="I2838" s="5"/>
      <c r="J2838" s="5"/>
      <c r="K2838" s="5"/>
      <c r="L2838" s="5"/>
      <c r="M2838" s="5"/>
      <c r="N2838" s="5"/>
      <c r="O2838" s="0" t="s">
        <v>14968</v>
      </c>
      <c r="P2838" s="0" t="s">
        <v>14969</v>
      </c>
      <c r="Q2838" s="0" t="s">
        <v>51</v>
      </c>
      <c r="R2838" s="0" t="s">
        <v>52</v>
      </c>
      <c r="S2838" s="0" t="n">
        <v>4.642</v>
      </c>
      <c r="T2838" s="0" t="n">
        <v>2751</v>
      </c>
      <c r="U2838" s="0" t="n">
        <v>2751</v>
      </c>
      <c r="V2838" s="0" t="n">
        <v>2751</v>
      </c>
      <c r="X2838" s="0" t="n">
        <v>98</v>
      </c>
      <c r="Y2838" s="0" t="s">
        <v>77</v>
      </c>
      <c r="Z2838" s="0" t="n">
        <v>2751</v>
      </c>
      <c r="AA2838" s="0" t="s">
        <v>54</v>
      </c>
      <c r="AB2838" s="0" t="s">
        <v>54</v>
      </c>
      <c r="AC2838" s="0" t="n">
        <v>26.439</v>
      </c>
      <c r="AD2838" s="0" t="s">
        <v>14970</v>
      </c>
      <c r="AG2838" s="6" t="n">
        <v>42735</v>
      </c>
      <c r="AH2838" s="0" t="n">
        <v>352</v>
      </c>
      <c r="AI2838" s="0" t="n">
        <v>371</v>
      </c>
      <c r="AJ2838" s="6" t="n">
        <v>42735</v>
      </c>
      <c r="AK2838" s="0" t="n">
        <v>26.439</v>
      </c>
      <c r="AL2838" s="6" t="n">
        <v>42735</v>
      </c>
      <c r="AM2838" s="0" t="n">
        <v>4.554</v>
      </c>
      <c r="AN2838" s="0" t="n">
        <v>4.801</v>
      </c>
      <c r="AO2838" s="0" t="n">
        <v>4.412</v>
      </c>
      <c r="AP2838" s="0" t="n">
        <v>4.93</v>
      </c>
      <c r="AQ2838" s="0" t="s">
        <v>14971</v>
      </c>
      <c r="AR2838" s="0" t="s">
        <v>58</v>
      </c>
      <c r="AS2838" s="0" t="s">
        <v>77</v>
      </c>
      <c r="AT2838" s="0" t="n">
        <v>24</v>
      </c>
      <c r="AU2838" s="0" t="n">
        <v>47</v>
      </c>
      <c r="AV2838" s="0" t="s">
        <v>14972</v>
      </c>
      <c r="AX2838" s="0" t="s">
        <v>14938</v>
      </c>
      <c r="AY2838" s="0" t="s">
        <v>3223</v>
      </c>
    </row>
    <row r="2839" customFormat="false" ht="15" hidden="false" customHeight="false" outlineLevel="0" collapsed="false">
      <c r="A2839" s="0" t="s">
        <v>14973</v>
      </c>
      <c r="B2839" s="0" t="s">
        <v>14933</v>
      </c>
      <c r="C2839" s="0" t="s">
        <v>14974</v>
      </c>
      <c r="E2839" s="1" t="s">
        <v>14974</v>
      </c>
      <c r="G2839" s="5" t="s">
        <v>14974</v>
      </c>
      <c r="H2839" s="5"/>
      <c r="I2839" s="5"/>
      <c r="J2839" s="5"/>
      <c r="K2839" s="5"/>
      <c r="L2839" s="5"/>
      <c r="M2839" s="5"/>
      <c r="N2839" s="5"/>
      <c r="O2839" s="0" t="s">
        <v>14974</v>
      </c>
      <c r="P2839" s="0" t="s">
        <v>14975</v>
      </c>
      <c r="Q2839" s="0" t="s">
        <v>51</v>
      </c>
      <c r="R2839" s="0" t="s">
        <v>52</v>
      </c>
      <c r="S2839" s="0" t="s">
        <v>56</v>
      </c>
      <c r="T2839" s="0" t="n">
        <v>2910</v>
      </c>
      <c r="U2839" s="0" t="n">
        <v>2910</v>
      </c>
      <c r="V2839" s="0" t="n">
        <v>2932</v>
      </c>
      <c r="X2839" s="0" t="n">
        <v>5</v>
      </c>
      <c r="Y2839" s="0" t="s">
        <v>77</v>
      </c>
      <c r="Z2839" s="0" t="n">
        <v>2910</v>
      </c>
      <c r="AA2839" s="0" t="s">
        <v>54</v>
      </c>
      <c r="AB2839" s="0" t="s">
        <v>54</v>
      </c>
      <c r="AC2839" s="0" t="n">
        <v>10.023</v>
      </c>
      <c r="AD2839" s="0" t="s">
        <v>14976</v>
      </c>
      <c r="AH2839" s="0" t="s">
        <v>56</v>
      </c>
      <c r="AI2839" s="0" t="s">
        <v>56</v>
      </c>
      <c r="AK2839" s="0" t="n">
        <v>10.023</v>
      </c>
      <c r="AL2839" s="0" t="n">
        <v>2017</v>
      </c>
      <c r="AM2839" s="0" t="s">
        <v>56</v>
      </c>
      <c r="AN2839" s="0" t="s">
        <v>56</v>
      </c>
      <c r="AO2839" s="0" t="n">
        <v>3.738</v>
      </c>
      <c r="AP2839" s="0" t="n">
        <v>4.177</v>
      </c>
      <c r="AQ2839" s="0" t="s">
        <v>14971</v>
      </c>
      <c r="AR2839" s="0" t="s">
        <v>58</v>
      </c>
      <c r="AS2839" s="0" t="s">
        <v>77</v>
      </c>
      <c r="AT2839" s="0" t="n">
        <v>5</v>
      </c>
      <c r="AU2839" s="0" t="n">
        <v>5</v>
      </c>
      <c r="AV2839" s="0" t="s">
        <v>14938</v>
      </c>
      <c r="AX2839" s="0" t="s">
        <v>14938</v>
      </c>
    </row>
    <row r="2840" customFormat="false" ht="15" hidden="false" customHeight="false" outlineLevel="0" collapsed="false">
      <c r="A2840" s="0" t="s">
        <v>14977</v>
      </c>
      <c r="B2840" s="0" t="s">
        <v>14933</v>
      </c>
      <c r="C2840" s="0" t="s">
        <v>14978</v>
      </c>
      <c r="E2840" s="1" t="s">
        <v>14978</v>
      </c>
      <c r="G2840" s="5" t="s">
        <v>14978</v>
      </c>
      <c r="H2840" s="5"/>
      <c r="I2840" s="5"/>
      <c r="J2840" s="5"/>
      <c r="K2840" s="5"/>
      <c r="L2840" s="5"/>
      <c r="M2840" s="5"/>
      <c r="N2840" s="5"/>
      <c r="O2840" s="0" t="s">
        <v>14979</v>
      </c>
      <c r="P2840" s="0" t="s">
        <v>14980</v>
      </c>
      <c r="Q2840" s="0" t="s">
        <v>51</v>
      </c>
      <c r="R2840" s="0" t="s">
        <v>52</v>
      </c>
      <c r="S2840" s="0" t="n">
        <v>564</v>
      </c>
      <c r="T2840" s="0" t="n">
        <v>1399</v>
      </c>
      <c r="U2840" s="0" t="n">
        <v>1399</v>
      </c>
      <c r="W2840" s="0" t="s">
        <v>14981</v>
      </c>
      <c r="X2840" s="0" t="n">
        <v>10</v>
      </c>
      <c r="Y2840" s="0" t="s">
        <v>67</v>
      </c>
      <c r="Z2840" s="0" t="n">
        <v>6420</v>
      </c>
      <c r="AA2840" s="0" t="s">
        <v>14982</v>
      </c>
      <c r="AB2840" s="0" t="s">
        <v>56</v>
      </c>
      <c r="AD2840" s="0" t="s">
        <v>14983</v>
      </c>
      <c r="AG2840" s="6" t="n">
        <v>42735</v>
      </c>
      <c r="AH2840" s="0" t="n">
        <v>39</v>
      </c>
      <c r="AI2840" s="0" t="n">
        <v>41</v>
      </c>
      <c r="AJ2840" s="6" t="n">
        <v>42735</v>
      </c>
      <c r="AK2840" s="0" t="n">
        <v>3.782</v>
      </c>
      <c r="AL2840" s="6" t="n">
        <v>42735</v>
      </c>
      <c r="AM2840" s="0" t="n">
        <v>685</v>
      </c>
      <c r="AN2840" s="0" t="n">
        <v>722</v>
      </c>
      <c r="AO2840" s="0" t="n">
        <v>419</v>
      </c>
      <c r="AP2840" s="0" t="n">
        <v>468</v>
      </c>
      <c r="AQ2840" s="0" t="s">
        <v>14971</v>
      </c>
      <c r="AR2840" s="0" t="s">
        <v>58</v>
      </c>
      <c r="AS2840" s="0" t="s">
        <v>67</v>
      </c>
      <c r="AT2840" s="0" t="n">
        <v>27</v>
      </c>
      <c r="AU2840" s="0" t="n">
        <v>6</v>
      </c>
      <c r="AV2840" s="0" t="s">
        <v>14984</v>
      </c>
      <c r="AX2840" s="0" t="s">
        <v>14938</v>
      </c>
      <c r="AY2840" s="0" t="s">
        <v>14985</v>
      </c>
    </row>
    <row r="2841" customFormat="false" ht="15" hidden="false" customHeight="false" outlineLevel="0" collapsed="false">
      <c r="A2841" s="0" t="s">
        <v>14986</v>
      </c>
      <c r="B2841" s="0" t="s">
        <v>14933</v>
      </c>
      <c r="C2841" s="0" t="s">
        <v>14987</v>
      </c>
      <c r="E2841" s="1" t="s">
        <v>14987</v>
      </c>
      <c r="G2841" s="5" t="s">
        <v>14987</v>
      </c>
      <c r="H2841" s="5" t="s">
        <v>14988</v>
      </c>
      <c r="I2841" s="5"/>
      <c r="J2841" s="5"/>
      <c r="K2841" s="5"/>
      <c r="L2841" s="5"/>
      <c r="M2841" s="5"/>
      <c r="N2841" s="5"/>
      <c r="O2841" s="0" t="s">
        <v>14989</v>
      </c>
      <c r="P2841" s="0" t="s">
        <v>14990</v>
      </c>
      <c r="Q2841" s="0" t="s">
        <v>51</v>
      </c>
      <c r="R2841" s="0" t="s">
        <v>52</v>
      </c>
      <c r="S2841" s="0" t="n">
        <v>1.077</v>
      </c>
      <c r="T2841" s="0" t="n">
        <v>2611</v>
      </c>
      <c r="U2841" s="0" t="n">
        <v>2611</v>
      </c>
      <c r="X2841" s="0" t="n">
        <v>13</v>
      </c>
      <c r="Y2841" s="0" t="s">
        <v>67</v>
      </c>
      <c r="Z2841" s="0" t="n">
        <v>8899</v>
      </c>
      <c r="AA2841" s="0" t="s">
        <v>14991</v>
      </c>
      <c r="AB2841" s="0" t="s">
        <v>56</v>
      </c>
      <c r="AC2841" s="0" t="n">
        <v>60</v>
      </c>
      <c r="AD2841" s="0" t="s">
        <v>14992</v>
      </c>
      <c r="AG2841" s="6" t="n">
        <v>42735</v>
      </c>
      <c r="AH2841" s="0" t="n">
        <v>214</v>
      </c>
      <c r="AI2841" s="0" t="n">
        <v>226</v>
      </c>
      <c r="AJ2841" s="6" t="n">
        <v>42735</v>
      </c>
      <c r="AK2841" s="0" t="n">
        <v>5.608</v>
      </c>
      <c r="AL2841" s="6" t="n">
        <v>42735</v>
      </c>
      <c r="AM2841" s="0" t="n">
        <v>2.318</v>
      </c>
      <c r="AN2841" s="0" t="n">
        <v>2.443</v>
      </c>
      <c r="AO2841" s="0" t="n">
        <v>5.547</v>
      </c>
      <c r="AP2841" s="0" t="n">
        <v>6.197</v>
      </c>
      <c r="AQ2841" s="0" t="s">
        <v>14971</v>
      </c>
      <c r="AR2841" s="0" t="s">
        <v>58</v>
      </c>
      <c r="AS2841" s="0" t="s">
        <v>67</v>
      </c>
      <c r="AT2841" s="0" t="n">
        <v>20</v>
      </c>
      <c r="AU2841" s="0" t="n">
        <v>12</v>
      </c>
      <c r="AV2841" s="0" t="s">
        <v>14938</v>
      </c>
      <c r="AX2841" s="0" t="s">
        <v>14938</v>
      </c>
    </row>
    <row r="2842" customFormat="false" ht="15" hidden="false" customHeight="false" outlineLevel="0" collapsed="false">
      <c r="A2842" s="0" t="s">
        <v>14993</v>
      </c>
      <c r="B2842" s="0" t="s">
        <v>14933</v>
      </c>
      <c r="C2842" s="0" t="s">
        <v>14994</v>
      </c>
      <c r="E2842" s="1" t="s">
        <v>14994</v>
      </c>
      <c r="G2842" s="5" t="s">
        <v>14994</v>
      </c>
      <c r="H2842" s="5" t="s">
        <v>14995</v>
      </c>
      <c r="I2842" s="5"/>
      <c r="J2842" s="5"/>
      <c r="K2842" s="5"/>
      <c r="L2842" s="5"/>
      <c r="M2842" s="5"/>
      <c r="N2842" s="5"/>
      <c r="O2842" s="0" t="s">
        <v>14996</v>
      </c>
      <c r="P2842" s="0" t="s">
        <v>14997</v>
      </c>
      <c r="Q2842" s="0" t="s">
        <v>51</v>
      </c>
      <c r="R2842" s="0" t="s">
        <v>52</v>
      </c>
      <c r="S2842" s="0" t="n">
        <v>2.768</v>
      </c>
      <c r="T2842" s="0" t="n">
        <v>2630</v>
      </c>
      <c r="U2842" s="0" t="n">
        <v>2630</v>
      </c>
      <c r="V2842" s="0" t="n">
        <v>2620</v>
      </c>
      <c r="X2842" s="0" t="n">
        <v>77</v>
      </c>
      <c r="Y2842" s="0" t="s">
        <v>67</v>
      </c>
      <c r="Z2842" s="0" t="n">
        <v>6420</v>
      </c>
      <c r="AA2842" s="0" t="s">
        <v>14998</v>
      </c>
      <c r="AB2842" s="0" t="s">
        <v>56</v>
      </c>
      <c r="AD2842" s="0" t="s">
        <v>14976</v>
      </c>
      <c r="AG2842" s="6" t="n">
        <v>42735</v>
      </c>
      <c r="AH2842" s="0" t="n">
        <v>45</v>
      </c>
      <c r="AI2842" s="0" t="n">
        <v>48</v>
      </c>
      <c r="AJ2842" s="6" t="n">
        <v>42735</v>
      </c>
      <c r="AK2842" s="0" t="n">
        <v>15.371</v>
      </c>
      <c r="AL2842" s="6" t="n">
        <v>42735</v>
      </c>
      <c r="AM2842" s="0" t="n">
        <v>2.599</v>
      </c>
      <c r="AN2842" s="0" t="n">
        <v>2.74</v>
      </c>
      <c r="AO2842" s="0" t="n">
        <v>568</v>
      </c>
      <c r="AP2842" s="0" t="n">
        <v>634</v>
      </c>
      <c r="AQ2842" s="0" t="s">
        <v>14971</v>
      </c>
      <c r="AR2842" s="0" t="s">
        <v>58</v>
      </c>
      <c r="AS2842" s="0" t="s">
        <v>67</v>
      </c>
      <c r="AT2842" s="0" t="n">
        <v>117</v>
      </c>
      <c r="AU2842" s="0" t="n">
        <v>30</v>
      </c>
      <c r="AW2842" s="0" t="s">
        <v>14999</v>
      </c>
      <c r="AX2842" s="0" t="s">
        <v>14938</v>
      </c>
      <c r="AY2842" s="0" t="s">
        <v>14999</v>
      </c>
    </row>
    <row r="2843" customFormat="false" ht="15" hidden="false" customHeight="false" outlineLevel="0" collapsed="false">
      <c r="A2843" s="0" t="s">
        <v>15000</v>
      </c>
      <c r="B2843" s="0" t="s">
        <v>14933</v>
      </c>
      <c r="C2843" s="0" t="s">
        <v>15001</v>
      </c>
      <c r="E2843" s="1" t="s">
        <v>15001</v>
      </c>
      <c r="G2843" s="5" t="s">
        <v>15001</v>
      </c>
      <c r="H2843" s="5"/>
      <c r="I2843" s="5"/>
      <c r="J2843" s="5"/>
      <c r="K2843" s="5"/>
      <c r="L2843" s="5"/>
      <c r="M2843" s="5"/>
      <c r="N2843" s="5"/>
      <c r="O2843" s="0" t="s">
        <v>15002</v>
      </c>
      <c r="P2843" s="0" t="s">
        <v>15003</v>
      </c>
      <c r="Q2843" s="0" t="s">
        <v>51</v>
      </c>
      <c r="R2843" s="0" t="s">
        <v>52</v>
      </c>
      <c r="S2843" s="0" t="s">
        <v>56</v>
      </c>
      <c r="T2843" s="0" t="n">
        <v>7490</v>
      </c>
      <c r="U2843" s="0" t="n">
        <v>7490</v>
      </c>
      <c r="X2843" s="0" t="n">
        <v>34</v>
      </c>
      <c r="Y2843" s="0" t="s">
        <v>67</v>
      </c>
      <c r="Z2843" s="0" t="n">
        <v>6420</v>
      </c>
      <c r="AA2843" s="0" t="s">
        <v>15004</v>
      </c>
      <c r="AB2843" s="0" t="s">
        <v>56</v>
      </c>
      <c r="AD2843" s="0" t="s">
        <v>14992</v>
      </c>
      <c r="AH2843" s="0" t="s">
        <v>56</v>
      </c>
      <c r="AI2843" s="0" t="s">
        <v>56</v>
      </c>
      <c r="AK2843" s="0" t="n">
        <v>2.491</v>
      </c>
      <c r="AL2843" s="0" t="n">
        <v>2017</v>
      </c>
      <c r="AM2843" s="0" t="s">
        <v>56</v>
      </c>
      <c r="AN2843" s="0" t="s">
        <v>56</v>
      </c>
      <c r="AO2843" s="0" t="n">
        <v>147</v>
      </c>
      <c r="AP2843" s="0" t="n">
        <v>165</v>
      </c>
      <c r="AQ2843" s="0" t="s">
        <v>14971</v>
      </c>
      <c r="AR2843" s="0" t="s">
        <v>58</v>
      </c>
      <c r="AS2843" s="0" t="s">
        <v>67</v>
      </c>
      <c r="AT2843" s="0" t="n">
        <v>22</v>
      </c>
      <c r="AU2843" s="0" t="n">
        <v>12</v>
      </c>
      <c r="AV2843" s="0" t="s">
        <v>14938</v>
      </c>
      <c r="AX2843" s="0" t="s">
        <v>14938</v>
      </c>
    </row>
    <row r="2844" customFormat="false" ht="15" hidden="false" customHeight="false" outlineLevel="0" collapsed="false">
      <c r="A2844" s="0" t="s">
        <v>15005</v>
      </c>
      <c r="B2844" s="0" t="s">
        <v>14933</v>
      </c>
      <c r="C2844" s="0" t="s">
        <v>15006</v>
      </c>
      <c r="E2844" s="1" t="s">
        <v>15006</v>
      </c>
      <c r="G2844" s="5" t="s">
        <v>15006</v>
      </c>
      <c r="H2844" s="5"/>
      <c r="I2844" s="5"/>
      <c r="J2844" s="5"/>
      <c r="K2844" s="5"/>
      <c r="L2844" s="5"/>
      <c r="M2844" s="5"/>
      <c r="N2844" s="5"/>
      <c r="O2844" s="0" t="s">
        <v>14979</v>
      </c>
      <c r="P2844" s="0" t="s">
        <v>14980</v>
      </c>
      <c r="Q2844" s="0" t="s">
        <v>51</v>
      </c>
      <c r="R2844" s="0" t="s">
        <v>52</v>
      </c>
      <c r="S2844" s="0" t="n">
        <v>876</v>
      </c>
      <c r="T2844" s="0" t="n">
        <v>3319</v>
      </c>
      <c r="U2844" s="0" t="n">
        <v>3319</v>
      </c>
      <c r="X2844" s="0" t="n">
        <v>14</v>
      </c>
      <c r="Y2844" s="0" t="s">
        <v>67</v>
      </c>
      <c r="Z2844" s="0" t="n">
        <v>6420</v>
      </c>
      <c r="AA2844" s="0" t="s">
        <v>15007</v>
      </c>
      <c r="AB2844" s="0" t="s">
        <v>56</v>
      </c>
      <c r="AD2844" s="0" t="s">
        <v>15008</v>
      </c>
      <c r="AG2844" s="6" t="n">
        <v>42735</v>
      </c>
      <c r="AH2844" s="0" t="n">
        <v>-43</v>
      </c>
      <c r="AI2844" s="0" t="n">
        <v>-46</v>
      </c>
      <c r="AJ2844" s="6" t="n">
        <v>42735</v>
      </c>
      <c r="AK2844" s="0" t="n">
        <v>2.688</v>
      </c>
      <c r="AL2844" s="6" t="n">
        <v>42735</v>
      </c>
      <c r="AM2844" s="0" t="n">
        <v>207</v>
      </c>
      <c r="AN2844" s="0" t="n">
        <v>218</v>
      </c>
      <c r="AO2844" s="0" t="n">
        <v>174</v>
      </c>
      <c r="AP2844" s="0" t="n">
        <v>194</v>
      </c>
      <c r="AQ2844" s="0" t="s">
        <v>14971</v>
      </c>
      <c r="AR2844" s="0" t="s">
        <v>58</v>
      </c>
      <c r="AS2844" s="0" t="s">
        <v>67</v>
      </c>
      <c r="AT2844" s="0" t="n">
        <v>27</v>
      </c>
      <c r="AU2844" s="0" t="n">
        <v>2</v>
      </c>
      <c r="AX2844" s="0" t="s">
        <v>14938</v>
      </c>
    </row>
    <row r="2845" customFormat="false" ht="15" hidden="false" customHeight="false" outlineLevel="0" collapsed="false">
      <c r="A2845" s="0" t="s">
        <v>15009</v>
      </c>
      <c r="B2845" s="0" t="s">
        <v>14933</v>
      </c>
      <c r="C2845" s="0" t="s">
        <v>15010</v>
      </c>
      <c r="E2845" s="1" t="s">
        <v>15010</v>
      </c>
      <c r="G2845" s="5" t="s">
        <v>15010</v>
      </c>
      <c r="H2845" s="5" t="s">
        <v>15011</v>
      </c>
      <c r="I2845" s="5"/>
      <c r="J2845" s="5"/>
      <c r="K2845" s="5"/>
      <c r="L2845" s="5"/>
      <c r="M2845" s="5"/>
      <c r="N2845" s="5"/>
      <c r="Q2845" s="0" t="s">
        <v>51</v>
      </c>
      <c r="R2845" s="0" t="s">
        <v>52</v>
      </c>
      <c r="S2845" s="0" t="n">
        <v>5.239</v>
      </c>
      <c r="T2845" s="0" t="n">
        <v>2910</v>
      </c>
      <c r="U2845" s="0" t="n">
        <v>2910</v>
      </c>
      <c r="V2845" s="0" t="n">
        <v>2920</v>
      </c>
      <c r="X2845" s="0" t="n">
        <v>2</v>
      </c>
      <c r="Y2845" s="0" t="s">
        <v>77</v>
      </c>
      <c r="AD2845" s="0" t="s">
        <v>15008</v>
      </c>
      <c r="AG2845" s="6" t="n">
        <v>42735</v>
      </c>
      <c r="AH2845" s="0" t="n">
        <v>257</v>
      </c>
      <c r="AI2845" s="0" t="n">
        <v>271</v>
      </c>
      <c r="AJ2845" s="6" t="n">
        <v>42735</v>
      </c>
      <c r="AK2845" s="0" t="n">
        <v>10.261</v>
      </c>
      <c r="AL2845" s="6" t="n">
        <v>42735</v>
      </c>
      <c r="AM2845" s="0" t="n">
        <v>2.501</v>
      </c>
      <c r="AN2845" s="0" t="n">
        <v>2.636</v>
      </c>
      <c r="AO2845" s="0" t="n">
        <v>3.217</v>
      </c>
      <c r="AP2845" s="0" t="n">
        <v>3.595</v>
      </c>
      <c r="AQ2845" s="0" t="s">
        <v>14971</v>
      </c>
      <c r="AR2845" s="0" t="s">
        <v>58</v>
      </c>
      <c r="AS2845" s="0" t="s">
        <v>77</v>
      </c>
      <c r="AT2845" s="0" t="n">
        <v>0</v>
      </c>
      <c r="AU2845" s="0" t="n">
        <v>1</v>
      </c>
      <c r="AV2845" s="0" t="s">
        <v>15012</v>
      </c>
      <c r="AW2845" s="0" t="s">
        <v>15013</v>
      </c>
      <c r="AX2845" s="0" t="s">
        <v>14938</v>
      </c>
      <c r="AY2845" s="0" t="s">
        <v>15013</v>
      </c>
    </row>
    <row r="2846" customFormat="false" ht="15" hidden="false" customHeight="false" outlineLevel="0" collapsed="false">
      <c r="A2846" s="0" t="s">
        <v>15014</v>
      </c>
      <c r="B2846" s="0" t="s">
        <v>14933</v>
      </c>
      <c r="C2846" s="0" t="s">
        <v>15015</v>
      </c>
      <c r="D2846" s="1" t="s">
        <v>15016</v>
      </c>
      <c r="E2846" s="1" t="s">
        <v>15016</v>
      </c>
      <c r="G2846" s="5" t="s">
        <v>15016</v>
      </c>
      <c r="H2846" s="5"/>
      <c r="I2846" s="5"/>
      <c r="J2846" s="5"/>
      <c r="K2846" s="5"/>
      <c r="L2846" s="5"/>
      <c r="M2846" s="5"/>
      <c r="N2846" s="5"/>
      <c r="O2846" s="0" t="s">
        <v>15017</v>
      </c>
      <c r="P2846" s="0" t="s">
        <v>15018</v>
      </c>
      <c r="Q2846" s="0" t="s">
        <v>451</v>
      </c>
      <c r="R2846" s="0" t="s">
        <v>52</v>
      </c>
      <c r="S2846" s="0" t="n">
        <v>22.017</v>
      </c>
      <c r="T2846" s="0" t="n">
        <v>6420</v>
      </c>
      <c r="U2846" s="0" t="n">
        <v>6420</v>
      </c>
      <c r="X2846" s="0" t="n">
        <v>967</v>
      </c>
      <c r="Y2846" s="0" t="s">
        <v>195</v>
      </c>
      <c r="Z2846" s="0" t="s">
        <v>120</v>
      </c>
      <c r="AA2846" s="0" t="s">
        <v>120</v>
      </c>
      <c r="AB2846" s="0" t="s">
        <v>56</v>
      </c>
      <c r="AC2846" s="0" t="s">
        <v>120</v>
      </c>
      <c r="AD2846" s="0" t="s">
        <v>15019</v>
      </c>
      <c r="AG2846" s="6" t="n">
        <v>42735</v>
      </c>
      <c r="AH2846" s="0" t="n">
        <v>1.421</v>
      </c>
      <c r="AI2846" s="0" t="n">
        <v>1.498</v>
      </c>
      <c r="AJ2846" s="6" t="n">
        <v>42735</v>
      </c>
      <c r="AK2846" s="0" t="n">
        <v>95.456</v>
      </c>
      <c r="AL2846" s="6" t="n">
        <v>42735</v>
      </c>
      <c r="AM2846" s="0" t="n">
        <v>23.72</v>
      </c>
      <c r="AN2846" s="0" t="n">
        <v>25.004</v>
      </c>
      <c r="AO2846" s="0" t="n">
        <v>10.476</v>
      </c>
      <c r="AP2846" s="0" t="n">
        <v>11.705</v>
      </c>
      <c r="AQ2846" s="0" t="s">
        <v>14971</v>
      </c>
      <c r="AR2846" s="0" t="s">
        <v>58</v>
      </c>
      <c r="AS2846" s="0" t="s">
        <v>195</v>
      </c>
      <c r="AT2846" s="0" t="n">
        <v>104</v>
      </c>
      <c r="AU2846" s="0" t="n">
        <v>137</v>
      </c>
      <c r="AX2846" s="0" t="s">
        <v>14938</v>
      </c>
      <c r="AY2846" s="0" t="s">
        <v>15020</v>
      </c>
    </row>
    <row r="2847" customFormat="false" ht="15" hidden="false" customHeight="false" outlineLevel="0" collapsed="false">
      <c r="A2847" s="0" t="s">
        <v>15021</v>
      </c>
      <c r="B2847" s="0" t="s">
        <v>15022</v>
      </c>
      <c r="C2847" s="0" t="s">
        <v>15023</v>
      </c>
      <c r="E2847" s="1" t="s">
        <v>15023</v>
      </c>
      <c r="G2847" s="5" t="s">
        <v>15023</v>
      </c>
      <c r="H2847" s="5"/>
      <c r="I2847" s="5"/>
      <c r="J2847" s="5"/>
      <c r="K2847" s="5"/>
      <c r="L2847" s="5"/>
      <c r="M2847" s="5"/>
      <c r="N2847" s="5"/>
      <c r="O2847" s="0" t="s">
        <v>15023</v>
      </c>
      <c r="P2847" s="0" t="s">
        <v>15024</v>
      </c>
      <c r="Q2847" s="0" t="s">
        <v>51</v>
      </c>
      <c r="R2847" s="0" t="s">
        <v>52</v>
      </c>
      <c r="S2847" s="0" t="n">
        <v>1.307</v>
      </c>
      <c r="T2847" s="0" t="n">
        <v>2910</v>
      </c>
      <c r="U2847" s="0" t="n">
        <v>2910</v>
      </c>
      <c r="V2847" s="0" t="n">
        <v>4531</v>
      </c>
      <c r="X2847" s="0" t="n">
        <v>175</v>
      </c>
      <c r="Y2847" s="0" t="s">
        <v>77</v>
      </c>
      <c r="Z2847" s="0" t="n">
        <v>2910</v>
      </c>
      <c r="AA2847" s="0" t="s">
        <v>54</v>
      </c>
      <c r="AB2847" s="0" t="s">
        <v>54</v>
      </c>
      <c r="AD2847" s="0" t="s">
        <v>15025</v>
      </c>
      <c r="AG2847" s="6" t="n">
        <v>42735</v>
      </c>
      <c r="AH2847" s="0" t="n">
        <v>94</v>
      </c>
      <c r="AI2847" s="0" t="n">
        <v>99</v>
      </c>
      <c r="AJ2847" s="6" t="n">
        <v>42735</v>
      </c>
      <c r="AK2847" s="0" t="s">
        <v>56</v>
      </c>
      <c r="AM2847" s="0" t="n">
        <v>1.826</v>
      </c>
      <c r="AN2847" s="0" t="n">
        <v>1.925</v>
      </c>
      <c r="AO2847" s="0" t="n">
        <v>1.173</v>
      </c>
      <c r="AP2847" s="0" t="n">
        <v>1.311</v>
      </c>
      <c r="AQ2847" s="0" t="s">
        <v>13458</v>
      </c>
      <c r="AR2847" s="0" t="s">
        <v>58</v>
      </c>
      <c r="AS2847" s="0" t="s">
        <v>77</v>
      </c>
      <c r="AT2847" s="0" t="n">
        <v>48</v>
      </c>
      <c r="AU2847" s="0" t="n">
        <v>74</v>
      </c>
      <c r="AV2847" s="0" t="s">
        <v>9382</v>
      </c>
      <c r="AW2847" s="0" t="s">
        <v>15026</v>
      </c>
      <c r="AX2847" s="0" t="s">
        <v>9382</v>
      </c>
    </row>
    <row r="2848" customFormat="false" ht="15" hidden="false" customHeight="false" outlineLevel="0" collapsed="false">
      <c r="A2848" s="0" t="s">
        <v>15027</v>
      </c>
      <c r="B2848" s="0" t="s">
        <v>15022</v>
      </c>
      <c r="C2848" s="0" t="s">
        <v>15028</v>
      </c>
      <c r="E2848" s="1" t="s">
        <v>15028</v>
      </c>
      <c r="G2848" s="5" t="s">
        <v>15028</v>
      </c>
      <c r="H2848" s="5" t="s">
        <v>15029</v>
      </c>
      <c r="I2848" s="5"/>
      <c r="J2848" s="5"/>
      <c r="K2848" s="5"/>
      <c r="L2848" s="5"/>
      <c r="M2848" s="5"/>
      <c r="N2848" s="5"/>
      <c r="O2848" s="0" t="s">
        <v>15028</v>
      </c>
      <c r="P2848" s="0" t="s">
        <v>15030</v>
      </c>
      <c r="Q2848" s="0" t="s">
        <v>51</v>
      </c>
      <c r="R2848" s="0" t="s">
        <v>52</v>
      </c>
      <c r="S2848" s="0" t="n">
        <v>6.724</v>
      </c>
      <c r="T2848" s="0" t="n">
        <v>1399</v>
      </c>
      <c r="U2848" s="0" t="n">
        <v>1399</v>
      </c>
      <c r="W2848" s="0" t="s">
        <v>15031</v>
      </c>
      <c r="X2848" s="0" t="n">
        <v>986</v>
      </c>
      <c r="Y2848" s="0" t="s">
        <v>53</v>
      </c>
      <c r="Z2848" s="0" t="n">
        <v>1399</v>
      </c>
      <c r="AA2848" s="0" t="s">
        <v>54</v>
      </c>
      <c r="AB2848" s="0" t="s">
        <v>54</v>
      </c>
      <c r="AD2848" s="0" t="s">
        <v>15025</v>
      </c>
      <c r="AG2848" s="6" t="n">
        <v>42735</v>
      </c>
      <c r="AH2848" s="0" t="n">
        <v>185</v>
      </c>
      <c r="AI2848" s="0" t="n">
        <v>195</v>
      </c>
      <c r="AJ2848" s="6" t="n">
        <v>42735</v>
      </c>
      <c r="AK2848" s="0" t="s">
        <v>56</v>
      </c>
      <c r="AM2848" s="0" t="n">
        <v>15.082</v>
      </c>
      <c r="AN2848" s="0" t="n">
        <v>15.898</v>
      </c>
      <c r="AO2848" s="0" t="n">
        <v>3.878</v>
      </c>
      <c r="AP2848" s="0" t="n">
        <v>4.333</v>
      </c>
      <c r="AQ2848" s="0" t="s">
        <v>13458</v>
      </c>
      <c r="AR2848" s="0" t="s">
        <v>58</v>
      </c>
      <c r="AS2848" s="0" t="s">
        <v>53</v>
      </c>
      <c r="AT2848" s="0" t="n">
        <v>115</v>
      </c>
      <c r="AU2848" s="0" t="n">
        <v>130</v>
      </c>
      <c r="AV2848" s="0" t="s">
        <v>9382</v>
      </c>
      <c r="AX2848" s="0" t="s">
        <v>9382</v>
      </c>
      <c r="AY2848" s="0" t="s">
        <v>15032</v>
      </c>
    </row>
    <row r="2849" customFormat="false" ht="15" hidden="false" customHeight="false" outlineLevel="0" collapsed="false">
      <c r="A2849" s="0" t="s">
        <v>15033</v>
      </c>
      <c r="B2849" s="0" t="s">
        <v>15022</v>
      </c>
      <c r="C2849" s="0" t="s">
        <v>15034</v>
      </c>
      <c r="E2849" s="1" t="s">
        <v>15034</v>
      </c>
      <c r="G2849" s="5" t="s">
        <v>15034</v>
      </c>
      <c r="H2849" s="5" t="s">
        <v>15035</v>
      </c>
      <c r="I2849" s="5"/>
      <c r="J2849" s="5"/>
      <c r="K2849" s="5"/>
      <c r="L2849" s="5"/>
      <c r="M2849" s="5"/>
      <c r="N2849" s="5"/>
      <c r="O2849" s="0" t="s">
        <v>15036</v>
      </c>
      <c r="P2849" s="0" t="s">
        <v>15037</v>
      </c>
      <c r="Q2849" s="0" t="s">
        <v>51</v>
      </c>
      <c r="R2849" s="0" t="s">
        <v>52</v>
      </c>
      <c r="S2849" s="0" t="n">
        <v>23.741</v>
      </c>
      <c r="T2849" s="0" t="n">
        <v>910</v>
      </c>
      <c r="U2849" s="0" t="n">
        <v>910</v>
      </c>
      <c r="X2849" s="0" t="n">
        <v>61</v>
      </c>
      <c r="Y2849" s="0" t="s">
        <v>67</v>
      </c>
      <c r="Z2849" s="0" t="n">
        <v>8411</v>
      </c>
      <c r="AA2849" s="0" t="s">
        <v>54</v>
      </c>
      <c r="AB2849" s="0" t="s">
        <v>54</v>
      </c>
      <c r="AC2849" s="0" t="s">
        <v>120</v>
      </c>
      <c r="AD2849" s="0" t="s">
        <v>15025</v>
      </c>
      <c r="AG2849" s="6" t="n">
        <v>42735</v>
      </c>
      <c r="AH2849" s="0" t="n">
        <v>863</v>
      </c>
      <c r="AI2849" s="0" t="n">
        <v>909</v>
      </c>
      <c r="AJ2849" s="6" t="n">
        <v>42735</v>
      </c>
      <c r="AK2849" s="0" t="n">
        <v>14.708</v>
      </c>
      <c r="AL2849" s="6" t="n">
        <v>42735</v>
      </c>
      <c r="AM2849" s="0" t="n">
        <v>21.75</v>
      </c>
      <c r="AN2849" s="0" t="n">
        <v>22.927</v>
      </c>
      <c r="AO2849" s="0" t="s">
        <v>56</v>
      </c>
      <c r="AP2849" s="0" t="s">
        <v>56</v>
      </c>
      <c r="AQ2849" s="0" t="s">
        <v>70</v>
      </c>
      <c r="AR2849" s="0" t="s">
        <v>70</v>
      </c>
      <c r="AS2849" s="0" t="s">
        <v>67</v>
      </c>
      <c r="AT2849" s="0" t="n">
        <v>7</v>
      </c>
      <c r="AU2849" s="0" t="n">
        <v>50</v>
      </c>
      <c r="AX2849" s="0" t="s">
        <v>9382</v>
      </c>
    </row>
    <row r="2850" customFormat="false" ht="15" hidden="false" customHeight="false" outlineLevel="0" collapsed="false">
      <c r="A2850" s="0" t="s">
        <v>15038</v>
      </c>
      <c r="B2850" s="0" t="s">
        <v>15022</v>
      </c>
      <c r="C2850" s="0" t="s">
        <v>15039</v>
      </c>
      <c r="E2850" s="1" t="s">
        <v>15039</v>
      </c>
      <c r="G2850" s="5" t="s">
        <v>15039</v>
      </c>
      <c r="H2850" s="5"/>
      <c r="I2850" s="5"/>
      <c r="J2850" s="5"/>
      <c r="K2850" s="5"/>
      <c r="L2850" s="5"/>
      <c r="M2850" s="5"/>
      <c r="N2850" s="5"/>
      <c r="O2850" s="0" t="s">
        <v>15036</v>
      </c>
      <c r="P2850" s="0" t="s">
        <v>15037</v>
      </c>
      <c r="Q2850" s="0" t="s">
        <v>51</v>
      </c>
      <c r="R2850" s="0" t="s">
        <v>52</v>
      </c>
      <c r="S2850" s="0" t="n">
        <v>17.639</v>
      </c>
      <c r="T2850" s="0" t="n">
        <v>3511</v>
      </c>
      <c r="U2850" s="0" t="n">
        <v>3511</v>
      </c>
      <c r="X2850" s="0" t="n">
        <v>19</v>
      </c>
      <c r="Y2850" s="0" t="s">
        <v>67</v>
      </c>
      <c r="Z2850" s="0" t="n">
        <v>8411</v>
      </c>
      <c r="AA2850" s="0" t="s">
        <v>15040</v>
      </c>
      <c r="AB2850" s="0" t="s">
        <v>15040</v>
      </c>
      <c r="AC2850" s="0" t="s">
        <v>120</v>
      </c>
      <c r="AD2850" s="0" t="s">
        <v>15025</v>
      </c>
      <c r="AG2850" s="6" t="n">
        <v>42735</v>
      </c>
      <c r="AH2850" s="0" t="n">
        <v>1.274</v>
      </c>
      <c r="AI2850" s="0" t="n">
        <v>1.343</v>
      </c>
      <c r="AJ2850" s="6" t="n">
        <v>42735</v>
      </c>
      <c r="AK2850" s="0" t="n">
        <v>26.682</v>
      </c>
      <c r="AL2850" s="6" t="n">
        <v>42735</v>
      </c>
      <c r="AM2850" s="0" t="n">
        <v>58.834</v>
      </c>
      <c r="AN2850" s="0" t="n">
        <v>62.017</v>
      </c>
      <c r="AO2850" s="0" t="s">
        <v>56</v>
      </c>
      <c r="AP2850" s="0" t="s">
        <v>56</v>
      </c>
      <c r="AQ2850" s="0" t="s">
        <v>70</v>
      </c>
      <c r="AR2850" s="0" t="s">
        <v>70</v>
      </c>
      <c r="AS2850" s="0" t="s">
        <v>67</v>
      </c>
      <c r="AT2850" s="0" t="n">
        <v>7</v>
      </c>
      <c r="AU2850" s="0" t="n">
        <v>12</v>
      </c>
      <c r="AX2850" s="0" t="s">
        <v>9382</v>
      </c>
      <c r="AY2850" s="0" t="s">
        <v>15041</v>
      </c>
    </row>
    <row r="2851" customFormat="false" ht="15" hidden="false" customHeight="false" outlineLevel="0" collapsed="false">
      <c r="A2851" s="0" t="s">
        <v>15042</v>
      </c>
      <c r="B2851" s="0" t="s">
        <v>15022</v>
      </c>
      <c r="C2851" s="0" t="s">
        <v>15043</v>
      </c>
      <c r="E2851" s="1" t="s">
        <v>15043</v>
      </c>
      <c r="G2851" s="5" t="s">
        <v>15043</v>
      </c>
      <c r="H2851" s="5"/>
      <c r="I2851" s="5"/>
      <c r="J2851" s="5"/>
      <c r="K2851" s="5"/>
      <c r="L2851" s="5"/>
      <c r="M2851" s="5"/>
      <c r="N2851" s="5"/>
      <c r="O2851" s="0" t="s">
        <v>15043</v>
      </c>
      <c r="P2851" s="0" t="s">
        <v>15044</v>
      </c>
      <c r="Q2851" s="0" t="s">
        <v>51</v>
      </c>
      <c r="R2851" s="0" t="s">
        <v>52</v>
      </c>
      <c r="S2851" s="0" t="n">
        <v>13.267</v>
      </c>
      <c r="T2851" s="0" t="n">
        <v>2620</v>
      </c>
      <c r="U2851" s="0" t="n">
        <v>2620</v>
      </c>
      <c r="V2851" s="0" t="n">
        <v>2620</v>
      </c>
      <c r="X2851" s="0" t="n">
        <v>146</v>
      </c>
      <c r="Y2851" s="0" t="s">
        <v>53</v>
      </c>
      <c r="Z2851" s="0" t="n">
        <v>2620</v>
      </c>
      <c r="AA2851" s="0" t="s">
        <v>54</v>
      </c>
      <c r="AB2851" s="0" t="s">
        <v>54</v>
      </c>
      <c r="AD2851" s="0" t="s">
        <v>15025</v>
      </c>
      <c r="AG2851" s="6" t="n">
        <v>42735</v>
      </c>
      <c r="AH2851" s="0" t="n">
        <v>166</v>
      </c>
      <c r="AI2851" s="0" t="n">
        <v>175</v>
      </c>
      <c r="AJ2851" s="6" t="n">
        <v>42735</v>
      </c>
      <c r="AK2851" s="0" t="s">
        <v>56</v>
      </c>
      <c r="AM2851" s="0" t="n">
        <v>5.357</v>
      </c>
      <c r="AN2851" s="0" t="n">
        <v>5.647</v>
      </c>
      <c r="AO2851" s="0" t="n">
        <v>2.689</v>
      </c>
      <c r="AP2851" s="0" t="n">
        <v>3.005</v>
      </c>
      <c r="AQ2851" s="0" t="s">
        <v>13458</v>
      </c>
      <c r="AR2851" s="0" t="s">
        <v>58</v>
      </c>
      <c r="AS2851" s="0" t="s">
        <v>53</v>
      </c>
      <c r="AT2851" s="0" t="n">
        <v>69</v>
      </c>
      <c r="AU2851" s="0" t="n">
        <v>76</v>
      </c>
      <c r="AV2851" s="0" t="s">
        <v>15045</v>
      </c>
      <c r="AX2851" s="0" t="s">
        <v>9382</v>
      </c>
      <c r="AY2851" s="0" t="s">
        <v>15046</v>
      </c>
    </row>
    <row r="2852" customFormat="false" ht="15" hidden="false" customHeight="false" outlineLevel="0" collapsed="false">
      <c r="A2852" s="0" t="s">
        <v>15047</v>
      </c>
      <c r="B2852" s="0" t="s">
        <v>15022</v>
      </c>
      <c r="C2852" s="0" t="s">
        <v>15048</v>
      </c>
      <c r="E2852" s="1" t="s">
        <v>15048</v>
      </c>
      <c r="G2852" s="5" t="s">
        <v>15048</v>
      </c>
      <c r="H2852" s="5"/>
      <c r="I2852" s="5"/>
      <c r="J2852" s="5"/>
      <c r="K2852" s="5"/>
      <c r="L2852" s="5"/>
      <c r="M2852" s="5"/>
      <c r="N2852" s="5"/>
      <c r="O2852" s="0" t="s">
        <v>15048</v>
      </c>
      <c r="P2852" s="0" t="s">
        <v>15049</v>
      </c>
      <c r="Q2852" s="0" t="s">
        <v>51</v>
      </c>
      <c r="R2852" s="0" t="s">
        <v>52</v>
      </c>
      <c r="S2852" s="0" t="n">
        <v>135.346</v>
      </c>
      <c r="T2852" s="0" t="n">
        <v>2620</v>
      </c>
      <c r="U2852" s="0" t="n">
        <v>2620</v>
      </c>
      <c r="V2852" s="0" t="n">
        <v>2611</v>
      </c>
      <c r="X2852" s="0" t="n">
        <v>806</v>
      </c>
      <c r="Y2852" s="0" t="s">
        <v>53</v>
      </c>
      <c r="Z2852" s="0" t="n">
        <v>2620</v>
      </c>
      <c r="AA2852" s="0" t="s">
        <v>54</v>
      </c>
      <c r="AB2852" s="0" t="s">
        <v>54</v>
      </c>
      <c r="AD2852" s="0" t="s">
        <v>15050</v>
      </c>
      <c r="AG2852" s="6" t="n">
        <v>42735</v>
      </c>
      <c r="AH2852" s="0" t="n">
        <v>4.367</v>
      </c>
      <c r="AI2852" s="0" t="n">
        <v>4.603</v>
      </c>
      <c r="AJ2852" s="6" t="n">
        <v>42735</v>
      </c>
      <c r="AK2852" s="0" t="s">
        <v>56</v>
      </c>
      <c r="AM2852" s="0" t="n">
        <v>76.138</v>
      </c>
      <c r="AN2852" s="0" t="n">
        <v>80.257</v>
      </c>
      <c r="AO2852" s="0" t="n">
        <v>61.734</v>
      </c>
      <c r="AP2852" s="0" t="n">
        <v>68.979</v>
      </c>
      <c r="AQ2852" s="0" t="s">
        <v>13458</v>
      </c>
      <c r="AR2852" s="0" t="s">
        <v>58</v>
      </c>
      <c r="AS2852" s="0" t="s">
        <v>53</v>
      </c>
      <c r="AT2852" s="0" t="n">
        <v>709</v>
      </c>
      <c r="AU2852" s="0" t="n">
        <v>736</v>
      </c>
      <c r="AV2852" s="0" t="s">
        <v>15051</v>
      </c>
      <c r="AX2852" s="0" t="s">
        <v>9382</v>
      </c>
      <c r="AY2852" s="0" t="s">
        <v>15052</v>
      </c>
    </row>
    <row r="2853" customFormat="false" ht="15" hidden="false" customHeight="false" outlineLevel="0" collapsed="false">
      <c r="A2853" s="0" t="s">
        <v>15053</v>
      </c>
      <c r="B2853" s="0" t="s">
        <v>15022</v>
      </c>
      <c r="C2853" s="0" t="s">
        <v>15054</v>
      </c>
      <c r="E2853" s="1" t="s">
        <v>15054</v>
      </c>
      <c r="G2853" s="5" t="s">
        <v>15054</v>
      </c>
      <c r="H2853" s="5"/>
      <c r="I2853" s="5"/>
      <c r="J2853" s="5"/>
      <c r="K2853" s="5"/>
      <c r="L2853" s="5"/>
      <c r="M2853" s="5"/>
      <c r="N2853" s="5"/>
      <c r="O2853" s="0" t="s">
        <v>15054</v>
      </c>
      <c r="P2853" s="0" t="s">
        <v>15055</v>
      </c>
      <c r="Q2853" s="0" t="s">
        <v>51</v>
      </c>
      <c r="R2853" s="0" t="s">
        <v>52</v>
      </c>
      <c r="S2853" s="0" t="n">
        <v>1.303</v>
      </c>
      <c r="T2853" s="0" t="n">
        <v>2620</v>
      </c>
      <c r="U2853" s="0" t="n">
        <v>2620</v>
      </c>
      <c r="V2853" s="0" t="n">
        <v>2620</v>
      </c>
      <c r="X2853" s="0" t="n">
        <v>994</v>
      </c>
      <c r="Y2853" s="0" t="s">
        <v>53</v>
      </c>
      <c r="Z2853" s="0" t="n">
        <v>2620</v>
      </c>
      <c r="AA2853" s="0" t="s">
        <v>54</v>
      </c>
      <c r="AB2853" s="0" t="s">
        <v>54</v>
      </c>
      <c r="AD2853" s="0" t="s">
        <v>15056</v>
      </c>
      <c r="AG2853" s="6" t="n">
        <v>42735</v>
      </c>
      <c r="AH2853" s="0" t="n">
        <v>166</v>
      </c>
      <c r="AI2853" s="0" t="n">
        <v>175</v>
      </c>
      <c r="AJ2853" s="6" t="n">
        <v>42735</v>
      </c>
      <c r="AK2853" s="0" t="s">
        <v>56</v>
      </c>
      <c r="AM2853" s="0" t="n">
        <v>1.132</v>
      </c>
      <c r="AN2853" s="0" t="n">
        <v>1.193</v>
      </c>
      <c r="AO2853" s="0" t="n">
        <v>4.559</v>
      </c>
      <c r="AP2853" s="0" t="n">
        <v>5.094</v>
      </c>
      <c r="AQ2853" s="0" t="s">
        <v>13458</v>
      </c>
      <c r="AR2853" s="0" t="s">
        <v>58</v>
      </c>
      <c r="AS2853" s="0" t="s">
        <v>53</v>
      </c>
      <c r="AT2853" s="0" t="n">
        <v>67</v>
      </c>
      <c r="AU2853" s="0" t="n">
        <v>70</v>
      </c>
      <c r="AX2853" s="0" t="s">
        <v>9382</v>
      </c>
      <c r="AY2853" s="0" t="s">
        <v>15057</v>
      </c>
    </row>
    <row r="2854" customFormat="false" ht="15" hidden="false" customHeight="false" outlineLevel="0" collapsed="false">
      <c r="A2854" s="0" t="s">
        <v>15058</v>
      </c>
      <c r="B2854" s="0" t="s">
        <v>15022</v>
      </c>
      <c r="C2854" s="0" t="s">
        <v>15059</v>
      </c>
      <c r="E2854" s="1" t="s">
        <v>15059</v>
      </c>
      <c r="G2854" s="5" t="s">
        <v>15059</v>
      </c>
      <c r="H2854" s="5" t="s">
        <v>15060</v>
      </c>
      <c r="I2854" s="5"/>
      <c r="J2854" s="5"/>
      <c r="K2854" s="5"/>
      <c r="L2854" s="5"/>
      <c r="M2854" s="5"/>
      <c r="N2854" s="5"/>
      <c r="O2854" s="0" t="s">
        <v>15059</v>
      </c>
      <c r="P2854" s="0" t="s">
        <v>15061</v>
      </c>
      <c r="Q2854" s="0" t="s">
        <v>51</v>
      </c>
      <c r="R2854" s="0" t="s">
        <v>52</v>
      </c>
      <c r="S2854" s="0" t="n">
        <v>361</v>
      </c>
      <c r="T2854" s="0" t="n">
        <v>2651</v>
      </c>
      <c r="U2854" s="0" t="n">
        <v>2651</v>
      </c>
      <c r="X2854" s="0" t="n">
        <v>186</v>
      </c>
      <c r="Y2854" s="0" t="s">
        <v>53</v>
      </c>
      <c r="Z2854" s="0" t="n">
        <v>2651</v>
      </c>
      <c r="AA2854" s="0" t="s">
        <v>54</v>
      </c>
      <c r="AB2854" s="0" t="s">
        <v>54</v>
      </c>
      <c r="AD2854" s="0" t="s">
        <v>15062</v>
      </c>
      <c r="AG2854" s="6" t="n">
        <v>42735</v>
      </c>
      <c r="AH2854" s="0" t="n">
        <v>51</v>
      </c>
      <c r="AI2854" s="0" t="n">
        <v>53</v>
      </c>
      <c r="AJ2854" s="6" t="n">
        <v>42735</v>
      </c>
      <c r="AK2854" s="0" t="s">
        <v>56</v>
      </c>
      <c r="AM2854" s="0" t="n">
        <v>547</v>
      </c>
      <c r="AN2854" s="0" t="n">
        <v>577</v>
      </c>
      <c r="AO2854" s="0" t="n">
        <v>1.181</v>
      </c>
      <c r="AP2854" s="0" t="n">
        <v>1.32</v>
      </c>
      <c r="AQ2854" s="0" t="s">
        <v>13458</v>
      </c>
      <c r="AR2854" s="0" t="s">
        <v>58</v>
      </c>
      <c r="AS2854" s="0" t="s">
        <v>53</v>
      </c>
      <c r="AT2854" s="0" t="n">
        <v>32</v>
      </c>
      <c r="AU2854" s="0" t="n">
        <v>41</v>
      </c>
      <c r="AV2854" s="0" t="s">
        <v>15063</v>
      </c>
      <c r="AW2854" s="0" t="s">
        <v>15063</v>
      </c>
      <c r="AX2854" s="0" t="s">
        <v>9382</v>
      </c>
    </row>
    <row r="2855" customFormat="false" ht="15" hidden="false" customHeight="false" outlineLevel="0" collapsed="false">
      <c r="A2855" s="0" t="s">
        <v>15064</v>
      </c>
      <c r="B2855" s="0" t="s">
        <v>15022</v>
      </c>
      <c r="C2855" s="0" t="s">
        <v>15065</v>
      </c>
      <c r="E2855" s="1" t="s">
        <v>15065</v>
      </c>
      <c r="G2855" s="5" t="s">
        <v>15065</v>
      </c>
      <c r="H2855" s="5"/>
      <c r="I2855" s="5"/>
      <c r="J2855" s="5"/>
      <c r="K2855" s="5"/>
      <c r="L2855" s="5"/>
      <c r="M2855" s="5"/>
      <c r="N2855" s="5"/>
      <c r="O2855" s="0" t="s">
        <v>15065</v>
      </c>
      <c r="P2855" s="0" t="s">
        <v>15066</v>
      </c>
      <c r="Q2855" s="0" t="s">
        <v>51</v>
      </c>
      <c r="R2855" s="0" t="s">
        <v>52</v>
      </c>
      <c r="S2855" s="0" t="n">
        <v>2.466</v>
      </c>
      <c r="T2855" s="0" t="n">
        <v>2620</v>
      </c>
      <c r="U2855" s="0" t="n">
        <v>2620</v>
      </c>
      <c r="V2855" s="0" t="n">
        <v>2630</v>
      </c>
      <c r="X2855" s="0" t="n">
        <v>415</v>
      </c>
      <c r="Y2855" s="0" t="s">
        <v>53</v>
      </c>
      <c r="Z2855" s="0" t="n">
        <v>2620</v>
      </c>
      <c r="AA2855" s="0" t="s">
        <v>54</v>
      </c>
      <c r="AB2855" s="0" t="s">
        <v>54</v>
      </c>
      <c r="AD2855" s="0" t="s">
        <v>15025</v>
      </c>
      <c r="AG2855" s="6" t="n">
        <v>42735</v>
      </c>
      <c r="AH2855" s="0" t="n">
        <v>-69</v>
      </c>
      <c r="AI2855" s="0" t="n">
        <v>-73</v>
      </c>
      <c r="AJ2855" s="6" t="n">
        <v>42735</v>
      </c>
      <c r="AK2855" s="0" t="s">
        <v>56</v>
      </c>
      <c r="AM2855" s="0" t="n">
        <v>7.003</v>
      </c>
      <c r="AN2855" s="0" t="n">
        <v>7.382</v>
      </c>
      <c r="AO2855" s="0" t="n">
        <v>896</v>
      </c>
      <c r="AP2855" s="0" t="n">
        <v>1.001</v>
      </c>
      <c r="AQ2855" s="0" t="s">
        <v>13458</v>
      </c>
      <c r="AR2855" s="0" t="s">
        <v>58</v>
      </c>
      <c r="AS2855" s="0" t="s">
        <v>53</v>
      </c>
      <c r="AT2855" s="0" t="n">
        <v>159</v>
      </c>
      <c r="AU2855" s="0" t="n">
        <v>169</v>
      </c>
      <c r="AV2855" s="0" t="s">
        <v>15025</v>
      </c>
      <c r="AX2855" s="0" t="s">
        <v>9382</v>
      </c>
      <c r="AY2855" s="0" t="s">
        <v>15067</v>
      </c>
    </row>
    <row r="2856" customFormat="false" ht="15" hidden="false" customHeight="false" outlineLevel="0" collapsed="false">
      <c r="A2856" s="0" t="s">
        <v>15068</v>
      </c>
      <c r="B2856" s="0" t="s">
        <v>15022</v>
      </c>
      <c r="C2856" s="0" t="s">
        <v>15069</v>
      </c>
      <c r="E2856" s="1" t="s">
        <v>15069</v>
      </c>
      <c r="G2856" s="5" t="s">
        <v>15069</v>
      </c>
      <c r="H2856" s="5"/>
      <c r="I2856" s="5"/>
      <c r="J2856" s="5"/>
      <c r="K2856" s="5"/>
      <c r="L2856" s="5"/>
      <c r="M2856" s="5"/>
      <c r="N2856" s="5"/>
      <c r="O2856" s="0" t="s">
        <v>15069</v>
      </c>
      <c r="P2856" s="0" t="s">
        <v>15070</v>
      </c>
      <c r="Q2856" s="0" t="s">
        <v>51</v>
      </c>
      <c r="R2856" s="0" t="s">
        <v>52</v>
      </c>
      <c r="S2856" s="0" t="n">
        <v>1.073</v>
      </c>
      <c r="T2856" s="0" t="n">
        <v>2611</v>
      </c>
      <c r="U2856" s="0" t="n">
        <v>2611</v>
      </c>
      <c r="X2856" s="0" t="n">
        <v>125</v>
      </c>
      <c r="Y2856" s="0" t="s">
        <v>1154</v>
      </c>
      <c r="Z2856" s="0" t="n">
        <v>2611</v>
      </c>
      <c r="AA2856" s="0" t="s">
        <v>54</v>
      </c>
      <c r="AB2856" s="0" t="s">
        <v>54</v>
      </c>
      <c r="AD2856" s="0" t="s">
        <v>15062</v>
      </c>
      <c r="AG2856" s="6" t="n">
        <v>42735</v>
      </c>
      <c r="AH2856" s="0" t="n">
        <v>-52</v>
      </c>
      <c r="AI2856" s="0" t="n">
        <v>-55</v>
      </c>
      <c r="AJ2856" s="6" t="n">
        <v>42735</v>
      </c>
      <c r="AK2856" s="0" t="s">
        <v>56</v>
      </c>
      <c r="AM2856" s="0" t="n">
        <v>4.155</v>
      </c>
      <c r="AN2856" s="0" t="n">
        <v>4.379</v>
      </c>
      <c r="AO2856" s="0" t="n">
        <v>267</v>
      </c>
      <c r="AP2856" s="0" t="n">
        <v>299</v>
      </c>
      <c r="AQ2856" s="0" t="s">
        <v>13458</v>
      </c>
      <c r="AR2856" s="0" t="s">
        <v>58</v>
      </c>
      <c r="AS2856" s="0" t="s">
        <v>1154</v>
      </c>
      <c r="AT2856" s="0" t="n">
        <v>26</v>
      </c>
      <c r="AU2856" s="0" t="n">
        <v>32</v>
      </c>
      <c r="AX2856" s="0" t="s">
        <v>9382</v>
      </c>
      <c r="AY2856" s="0" t="s">
        <v>15071</v>
      </c>
    </row>
    <row r="2857" customFormat="false" ht="15" hidden="false" customHeight="false" outlineLevel="0" collapsed="false">
      <c r="A2857" s="0" t="s">
        <v>15072</v>
      </c>
      <c r="B2857" s="0" t="s">
        <v>15022</v>
      </c>
      <c r="C2857" s="0" t="s">
        <v>15073</v>
      </c>
      <c r="E2857" s="1" t="s">
        <v>15073</v>
      </c>
      <c r="G2857" s="5" t="s">
        <v>15073</v>
      </c>
      <c r="H2857" s="5" t="s">
        <v>15074</v>
      </c>
      <c r="I2857" s="5"/>
      <c r="J2857" s="5"/>
      <c r="K2857" s="5"/>
      <c r="L2857" s="5"/>
      <c r="M2857" s="5"/>
      <c r="N2857" s="5"/>
      <c r="O2857" s="0" t="s">
        <v>15073</v>
      </c>
      <c r="P2857" s="0" t="s">
        <v>15075</v>
      </c>
      <c r="Q2857" s="0" t="s">
        <v>51</v>
      </c>
      <c r="R2857" s="0" t="s">
        <v>52</v>
      </c>
      <c r="S2857" s="0" t="n">
        <v>1.559</v>
      </c>
      <c r="T2857" s="0" t="n">
        <v>2751</v>
      </c>
      <c r="U2857" s="0" t="n">
        <v>2751</v>
      </c>
      <c r="X2857" s="0" t="n">
        <v>833</v>
      </c>
      <c r="Y2857" s="0" t="s">
        <v>53</v>
      </c>
      <c r="Z2857" s="0" t="n">
        <v>2751</v>
      </c>
      <c r="AA2857" s="0" t="s">
        <v>54</v>
      </c>
      <c r="AB2857" s="0" t="s">
        <v>54</v>
      </c>
      <c r="AD2857" s="0" t="s">
        <v>15025</v>
      </c>
      <c r="AG2857" s="6" t="n">
        <v>42735</v>
      </c>
      <c r="AH2857" s="0" t="n">
        <v>102</v>
      </c>
      <c r="AI2857" s="0" t="n">
        <v>108</v>
      </c>
      <c r="AJ2857" s="6" t="n">
        <v>42735</v>
      </c>
      <c r="AK2857" s="0" t="s">
        <v>56</v>
      </c>
      <c r="AM2857" s="0" t="n">
        <v>2.713</v>
      </c>
      <c r="AN2857" s="0" t="n">
        <v>2.86</v>
      </c>
      <c r="AO2857" s="0" t="n">
        <v>1.757</v>
      </c>
      <c r="AP2857" s="0" t="n">
        <v>1.963</v>
      </c>
      <c r="AQ2857" s="0" t="s">
        <v>13458</v>
      </c>
      <c r="AR2857" s="0" t="s">
        <v>58</v>
      </c>
      <c r="AS2857" s="0" t="s">
        <v>53</v>
      </c>
      <c r="AT2857" s="0" t="n">
        <v>44</v>
      </c>
      <c r="AU2857" s="0" t="n">
        <v>55</v>
      </c>
      <c r="AV2857" s="0" t="s">
        <v>15025</v>
      </c>
      <c r="AX2857" s="0" t="s">
        <v>9382</v>
      </c>
      <c r="AY2857" s="0" t="s">
        <v>15067</v>
      </c>
    </row>
    <row r="2858" customFormat="false" ht="15" hidden="false" customHeight="false" outlineLevel="0" collapsed="false">
      <c r="A2858" s="0" t="s">
        <v>15076</v>
      </c>
      <c r="B2858" s="0" t="s">
        <v>15022</v>
      </c>
      <c r="C2858" s="0" t="s">
        <v>15077</v>
      </c>
      <c r="E2858" s="1" t="s">
        <v>15077</v>
      </c>
      <c r="G2858" s="5" t="s">
        <v>15077</v>
      </c>
      <c r="H2858" s="5"/>
      <c r="I2858" s="5"/>
      <c r="J2858" s="5"/>
      <c r="K2858" s="5"/>
      <c r="L2858" s="5"/>
      <c r="M2858" s="5"/>
      <c r="N2858" s="5"/>
      <c r="O2858" s="0" t="s">
        <v>15077</v>
      </c>
      <c r="P2858" s="0" t="s">
        <v>15078</v>
      </c>
      <c r="Q2858" s="0" t="s">
        <v>51</v>
      </c>
      <c r="R2858" s="0" t="s">
        <v>52</v>
      </c>
      <c r="S2858" s="0" t="n">
        <v>342</v>
      </c>
      <c r="T2858" s="0" t="n">
        <v>2899</v>
      </c>
      <c r="U2858" s="0" t="n">
        <v>2899</v>
      </c>
      <c r="V2858" s="0" t="n">
        <v>2823</v>
      </c>
      <c r="X2858" s="0" t="n">
        <v>998</v>
      </c>
      <c r="Y2858" s="0" t="s">
        <v>53</v>
      </c>
      <c r="Z2858" s="0" t="n">
        <v>2899</v>
      </c>
      <c r="AA2858" s="0" t="s">
        <v>54</v>
      </c>
      <c r="AB2858" s="0" t="s">
        <v>54</v>
      </c>
      <c r="AD2858" s="0" t="s">
        <v>15025</v>
      </c>
      <c r="AG2858" s="6" t="n">
        <v>42735</v>
      </c>
      <c r="AH2858" s="0" t="n">
        <v>11</v>
      </c>
      <c r="AI2858" s="0" t="n">
        <v>12</v>
      </c>
      <c r="AJ2858" s="6" t="n">
        <v>42735</v>
      </c>
      <c r="AK2858" s="0" t="s">
        <v>56</v>
      </c>
      <c r="AM2858" s="0" t="n">
        <v>383</v>
      </c>
      <c r="AN2858" s="0" t="n">
        <v>403</v>
      </c>
      <c r="AO2858" s="0" t="n">
        <v>160</v>
      </c>
      <c r="AP2858" s="0" t="n">
        <v>179</v>
      </c>
      <c r="AQ2858" s="0" t="s">
        <v>13458</v>
      </c>
      <c r="AR2858" s="0" t="s">
        <v>58</v>
      </c>
      <c r="AS2858" s="0" t="s">
        <v>53</v>
      </c>
      <c r="AT2858" s="0" t="n">
        <v>29</v>
      </c>
      <c r="AU2858" s="0" t="n">
        <v>37</v>
      </c>
      <c r="AX2858" s="0" t="s">
        <v>9382</v>
      </c>
      <c r="AY2858" s="0" t="s">
        <v>1071</v>
      </c>
    </row>
    <row r="2859" customFormat="false" ht="15" hidden="false" customHeight="false" outlineLevel="0" collapsed="false">
      <c r="A2859" s="0" t="s">
        <v>15079</v>
      </c>
      <c r="B2859" s="0" t="s">
        <v>15022</v>
      </c>
      <c r="C2859" s="0" t="s">
        <v>15080</v>
      </c>
      <c r="E2859" s="1" t="s">
        <v>15080</v>
      </c>
      <c r="G2859" s="5" t="s">
        <v>15080</v>
      </c>
      <c r="H2859" s="5" t="s">
        <v>15081</v>
      </c>
      <c r="I2859" s="5" t="s">
        <v>15082</v>
      </c>
      <c r="J2859" s="5"/>
      <c r="K2859" s="5"/>
      <c r="L2859" s="5"/>
      <c r="M2859" s="5"/>
      <c r="N2859" s="5"/>
      <c r="O2859" s="0" t="s">
        <v>15080</v>
      </c>
      <c r="P2859" s="0" t="s">
        <v>15083</v>
      </c>
      <c r="Q2859" s="0" t="s">
        <v>51</v>
      </c>
      <c r="R2859" s="0" t="s">
        <v>52</v>
      </c>
      <c r="S2859" s="0" t="n">
        <v>612</v>
      </c>
      <c r="T2859" s="0" t="n">
        <v>2711</v>
      </c>
      <c r="U2859" s="0" t="n">
        <v>2711</v>
      </c>
      <c r="V2859" s="0" t="n">
        <v>2611</v>
      </c>
      <c r="W2859" s="0" t="s">
        <v>15084</v>
      </c>
      <c r="X2859" s="0" t="n">
        <v>45</v>
      </c>
      <c r="Y2859" s="0" t="s">
        <v>53</v>
      </c>
      <c r="Z2859" s="0" t="n">
        <v>2711</v>
      </c>
      <c r="AA2859" s="0" t="s">
        <v>54</v>
      </c>
      <c r="AB2859" s="0" t="s">
        <v>54</v>
      </c>
      <c r="AD2859" s="0" t="s">
        <v>15025</v>
      </c>
      <c r="AG2859" s="6" t="n">
        <v>42735</v>
      </c>
      <c r="AH2859" s="0" t="n">
        <v>15</v>
      </c>
      <c r="AI2859" s="0" t="n">
        <v>16</v>
      </c>
      <c r="AJ2859" s="6" t="n">
        <v>42735</v>
      </c>
      <c r="AK2859" s="0" t="s">
        <v>56</v>
      </c>
      <c r="AM2859" s="0" t="n">
        <v>461</v>
      </c>
      <c r="AN2859" s="0" t="n">
        <v>485</v>
      </c>
      <c r="AO2859" s="0" t="n">
        <v>355</v>
      </c>
      <c r="AP2859" s="0" t="n">
        <v>396</v>
      </c>
      <c r="AQ2859" s="0" t="s">
        <v>13458</v>
      </c>
      <c r="AR2859" s="0" t="s">
        <v>58</v>
      </c>
      <c r="AS2859" s="0" t="s">
        <v>53</v>
      </c>
      <c r="AT2859" s="0" t="n">
        <v>25</v>
      </c>
      <c r="AU2859" s="0" t="n">
        <v>27</v>
      </c>
      <c r="AV2859" s="0" t="s">
        <v>9382</v>
      </c>
      <c r="AX2859" s="0" t="s">
        <v>9382</v>
      </c>
      <c r="AY2859" s="0" t="s">
        <v>15085</v>
      </c>
    </row>
    <row r="2860" customFormat="false" ht="15" hidden="false" customHeight="false" outlineLevel="0" collapsed="false">
      <c r="A2860" s="0" t="s">
        <v>15086</v>
      </c>
      <c r="B2860" s="0" t="s">
        <v>15022</v>
      </c>
      <c r="C2860" s="0" t="s">
        <v>15087</v>
      </c>
      <c r="E2860" s="1" t="s">
        <v>15087</v>
      </c>
      <c r="G2860" s="5" t="s">
        <v>15087</v>
      </c>
      <c r="H2860" s="5"/>
      <c r="I2860" s="5"/>
      <c r="J2860" s="5"/>
      <c r="K2860" s="5"/>
      <c r="L2860" s="5"/>
      <c r="M2860" s="5"/>
      <c r="N2860" s="5"/>
      <c r="O2860" s="0" t="s">
        <v>15087</v>
      </c>
      <c r="P2860" s="0" t="s">
        <v>15088</v>
      </c>
      <c r="Q2860" s="0" t="s">
        <v>51</v>
      </c>
      <c r="R2860" s="0" t="s">
        <v>52</v>
      </c>
      <c r="S2860" s="0" t="n">
        <v>4.018</v>
      </c>
      <c r="T2860" s="0" t="n">
        <v>2620</v>
      </c>
      <c r="U2860" s="0" t="n">
        <v>2620</v>
      </c>
      <c r="V2860" s="0" t="n">
        <v>4651</v>
      </c>
      <c r="W2860" s="0" t="s">
        <v>15089</v>
      </c>
      <c r="X2860" s="0" t="n">
        <v>436</v>
      </c>
      <c r="Y2860" s="0" t="s">
        <v>53</v>
      </c>
      <c r="Z2860" s="0" t="n">
        <v>2620</v>
      </c>
      <c r="AA2860" s="0" t="s">
        <v>54</v>
      </c>
      <c r="AB2860" s="0" t="s">
        <v>54</v>
      </c>
      <c r="AD2860" s="0" t="s">
        <v>15062</v>
      </c>
      <c r="AG2860" s="6" t="n">
        <v>42735</v>
      </c>
      <c r="AH2860" s="0" t="n">
        <v>128</v>
      </c>
      <c r="AI2860" s="0" t="n">
        <v>134</v>
      </c>
      <c r="AJ2860" s="6" t="n">
        <v>42735</v>
      </c>
      <c r="AK2860" s="0" t="s">
        <v>56</v>
      </c>
      <c r="AM2860" s="0" t="n">
        <v>2.8</v>
      </c>
      <c r="AN2860" s="0" t="n">
        <v>2.951</v>
      </c>
      <c r="AO2860" s="0" t="n">
        <v>1.372</v>
      </c>
      <c r="AP2860" s="0" t="n">
        <v>1.533</v>
      </c>
      <c r="AQ2860" s="0" t="s">
        <v>13458</v>
      </c>
      <c r="AR2860" s="0" t="s">
        <v>58</v>
      </c>
      <c r="AS2860" s="0" t="s">
        <v>53</v>
      </c>
      <c r="AT2860" s="0" t="n">
        <v>97</v>
      </c>
      <c r="AU2860" s="0" t="n">
        <v>109</v>
      </c>
      <c r="AX2860" s="0" t="s">
        <v>9382</v>
      </c>
      <c r="AY2860" s="0" t="s">
        <v>15090</v>
      </c>
    </row>
    <row r="2861" customFormat="false" ht="15" hidden="false" customHeight="false" outlineLevel="0" collapsed="false">
      <c r="A2861" s="0" t="s">
        <v>15091</v>
      </c>
      <c r="B2861" s="0" t="s">
        <v>15022</v>
      </c>
      <c r="C2861" s="0" t="s">
        <v>15092</v>
      </c>
      <c r="E2861" s="1" t="s">
        <v>15092</v>
      </c>
      <c r="G2861" s="5" t="s">
        <v>15092</v>
      </c>
      <c r="H2861" s="5" t="s">
        <v>15093</v>
      </c>
      <c r="I2861" s="5"/>
      <c r="J2861" s="5"/>
      <c r="K2861" s="5"/>
      <c r="L2861" s="5"/>
      <c r="M2861" s="5"/>
      <c r="N2861" s="5"/>
      <c r="O2861" s="0" t="s">
        <v>15092</v>
      </c>
      <c r="P2861" s="0" t="s">
        <v>15094</v>
      </c>
      <c r="Q2861" s="0" t="s">
        <v>51</v>
      </c>
      <c r="R2861" s="0" t="s">
        <v>52</v>
      </c>
      <c r="S2861" s="0" t="n">
        <v>1.358</v>
      </c>
      <c r="T2861" s="0" t="n">
        <v>2611</v>
      </c>
      <c r="U2861" s="0" t="n">
        <v>2611</v>
      </c>
      <c r="X2861" s="0" t="n">
        <v>46</v>
      </c>
      <c r="Y2861" s="0" t="s">
        <v>53</v>
      </c>
      <c r="Z2861" s="0" t="n">
        <v>2611</v>
      </c>
      <c r="AA2861" s="0" t="s">
        <v>54</v>
      </c>
      <c r="AB2861" s="0" t="s">
        <v>54</v>
      </c>
      <c r="AD2861" s="0" t="s">
        <v>15095</v>
      </c>
      <c r="AG2861" s="6" t="n">
        <v>42735</v>
      </c>
      <c r="AH2861" s="0" t="n">
        <v>143</v>
      </c>
      <c r="AI2861" s="0" t="n">
        <v>151</v>
      </c>
      <c r="AJ2861" s="6" t="n">
        <v>42735</v>
      </c>
      <c r="AK2861" s="0" t="s">
        <v>56</v>
      </c>
      <c r="AM2861" s="0" t="n">
        <v>939</v>
      </c>
      <c r="AN2861" s="0" t="n">
        <v>990</v>
      </c>
      <c r="AO2861" s="0" t="n">
        <v>2.138</v>
      </c>
      <c r="AP2861" s="0" t="n">
        <v>2.389</v>
      </c>
      <c r="AQ2861" s="0" t="s">
        <v>13472</v>
      </c>
      <c r="AR2861" s="0" t="s">
        <v>58</v>
      </c>
      <c r="AS2861" s="0" t="s">
        <v>53</v>
      </c>
      <c r="AT2861" s="0" t="n">
        <v>18</v>
      </c>
      <c r="AU2861" s="0" t="n">
        <v>28</v>
      </c>
      <c r="AV2861" s="0" t="s">
        <v>15096</v>
      </c>
      <c r="AW2861" s="0" t="s">
        <v>15097</v>
      </c>
      <c r="AX2861" s="0" t="s">
        <v>9382</v>
      </c>
    </row>
    <row r="2862" customFormat="false" ht="15" hidden="false" customHeight="false" outlineLevel="0" collapsed="false">
      <c r="A2862" s="0" t="s">
        <v>15098</v>
      </c>
      <c r="B2862" s="0" t="s">
        <v>15022</v>
      </c>
      <c r="C2862" s="0" t="s">
        <v>15099</v>
      </c>
      <c r="E2862" s="1" t="s">
        <v>15099</v>
      </c>
      <c r="G2862" s="5" t="s">
        <v>15099</v>
      </c>
      <c r="H2862" s="5"/>
      <c r="I2862" s="5"/>
      <c r="J2862" s="5"/>
      <c r="K2862" s="5"/>
      <c r="L2862" s="5"/>
      <c r="M2862" s="5"/>
      <c r="N2862" s="5"/>
      <c r="O2862" s="0" t="s">
        <v>15099</v>
      </c>
      <c r="P2862" s="0" t="s">
        <v>15100</v>
      </c>
      <c r="Q2862" s="0" t="s">
        <v>51</v>
      </c>
      <c r="R2862" s="0" t="s">
        <v>52</v>
      </c>
      <c r="S2862" s="0" t="n">
        <v>8.949</v>
      </c>
      <c r="T2862" s="0" t="n">
        <v>2611</v>
      </c>
      <c r="U2862" s="0" t="n">
        <v>2611</v>
      </c>
      <c r="W2862" s="0" t="s">
        <v>15101</v>
      </c>
      <c r="X2862" s="0" t="n">
        <v>419</v>
      </c>
      <c r="Y2862" s="0" t="s">
        <v>53</v>
      </c>
      <c r="Z2862" s="0" t="n">
        <v>2611</v>
      </c>
      <c r="AA2862" s="0" t="s">
        <v>54</v>
      </c>
      <c r="AB2862" s="0" t="s">
        <v>54</v>
      </c>
      <c r="AD2862" s="0" t="s">
        <v>15102</v>
      </c>
      <c r="AG2862" s="6" t="n">
        <v>42735</v>
      </c>
      <c r="AH2862" s="0" t="n">
        <v>55</v>
      </c>
      <c r="AI2862" s="0" t="n">
        <v>58</v>
      </c>
      <c r="AJ2862" s="6" t="n">
        <v>42735</v>
      </c>
      <c r="AK2862" s="0" t="s">
        <v>56</v>
      </c>
      <c r="AM2862" s="0" t="n">
        <v>10.912</v>
      </c>
      <c r="AN2862" s="0" t="n">
        <v>11.502</v>
      </c>
      <c r="AO2862" s="0" t="n">
        <v>4.727</v>
      </c>
      <c r="AP2862" s="0" t="n">
        <v>5.282</v>
      </c>
      <c r="AQ2862" s="0" t="s">
        <v>13458</v>
      </c>
      <c r="AR2862" s="0" t="s">
        <v>58</v>
      </c>
      <c r="AS2862" s="0" t="s">
        <v>53</v>
      </c>
      <c r="AT2862" s="0" t="n">
        <v>64</v>
      </c>
      <c r="AU2862" s="0" t="n">
        <v>67</v>
      </c>
      <c r="AV2862" s="0" t="s">
        <v>15103</v>
      </c>
      <c r="AW2862" s="0" t="s">
        <v>15103</v>
      </c>
      <c r="AX2862" s="0" t="s">
        <v>9382</v>
      </c>
    </row>
    <row r="2863" customFormat="false" ht="15" hidden="false" customHeight="false" outlineLevel="0" collapsed="false">
      <c r="A2863" s="0" t="s">
        <v>15104</v>
      </c>
      <c r="B2863" s="0" t="s">
        <v>15022</v>
      </c>
      <c r="C2863" s="0" t="s">
        <v>15105</v>
      </c>
      <c r="E2863" s="1" t="s">
        <v>15105</v>
      </c>
      <c r="G2863" s="5" t="s">
        <v>15105</v>
      </c>
      <c r="H2863" s="5"/>
      <c r="I2863" s="5"/>
      <c r="J2863" s="5"/>
      <c r="K2863" s="5"/>
      <c r="L2863" s="5"/>
      <c r="M2863" s="5"/>
      <c r="N2863" s="5" t="s">
        <v>9839</v>
      </c>
      <c r="O2863" s="0" t="s">
        <v>15105</v>
      </c>
      <c r="P2863" s="0" t="s">
        <v>15106</v>
      </c>
      <c r="Q2863" s="0" t="s">
        <v>51</v>
      </c>
      <c r="R2863" s="0" t="s">
        <v>52</v>
      </c>
      <c r="S2863" s="0" t="n">
        <v>678</v>
      </c>
      <c r="T2863" s="0" t="n">
        <v>2620</v>
      </c>
      <c r="U2863" s="0" t="n">
        <v>2620</v>
      </c>
      <c r="V2863" s="0" t="n">
        <v>2611</v>
      </c>
      <c r="X2863" s="0" t="n">
        <v>148</v>
      </c>
      <c r="Y2863" s="0" t="s">
        <v>77</v>
      </c>
      <c r="Z2863" s="0" t="n">
        <v>2620</v>
      </c>
      <c r="AA2863" s="0" t="s">
        <v>54</v>
      </c>
      <c r="AB2863" s="0" t="s">
        <v>54</v>
      </c>
      <c r="AD2863" s="0" t="s">
        <v>15095</v>
      </c>
      <c r="AG2863" s="6" t="n">
        <v>42735</v>
      </c>
      <c r="AH2863" s="0" t="n">
        <v>18</v>
      </c>
      <c r="AI2863" s="0" t="n">
        <v>19</v>
      </c>
      <c r="AJ2863" s="6" t="n">
        <v>42735</v>
      </c>
      <c r="AK2863" s="0" t="s">
        <v>56</v>
      </c>
      <c r="AM2863" s="0" t="n">
        <v>419</v>
      </c>
      <c r="AN2863" s="0" t="n">
        <v>442</v>
      </c>
      <c r="AO2863" s="0" t="n">
        <v>352</v>
      </c>
      <c r="AP2863" s="0" t="n">
        <v>393</v>
      </c>
      <c r="AQ2863" s="0" t="s">
        <v>13458</v>
      </c>
      <c r="AR2863" s="0" t="s">
        <v>58</v>
      </c>
      <c r="AS2863" s="0" t="s">
        <v>77</v>
      </c>
      <c r="AT2863" s="0" t="n">
        <v>26</v>
      </c>
      <c r="AU2863" s="0" t="n">
        <v>27</v>
      </c>
      <c r="AV2863" s="0" t="s">
        <v>15096</v>
      </c>
      <c r="AX2863" s="0" t="s">
        <v>9382</v>
      </c>
    </row>
    <row r="2864" customFormat="false" ht="15" hidden="false" customHeight="false" outlineLevel="0" collapsed="false">
      <c r="A2864" s="0" t="s">
        <v>15107</v>
      </c>
      <c r="B2864" s="0" t="s">
        <v>15022</v>
      </c>
      <c r="C2864" s="0" t="s">
        <v>15108</v>
      </c>
      <c r="E2864" s="1" t="s">
        <v>15108</v>
      </c>
      <c r="G2864" s="5" t="s">
        <v>15108</v>
      </c>
      <c r="H2864" s="5"/>
      <c r="I2864" s="5"/>
      <c r="J2864" s="5"/>
      <c r="K2864" s="5"/>
      <c r="L2864" s="5"/>
      <c r="M2864" s="5"/>
      <c r="N2864" s="5"/>
      <c r="O2864" s="0" t="s">
        <v>15108</v>
      </c>
      <c r="P2864" s="0" t="s">
        <v>15109</v>
      </c>
      <c r="Q2864" s="0" t="s">
        <v>51</v>
      </c>
      <c r="R2864" s="0" t="s">
        <v>52</v>
      </c>
      <c r="S2864" s="0" t="n">
        <v>20.437</v>
      </c>
      <c r="T2864" s="0" t="n">
        <v>2620</v>
      </c>
      <c r="U2864" s="0" t="n">
        <v>2620</v>
      </c>
      <c r="V2864" s="0" t="n">
        <v>2620</v>
      </c>
      <c r="X2864" s="0" t="n">
        <v>430</v>
      </c>
      <c r="Y2864" s="0" t="s">
        <v>53</v>
      </c>
      <c r="Z2864" s="0" t="n">
        <v>2620</v>
      </c>
      <c r="AA2864" s="0" t="s">
        <v>54</v>
      </c>
      <c r="AB2864" s="0" t="s">
        <v>54</v>
      </c>
      <c r="AC2864" s="0" t="n">
        <v>83.278</v>
      </c>
      <c r="AD2864" s="0" t="s">
        <v>15095</v>
      </c>
      <c r="AG2864" s="6" t="n">
        <v>42735</v>
      </c>
      <c r="AH2864" s="0" t="n">
        <v>87</v>
      </c>
      <c r="AI2864" s="0" t="n">
        <v>92</v>
      </c>
      <c r="AJ2864" s="6" t="n">
        <v>42735</v>
      </c>
      <c r="AK2864" s="0" t="n">
        <v>83.278</v>
      </c>
      <c r="AL2864" s="6" t="n">
        <v>42735</v>
      </c>
      <c r="AM2864" s="0" t="n">
        <v>8.306</v>
      </c>
      <c r="AN2864" s="0" t="n">
        <v>8.755</v>
      </c>
      <c r="AO2864" s="0" t="n">
        <v>2.514</v>
      </c>
      <c r="AP2864" s="0" t="n">
        <v>2.809</v>
      </c>
      <c r="AQ2864" s="0" t="s">
        <v>13458</v>
      </c>
      <c r="AR2864" s="0" t="s">
        <v>58</v>
      </c>
      <c r="AS2864" s="0" t="s">
        <v>53</v>
      </c>
      <c r="AT2864" s="0" t="n">
        <v>100</v>
      </c>
      <c r="AU2864" s="0" t="n">
        <v>115</v>
      </c>
      <c r="AV2864" s="0" t="s">
        <v>15095</v>
      </c>
      <c r="AX2864" s="0" t="s">
        <v>9382</v>
      </c>
      <c r="AY2864" s="0" t="s">
        <v>15110</v>
      </c>
    </row>
    <row r="2865" customFormat="false" ht="15" hidden="false" customHeight="false" outlineLevel="0" collapsed="false">
      <c r="A2865" s="0" t="s">
        <v>15111</v>
      </c>
      <c r="B2865" s="0" t="s">
        <v>15022</v>
      </c>
      <c r="C2865" s="0" t="s">
        <v>15112</v>
      </c>
      <c r="E2865" s="1" t="s">
        <v>15112</v>
      </c>
      <c r="G2865" s="5" t="s">
        <v>15112</v>
      </c>
      <c r="H2865" s="5"/>
      <c r="I2865" s="5"/>
      <c r="J2865" s="5"/>
      <c r="K2865" s="5"/>
      <c r="L2865" s="5"/>
      <c r="M2865" s="5"/>
      <c r="N2865" s="5"/>
      <c r="O2865" s="0" t="s">
        <v>15112</v>
      </c>
      <c r="P2865" s="0" t="s">
        <v>15113</v>
      </c>
      <c r="Q2865" s="0" t="s">
        <v>51</v>
      </c>
      <c r="R2865" s="0" t="s">
        <v>52</v>
      </c>
      <c r="S2865" s="0" t="n">
        <v>2.424</v>
      </c>
      <c r="T2865" s="0" t="n">
        <v>2620</v>
      </c>
      <c r="U2865" s="0" t="n">
        <v>2620</v>
      </c>
      <c r="V2865" s="0" t="n">
        <v>2620</v>
      </c>
      <c r="W2865" s="0" t="s">
        <v>15114</v>
      </c>
      <c r="X2865" s="0" t="n">
        <v>148</v>
      </c>
      <c r="Y2865" s="0" t="s">
        <v>53</v>
      </c>
      <c r="Z2865" s="0" t="n">
        <v>2620</v>
      </c>
      <c r="AA2865" s="0" t="s">
        <v>54</v>
      </c>
      <c r="AB2865" s="0" t="s">
        <v>54</v>
      </c>
      <c r="AD2865" s="0" t="s">
        <v>15062</v>
      </c>
      <c r="AG2865" s="6" t="n">
        <v>42735</v>
      </c>
      <c r="AH2865" s="0" t="n">
        <v>-310</v>
      </c>
      <c r="AI2865" s="0" t="n">
        <v>-327</v>
      </c>
      <c r="AJ2865" s="6" t="n">
        <v>42735</v>
      </c>
      <c r="AK2865" s="0" t="s">
        <v>56</v>
      </c>
      <c r="AM2865" s="0" t="n">
        <v>3.03</v>
      </c>
      <c r="AN2865" s="0" t="n">
        <v>3.194</v>
      </c>
      <c r="AO2865" s="0" t="n">
        <v>1.698</v>
      </c>
      <c r="AP2865" s="0" t="n">
        <v>1.897</v>
      </c>
      <c r="AQ2865" s="0" t="s">
        <v>13458</v>
      </c>
      <c r="AR2865" s="0" t="s">
        <v>58</v>
      </c>
      <c r="AS2865" s="0" t="s">
        <v>53</v>
      </c>
      <c r="AT2865" s="0" t="n">
        <v>98</v>
      </c>
      <c r="AU2865" s="0" t="n">
        <v>107</v>
      </c>
      <c r="AX2865" s="0" t="s">
        <v>9382</v>
      </c>
    </row>
    <row r="2866" customFormat="false" ht="15" hidden="false" customHeight="false" outlineLevel="0" collapsed="false">
      <c r="A2866" s="0" t="s">
        <v>15115</v>
      </c>
      <c r="B2866" s="0" t="s">
        <v>15022</v>
      </c>
      <c r="C2866" s="0" t="s">
        <v>15116</v>
      </c>
      <c r="E2866" s="1" t="s">
        <v>15116</v>
      </c>
      <c r="G2866" s="5" t="s">
        <v>15116</v>
      </c>
      <c r="H2866" s="5" t="s">
        <v>15117</v>
      </c>
      <c r="I2866" s="5"/>
      <c r="J2866" s="5"/>
      <c r="K2866" s="5"/>
      <c r="L2866" s="5"/>
      <c r="M2866" s="5"/>
      <c r="N2866" s="5"/>
      <c r="O2866" s="0" t="s">
        <v>15116</v>
      </c>
      <c r="P2866" s="0" t="s">
        <v>15118</v>
      </c>
      <c r="Q2866" s="0" t="s">
        <v>51</v>
      </c>
      <c r="R2866" s="0" t="s">
        <v>52</v>
      </c>
      <c r="S2866" s="0" t="n">
        <v>580</v>
      </c>
      <c r="T2866" s="0" t="n">
        <v>2611</v>
      </c>
      <c r="U2866" s="0" t="n">
        <v>2611</v>
      </c>
      <c r="X2866" s="0" t="n">
        <v>29</v>
      </c>
      <c r="Y2866" s="0" t="s">
        <v>53</v>
      </c>
      <c r="Z2866" s="0" t="n">
        <v>2611</v>
      </c>
      <c r="AA2866" s="0" t="s">
        <v>54</v>
      </c>
      <c r="AB2866" s="0" t="s">
        <v>54</v>
      </c>
      <c r="AD2866" s="0" t="s">
        <v>15062</v>
      </c>
      <c r="AG2866" s="6" t="n">
        <v>42735</v>
      </c>
      <c r="AH2866" s="0" t="n">
        <v>14</v>
      </c>
      <c r="AI2866" s="0" t="n">
        <v>15</v>
      </c>
      <c r="AJ2866" s="6" t="n">
        <v>42735</v>
      </c>
      <c r="AK2866" s="0" t="s">
        <v>56</v>
      </c>
      <c r="AM2866" s="0" t="n">
        <v>499</v>
      </c>
      <c r="AN2866" s="0" t="n">
        <v>526</v>
      </c>
      <c r="AO2866" s="0" t="n">
        <v>234</v>
      </c>
      <c r="AP2866" s="0" t="n">
        <v>261</v>
      </c>
      <c r="AQ2866" s="0" t="s">
        <v>13458</v>
      </c>
      <c r="AR2866" s="0" t="s">
        <v>58</v>
      </c>
      <c r="AS2866" s="0" t="s">
        <v>53</v>
      </c>
      <c r="AT2866" s="0" t="n">
        <v>21</v>
      </c>
      <c r="AU2866" s="0" t="n">
        <v>20</v>
      </c>
      <c r="AV2866" s="0" t="s">
        <v>15119</v>
      </c>
      <c r="AX2866" s="0" t="s">
        <v>9382</v>
      </c>
      <c r="AY2866" s="0" t="s">
        <v>15120</v>
      </c>
    </row>
    <row r="2867" customFormat="false" ht="15" hidden="false" customHeight="false" outlineLevel="0" collapsed="false">
      <c r="A2867" s="0" t="s">
        <v>15121</v>
      </c>
      <c r="B2867" s="0" t="s">
        <v>15022</v>
      </c>
      <c r="C2867" s="0" t="s">
        <v>15122</v>
      </c>
      <c r="E2867" s="1" t="s">
        <v>15122</v>
      </c>
      <c r="G2867" s="5" t="s">
        <v>15122</v>
      </c>
      <c r="H2867" s="5" t="s">
        <v>15123</v>
      </c>
      <c r="I2867" s="5"/>
      <c r="J2867" s="5"/>
      <c r="K2867" s="5"/>
      <c r="L2867" s="5"/>
      <c r="M2867" s="5"/>
      <c r="N2867" s="5"/>
      <c r="O2867" s="0" t="s">
        <v>15122</v>
      </c>
      <c r="P2867" s="0" t="s">
        <v>15124</v>
      </c>
      <c r="Q2867" s="0" t="s">
        <v>51</v>
      </c>
      <c r="R2867" s="0" t="s">
        <v>52</v>
      </c>
      <c r="S2867" s="0" t="n">
        <v>1.497</v>
      </c>
      <c r="T2867" s="0" t="n">
        <v>2611</v>
      </c>
      <c r="U2867" s="0" t="n">
        <v>2611</v>
      </c>
      <c r="X2867" s="0" t="n">
        <v>23</v>
      </c>
      <c r="Y2867" s="0" t="s">
        <v>53</v>
      </c>
      <c r="Z2867" s="0" t="n">
        <v>2611</v>
      </c>
      <c r="AA2867" s="0" t="s">
        <v>54</v>
      </c>
      <c r="AB2867" s="0" t="s">
        <v>54</v>
      </c>
      <c r="AD2867" s="0" t="s">
        <v>15095</v>
      </c>
      <c r="AG2867" s="6" t="n">
        <v>42735</v>
      </c>
      <c r="AH2867" s="0" t="n">
        <v>142</v>
      </c>
      <c r="AI2867" s="0" t="n">
        <v>150</v>
      </c>
      <c r="AJ2867" s="6" t="n">
        <v>42735</v>
      </c>
      <c r="AK2867" s="0" t="s">
        <v>56</v>
      </c>
      <c r="AM2867" s="0" t="n">
        <v>2.356</v>
      </c>
      <c r="AN2867" s="0" t="n">
        <v>2.483</v>
      </c>
      <c r="AO2867" s="0" t="n">
        <v>2.214</v>
      </c>
      <c r="AP2867" s="0" t="n">
        <v>2.473</v>
      </c>
      <c r="AQ2867" s="0" t="s">
        <v>13458</v>
      </c>
      <c r="AR2867" s="0" t="s">
        <v>58</v>
      </c>
      <c r="AS2867" s="0" t="s">
        <v>53</v>
      </c>
      <c r="AT2867" s="0" t="n">
        <v>13</v>
      </c>
      <c r="AU2867" s="0" t="n">
        <v>16</v>
      </c>
      <c r="AX2867" s="0" t="s">
        <v>9382</v>
      </c>
      <c r="AY2867" s="0" t="s">
        <v>15125</v>
      </c>
    </row>
    <row r="2868" customFormat="false" ht="15" hidden="false" customHeight="false" outlineLevel="0" collapsed="false">
      <c r="A2868" s="0" t="s">
        <v>15126</v>
      </c>
      <c r="B2868" s="0" t="s">
        <v>15022</v>
      </c>
      <c r="C2868" s="0" t="s">
        <v>15127</v>
      </c>
      <c r="E2868" s="1" t="s">
        <v>15127</v>
      </c>
      <c r="G2868" s="5" t="s">
        <v>15127</v>
      </c>
      <c r="H2868" s="5"/>
      <c r="I2868" s="5"/>
      <c r="J2868" s="5"/>
      <c r="K2868" s="5"/>
      <c r="L2868" s="5"/>
      <c r="M2868" s="5"/>
      <c r="N2868" s="5"/>
      <c r="O2868" s="0" t="s">
        <v>15127</v>
      </c>
      <c r="P2868" s="0" t="s">
        <v>15128</v>
      </c>
      <c r="Q2868" s="0" t="s">
        <v>51</v>
      </c>
      <c r="R2868" s="0" t="s">
        <v>52</v>
      </c>
      <c r="S2868" s="0" t="n">
        <v>36</v>
      </c>
      <c r="T2868" s="0" t="n">
        <v>2120</v>
      </c>
      <c r="U2868" s="0" t="n">
        <v>2120</v>
      </c>
      <c r="X2868" s="0" t="n">
        <v>8</v>
      </c>
      <c r="Y2868" s="0" t="s">
        <v>77</v>
      </c>
      <c r="Z2868" s="0" t="n">
        <v>2120</v>
      </c>
      <c r="AA2868" s="0" t="s">
        <v>54</v>
      </c>
      <c r="AB2868" s="0" t="s">
        <v>54</v>
      </c>
      <c r="AD2868" s="0" t="s">
        <v>15025</v>
      </c>
      <c r="AG2868" s="6" t="n">
        <v>42735</v>
      </c>
      <c r="AH2868" s="0" t="n">
        <v>-7</v>
      </c>
      <c r="AI2868" s="0" t="n">
        <v>-7</v>
      </c>
      <c r="AJ2868" s="6" t="n">
        <v>42735</v>
      </c>
      <c r="AK2868" s="0" t="s">
        <v>56</v>
      </c>
      <c r="AM2868" s="0" t="n">
        <v>206</v>
      </c>
      <c r="AN2868" s="0" t="n">
        <v>217</v>
      </c>
      <c r="AO2868" s="0" t="n">
        <v>325</v>
      </c>
      <c r="AP2868" s="0" t="n">
        <v>363</v>
      </c>
      <c r="AQ2868" s="0" t="s">
        <v>13472</v>
      </c>
      <c r="AR2868" s="0" t="s">
        <v>58</v>
      </c>
      <c r="AS2868" s="0" t="s">
        <v>77</v>
      </c>
      <c r="AT2868" s="0" t="n">
        <v>7</v>
      </c>
      <c r="AU2868" s="0" t="n">
        <v>7</v>
      </c>
      <c r="AX2868" s="0" t="s">
        <v>9382</v>
      </c>
    </row>
    <row r="2869" customFormat="false" ht="15" hidden="false" customHeight="false" outlineLevel="0" collapsed="false">
      <c r="A2869" s="0" t="s">
        <v>15129</v>
      </c>
      <c r="B2869" s="0" t="s">
        <v>15022</v>
      </c>
      <c r="C2869" s="0" t="s">
        <v>15130</v>
      </c>
      <c r="E2869" s="1" t="s">
        <v>15130</v>
      </c>
      <c r="G2869" s="5" t="s">
        <v>15130</v>
      </c>
      <c r="H2869" s="5"/>
      <c r="I2869" s="5"/>
      <c r="J2869" s="5"/>
      <c r="K2869" s="5"/>
      <c r="L2869" s="5"/>
      <c r="M2869" s="5"/>
      <c r="N2869" s="5"/>
      <c r="O2869" s="0" t="s">
        <v>15130</v>
      </c>
      <c r="P2869" s="0" t="s">
        <v>15131</v>
      </c>
      <c r="Q2869" s="0" t="s">
        <v>51</v>
      </c>
      <c r="R2869" s="0" t="s">
        <v>52</v>
      </c>
      <c r="S2869" s="0" t="n">
        <v>288</v>
      </c>
      <c r="T2869" s="0" t="n">
        <v>2611</v>
      </c>
      <c r="U2869" s="0" t="n">
        <v>2611</v>
      </c>
      <c r="X2869" s="0" t="n">
        <v>6</v>
      </c>
      <c r="Y2869" s="0" t="s">
        <v>77</v>
      </c>
      <c r="Z2869" s="0" t="n">
        <v>2611</v>
      </c>
      <c r="AA2869" s="0" t="s">
        <v>54</v>
      </c>
      <c r="AB2869" s="0" t="s">
        <v>54</v>
      </c>
      <c r="AD2869" s="0" t="s">
        <v>15095</v>
      </c>
      <c r="AG2869" s="6" t="n">
        <v>42735</v>
      </c>
      <c r="AH2869" s="0" t="n">
        <v>16</v>
      </c>
      <c r="AI2869" s="0" t="n">
        <v>17</v>
      </c>
      <c r="AJ2869" s="6" t="n">
        <v>42735</v>
      </c>
      <c r="AK2869" s="0" t="s">
        <v>56</v>
      </c>
      <c r="AM2869" s="0" t="n">
        <v>191</v>
      </c>
      <c r="AN2869" s="0" t="n">
        <v>202</v>
      </c>
      <c r="AO2869" s="0" t="n">
        <v>503</v>
      </c>
      <c r="AP2869" s="0" t="n">
        <v>562</v>
      </c>
      <c r="AQ2869" s="0" t="s">
        <v>13458</v>
      </c>
      <c r="AR2869" s="0" t="s">
        <v>58</v>
      </c>
      <c r="AS2869" s="0" t="s">
        <v>77</v>
      </c>
      <c r="AT2869" s="0" t="n">
        <v>7</v>
      </c>
      <c r="AU2869" s="0" t="n">
        <v>6</v>
      </c>
      <c r="AV2869" s="0" t="s">
        <v>15132</v>
      </c>
      <c r="AW2869" s="0" t="s">
        <v>15132</v>
      </c>
      <c r="AX2869" s="0" t="s">
        <v>9382</v>
      </c>
      <c r="AY2869" s="0" t="s">
        <v>15133</v>
      </c>
    </row>
    <row r="2870" customFormat="false" ht="15" hidden="false" customHeight="false" outlineLevel="0" collapsed="false">
      <c r="A2870" s="0" t="s">
        <v>15134</v>
      </c>
      <c r="B2870" s="0" t="s">
        <v>15022</v>
      </c>
      <c r="C2870" s="0" t="s">
        <v>15135</v>
      </c>
      <c r="E2870" s="1" t="s">
        <v>15135</v>
      </c>
      <c r="G2870" s="5" t="s">
        <v>15135</v>
      </c>
      <c r="H2870" s="5"/>
      <c r="I2870" s="5"/>
      <c r="J2870" s="5"/>
      <c r="K2870" s="5"/>
      <c r="L2870" s="5"/>
      <c r="M2870" s="5"/>
      <c r="N2870" s="5"/>
      <c r="O2870" s="0" t="s">
        <v>15135</v>
      </c>
      <c r="P2870" s="0" t="s">
        <v>15136</v>
      </c>
      <c r="Q2870" s="0" t="s">
        <v>51</v>
      </c>
      <c r="R2870" s="0" t="s">
        <v>52</v>
      </c>
      <c r="S2870" s="0" t="n">
        <v>750</v>
      </c>
      <c r="T2870" s="0" t="n">
        <v>2620</v>
      </c>
      <c r="U2870" s="0" t="n">
        <v>2620</v>
      </c>
      <c r="V2870" s="0" t="n">
        <v>2620</v>
      </c>
      <c r="X2870" s="0" t="n">
        <v>998</v>
      </c>
      <c r="Y2870" s="0" t="s">
        <v>53</v>
      </c>
      <c r="Z2870" s="0" t="n">
        <v>2620</v>
      </c>
      <c r="AA2870" s="0" t="s">
        <v>54</v>
      </c>
      <c r="AB2870" s="0" t="s">
        <v>54</v>
      </c>
      <c r="AD2870" s="0" t="s">
        <v>15025</v>
      </c>
      <c r="AG2870" s="6" t="n">
        <v>42735</v>
      </c>
      <c r="AH2870" s="0" t="n">
        <v>119</v>
      </c>
      <c r="AI2870" s="0" t="n">
        <v>125</v>
      </c>
      <c r="AJ2870" s="6" t="n">
        <v>42735</v>
      </c>
      <c r="AK2870" s="0" t="s">
        <v>56</v>
      </c>
      <c r="AM2870" s="0" t="n">
        <v>1.308</v>
      </c>
      <c r="AN2870" s="0" t="n">
        <v>1.379</v>
      </c>
      <c r="AO2870" s="0" t="n">
        <v>814</v>
      </c>
      <c r="AP2870" s="0" t="n">
        <v>910</v>
      </c>
      <c r="AQ2870" s="0" t="s">
        <v>13458</v>
      </c>
      <c r="AR2870" s="0" t="s">
        <v>58</v>
      </c>
      <c r="AS2870" s="0" t="s">
        <v>53</v>
      </c>
      <c r="AT2870" s="0" t="n">
        <v>20</v>
      </c>
      <c r="AU2870" s="0" t="n">
        <v>24</v>
      </c>
      <c r="AV2870" s="0" t="s">
        <v>9382</v>
      </c>
      <c r="AX2870" s="0" t="s">
        <v>9382</v>
      </c>
    </row>
    <row r="2871" customFormat="false" ht="15" hidden="false" customHeight="false" outlineLevel="0" collapsed="false">
      <c r="A2871" s="0" t="s">
        <v>15137</v>
      </c>
      <c r="B2871" s="0" t="s">
        <v>15022</v>
      </c>
      <c r="C2871" s="0" t="s">
        <v>15138</v>
      </c>
      <c r="E2871" s="1" t="s">
        <v>15138</v>
      </c>
      <c r="G2871" s="5" t="s">
        <v>15138</v>
      </c>
      <c r="H2871" s="5"/>
      <c r="I2871" s="5"/>
      <c r="J2871" s="5"/>
      <c r="K2871" s="5"/>
      <c r="L2871" s="5"/>
      <c r="M2871" s="5"/>
      <c r="N2871" s="5"/>
      <c r="O2871" s="0" t="s">
        <v>15138</v>
      </c>
      <c r="P2871" s="0" t="s">
        <v>15139</v>
      </c>
      <c r="Q2871" s="0" t="s">
        <v>51</v>
      </c>
      <c r="R2871" s="0" t="s">
        <v>52</v>
      </c>
      <c r="S2871" s="0" t="n">
        <v>136</v>
      </c>
      <c r="T2871" s="0" t="n">
        <v>2611</v>
      </c>
      <c r="U2871" s="0" t="n">
        <v>2611</v>
      </c>
      <c r="X2871" s="0" t="n">
        <v>25</v>
      </c>
      <c r="Y2871" s="0" t="s">
        <v>53</v>
      </c>
      <c r="Z2871" s="0" t="n">
        <v>2611</v>
      </c>
      <c r="AA2871" s="0" t="s">
        <v>54</v>
      </c>
      <c r="AB2871" s="0" t="s">
        <v>54</v>
      </c>
      <c r="AD2871" s="0" t="s">
        <v>15095</v>
      </c>
      <c r="AG2871" s="6" t="n">
        <v>42735</v>
      </c>
      <c r="AH2871" s="0" t="n">
        <v>4</v>
      </c>
      <c r="AI2871" s="0" t="n">
        <v>5</v>
      </c>
      <c r="AJ2871" s="6" t="n">
        <v>42735</v>
      </c>
      <c r="AK2871" s="0" t="s">
        <v>56</v>
      </c>
      <c r="AM2871" s="0" t="n">
        <v>190</v>
      </c>
      <c r="AN2871" s="0" t="n">
        <v>200</v>
      </c>
      <c r="AO2871" s="0" t="n">
        <v>315</v>
      </c>
      <c r="AP2871" s="0" t="n">
        <v>353</v>
      </c>
      <c r="AQ2871" s="0" t="s">
        <v>13472</v>
      </c>
      <c r="AR2871" s="0" t="s">
        <v>58</v>
      </c>
      <c r="AS2871" s="0" t="s">
        <v>53</v>
      </c>
      <c r="AT2871" s="0" t="n">
        <v>18</v>
      </c>
      <c r="AU2871" s="0" t="n">
        <v>18</v>
      </c>
      <c r="AV2871" s="0" t="s">
        <v>15096</v>
      </c>
      <c r="AX2871" s="0" t="s">
        <v>9382</v>
      </c>
    </row>
    <row r="2872" customFormat="false" ht="15" hidden="false" customHeight="false" outlineLevel="0" collapsed="false">
      <c r="A2872" s="0" t="s">
        <v>15140</v>
      </c>
      <c r="B2872" s="0" t="s">
        <v>15022</v>
      </c>
      <c r="C2872" s="0" t="s">
        <v>15141</v>
      </c>
      <c r="E2872" s="1" t="s">
        <v>15141</v>
      </c>
      <c r="G2872" s="5" t="s">
        <v>15141</v>
      </c>
      <c r="H2872" s="5" t="s">
        <v>15142</v>
      </c>
      <c r="I2872" s="5"/>
      <c r="J2872" s="5"/>
      <c r="K2872" s="5"/>
      <c r="L2872" s="5"/>
      <c r="M2872" s="5"/>
      <c r="N2872" s="5"/>
      <c r="O2872" s="0" t="s">
        <v>15143</v>
      </c>
      <c r="P2872" s="0" t="s">
        <v>15144</v>
      </c>
      <c r="Q2872" s="0" t="s">
        <v>51</v>
      </c>
      <c r="R2872" s="0" t="s">
        <v>52</v>
      </c>
      <c r="S2872" s="0" t="n">
        <v>384</v>
      </c>
      <c r="T2872" s="0" t="n">
        <v>2611</v>
      </c>
      <c r="U2872" s="0" t="n">
        <v>2611</v>
      </c>
      <c r="X2872" s="0" t="n">
        <v>37</v>
      </c>
      <c r="Y2872" s="0" t="s">
        <v>67</v>
      </c>
      <c r="AA2872" s="0" t="s">
        <v>54</v>
      </c>
      <c r="AB2872" s="0" t="s">
        <v>54</v>
      </c>
      <c r="AD2872" s="0" t="s">
        <v>15095</v>
      </c>
      <c r="AG2872" s="6" t="n">
        <v>42369</v>
      </c>
      <c r="AH2872" s="0" t="n">
        <v>41</v>
      </c>
      <c r="AI2872" s="0" t="n">
        <v>45</v>
      </c>
      <c r="AJ2872" s="6" t="n">
        <v>42369</v>
      </c>
      <c r="AK2872" s="0" t="s">
        <v>56</v>
      </c>
      <c r="AM2872" s="0" t="n">
        <v>287</v>
      </c>
      <c r="AN2872" s="0" t="n">
        <v>312</v>
      </c>
      <c r="AO2872" s="0" t="n">
        <v>781</v>
      </c>
      <c r="AP2872" s="0" t="n">
        <v>890</v>
      </c>
      <c r="AQ2872" s="0" t="s">
        <v>189</v>
      </c>
      <c r="AR2872" s="0" t="s">
        <v>189</v>
      </c>
      <c r="AS2872" s="0" t="s">
        <v>67</v>
      </c>
      <c r="AT2872" s="0" t="n">
        <v>18</v>
      </c>
      <c r="AU2872" s="0" t="n">
        <v>19</v>
      </c>
      <c r="AX2872" s="0" t="s">
        <v>9382</v>
      </c>
      <c r="AY2872" s="0" t="s">
        <v>15145</v>
      </c>
    </row>
    <row r="2873" customFormat="false" ht="15" hidden="false" customHeight="false" outlineLevel="0" collapsed="false">
      <c r="A2873" s="0" t="s">
        <v>15146</v>
      </c>
      <c r="B2873" s="0" t="s">
        <v>15022</v>
      </c>
      <c r="C2873" s="0" t="s">
        <v>15147</v>
      </c>
      <c r="E2873" s="1" t="s">
        <v>15147</v>
      </c>
      <c r="G2873" s="5" t="s">
        <v>15147</v>
      </c>
      <c r="H2873" s="5"/>
      <c r="I2873" s="5"/>
      <c r="J2873" s="5"/>
      <c r="K2873" s="5"/>
      <c r="L2873" s="5"/>
      <c r="M2873" s="5"/>
      <c r="N2873" s="5"/>
      <c r="O2873" s="0" t="s">
        <v>15147</v>
      </c>
      <c r="P2873" s="0" t="s">
        <v>15148</v>
      </c>
      <c r="Q2873" s="0" t="s">
        <v>51</v>
      </c>
      <c r="R2873" s="0" t="s">
        <v>52</v>
      </c>
      <c r="S2873" s="0" t="n">
        <v>7.213</v>
      </c>
      <c r="T2873" s="0" t="n">
        <v>2620</v>
      </c>
      <c r="U2873" s="0" t="n">
        <v>2620</v>
      </c>
      <c r="V2873" s="0" t="n">
        <v>2823</v>
      </c>
      <c r="W2873" s="0" t="s">
        <v>15149</v>
      </c>
      <c r="X2873" s="0" t="n">
        <v>893</v>
      </c>
      <c r="Y2873" s="0" t="s">
        <v>53</v>
      </c>
      <c r="Z2873" s="0" t="n">
        <v>2620</v>
      </c>
      <c r="AA2873" s="0" t="s">
        <v>54</v>
      </c>
      <c r="AB2873" s="0" t="s">
        <v>54</v>
      </c>
      <c r="AD2873" s="0" t="s">
        <v>15025</v>
      </c>
      <c r="AG2873" s="6" t="n">
        <v>42735</v>
      </c>
      <c r="AH2873" s="0" t="n">
        <v>-144</v>
      </c>
      <c r="AI2873" s="0" t="n">
        <v>-152</v>
      </c>
      <c r="AJ2873" s="6" t="n">
        <v>42735</v>
      </c>
      <c r="AK2873" s="0" t="s">
        <v>56</v>
      </c>
      <c r="AM2873" s="0" t="n">
        <v>4.866</v>
      </c>
      <c r="AN2873" s="0" t="n">
        <v>5.13</v>
      </c>
      <c r="AO2873" s="0" t="n">
        <v>1.466</v>
      </c>
      <c r="AP2873" s="0" t="n">
        <v>1.638</v>
      </c>
      <c r="AQ2873" s="0" t="s">
        <v>13458</v>
      </c>
      <c r="AR2873" s="0" t="s">
        <v>58</v>
      </c>
      <c r="AS2873" s="0" t="s">
        <v>53</v>
      </c>
      <c r="AT2873" s="0" t="n">
        <v>154</v>
      </c>
      <c r="AU2873" s="0" t="n">
        <v>166</v>
      </c>
      <c r="AX2873" s="0" t="s">
        <v>9382</v>
      </c>
    </row>
    <row r="2874" customFormat="false" ht="15" hidden="false" customHeight="false" outlineLevel="0" collapsed="false">
      <c r="A2874" s="0" t="s">
        <v>15150</v>
      </c>
      <c r="B2874" s="0" t="s">
        <v>15022</v>
      </c>
      <c r="C2874" s="0" t="s">
        <v>15151</v>
      </c>
      <c r="E2874" s="1" t="s">
        <v>15151</v>
      </c>
      <c r="G2874" s="5" t="s">
        <v>15151</v>
      </c>
      <c r="H2874" s="5" t="s">
        <v>15152</v>
      </c>
      <c r="I2874" s="5"/>
      <c r="J2874" s="5"/>
      <c r="K2874" s="5"/>
      <c r="L2874" s="5"/>
      <c r="M2874" s="5"/>
      <c r="N2874" s="5"/>
      <c r="O2874" s="0" t="s">
        <v>15151</v>
      </c>
      <c r="P2874" s="0" t="s">
        <v>15153</v>
      </c>
      <c r="Q2874" s="0" t="s">
        <v>51</v>
      </c>
      <c r="R2874" s="0" t="s">
        <v>52</v>
      </c>
      <c r="S2874" s="0" t="n">
        <v>2.396</v>
      </c>
      <c r="T2874" s="0" t="n">
        <v>2620</v>
      </c>
      <c r="U2874" s="0" t="n">
        <v>2620</v>
      </c>
      <c r="X2874" s="0" t="n">
        <v>324</v>
      </c>
      <c r="Y2874" s="0" t="s">
        <v>53</v>
      </c>
      <c r="Z2874" s="0" t="n">
        <v>2620</v>
      </c>
      <c r="AA2874" s="0" t="s">
        <v>54</v>
      </c>
      <c r="AB2874" s="0" t="s">
        <v>54</v>
      </c>
      <c r="AD2874" s="0" t="s">
        <v>15154</v>
      </c>
      <c r="AG2874" s="6" t="n">
        <v>42735</v>
      </c>
      <c r="AH2874" s="0" t="n">
        <v>104</v>
      </c>
      <c r="AI2874" s="0" t="n">
        <v>109</v>
      </c>
      <c r="AJ2874" s="6" t="n">
        <v>42735</v>
      </c>
      <c r="AK2874" s="0" t="s">
        <v>56</v>
      </c>
      <c r="AM2874" s="0" t="n">
        <v>1.889</v>
      </c>
      <c r="AN2874" s="0" t="n">
        <v>1.991</v>
      </c>
      <c r="AO2874" s="0" t="n">
        <v>1.643</v>
      </c>
      <c r="AP2874" s="0" t="n">
        <v>1.836</v>
      </c>
      <c r="AQ2874" s="0" t="s">
        <v>13458</v>
      </c>
      <c r="AR2874" s="0" t="s">
        <v>58</v>
      </c>
      <c r="AS2874" s="0" t="s">
        <v>53</v>
      </c>
      <c r="AT2874" s="0" t="n">
        <v>48</v>
      </c>
      <c r="AU2874" s="0" t="n">
        <v>62</v>
      </c>
      <c r="AX2874" s="0" t="s">
        <v>9382</v>
      </c>
      <c r="AY2874" s="0" t="s">
        <v>15155</v>
      </c>
    </row>
    <row r="2875" customFormat="false" ht="15" hidden="false" customHeight="false" outlineLevel="0" collapsed="false">
      <c r="A2875" s="0" t="s">
        <v>15156</v>
      </c>
      <c r="B2875" s="0" t="s">
        <v>15022</v>
      </c>
      <c r="C2875" s="0" t="s">
        <v>15157</v>
      </c>
      <c r="E2875" s="1" t="s">
        <v>15157</v>
      </c>
      <c r="G2875" s="5" t="s">
        <v>15157</v>
      </c>
      <c r="H2875" s="5"/>
      <c r="I2875" s="5"/>
      <c r="J2875" s="5"/>
      <c r="K2875" s="5"/>
      <c r="L2875" s="5"/>
      <c r="M2875" s="5"/>
      <c r="N2875" s="5"/>
      <c r="O2875" s="0" t="s">
        <v>15157</v>
      </c>
      <c r="P2875" s="0" t="s">
        <v>15158</v>
      </c>
      <c r="Q2875" s="0" t="s">
        <v>51</v>
      </c>
      <c r="R2875" s="0" t="s">
        <v>52</v>
      </c>
      <c r="S2875" s="0" t="n">
        <v>23.818</v>
      </c>
      <c r="T2875" s="0" t="n">
        <v>2620</v>
      </c>
      <c r="U2875" s="0" t="n">
        <v>2620</v>
      </c>
      <c r="V2875" s="0" t="n">
        <v>2620</v>
      </c>
      <c r="X2875" s="0" t="n">
        <v>679</v>
      </c>
      <c r="Y2875" s="0" t="s">
        <v>53</v>
      </c>
      <c r="Z2875" s="0" t="n">
        <v>2620</v>
      </c>
      <c r="AA2875" s="0" t="s">
        <v>54</v>
      </c>
      <c r="AB2875" s="0" t="s">
        <v>54</v>
      </c>
      <c r="AD2875" s="0" t="s">
        <v>15025</v>
      </c>
      <c r="AG2875" s="6" t="n">
        <v>42735</v>
      </c>
      <c r="AH2875" s="0" t="n">
        <v>239</v>
      </c>
      <c r="AI2875" s="0" t="n">
        <v>252</v>
      </c>
      <c r="AJ2875" s="6" t="n">
        <v>42735</v>
      </c>
      <c r="AK2875" s="0" t="s">
        <v>56</v>
      </c>
      <c r="AM2875" s="0" t="n">
        <v>10.193</v>
      </c>
      <c r="AN2875" s="0" t="n">
        <v>10.745</v>
      </c>
      <c r="AO2875" s="0" t="n">
        <v>2.658</v>
      </c>
      <c r="AP2875" s="0" t="n">
        <v>2.97</v>
      </c>
      <c r="AQ2875" s="0" t="s">
        <v>13458</v>
      </c>
      <c r="AR2875" s="0" t="s">
        <v>58</v>
      </c>
      <c r="AS2875" s="0" t="s">
        <v>53</v>
      </c>
      <c r="AT2875" s="0" t="n">
        <v>152</v>
      </c>
      <c r="AU2875" s="0" t="n">
        <v>161</v>
      </c>
      <c r="AX2875" s="0" t="s">
        <v>9382</v>
      </c>
      <c r="AY2875" s="0" t="s">
        <v>15159</v>
      </c>
    </row>
    <row r="2876" customFormat="false" ht="15" hidden="false" customHeight="false" outlineLevel="0" collapsed="false">
      <c r="A2876" s="0" t="s">
        <v>15160</v>
      </c>
      <c r="B2876" s="0" t="s">
        <v>15022</v>
      </c>
      <c r="C2876" s="0" t="s">
        <v>15161</v>
      </c>
      <c r="E2876" s="1" t="s">
        <v>15161</v>
      </c>
      <c r="G2876" s="5" t="s">
        <v>15161</v>
      </c>
      <c r="H2876" s="5"/>
      <c r="I2876" s="5"/>
      <c r="J2876" s="5"/>
      <c r="K2876" s="5"/>
      <c r="L2876" s="5"/>
      <c r="M2876" s="5"/>
      <c r="N2876" s="5"/>
      <c r="O2876" s="0" t="s">
        <v>15161</v>
      </c>
      <c r="P2876" s="0" t="s">
        <v>15162</v>
      </c>
      <c r="Q2876" s="0" t="s">
        <v>51</v>
      </c>
      <c r="R2876" s="0" t="s">
        <v>52</v>
      </c>
      <c r="S2876" s="0" t="n">
        <v>1.662</v>
      </c>
      <c r="T2876" s="0" t="n">
        <v>2620</v>
      </c>
      <c r="U2876" s="0" t="n">
        <v>2620</v>
      </c>
      <c r="V2876" s="0" t="n">
        <v>2620</v>
      </c>
      <c r="X2876" s="0" t="n">
        <v>72</v>
      </c>
      <c r="Y2876" s="0" t="s">
        <v>53</v>
      </c>
      <c r="Z2876" s="0" t="n">
        <v>2620</v>
      </c>
      <c r="AA2876" s="0" t="s">
        <v>54</v>
      </c>
      <c r="AB2876" s="0" t="s">
        <v>54</v>
      </c>
      <c r="AD2876" s="0" t="s">
        <v>15163</v>
      </c>
      <c r="AG2876" s="6" t="n">
        <v>42735</v>
      </c>
      <c r="AH2876" s="0" t="n">
        <v>67</v>
      </c>
      <c r="AI2876" s="0" t="n">
        <v>71</v>
      </c>
      <c r="AJ2876" s="6" t="n">
        <v>42735</v>
      </c>
      <c r="AK2876" s="0" t="s">
        <v>56</v>
      </c>
      <c r="AM2876" s="0" t="n">
        <v>1.064</v>
      </c>
      <c r="AN2876" s="0" t="n">
        <v>1.122</v>
      </c>
      <c r="AO2876" s="0" t="n">
        <v>751</v>
      </c>
      <c r="AP2876" s="0" t="n">
        <v>839</v>
      </c>
      <c r="AQ2876" s="0" t="s">
        <v>13458</v>
      </c>
      <c r="AR2876" s="0" t="s">
        <v>58</v>
      </c>
      <c r="AS2876" s="0" t="s">
        <v>53</v>
      </c>
      <c r="AT2876" s="0" t="n">
        <v>51</v>
      </c>
      <c r="AU2876" s="0" t="n">
        <v>51</v>
      </c>
      <c r="AV2876" s="0" t="s">
        <v>9382</v>
      </c>
      <c r="AX2876" s="0" t="s">
        <v>9382</v>
      </c>
      <c r="AY2876" s="0" t="s">
        <v>15164</v>
      </c>
    </row>
    <row r="2877" customFormat="false" ht="15" hidden="false" customHeight="false" outlineLevel="0" collapsed="false">
      <c r="A2877" s="0" t="s">
        <v>15165</v>
      </c>
      <c r="B2877" s="0" t="s">
        <v>15022</v>
      </c>
      <c r="C2877" s="0" t="s">
        <v>15166</v>
      </c>
      <c r="E2877" s="1" t="s">
        <v>15166</v>
      </c>
      <c r="G2877" s="5" t="s">
        <v>15166</v>
      </c>
      <c r="H2877" s="5"/>
      <c r="I2877" s="5"/>
      <c r="J2877" s="5"/>
      <c r="K2877" s="5"/>
      <c r="L2877" s="5"/>
      <c r="M2877" s="5"/>
      <c r="N2877" s="5"/>
      <c r="O2877" s="0" t="s">
        <v>15166</v>
      </c>
      <c r="P2877" s="0" t="s">
        <v>15167</v>
      </c>
      <c r="Q2877" s="0" t="s">
        <v>51</v>
      </c>
      <c r="R2877" s="0" t="s">
        <v>52</v>
      </c>
      <c r="S2877" s="0" t="n">
        <v>29.351</v>
      </c>
      <c r="T2877" s="0" t="n">
        <v>2611</v>
      </c>
      <c r="U2877" s="0" t="n">
        <v>2611</v>
      </c>
      <c r="X2877" s="0" t="n">
        <v>137</v>
      </c>
      <c r="Y2877" s="0" t="s">
        <v>53</v>
      </c>
      <c r="Z2877" s="0" t="n">
        <v>2611</v>
      </c>
      <c r="AA2877" s="0" t="s">
        <v>54</v>
      </c>
      <c r="AB2877" s="0" t="s">
        <v>54</v>
      </c>
      <c r="AD2877" s="0" t="s">
        <v>15168</v>
      </c>
      <c r="AG2877" s="6" t="n">
        <v>42735</v>
      </c>
      <c r="AH2877" s="0" t="n">
        <v>9.818</v>
      </c>
      <c r="AI2877" s="0" t="n">
        <v>10.349</v>
      </c>
      <c r="AJ2877" s="6" t="n">
        <v>42735</v>
      </c>
      <c r="AK2877" s="0" t="s">
        <v>56</v>
      </c>
      <c r="AM2877" s="0" t="n">
        <v>55.412</v>
      </c>
      <c r="AN2877" s="0" t="n">
        <v>58.41</v>
      </c>
      <c r="AO2877" s="0" t="n">
        <v>165.51</v>
      </c>
      <c r="AP2877" s="0" t="n">
        <v>184.933</v>
      </c>
      <c r="AQ2877" s="0" t="s">
        <v>13458</v>
      </c>
      <c r="AR2877" s="0" t="s">
        <v>58</v>
      </c>
      <c r="AS2877" s="0" t="s">
        <v>53</v>
      </c>
      <c r="AT2877" s="0" t="n">
        <v>29</v>
      </c>
      <c r="AU2877" s="0" t="n">
        <v>33</v>
      </c>
      <c r="AV2877" s="0" t="s">
        <v>15169</v>
      </c>
      <c r="AX2877" s="0" t="s">
        <v>9382</v>
      </c>
      <c r="AY2877" s="0" t="s">
        <v>15170</v>
      </c>
    </row>
    <row r="2878" customFormat="false" ht="15" hidden="false" customHeight="false" outlineLevel="0" collapsed="false">
      <c r="A2878" s="0" t="s">
        <v>15171</v>
      </c>
      <c r="B2878" s="0" t="s">
        <v>15022</v>
      </c>
      <c r="C2878" s="0" t="s">
        <v>15172</v>
      </c>
      <c r="E2878" s="1" t="s">
        <v>15172</v>
      </c>
      <c r="G2878" s="5" t="s">
        <v>15172</v>
      </c>
      <c r="H2878" s="5" t="s">
        <v>15173</v>
      </c>
      <c r="I2878" s="5"/>
      <c r="J2878" s="5"/>
      <c r="K2878" s="5"/>
      <c r="L2878" s="5"/>
      <c r="M2878" s="5"/>
      <c r="N2878" s="5"/>
      <c r="O2878" s="0" t="s">
        <v>15172</v>
      </c>
      <c r="P2878" s="0" t="s">
        <v>15174</v>
      </c>
      <c r="Q2878" s="0" t="s">
        <v>51</v>
      </c>
      <c r="R2878" s="0" t="s">
        <v>52</v>
      </c>
      <c r="S2878" s="0" t="n">
        <v>710</v>
      </c>
      <c r="T2878" s="0" t="n">
        <v>2620</v>
      </c>
      <c r="U2878" s="0" t="n">
        <v>2620</v>
      </c>
      <c r="X2878" s="0" t="n">
        <v>148</v>
      </c>
      <c r="Y2878" s="0" t="s">
        <v>53</v>
      </c>
      <c r="Z2878" s="0" t="n">
        <v>2620</v>
      </c>
      <c r="AA2878" s="0" t="s">
        <v>54</v>
      </c>
      <c r="AB2878" s="0" t="s">
        <v>54</v>
      </c>
      <c r="AD2878" s="0" t="s">
        <v>15163</v>
      </c>
      <c r="AG2878" s="6" t="n">
        <v>42735</v>
      </c>
      <c r="AH2878" s="0" t="n">
        <v>-28</v>
      </c>
      <c r="AI2878" s="0" t="n">
        <v>-30</v>
      </c>
      <c r="AJ2878" s="6" t="n">
        <v>42735</v>
      </c>
      <c r="AK2878" s="0" t="s">
        <v>56</v>
      </c>
      <c r="AM2878" s="0" t="n">
        <v>570</v>
      </c>
      <c r="AN2878" s="0" t="n">
        <v>600</v>
      </c>
      <c r="AO2878" s="0" t="n">
        <v>231</v>
      </c>
      <c r="AP2878" s="0" t="n">
        <v>258</v>
      </c>
      <c r="AQ2878" s="0" t="s">
        <v>13458</v>
      </c>
      <c r="AR2878" s="0" t="s">
        <v>58</v>
      </c>
      <c r="AS2878" s="0" t="s">
        <v>53</v>
      </c>
      <c r="AT2878" s="0" t="n">
        <v>55</v>
      </c>
      <c r="AU2878" s="0" t="n">
        <v>57</v>
      </c>
      <c r="AV2878" s="0" t="s">
        <v>15175</v>
      </c>
      <c r="AW2878" s="0" t="s">
        <v>9382</v>
      </c>
      <c r="AX2878" s="0" t="s">
        <v>9382</v>
      </c>
      <c r="AY2878" s="0" t="s">
        <v>15176</v>
      </c>
    </row>
    <row r="2879" customFormat="false" ht="15" hidden="false" customHeight="false" outlineLevel="0" collapsed="false">
      <c r="A2879" s="0" t="s">
        <v>15177</v>
      </c>
      <c r="B2879" s="0" t="s">
        <v>15022</v>
      </c>
      <c r="C2879" s="0" t="s">
        <v>15178</v>
      </c>
      <c r="E2879" s="1" t="s">
        <v>15178</v>
      </c>
      <c r="G2879" s="5" t="s">
        <v>15178</v>
      </c>
      <c r="H2879" s="5"/>
      <c r="I2879" s="5"/>
      <c r="J2879" s="5"/>
      <c r="K2879" s="5"/>
      <c r="L2879" s="5"/>
      <c r="M2879" s="5"/>
      <c r="N2879" s="5"/>
      <c r="O2879" s="0" t="s">
        <v>15178</v>
      </c>
      <c r="P2879" s="0" t="s">
        <v>15179</v>
      </c>
      <c r="Q2879" s="0" t="s">
        <v>51</v>
      </c>
      <c r="R2879" s="0" t="s">
        <v>52</v>
      </c>
      <c r="S2879" s="0" t="n">
        <v>7</v>
      </c>
      <c r="T2879" s="0" t="n">
        <v>2611</v>
      </c>
      <c r="U2879" s="0" t="n">
        <v>2611</v>
      </c>
      <c r="V2879" s="0" t="n">
        <v>4652</v>
      </c>
      <c r="X2879" s="0" t="n">
        <v>634</v>
      </c>
      <c r="Y2879" s="0" t="s">
        <v>53</v>
      </c>
      <c r="Z2879" s="0" t="n">
        <v>2611</v>
      </c>
      <c r="AA2879" s="0" t="s">
        <v>54</v>
      </c>
      <c r="AB2879" s="0" t="s">
        <v>54</v>
      </c>
      <c r="AD2879" s="0" t="s">
        <v>15180</v>
      </c>
      <c r="AG2879" s="6" t="n">
        <v>42735</v>
      </c>
      <c r="AH2879" s="0" t="n">
        <v>-6</v>
      </c>
      <c r="AI2879" s="0" t="n">
        <v>-6</v>
      </c>
      <c r="AJ2879" s="6" t="n">
        <v>42735</v>
      </c>
      <c r="AK2879" s="0" t="s">
        <v>56</v>
      </c>
      <c r="AM2879" s="0" t="n">
        <v>197</v>
      </c>
      <c r="AN2879" s="0" t="n">
        <v>208</v>
      </c>
      <c r="AO2879" s="0" t="n">
        <v>119</v>
      </c>
      <c r="AP2879" s="0" t="n">
        <v>132</v>
      </c>
      <c r="AQ2879" s="0" t="s">
        <v>13458</v>
      </c>
      <c r="AR2879" s="0" t="s">
        <v>58</v>
      </c>
      <c r="AS2879" s="0" t="s">
        <v>53</v>
      </c>
      <c r="AT2879" s="0" t="n">
        <v>6</v>
      </c>
      <c r="AU2879" s="0" t="n">
        <v>13</v>
      </c>
      <c r="AX2879" s="0" t="s">
        <v>9382</v>
      </c>
      <c r="AY2879" s="0" t="s">
        <v>15181</v>
      </c>
    </row>
    <row r="2880" customFormat="false" ht="15" hidden="false" customHeight="false" outlineLevel="0" collapsed="false">
      <c r="A2880" s="0" t="s">
        <v>15182</v>
      </c>
      <c r="B2880" s="0" t="s">
        <v>15022</v>
      </c>
      <c r="C2880" s="0" t="s">
        <v>15183</v>
      </c>
      <c r="E2880" s="1" t="s">
        <v>15183</v>
      </c>
      <c r="G2880" s="5" t="s">
        <v>15183</v>
      </c>
      <c r="H2880" s="5"/>
      <c r="I2880" s="5"/>
      <c r="J2880" s="5"/>
      <c r="K2880" s="5"/>
      <c r="L2880" s="5"/>
      <c r="M2880" s="5"/>
      <c r="N2880" s="5"/>
      <c r="O2880" s="0" t="s">
        <v>15183</v>
      </c>
      <c r="P2880" s="0" t="s">
        <v>15184</v>
      </c>
      <c r="Q2880" s="0" t="s">
        <v>51</v>
      </c>
      <c r="R2880" s="0" t="s">
        <v>52</v>
      </c>
      <c r="S2880" s="0" t="n">
        <v>1.304</v>
      </c>
      <c r="T2880" s="0" t="n">
        <v>2612</v>
      </c>
      <c r="U2880" s="0" t="n">
        <v>2612</v>
      </c>
      <c r="V2880" s="0" t="n">
        <v>2611</v>
      </c>
      <c r="X2880" s="0" t="n">
        <v>743</v>
      </c>
      <c r="Y2880" s="0" t="s">
        <v>53</v>
      </c>
      <c r="Z2880" s="0" t="n">
        <v>2612</v>
      </c>
      <c r="AA2880" s="0" t="s">
        <v>54</v>
      </c>
      <c r="AB2880" s="0" t="s">
        <v>54</v>
      </c>
      <c r="AD2880" s="0" t="s">
        <v>15185</v>
      </c>
      <c r="AG2880" s="6" t="n">
        <v>42735</v>
      </c>
      <c r="AH2880" s="0" t="n">
        <v>85</v>
      </c>
      <c r="AI2880" s="0" t="n">
        <v>90</v>
      </c>
      <c r="AJ2880" s="6" t="n">
        <v>42735</v>
      </c>
      <c r="AK2880" s="0" t="s">
        <v>56</v>
      </c>
      <c r="AM2880" s="0" t="n">
        <v>1.997</v>
      </c>
      <c r="AN2880" s="0" t="n">
        <v>2.105</v>
      </c>
      <c r="AO2880" s="0" t="n">
        <v>1.934</v>
      </c>
      <c r="AP2880" s="0" t="n">
        <v>2.161</v>
      </c>
      <c r="AQ2880" s="0" t="s">
        <v>13458</v>
      </c>
      <c r="AR2880" s="0" t="s">
        <v>58</v>
      </c>
      <c r="AS2880" s="0" t="s">
        <v>53</v>
      </c>
      <c r="AT2880" s="0" t="n">
        <v>38</v>
      </c>
      <c r="AU2880" s="0" t="n">
        <v>46</v>
      </c>
      <c r="AV2880" s="0" t="s">
        <v>15185</v>
      </c>
      <c r="AX2880" s="0" t="s">
        <v>9382</v>
      </c>
      <c r="AY2880" s="0" t="s">
        <v>15186</v>
      </c>
    </row>
    <row r="2881" customFormat="false" ht="15" hidden="false" customHeight="false" outlineLevel="0" collapsed="false">
      <c r="A2881" s="0" t="s">
        <v>15187</v>
      </c>
      <c r="B2881" s="0" t="s">
        <v>15022</v>
      </c>
      <c r="C2881" s="0" t="s">
        <v>15188</v>
      </c>
      <c r="E2881" s="1" t="s">
        <v>15188</v>
      </c>
      <c r="G2881" s="5" t="s">
        <v>15188</v>
      </c>
      <c r="H2881" s="5"/>
      <c r="I2881" s="5"/>
      <c r="J2881" s="5"/>
      <c r="K2881" s="5"/>
      <c r="L2881" s="5"/>
      <c r="M2881" s="5"/>
      <c r="N2881" s="5"/>
      <c r="O2881" s="0" t="s">
        <v>15188</v>
      </c>
      <c r="P2881" s="0" t="s">
        <v>15189</v>
      </c>
      <c r="Q2881" s="0" t="s">
        <v>51</v>
      </c>
      <c r="R2881" s="0" t="s">
        <v>52</v>
      </c>
      <c r="S2881" s="0" t="n">
        <v>911</v>
      </c>
      <c r="T2881" s="0" t="n">
        <v>2620</v>
      </c>
      <c r="U2881" s="0" t="n">
        <v>2620</v>
      </c>
      <c r="V2881" s="0" t="n">
        <v>2823</v>
      </c>
      <c r="X2881" s="0" t="n">
        <v>52</v>
      </c>
      <c r="Y2881" s="0" t="s">
        <v>53</v>
      </c>
      <c r="Z2881" s="0" t="n">
        <v>2620</v>
      </c>
      <c r="AA2881" s="0" t="s">
        <v>54</v>
      </c>
      <c r="AB2881" s="0" t="s">
        <v>54</v>
      </c>
      <c r="AD2881" s="0" t="s">
        <v>15180</v>
      </c>
      <c r="AG2881" s="6" t="n">
        <v>42735</v>
      </c>
      <c r="AH2881" s="0" t="n">
        <v>55</v>
      </c>
      <c r="AI2881" s="0" t="n">
        <v>58</v>
      </c>
      <c r="AJ2881" s="6" t="n">
        <v>42735</v>
      </c>
      <c r="AK2881" s="0" t="s">
        <v>56</v>
      </c>
      <c r="AM2881" s="0" t="n">
        <v>514</v>
      </c>
      <c r="AN2881" s="0" t="n">
        <v>542</v>
      </c>
      <c r="AO2881" s="0" t="n">
        <v>1.324</v>
      </c>
      <c r="AP2881" s="0" t="n">
        <v>1.479</v>
      </c>
      <c r="AQ2881" s="0" t="s">
        <v>13458</v>
      </c>
      <c r="AR2881" s="0" t="s">
        <v>58</v>
      </c>
      <c r="AS2881" s="0" t="s">
        <v>53</v>
      </c>
      <c r="AT2881" s="0" t="n">
        <v>31</v>
      </c>
      <c r="AU2881" s="0" t="n">
        <v>41</v>
      </c>
      <c r="AX2881" s="0" t="s">
        <v>9382</v>
      </c>
      <c r="AY2881" s="0" t="s">
        <v>15067</v>
      </c>
    </row>
    <row r="2882" customFormat="false" ht="15" hidden="false" customHeight="false" outlineLevel="0" collapsed="false">
      <c r="A2882" s="0" t="s">
        <v>15190</v>
      </c>
      <c r="B2882" s="0" t="s">
        <v>15022</v>
      </c>
      <c r="C2882" s="0" t="s">
        <v>15191</v>
      </c>
      <c r="E2882" s="1" t="s">
        <v>15191</v>
      </c>
      <c r="G2882" s="5" t="s">
        <v>15191</v>
      </c>
      <c r="H2882" s="5"/>
      <c r="I2882" s="5"/>
      <c r="J2882" s="5"/>
      <c r="K2882" s="5"/>
      <c r="L2882" s="5"/>
      <c r="M2882" s="5"/>
      <c r="N2882" s="5"/>
      <c r="O2882" s="0" t="s">
        <v>15191</v>
      </c>
      <c r="P2882" s="0" t="s">
        <v>15192</v>
      </c>
      <c r="Q2882" s="0" t="s">
        <v>51</v>
      </c>
      <c r="R2882" s="0" t="s">
        <v>52</v>
      </c>
      <c r="S2882" s="0" t="n">
        <v>748</v>
      </c>
      <c r="T2882" s="0" t="n">
        <v>2611</v>
      </c>
      <c r="U2882" s="0" t="n">
        <v>2611</v>
      </c>
      <c r="V2882" s="0" t="n">
        <v>2612</v>
      </c>
      <c r="X2882" s="0" t="n">
        <v>54</v>
      </c>
      <c r="Y2882" s="0" t="s">
        <v>53</v>
      </c>
      <c r="Z2882" s="0" t="n">
        <v>2611</v>
      </c>
      <c r="AA2882" s="0" t="s">
        <v>54</v>
      </c>
      <c r="AB2882" s="0" t="s">
        <v>54</v>
      </c>
      <c r="AD2882" s="0" t="s">
        <v>15095</v>
      </c>
      <c r="AG2882" s="6" t="n">
        <v>42735</v>
      </c>
      <c r="AH2882" s="0" t="n">
        <v>-7</v>
      </c>
      <c r="AI2882" s="0" t="n">
        <v>-8</v>
      </c>
      <c r="AJ2882" s="6" t="n">
        <v>42735</v>
      </c>
      <c r="AK2882" s="0" t="s">
        <v>56</v>
      </c>
      <c r="AM2882" s="0" t="n">
        <v>1.044</v>
      </c>
      <c r="AN2882" s="0" t="n">
        <v>1.101</v>
      </c>
      <c r="AO2882" s="0" t="n">
        <v>1.738</v>
      </c>
      <c r="AP2882" s="0" t="n">
        <v>1.942</v>
      </c>
      <c r="AQ2882" s="0" t="s">
        <v>13458</v>
      </c>
      <c r="AR2882" s="0" t="s">
        <v>58</v>
      </c>
      <c r="AS2882" s="0" t="s">
        <v>53</v>
      </c>
      <c r="AT2882" s="0" t="n">
        <v>28</v>
      </c>
      <c r="AU2882" s="0" t="n">
        <v>32</v>
      </c>
      <c r="AV2882" s="0" t="s">
        <v>15095</v>
      </c>
      <c r="AX2882" s="0" t="s">
        <v>9382</v>
      </c>
      <c r="AY2882" s="0" t="s">
        <v>15193</v>
      </c>
    </row>
    <row r="2883" customFormat="false" ht="15" hidden="false" customHeight="false" outlineLevel="0" collapsed="false">
      <c r="A2883" s="0" t="s">
        <v>15194</v>
      </c>
      <c r="B2883" s="0" t="s">
        <v>15022</v>
      </c>
      <c r="C2883" s="0" t="s">
        <v>15195</v>
      </c>
      <c r="E2883" s="1" t="s">
        <v>15195</v>
      </c>
      <c r="G2883" s="5" t="s">
        <v>15195</v>
      </c>
      <c r="H2883" s="5"/>
      <c r="I2883" s="5"/>
      <c r="J2883" s="5"/>
      <c r="K2883" s="5"/>
      <c r="L2883" s="5"/>
      <c r="M2883" s="5"/>
      <c r="N2883" s="5"/>
      <c r="O2883" s="0" t="s">
        <v>15195</v>
      </c>
      <c r="P2883" s="0" t="s">
        <v>15196</v>
      </c>
      <c r="Q2883" s="0" t="s">
        <v>51</v>
      </c>
      <c r="R2883" s="0" t="s">
        <v>52</v>
      </c>
      <c r="S2883" s="0" t="n">
        <v>506</v>
      </c>
      <c r="T2883" s="0" t="n">
        <v>2611</v>
      </c>
      <c r="U2883" s="0" t="n">
        <v>2611</v>
      </c>
      <c r="W2883" s="0" t="s">
        <v>15197</v>
      </c>
      <c r="X2883" s="0" t="n">
        <v>584</v>
      </c>
      <c r="Y2883" s="0" t="s">
        <v>53</v>
      </c>
      <c r="Z2883" s="0" t="n">
        <v>2611</v>
      </c>
      <c r="AA2883" s="0" t="s">
        <v>54</v>
      </c>
      <c r="AB2883" s="0" t="s">
        <v>54</v>
      </c>
      <c r="AD2883" s="0" t="s">
        <v>15095</v>
      </c>
      <c r="AG2883" s="6" t="n">
        <v>42735</v>
      </c>
      <c r="AH2883" s="0" t="n">
        <v>56</v>
      </c>
      <c r="AI2883" s="0" t="n">
        <v>59</v>
      </c>
      <c r="AJ2883" s="6" t="n">
        <v>42735</v>
      </c>
      <c r="AK2883" s="0" t="s">
        <v>56</v>
      </c>
      <c r="AM2883" s="0" t="n">
        <v>981</v>
      </c>
      <c r="AN2883" s="0" t="n">
        <v>1.035</v>
      </c>
      <c r="AO2883" s="0" t="n">
        <v>965</v>
      </c>
      <c r="AP2883" s="0" t="n">
        <v>1.078</v>
      </c>
      <c r="AQ2883" s="0" t="s">
        <v>13472</v>
      </c>
      <c r="AR2883" s="0" t="s">
        <v>58</v>
      </c>
      <c r="AS2883" s="0" t="s">
        <v>53</v>
      </c>
      <c r="AT2883" s="0" t="n">
        <v>34</v>
      </c>
      <c r="AU2883" s="0" t="n">
        <v>41</v>
      </c>
      <c r="AV2883" s="0" t="s">
        <v>15095</v>
      </c>
      <c r="AW2883" s="0" t="s">
        <v>15095</v>
      </c>
      <c r="AX2883" s="0" t="s">
        <v>9382</v>
      </c>
    </row>
    <row r="2884" customFormat="false" ht="15" hidden="false" customHeight="false" outlineLevel="0" collapsed="false">
      <c r="A2884" s="0" t="s">
        <v>15198</v>
      </c>
      <c r="B2884" s="0" t="s">
        <v>15022</v>
      </c>
      <c r="C2884" s="0" t="s">
        <v>15199</v>
      </c>
      <c r="E2884" s="1" t="s">
        <v>15199</v>
      </c>
      <c r="G2884" s="5" t="s">
        <v>15199</v>
      </c>
      <c r="H2884" s="5"/>
      <c r="I2884" s="5"/>
      <c r="J2884" s="5"/>
      <c r="K2884" s="5"/>
      <c r="L2884" s="5"/>
      <c r="M2884" s="5"/>
      <c r="N2884" s="5"/>
      <c r="O2884" s="0" t="s">
        <v>15199</v>
      </c>
      <c r="P2884" s="0" t="s">
        <v>15200</v>
      </c>
      <c r="Q2884" s="0" t="s">
        <v>51</v>
      </c>
      <c r="R2884" s="0" t="s">
        <v>52</v>
      </c>
      <c r="S2884" s="0" t="n">
        <v>1.778</v>
      </c>
      <c r="T2884" s="0" t="n">
        <v>2611</v>
      </c>
      <c r="U2884" s="0" t="n">
        <v>2611</v>
      </c>
      <c r="W2884" s="0" t="s">
        <v>15201</v>
      </c>
      <c r="X2884" s="0" t="n">
        <v>191</v>
      </c>
      <c r="Y2884" s="0" t="s">
        <v>53</v>
      </c>
      <c r="Z2884" s="0" t="n">
        <v>2611</v>
      </c>
      <c r="AA2884" s="0" t="s">
        <v>54</v>
      </c>
      <c r="AB2884" s="0" t="s">
        <v>54</v>
      </c>
      <c r="AD2884" s="0" t="s">
        <v>15095</v>
      </c>
      <c r="AG2884" s="6" t="n">
        <v>42735</v>
      </c>
      <c r="AH2884" s="0" t="n">
        <v>58</v>
      </c>
      <c r="AI2884" s="0" t="n">
        <v>61</v>
      </c>
      <c r="AJ2884" s="6" t="n">
        <v>42735</v>
      </c>
      <c r="AK2884" s="0" t="s">
        <v>56</v>
      </c>
      <c r="AM2884" s="0" t="n">
        <v>1.479</v>
      </c>
      <c r="AN2884" s="0" t="n">
        <v>1.559</v>
      </c>
      <c r="AO2884" s="0" t="n">
        <v>540</v>
      </c>
      <c r="AP2884" s="0" t="n">
        <v>603</v>
      </c>
      <c r="AQ2884" s="0" t="s">
        <v>13472</v>
      </c>
      <c r="AR2884" s="0" t="s">
        <v>58</v>
      </c>
      <c r="AS2884" s="0" t="s">
        <v>53</v>
      </c>
      <c r="AT2884" s="0" t="n">
        <v>117</v>
      </c>
      <c r="AU2884" s="0" t="n">
        <v>118</v>
      </c>
      <c r="AV2884" s="0" t="s">
        <v>15119</v>
      </c>
      <c r="AX2884" s="0" t="s">
        <v>9382</v>
      </c>
    </row>
    <row r="2885" customFormat="false" ht="15" hidden="false" customHeight="false" outlineLevel="0" collapsed="false">
      <c r="A2885" s="0" t="s">
        <v>15202</v>
      </c>
      <c r="B2885" s="0" t="s">
        <v>15022</v>
      </c>
      <c r="C2885" s="0" t="s">
        <v>15203</v>
      </c>
      <c r="E2885" s="1" t="s">
        <v>15203</v>
      </c>
      <c r="G2885" s="5" t="s">
        <v>15203</v>
      </c>
      <c r="H2885" s="5" t="s">
        <v>15204</v>
      </c>
      <c r="I2885" s="5"/>
      <c r="J2885" s="5"/>
      <c r="K2885" s="5"/>
      <c r="L2885" s="5"/>
      <c r="M2885" s="5"/>
      <c r="N2885" s="5"/>
      <c r="O2885" s="0" t="s">
        <v>15203</v>
      </c>
      <c r="P2885" s="0" t="s">
        <v>15205</v>
      </c>
      <c r="Q2885" s="0" t="s">
        <v>51</v>
      </c>
      <c r="R2885" s="0" t="s">
        <v>52</v>
      </c>
      <c r="S2885" s="0" t="n">
        <v>3</v>
      </c>
      <c r="T2885" s="0" t="n">
        <v>2611</v>
      </c>
      <c r="U2885" s="0" t="n">
        <v>2611</v>
      </c>
      <c r="V2885" s="0" t="n">
        <v>2630</v>
      </c>
      <c r="X2885" s="0" t="n">
        <v>63</v>
      </c>
      <c r="Y2885" s="0" t="s">
        <v>53</v>
      </c>
      <c r="Z2885" s="0" t="n">
        <v>2611</v>
      </c>
      <c r="AA2885" s="0" t="s">
        <v>54</v>
      </c>
      <c r="AB2885" s="0" t="s">
        <v>54</v>
      </c>
      <c r="AD2885" s="0" t="s">
        <v>15185</v>
      </c>
      <c r="AG2885" s="6" t="n">
        <v>42735</v>
      </c>
      <c r="AH2885" s="0" t="n">
        <v>21</v>
      </c>
      <c r="AI2885" s="0" t="n">
        <v>22</v>
      </c>
      <c r="AJ2885" s="6" t="n">
        <v>42735</v>
      </c>
      <c r="AK2885" s="0" t="s">
        <v>56</v>
      </c>
      <c r="AM2885" s="0" t="n">
        <v>450</v>
      </c>
      <c r="AN2885" s="0" t="n">
        <v>475</v>
      </c>
      <c r="AO2885" s="0" t="n">
        <v>97</v>
      </c>
      <c r="AP2885" s="0" t="n">
        <v>121</v>
      </c>
      <c r="AQ2885" s="0" t="s">
        <v>189</v>
      </c>
      <c r="AR2885" s="0" t="s">
        <v>189</v>
      </c>
      <c r="AS2885" s="0" t="s">
        <v>53</v>
      </c>
      <c r="AT2885" s="0" t="n">
        <v>23</v>
      </c>
      <c r="AU2885" s="0" t="n">
        <v>33</v>
      </c>
      <c r="AV2885" s="0" t="s">
        <v>15175</v>
      </c>
      <c r="AW2885" s="0" t="s">
        <v>15206</v>
      </c>
      <c r="AX2885" s="0" t="s">
        <v>9382</v>
      </c>
      <c r="AY2885" s="0" t="s">
        <v>15207</v>
      </c>
    </row>
    <row r="2886" customFormat="false" ht="15" hidden="false" customHeight="false" outlineLevel="0" collapsed="false">
      <c r="A2886" s="0" t="s">
        <v>15208</v>
      </c>
      <c r="B2886" s="0" t="s">
        <v>15022</v>
      </c>
      <c r="C2886" s="0" t="s">
        <v>15209</v>
      </c>
      <c r="E2886" s="1" t="s">
        <v>15209</v>
      </c>
      <c r="G2886" s="5" t="s">
        <v>15209</v>
      </c>
      <c r="H2886" s="5" t="s">
        <v>15210</v>
      </c>
      <c r="I2886" s="5" t="s">
        <v>15211</v>
      </c>
      <c r="J2886" s="5"/>
      <c r="K2886" s="5"/>
      <c r="L2886" s="5"/>
      <c r="M2886" s="5"/>
      <c r="N2886" s="5"/>
      <c r="O2886" s="0" t="s">
        <v>15209</v>
      </c>
      <c r="P2886" s="0" t="s">
        <v>15212</v>
      </c>
      <c r="Q2886" s="0" t="s">
        <v>51</v>
      </c>
      <c r="R2886" s="0" t="s">
        <v>52</v>
      </c>
      <c r="S2886" s="0" t="n">
        <v>1.437</v>
      </c>
      <c r="T2886" s="0" t="n">
        <v>2611</v>
      </c>
      <c r="U2886" s="0" t="n">
        <v>2611</v>
      </c>
      <c r="X2886" s="0" t="n">
        <v>15</v>
      </c>
      <c r="Y2886" s="0" t="s">
        <v>53</v>
      </c>
      <c r="Z2886" s="0" t="n">
        <v>2611</v>
      </c>
      <c r="AA2886" s="0" t="s">
        <v>54</v>
      </c>
      <c r="AB2886" s="0" t="s">
        <v>54</v>
      </c>
      <c r="AD2886" s="0" t="s">
        <v>15213</v>
      </c>
      <c r="AG2886" s="6" t="n">
        <v>42735</v>
      </c>
      <c r="AH2886" s="0" t="n">
        <v>93</v>
      </c>
      <c r="AI2886" s="0" t="n">
        <v>98</v>
      </c>
      <c r="AJ2886" s="6" t="n">
        <v>42735</v>
      </c>
      <c r="AK2886" s="0" t="s">
        <v>56</v>
      </c>
      <c r="AM2886" s="0" t="n">
        <v>1.453</v>
      </c>
      <c r="AN2886" s="0" t="n">
        <v>1.532</v>
      </c>
      <c r="AO2886" s="0" t="n">
        <v>936</v>
      </c>
      <c r="AP2886" s="0" t="n">
        <v>1.046</v>
      </c>
      <c r="AQ2886" s="0" t="s">
        <v>13458</v>
      </c>
      <c r="AR2886" s="0" t="s">
        <v>58</v>
      </c>
      <c r="AS2886" s="0" t="s">
        <v>53</v>
      </c>
      <c r="AT2886" s="0" t="n">
        <v>11</v>
      </c>
      <c r="AU2886" s="0" t="n">
        <v>10</v>
      </c>
      <c r="AV2886" s="0" t="s">
        <v>9382</v>
      </c>
      <c r="AX2886" s="0" t="s">
        <v>9382</v>
      </c>
    </row>
    <row r="2887" customFormat="false" ht="15" hidden="false" customHeight="false" outlineLevel="0" collapsed="false">
      <c r="A2887" s="0" t="s">
        <v>15214</v>
      </c>
      <c r="B2887" s="0" t="s">
        <v>15022</v>
      </c>
      <c r="C2887" s="0" t="s">
        <v>15215</v>
      </c>
      <c r="E2887" s="1" t="s">
        <v>15215</v>
      </c>
      <c r="G2887" s="5" t="s">
        <v>15215</v>
      </c>
      <c r="H2887" s="5"/>
      <c r="I2887" s="5"/>
      <c r="J2887" s="5"/>
      <c r="K2887" s="5"/>
      <c r="L2887" s="5"/>
      <c r="M2887" s="5"/>
      <c r="N2887" s="5"/>
      <c r="O2887" s="0" t="s">
        <v>15215</v>
      </c>
      <c r="P2887" s="0" t="s">
        <v>15216</v>
      </c>
      <c r="Q2887" s="0" t="s">
        <v>51</v>
      </c>
      <c r="R2887" s="0" t="s">
        <v>52</v>
      </c>
      <c r="S2887" s="0" t="n">
        <v>3.179</v>
      </c>
      <c r="T2887" s="0" t="n">
        <v>2620</v>
      </c>
      <c r="U2887" s="0" t="n">
        <v>2620</v>
      </c>
      <c r="V2887" s="0" t="n">
        <v>2620</v>
      </c>
      <c r="X2887" s="0" t="n">
        <v>78</v>
      </c>
      <c r="Y2887" s="0" t="s">
        <v>53</v>
      </c>
      <c r="Z2887" s="0" t="n">
        <v>2620</v>
      </c>
      <c r="AA2887" s="0" t="s">
        <v>54</v>
      </c>
      <c r="AB2887" s="0" t="s">
        <v>54</v>
      </c>
      <c r="AD2887" s="0" t="s">
        <v>15025</v>
      </c>
      <c r="AG2887" s="6" t="n">
        <v>42735</v>
      </c>
      <c r="AH2887" s="0" t="n">
        <v>144</v>
      </c>
      <c r="AI2887" s="0" t="n">
        <v>151</v>
      </c>
      <c r="AJ2887" s="6" t="n">
        <v>42735</v>
      </c>
      <c r="AK2887" s="0" t="s">
        <v>56</v>
      </c>
      <c r="AM2887" s="0" t="n">
        <v>1.482</v>
      </c>
      <c r="AN2887" s="0" t="n">
        <v>1.563</v>
      </c>
      <c r="AO2887" s="0" t="n">
        <v>1.816</v>
      </c>
      <c r="AP2887" s="0" t="n">
        <v>2.029</v>
      </c>
      <c r="AQ2887" s="0" t="s">
        <v>13458</v>
      </c>
      <c r="AR2887" s="0" t="s">
        <v>58</v>
      </c>
      <c r="AS2887" s="0" t="s">
        <v>53</v>
      </c>
      <c r="AT2887" s="0" t="n">
        <v>48</v>
      </c>
      <c r="AU2887" s="0" t="n">
        <v>47</v>
      </c>
      <c r="AV2887" s="0" t="s">
        <v>15217</v>
      </c>
      <c r="AX2887" s="0" t="s">
        <v>9382</v>
      </c>
      <c r="AY2887" s="0" t="s">
        <v>15218</v>
      </c>
    </row>
    <row r="2888" customFormat="false" ht="15" hidden="false" customHeight="false" outlineLevel="0" collapsed="false">
      <c r="A2888" s="0" t="s">
        <v>15219</v>
      </c>
      <c r="B2888" s="0" t="s">
        <v>15022</v>
      </c>
      <c r="C2888" s="0" t="s">
        <v>15220</v>
      </c>
      <c r="E2888" s="1" t="s">
        <v>15220</v>
      </c>
      <c r="G2888" s="5" t="s">
        <v>15220</v>
      </c>
      <c r="H2888" s="5"/>
      <c r="I2888" s="5"/>
      <c r="J2888" s="5"/>
      <c r="K2888" s="5"/>
      <c r="L2888" s="5"/>
      <c r="M2888" s="5"/>
      <c r="N2888" s="5"/>
      <c r="O2888" s="0" t="s">
        <v>15220</v>
      </c>
      <c r="P2888" s="0" t="s">
        <v>15221</v>
      </c>
      <c r="Q2888" s="0" t="s">
        <v>51</v>
      </c>
      <c r="R2888" s="0" t="s">
        <v>52</v>
      </c>
      <c r="S2888" s="0" t="n">
        <v>2.809</v>
      </c>
      <c r="T2888" s="0" t="n">
        <v>2434</v>
      </c>
      <c r="U2888" s="0" t="n">
        <v>2434</v>
      </c>
      <c r="X2888" s="0" t="n">
        <v>291</v>
      </c>
      <c r="Y2888" s="0" t="s">
        <v>53</v>
      </c>
      <c r="Z2888" s="0" t="n">
        <v>2434</v>
      </c>
      <c r="AA2888" s="0" t="s">
        <v>54</v>
      </c>
      <c r="AB2888" s="0" t="s">
        <v>54</v>
      </c>
      <c r="AD2888" s="0" t="s">
        <v>15154</v>
      </c>
      <c r="AG2888" s="6" t="n">
        <v>42735</v>
      </c>
      <c r="AH2888" s="0" t="n">
        <v>23</v>
      </c>
      <c r="AI2888" s="0" t="n">
        <v>25</v>
      </c>
      <c r="AJ2888" s="6" t="n">
        <v>42735</v>
      </c>
      <c r="AK2888" s="0" t="s">
        <v>56</v>
      </c>
      <c r="AM2888" s="0" t="n">
        <v>1.997</v>
      </c>
      <c r="AN2888" s="0" t="n">
        <v>2.105</v>
      </c>
      <c r="AO2888" s="0" t="n">
        <v>638</v>
      </c>
      <c r="AP2888" s="0" t="n">
        <v>713</v>
      </c>
      <c r="AQ2888" s="0" t="s">
        <v>13458</v>
      </c>
      <c r="AR2888" s="0" t="s">
        <v>58</v>
      </c>
      <c r="AS2888" s="0" t="s">
        <v>53</v>
      </c>
      <c r="AT2888" s="0" t="n">
        <v>104</v>
      </c>
      <c r="AU2888" s="0" t="n">
        <v>110</v>
      </c>
      <c r="AV2888" s="0" t="s">
        <v>15222</v>
      </c>
      <c r="AX2888" s="0" t="s">
        <v>9382</v>
      </c>
    </row>
    <row r="2889" customFormat="false" ht="15" hidden="false" customHeight="false" outlineLevel="0" collapsed="false">
      <c r="A2889" s="0" t="s">
        <v>15223</v>
      </c>
      <c r="B2889" s="0" t="s">
        <v>15022</v>
      </c>
      <c r="C2889" s="0" t="s">
        <v>15224</v>
      </c>
      <c r="E2889" s="1" t="s">
        <v>15224</v>
      </c>
      <c r="G2889" s="5" t="s">
        <v>15224</v>
      </c>
      <c r="H2889" s="5"/>
      <c r="I2889" s="5"/>
      <c r="J2889" s="5"/>
      <c r="K2889" s="5"/>
      <c r="L2889" s="5"/>
      <c r="M2889" s="5"/>
      <c r="N2889" s="5"/>
      <c r="O2889" s="0" t="s">
        <v>15224</v>
      </c>
      <c r="P2889" s="0" t="s">
        <v>15225</v>
      </c>
      <c r="Q2889" s="0" t="s">
        <v>51</v>
      </c>
      <c r="R2889" s="0" t="s">
        <v>52</v>
      </c>
      <c r="S2889" s="0" t="n">
        <v>280</v>
      </c>
      <c r="T2889" s="0" t="n">
        <v>2611</v>
      </c>
      <c r="U2889" s="0" t="n">
        <v>2611</v>
      </c>
      <c r="X2889" s="0" t="n">
        <v>76</v>
      </c>
      <c r="Y2889" s="0" t="s">
        <v>53</v>
      </c>
      <c r="Z2889" s="0" t="n">
        <v>2611</v>
      </c>
      <c r="AA2889" s="0" t="s">
        <v>54</v>
      </c>
      <c r="AB2889" s="0" t="s">
        <v>54</v>
      </c>
      <c r="AD2889" s="0" t="s">
        <v>15226</v>
      </c>
      <c r="AG2889" s="6" t="n">
        <v>42735</v>
      </c>
      <c r="AH2889" s="0" t="n">
        <v>20</v>
      </c>
      <c r="AI2889" s="0" t="n">
        <v>21</v>
      </c>
      <c r="AJ2889" s="6" t="n">
        <v>42735</v>
      </c>
      <c r="AK2889" s="0" t="s">
        <v>56</v>
      </c>
      <c r="AM2889" s="0" t="n">
        <v>308</v>
      </c>
      <c r="AN2889" s="0" t="n">
        <v>324</v>
      </c>
      <c r="AO2889" s="0" t="n">
        <v>379</v>
      </c>
      <c r="AP2889" s="0" t="n">
        <v>423</v>
      </c>
      <c r="AQ2889" s="0" t="s">
        <v>13458</v>
      </c>
      <c r="AR2889" s="0" t="s">
        <v>58</v>
      </c>
      <c r="AS2889" s="0" t="s">
        <v>53</v>
      </c>
      <c r="AT2889" s="0" t="n">
        <v>41</v>
      </c>
      <c r="AU2889" s="0" t="n">
        <v>41</v>
      </c>
      <c r="AX2889" s="0" t="s">
        <v>9382</v>
      </c>
      <c r="AY2889" s="0" t="s">
        <v>15227</v>
      </c>
    </row>
    <row r="2890" customFormat="false" ht="15" hidden="false" customHeight="false" outlineLevel="0" collapsed="false">
      <c r="A2890" s="0" t="s">
        <v>15228</v>
      </c>
      <c r="B2890" s="0" t="s">
        <v>15022</v>
      </c>
      <c r="C2890" s="0" t="s">
        <v>15229</v>
      </c>
      <c r="E2890" s="1" t="s">
        <v>15229</v>
      </c>
      <c r="G2890" s="5" t="s">
        <v>15229</v>
      </c>
      <c r="H2890" s="5" t="s">
        <v>15230</v>
      </c>
      <c r="I2890" s="5" t="s">
        <v>15231</v>
      </c>
      <c r="J2890" s="5"/>
      <c r="K2890" s="5"/>
      <c r="L2890" s="5"/>
      <c r="M2890" s="5"/>
      <c r="N2890" s="5"/>
      <c r="O2890" s="0" t="s">
        <v>15229</v>
      </c>
      <c r="P2890" s="0" t="s">
        <v>15232</v>
      </c>
      <c r="Q2890" s="0" t="s">
        <v>51</v>
      </c>
      <c r="R2890" s="0" t="s">
        <v>52</v>
      </c>
      <c r="S2890" s="0" t="n">
        <v>932</v>
      </c>
      <c r="T2890" s="0" t="n">
        <v>2620</v>
      </c>
      <c r="U2890" s="0" t="n">
        <v>2620</v>
      </c>
      <c r="V2890" s="0" t="n">
        <v>2620</v>
      </c>
      <c r="X2890" s="0" t="n">
        <v>53</v>
      </c>
      <c r="Y2890" s="0" t="s">
        <v>77</v>
      </c>
      <c r="Z2890" s="0" t="n">
        <v>2620</v>
      </c>
      <c r="AA2890" s="0" t="s">
        <v>54</v>
      </c>
      <c r="AB2890" s="0" t="s">
        <v>54</v>
      </c>
      <c r="AD2890" s="0" t="s">
        <v>15025</v>
      </c>
      <c r="AG2890" s="6" t="n">
        <v>42735</v>
      </c>
      <c r="AH2890" s="0" t="n">
        <v>-28</v>
      </c>
      <c r="AI2890" s="0" t="n">
        <v>-29</v>
      </c>
      <c r="AJ2890" s="6" t="n">
        <v>42735</v>
      </c>
      <c r="AK2890" s="0" t="s">
        <v>56</v>
      </c>
      <c r="AM2890" s="0" t="n">
        <v>687</v>
      </c>
      <c r="AN2890" s="0" t="n">
        <v>724</v>
      </c>
      <c r="AO2890" s="0" t="n">
        <v>354</v>
      </c>
      <c r="AP2890" s="0" t="n">
        <v>396</v>
      </c>
      <c r="AQ2890" s="0" t="s">
        <v>13458</v>
      </c>
      <c r="AR2890" s="0" t="s">
        <v>58</v>
      </c>
      <c r="AS2890" s="0" t="s">
        <v>77</v>
      </c>
      <c r="AT2890" s="0" t="n">
        <v>37</v>
      </c>
      <c r="AU2890" s="0" t="n">
        <v>43</v>
      </c>
      <c r="AV2890" s="0" t="s">
        <v>9382</v>
      </c>
      <c r="AX2890" s="0" t="s">
        <v>9382</v>
      </c>
      <c r="AY2890" s="0" t="s">
        <v>15233</v>
      </c>
    </row>
    <row r="2891" customFormat="false" ht="15" hidden="false" customHeight="false" outlineLevel="0" collapsed="false">
      <c r="A2891" s="0" t="s">
        <v>15234</v>
      </c>
      <c r="B2891" s="0" t="s">
        <v>15022</v>
      </c>
      <c r="C2891" s="0" t="s">
        <v>15235</v>
      </c>
      <c r="E2891" s="1" t="s">
        <v>15235</v>
      </c>
      <c r="G2891" s="5" t="s">
        <v>15235</v>
      </c>
      <c r="H2891" s="5" t="s">
        <v>15236</v>
      </c>
      <c r="I2891" s="5"/>
      <c r="J2891" s="5"/>
      <c r="K2891" s="5"/>
      <c r="L2891" s="5"/>
      <c r="M2891" s="5"/>
      <c r="N2891" s="5"/>
      <c r="O2891" s="0" t="s">
        <v>15235</v>
      </c>
      <c r="P2891" s="0" t="s">
        <v>15237</v>
      </c>
      <c r="Q2891" s="0" t="s">
        <v>51</v>
      </c>
      <c r="R2891" s="0" t="s">
        <v>52</v>
      </c>
      <c r="S2891" s="0" t="n">
        <v>1.497</v>
      </c>
      <c r="T2891" s="0" t="n">
        <v>2670</v>
      </c>
      <c r="U2891" s="0" t="n">
        <v>2670</v>
      </c>
      <c r="X2891" s="0" t="n">
        <v>17</v>
      </c>
      <c r="Y2891" s="0" t="s">
        <v>53</v>
      </c>
      <c r="Z2891" s="0" t="n">
        <v>2670</v>
      </c>
      <c r="AA2891" s="0" t="s">
        <v>54</v>
      </c>
      <c r="AB2891" s="0" t="s">
        <v>54</v>
      </c>
      <c r="AD2891" s="0" t="s">
        <v>15185</v>
      </c>
      <c r="AG2891" s="6" t="n">
        <v>42735</v>
      </c>
      <c r="AH2891" s="0" t="n">
        <v>668</v>
      </c>
      <c r="AI2891" s="0" t="n">
        <v>704</v>
      </c>
      <c r="AJ2891" s="6" t="n">
        <v>42735</v>
      </c>
      <c r="AK2891" s="0" t="s">
        <v>56</v>
      </c>
      <c r="AM2891" s="0" t="n">
        <v>2.851</v>
      </c>
      <c r="AN2891" s="0" t="n">
        <v>3.006</v>
      </c>
      <c r="AO2891" s="0" t="n">
        <v>19.912</v>
      </c>
      <c r="AP2891" s="0" t="n">
        <v>22.248</v>
      </c>
      <c r="AQ2891" s="0" t="s">
        <v>13458</v>
      </c>
      <c r="AR2891" s="0" t="s">
        <v>58</v>
      </c>
      <c r="AS2891" s="0" t="s">
        <v>53</v>
      </c>
      <c r="AT2891" s="0" t="n">
        <v>12</v>
      </c>
      <c r="AU2891" s="0" t="n">
        <v>14</v>
      </c>
      <c r="AX2891" s="0" t="s">
        <v>9382</v>
      </c>
    </row>
    <row r="2892" customFormat="false" ht="15" hidden="false" customHeight="false" outlineLevel="0" collapsed="false">
      <c r="A2892" s="0" t="s">
        <v>15238</v>
      </c>
      <c r="B2892" s="0" t="s">
        <v>15022</v>
      </c>
      <c r="C2892" s="0" t="s">
        <v>15239</v>
      </c>
      <c r="E2892" s="1" t="s">
        <v>15239</v>
      </c>
      <c r="G2892" s="5" t="s">
        <v>15239</v>
      </c>
      <c r="H2892" s="5"/>
      <c r="I2892" s="5"/>
      <c r="J2892" s="5"/>
      <c r="K2892" s="5"/>
      <c r="L2892" s="5"/>
      <c r="M2892" s="5"/>
      <c r="N2892" s="5"/>
      <c r="O2892" s="0" t="s">
        <v>15239</v>
      </c>
      <c r="P2892" s="0" t="s">
        <v>15240</v>
      </c>
      <c r="Q2892" s="0" t="s">
        <v>51</v>
      </c>
      <c r="R2892" s="0" t="s">
        <v>52</v>
      </c>
      <c r="S2892" s="0" t="n">
        <v>1.22</v>
      </c>
      <c r="T2892" s="0" t="n">
        <v>2611</v>
      </c>
      <c r="U2892" s="0" t="n">
        <v>2611</v>
      </c>
      <c r="X2892" s="0" t="n">
        <v>51</v>
      </c>
      <c r="Y2892" s="0" t="s">
        <v>53</v>
      </c>
      <c r="Z2892" s="0" t="n">
        <v>2611</v>
      </c>
      <c r="AA2892" s="0" t="s">
        <v>54</v>
      </c>
      <c r="AB2892" s="0" t="s">
        <v>54</v>
      </c>
      <c r="AD2892" s="0" t="s">
        <v>15095</v>
      </c>
      <c r="AG2892" s="6" t="n">
        <v>42735</v>
      </c>
      <c r="AH2892" s="0" t="n">
        <v>89</v>
      </c>
      <c r="AI2892" s="0" t="n">
        <v>94</v>
      </c>
      <c r="AJ2892" s="6" t="n">
        <v>42735</v>
      </c>
      <c r="AK2892" s="0" t="s">
        <v>56</v>
      </c>
      <c r="AM2892" s="0" t="n">
        <v>1.631</v>
      </c>
      <c r="AN2892" s="0" t="n">
        <v>1.719</v>
      </c>
      <c r="AO2892" s="0" t="n">
        <v>1.701</v>
      </c>
      <c r="AP2892" s="0" t="n">
        <v>1.901</v>
      </c>
      <c r="AQ2892" s="0" t="s">
        <v>13458</v>
      </c>
      <c r="AR2892" s="0" t="s">
        <v>58</v>
      </c>
      <c r="AS2892" s="0" t="s">
        <v>53</v>
      </c>
      <c r="AT2892" s="0" t="n">
        <v>28</v>
      </c>
      <c r="AU2892" s="0" t="n">
        <v>35</v>
      </c>
      <c r="AX2892" s="0" t="s">
        <v>9382</v>
      </c>
    </row>
    <row r="2893" customFormat="false" ht="15" hidden="false" customHeight="false" outlineLevel="0" collapsed="false">
      <c r="A2893" s="0" t="s">
        <v>15241</v>
      </c>
      <c r="B2893" s="0" t="s">
        <v>15022</v>
      </c>
      <c r="C2893" s="0" t="s">
        <v>15242</v>
      </c>
      <c r="E2893" s="1" t="s">
        <v>15242</v>
      </c>
      <c r="G2893" s="5" t="s">
        <v>15242</v>
      </c>
      <c r="H2893" s="5"/>
      <c r="I2893" s="5"/>
      <c r="J2893" s="5"/>
      <c r="K2893" s="5"/>
      <c r="L2893" s="5"/>
      <c r="M2893" s="5"/>
      <c r="N2893" s="5"/>
      <c r="O2893" s="0" t="s">
        <v>15242</v>
      </c>
      <c r="P2893" s="0" t="s">
        <v>15243</v>
      </c>
      <c r="Q2893" s="0" t="s">
        <v>51</v>
      </c>
      <c r="R2893" s="0" t="s">
        <v>52</v>
      </c>
      <c r="S2893" s="0" t="n">
        <v>27.68</v>
      </c>
      <c r="T2893" s="0" t="n">
        <v>2620</v>
      </c>
      <c r="U2893" s="0" t="n">
        <v>2620</v>
      </c>
      <c r="V2893" s="0" t="n">
        <v>2823</v>
      </c>
      <c r="X2893" s="0" t="n">
        <v>997</v>
      </c>
      <c r="Y2893" s="0" t="s">
        <v>53</v>
      </c>
      <c r="Z2893" s="0" t="n">
        <v>2620</v>
      </c>
      <c r="AA2893" s="0" t="s">
        <v>54</v>
      </c>
      <c r="AB2893" s="0" t="s">
        <v>54</v>
      </c>
      <c r="AD2893" s="0" t="s">
        <v>15244</v>
      </c>
      <c r="AG2893" s="6" t="n">
        <v>42735</v>
      </c>
      <c r="AH2893" s="0" t="n">
        <v>445</v>
      </c>
      <c r="AI2893" s="0" t="n">
        <v>469</v>
      </c>
      <c r="AJ2893" s="6" t="n">
        <v>42735</v>
      </c>
      <c r="AK2893" s="0" t="s">
        <v>56</v>
      </c>
      <c r="AM2893" s="0" t="n">
        <v>17.255</v>
      </c>
      <c r="AN2893" s="0" t="n">
        <v>18.189</v>
      </c>
      <c r="AO2893" s="0" t="n">
        <v>8.383</v>
      </c>
      <c r="AP2893" s="0" t="n">
        <v>9.366</v>
      </c>
      <c r="AQ2893" s="0" t="s">
        <v>13458</v>
      </c>
      <c r="AR2893" s="0" t="s">
        <v>58</v>
      </c>
      <c r="AS2893" s="0" t="s">
        <v>53</v>
      </c>
      <c r="AT2893" s="0" t="n">
        <v>130</v>
      </c>
      <c r="AU2893" s="0" t="n">
        <v>135</v>
      </c>
      <c r="AV2893" s="0" t="s">
        <v>15244</v>
      </c>
      <c r="AX2893" s="0" t="s">
        <v>9382</v>
      </c>
    </row>
    <row r="2894" customFormat="false" ht="15" hidden="false" customHeight="false" outlineLevel="0" collapsed="false">
      <c r="A2894" s="0" t="s">
        <v>15245</v>
      </c>
      <c r="B2894" s="0" t="s">
        <v>15022</v>
      </c>
      <c r="C2894" s="0" t="s">
        <v>15246</v>
      </c>
      <c r="E2894" s="1" t="s">
        <v>15246</v>
      </c>
      <c r="G2894" s="5" t="s">
        <v>15246</v>
      </c>
      <c r="H2894" s="5"/>
      <c r="I2894" s="5"/>
      <c r="J2894" s="5"/>
      <c r="K2894" s="5"/>
      <c r="L2894" s="5"/>
      <c r="M2894" s="5"/>
      <c r="N2894" s="5"/>
      <c r="O2894" s="0" t="s">
        <v>15246</v>
      </c>
      <c r="P2894" s="0" t="s">
        <v>15247</v>
      </c>
      <c r="Q2894" s="0" t="s">
        <v>51</v>
      </c>
      <c r="R2894" s="0" t="s">
        <v>52</v>
      </c>
      <c r="S2894" s="0" t="n">
        <v>452</v>
      </c>
      <c r="T2894" s="0" t="n">
        <v>2630</v>
      </c>
      <c r="U2894" s="0" t="n">
        <v>2630</v>
      </c>
      <c r="X2894" s="0" t="n">
        <v>68</v>
      </c>
      <c r="Y2894" s="0" t="s">
        <v>53</v>
      </c>
      <c r="Z2894" s="0" t="n">
        <v>2630</v>
      </c>
      <c r="AA2894" s="0" t="s">
        <v>54</v>
      </c>
      <c r="AB2894" s="0" t="s">
        <v>54</v>
      </c>
      <c r="AD2894" s="0" t="s">
        <v>15248</v>
      </c>
      <c r="AG2894" s="6" t="n">
        <v>42735</v>
      </c>
      <c r="AH2894" s="0" t="n">
        <v>17</v>
      </c>
      <c r="AI2894" s="0" t="n">
        <v>18</v>
      </c>
      <c r="AJ2894" s="6" t="n">
        <v>42735</v>
      </c>
      <c r="AK2894" s="0" t="s">
        <v>56</v>
      </c>
      <c r="AM2894" s="0" t="n">
        <v>405</v>
      </c>
      <c r="AN2894" s="0" t="n">
        <v>427</v>
      </c>
      <c r="AO2894" s="0" t="n">
        <v>266</v>
      </c>
      <c r="AP2894" s="0" t="n">
        <v>297</v>
      </c>
      <c r="AQ2894" s="0" t="s">
        <v>13458</v>
      </c>
      <c r="AR2894" s="0" t="s">
        <v>58</v>
      </c>
      <c r="AS2894" s="0" t="s">
        <v>53</v>
      </c>
      <c r="AT2894" s="0" t="n">
        <v>16</v>
      </c>
      <c r="AU2894" s="0" t="n">
        <v>24</v>
      </c>
      <c r="AX2894" s="0" t="s">
        <v>9382</v>
      </c>
      <c r="AY2894" s="0" t="s">
        <v>15249</v>
      </c>
    </row>
    <row r="2895" customFormat="false" ht="15" hidden="false" customHeight="false" outlineLevel="0" collapsed="false">
      <c r="A2895" s="0" t="s">
        <v>15250</v>
      </c>
      <c r="B2895" s="0" t="s">
        <v>15022</v>
      </c>
      <c r="C2895" s="0" t="s">
        <v>15251</v>
      </c>
      <c r="E2895" s="1" t="s">
        <v>15251</v>
      </c>
      <c r="G2895" s="5" t="s">
        <v>15251</v>
      </c>
      <c r="H2895" s="5"/>
      <c r="I2895" s="5"/>
      <c r="J2895" s="5"/>
      <c r="K2895" s="5"/>
      <c r="L2895" s="5"/>
      <c r="M2895" s="5"/>
      <c r="N2895" s="5"/>
      <c r="O2895" s="0" t="s">
        <v>15251</v>
      </c>
      <c r="P2895" s="0" t="s">
        <v>15252</v>
      </c>
      <c r="Q2895" s="0" t="s">
        <v>51</v>
      </c>
      <c r="R2895" s="0" t="s">
        <v>52</v>
      </c>
      <c r="S2895" s="0" t="n">
        <v>7.143</v>
      </c>
      <c r="T2895" s="0" t="n">
        <v>2620</v>
      </c>
      <c r="U2895" s="0" t="n">
        <v>2620</v>
      </c>
      <c r="V2895" s="0" t="n">
        <v>2620</v>
      </c>
      <c r="X2895" s="0" t="n">
        <v>361</v>
      </c>
      <c r="Y2895" s="0" t="s">
        <v>53</v>
      </c>
      <c r="Z2895" s="0" t="n">
        <v>2620</v>
      </c>
      <c r="AA2895" s="0" t="s">
        <v>54</v>
      </c>
      <c r="AB2895" s="0" t="s">
        <v>54</v>
      </c>
      <c r="AD2895" s="0" t="s">
        <v>1759</v>
      </c>
      <c r="AG2895" s="6" t="n">
        <v>42735</v>
      </c>
      <c r="AH2895" s="0" t="n">
        <v>277</v>
      </c>
      <c r="AI2895" s="0" t="n">
        <v>292</v>
      </c>
      <c r="AJ2895" s="6" t="n">
        <v>42735</v>
      </c>
      <c r="AK2895" s="0" t="s">
        <v>56</v>
      </c>
      <c r="AM2895" s="0" t="n">
        <v>6.194</v>
      </c>
      <c r="AN2895" s="0" t="n">
        <v>6.529</v>
      </c>
      <c r="AO2895" s="0" t="n">
        <v>3.58</v>
      </c>
      <c r="AP2895" s="0" t="n">
        <v>4</v>
      </c>
      <c r="AQ2895" s="0" t="s">
        <v>13458</v>
      </c>
      <c r="AR2895" s="0" t="s">
        <v>58</v>
      </c>
      <c r="AS2895" s="0" t="s">
        <v>53</v>
      </c>
      <c r="AT2895" s="0" t="n">
        <v>28</v>
      </c>
      <c r="AU2895" s="0" t="n">
        <v>33</v>
      </c>
      <c r="AX2895" s="0" t="s">
        <v>9382</v>
      </c>
      <c r="AY2895" s="0" t="s">
        <v>15253</v>
      </c>
    </row>
    <row r="2896" customFormat="false" ht="15" hidden="false" customHeight="false" outlineLevel="0" collapsed="false">
      <c r="A2896" s="0" t="s">
        <v>15254</v>
      </c>
      <c r="B2896" s="0" t="s">
        <v>15022</v>
      </c>
      <c r="C2896" s="0" t="s">
        <v>15255</v>
      </c>
      <c r="E2896" s="1" t="s">
        <v>15255</v>
      </c>
      <c r="G2896" s="5" t="s">
        <v>15255</v>
      </c>
      <c r="H2896" s="5" t="s">
        <v>15256</v>
      </c>
      <c r="I2896" s="5"/>
      <c r="J2896" s="5"/>
      <c r="K2896" s="5"/>
      <c r="L2896" s="5"/>
      <c r="M2896" s="5"/>
      <c r="N2896" s="5"/>
      <c r="O2896" s="0" t="s">
        <v>15255</v>
      </c>
      <c r="P2896" s="0" t="s">
        <v>15257</v>
      </c>
      <c r="Q2896" s="0" t="s">
        <v>51</v>
      </c>
      <c r="R2896" s="0" t="s">
        <v>52</v>
      </c>
      <c r="S2896" s="0" t="n">
        <v>326</v>
      </c>
      <c r="T2896" s="0" t="n">
        <v>2611</v>
      </c>
      <c r="U2896" s="0" t="n">
        <v>2611</v>
      </c>
      <c r="W2896" s="0" t="s">
        <v>15258</v>
      </c>
      <c r="X2896" s="0" t="n">
        <v>275</v>
      </c>
      <c r="Y2896" s="0" t="s">
        <v>53</v>
      </c>
      <c r="Z2896" s="0" t="n">
        <v>2611</v>
      </c>
      <c r="AA2896" s="0" t="s">
        <v>54</v>
      </c>
      <c r="AB2896" s="0" t="s">
        <v>54</v>
      </c>
      <c r="AD2896" s="0" t="s">
        <v>15025</v>
      </c>
      <c r="AG2896" s="6" t="n">
        <v>42735</v>
      </c>
      <c r="AH2896" s="0" t="n">
        <v>13</v>
      </c>
      <c r="AI2896" s="0" t="n">
        <v>13</v>
      </c>
      <c r="AJ2896" s="6" t="n">
        <v>42735</v>
      </c>
      <c r="AK2896" s="0" t="s">
        <v>56</v>
      </c>
      <c r="AM2896" s="0" t="n">
        <v>561</v>
      </c>
      <c r="AN2896" s="0" t="n">
        <v>591</v>
      </c>
      <c r="AO2896" s="0" t="n">
        <v>302</v>
      </c>
      <c r="AP2896" s="0" t="n">
        <v>338</v>
      </c>
      <c r="AQ2896" s="0" t="s">
        <v>13458</v>
      </c>
      <c r="AR2896" s="0" t="s">
        <v>58</v>
      </c>
      <c r="AS2896" s="0" t="s">
        <v>53</v>
      </c>
      <c r="AT2896" s="0" t="n">
        <v>17</v>
      </c>
      <c r="AU2896" s="0" t="n">
        <v>35</v>
      </c>
      <c r="AX2896" s="0" t="s">
        <v>9382</v>
      </c>
      <c r="AY2896" s="0" t="s">
        <v>15259</v>
      </c>
    </row>
    <row r="2897" customFormat="false" ht="15" hidden="false" customHeight="false" outlineLevel="0" collapsed="false">
      <c r="A2897" s="0" t="s">
        <v>15260</v>
      </c>
      <c r="B2897" s="0" t="s">
        <v>15022</v>
      </c>
      <c r="C2897" s="0" t="s">
        <v>15261</v>
      </c>
      <c r="E2897" s="1" t="s">
        <v>15261</v>
      </c>
      <c r="G2897" s="5" t="s">
        <v>15261</v>
      </c>
      <c r="H2897" s="5" t="s">
        <v>15262</v>
      </c>
      <c r="I2897" s="5"/>
      <c r="J2897" s="5"/>
      <c r="K2897" s="5"/>
      <c r="L2897" s="5"/>
      <c r="M2897" s="5"/>
      <c r="N2897" s="5"/>
      <c r="O2897" s="0" t="s">
        <v>15261</v>
      </c>
      <c r="P2897" s="0" t="s">
        <v>15263</v>
      </c>
      <c r="Q2897" s="0" t="s">
        <v>51</v>
      </c>
      <c r="R2897" s="0" t="s">
        <v>52</v>
      </c>
      <c r="S2897" s="0" t="n">
        <v>1.968</v>
      </c>
      <c r="T2897" s="0" t="n">
        <v>2611</v>
      </c>
      <c r="U2897" s="0" t="n">
        <v>2611</v>
      </c>
      <c r="V2897" s="0" t="n">
        <v>2630</v>
      </c>
      <c r="X2897" s="0" t="n">
        <v>634</v>
      </c>
      <c r="Y2897" s="0" t="s">
        <v>53</v>
      </c>
      <c r="Z2897" s="0" t="n">
        <v>2611</v>
      </c>
      <c r="AA2897" s="0" t="s">
        <v>54</v>
      </c>
      <c r="AB2897" s="0" t="s">
        <v>54</v>
      </c>
      <c r="AD2897" s="0" t="s">
        <v>15025</v>
      </c>
      <c r="AG2897" s="6" t="n">
        <v>42735</v>
      </c>
      <c r="AH2897" s="0" t="n">
        <v>0</v>
      </c>
      <c r="AI2897" s="0" t="n">
        <v>0</v>
      </c>
      <c r="AJ2897" s="6" t="n">
        <v>42735</v>
      </c>
      <c r="AK2897" s="0" t="n">
        <v>26.924</v>
      </c>
      <c r="AL2897" s="6" t="n">
        <v>42369</v>
      </c>
      <c r="AM2897" s="0" t="n">
        <v>2.829</v>
      </c>
      <c r="AN2897" s="0" t="n">
        <v>2.982</v>
      </c>
      <c r="AO2897" s="0" t="n">
        <v>820</v>
      </c>
      <c r="AP2897" s="0" t="n">
        <v>916</v>
      </c>
      <c r="AQ2897" s="0" t="s">
        <v>13458</v>
      </c>
      <c r="AR2897" s="0" t="s">
        <v>58</v>
      </c>
      <c r="AS2897" s="0" t="s">
        <v>53</v>
      </c>
      <c r="AT2897" s="0" t="n">
        <v>45</v>
      </c>
      <c r="AU2897" s="0" t="n">
        <v>59</v>
      </c>
      <c r="AV2897" s="0" t="s">
        <v>15264</v>
      </c>
      <c r="AW2897" s="0" t="s">
        <v>15264</v>
      </c>
      <c r="AX2897" s="0" t="s">
        <v>9382</v>
      </c>
      <c r="AY2897" s="0" t="s">
        <v>15265</v>
      </c>
    </row>
    <row r="2898" customFormat="false" ht="15" hidden="false" customHeight="false" outlineLevel="0" collapsed="false">
      <c r="A2898" s="0" t="s">
        <v>15266</v>
      </c>
      <c r="B2898" s="0" t="s">
        <v>15022</v>
      </c>
      <c r="C2898" s="0" t="s">
        <v>15267</v>
      </c>
      <c r="E2898" s="1" t="s">
        <v>15267</v>
      </c>
      <c r="G2898" s="5" t="s">
        <v>15267</v>
      </c>
      <c r="H2898" s="5"/>
      <c r="I2898" s="5"/>
      <c r="J2898" s="5"/>
      <c r="K2898" s="5"/>
      <c r="L2898" s="5"/>
      <c r="M2898" s="5"/>
      <c r="N2898" s="5"/>
      <c r="O2898" s="0" t="s">
        <v>15267</v>
      </c>
      <c r="P2898" s="0" t="s">
        <v>15268</v>
      </c>
      <c r="Q2898" s="0" t="s">
        <v>51</v>
      </c>
      <c r="R2898" s="0" t="s">
        <v>52</v>
      </c>
      <c r="S2898" s="0" t="n">
        <v>219</v>
      </c>
      <c r="T2898" s="0" t="n">
        <v>2670</v>
      </c>
      <c r="U2898" s="0" t="n">
        <v>2670</v>
      </c>
      <c r="X2898" s="0" t="n">
        <v>16</v>
      </c>
      <c r="Y2898" s="0" t="s">
        <v>53</v>
      </c>
      <c r="Z2898" s="0" t="n">
        <v>2670</v>
      </c>
      <c r="AA2898" s="0" t="s">
        <v>54</v>
      </c>
      <c r="AB2898" s="0" t="s">
        <v>54</v>
      </c>
      <c r="AD2898" s="0" t="s">
        <v>15185</v>
      </c>
      <c r="AG2898" s="6" t="n">
        <v>42735</v>
      </c>
      <c r="AH2898" s="0" t="n">
        <v>-5</v>
      </c>
      <c r="AI2898" s="0" t="n">
        <v>-5</v>
      </c>
      <c r="AJ2898" s="6" t="n">
        <v>42735</v>
      </c>
      <c r="AK2898" s="0" t="s">
        <v>56</v>
      </c>
      <c r="AM2898" s="0" t="n">
        <v>328</v>
      </c>
      <c r="AN2898" s="0" t="n">
        <v>345</v>
      </c>
      <c r="AO2898" s="0" t="n">
        <v>933</v>
      </c>
      <c r="AP2898" s="0" t="n">
        <v>1.043</v>
      </c>
      <c r="AQ2898" s="0" t="s">
        <v>13458</v>
      </c>
      <c r="AR2898" s="0" t="s">
        <v>58</v>
      </c>
      <c r="AS2898" s="0" t="s">
        <v>53</v>
      </c>
      <c r="AT2898" s="0" t="n">
        <v>14</v>
      </c>
      <c r="AU2898" s="0" t="n">
        <v>13</v>
      </c>
      <c r="AV2898" s="0" t="s">
        <v>15269</v>
      </c>
      <c r="AW2898" s="0" t="s">
        <v>9382</v>
      </c>
      <c r="AX2898" s="0" t="s">
        <v>9382</v>
      </c>
      <c r="AY2898" s="0" t="s">
        <v>15270</v>
      </c>
    </row>
    <row r="2899" customFormat="false" ht="15" hidden="false" customHeight="false" outlineLevel="0" collapsed="false">
      <c r="A2899" s="0" t="s">
        <v>15271</v>
      </c>
      <c r="B2899" s="0" t="s">
        <v>15022</v>
      </c>
      <c r="C2899" s="0" t="s">
        <v>15272</v>
      </c>
      <c r="E2899" s="1" t="s">
        <v>15272</v>
      </c>
      <c r="G2899" s="5" t="s">
        <v>15272</v>
      </c>
      <c r="H2899" s="5"/>
      <c r="I2899" s="5"/>
      <c r="J2899" s="5"/>
      <c r="K2899" s="5"/>
      <c r="L2899" s="5"/>
      <c r="M2899" s="5"/>
      <c r="N2899" s="5"/>
      <c r="O2899" s="0" t="s">
        <v>15272</v>
      </c>
      <c r="P2899" s="0" t="s">
        <v>15273</v>
      </c>
      <c r="Q2899" s="0" t="s">
        <v>51</v>
      </c>
      <c r="R2899" s="0" t="s">
        <v>52</v>
      </c>
      <c r="S2899" s="0" t="n">
        <v>14.454</v>
      </c>
      <c r="T2899" s="0" t="n">
        <v>2620</v>
      </c>
      <c r="U2899" s="0" t="n">
        <v>2620</v>
      </c>
      <c r="V2899" s="0" t="n">
        <v>2620</v>
      </c>
      <c r="X2899" s="0" t="n">
        <v>939</v>
      </c>
      <c r="Y2899" s="0" t="s">
        <v>53</v>
      </c>
      <c r="Z2899" s="0" t="n">
        <v>2620</v>
      </c>
      <c r="AA2899" s="0" t="s">
        <v>54</v>
      </c>
      <c r="AB2899" s="0" t="s">
        <v>54</v>
      </c>
      <c r="AD2899" s="0" t="s">
        <v>15025</v>
      </c>
      <c r="AG2899" s="6" t="n">
        <v>42735</v>
      </c>
      <c r="AH2899" s="0" t="n">
        <v>564</v>
      </c>
      <c r="AI2899" s="0" t="n">
        <v>595</v>
      </c>
      <c r="AJ2899" s="6" t="n">
        <v>42735</v>
      </c>
      <c r="AK2899" s="0" t="s">
        <v>56</v>
      </c>
      <c r="AM2899" s="0" t="n">
        <v>10.699</v>
      </c>
      <c r="AN2899" s="0" t="n">
        <v>11.277</v>
      </c>
      <c r="AO2899" s="0" t="n">
        <v>6.384</v>
      </c>
      <c r="AP2899" s="0" t="n">
        <v>7.133</v>
      </c>
      <c r="AQ2899" s="0" t="s">
        <v>13458</v>
      </c>
      <c r="AR2899" s="0" t="s">
        <v>58</v>
      </c>
      <c r="AS2899" s="0" t="s">
        <v>53</v>
      </c>
      <c r="AT2899" s="0" t="n">
        <v>195</v>
      </c>
      <c r="AU2899" s="0" t="n">
        <v>207</v>
      </c>
      <c r="AV2899" s="0" t="s">
        <v>9382</v>
      </c>
      <c r="AX2899" s="0" t="s">
        <v>9382</v>
      </c>
    </row>
    <row r="2900" customFormat="false" ht="15" hidden="false" customHeight="false" outlineLevel="0" collapsed="false">
      <c r="A2900" s="0" t="s">
        <v>15274</v>
      </c>
      <c r="B2900" s="0" t="s">
        <v>15022</v>
      </c>
      <c r="C2900" s="0" t="s">
        <v>15275</v>
      </c>
      <c r="E2900" s="1" t="s">
        <v>15275</v>
      </c>
      <c r="G2900" s="5" t="s">
        <v>15275</v>
      </c>
      <c r="H2900" s="5"/>
      <c r="I2900" s="5"/>
      <c r="J2900" s="5"/>
      <c r="K2900" s="5"/>
      <c r="L2900" s="5"/>
      <c r="M2900" s="5"/>
      <c r="N2900" s="5" t="s">
        <v>15276</v>
      </c>
      <c r="O2900" s="0" t="s">
        <v>15275</v>
      </c>
      <c r="P2900" s="0" t="s">
        <v>15277</v>
      </c>
      <c r="Q2900" s="0" t="s">
        <v>51</v>
      </c>
      <c r="R2900" s="0" t="s">
        <v>52</v>
      </c>
      <c r="S2900" s="0" t="n">
        <v>2.497</v>
      </c>
      <c r="T2900" s="0" t="n">
        <v>2620</v>
      </c>
      <c r="U2900" s="0" t="n">
        <v>2620</v>
      </c>
      <c r="W2900" s="0" t="s">
        <v>15278</v>
      </c>
      <c r="X2900" s="0" t="n">
        <v>827</v>
      </c>
      <c r="Y2900" s="0" t="s">
        <v>77</v>
      </c>
      <c r="Z2900" s="0" t="n">
        <v>2620</v>
      </c>
      <c r="AA2900" s="0" t="s">
        <v>54</v>
      </c>
      <c r="AB2900" s="0" t="s">
        <v>54</v>
      </c>
      <c r="AD2900" s="0" t="s">
        <v>15025</v>
      </c>
      <c r="AG2900" s="6" t="n">
        <v>42735</v>
      </c>
      <c r="AH2900" s="0" t="n">
        <v>315</v>
      </c>
      <c r="AI2900" s="0" t="n">
        <v>332</v>
      </c>
      <c r="AJ2900" s="6" t="n">
        <v>42735</v>
      </c>
      <c r="AK2900" s="0" t="s">
        <v>56</v>
      </c>
      <c r="AM2900" s="0" t="n">
        <v>4.355</v>
      </c>
      <c r="AN2900" s="0" t="n">
        <v>4.59</v>
      </c>
      <c r="AO2900" s="0" t="n">
        <v>3.872</v>
      </c>
      <c r="AP2900" s="0" t="n">
        <v>4.326</v>
      </c>
      <c r="AQ2900" s="0" t="s">
        <v>13458</v>
      </c>
      <c r="AR2900" s="0" t="s">
        <v>58</v>
      </c>
      <c r="AS2900" s="0" t="s">
        <v>77</v>
      </c>
      <c r="AT2900" s="0" t="n">
        <v>44</v>
      </c>
      <c r="AU2900" s="0" t="n">
        <v>57</v>
      </c>
      <c r="AV2900" s="0" t="s">
        <v>1608</v>
      </c>
      <c r="AX2900" s="0" t="s">
        <v>9382</v>
      </c>
      <c r="AY2900" s="0" t="s">
        <v>15067</v>
      </c>
    </row>
    <row r="2901" customFormat="false" ht="15" hidden="false" customHeight="false" outlineLevel="0" collapsed="false">
      <c r="A2901" s="0" t="s">
        <v>15279</v>
      </c>
      <c r="B2901" s="0" t="s">
        <v>15022</v>
      </c>
      <c r="C2901" s="0" t="s">
        <v>15280</v>
      </c>
      <c r="E2901" s="1" t="s">
        <v>15280</v>
      </c>
      <c r="G2901" s="5" t="s">
        <v>15280</v>
      </c>
      <c r="H2901" s="5"/>
      <c r="I2901" s="5"/>
      <c r="J2901" s="5"/>
      <c r="K2901" s="5"/>
      <c r="L2901" s="5"/>
      <c r="M2901" s="5"/>
      <c r="N2901" s="5"/>
      <c r="O2901" s="0" t="s">
        <v>15280</v>
      </c>
      <c r="P2901" s="0" t="s">
        <v>15281</v>
      </c>
      <c r="Q2901" s="0" t="s">
        <v>51</v>
      </c>
      <c r="R2901" s="0" t="s">
        <v>52</v>
      </c>
      <c r="S2901" s="0" t="n">
        <v>236</v>
      </c>
      <c r="T2901" s="0" t="n">
        <v>2612</v>
      </c>
      <c r="U2901" s="0" t="n">
        <v>2612</v>
      </c>
      <c r="V2901" s="0" t="n">
        <v>2611</v>
      </c>
      <c r="X2901" s="0" t="n">
        <v>557</v>
      </c>
      <c r="Y2901" s="0" t="s">
        <v>53</v>
      </c>
      <c r="Z2901" s="0" t="n">
        <v>2612</v>
      </c>
      <c r="AA2901" s="0" t="s">
        <v>54</v>
      </c>
      <c r="AB2901" s="0" t="s">
        <v>54</v>
      </c>
      <c r="AD2901" s="0" t="s">
        <v>15168</v>
      </c>
      <c r="AG2901" s="6" t="n">
        <v>42735</v>
      </c>
      <c r="AH2901" s="0" t="n">
        <v>4</v>
      </c>
      <c r="AI2901" s="0" t="n">
        <v>4</v>
      </c>
      <c r="AJ2901" s="6" t="n">
        <v>42735</v>
      </c>
      <c r="AK2901" s="0" t="s">
        <v>56</v>
      </c>
      <c r="AM2901" s="0" t="n">
        <v>430</v>
      </c>
      <c r="AN2901" s="0" t="n">
        <v>453</v>
      </c>
      <c r="AO2901" s="0" t="n">
        <v>249</v>
      </c>
      <c r="AP2901" s="0" t="n">
        <v>278</v>
      </c>
      <c r="AQ2901" s="0" t="s">
        <v>13458</v>
      </c>
      <c r="AR2901" s="0" t="s">
        <v>58</v>
      </c>
      <c r="AS2901" s="0" t="s">
        <v>53</v>
      </c>
      <c r="AT2901" s="0" t="n">
        <v>43</v>
      </c>
      <c r="AU2901" s="0" t="n">
        <v>50</v>
      </c>
      <c r="AW2901" s="0" t="s">
        <v>15282</v>
      </c>
      <c r="AX2901" s="0" t="s">
        <v>9382</v>
      </c>
      <c r="AY2901" s="0" t="s">
        <v>823</v>
      </c>
    </row>
    <row r="2902" customFormat="false" ht="15" hidden="false" customHeight="false" outlineLevel="0" collapsed="false">
      <c r="A2902" s="0" t="s">
        <v>15283</v>
      </c>
      <c r="B2902" s="0" t="s">
        <v>15022</v>
      </c>
      <c r="C2902" s="0" t="s">
        <v>15284</v>
      </c>
      <c r="E2902" s="1" t="s">
        <v>15284</v>
      </c>
      <c r="G2902" s="5" t="s">
        <v>15284</v>
      </c>
      <c r="H2902" s="5" t="s">
        <v>15285</v>
      </c>
      <c r="I2902" s="5"/>
      <c r="J2902" s="5"/>
      <c r="K2902" s="5"/>
      <c r="L2902" s="5"/>
      <c r="M2902" s="5"/>
      <c r="N2902" s="5"/>
      <c r="O2902" s="0" t="s">
        <v>15284</v>
      </c>
      <c r="P2902" s="0" t="s">
        <v>15286</v>
      </c>
      <c r="Q2902" s="0" t="s">
        <v>51</v>
      </c>
      <c r="R2902" s="0" t="s">
        <v>52</v>
      </c>
      <c r="S2902" s="0" t="n">
        <v>1.099</v>
      </c>
      <c r="T2902" s="0" t="n">
        <v>4511</v>
      </c>
      <c r="U2902" s="0" t="n">
        <v>4511</v>
      </c>
      <c r="W2902" s="0" t="s">
        <v>15287</v>
      </c>
      <c r="X2902" s="0" t="n">
        <v>108</v>
      </c>
      <c r="Y2902" s="0" t="s">
        <v>53</v>
      </c>
      <c r="Z2902" s="0" t="n">
        <v>4511</v>
      </c>
      <c r="AA2902" s="0" t="s">
        <v>54</v>
      </c>
      <c r="AB2902" s="0" t="s">
        <v>54</v>
      </c>
      <c r="AD2902" s="0" t="s">
        <v>15095</v>
      </c>
      <c r="AG2902" s="6" t="n">
        <v>42735</v>
      </c>
      <c r="AH2902" s="0" t="n">
        <v>-9</v>
      </c>
      <c r="AI2902" s="0" t="n">
        <v>-10</v>
      </c>
      <c r="AJ2902" s="6" t="n">
        <v>42735</v>
      </c>
      <c r="AK2902" s="0" t="s">
        <v>56</v>
      </c>
      <c r="AM2902" s="0" t="n">
        <v>1.183</v>
      </c>
      <c r="AN2902" s="0" t="n">
        <v>1.247</v>
      </c>
      <c r="AO2902" s="0" t="n">
        <v>568</v>
      </c>
      <c r="AP2902" s="0" t="n">
        <v>635</v>
      </c>
      <c r="AQ2902" s="0" t="s">
        <v>13458</v>
      </c>
      <c r="AR2902" s="0" t="s">
        <v>58</v>
      </c>
      <c r="AS2902" s="0" t="s">
        <v>53</v>
      </c>
      <c r="AT2902" s="0" t="n">
        <v>63</v>
      </c>
      <c r="AU2902" s="0" t="n">
        <v>65</v>
      </c>
      <c r="AV2902" s="0" t="s">
        <v>15168</v>
      </c>
      <c r="AX2902" s="0" t="s">
        <v>9382</v>
      </c>
    </row>
    <row r="2903" customFormat="false" ht="15" hidden="false" customHeight="false" outlineLevel="0" collapsed="false">
      <c r="A2903" s="0" t="s">
        <v>15288</v>
      </c>
      <c r="B2903" s="0" t="s">
        <v>15022</v>
      </c>
      <c r="C2903" s="0" t="s">
        <v>15289</v>
      </c>
      <c r="E2903" s="1" t="s">
        <v>15289</v>
      </c>
      <c r="G2903" s="5" t="s">
        <v>15289</v>
      </c>
      <c r="H2903" s="5" t="s">
        <v>15290</v>
      </c>
      <c r="I2903" s="5"/>
      <c r="J2903" s="5"/>
      <c r="K2903" s="5"/>
      <c r="L2903" s="5"/>
      <c r="M2903" s="5"/>
      <c r="N2903" s="5"/>
      <c r="O2903" s="0" t="s">
        <v>15289</v>
      </c>
      <c r="P2903" s="0" t="s">
        <v>15291</v>
      </c>
      <c r="Q2903" s="0" t="s">
        <v>51</v>
      </c>
      <c r="R2903" s="0" t="s">
        <v>52</v>
      </c>
      <c r="S2903" s="0" t="n">
        <v>1.992</v>
      </c>
      <c r="T2903" s="0" t="n">
        <v>2620</v>
      </c>
      <c r="U2903" s="0" t="n">
        <v>2620</v>
      </c>
      <c r="X2903" s="0" t="n">
        <v>41</v>
      </c>
      <c r="Y2903" s="0" t="s">
        <v>53</v>
      </c>
      <c r="Z2903" s="0" t="n">
        <v>2620</v>
      </c>
      <c r="AA2903" s="0" t="s">
        <v>54</v>
      </c>
      <c r="AB2903" s="0" t="s">
        <v>54</v>
      </c>
      <c r="AD2903" s="0" t="s">
        <v>1759</v>
      </c>
      <c r="AG2903" s="6" t="n">
        <v>42735</v>
      </c>
      <c r="AH2903" s="0" t="n">
        <v>57</v>
      </c>
      <c r="AI2903" s="0" t="n">
        <v>60</v>
      </c>
      <c r="AJ2903" s="6" t="n">
        <v>42735</v>
      </c>
      <c r="AK2903" s="0" t="s">
        <v>56</v>
      </c>
      <c r="AM2903" s="0" t="n">
        <v>1.09</v>
      </c>
      <c r="AN2903" s="0" t="n">
        <v>1.149</v>
      </c>
      <c r="AO2903" s="0" t="n">
        <v>835</v>
      </c>
      <c r="AP2903" s="0" t="n">
        <v>932</v>
      </c>
      <c r="AQ2903" s="0" t="s">
        <v>13458</v>
      </c>
      <c r="AR2903" s="0" t="s">
        <v>58</v>
      </c>
      <c r="AS2903" s="0" t="s">
        <v>53</v>
      </c>
      <c r="AT2903" s="0" t="n">
        <v>32</v>
      </c>
      <c r="AU2903" s="0" t="n">
        <v>31</v>
      </c>
      <c r="AV2903" s="0" t="s">
        <v>15119</v>
      </c>
      <c r="AX2903" s="0" t="s">
        <v>9382</v>
      </c>
      <c r="AY2903" s="0" t="s">
        <v>15292</v>
      </c>
    </row>
    <row r="2904" customFormat="false" ht="15" hidden="false" customHeight="false" outlineLevel="0" collapsed="false">
      <c r="A2904" s="0" t="s">
        <v>15293</v>
      </c>
      <c r="B2904" s="0" t="s">
        <v>15022</v>
      </c>
      <c r="C2904" s="0" t="s">
        <v>15294</v>
      </c>
      <c r="E2904" s="1" t="s">
        <v>15294</v>
      </c>
      <c r="G2904" s="5" t="s">
        <v>15294</v>
      </c>
      <c r="H2904" s="5"/>
      <c r="I2904" s="5"/>
      <c r="J2904" s="5"/>
      <c r="K2904" s="5"/>
      <c r="L2904" s="5"/>
      <c r="M2904" s="5"/>
      <c r="N2904" s="5"/>
      <c r="O2904" s="0" t="s">
        <v>15294</v>
      </c>
      <c r="P2904" s="0" t="s">
        <v>15295</v>
      </c>
      <c r="Q2904" s="0" t="s">
        <v>51</v>
      </c>
      <c r="R2904" s="0" t="s">
        <v>52</v>
      </c>
      <c r="S2904" s="0" t="n">
        <v>341</v>
      </c>
      <c r="T2904" s="0" t="n">
        <v>2611</v>
      </c>
      <c r="U2904" s="0" t="n">
        <v>2611</v>
      </c>
      <c r="W2904" s="0" t="s">
        <v>15296</v>
      </c>
      <c r="X2904" s="0" t="n">
        <v>15</v>
      </c>
      <c r="Y2904" s="0" t="s">
        <v>53</v>
      </c>
      <c r="Z2904" s="0" t="n">
        <v>2611</v>
      </c>
      <c r="AA2904" s="0" t="s">
        <v>54</v>
      </c>
      <c r="AB2904" s="0" t="s">
        <v>54</v>
      </c>
      <c r="AD2904" s="0" t="s">
        <v>15095</v>
      </c>
      <c r="AG2904" s="6" t="n">
        <v>42735</v>
      </c>
      <c r="AH2904" s="0" t="n">
        <v>6</v>
      </c>
      <c r="AI2904" s="0" t="n">
        <v>7</v>
      </c>
      <c r="AJ2904" s="6" t="n">
        <v>42735</v>
      </c>
      <c r="AK2904" s="0" t="s">
        <v>56</v>
      </c>
      <c r="AM2904" s="0" t="n">
        <v>439</v>
      </c>
      <c r="AN2904" s="0" t="n">
        <v>463</v>
      </c>
      <c r="AO2904" s="0" t="n">
        <v>296</v>
      </c>
      <c r="AP2904" s="0" t="n">
        <v>331</v>
      </c>
      <c r="AQ2904" s="0" t="s">
        <v>13458</v>
      </c>
      <c r="AR2904" s="0" t="s">
        <v>58</v>
      </c>
      <c r="AS2904" s="0" t="s">
        <v>53</v>
      </c>
      <c r="AT2904" s="0" t="n">
        <v>16</v>
      </c>
      <c r="AU2904" s="0" t="n">
        <v>15</v>
      </c>
      <c r="AX2904" s="0" t="s">
        <v>9382</v>
      </c>
    </row>
    <row r="2905" customFormat="false" ht="15" hidden="false" customHeight="false" outlineLevel="0" collapsed="false">
      <c r="A2905" s="0" t="s">
        <v>15297</v>
      </c>
      <c r="B2905" s="0" t="s">
        <v>15022</v>
      </c>
      <c r="C2905" s="0" t="s">
        <v>15298</v>
      </c>
      <c r="E2905" s="1" t="s">
        <v>15298</v>
      </c>
      <c r="G2905" s="5" t="s">
        <v>15298</v>
      </c>
      <c r="H2905" s="5"/>
      <c r="I2905" s="5"/>
      <c r="J2905" s="5"/>
      <c r="K2905" s="5"/>
      <c r="L2905" s="5"/>
      <c r="M2905" s="5"/>
      <c r="N2905" s="5"/>
      <c r="O2905" s="0" t="s">
        <v>15298</v>
      </c>
      <c r="P2905" s="0" t="s">
        <v>15299</v>
      </c>
      <c r="Q2905" s="0" t="s">
        <v>51</v>
      </c>
      <c r="R2905" s="0" t="s">
        <v>52</v>
      </c>
      <c r="S2905" s="0" t="n">
        <v>35.912</v>
      </c>
      <c r="T2905" s="0" t="n">
        <v>2620</v>
      </c>
      <c r="U2905" s="0" t="n">
        <v>2620</v>
      </c>
      <c r="X2905" s="0" t="n">
        <v>1</v>
      </c>
      <c r="Y2905" s="0" t="s">
        <v>53</v>
      </c>
      <c r="Z2905" s="0" t="n">
        <v>2620</v>
      </c>
      <c r="AA2905" s="0" t="s">
        <v>54</v>
      </c>
      <c r="AB2905" s="0" t="s">
        <v>54</v>
      </c>
      <c r="AD2905" s="0" t="s">
        <v>15300</v>
      </c>
      <c r="AG2905" s="6" t="n">
        <v>42735</v>
      </c>
      <c r="AH2905" s="0" t="n">
        <v>568</v>
      </c>
      <c r="AI2905" s="0" t="n">
        <v>599</v>
      </c>
      <c r="AJ2905" s="6" t="n">
        <v>42735</v>
      </c>
      <c r="AK2905" s="0" t="s">
        <v>56</v>
      </c>
      <c r="AM2905" s="0" t="n">
        <v>13.04</v>
      </c>
      <c r="AN2905" s="0" t="n">
        <v>13.746</v>
      </c>
      <c r="AO2905" s="0" t="n">
        <v>7.522</v>
      </c>
      <c r="AP2905" s="0" t="n">
        <v>8.404</v>
      </c>
      <c r="AQ2905" s="0" t="s">
        <v>13458</v>
      </c>
      <c r="AR2905" s="0" t="s">
        <v>58</v>
      </c>
      <c r="AS2905" s="0" t="s">
        <v>53</v>
      </c>
      <c r="AT2905" s="0" t="n">
        <v>148</v>
      </c>
      <c r="AU2905" s="0" t="n">
        <v>159</v>
      </c>
      <c r="AV2905" s="0" t="s">
        <v>15301</v>
      </c>
      <c r="AX2905" s="0" t="s">
        <v>9382</v>
      </c>
      <c r="AY2905" s="0" t="s">
        <v>15302</v>
      </c>
    </row>
    <row r="2906" customFormat="false" ht="15" hidden="false" customHeight="false" outlineLevel="0" collapsed="false">
      <c r="A2906" s="0" t="s">
        <v>15303</v>
      </c>
      <c r="B2906" s="0" t="s">
        <v>15022</v>
      </c>
      <c r="C2906" s="0" t="s">
        <v>15304</v>
      </c>
      <c r="E2906" s="1" t="s">
        <v>15304</v>
      </c>
      <c r="G2906" s="5" t="s">
        <v>15304</v>
      </c>
      <c r="H2906" s="5"/>
      <c r="I2906" s="5"/>
      <c r="J2906" s="5"/>
      <c r="K2906" s="5"/>
      <c r="L2906" s="5"/>
      <c r="M2906" s="5"/>
      <c r="N2906" s="5"/>
      <c r="O2906" s="0" t="s">
        <v>15304</v>
      </c>
      <c r="P2906" s="0" t="s">
        <v>15305</v>
      </c>
      <c r="Q2906" s="0" t="s">
        <v>51</v>
      </c>
      <c r="R2906" s="0" t="s">
        <v>52</v>
      </c>
      <c r="S2906" s="0" t="n">
        <v>695</v>
      </c>
      <c r="T2906" s="0" t="n">
        <v>2630</v>
      </c>
      <c r="U2906" s="0" t="n">
        <v>2630</v>
      </c>
      <c r="X2906" s="0" t="n">
        <v>970</v>
      </c>
      <c r="Y2906" s="0" t="s">
        <v>53</v>
      </c>
      <c r="Z2906" s="0" t="n">
        <v>2630</v>
      </c>
      <c r="AA2906" s="0" t="s">
        <v>54</v>
      </c>
      <c r="AB2906" s="0" t="s">
        <v>54</v>
      </c>
      <c r="AD2906" s="0" t="s">
        <v>15025</v>
      </c>
      <c r="AG2906" s="6" t="n">
        <v>42735</v>
      </c>
      <c r="AH2906" s="0" t="n">
        <v>8</v>
      </c>
      <c r="AI2906" s="0" t="n">
        <v>9</v>
      </c>
      <c r="AJ2906" s="6" t="n">
        <v>42735</v>
      </c>
      <c r="AK2906" s="0" t="s">
        <v>56</v>
      </c>
      <c r="AM2906" s="0" t="n">
        <v>437</v>
      </c>
      <c r="AN2906" s="0" t="n">
        <v>461</v>
      </c>
      <c r="AO2906" s="0" t="n">
        <v>197</v>
      </c>
      <c r="AP2906" s="0" t="n">
        <v>220</v>
      </c>
      <c r="AQ2906" s="0" t="s">
        <v>13458</v>
      </c>
      <c r="AR2906" s="0" t="s">
        <v>58</v>
      </c>
      <c r="AS2906" s="0" t="s">
        <v>53</v>
      </c>
      <c r="AT2906" s="0" t="n">
        <v>46</v>
      </c>
      <c r="AU2906" s="0" t="n">
        <v>45</v>
      </c>
      <c r="AX2906" s="0" t="s">
        <v>9382</v>
      </c>
    </row>
    <row r="2907" customFormat="false" ht="15" hidden="false" customHeight="false" outlineLevel="0" collapsed="false">
      <c r="A2907" s="0" t="s">
        <v>15306</v>
      </c>
      <c r="B2907" s="0" t="s">
        <v>15022</v>
      </c>
      <c r="C2907" s="0" t="s">
        <v>15307</v>
      </c>
      <c r="E2907" s="1" t="s">
        <v>15307</v>
      </c>
      <c r="G2907" s="5" t="s">
        <v>15307</v>
      </c>
      <c r="H2907" s="5"/>
      <c r="I2907" s="5"/>
      <c r="J2907" s="5"/>
      <c r="K2907" s="5"/>
      <c r="L2907" s="5"/>
      <c r="M2907" s="5"/>
      <c r="N2907" s="5"/>
      <c r="O2907" s="0" t="s">
        <v>15307</v>
      </c>
      <c r="P2907" s="0" t="s">
        <v>15308</v>
      </c>
      <c r="Q2907" s="0" t="s">
        <v>51</v>
      </c>
      <c r="R2907" s="0" t="s">
        <v>52</v>
      </c>
      <c r="S2907" s="0" t="n">
        <v>9.096</v>
      </c>
      <c r="T2907" s="0" t="n">
        <v>2410</v>
      </c>
      <c r="U2907" s="0" t="n">
        <v>2410</v>
      </c>
      <c r="X2907" s="0" t="n">
        <v>993</v>
      </c>
      <c r="Y2907" s="0" t="s">
        <v>53</v>
      </c>
      <c r="Z2907" s="0" t="n">
        <v>2410</v>
      </c>
      <c r="AA2907" s="0" t="s">
        <v>54</v>
      </c>
      <c r="AB2907" s="0" t="s">
        <v>54</v>
      </c>
      <c r="AC2907" s="0" t="n">
        <v>26.639</v>
      </c>
      <c r="AD2907" s="0" t="s">
        <v>15213</v>
      </c>
      <c r="AG2907" s="6" t="n">
        <v>42735</v>
      </c>
      <c r="AH2907" s="0" t="n">
        <v>471</v>
      </c>
      <c r="AI2907" s="0" t="n">
        <v>497</v>
      </c>
      <c r="AJ2907" s="6" t="n">
        <v>42735</v>
      </c>
      <c r="AK2907" s="0" t="n">
        <v>26.639</v>
      </c>
      <c r="AL2907" s="6" t="n">
        <v>42735</v>
      </c>
      <c r="AM2907" s="0" t="n">
        <v>19.86</v>
      </c>
      <c r="AN2907" s="0" t="n">
        <v>20.935</v>
      </c>
      <c r="AO2907" s="0" t="n">
        <v>11.562</v>
      </c>
      <c r="AP2907" s="0" t="n">
        <v>12.918</v>
      </c>
      <c r="AQ2907" s="0" t="s">
        <v>13458</v>
      </c>
      <c r="AR2907" s="0" t="s">
        <v>58</v>
      </c>
      <c r="AS2907" s="0" t="s">
        <v>53</v>
      </c>
      <c r="AT2907" s="0" t="n">
        <v>141</v>
      </c>
      <c r="AU2907" s="0" t="n">
        <v>179</v>
      </c>
      <c r="AV2907" s="0" t="s">
        <v>15309</v>
      </c>
      <c r="AW2907" s="0" t="s">
        <v>15309</v>
      </c>
      <c r="AX2907" s="0" t="s">
        <v>9382</v>
      </c>
      <c r="AY2907" s="0" t="s">
        <v>15310</v>
      </c>
    </row>
    <row r="2908" customFormat="false" ht="15" hidden="false" customHeight="false" outlineLevel="0" collapsed="false">
      <c r="A2908" s="0" t="s">
        <v>15311</v>
      </c>
      <c r="B2908" s="0" t="s">
        <v>15022</v>
      </c>
      <c r="C2908" s="0" t="s">
        <v>15312</v>
      </c>
      <c r="E2908" s="1" t="s">
        <v>15312</v>
      </c>
      <c r="G2908" s="5" t="s">
        <v>15312</v>
      </c>
      <c r="H2908" s="5"/>
      <c r="I2908" s="5"/>
      <c r="J2908" s="5"/>
      <c r="K2908" s="5"/>
      <c r="L2908" s="5"/>
      <c r="M2908" s="5"/>
      <c r="N2908" s="5"/>
      <c r="O2908" s="0" t="s">
        <v>15312</v>
      </c>
      <c r="P2908" s="0" t="s">
        <v>15313</v>
      </c>
      <c r="Q2908" s="0" t="s">
        <v>51</v>
      </c>
      <c r="R2908" s="0" t="s">
        <v>52</v>
      </c>
      <c r="S2908" s="0" t="n">
        <v>6.738</v>
      </c>
      <c r="T2908" s="0" t="n">
        <v>2611</v>
      </c>
      <c r="U2908" s="0" t="n">
        <v>2611</v>
      </c>
      <c r="X2908" s="0" t="n">
        <v>766</v>
      </c>
      <c r="Y2908" s="0" t="s">
        <v>53</v>
      </c>
      <c r="Z2908" s="0" t="n">
        <v>2611</v>
      </c>
      <c r="AA2908" s="0" t="s">
        <v>54</v>
      </c>
      <c r="AB2908" s="0" t="s">
        <v>54</v>
      </c>
      <c r="AD2908" s="0" t="s">
        <v>15025</v>
      </c>
      <c r="AG2908" s="6" t="n">
        <v>42735</v>
      </c>
      <c r="AH2908" s="0" t="n">
        <v>552</v>
      </c>
      <c r="AI2908" s="0" t="n">
        <v>582</v>
      </c>
      <c r="AJ2908" s="6" t="n">
        <v>42735</v>
      </c>
      <c r="AK2908" s="0" t="s">
        <v>56</v>
      </c>
      <c r="AM2908" s="0" t="n">
        <v>6.906</v>
      </c>
      <c r="AN2908" s="0" t="n">
        <v>7.28</v>
      </c>
      <c r="AO2908" s="0" t="n">
        <v>13.11</v>
      </c>
      <c r="AP2908" s="0" t="n">
        <v>14.648</v>
      </c>
      <c r="AQ2908" s="0" t="s">
        <v>13458</v>
      </c>
      <c r="AR2908" s="0" t="s">
        <v>58</v>
      </c>
      <c r="AS2908" s="0" t="s">
        <v>53</v>
      </c>
      <c r="AT2908" s="0" t="n">
        <v>158</v>
      </c>
      <c r="AU2908" s="0" t="n">
        <v>170</v>
      </c>
      <c r="AV2908" s="0" t="s">
        <v>15314</v>
      </c>
      <c r="AX2908" s="0" t="s">
        <v>9382</v>
      </c>
      <c r="AY2908" s="0" t="s">
        <v>15315</v>
      </c>
    </row>
    <row r="2909" customFormat="false" ht="15" hidden="false" customHeight="false" outlineLevel="0" collapsed="false">
      <c r="A2909" s="0" t="s">
        <v>15316</v>
      </c>
      <c r="B2909" s="0" t="s">
        <v>15022</v>
      </c>
      <c r="C2909" s="0" t="s">
        <v>15317</v>
      </c>
      <c r="E2909" s="1" t="s">
        <v>15317</v>
      </c>
      <c r="G2909" s="5" t="s">
        <v>15317</v>
      </c>
      <c r="H2909" s="5" t="s">
        <v>15318</v>
      </c>
      <c r="I2909" s="5"/>
      <c r="J2909" s="5"/>
      <c r="K2909" s="5"/>
      <c r="L2909" s="5"/>
      <c r="M2909" s="5"/>
      <c r="N2909" s="5"/>
      <c r="O2909" s="0" t="s">
        <v>15317</v>
      </c>
      <c r="P2909" s="0" t="s">
        <v>15319</v>
      </c>
      <c r="Q2909" s="0" t="s">
        <v>51</v>
      </c>
      <c r="R2909" s="0" t="s">
        <v>52</v>
      </c>
      <c r="S2909" s="0" t="n">
        <v>270</v>
      </c>
      <c r="T2909" s="0" t="n">
        <v>2611</v>
      </c>
      <c r="U2909" s="0" t="n">
        <v>2611</v>
      </c>
      <c r="X2909" s="0" t="n">
        <v>96</v>
      </c>
      <c r="Y2909" s="0" t="s">
        <v>53</v>
      </c>
      <c r="Z2909" s="0" t="n">
        <v>2611</v>
      </c>
      <c r="AA2909" s="0" t="s">
        <v>54</v>
      </c>
      <c r="AB2909" s="0" t="s">
        <v>54</v>
      </c>
      <c r="AD2909" s="0" t="s">
        <v>15320</v>
      </c>
      <c r="AG2909" s="6" t="n">
        <v>42735</v>
      </c>
      <c r="AH2909" s="0" t="n">
        <v>23</v>
      </c>
      <c r="AI2909" s="0" t="n">
        <v>24</v>
      </c>
      <c r="AJ2909" s="6" t="n">
        <v>42735</v>
      </c>
      <c r="AK2909" s="0" t="s">
        <v>56</v>
      </c>
      <c r="AM2909" s="0" t="n">
        <v>327</v>
      </c>
      <c r="AN2909" s="0" t="n">
        <v>344</v>
      </c>
      <c r="AO2909" s="0" t="n">
        <v>307</v>
      </c>
      <c r="AP2909" s="0" t="n">
        <v>343</v>
      </c>
      <c r="AQ2909" s="0" t="s">
        <v>13472</v>
      </c>
      <c r="AR2909" s="0" t="s">
        <v>58</v>
      </c>
      <c r="AS2909" s="0" t="s">
        <v>53</v>
      </c>
      <c r="AT2909" s="0" t="n">
        <v>16</v>
      </c>
      <c r="AU2909" s="0" t="n">
        <v>25</v>
      </c>
      <c r="AV2909" s="0" t="s">
        <v>15119</v>
      </c>
      <c r="AX2909" s="0" t="s">
        <v>9382</v>
      </c>
      <c r="AY2909" s="0" t="s">
        <v>1608</v>
      </c>
    </row>
    <row r="2910" customFormat="false" ht="15" hidden="false" customHeight="false" outlineLevel="0" collapsed="false">
      <c r="A2910" s="0" t="s">
        <v>15321</v>
      </c>
      <c r="B2910" s="0" t="s">
        <v>15022</v>
      </c>
      <c r="C2910" s="0" t="s">
        <v>15322</v>
      </c>
      <c r="E2910" s="1" t="s">
        <v>15322</v>
      </c>
      <c r="G2910" s="5" t="s">
        <v>15322</v>
      </c>
      <c r="H2910" s="5"/>
      <c r="I2910" s="5"/>
      <c r="J2910" s="5"/>
      <c r="K2910" s="5"/>
      <c r="L2910" s="5"/>
      <c r="M2910" s="5"/>
      <c r="N2910" s="5"/>
      <c r="O2910" s="0" t="s">
        <v>15322</v>
      </c>
      <c r="P2910" s="0" t="s">
        <v>15323</v>
      </c>
      <c r="Q2910" s="0" t="s">
        <v>51</v>
      </c>
      <c r="R2910" s="0" t="s">
        <v>52</v>
      </c>
      <c r="S2910" s="0" t="n">
        <v>916</v>
      </c>
      <c r="T2910" s="0" t="n">
        <v>2611</v>
      </c>
      <c r="U2910" s="0" t="n">
        <v>2611</v>
      </c>
      <c r="X2910" s="0" t="n">
        <v>118</v>
      </c>
      <c r="Y2910" s="0" t="s">
        <v>53</v>
      </c>
      <c r="Z2910" s="0" t="n">
        <v>2611</v>
      </c>
      <c r="AA2910" s="0" t="s">
        <v>54</v>
      </c>
      <c r="AB2910" s="0" t="s">
        <v>54</v>
      </c>
      <c r="AD2910" s="0" t="s">
        <v>15025</v>
      </c>
      <c r="AG2910" s="6" t="n">
        <v>42735</v>
      </c>
      <c r="AH2910" s="0" t="n">
        <v>53</v>
      </c>
      <c r="AI2910" s="0" t="n">
        <v>56</v>
      </c>
      <c r="AJ2910" s="6" t="n">
        <v>42735</v>
      </c>
      <c r="AK2910" s="0" t="s">
        <v>56</v>
      </c>
      <c r="AM2910" s="0" t="n">
        <v>1.114</v>
      </c>
      <c r="AN2910" s="0" t="n">
        <v>1.174</v>
      </c>
      <c r="AO2910" s="0" t="n">
        <v>638</v>
      </c>
      <c r="AP2910" s="0" t="n">
        <v>713</v>
      </c>
      <c r="AQ2910" s="0" t="s">
        <v>13458</v>
      </c>
      <c r="AR2910" s="0" t="s">
        <v>58</v>
      </c>
      <c r="AS2910" s="0" t="s">
        <v>53</v>
      </c>
      <c r="AT2910" s="0" t="n">
        <v>55</v>
      </c>
      <c r="AU2910" s="0" t="n">
        <v>65</v>
      </c>
      <c r="AV2910" s="0" t="s">
        <v>15119</v>
      </c>
      <c r="AX2910" s="0" t="s">
        <v>9382</v>
      </c>
      <c r="AY2910" s="0" t="s">
        <v>15324</v>
      </c>
    </row>
    <row r="2911" customFormat="false" ht="15" hidden="false" customHeight="false" outlineLevel="0" collapsed="false">
      <c r="A2911" s="0" t="s">
        <v>15325</v>
      </c>
      <c r="B2911" s="0" t="s">
        <v>15022</v>
      </c>
      <c r="C2911" s="0" t="s">
        <v>15326</v>
      </c>
      <c r="E2911" s="1" t="s">
        <v>15326</v>
      </c>
      <c r="G2911" s="5" t="s">
        <v>15326</v>
      </c>
      <c r="H2911" s="5"/>
      <c r="I2911" s="5"/>
      <c r="J2911" s="5"/>
      <c r="K2911" s="5"/>
      <c r="L2911" s="5"/>
      <c r="M2911" s="5"/>
      <c r="N2911" s="5"/>
      <c r="O2911" s="0" t="s">
        <v>15326</v>
      </c>
      <c r="P2911" s="0" t="s">
        <v>15327</v>
      </c>
      <c r="Q2911" s="0" t="s">
        <v>51</v>
      </c>
      <c r="R2911" s="0" t="s">
        <v>52</v>
      </c>
      <c r="S2911" s="0" t="n">
        <v>4.578</v>
      </c>
      <c r="T2911" s="0" t="n">
        <v>2611</v>
      </c>
      <c r="U2911" s="0" t="n">
        <v>2611</v>
      </c>
      <c r="V2911" s="0" t="n">
        <v>2611</v>
      </c>
      <c r="X2911" s="0" t="n">
        <v>634</v>
      </c>
      <c r="Y2911" s="0" t="s">
        <v>53</v>
      </c>
      <c r="Z2911" s="0" t="n">
        <v>2611</v>
      </c>
      <c r="AA2911" s="0" t="s">
        <v>54</v>
      </c>
      <c r="AB2911" s="0" t="s">
        <v>54</v>
      </c>
      <c r="AD2911" s="0" t="s">
        <v>15095</v>
      </c>
      <c r="AG2911" s="6" t="n">
        <v>42735</v>
      </c>
      <c r="AH2911" s="0" t="n">
        <v>244</v>
      </c>
      <c r="AI2911" s="0" t="n">
        <v>257</v>
      </c>
      <c r="AJ2911" s="6" t="n">
        <v>42735</v>
      </c>
      <c r="AK2911" s="0" t="s">
        <v>56</v>
      </c>
      <c r="AM2911" s="0" t="n">
        <v>11.358</v>
      </c>
      <c r="AN2911" s="0" t="n">
        <v>11.972</v>
      </c>
      <c r="AO2911" s="0" t="n">
        <v>4.985</v>
      </c>
      <c r="AP2911" s="0" t="n">
        <v>5.57</v>
      </c>
      <c r="AQ2911" s="0" t="s">
        <v>13458</v>
      </c>
      <c r="AR2911" s="0" t="s">
        <v>58</v>
      </c>
      <c r="AS2911" s="0" t="s">
        <v>53</v>
      </c>
      <c r="AT2911" s="0" t="n">
        <v>54</v>
      </c>
      <c r="AU2911" s="0" t="n">
        <v>67</v>
      </c>
      <c r="AV2911" s="0" t="s">
        <v>15328</v>
      </c>
      <c r="AW2911" s="0" t="s">
        <v>15110</v>
      </c>
      <c r="AX2911" s="0" t="s">
        <v>9382</v>
      </c>
      <c r="AY2911" s="0" t="s">
        <v>15329</v>
      </c>
    </row>
    <row r="2912" customFormat="false" ht="15" hidden="false" customHeight="false" outlineLevel="0" collapsed="false">
      <c r="A2912" s="0" t="s">
        <v>15330</v>
      </c>
      <c r="B2912" s="0" t="s">
        <v>15022</v>
      </c>
      <c r="C2912" s="0" t="s">
        <v>15331</v>
      </c>
      <c r="E2912" s="1" t="s">
        <v>15331</v>
      </c>
      <c r="G2912" s="5" t="s">
        <v>15331</v>
      </c>
      <c r="H2912" s="5" t="s">
        <v>15332</v>
      </c>
      <c r="I2912" s="5"/>
      <c r="J2912" s="5"/>
      <c r="K2912" s="5"/>
      <c r="L2912" s="5"/>
      <c r="M2912" s="5"/>
      <c r="N2912" s="5"/>
      <c r="O2912" s="0" t="s">
        <v>15331</v>
      </c>
      <c r="P2912" s="0" t="s">
        <v>15333</v>
      </c>
      <c r="Q2912" s="0" t="s">
        <v>51</v>
      </c>
      <c r="R2912" s="0" t="s">
        <v>52</v>
      </c>
      <c r="S2912" s="0" t="n">
        <v>978</v>
      </c>
      <c r="T2912" s="0" t="n">
        <v>2612</v>
      </c>
      <c r="U2912" s="0" t="n">
        <v>2612</v>
      </c>
      <c r="X2912" s="0" t="n">
        <v>116</v>
      </c>
      <c r="Y2912" s="0" t="s">
        <v>53</v>
      </c>
      <c r="Z2912" s="0" t="n">
        <v>2612</v>
      </c>
      <c r="AA2912" s="0" t="s">
        <v>54</v>
      </c>
      <c r="AB2912" s="0" t="s">
        <v>54</v>
      </c>
      <c r="AD2912" s="0" t="s">
        <v>15095</v>
      </c>
      <c r="AG2912" s="6" t="n">
        <v>42735</v>
      </c>
      <c r="AH2912" s="0" t="n">
        <v>-47</v>
      </c>
      <c r="AI2912" s="0" t="n">
        <v>-49</v>
      </c>
      <c r="AJ2912" s="6" t="n">
        <v>42735</v>
      </c>
      <c r="AK2912" s="0" t="s">
        <v>56</v>
      </c>
      <c r="AM2912" s="0" t="n">
        <v>2.438</v>
      </c>
      <c r="AN2912" s="0" t="n">
        <v>2.57</v>
      </c>
      <c r="AO2912" s="0" t="n">
        <v>804</v>
      </c>
      <c r="AP2912" s="0" t="n">
        <v>899</v>
      </c>
      <c r="AQ2912" s="0" t="s">
        <v>13472</v>
      </c>
      <c r="AR2912" s="0" t="s">
        <v>58</v>
      </c>
      <c r="AS2912" s="0" t="s">
        <v>53</v>
      </c>
      <c r="AT2912" s="0" t="n">
        <v>50</v>
      </c>
      <c r="AU2912" s="0" t="n">
        <v>62</v>
      </c>
      <c r="AV2912" s="0" t="s">
        <v>15095</v>
      </c>
      <c r="AX2912" s="0" t="s">
        <v>9382</v>
      </c>
      <c r="AY2912" s="0" t="s">
        <v>13264</v>
      </c>
    </row>
    <row r="2913" customFormat="false" ht="15" hidden="false" customHeight="false" outlineLevel="0" collapsed="false">
      <c r="A2913" s="0" t="s">
        <v>15334</v>
      </c>
      <c r="B2913" s="0" t="s">
        <v>15022</v>
      </c>
      <c r="C2913" s="0" t="s">
        <v>15335</v>
      </c>
      <c r="E2913" s="1" t="s">
        <v>15335</v>
      </c>
      <c r="G2913" s="5" t="s">
        <v>15335</v>
      </c>
      <c r="H2913" s="5" t="s">
        <v>15336</v>
      </c>
      <c r="I2913" s="5"/>
      <c r="J2913" s="5"/>
      <c r="K2913" s="5"/>
      <c r="L2913" s="5"/>
      <c r="N2913" s="5" t="s">
        <v>15337</v>
      </c>
      <c r="O2913" s="0" t="s">
        <v>15335</v>
      </c>
      <c r="P2913" s="0" t="s">
        <v>15338</v>
      </c>
      <c r="Q2913" s="0" t="s">
        <v>51</v>
      </c>
      <c r="R2913" s="0" t="s">
        <v>52</v>
      </c>
      <c r="S2913" s="0" t="n">
        <v>236</v>
      </c>
      <c r="T2913" s="0" t="n">
        <v>2630</v>
      </c>
      <c r="U2913" s="0" t="n">
        <v>2630</v>
      </c>
      <c r="X2913" s="0" t="n">
        <v>19</v>
      </c>
      <c r="Y2913" s="0" t="s">
        <v>7940</v>
      </c>
      <c r="Z2913" s="0" t="n">
        <v>2630</v>
      </c>
      <c r="AA2913" s="0" t="s">
        <v>54</v>
      </c>
      <c r="AB2913" s="0" t="s">
        <v>54</v>
      </c>
      <c r="AD2913" s="0" t="s">
        <v>15095</v>
      </c>
      <c r="AG2913" s="6" t="n">
        <v>42735</v>
      </c>
      <c r="AH2913" s="0" t="n">
        <v>5</v>
      </c>
      <c r="AI2913" s="0" t="n">
        <v>5</v>
      </c>
      <c r="AJ2913" s="6" t="n">
        <v>42735</v>
      </c>
      <c r="AK2913" s="0" t="s">
        <v>56</v>
      </c>
      <c r="AM2913" s="0" t="n">
        <v>156</v>
      </c>
      <c r="AN2913" s="0" t="n">
        <v>165</v>
      </c>
      <c r="AO2913" s="0" t="n">
        <v>233</v>
      </c>
      <c r="AP2913" s="0" t="n">
        <v>260</v>
      </c>
      <c r="AQ2913" s="0" t="s">
        <v>13458</v>
      </c>
      <c r="AR2913" s="0" t="s">
        <v>58</v>
      </c>
      <c r="AS2913" s="0" t="s">
        <v>7940</v>
      </c>
      <c r="AT2913" s="0" t="n">
        <v>11</v>
      </c>
      <c r="AU2913" s="0" t="n">
        <v>12</v>
      </c>
      <c r="AV2913" s="0" t="s">
        <v>15119</v>
      </c>
      <c r="AX2913" s="0" t="s">
        <v>9382</v>
      </c>
      <c r="AY2913" s="0" t="s">
        <v>15339</v>
      </c>
    </row>
    <row r="2914" customFormat="false" ht="15" hidden="false" customHeight="false" outlineLevel="0" collapsed="false">
      <c r="A2914" s="0" t="s">
        <v>15340</v>
      </c>
      <c r="B2914" s="0" t="s">
        <v>15022</v>
      </c>
      <c r="C2914" s="0" t="s">
        <v>15341</v>
      </c>
      <c r="E2914" s="1" t="s">
        <v>15341</v>
      </c>
      <c r="G2914" s="5" t="s">
        <v>15341</v>
      </c>
      <c r="H2914" s="5"/>
      <c r="I2914" s="5"/>
      <c r="J2914" s="5"/>
      <c r="K2914" s="5"/>
      <c r="L2914" s="5"/>
      <c r="M2914" s="5"/>
      <c r="N2914" s="5"/>
      <c r="O2914" s="0" t="s">
        <v>15342</v>
      </c>
      <c r="P2914" s="0" t="s">
        <v>15343</v>
      </c>
      <c r="Q2914" s="0" t="s">
        <v>51</v>
      </c>
      <c r="R2914" s="0" t="s">
        <v>52</v>
      </c>
      <c r="S2914" s="0" t="s">
        <v>56</v>
      </c>
      <c r="T2914" s="0" t="n">
        <v>3099</v>
      </c>
      <c r="U2914" s="0" t="n">
        <v>3099</v>
      </c>
      <c r="X2914" s="0" t="n">
        <v>0</v>
      </c>
      <c r="Y2914" s="0" t="s">
        <v>67</v>
      </c>
      <c r="AA2914" s="0" t="s">
        <v>54</v>
      </c>
      <c r="AB2914" s="0" t="s">
        <v>54</v>
      </c>
      <c r="AD2914" s="0" t="s">
        <v>15344</v>
      </c>
      <c r="AH2914" s="0" t="s">
        <v>56</v>
      </c>
      <c r="AI2914" s="0" t="s">
        <v>56</v>
      </c>
      <c r="AK2914" s="0" t="s">
        <v>56</v>
      </c>
      <c r="AM2914" s="0" t="s">
        <v>56</v>
      </c>
      <c r="AN2914" s="0" t="s">
        <v>56</v>
      </c>
      <c r="AO2914" s="0" t="s">
        <v>56</v>
      </c>
      <c r="AP2914" s="0" t="s">
        <v>56</v>
      </c>
      <c r="AQ2914" s="0" t="s">
        <v>70</v>
      </c>
      <c r="AR2914" s="0" t="s">
        <v>70</v>
      </c>
      <c r="AS2914" s="0" t="s">
        <v>67</v>
      </c>
      <c r="AT2914" s="0" t="n">
        <v>2</v>
      </c>
      <c r="AU2914" s="0" t="n">
        <v>0</v>
      </c>
    </row>
    <row r="2915" customFormat="false" ht="15" hidden="false" customHeight="false" outlineLevel="0" collapsed="false">
      <c r="A2915" s="0" t="s">
        <v>15345</v>
      </c>
      <c r="B2915" s="0" t="s">
        <v>15022</v>
      </c>
      <c r="C2915" s="0" t="s">
        <v>15346</v>
      </c>
      <c r="E2915" s="1" t="s">
        <v>15346</v>
      </c>
      <c r="G2915" s="5" t="s">
        <v>15346</v>
      </c>
      <c r="H2915" s="5"/>
      <c r="I2915" s="5"/>
      <c r="J2915" s="5"/>
      <c r="K2915" s="5"/>
      <c r="L2915" s="5"/>
      <c r="M2915" s="5"/>
      <c r="N2915" s="5"/>
      <c r="O2915" s="0" t="s">
        <v>15346</v>
      </c>
      <c r="P2915" s="0" t="s">
        <v>15347</v>
      </c>
      <c r="Q2915" s="0" t="s">
        <v>51</v>
      </c>
      <c r="R2915" s="0" t="s">
        <v>52</v>
      </c>
      <c r="S2915" s="0" t="n">
        <v>1.505</v>
      </c>
      <c r="T2915" s="0" t="n">
        <v>4651</v>
      </c>
      <c r="U2915" s="0" t="n">
        <v>4651</v>
      </c>
      <c r="X2915" s="0" t="n">
        <v>960</v>
      </c>
      <c r="Y2915" s="0" t="s">
        <v>53</v>
      </c>
      <c r="Z2915" s="0" t="n">
        <v>4651</v>
      </c>
      <c r="AA2915" s="0" t="s">
        <v>54</v>
      </c>
      <c r="AB2915" s="0" t="s">
        <v>54</v>
      </c>
      <c r="AD2915" s="0" t="s">
        <v>15025</v>
      </c>
      <c r="AG2915" s="6" t="n">
        <v>42735</v>
      </c>
      <c r="AH2915" s="0" t="n">
        <v>80</v>
      </c>
      <c r="AI2915" s="0" t="n">
        <v>84</v>
      </c>
      <c r="AJ2915" s="6" t="n">
        <v>42735</v>
      </c>
      <c r="AK2915" s="0" t="s">
        <v>56</v>
      </c>
      <c r="AM2915" s="0" t="n">
        <v>1.471</v>
      </c>
      <c r="AN2915" s="0" t="n">
        <v>1.55</v>
      </c>
      <c r="AO2915" s="0" t="n">
        <v>941</v>
      </c>
      <c r="AP2915" s="0" t="n">
        <v>1.052</v>
      </c>
      <c r="AQ2915" s="0" t="s">
        <v>13458</v>
      </c>
      <c r="AR2915" s="0" t="s">
        <v>58</v>
      </c>
      <c r="AS2915" s="0" t="s">
        <v>53</v>
      </c>
      <c r="AT2915" s="0" t="n">
        <v>69</v>
      </c>
      <c r="AU2915" s="0" t="n">
        <v>68</v>
      </c>
      <c r="AV2915" s="0" t="s">
        <v>15025</v>
      </c>
      <c r="AX2915" s="0" t="s">
        <v>9382</v>
      </c>
    </row>
    <row r="2916" customFormat="false" ht="15" hidden="false" customHeight="false" outlineLevel="0" collapsed="false">
      <c r="A2916" s="0" t="s">
        <v>15348</v>
      </c>
      <c r="B2916" s="0" t="s">
        <v>15022</v>
      </c>
      <c r="C2916" s="0" t="s">
        <v>15349</v>
      </c>
      <c r="E2916" s="1" t="s">
        <v>15349</v>
      </c>
      <c r="G2916" s="5" t="s">
        <v>15349</v>
      </c>
      <c r="H2916" s="5"/>
      <c r="I2916" s="5"/>
      <c r="J2916" s="5"/>
      <c r="K2916" s="5"/>
      <c r="L2916" s="5"/>
      <c r="M2916" s="5"/>
      <c r="N2916" s="5"/>
      <c r="O2916" s="0" t="s">
        <v>15349</v>
      </c>
      <c r="P2916" s="0" t="s">
        <v>15350</v>
      </c>
      <c r="Q2916" s="0" t="s">
        <v>51</v>
      </c>
      <c r="R2916" s="0" t="s">
        <v>52</v>
      </c>
      <c r="S2916" s="0" t="n">
        <v>560</v>
      </c>
      <c r="T2916" s="0" t="n">
        <v>2670</v>
      </c>
      <c r="U2916" s="0" t="n">
        <v>2670</v>
      </c>
      <c r="V2916" s="0" t="n">
        <v>4778</v>
      </c>
      <c r="X2916" s="0" t="n">
        <v>59</v>
      </c>
      <c r="Y2916" s="0" t="s">
        <v>53</v>
      </c>
      <c r="Z2916" s="0" t="n">
        <v>2670</v>
      </c>
      <c r="AA2916" s="0" t="s">
        <v>54</v>
      </c>
      <c r="AB2916" s="0" t="s">
        <v>54</v>
      </c>
      <c r="AD2916" s="0" t="s">
        <v>15185</v>
      </c>
      <c r="AG2916" s="6" t="n">
        <v>42735</v>
      </c>
      <c r="AH2916" s="0" t="n">
        <v>10</v>
      </c>
      <c r="AI2916" s="0" t="n">
        <v>10</v>
      </c>
      <c r="AJ2916" s="6" t="n">
        <v>42735</v>
      </c>
      <c r="AK2916" s="0" t="s">
        <v>56</v>
      </c>
      <c r="AM2916" s="0" t="n">
        <v>615</v>
      </c>
      <c r="AN2916" s="0" t="n">
        <v>648</v>
      </c>
      <c r="AO2916" s="0" t="n">
        <v>452</v>
      </c>
      <c r="AP2916" s="0" t="n">
        <v>505</v>
      </c>
      <c r="AQ2916" s="0" t="s">
        <v>13458</v>
      </c>
      <c r="AR2916" s="0" t="s">
        <v>58</v>
      </c>
      <c r="AS2916" s="0" t="s">
        <v>53</v>
      </c>
      <c r="AT2916" s="0" t="n">
        <v>33</v>
      </c>
      <c r="AU2916" s="0" t="n">
        <v>40</v>
      </c>
      <c r="AV2916" s="0" t="s">
        <v>9382</v>
      </c>
      <c r="AX2916" s="0" t="s">
        <v>9382</v>
      </c>
      <c r="AY2916" s="0" t="s">
        <v>15351</v>
      </c>
    </row>
    <row r="2917" customFormat="false" ht="15" hidden="false" customHeight="false" outlineLevel="0" collapsed="false">
      <c r="A2917" s="0" t="s">
        <v>15352</v>
      </c>
      <c r="B2917" s="0" t="s">
        <v>15022</v>
      </c>
      <c r="C2917" s="0" t="s">
        <v>15353</v>
      </c>
      <c r="E2917" s="1" t="s">
        <v>15353</v>
      </c>
      <c r="G2917" s="5" t="s">
        <v>15353</v>
      </c>
      <c r="H2917" s="5"/>
      <c r="I2917" s="5"/>
      <c r="J2917" s="5"/>
      <c r="K2917" s="5"/>
      <c r="L2917" s="5"/>
      <c r="M2917" s="5"/>
      <c r="N2917" s="5"/>
      <c r="O2917" s="0" t="s">
        <v>15353</v>
      </c>
      <c r="P2917" s="0" t="s">
        <v>15354</v>
      </c>
      <c r="Q2917" s="0" t="s">
        <v>51</v>
      </c>
      <c r="R2917" s="0" t="s">
        <v>52</v>
      </c>
      <c r="S2917" s="0" t="n">
        <v>2.642</v>
      </c>
      <c r="T2917" s="0" t="n">
        <v>2611</v>
      </c>
      <c r="U2917" s="0" t="n">
        <v>2611</v>
      </c>
      <c r="V2917" s="0" t="n">
        <v>2612</v>
      </c>
      <c r="X2917" s="0" t="n">
        <v>24</v>
      </c>
      <c r="Y2917" s="0" t="s">
        <v>77</v>
      </c>
      <c r="Z2917" s="0" t="n">
        <v>2611</v>
      </c>
      <c r="AA2917" s="0" t="s">
        <v>54</v>
      </c>
      <c r="AB2917" s="0" t="s">
        <v>54</v>
      </c>
      <c r="AD2917" s="0" t="s">
        <v>15355</v>
      </c>
      <c r="AG2917" s="6" t="n">
        <v>42735</v>
      </c>
      <c r="AH2917" s="0" t="n">
        <v>292</v>
      </c>
      <c r="AI2917" s="0" t="n">
        <v>308</v>
      </c>
      <c r="AJ2917" s="6" t="n">
        <v>42735</v>
      </c>
      <c r="AK2917" s="0" t="s">
        <v>56</v>
      </c>
      <c r="AM2917" s="0" t="n">
        <v>3.635</v>
      </c>
      <c r="AN2917" s="0" t="n">
        <v>3.832</v>
      </c>
      <c r="AO2917" s="0" t="n">
        <v>4.58</v>
      </c>
      <c r="AP2917" s="0" t="n">
        <v>5.117</v>
      </c>
      <c r="AQ2917" s="0" t="s">
        <v>13458</v>
      </c>
      <c r="AR2917" s="0" t="s">
        <v>58</v>
      </c>
      <c r="AS2917" s="0" t="s">
        <v>77</v>
      </c>
      <c r="AT2917" s="0" t="n">
        <v>10</v>
      </c>
      <c r="AU2917" s="0" t="n">
        <v>13</v>
      </c>
      <c r="AX2917" s="0" t="s">
        <v>9382</v>
      </c>
      <c r="AY2917" s="0" t="s">
        <v>15356</v>
      </c>
    </row>
    <row r="2918" customFormat="false" ht="15" hidden="false" customHeight="false" outlineLevel="0" collapsed="false">
      <c r="A2918" s="0" t="s">
        <v>15357</v>
      </c>
      <c r="B2918" s="0" t="s">
        <v>15022</v>
      </c>
      <c r="C2918" s="0" t="s">
        <v>15358</v>
      </c>
      <c r="E2918" s="1" t="s">
        <v>15358</v>
      </c>
      <c r="G2918" s="5" t="s">
        <v>15358</v>
      </c>
      <c r="H2918" s="5"/>
      <c r="I2918" s="5"/>
      <c r="J2918" s="5"/>
      <c r="K2918" s="5"/>
      <c r="L2918" s="5"/>
      <c r="M2918" s="5"/>
      <c r="N2918" s="5"/>
      <c r="O2918" s="0" t="s">
        <v>15358</v>
      </c>
      <c r="P2918" s="0" t="s">
        <v>15359</v>
      </c>
      <c r="Q2918" s="0" t="s">
        <v>51</v>
      </c>
      <c r="R2918" s="0" t="s">
        <v>52</v>
      </c>
      <c r="S2918" s="0" t="n">
        <v>8.602</v>
      </c>
      <c r="T2918" s="0" t="n">
        <v>1520</v>
      </c>
      <c r="U2918" s="0" t="n">
        <v>1520</v>
      </c>
      <c r="V2918" s="0" t="n">
        <v>1520</v>
      </c>
      <c r="X2918" s="0" t="n">
        <v>997</v>
      </c>
      <c r="Y2918" s="0" t="s">
        <v>53</v>
      </c>
      <c r="Z2918" s="0" t="n">
        <v>1520</v>
      </c>
      <c r="AA2918" s="0" t="s">
        <v>54</v>
      </c>
      <c r="AB2918" s="0" t="s">
        <v>54</v>
      </c>
      <c r="AC2918" s="0" t="n">
        <v>358.977</v>
      </c>
      <c r="AD2918" s="0" t="s">
        <v>15185</v>
      </c>
      <c r="AG2918" s="6" t="n">
        <v>42735</v>
      </c>
      <c r="AH2918" s="0" t="n">
        <v>384</v>
      </c>
      <c r="AI2918" s="0" t="n">
        <v>404</v>
      </c>
      <c r="AJ2918" s="6" t="n">
        <v>42735</v>
      </c>
      <c r="AK2918" s="0" t="n">
        <v>358.977</v>
      </c>
      <c r="AL2918" s="6" t="n">
        <v>42735</v>
      </c>
      <c r="AM2918" s="0" t="n">
        <v>8.633</v>
      </c>
      <c r="AN2918" s="0" t="n">
        <v>9.1</v>
      </c>
      <c r="AO2918" s="0" t="n">
        <v>3.687</v>
      </c>
      <c r="AP2918" s="0" t="n">
        <v>4.12</v>
      </c>
      <c r="AQ2918" s="0" t="s">
        <v>13458</v>
      </c>
      <c r="AR2918" s="0" t="s">
        <v>58</v>
      </c>
      <c r="AS2918" s="0" t="s">
        <v>53</v>
      </c>
      <c r="AT2918" s="0" t="n">
        <v>40</v>
      </c>
      <c r="AU2918" s="0" t="n">
        <v>160</v>
      </c>
      <c r="AV2918" s="0" t="s">
        <v>15360</v>
      </c>
      <c r="AX2918" s="0" t="s">
        <v>9382</v>
      </c>
      <c r="AY2918" s="0" t="s">
        <v>15361</v>
      </c>
    </row>
    <row r="2919" customFormat="false" ht="15" hidden="false" customHeight="false" outlineLevel="0" collapsed="false">
      <c r="A2919" s="0" t="s">
        <v>15362</v>
      </c>
      <c r="B2919" s="0" t="s">
        <v>15022</v>
      </c>
      <c r="C2919" s="0" t="s">
        <v>15363</v>
      </c>
      <c r="E2919" s="1" t="s">
        <v>15363</v>
      </c>
      <c r="G2919" s="5" t="s">
        <v>15363</v>
      </c>
      <c r="H2919" s="5" t="s">
        <v>15364</v>
      </c>
      <c r="I2919" s="5"/>
      <c r="J2919" s="5"/>
      <c r="K2919" s="5"/>
      <c r="L2919" s="5"/>
      <c r="M2919" s="5"/>
      <c r="N2919" s="5"/>
      <c r="O2919" s="0" t="s">
        <v>15363</v>
      </c>
      <c r="P2919" s="0" t="s">
        <v>15365</v>
      </c>
      <c r="Q2919" s="0" t="s">
        <v>51</v>
      </c>
      <c r="R2919" s="0" t="s">
        <v>52</v>
      </c>
      <c r="S2919" s="0" t="n">
        <v>499</v>
      </c>
      <c r="T2919" s="0" t="n">
        <v>2931</v>
      </c>
      <c r="U2919" s="0" t="n">
        <v>2931</v>
      </c>
      <c r="W2919" s="0" t="s">
        <v>15366</v>
      </c>
      <c r="X2919" s="0" t="n">
        <v>40</v>
      </c>
      <c r="Y2919" s="0" t="s">
        <v>53</v>
      </c>
      <c r="Z2919" s="0" t="n">
        <v>2931</v>
      </c>
      <c r="AA2919" s="0" t="s">
        <v>54</v>
      </c>
      <c r="AB2919" s="0" t="s">
        <v>54</v>
      </c>
      <c r="AD2919" s="0" t="s">
        <v>15367</v>
      </c>
      <c r="AG2919" s="6" t="n">
        <v>42735</v>
      </c>
      <c r="AH2919" s="0" t="n">
        <v>35</v>
      </c>
      <c r="AI2919" s="0" t="n">
        <v>37</v>
      </c>
      <c r="AJ2919" s="6" t="n">
        <v>42735</v>
      </c>
      <c r="AK2919" s="0" t="s">
        <v>56</v>
      </c>
      <c r="AM2919" s="0" t="n">
        <v>815</v>
      </c>
      <c r="AN2919" s="0" t="n">
        <v>860</v>
      </c>
      <c r="AO2919" s="0" t="n">
        <v>422</v>
      </c>
      <c r="AP2919" s="0" t="n">
        <v>472</v>
      </c>
      <c r="AQ2919" s="0" t="s">
        <v>13458</v>
      </c>
      <c r="AR2919" s="0" t="s">
        <v>58</v>
      </c>
      <c r="AS2919" s="0" t="s">
        <v>53</v>
      </c>
      <c r="AT2919" s="0" t="n">
        <v>30</v>
      </c>
      <c r="AU2919" s="0" t="n">
        <v>31</v>
      </c>
      <c r="AV2919" s="0" t="s">
        <v>9382</v>
      </c>
      <c r="AX2919" s="0" t="s">
        <v>9382</v>
      </c>
      <c r="AY2919" s="0" t="s">
        <v>15368</v>
      </c>
    </row>
    <row r="2920" customFormat="false" ht="15" hidden="false" customHeight="false" outlineLevel="0" collapsed="false">
      <c r="A2920" s="0" t="s">
        <v>15369</v>
      </c>
      <c r="B2920" s="0" t="s">
        <v>15022</v>
      </c>
      <c r="C2920" s="0" t="s">
        <v>15370</v>
      </c>
      <c r="E2920" s="1" t="s">
        <v>15370</v>
      </c>
      <c r="G2920" s="5" t="s">
        <v>15370</v>
      </c>
      <c r="H2920" s="5" t="s">
        <v>15371</v>
      </c>
      <c r="I2920" s="5" t="s">
        <v>15372</v>
      </c>
      <c r="J2920" s="5"/>
      <c r="K2920" s="5"/>
      <c r="L2920" s="5"/>
      <c r="M2920" s="5"/>
      <c r="N2920" s="5"/>
      <c r="O2920" s="0" t="s">
        <v>15370</v>
      </c>
      <c r="P2920" s="0" t="s">
        <v>15373</v>
      </c>
      <c r="Q2920" s="0" t="s">
        <v>51</v>
      </c>
      <c r="R2920" s="0" t="s">
        <v>52</v>
      </c>
      <c r="S2920" s="0" t="n">
        <v>3.665</v>
      </c>
      <c r="T2920" s="0" t="n">
        <v>2211</v>
      </c>
      <c r="U2920" s="0" t="n">
        <v>2211</v>
      </c>
      <c r="X2920" s="0" t="n">
        <v>57</v>
      </c>
      <c r="Y2920" s="0" t="s">
        <v>53</v>
      </c>
      <c r="Z2920" s="0" t="n">
        <v>2211</v>
      </c>
      <c r="AA2920" s="0" t="s">
        <v>54</v>
      </c>
      <c r="AB2920" s="0" t="s">
        <v>54</v>
      </c>
      <c r="AD2920" s="0" t="s">
        <v>15374</v>
      </c>
      <c r="AG2920" s="6" t="n">
        <v>42735</v>
      </c>
      <c r="AH2920" s="0" t="n">
        <v>389</v>
      </c>
      <c r="AI2920" s="0" t="n">
        <v>410</v>
      </c>
      <c r="AJ2920" s="6" t="n">
        <v>42735</v>
      </c>
      <c r="AK2920" s="0" t="s">
        <v>56</v>
      </c>
      <c r="AM2920" s="0" t="n">
        <v>4.94</v>
      </c>
      <c r="AN2920" s="0" t="n">
        <v>5.207</v>
      </c>
      <c r="AO2920" s="0" t="n">
        <v>6.149</v>
      </c>
      <c r="AP2920" s="0" t="n">
        <v>6.871</v>
      </c>
      <c r="AQ2920" s="0" t="s">
        <v>13458</v>
      </c>
      <c r="AR2920" s="0" t="s">
        <v>58</v>
      </c>
      <c r="AS2920" s="0" t="s">
        <v>53</v>
      </c>
      <c r="AT2920" s="0" t="n">
        <v>36</v>
      </c>
      <c r="AU2920" s="0" t="n">
        <v>43</v>
      </c>
      <c r="AX2920" s="0" t="s">
        <v>9382</v>
      </c>
      <c r="AY2920" s="0" t="s">
        <v>15375</v>
      </c>
    </row>
    <row r="2921" customFormat="false" ht="15" hidden="false" customHeight="false" outlineLevel="0" collapsed="false">
      <c r="A2921" s="0" t="s">
        <v>15376</v>
      </c>
      <c r="B2921" s="0" t="s">
        <v>15022</v>
      </c>
      <c r="C2921" s="0" t="s">
        <v>15377</v>
      </c>
      <c r="E2921" s="1" t="s">
        <v>15377</v>
      </c>
      <c r="G2921" s="5" t="s">
        <v>15377</v>
      </c>
      <c r="H2921" s="5" t="s">
        <v>15378</v>
      </c>
      <c r="I2921" s="5"/>
      <c r="J2921" s="5"/>
      <c r="K2921" s="5"/>
      <c r="L2921" s="5"/>
      <c r="M2921" s="5"/>
      <c r="N2921" s="5"/>
      <c r="O2921" s="0" t="s">
        <v>15377</v>
      </c>
      <c r="P2921" s="0" t="s">
        <v>15379</v>
      </c>
      <c r="Q2921" s="0" t="s">
        <v>51</v>
      </c>
      <c r="R2921" s="0" t="s">
        <v>52</v>
      </c>
      <c r="S2921" s="0" t="n">
        <v>1.824</v>
      </c>
      <c r="T2921" s="0" t="n">
        <v>1520</v>
      </c>
      <c r="U2921" s="0" t="n">
        <v>1520</v>
      </c>
      <c r="V2921" s="0" t="n">
        <v>4642</v>
      </c>
      <c r="X2921" s="0" t="n">
        <v>182</v>
      </c>
      <c r="Y2921" s="0" t="s">
        <v>53</v>
      </c>
      <c r="Z2921" s="0" t="n">
        <v>1520</v>
      </c>
      <c r="AA2921" s="0" t="s">
        <v>54</v>
      </c>
      <c r="AB2921" s="0" t="s">
        <v>54</v>
      </c>
      <c r="AD2921" s="0" t="s">
        <v>15380</v>
      </c>
      <c r="AG2921" s="6" t="n">
        <v>42735</v>
      </c>
      <c r="AH2921" s="0" t="n">
        <v>131</v>
      </c>
      <c r="AI2921" s="0" t="n">
        <v>138</v>
      </c>
      <c r="AJ2921" s="6" t="n">
        <v>42735</v>
      </c>
      <c r="AK2921" s="0" t="s">
        <v>56</v>
      </c>
      <c r="AM2921" s="0" t="n">
        <v>907</v>
      </c>
      <c r="AN2921" s="0" t="n">
        <v>957</v>
      </c>
      <c r="AO2921" s="0" t="n">
        <v>2.518</v>
      </c>
      <c r="AP2921" s="0" t="n">
        <v>2.814</v>
      </c>
      <c r="AQ2921" s="0" t="s">
        <v>13458</v>
      </c>
      <c r="AR2921" s="0" t="s">
        <v>58</v>
      </c>
      <c r="AS2921" s="0" t="s">
        <v>53</v>
      </c>
      <c r="AT2921" s="0" t="n">
        <v>31</v>
      </c>
      <c r="AU2921" s="0" t="n">
        <v>40</v>
      </c>
      <c r="AV2921" s="0" t="s">
        <v>1608</v>
      </c>
      <c r="AX2921" s="0" t="s">
        <v>9382</v>
      </c>
      <c r="AY2921" s="0" t="s">
        <v>15381</v>
      </c>
    </row>
    <row r="2922" customFormat="false" ht="15" hidden="false" customHeight="false" outlineLevel="0" collapsed="false">
      <c r="A2922" s="0" t="s">
        <v>15382</v>
      </c>
      <c r="B2922" s="0" t="s">
        <v>15022</v>
      </c>
      <c r="C2922" s="0" t="s">
        <v>15383</v>
      </c>
      <c r="E2922" s="1" t="s">
        <v>15383</v>
      </c>
      <c r="G2922" s="5" t="s">
        <v>15383</v>
      </c>
      <c r="H2922" s="5" t="s">
        <v>15384</v>
      </c>
      <c r="I2922" s="5"/>
      <c r="J2922" s="5"/>
      <c r="K2922" s="5"/>
      <c r="L2922" s="5"/>
      <c r="M2922" s="5"/>
      <c r="N2922" s="5"/>
      <c r="O2922" s="0" t="s">
        <v>15383</v>
      </c>
      <c r="P2922" s="0" t="s">
        <v>15385</v>
      </c>
      <c r="Q2922" s="0" t="s">
        <v>51</v>
      </c>
      <c r="R2922" s="0" t="s">
        <v>52</v>
      </c>
      <c r="S2922" s="0" t="n">
        <v>3.995</v>
      </c>
      <c r="T2922" s="0" t="n">
        <v>2229</v>
      </c>
      <c r="U2922" s="0" t="n">
        <v>2229</v>
      </c>
      <c r="V2922" s="0" t="n">
        <v>4643</v>
      </c>
      <c r="X2922" s="0" t="n">
        <v>525</v>
      </c>
      <c r="Y2922" s="0" t="s">
        <v>53</v>
      </c>
      <c r="Z2922" s="0" t="n">
        <v>2229</v>
      </c>
      <c r="AA2922" s="0" t="s">
        <v>54</v>
      </c>
      <c r="AB2922" s="0" t="s">
        <v>54</v>
      </c>
      <c r="AD2922" s="0" t="s">
        <v>15386</v>
      </c>
      <c r="AG2922" s="6" t="n">
        <v>42735</v>
      </c>
      <c r="AH2922" s="0" t="n">
        <v>125</v>
      </c>
      <c r="AI2922" s="0" t="n">
        <v>132</v>
      </c>
      <c r="AJ2922" s="6" t="n">
        <v>42735</v>
      </c>
      <c r="AK2922" s="0" t="s">
        <v>56</v>
      </c>
      <c r="AM2922" s="0" t="n">
        <v>2.723</v>
      </c>
      <c r="AN2922" s="0" t="n">
        <v>2.871</v>
      </c>
      <c r="AO2922" s="0" t="s">
        <v>56</v>
      </c>
      <c r="AP2922" s="0" t="s">
        <v>56</v>
      </c>
      <c r="AQ2922" s="0" t="s">
        <v>70</v>
      </c>
      <c r="AR2922" s="0" t="s">
        <v>70</v>
      </c>
      <c r="AS2922" s="0" t="s">
        <v>53</v>
      </c>
      <c r="AT2922" s="0" t="n">
        <v>17</v>
      </c>
      <c r="AU2922" s="0" t="n">
        <v>29</v>
      </c>
      <c r="AX2922" s="0" t="s">
        <v>9382</v>
      </c>
    </row>
    <row r="2923" customFormat="false" ht="15" hidden="false" customHeight="false" outlineLevel="0" collapsed="false">
      <c r="A2923" s="0" t="s">
        <v>15387</v>
      </c>
      <c r="B2923" s="0" t="s">
        <v>15022</v>
      </c>
      <c r="C2923" s="0" t="s">
        <v>15388</v>
      </c>
      <c r="E2923" s="1" t="s">
        <v>15388</v>
      </c>
      <c r="G2923" s="5" t="s">
        <v>15388</v>
      </c>
      <c r="H2923" s="5" t="s">
        <v>15389</v>
      </c>
      <c r="I2923" s="5"/>
      <c r="J2923" s="5"/>
      <c r="K2923" s="5"/>
      <c r="L2923" s="5"/>
      <c r="M2923" s="5"/>
      <c r="N2923" s="5"/>
      <c r="O2923" s="0" t="s">
        <v>15388</v>
      </c>
      <c r="P2923" s="0" t="s">
        <v>15390</v>
      </c>
      <c r="Q2923" s="0" t="s">
        <v>51</v>
      </c>
      <c r="R2923" s="0" t="s">
        <v>52</v>
      </c>
      <c r="S2923" s="0" t="n">
        <v>2.545</v>
      </c>
      <c r="T2923" s="0" t="n">
        <v>2453</v>
      </c>
      <c r="U2923" s="0" t="n">
        <v>2453</v>
      </c>
      <c r="X2923" s="0" t="n">
        <v>73</v>
      </c>
      <c r="Y2923" s="0" t="s">
        <v>53</v>
      </c>
      <c r="Z2923" s="0" t="n">
        <v>2453</v>
      </c>
      <c r="AA2923" s="0" t="s">
        <v>54</v>
      </c>
      <c r="AB2923" s="0" t="s">
        <v>54</v>
      </c>
      <c r="AD2923" s="0" t="s">
        <v>15386</v>
      </c>
      <c r="AG2923" s="6" t="n">
        <v>42735</v>
      </c>
      <c r="AH2923" s="0" t="n">
        <v>647</v>
      </c>
      <c r="AI2923" s="0" t="n">
        <v>682</v>
      </c>
      <c r="AJ2923" s="6" t="n">
        <v>42735</v>
      </c>
      <c r="AK2923" s="0" t="s">
        <v>56</v>
      </c>
      <c r="AM2923" s="0" t="n">
        <v>5.474</v>
      </c>
      <c r="AN2923" s="0" t="n">
        <v>5.77</v>
      </c>
      <c r="AO2923" s="0" t="n">
        <v>8.508</v>
      </c>
      <c r="AP2923" s="0" t="n">
        <v>9.506</v>
      </c>
      <c r="AQ2923" s="0" t="s">
        <v>13458</v>
      </c>
      <c r="AR2923" s="0" t="s">
        <v>58</v>
      </c>
      <c r="AS2923" s="0" t="s">
        <v>53</v>
      </c>
      <c r="AT2923" s="0" t="n">
        <v>37</v>
      </c>
      <c r="AU2923" s="0" t="n">
        <v>42</v>
      </c>
      <c r="AX2923" s="0" t="s">
        <v>9382</v>
      </c>
      <c r="AY2923" s="0" t="s">
        <v>15391</v>
      </c>
    </row>
    <row r="2924" customFormat="false" ht="15" hidden="false" customHeight="false" outlineLevel="0" collapsed="false">
      <c r="A2924" s="0" t="s">
        <v>15392</v>
      </c>
      <c r="B2924" s="0" t="s">
        <v>15022</v>
      </c>
      <c r="C2924" s="0" t="s">
        <v>15393</v>
      </c>
      <c r="E2924" s="1" t="s">
        <v>15393</v>
      </c>
      <c r="G2924" s="5" t="s">
        <v>15393</v>
      </c>
      <c r="H2924" s="5"/>
      <c r="I2924" s="5"/>
      <c r="J2924" s="5"/>
      <c r="K2924" s="5"/>
      <c r="L2924" s="5"/>
      <c r="M2924" s="5"/>
      <c r="N2924" s="5"/>
      <c r="O2924" s="0" t="s">
        <v>15393</v>
      </c>
      <c r="P2924" s="0" t="s">
        <v>15394</v>
      </c>
      <c r="Q2924" s="0" t="s">
        <v>51</v>
      </c>
      <c r="R2924" s="0" t="s">
        <v>52</v>
      </c>
      <c r="S2924" s="0" t="n">
        <v>656</v>
      </c>
      <c r="T2924" s="0" t="n">
        <v>2630</v>
      </c>
      <c r="U2924" s="0" t="n">
        <v>2630</v>
      </c>
      <c r="X2924" s="0" t="n">
        <v>25</v>
      </c>
      <c r="Y2924" s="0" t="s">
        <v>7940</v>
      </c>
      <c r="Z2924" s="0" t="n">
        <v>2630</v>
      </c>
      <c r="AA2924" s="0" t="s">
        <v>54</v>
      </c>
      <c r="AB2924" s="0" t="s">
        <v>54</v>
      </c>
      <c r="AD2924" s="0" t="s">
        <v>15025</v>
      </c>
      <c r="AG2924" s="6" t="n">
        <v>42735</v>
      </c>
      <c r="AH2924" s="0" t="n">
        <v>-46</v>
      </c>
      <c r="AI2924" s="0" t="n">
        <v>-48</v>
      </c>
      <c r="AJ2924" s="6" t="n">
        <v>42735</v>
      </c>
      <c r="AK2924" s="0" t="s">
        <v>56</v>
      </c>
      <c r="AM2924" s="0" t="n">
        <v>385</v>
      </c>
      <c r="AN2924" s="0" t="n">
        <v>406</v>
      </c>
      <c r="AO2924" s="0" t="n">
        <v>57</v>
      </c>
      <c r="AP2924" s="0" t="n">
        <v>64</v>
      </c>
      <c r="AQ2924" s="0" t="s">
        <v>13458</v>
      </c>
      <c r="AR2924" s="0" t="s">
        <v>58</v>
      </c>
      <c r="AS2924" s="0" t="s">
        <v>7940</v>
      </c>
      <c r="AT2924" s="0" t="n">
        <v>16</v>
      </c>
      <c r="AU2924" s="0" t="n">
        <v>16</v>
      </c>
      <c r="AV2924" s="0" t="s">
        <v>15395</v>
      </c>
      <c r="AW2924" s="0" t="s">
        <v>9382</v>
      </c>
      <c r="AX2924" s="0" t="s">
        <v>9382</v>
      </c>
      <c r="AY2924" s="0" t="s">
        <v>15396</v>
      </c>
    </row>
    <row r="2925" customFormat="false" ht="15" hidden="false" customHeight="false" outlineLevel="0" collapsed="false">
      <c r="A2925" s="0" t="s">
        <v>15397</v>
      </c>
      <c r="B2925" s="0" t="s">
        <v>15022</v>
      </c>
      <c r="C2925" s="0" t="s">
        <v>15398</v>
      </c>
      <c r="E2925" s="1" t="s">
        <v>15398</v>
      </c>
      <c r="G2925" s="5" t="s">
        <v>15398</v>
      </c>
      <c r="H2925" s="5" t="s">
        <v>15399</v>
      </c>
      <c r="I2925" s="5"/>
      <c r="J2925" s="5"/>
      <c r="K2925" s="5"/>
      <c r="L2925" s="5"/>
      <c r="M2925" s="5"/>
      <c r="N2925" s="5"/>
      <c r="O2925" s="0" t="s">
        <v>15398</v>
      </c>
      <c r="P2925" s="0" t="s">
        <v>15400</v>
      </c>
      <c r="Q2925" s="0" t="s">
        <v>51</v>
      </c>
      <c r="R2925" s="0" t="s">
        <v>52</v>
      </c>
      <c r="S2925" s="0" t="n">
        <v>12.921</v>
      </c>
      <c r="T2925" s="0" t="n">
        <v>1089</v>
      </c>
      <c r="U2925" s="0" t="n">
        <v>1089</v>
      </c>
      <c r="V2925" s="0" t="n">
        <v>1107</v>
      </c>
      <c r="X2925" s="0" t="n">
        <v>675</v>
      </c>
      <c r="Y2925" s="0" t="s">
        <v>53</v>
      </c>
      <c r="Z2925" s="0" t="n">
        <v>1089</v>
      </c>
      <c r="AA2925" s="0" t="s">
        <v>54</v>
      </c>
      <c r="AB2925" s="0" t="s">
        <v>54</v>
      </c>
      <c r="AD2925" s="0" t="s">
        <v>15386</v>
      </c>
      <c r="AG2925" s="6" t="n">
        <v>42735</v>
      </c>
      <c r="AH2925" s="0" t="n">
        <v>427</v>
      </c>
      <c r="AI2925" s="0" t="n">
        <v>450</v>
      </c>
      <c r="AJ2925" s="6" t="n">
        <v>42735</v>
      </c>
      <c r="AK2925" s="0" t="s">
        <v>56</v>
      </c>
      <c r="AM2925" s="0" t="n">
        <v>11.121</v>
      </c>
      <c r="AN2925" s="0" t="n">
        <v>11.722</v>
      </c>
      <c r="AO2925" s="0" t="n">
        <v>10.29</v>
      </c>
      <c r="AP2925" s="0" t="n">
        <v>11.497</v>
      </c>
      <c r="AQ2925" s="0" t="s">
        <v>13458</v>
      </c>
      <c r="AR2925" s="0" t="s">
        <v>58</v>
      </c>
      <c r="AS2925" s="0" t="s">
        <v>53</v>
      </c>
      <c r="AT2925" s="0" t="n">
        <v>288</v>
      </c>
      <c r="AU2925" s="0" t="n">
        <v>380</v>
      </c>
      <c r="AV2925" s="0" t="s">
        <v>15401</v>
      </c>
      <c r="AW2925" s="0" t="s">
        <v>15401</v>
      </c>
      <c r="AX2925" s="0" t="s">
        <v>9382</v>
      </c>
      <c r="AY2925" s="0" t="s">
        <v>15402</v>
      </c>
    </row>
    <row r="2926" customFormat="false" ht="15" hidden="false" customHeight="false" outlineLevel="0" collapsed="false">
      <c r="A2926" s="0" t="s">
        <v>15403</v>
      </c>
      <c r="B2926" s="0" t="s">
        <v>15022</v>
      </c>
      <c r="C2926" s="0" t="s">
        <v>15404</v>
      </c>
      <c r="E2926" s="1" t="s">
        <v>15404</v>
      </c>
      <c r="G2926" s="5" t="s">
        <v>15404</v>
      </c>
      <c r="H2926" s="5"/>
      <c r="I2926" s="5"/>
      <c r="J2926" s="5"/>
      <c r="K2926" s="5"/>
      <c r="L2926" s="5"/>
      <c r="M2926" s="5"/>
      <c r="N2926" s="5"/>
      <c r="O2926" s="0" t="s">
        <v>15404</v>
      </c>
      <c r="P2926" s="0" t="s">
        <v>15405</v>
      </c>
      <c r="Q2926" s="0" t="s">
        <v>51</v>
      </c>
      <c r="R2926" s="0" t="s">
        <v>52</v>
      </c>
      <c r="S2926" s="0" t="n">
        <v>1.205</v>
      </c>
      <c r="T2926" s="0" t="n">
        <v>2016</v>
      </c>
      <c r="U2926" s="0" t="n">
        <v>2016</v>
      </c>
      <c r="W2926" s="0" t="s">
        <v>15406</v>
      </c>
      <c r="X2926" s="0" t="n">
        <v>997</v>
      </c>
      <c r="Y2926" s="0" t="s">
        <v>53</v>
      </c>
      <c r="Z2926" s="0" t="n">
        <v>2016</v>
      </c>
      <c r="AA2926" s="0" t="s">
        <v>54</v>
      </c>
      <c r="AB2926" s="0" t="s">
        <v>54</v>
      </c>
      <c r="AD2926" s="0" t="s">
        <v>15213</v>
      </c>
      <c r="AG2926" s="6" t="n">
        <v>42735</v>
      </c>
      <c r="AH2926" s="0" t="n">
        <v>77</v>
      </c>
      <c r="AI2926" s="0" t="n">
        <v>81</v>
      </c>
      <c r="AJ2926" s="6" t="n">
        <v>42735</v>
      </c>
      <c r="AK2926" s="0" t="s">
        <v>56</v>
      </c>
      <c r="AM2926" s="0" t="n">
        <v>1.522</v>
      </c>
      <c r="AN2926" s="0" t="n">
        <v>1.604</v>
      </c>
      <c r="AO2926" s="0" t="n">
        <v>1.103</v>
      </c>
      <c r="AP2926" s="0" t="n">
        <v>1.232</v>
      </c>
      <c r="AQ2926" s="0" t="s">
        <v>13458</v>
      </c>
      <c r="AR2926" s="0" t="s">
        <v>58</v>
      </c>
      <c r="AS2926" s="0" t="s">
        <v>53</v>
      </c>
      <c r="AT2926" s="0" t="n">
        <v>44</v>
      </c>
      <c r="AU2926" s="0" t="n">
        <v>59</v>
      </c>
      <c r="AV2926" s="0" t="s">
        <v>9382</v>
      </c>
      <c r="AW2926" s="0" t="s">
        <v>15407</v>
      </c>
      <c r="AX2926" s="0" t="s">
        <v>9382</v>
      </c>
      <c r="AY2926" s="0" t="s">
        <v>15408</v>
      </c>
    </row>
    <row r="2927" customFormat="false" ht="15" hidden="false" customHeight="false" outlineLevel="0" collapsed="false">
      <c r="A2927" s="0" t="s">
        <v>15409</v>
      </c>
      <c r="B2927" s="0" t="s">
        <v>15022</v>
      </c>
      <c r="C2927" s="0" t="s">
        <v>15410</v>
      </c>
      <c r="E2927" s="1" t="s">
        <v>15410</v>
      </c>
      <c r="G2927" s="5" t="s">
        <v>15410</v>
      </c>
      <c r="H2927" s="5"/>
      <c r="I2927" s="5"/>
      <c r="J2927" s="5"/>
      <c r="K2927" s="5"/>
      <c r="L2927" s="5"/>
      <c r="M2927" s="5"/>
      <c r="N2927" s="5"/>
      <c r="O2927" s="0" t="s">
        <v>15410</v>
      </c>
      <c r="P2927" s="0" t="s">
        <v>15411</v>
      </c>
      <c r="Q2927" s="0" t="s">
        <v>51</v>
      </c>
      <c r="R2927" s="0" t="s">
        <v>52</v>
      </c>
      <c r="S2927" s="0" t="n">
        <v>6.47</v>
      </c>
      <c r="T2927" s="0" t="n">
        <v>2229</v>
      </c>
      <c r="U2927" s="0" t="n">
        <v>2229</v>
      </c>
      <c r="X2927" s="0" t="n">
        <v>895</v>
      </c>
      <c r="Y2927" s="0" t="s">
        <v>53</v>
      </c>
      <c r="Z2927" s="0" t="n">
        <v>2229</v>
      </c>
      <c r="AA2927" s="0" t="s">
        <v>54</v>
      </c>
      <c r="AB2927" s="0" t="s">
        <v>54</v>
      </c>
      <c r="AD2927" s="0" t="s">
        <v>15025</v>
      </c>
      <c r="AG2927" s="6" t="n">
        <v>42735</v>
      </c>
      <c r="AH2927" s="0" t="n">
        <v>1.157</v>
      </c>
      <c r="AI2927" s="0" t="n">
        <v>1.22</v>
      </c>
      <c r="AJ2927" s="6" t="n">
        <v>42735</v>
      </c>
      <c r="AK2927" s="0" t="s">
        <v>56</v>
      </c>
      <c r="AM2927" s="0" t="n">
        <v>13.385</v>
      </c>
      <c r="AN2927" s="0" t="n">
        <v>14.109</v>
      </c>
      <c r="AO2927" s="0" t="n">
        <v>17.632</v>
      </c>
      <c r="AP2927" s="0" t="n">
        <v>19.701</v>
      </c>
      <c r="AQ2927" s="0" t="s">
        <v>13458</v>
      </c>
      <c r="AR2927" s="0" t="s">
        <v>58</v>
      </c>
      <c r="AS2927" s="0" t="s">
        <v>53</v>
      </c>
      <c r="AT2927" s="0" t="n">
        <v>32</v>
      </c>
      <c r="AU2927" s="0" t="n">
        <v>47</v>
      </c>
      <c r="AV2927" s="0" t="s">
        <v>15412</v>
      </c>
      <c r="AW2927" s="0" t="s">
        <v>15413</v>
      </c>
      <c r="AX2927" s="0" t="s">
        <v>9382</v>
      </c>
      <c r="AY2927" s="0" t="s">
        <v>15413</v>
      </c>
    </row>
    <row r="2928" customFormat="false" ht="15" hidden="false" customHeight="false" outlineLevel="0" collapsed="false">
      <c r="A2928" s="0" t="s">
        <v>15414</v>
      </c>
      <c r="B2928" s="0" t="s">
        <v>15022</v>
      </c>
      <c r="C2928" s="0" t="s">
        <v>15415</v>
      </c>
      <c r="E2928" s="1" t="s">
        <v>15415</v>
      </c>
      <c r="G2928" s="5" t="s">
        <v>15415</v>
      </c>
      <c r="H2928" s="5"/>
      <c r="I2928" s="5"/>
      <c r="J2928" s="5"/>
      <c r="K2928" s="5"/>
      <c r="L2928" s="5"/>
      <c r="M2928" s="5"/>
      <c r="N2928" s="5"/>
      <c r="O2928" s="0" t="s">
        <v>15415</v>
      </c>
      <c r="P2928" s="0" t="s">
        <v>15416</v>
      </c>
      <c r="Q2928" s="0" t="s">
        <v>51</v>
      </c>
      <c r="R2928" s="0" t="s">
        <v>52</v>
      </c>
      <c r="S2928" s="0" t="n">
        <v>8.523</v>
      </c>
      <c r="T2928" s="0" t="n">
        <v>2611</v>
      </c>
      <c r="U2928" s="0" t="n">
        <v>2611</v>
      </c>
      <c r="X2928" s="0" t="n">
        <v>188</v>
      </c>
      <c r="Y2928" s="0" t="s">
        <v>53</v>
      </c>
      <c r="Z2928" s="0" t="n">
        <v>2611</v>
      </c>
      <c r="AA2928" s="0" t="s">
        <v>54</v>
      </c>
      <c r="AB2928" s="0" t="s">
        <v>54</v>
      </c>
      <c r="AD2928" s="0" t="s">
        <v>15213</v>
      </c>
      <c r="AG2928" s="6" t="n">
        <v>42735</v>
      </c>
      <c r="AH2928" s="0" t="n">
        <v>637</v>
      </c>
      <c r="AI2928" s="0" t="n">
        <v>671</v>
      </c>
      <c r="AJ2928" s="6" t="n">
        <v>42735</v>
      </c>
      <c r="AK2928" s="0" t="s">
        <v>56</v>
      </c>
      <c r="AM2928" s="0" t="n">
        <v>10.514</v>
      </c>
      <c r="AN2928" s="0" t="n">
        <v>11.083</v>
      </c>
      <c r="AO2928" s="0" t="n">
        <v>9.529</v>
      </c>
      <c r="AP2928" s="0" t="n">
        <v>10.647</v>
      </c>
      <c r="AQ2928" s="0" t="s">
        <v>13458</v>
      </c>
      <c r="AR2928" s="0" t="s">
        <v>58</v>
      </c>
      <c r="AS2928" s="0" t="s">
        <v>53</v>
      </c>
      <c r="AT2928" s="0" t="n">
        <v>83</v>
      </c>
      <c r="AU2928" s="0" t="n">
        <v>93</v>
      </c>
      <c r="AX2928" s="0" t="s">
        <v>9382</v>
      </c>
      <c r="AY2928" s="0" t="s">
        <v>15417</v>
      </c>
    </row>
    <row r="2929" customFormat="false" ht="15" hidden="false" customHeight="false" outlineLevel="0" collapsed="false">
      <c r="A2929" s="0" t="s">
        <v>15418</v>
      </c>
      <c r="B2929" s="0" t="s">
        <v>15022</v>
      </c>
      <c r="C2929" s="0" t="s">
        <v>15419</v>
      </c>
      <c r="E2929" s="1" t="s">
        <v>15419</v>
      </c>
      <c r="G2929" s="5" t="s">
        <v>15419</v>
      </c>
      <c r="H2929" s="5" t="s">
        <v>15420</v>
      </c>
      <c r="I2929" s="5"/>
      <c r="J2929" s="5"/>
      <c r="K2929" s="5"/>
      <c r="L2929" s="5"/>
      <c r="M2929" s="5"/>
      <c r="N2929" s="5"/>
      <c r="O2929" s="0" t="s">
        <v>15419</v>
      </c>
      <c r="P2929" s="0" t="s">
        <v>15421</v>
      </c>
      <c r="Q2929" s="0" t="s">
        <v>51</v>
      </c>
      <c r="R2929" s="0" t="s">
        <v>52</v>
      </c>
      <c r="S2929" s="0" t="n">
        <v>39</v>
      </c>
      <c r="T2929" s="0" t="n">
        <v>2611</v>
      </c>
      <c r="U2929" s="0" t="n">
        <v>2611</v>
      </c>
      <c r="X2929" s="0" t="n">
        <v>5</v>
      </c>
      <c r="Y2929" s="0" t="s">
        <v>53</v>
      </c>
      <c r="Z2929" s="0" t="n">
        <v>2611</v>
      </c>
      <c r="AA2929" s="0" t="s">
        <v>54</v>
      </c>
      <c r="AB2929" s="0" t="s">
        <v>54</v>
      </c>
      <c r="AC2929" s="0" t="n">
        <v>197</v>
      </c>
      <c r="AD2929" s="0" t="s">
        <v>15025</v>
      </c>
      <c r="AG2929" s="6" t="n">
        <v>42735</v>
      </c>
      <c r="AH2929" s="0" t="n">
        <v>6</v>
      </c>
      <c r="AI2929" s="0" t="n">
        <v>6</v>
      </c>
      <c r="AJ2929" s="6" t="n">
        <v>42735</v>
      </c>
      <c r="AK2929" s="0" t="n">
        <v>197</v>
      </c>
      <c r="AL2929" s="6" t="n">
        <v>42735</v>
      </c>
      <c r="AM2929" s="0" t="n">
        <v>44</v>
      </c>
      <c r="AN2929" s="0" t="n">
        <v>47</v>
      </c>
      <c r="AO2929" s="0" t="n">
        <v>89</v>
      </c>
      <c r="AP2929" s="0" t="n">
        <v>100</v>
      </c>
      <c r="AQ2929" s="0" t="s">
        <v>13472</v>
      </c>
      <c r="AR2929" s="0" t="s">
        <v>58</v>
      </c>
      <c r="AS2929" s="0" t="s">
        <v>53</v>
      </c>
      <c r="AT2929" s="0" t="n">
        <v>6</v>
      </c>
      <c r="AU2929" s="0" t="n">
        <v>5</v>
      </c>
      <c r="AX2929" s="0" t="s">
        <v>9382</v>
      </c>
    </row>
    <row r="2930" customFormat="false" ht="15" hidden="false" customHeight="false" outlineLevel="0" collapsed="false">
      <c r="A2930" s="0" t="s">
        <v>15422</v>
      </c>
      <c r="B2930" s="0" t="s">
        <v>15022</v>
      </c>
      <c r="C2930" s="0" t="s">
        <v>15423</v>
      </c>
      <c r="E2930" s="1" t="s">
        <v>15423</v>
      </c>
      <c r="G2930" s="5" t="s">
        <v>15423</v>
      </c>
      <c r="H2930" s="5" t="s">
        <v>15424</v>
      </c>
      <c r="I2930" s="5"/>
      <c r="J2930" s="5"/>
      <c r="K2930" s="5"/>
      <c r="L2930" s="5"/>
      <c r="M2930" s="5"/>
      <c r="N2930" s="5"/>
      <c r="O2930" s="0" t="s">
        <v>15423</v>
      </c>
      <c r="P2930" s="0" t="s">
        <v>15425</v>
      </c>
      <c r="Q2930" s="0" t="s">
        <v>51</v>
      </c>
      <c r="R2930" s="0" t="s">
        <v>52</v>
      </c>
      <c r="S2930" s="0" t="n">
        <v>268</v>
      </c>
      <c r="T2930" s="0" t="n">
        <v>2611</v>
      </c>
      <c r="U2930" s="0" t="n">
        <v>2611</v>
      </c>
      <c r="X2930" s="0" t="n">
        <v>1</v>
      </c>
      <c r="Y2930" s="0" t="s">
        <v>53</v>
      </c>
      <c r="Z2930" s="0" t="n">
        <v>2611</v>
      </c>
      <c r="AA2930" s="0" t="s">
        <v>54</v>
      </c>
      <c r="AB2930" s="0" t="s">
        <v>54</v>
      </c>
      <c r="AC2930" s="0" t="n">
        <v>505</v>
      </c>
      <c r="AD2930" s="0" t="s">
        <v>15095</v>
      </c>
      <c r="AG2930" s="6" t="n">
        <v>42735</v>
      </c>
      <c r="AH2930" s="0" t="n">
        <v>13</v>
      </c>
      <c r="AI2930" s="0" t="n">
        <v>13</v>
      </c>
      <c r="AJ2930" s="6" t="n">
        <v>42735</v>
      </c>
      <c r="AK2930" s="0" t="n">
        <v>505</v>
      </c>
      <c r="AL2930" s="6" t="n">
        <v>42735</v>
      </c>
      <c r="AM2930" s="0" t="n">
        <v>185</v>
      </c>
      <c r="AN2930" s="0" t="n">
        <v>195</v>
      </c>
      <c r="AO2930" s="0" t="n">
        <v>148</v>
      </c>
      <c r="AP2930" s="0" t="n">
        <v>166</v>
      </c>
      <c r="AQ2930" s="0" t="s">
        <v>13472</v>
      </c>
      <c r="AR2930" s="0" t="s">
        <v>58</v>
      </c>
      <c r="AS2930" s="0" t="s">
        <v>53</v>
      </c>
      <c r="AT2930" s="0" t="n">
        <v>2</v>
      </c>
      <c r="AU2930" s="0" t="n">
        <v>1</v>
      </c>
      <c r="AX2930" s="0" t="s">
        <v>9382</v>
      </c>
    </row>
    <row r="2931" customFormat="false" ht="15" hidden="false" customHeight="false" outlineLevel="0" collapsed="false">
      <c r="A2931" s="0" t="s">
        <v>15426</v>
      </c>
      <c r="B2931" s="0" t="s">
        <v>15022</v>
      </c>
      <c r="C2931" s="0" t="s">
        <v>15427</v>
      </c>
      <c r="E2931" s="1" t="s">
        <v>15427</v>
      </c>
      <c r="G2931" s="5" t="s">
        <v>15427</v>
      </c>
      <c r="H2931" s="5" t="s">
        <v>15428</v>
      </c>
      <c r="I2931" s="5"/>
      <c r="J2931" s="5"/>
      <c r="K2931" s="5"/>
      <c r="L2931" s="5"/>
      <c r="M2931" s="5"/>
      <c r="N2931" s="5"/>
      <c r="O2931" s="0" t="s">
        <v>15427</v>
      </c>
      <c r="P2931" s="0" t="s">
        <v>15429</v>
      </c>
      <c r="Q2931" s="0" t="s">
        <v>51</v>
      </c>
      <c r="R2931" s="0" t="s">
        <v>52</v>
      </c>
      <c r="S2931" s="0" t="n">
        <v>484</v>
      </c>
      <c r="T2931" s="0" t="n">
        <v>5829</v>
      </c>
      <c r="U2931" s="0" t="n">
        <v>5829</v>
      </c>
      <c r="X2931" s="0" t="n">
        <v>22</v>
      </c>
      <c r="Y2931" s="0" t="s">
        <v>53</v>
      </c>
      <c r="Z2931" s="0" t="n">
        <v>5829</v>
      </c>
      <c r="AA2931" s="0" t="s">
        <v>54</v>
      </c>
      <c r="AB2931" s="0" t="s">
        <v>54</v>
      </c>
      <c r="AD2931" s="0" t="s">
        <v>15213</v>
      </c>
      <c r="AG2931" s="6" t="n">
        <v>42735</v>
      </c>
      <c r="AH2931" s="0" t="n">
        <v>12</v>
      </c>
      <c r="AI2931" s="0" t="n">
        <v>13</v>
      </c>
      <c r="AJ2931" s="6" t="n">
        <v>42735</v>
      </c>
      <c r="AK2931" s="0" t="s">
        <v>56</v>
      </c>
      <c r="AM2931" s="0" t="n">
        <v>332</v>
      </c>
      <c r="AN2931" s="0" t="n">
        <v>350</v>
      </c>
      <c r="AO2931" s="0" t="n">
        <v>332</v>
      </c>
      <c r="AP2931" s="0" t="n">
        <v>371</v>
      </c>
      <c r="AQ2931" s="0" t="s">
        <v>13472</v>
      </c>
      <c r="AR2931" s="0" t="s">
        <v>58</v>
      </c>
      <c r="AS2931" s="0" t="s">
        <v>53</v>
      </c>
      <c r="AT2931" s="0" t="n">
        <v>12</v>
      </c>
      <c r="AU2931" s="0" t="n">
        <v>16</v>
      </c>
      <c r="AX2931" s="0" t="s">
        <v>9382</v>
      </c>
      <c r="AY2931" s="0" t="s">
        <v>15430</v>
      </c>
    </row>
    <row r="2932" customFormat="false" ht="15" hidden="false" customHeight="false" outlineLevel="0" collapsed="false">
      <c r="A2932" s="0" t="s">
        <v>15431</v>
      </c>
      <c r="B2932" s="0" t="s">
        <v>15022</v>
      </c>
      <c r="C2932" s="0" t="s">
        <v>15432</v>
      </c>
      <c r="E2932" s="1" t="s">
        <v>15432</v>
      </c>
      <c r="G2932" s="5" t="s">
        <v>15432</v>
      </c>
      <c r="H2932" s="5"/>
      <c r="I2932" s="5"/>
      <c r="J2932" s="5"/>
      <c r="K2932" s="5"/>
      <c r="L2932" s="5"/>
      <c r="M2932" s="5"/>
      <c r="N2932" s="5"/>
      <c r="O2932" s="0" t="s">
        <v>15432</v>
      </c>
      <c r="P2932" s="0" t="s">
        <v>15433</v>
      </c>
      <c r="Q2932" s="0" t="s">
        <v>51</v>
      </c>
      <c r="R2932" s="0" t="s">
        <v>52</v>
      </c>
      <c r="S2932" s="0" t="n">
        <v>106</v>
      </c>
      <c r="T2932" s="0" t="n">
        <v>2620</v>
      </c>
      <c r="U2932" s="0" t="n">
        <v>2620</v>
      </c>
      <c r="V2932" s="0" t="n">
        <v>2630</v>
      </c>
      <c r="X2932" s="0" t="n">
        <v>12</v>
      </c>
      <c r="Y2932" s="0" t="s">
        <v>53</v>
      </c>
      <c r="Z2932" s="0" t="n">
        <v>2620</v>
      </c>
      <c r="AA2932" s="0" t="s">
        <v>54</v>
      </c>
      <c r="AB2932" s="0" t="s">
        <v>54</v>
      </c>
      <c r="AD2932" s="0" t="s">
        <v>15025</v>
      </c>
      <c r="AG2932" s="6" t="n">
        <v>42735</v>
      </c>
      <c r="AH2932" s="0" t="n">
        <v>-17</v>
      </c>
      <c r="AI2932" s="0" t="n">
        <v>-18</v>
      </c>
      <c r="AJ2932" s="6" t="n">
        <v>42735</v>
      </c>
      <c r="AK2932" s="0" t="s">
        <v>56</v>
      </c>
      <c r="AM2932" s="0" t="n">
        <v>170</v>
      </c>
      <c r="AN2932" s="0" t="n">
        <v>179</v>
      </c>
      <c r="AO2932" s="0" t="n">
        <v>143</v>
      </c>
      <c r="AP2932" s="0" t="n">
        <v>160</v>
      </c>
      <c r="AQ2932" s="0" t="s">
        <v>13458</v>
      </c>
      <c r="AR2932" s="0" t="s">
        <v>58</v>
      </c>
      <c r="AS2932" s="0" t="s">
        <v>53</v>
      </c>
      <c r="AT2932" s="0" t="n">
        <v>7</v>
      </c>
      <c r="AU2932" s="0" t="n">
        <v>10</v>
      </c>
      <c r="AV2932" s="0" t="s">
        <v>9382</v>
      </c>
      <c r="AW2932" s="0" t="s">
        <v>9382</v>
      </c>
      <c r="AX2932" s="0" t="s">
        <v>9382</v>
      </c>
      <c r="AY2932" s="0" t="s">
        <v>15434</v>
      </c>
    </row>
    <row r="2933" customFormat="false" ht="15" hidden="false" customHeight="false" outlineLevel="0" collapsed="false">
      <c r="A2933" s="0" t="s">
        <v>15435</v>
      </c>
      <c r="B2933" s="0" t="s">
        <v>15022</v>
      </c>
      <c r="C2933" s="0" t="s">
        <v>15436</v>
      </c>
      <c r="E2933" s="1" t="s">
        <v>15436</v>
      </c>
      <c r="G2933" s="5" t="s">
        <v>15436</v>
      </c>
      <c r="H2933" s="5"/>
      <c r="I2933" s="5"/>
      <c r="J2933" s="5"/>
      <c r="K2933" s="5"/>
      <c r="L2933" s="5"/>
      <c r="M2933" s="5"/>
      <c r="N2933" s="5"/>
      <c r="O2933" s="0" t="s">
        <v>15436</v>
      </c>
      <c r="P2933" s="0" t="s">
        <v>15437</v>
      </c>
      <c r="Q2933" s="0" t="s">
        <v>51</v>
      </c>
      <c r="R2933" s="0" t="s">
        <v>52</v>
      </c>
      <c r="S2933" s="0" t="n">
        <v>200</v>
      </c>
      <c r="T2933" s="0" t="n">
        <v>2611</v>
      </c>
      <c r="U2933" s="0" t="n">
        <v>2611</v>
      </c>
      <c r="X2933" s="0" t="n">
        <v>968</v>
      </c>
      <c r="Y2933" s="0" t="s">
        <v>53</v>
      </c>
      <c r="Z2933" s="0" t="n">
        <v>2611</v>
      </c>
      <c r="AA2933" s="0" t="s">
        <v>54</v>
      </c>
      <c r="AB2933" s="0" t="s">
        <v>54</v>
      </c>
      <c r="AD2933" s="0" t="s">
        <v>15095</v>
      </c>
      <c r="AG2933" s="6" t="n">
        <v>42735</v>
      </c>
      <c r="AH2933" s="0" t="n">
        <v>8</v>
      </c>
      <c r="AI2933" s="0" t="n">
        <v>9</v>
      </c>
      <c r="AJ2933" s="6" t="n">
        <v>42735</v>
      </c>
      <c r="AK2933" s="0" t="s">
        <v>56</v>
      </c>
      <c r="AM2933" s="0" t="n">
        <v>185</v>
      </c>
      <c r="AN2933" s="0" t="n">
        <v>195</v>
      </c>
      <c r="AO2933" s="0" t="n">
        <v>285</v>
      </c>
      <c r="AP2933" s="0" t="n">
        <v>319</v>
      </c>
      <c r="AQ2933" s="0" t="s">
        <v>13458</v>
      </c>
      <c r="AR2933" s="0" t="s">
        <v>58</v>
      </c>
      <c r="AS2933" s="0" t="s">
        <v>53</v>
      </c>
      <c r="AT2933" s="0" t="n">
        <v>6</v>
      </c>
      <c r="AU2933" s="0" t="n">
        <v>10</v>
      </c>
      <c r="AV2933" s="0" t="s">
        <v>15096</v>
      </c>
      <c r="AX2933" s="0" t="s">
        <v>9382</v>
      </c>
      <c r="AY2933" s="0" t="s">
        <v>15438</v>
      </c>
    </row>
    <row r="2934" customFormat="false" ht="15" hidden="false" customHeight="false" outlineLevel="0" collapsed="false">
      <c r="A2934" s="0" t="s">
        <v>15439</v>
      </c>
      <c r="B2934" s="0" t="s">
        <v>15022</v>
      </c>
      <c r="C2934" s="0" t="s">
        <v>15440</v>
      </c>
      <c r="E2934" s="1" t="s">
        <v>15440</v>
      </c>
      <c r="G2934" s="5" t="s">
        <v>15440</v>
      </c>
      <c r="H2934" s="5"/>
      <c r="I2934" s="5"/>
      <c r="J2934" s="5"/>
      <c r="K2934" s="5"/>
      <c r="L2934" s="5"/>
      <c r="M2934" s="5"/>
      <c r="N2934" s="5"/>
      <c r="O2934" s="0" t="s">
        <v>15440</v>
      </c>
      <c r="P2934" s="0" t="s">
        <v>15441</v>
      </c>
      <c r="Q2934" s="0" t="s">
        <v>51</v>
      </c>
      <c r="R2934" s="0" t="s">
        <v>52</v>
      </c>
      <c r="S2934" s="0" t="n">
        <v>204</v>
      </c>
      <c r="T2934" s="0" t="n">
        <v>2611</v>
      </c>
      <c r="U2934" s="0" t="n">
        <v>2611</v>
      </c>
      <c r="X2934" s="0" t="n">
        <v>445</v>
      </c>
      <c r="Y2934" s="0" t="s">
        <v>53</v>
      </c>
      <c r="Z2934" s="0" t="n">
        <v>2611</v>
      </c>
      <c r="AA2934" s="0" t="s">
        <v>54</v>
      </c>
      <c r="AB2934" s="0" t="s">
        <v>54</v>
      </c>
      <c r="AD2934" s="0" t="s">
        <v>15095</v>
      </c>
      <c r="AG2934" s="6" t="n">
        <v>42735</v>
      </c>
      <c r="AH2934" s="0" t="n">
        <v>19</v>
      </c>
      <c r="AI2934" s="0" t="n">
        <v>20</v>
      </c>
      <c r="AJ2934" s="6" t="n">
        <v>42735</v>
      </c>
      <c r="AK2934" s="0" t="s">
        <v>56</v>
      </c>
      <c r="AM2934" s="0" t="n">
        <v>268</v>
      </c>
      <c r="AN2934" s="0" t="n">
        <v>283</v>
      </c>
      <c r="AO2934" s="0" t="n">
        <v>542</v>
      </c>
      <c r="AP2934" s="0" t="n">
        <v>606</v>
      </c>
      <c r="AQ2934" s="0" t="s">
        <v>13458</v>
      </c>
      <c r="AR2934" s="0" t="s">
        <v>58</v>
      </c>
      <c r="AS2934" s="0" t="s">
        <v>53</v>
      </c>
      <c r="AT2934" s="0" t="n">
        <v>5</v>
      </c>
      <c r="AU2934" s="0" t="n">
        <v>17</v>
      </c>
      <c r="AX2934" s="0" t="s">
        <v>9382</v>
      </c>
      <c r="AY2934" s="0" t="s">
        <v>15442</v>
      </c>
    </row>
    <row r="2935" customFormat="false" ht="15" hidden="false" customHeight="false" outlineLevel="0" collapsed="false">
      <c r="A2935" s="0" t="s">
        <v>15443</v>
      </c>
      <c r="B2935" s="0" t="s">
        <v>15022</v>
      </c>
      <c r="C2935" s="0" t="s">
        <v>15444</v>
      </c>
      <c r="E2935" s="1" t="s">
        <v>15444</v>
      </c>
      <c r="G2935" s="5" t="s">
        <v>15444</v>
      </c>
      <c r="H2935" s="5" t="s">
        <v>15445</v>
      </c>
      <c r="I2935" s="5"/>
      <c r="J2935" s="5"/>
      <c r="K2935" s="5"/>
      <c r="L2935" s="5"/>
      <c r="M2935" s="5"/>
      <c r="N2935" s="5"/>
      <c r="O2935" s="0" t="s">
        <v>15444</v>
      </c>
      <c r="P2935" s="0" t="s">
        <v>15446</v>
      </c>
      <c r="Q2935" s="0" t="s">
        <v>51</v>
      </c>
      <c r="R2935" s="0" t="s">
        <v>52</v>
      </c>
      <c r="S2935" s="0" t="n">
        <v>802</v>
      </c>
      <c r="T2935" s="0" t="n">
        <v>2611</v>
      </c>
      <c r="U2935" s="0" t="n">
        <v>2611</v>
      </c>
      <c r="X2935" s="0" t="n">
        <v>1</v>
      </c>
      <c r="Y2935" s="0" t="s">
        <v>77</v>
      </c>
      <c r="Z2935" s="0" t="n">
        <v>2611</v>
      </c>
      <c r="AA2935" s="0" t="s">
        <v>54</v>
      </c>
      <c r="AB2935" s="0" t="s">
        <v>54</v>
      </c>
      <c r="AD2935" s="0" t="s">
        <v>15095</v>
      </c>
      <c r="AG2935" s="6" t="n">
        <v>42735</v>
      </c>
      <c r="AH2935" s="0" t="n">
        <v>163</v>
      </c>
      <c r="AI2935" s="0" t="n">
        <v>171</v>
      </c>
      <c r="AJ2935" s="6" t="n">
        <v>42735</v>
      </c>
      <c r="AK2935" s="0" t="s">
        <v>56</v>
      </c>
      <c r="AM2935" s="0" t="n">
        <v>1.027</v>
      </c>
      <c r="AN2935" s="0" t="n">
        <v>1.083</v>
      </c>
      <c r="AO2935" s="0" t="n">
        <v>2.881</v>
      </c>
      <c r="AP2935" s="0" t="n">
        <v>3.219</v>
      </c>
      <c r="AQ2935" s="0" t="s">
        <v>13472</v>
      </c>
      <c r="AR2935" s="0" t="s">
        <v>58</v>
      </c>
      <c r="AS2935" s="0" t="s">
        <v>77</v>
      </c>
      <c r="AT2935" s="0" t="n">
        <v>2</v>
      </c>
      <c r="AU2935" s="0" t="n">
        <v>1</v>
      </c>
      <c r="AX2935" s="0" t="s">
        <v>9382</v>
      </c>
    </row>
    <row r="2936" customFormat="false" ht="15" hidden="false" customHeight="false" outlineLevel="0" collapsed="false">
      <c r="A2936" s="0" t="s">
        <v>15447</v>
      </c>
      <c r="B2936" s="0" t="s">
        <v>15022</v>
      </c>
      <c r="C2936" s="0" t="s">
        <v>15448</v>
      </c>
      <c r="E2936" s="1" t="s">
        <v>15448</v>
      </c>
      <c r="G2936" s="5" t="s">
        <v>15448</v>
      </c>
      <c r="H2936" s="5"/>
      <c r="I2936" s="5"/>
      <c r="J2936" s="5"/>
      <c r="K2936" s="5"/>
      <c r="L2936" s="5"/>
      <c r="M2936" s="5"/>
      <c r="N2936" s="5"/>
      <c r="Q2936" s="0" t="s">
        <v>51</v>
      </c>
      <c r="R2936" s="0" t="s">
        <v>52</v>
      </c>
      <c r="S2936" s="0" t="n">
        <v>1.317</v>
      </c>
      <c r="T2936" s="0" t="n">
        <v>2611</v>
      </c>
      <c r="U2936" s="0" t="n">
        <v>2611</v>
      </c>
      <c r="W2936" s="0" t="s">
        <v>15449</v>
      </c>
      <c r="X2936" s="0" t="n">
        <v>938</v>
      </c>
      <c r="Y2936" s="0" t="s">
        <v>53</v>
      </c>
      <c r="AD2936" s="0" t="s">
        <v>15168</v>
      </c>
      <c r="AG2936" s="6" t="n">
        <v>42735</v>
      </c>
      <c r="AH2936" s="0" t="n">
        <v>193</v>
      </c>
      <c r="AI2936" s="0" t="n">
        <v>203</v>
      </c>
      <c r="AJ2936" s="6" t="n">
        <v>42735</v>
      </c>
      <c r="AK2936" s="0" t="s">
        <v>56</v>
      </c>
      <c r="AM2936" s="0" t="n">
        <v>1.59</v>
      </c>
      <c r="AN2936" s="0" t="n">
        <v>1.676</v>
      </c>
      <c r="AO2936" s="0" t="n">
        <v>17</v>
      </c>
      <c r="AP2936" s="0" t="n">
        <v>22</v>
      </c>
      <c r="AQ2936" s="0" t="s">
        <v>189</v>
      </c>
      <c r="AR2936" s="0" t="s">
        <v>189</v>
      </c>
      <c r="AS2936" s="0" t="s">
        <v>53</v>
      </c>
      <c r="AT2936" s="0" t="n">
        <v>0</v>
      </c>
      <c r="AU2936" s="0" t="n">
        <v>24</v>
      </c>
      <c r="AX2936" s="0" t="s">
        <v>9382</v>
      </c>
    </row>
    <row r="2937" customFormat="false" ht="15" hidden="false" customHeight="false" outlineLevel="0" collapsed="false">
      <c r="A2937" s="0" t="s">
        <v>15450</v>
      </c>
      <c r="B2937" s="0" t="s">
        <v>15022</v>
      </c>
      <c r="C2937" s="0" t="s">
        <v>15451</v>
      </c>
      <c r="E2937" s="1" t="s">
        <v>15451</v>
      </c>
      <c r="G2937" s="5" t="s">
        <v>15451</v>
      </c>
      <c r="H2937" s="5"/>
      <c r="I2937" s="5"/>
      <c r="J2937" s="5"/>
      <c r="K2937" s="5"/>
      <c r="L2937" s="5"/>
      <c r="M2937" s="5"/>
      <c r="N2937" s="5"/>
      <c r="O2937" s="0" t="s">
        <v>15451</v>
      </c>
      <c r="P2937" s="0" t="s">
        <v>15452</v>
      </c>
      <c r="Q2937" s="0" t="s">
        <v>51</v>
      </c>
      <c r="R2937" s="0" t="s">
        <v>52</v>
      </c>
      <c r="S2937" s="0" t="n">
        <v>97</v>
      </c>
      <c r="T2937" s="0" t="n">
        <v>2611</v>
      </c>
      <c r="U2937" s="0" t="n">
        <v>2611</v>
      </c>
      <c r="W2937" s="0" t="s">
        <v>15453</v>
      </c>
      <c r="X2937" s="0" t="n">
        <v>5</v>
      </c>
      <c r="Y2937" s="0" t="s">
        <v>53</v>
      </c>
      <c r="Z2937" s="0" t="n">
        <v>2611</v>
      </c>
      <c r="AA2937" s="0" t="s">
        <v>54</v>
      </c>
      <c r="AB2937" s="0" t="s">
        <v>54</v>
      </c>
      <c r="AD2937" s="0" t="s">
        <v>15095</v>
      </c>
      <c r="AG2937" s="6" t="n">
        <v>42735</v>
      </c>
      <c r="AH2937" s="0" t="n">
        <v>11</v>
      </c>
      <c r="AI2937" s="0" t="n">
        <v>11</v>
      </c>
      <c r="AJ2937" s="6" t="n">
        <v>42735</v>
      </c>
      <c r="AK2937" s="0" t="s">
        <v>56</v>
      </c>
      <c r="AM2937" s="0" t="n">
        <v>138</v>
      </c>
      <c r="AN2937" s="0" t="n">
        <v>146</v>
      </c>
      <c r="AO2937" s="0" t="n">
        <v>178</v>
      </c>
      <c r="AP2937" s="0" t="n">
        <v>199</v>
      </c>
      <c r="AQ2937" s="0" t="s">
        <v>13458</v>
      </c>
      <c r="AR2937" s="0" t="s">
        <v>58</v>
      </c>
      <c r="AS2937" s="0" t="s">
        <v>53</v>
      </c>
      <c r="AT2937" s="0" t="n">
        <v>3</v>
      </c>
      <c r="AU2937" s="0" t="n">
        <v>5</v>
      </c>
      <c r="AV2937" s="0" t="s">
        <v>9382</v>
      </c>
      <c r="AW2937" s="0" t="s">
        <v>9382</v>
      </c>
      <c r="AX2937" s="0" t="s">
        <v>9382</v>
      </c>
      <c r="AY2937" s="0" t="s">
        <v>2933</v>
      </c>
    </row>
    <row r="2938" customFormat="false" ht="15" hidden="false" customHeight="false" outlineLevel="0" collapsed="false">
      <c r="A2938" s="0" t="s">
        <v>15454</v>
      </c>
      <c r="B2938" s="0" t="s">
        <v>15022</v>
      </c>
      <c r="C2938" s="0" t="s">
        <v>15455</v>
      </c>
      <c r="E2938" s="1" t="s">
        <v>15455</v>
      </c>
      <c r="G2938" s="5" t="s">
        <v>15455</v>
      </c>
      <c r="H2938" s="5"/>
      <c r="I2938" s="5"/>
      <c r="J2938" s="5"/>
      <c r="K2938" s="5"/>
      <c r="L2938" s="5"/>
      <c r="M2938" s="5"/>
      <c r="N2938" s="5"/>
      <c r="O2938" s="0" t="s">
        <v>15455</v>
      </c>
      <c r="P2938" s="0" t="s">
        <v>15456</v>
      </c>
      <c r="Q2938" s="0" t="s">
        <v>51</v>
      </c>
      <c r="R2938" s="0" t="s">
        <v>52</v>
      </c>
      <c r="S2938" s="0" t="n">
        <v>10.245</v>
      </c>
      <c r="T2938" s="0" t="n">
        <v>2611</v>
      </c>
      <c r="U2938" s="0" t="n">
        <v>2611</v>
      </c>
      <c r="X2938" s="0" t="n">
        <v>982</v>
      </c>
      <c r="Y2938" s="0" t="s">
        <v>53</v>
      </c>
      <c r="Z2938" s="0" t="n">
        <v>2611</v>
      </c>
      <c r="AA2938" s="0" t="s">
        <v>54</v>
      </c>
      <c r="AB2938" s="0" t="s">
        <v>54</v>
      </c>
      <c r="AD2938" s="0" t="s">
        <v>15095</v>
      </c>
      <c r="AG2938" s="6" t="n">
        <v>42735</v>
      </c>
      <c r="AH2938" s="0" t="n">
        <v>230</v>
      </c>
      <c r="AI2938" s="0" t="n">
        <v>242</v>
      </c>
      <c r="AJ2938" s="6" t="n">
        <v>42735</v>
      </c>
      <c r="AK2938" s="0" t="s">
        <v>56</v>
      </c>
      <c r="AM2938" s="0" t="n">
        <v>12.624</v>
      </c>
      <c r="AN2938" s="0" t="n">
        <v>13.307</v>
      </c>
      <c r="AO2938" s="0" t="n">
        <v>3.831</v>
      </c>
      <c r="AP2938" s="0" t="n">
        <v>4.281</v>
      </c>
      <c r="AQ2938" s="0" t="s">
        <v>13458</v>
      </c>
      <c r="AR2938" s="0" t="s">
        <v>58</v>
      </c>
      <c r="AS2938" s="0" t="s">
        <v>53</v>
      </c>
      <c r="AT2938" s="0" t="n">
        <v>16</v>
      </c>
      <c r="AU2938" s="0" t="n">
        <v>27</v>
      </c>
      <c r="AV2938" s="0" t="s">
        <v>9382</v>
      </c>
      <c r="AW2938" s="0" t="s">
        <v>15457</v>
      </c>
      <c r="AX2938" s="0" t="s">
        <v>9382</v>
      </c>
      <c r="AY2938" s="0" t="s">
        <v>15458</v>
      </c>
    </row>
    <row r="2939" customFormat="false" ht="15" hidden="false" customHeight="false" outlineLevel="0" collapsed="false">
      <c r="A2939" s="0" t="s">
        <v>15459</v>
      </c>
      <c r="B2939" s="0" t="s">
        <v>15022</v>
      </c>
      <c r="C2939" s="0" t="s">
        <v>15460</v>
      </c>
      <c r="E2939" s="1" t="s">
        <v>15460</v>
      </c>
      <c r="G2939" s="5" t="s">
        <v>15460</v>
      </c>
      <c r="H2939" s="5"/>
      <c r="I2939" s="5"/>
      <c r="J2939" s="5"/>
      <c r="K2939" s="5"/>
      <c r="L2939" s="5"/>
      <c r="M2939" s="5"/>
      <c r="N2939" s="5"/>
      <c r="O2939" s="0" t="s">
        <v>15460</v>
      </c>
      <c r="P2939" s="0" t="s">
        <v>15461</v>
      </c>
      <c r="Q2939" s="0" t="s">
        <v>51</v>
      </c>
      <c r="R2939" s="0" t="s">
        <v>52</v>
      </c>
      <c r="S2939" s="0" t="n">
        <v>840</v>
      </c>
      <c r="T2939" s="0" t="n">
        <v>2611</v>
      </c>
      <c r="U2939" s="0" t="n">
        <v>2611</v>
      </c>
      <c r="X2939" s="0" t="n">
        <v>67</v>
      </c>
      <c r="Y2939" s="0" t="s">
        <v>53</v>
      </c>
      <c r="Z2939" s="0" t="n">
        <v>2611</v>
      </c>
      <c r="AA2939" s="0" t="s">
        <v>54</v>
      </c>
      <c r="AB2939" s="0" t="s">
        <v>54</v>
      </c>
      <c r="AD2939" s="0" t="s">
        <v>15462</v>
      </c>
      <c r="AG2939" s="6" t="n">
        <v>42735</v>
      </c>
      <c r="AH2939" s="0" t="n">
        <v>-104</v>
      </c>
      <c r="AI2939" s="0" t="n">
        <v>-110</v>
      </c>
      <c r="AJ2939" s="6" t="n">
        <v>42735</v>
      </c>
      <c r="AK2939" s="0" t="s">
        <v>56</v>
      </c>
      <c r="AM2939" s="0" t="n">
        <v>2.03</v>
      </c>
      <c r="AN2939" s="0" t="n">
        <v>2.139</v>
      </c>
      <c r="AO2939" s="0" t="n">
        <v>919</v>
      </c>
      <c r="AP2939" s="0" t="n">
        <v>1.027</v>
      </c>
      <c r="AQ2939" s="0" t="s">
        <v>13458</v>
      </c>
      <c r="AR2939" s="0" t="s">
        <v>58</v>
      </c>
      <c r="AS2939" s="0" t="s">
        <v>53</v>
      </c>
      <c r="AT2939" s="0" t="n">
        <v>23</v>
      </c>
      <c r="AU2939" s="0" t="n">
        <v>35</v>
      </c>
      <c r="AV2939" s="0" t="s">
        <v>9382</v>
      </c>
      <c r="AW2939" s="0" t="s">
        <v>9382</v>
      </c>
      <c r="AX2939" s="0" t="s">
        <v>9382</v>
      </c>
    </row>
    <row r="2940" customFormat="false" ht="15" hidden="false" customHeight="false" outlineLevel="0" collapsed="false">
      <c r="A2940" s="0" t="s">
        <v>15463</v>
      </c>
      <c r="B2940" s="0" t="s">
        <v>15022</v>
      </c>
      <c r="C2940" s="0" t="s">
        <v>15464</v>
      </c>
      <c r="E2940" s="1" t="s">
        <v>15464</v>
      </c>
      <c r="G2940" s="5" t="s">
        <v>15464</v>
      </c>
      <c r="H2940" s="5"/>
      <c r="I2940" s="5"/>
      <c r="J2940" s="5"/>
      <c r="K2940" s="5"/>
      <c r="L2940" s="5"/>
      <c r="M2940" s="5"/>
      <c r="N2940" s="5"/>
      <c r="O2940" s="0" t="s">
        <v>15464</v>
      </c>
      <c r="P2940" s="0" t="s">
        <v>15465</v>
      </c>
      <c r="Q2940" s="0" t="s">
        <v>51</v>
      </c>
      <c r="R2940" s="0" t="s">
        <v>52</v>
      </c>
      <c r="S2940" s="0" t="n">
        <v>18</v>
      </c>
      <c r="T2940" s="0" t="n">
        <v>2611</v>
      </c>
      <c r="U2940" s="0" t="n">
        <v>2611</v>
      </c>
      <c r="V2940" s="0" t="n">
        <v>2611</v>
      </c>
      <c r="X2940" s="0" t="n">
        <v>9</v>
      </c>
      <c r="Y2940" s="0" t="s">
        <v>53</v>
      </c>
      <c r="Z2940" s="0" t="n">
        <v>2611</v>
      </c>
      <c r="AA2940" s="0" t="s">
        <v>54</v>
      </c>
      <c r="AB2940" s="0" t="s">
        <v>54</v>
      </c>
      <c r="AC2940" s="0" t="n">
        <v>88</v>
      </c>
      <c r="AD2940" s="0" t="s">
        <v>15095</v>
      </c>
      <c r="AG2940" s="6" t="n">
        <v>42735</v>
      </c>
      <c r="AH2940" s="0" t="n">
        <v>2</v>
      </c>
      <c r="AI2940" s="0" t="n">
        <v>2</v>
      </c>
      <c r="AJ2940" s="6" t="n">
        <v>42735</v>
      </c>
      <c r="AK2940" s="0" t="n">
        <v>88</v>
      </c>
      <c r="AL2940" s="6" t="n">
        <v>42735</v>
      </c>
      <c r="AM2940" s="0" t="n">
        <v>9</v>
      </c>
      <c r="AN2940" s="0" t="n">
        <v>9</v>
      </c>
      <c r="AO2940" s="0" t="n">
        <v>21</v>
      </c>
      <c r="AP2940" s="0" t="n">
        <v>30</v>
      </c>
      <c r="AQ2940" s="0" t="s">
        <v>189</v>
      </c>
      <c r="AR2940" s="0" t="s">
        <v>189</v>
      </c>
      <c r="AS2940" s="0" t="s">
        <v>53</v>
      </c>
      <c r="AT2940" s="0" t="n">
        <v>6</v>
      </c>
      <c r="AU2940" s="0" t="n">
        <v>9</v>
      </c>
      <c r="AX2940" s="0" t="s">
        <v>9382</v>
      </c>
    </row>
    <row r="2941" customFormat="false" ht="15" hidden="false" customHeight="false" outlineLevel="0" collapsed="false">
      <c r="A2941" s="0" t="s">
        <v>15466</v>
      </c>
      <c r="B2941" s="0" t="s">
        <v>15022</v>
      </c>
      <c r="C2941" s="0" t="s">
        <v>15467</v>
      </c>
      <c r="E2941" s="1" t="s">
        <v>15467</v>
      </c>
      <c r="G2941" s="5" t="s">
        <v>15467</v>
      </c>
      <c r="H2941" s="5"/>
      <c r="I2941" s="5"/>
      <c r="J2941" s="5"/>
      <c r="K2941" s="5"/>
      <c r="L2941" s="5"/>
      <c r="M2941" s="5"/>
      <c r="N2941" s="5"/>
      <c r="O2941" s="0" t="s">
        <v>15467</v>
      </c>
      <c r="P2941" s="0" t="s">
        <v>15468</v>
      </c>
      <c r="Q2941" s="0" t="s">
        <v>51</v>
      </c>
      <c r="R2941" s="0" t="s">
        <v>52</v>
      </c>
      <c r="S2941" s="0" t="n">
        <v>1.414</v>
      </c>
      <c r="T2941" s="0" t="n">
        <v>2620</v>
      </c>
      <c r="U2941" s="0" t="n">
        <v>2620</v>
      </c>
      <c r="X2941" s="0" t="n">
        <v>34</v>
      </c>
      <c r="Y2941" s="0" t="s">
        <v>53</v>
      </c>
      <c r="Z2941" s="0" t="n">
        <v>2620</v>
      </c>
      <c r="AA2941" s="0" t="s">
        <v>54</v>
      </c>
      <c r="AB2941" s="0" t="s">
        <v>54</v>
      </c>
      <c r="AD2941" s="0" t="s">
        <v>15168</v>
      </c>
      <c r="AG2941" s="6" t="n">
        <v>42735</v>
      </c>
      <c r="AH2941" s="0" t="n">
        <v>147</v>
      </c>
      <c r="AI2941" s="0" t="n">
        <v>155</v>
      </c>
      <c r="AJ2941" s="6" t="n">
        <v>42735</v>
      </c>
      <c r="AK2941" s="0" t="s">
        <v>56</v>
      </c>
      <c r="AM2941" s="0" t="n">
        <v>1.22</v>
      </c>
      <c r="AN2941" s="0" t="n">
        <v>1.286</v>
      </c>
      <c r="AO2941" s="0" t="n">
        <v>2.249</v>
      </c>
      <c r="AP2941" s="0" t="n">
        <v>2.513</v>
      </c>
      <c r="AQ2941" s="0" t="s">
        <v>13458</v>
      </c>
      <c r="AR2941" s="0" t="s">
        <v>58</v>
      </c>
      <c r="AS2941" s="0" t="s">
        <v>53</v>
      </c>
      <c r="AT2941" s="0" t="n">
        <v>7</v>
      </c>
      <c r="AU2941" s="0" t="n">
        <v>9</v>
      </c>
      <c r="AV2941" s="0" t="s">
        <v>9382</v>
      </c>
      <c r="AX2941" s="0" t="s">
        <v>9382</v>
      </c>
      <c r="AY2941" s="0" t="s">
        <v>15469</v>
      </c>
    </row>
    <row r="2942" customFormat="false" ht="15" hidden="false" customHeight="false" outlineLevel="0" collapsed="false">
      <c r="A2942" s="0" t="s">
        <v>15470</v>
      </c>
      <c r="B2942" s="0" t="s">
        <v>15022</v>
      </c>
      <c r="C2942" s="0" t="s">
        <v>15471</v>
      </c>
      <c r="E2942" s="1" t="s">
        <v>15471</v>
      </c>
      <c r="G2942" s="5" t="s">
        <v>15471</v>
      </c>
      <c r="H2942" s="5"/>
      <c r="I2942" s="5"/>
      <c r="J2942" s="5"/>
      <c r="K2942" s="5"/>
      <c r="L2942" s="5"/>
      <c r="M2942" s="5"/>
      <c r="N2942" s="5"/>
      <c r="O2942" s="0" t="s">
        <v>15471</v>
      </c>
      <c r="P2942" s="0" t="s">
        <v>15472</v>
      </c>
      <c r="Q2942" s="0" t="s">
        <v>51</v>
      </c>
      <c r="R2942" s="0" t="s">
        <v>52</v>
      </c>
      <c r="S2942" s="0" t="n">
        <v>8.548</v>
      </c>
      <c r="T2942" s="0" t="n">
        <v>2611</v>
      </c>
      <c r="U2942" s="0" t="n">
        <v>2611</v>
      </c>
      <c r="V2942" s="0" t="n">
        <v>4652</v>
      </c>
      <c r="X2942" s="0" t="n">
        <v>261</v>
      </c>
      <c r="Y2942" s="0" t="s">
        <v>53</v>
      </c>
      <c r="Z2942" s="0" t="n">
        <v>2611</v>
      </c>
      <c r="AA2942" s="0" t="s">
        <v>54</v>
      </c>
      <c r="AB2942" s="0" t="s">
        <v>54</v>
      </c>
      <c r="AD2942" s="0" t="s">
        <v>15168</v>
      </c>
      <c r="AG2942" s="6" t="n">
        <v>42735</v>
      </c>
      <c r="AH2942" s="0" t="n">
        <v>696</v>
      </c>
      <c r="AI2942" s="0" t="n">
        <v>734</v>
      </c>
      <c r="AJ2942" s="6" t="n">
        <v>42735</v>
      </c>
      <c r="AK2942" s="0" t="s">
        <v>56</v>
      </c>
      <c r="AM2942" s="0" t="n">
        <v>10.889</v>
      </c>
      <c r="AN2942" s="0" t="n">
        <v>11.478</v>
      </c>
      <c r="AO2942" s="0" t="n">
        <v>12.654</v>
      </c>
      <c r="AP2942" s="0" t="n">
        <v>14.139</v>
      </c>
      <c r="AQ2942" s="0" t="s">
        <v>13458</v>
      </c>
      <c r="AR2942" s="0" t="s">
        <v>58</v>
      </c>
      <c r="AS2942" s="0" t="s">
        <v>53</v>
      </c>
      <c r="AT2942" s="0" t="n">
        <v>70</v>
      </c>
      <c r="AU2942" s="0" t="n">
        <v>87</v>
      </c>
      <c r="AV2942" s="0" t="s">
        <v>9382</v>
      </c>
      <c r="AX2942" s="0" t="s">
        <v>9382</v>
      </c>
      <c r="AY2942" s="0" t="s">
        <v>15473</v>
      </c>
    </row>
    <row r="2943" customFormat="false" ht="15" hidden="false" customHeight="false" outlineLevel="0" collapsed="false">
      <c r="A2943" s="0" t="s">
        <v>15474</v>
      </c>
      <c r="B2943" s="0" t="s">
        <v>15022</v>
      </c>
      <c r="C2943" s="0" t="s">
        <v>15475</v>
      </c>
      <c r="E2943" s="1" t="s">
        <v>15475</v>
      </c>
      <c r="G2943" s="5" t="s">
        <v>15475</v>
      </c>
      <c r="H2943" s="5"/>
      <c r="I2943" s="5"/>
      <c r="J2943" s="5"/>
      <c r="K2943" s="5"/>
      <c r="L2943" s="5"/>
      <c r="M2943" s="5"/>
      <c r="N2943" s="5"/>
      <c r="O2943" s="0" t="s">
        <v>15475</v>
      </c>
      <c r="P2943" s="0" t="s">
        <v>15476</v>
      </c>
      <c r="Q2943" s="0" t="s">
        <v>51</v>
      </c>
      <c r="R2943" s="0" t="s">
        <v>52</v>
      </c>
      <c r="S2943" s="0" t="n">
        <v>828</v>
      </c>
      <c r="T2943" s="0" t="n">
        <v>2611</v>
      </c>
      <c r="U2943" s="0" t="n">
        <v>2611</v>
      </c>
      <c r="V2943" s="0" t="n">
        <v>4652</v>
      </c>
      <c r="X2943" s="0" t="n">
        <v>45</v>
      </c>
      <c r="Y2943" s="0" t="s">
        <v>53</v>
      </c>
      <c r="Z2943" s="0" t="n">
        <v>2611</v>
      </c>
      <c r="AA2943" s="0" t="s">
        <v>54</v>
      </c>
      <c r="AB2943" s="0" t="s">
        <v>54</v>
      </c>
      <c r="AD2943" s="0" t="s">
        <v>15213</v>
      </c>
      <c r="AG2943" s="6" t="n">
        <v>42735</v>
      </c>
      <c r="AH2943" s="0" t="n">
        <v>25</v>
      </c>
      <c r="AI2943" s="0" t="n">
        <v>27</v>
      </c>
      <c r="AJ2943" s="6" t="n">
        <v>42735</v>
      </c>
      <c r="AK2943" s="0" t="s">
        <v>56</v>
      </c>
      <c r="AM2943" s="0" t="n">
        <v>811</v>
      </c>
      <c r="AN2943" s="0" t="n">
        <v>855</v>
      </c>
      <c r="AO2943" s="0" t="n">
        <v>281</v>
      </c>
      <c r="AP2943" s="0" t="n">
        <v>314</v>
      </c>
      <c r="AQ2943" s="0" t="s">
        <v>13458</v>
      </c>
      <c r="AR2943" s="0" t="s">
        <v>58</v>
      </c>
      <c r="AS2943" s="0" t="s">
        <v>53</v>
      </c>
      <c r="AT2943" s="0" t="n">
        <v>13</v>
      </c>
      <c r="AU2943" s="0" t="n">
        <v>22</v>
      </c>
      <c r="AV2943" s="0" t="s">
        <v>9382</v>
      </c>
      <c r="AX2943" s="0" t="s">
        <v>9382</v>
      </c>
      <c r="AY2943" s="0" t="s">
        <v>15477</v>
      </c>
    </row>
    <row r="2944" customFormat="false" ht="15" hidden="false" customHeight="false" outlineLevel="0" collapsed="false">
      <c r="A2944" s="0" t="s">
        <v>15478</v>
      </c>
      <c r="B2944" s="0" t="s">
        <v>15022</v>
      </c>
      <c r="C2944" s="0" t="s">
        <v>15479</v>
      </c>
      <c r="E2944" s="1" t="s">
        <v>15479</v>
      </c>
      <c r="G2944" s="5" t="s">
        <v>15479</v>
      </c>
      <c r="H2944" s="5" t="s">
        <v>15480</v>
      </c>
      <c r="I2944" s="5"/>
      <c r="J2944" s="5"/>
      <c r="K2944" s="5"/>
      <c r="L2944" s="5"/>
      <c r="M2944" s="5" t="s">
        <v>15481</v>
      </c>
      <c r="N2944" s="5"/>
      <c r="O2944" s="0" t="s">
        <v>15479</v>
      </c>
      <c r="P2944" s="0" t="s">
        <v>15482</v>
      </c>
      <c r="Q2944" s="0" t="s">
        <v>51</v>
      </c>
      <c r="R2944" s="0" t="s">
        <v>52</v>
      </c>
      <c r="S2944" s="0" t="n">
        <v>1.803</v>
      </c>
      <c r="T2944" s="0" t="n">
        <v>2620</v>
      </c>
      <c r="U2944" s="0" t="n">
        <v>2620</v>
      </c>
      <c r="V2944" s="0" t="n">
        <v>2620</v>
      </c>
      <c r="W2944" s="0" t="s">
        <v>15483</v>
      </c>
      <c r="X2944" s="0" t="n">
        <v>6</v>
      </c>
      <c r="Y2944" s="0" t="s">
        <v>53</v>
      </c>
      <c r="Z2944" s="0" t="n">
        <v>2620</v>
      </c>
      <c r="AA2944" s="0" t="s">
        <v>54</v>
      </c>
      <c r="AB2944" s="0" t="s">
        <v>54</v>
      </c>
      <c r="AD2944" s="0" t="s">
        <v>15484</v>
      </c>
      <c r="AG2944" s="6" t="n">
        <v>42735</v>
      </c>
      <c r="AH2944" s="0" t="n">
        <v>82</v>
      </c>
      <c r="AI2944" s="0" t="n">
        <v>87</v>
      </c>
      <c r="AJ2944" s="6" t="n">
        <v>42735</v>
      </c>
      <c r="AK2944" s="0" t="s">
        <v>56</v>
      </c>
      <c r="AM2944" s="0" t="n">
        <v>1.299</v>
      </c>
      <c r="AN2944" s="0" t="n">
        <v>1.37</v>
      </c>
      <c r="AO2944" s="0" t="n">
        <v>934</v>
      </c>
      <c r="AP2944" s="0" t="n">
        <v>1.043</v>
      </c>
      <c r="AQ2944" s="0" t="s">
        <v>13472</v>
      </c>
      <c r="AR2944" s="0" t="s">
        <v>58</v>
      </c>
      <c r="AS2944" s="0" t="s">
        <v>53</v>
      </c>
      <c r="AT2944" s="0" t="n">
        <v>6</v>
      </c>
      <c r="AU2944" s="0" t="n">
        <v>6</v>
      </c>
      <c r="AX2944" s="0" t="s">
        <v>9382</v>
      </c>
    </row>
    <row r="2945" customFormat="false" ht="15" hidden="false" customHeight="false" outlineLevel="0" collapsed="false">
      <c r="A2945" s="0" t="s">
        <v>15485</v>
      </c>
      <c r="B2945" s="0" t="s">
        <v>15022</v>
      </c>
      <c r="C2945" s="0" t="s">
        <v>15486</v>
      </c>
      <c r="E2945" s="1" t="s">
        <v>15486</v>
      </c>
      <c r="G2945" s="5" t="s">
        <v>15486</v>
      </c>
      <c r="H2945" s="5"/>
      <c r="I2945" s="5"/>
      <c r="J2945" s="5"/>
      <c r="K2945" s="5"/>
      <c r="L2945" s="5"/>
      <c r="M2945" s="5"/>
      <c r="N2945" s="5"/>
      <c r="O2945" s="0" t="s">
        <v>15486</v>
      </c>
      <c r="P2945" s="0" t="s">
        <v>15487</v>
      </c>
      <c r="Q2945" s="0" t="s">
        <v>51</v>
      </c>
      <c r="R2945" s="0" t="s">
        <v>52</v>
      </c>
      <c r="S2945" s="0" t="n">
        <v>1.137</v>
      </c>
      <c r="T2945" s="0" t="n">
        <v>2620</v>
      </c>
      <c r="U2945" s="0" t="n">
        <v>2620</v>
      </c>
      <c r="V2945" s="0" t="n">
        <v>2620</v>
      </c>
      <c r="X2945" s="0" t="n">
        <v>8</v>
      </c>
      <c r="Y2945" s="0" t="s">
        <v>53</v>
      </c>
      <c r="Z2945" s="0" t="n">
        <v>2620</v>
      </c>
      <c r="AA2945" s="0" t="s">
        <v>54</v>
      </c>
      <c r="AB2945" s="0" t="s">
        <v>54</v>
      </c>
      <c r="AD2945" s="0" t="s">
        <v>15025</v>
      </c>
      <c r="AG2945" s="6" t="n">
        <v>42735</v>
      </c>
      <c r="AH2945" s="0" t="n">
        <v>43</v>
      </c>
      <c r="AI2945" s="0" t="n">
        <v>45</v>
      </c>
      <c r="AJ2945" s="6" t="n">
        <v>42735</v>
      </c>
      <c r="AK2945" s="0" t="s">
        <v>56</v>
      </c>
      <c r="AM2945" s="0" t="n">
        <v>698</v>
      </c>
      <c r="AN2945" s="0" t="n">
        <v>736</v>
      </c>
      <c r="AO2945" s="0" t="n">
        <v>575</v>
      </c>
      <c r="AP2945" s="0" t="n">
        <v>643</v>
      </c>
      <c r="AQ2945" s="0" t="s">
        <v>13458</v>
      </c>
      <c r="AR2945" s="0" t="s">
        <v>58</v>
      </c>
      <c r="AS2945" s="0" t="s">
        <v>53</v>
      </c>
      <c r="AT2945" s="0" t="n">
        <v>8</v>
      </c>
      <c r="AU2945" s="0" t="n">
        <v>8</v>
      </c>
      <c r="AX2945" s="0" t="s">
        <v>9382</v>
      </c>
      <c r="AY2945" s="0" t="s">
        <v>15488</v>
      </c>
    </row>
    <row r="2946" customFormat="false" ht="15" hidden="false" customHeight="false" outlineLevel="0" collapsed="false">
      <c r="A2946" s="0" t="s">
        <v>15489</v>
      </c>
      <c r="B2946" s="0" t="s">
        <v>15022</v>
      </c>
      <c r="C2946" s="0" t="s">
        <v>15490</v>
      </c>
      <c r="E2946" s="1" t="s">
        <v>15490</v>
      </c>
      <c r="G2946" s="5" t="s">
        <v>15490</v>
      </c>
      <c r="H2946" s="5" t="s">
        <v>15491</v>
      </c>
      <c r="I2946" s="5"/>
      <c r="J2946" s="5"/>
      <c r="K2946" s="5"/>
      <c r="L2946" s="5"/>
      <c r="M2946" s="5"/>
      <c r="N2946" s="5"/>
      <c r="O2946" s="0" t="s">
        <v>15490</v>
      </c>
      <c r="P2946" s="0" t="s">
        <v>15492</v>
      </c>
      <c r="Q2946" s="0" t="s">
        <v>51</v>
      </c>
      <c r="R2946" s="0" t="s">
        <v>52</v>
      </c>
      <c r="S2946" s="0" t="n">
        <v>316</v>
      </c>
      <c r="T2946" s="0" t="n">
        <v>2630</v>
      </c>
      <c r="U2946" s="0" t="n">
        <v>2630</v>
      </c>
      <c r="X2946" s="0" t="n">
        <v>14</v>
      </c>
      <c r="Y2946" s="0" t="s">
        <v>53</v>
      </c>
      <c r="Z2946" s="0" t="n">
        <v>2630</v>
      </c>
      <c r="AA2946" s="0" t="s">
        <v>54</v>
      </c>
      <c r="AB2946" s="0" t="s">
        <v>54</v>
      </c>
      <c r="AD2946" s="0" t="s">
        <v>15493</v>
      </c>
      <c r="AG2946" s="6" t="n">
        <v>42735</v>
      </c>
      <c r="AH2946" s="0" t="n">
        <v>31</v>
      </c>
      <c r="AI2946" s="0" t="n">
        <v>32</v>
      </c>
      <c r="AJ2946" s="6" t="n">
        <v>42735</v>
      </c>
      <c r="AK2946" s="0" t="s">
        <v>56</v>
      </c>
      <c r="AM2946" s="0" t="n">
        <v>216</v>
      </c>
      <c r="AN2946" s="0" t="n">
        <v>228</v>
      </c>
      <c r="AO2946" s="0" t="n">
        <v>340</v>
      </c>
      <c r="AP2946" s="0" t="n">
        <v>379</v>
      </c>
      <c r="AQ2946" s="0" t="s">
        <v>13458</v>
      </c>
      <c r="AR2946" s="0" t="s">
        <v>58</v>
      </c>
      <c r="AS2946" s="0" t="s">
        <v>53</v>
      </c>
      <c r="AT2946" s="0" t="n">
        <v>4</v>
      </c>
      <c r="AU2946" s="0" t="n">
        <v>7</v>
      </c>
      <c r="AX2946" s="0" t="s">
        <v>9382</v>
      </c>
      <c r="AY2946" s="0" t="s">
        <v>15494</v>
      </c>
    </row>
    <row r="2947" customFormat="false" ht="15" hidden="false" customHeight="false" outlineLevel="0" collapsed="false">
      <c r="A2947" s="0" t="s">
        <v>15495</v>
      </c>
      <c r="B2947" s="0" t="s">
        <v>15022</v>
      </c>
      <c r="C2947" s="0" t="s">
        <v>15496</v>
      </c>
      <c r="E2947" s="1" t="s">
        <v>15496</v>
      </c>
      <c r="G2947" s="5" t="s">
        <v>15496</v>
      </c>
      <c r="H2947" s="5" t="s">
        <v>15497</v>
      </c>
      <c r="I2947" s="5"/>
      <c r="J2947" s="5"/>
      <c r="K2947" s="5"/>
      <c r="L2947" s="5"/>
      <c r="M2947" s="5"/>
      <c r="N2947" s="5"/>
      <c r="O2947" s="0" t="s">
        <v>15496</v>
      </c>
      <c r="P2947" s="0" t="s">
        <v>15498</v>
      </c>
      <c r="Q2947" s="0" t="s">
        <v>51</v>
      </c>
      <c r="R2947" s="0" t="s">
        <v>52</v>
      </c>
      <c r="S2947" s="0" t="n">
        <v>435</v>
      </c>
      <c r="T2947" s="0" t="n">
        <v>2612</v>
      </c>
      <c r="U2947" s="0" t="n">
        <v>2612</v>
      </c>
      <c r="X2947" s="0" t="n">
        <v>12</v>
      </c>
      <c r="Y2947" s="0" t="s">
        <v>53</v>
      </c>
      <c r="Z2947" s="0" t="n">
        <v>2612</v>
      </c>
      <c r="AA2947" s="0" t="s">
        <v>54</v>
      </c>
      <c r="AB2947" s="0" t="s">
        <v>54</v>
      </c>
      <c r="AD2947" s="0" t="s">
        <v>15050</v>
      </c>
      <c r="AG2947" s="6" t="n">
        <v>42735</v>
      </c>
      <c r="AH2947" s="0" t="n">
        <v>2</v>
      </c>
      <c r="AI2947" s="0" t="n">
        <v>2</v>
      </c>
      <c r="AJ2947" s="6" t="n">
        <v>42735</v>
      </c>
      <c r="AK2947" s="0" t="s">
        <v>56</v>
      </c>
      <c r="AM2947" s="0" t="n">
        <v>455</v>
      </c>
      <c r="AN2947" s="0" t="n">
        <v>480</v>
      </c>
      <c r="AO2947" s="0" t="n">
        <v>197</v>
      </c>
      <c r="AP2947" s="0" t="n">
        <v>220</v>
      </c>
      <c r="AQ2947" s="0" t="s">
        <v>13458</v>
      </c>
      <c r="AR2947" s="0" t="s">
        <v>58</v>
      </c>
      <c r="AS2947" s="0" t="s">
        <v>53</v>
      </c>
      <c r="AT2947" s="0" t="n">
        <v>9</v>
      </c>
      <c r="AU2947" s="0" t="n">
        <v>10</v>
      </c>
      <c r="AV2947" s="0" t="s">
        <v>15499</v>
      </c>
      <c r="AW2947" s="0" t="s">
        <v>15499</v>
      </c>
      <c r="AX2947" s="0" t="s">
        <v>9382</v>
      </c>
      <c r="AY2947" s="0" t="s">
        <v>15500</v>
      </c>
    </row>
    <row r="2948" customFormat="false" ht="15" hidden="false" customHeight="false" outlineLevel="0" collapsed="false">
      <c r="A2948" s="0" t="s">
        <v>15501</v>
      </c>
      <c r="B2948" s="0" t="s">
        <v>15022</v>
      </c>
      <c r="C2948" s="0" t="s">
        <v>15502</v>
      </c>
      <c r="E2948" s="1" t="s">
        <v>15502</v>
      </c>
      <c r="G2948" s="5" t="s">
        <v>15502</v>
      </c>
      <c r="H2948" s="5"/>
      <c r="I2948" s="5"/>
      <c r="J2948" s="5"/>
      <c r="K2948" s="5"/>
      <c r="L2948" s="5"/>
      <c r="M2948" s="5"/>
      <c r="N2948" s="5"/>
      <c r="O2948" s="0" t="s">
        <v>15502</v>
      </c>
      <c r="P2948" s="0" t="s">
        <v>15503</v>
      </c>
      <c r="Q2948" s="0" t="s">
        <v>51</v>
      </c>
      <c r="R2948" s="0" t="s">
        <v>52</v>
      </c>
      <c r="S2948" s="0" t="n">
        <v>1.297</v>
      </c>
      <c r="T2948" s="0" t="n">
        <v>2611</v>
      </c>
      <c r="U2948" s="0" t="n">
        <v>2611</v>
      </c>
      <c r="X2948" s="0" t="n">
        <v>93</v>
      </c>
      <c r="Y2948" s="0" t="s">
        <v>77</v>
      </c>
      <c r="Z2948" s="0" t="n">
        <v>2611</v>
      </c>
      <c r="AA2948" s="0" t="s">
        <v>54</v>
      </c>
      <c r="AB2948" s="0" t="s">
        <v>54</v>
      </c>
      <c r="AD2948" s="0" t="s">
        <v>15062</v>
      </c>
      <c r="AG2948" s="6" t="n">
        <v>42735</v>
      </c>
      <c r="AH2948" s="0" t="n">
        <v>697</v>
      </c>
      <c r="AI2948" s="0" t="n">
        <v>734</v>
      </c>
      <c r="AJ2948" s="6" t="n">
        <v>42735</v>
      </c>
      <c r="AK2948" s="0" t="s">
        <v>56</v>
      </c>
      <c r="AM2948" s="0" t="n">
        <v>4.024</v>
      </c>
      <c r="AN2948" s="0" t="n">
        <v>4.241</v>
      </c>
      <c r="AO2948" s="0" t="n">
        <v>4.382</v>
      </c>
      <c r="AP2948" s="0" t="n">
        <v>4.896</v>
      </c>
      <c r="AQ2948" s="0" t="s">
        <v>13458</v>
      </c>
      <c r="AR2948" s="0" t="s">
        <v>58</v>
      </c>
      <c r="AS2948" s="0" t="s">
        <v>77</v>
      </c>
      <c r="AT2948" s="0" t="n">
        <v>5</v>
      </c>
      <c r="AU2948" s="0" t="n">
        <v>7</v>
      </c>
      <c r="AV2948" s="0" t="s">
        <v>15062</v>
      </c>
      <c r="AW2948" s="0" t="s">
        <v>15504</v>
      </c>
      <c r="AX2948" s="0" t="s">
        <v>9382</v>
      </c>
      <c r="AY2948" s="0" t="s">
        <v>15505</v>
      </c>
    </row>
    <row r="2949" customFormat="false" ht="15" hidden="false" customHeight="false" outlineLevel="0" collapsed="false">
      <c r="A2949" s="0" t="s">
        <v>15506</v>
      </c>
      <c r="B2949" s="0" t="s">
        <v>15022</v>
      </c>
      <c r="C2949" s="0" t="s">
        <v>15507</v>
      </c>
      <c r="E2949" s="1" t="s">
        <v>15507</v>
      </c>
      <c r="G2949" s="5" t="s">
        <v>15507</v>
      </c>
      <c r="H2949" s="5"/>
      <c r="I2949" s="5"/>
      <c r="J2949" s="5"/>
      <c r="K2949" s="5"/>
      <c r="L2949" s="5"/>
      <c r="M2949" s="5"/>
      <c r="N2949" s="5"/>
      <c r="O2949" s="0" t="s">
        <v>15507</v>
      </c>
      <c r="P2949" s="0" t="s">
        <v>15508</v>
      </c>
      <c r="Q2949" s="0" t="s">
        <v>51</v>
      </c>
      <c r="R2949" s="0" t="s">
        <v>52</v>
      </c>
      <c r="S2949" s="0" t="n">
        <v>298</v>
      </c>
      <c r="T2949" s="0" t="n">
        <v>2620</v>
      </c>
      <c r="U2949" s="0" t="n">
        <v>2620</v>
      </c>
      <c r="X2949" s="0" t="n">
        <v>13</v>
      </c>
      <c r="Y2949" s="0" t="s">
        <v>53</v>
      </c>
      <c r="Z2949" s="0" t="n">
        <v>2620</v>
      </c>
      <c r="AA2949" s="0" t="s">
        <v>54</v>
      </c>
      <c r="AB2949" s="0" t="s">
        <v>54</v>
      </c>
      <c r="AD2949" s="0" t="s">
        <v>15025</v>
      </c>
      <c r="AG2949" s="6" t="n">
        <v>42735</v>
      </c>
      <c r="AH2949" s="0" t="n">
        <v>13</v>
      </c>
      <c r="AI2949" s="0" t="n">
        <v>13</v>
      </c>
      <c r="AJ2949" s="6" t="n">
        <v>42735</v>
      </c>
      <c r="AK2949" s="0" t="s">
        <v>56</v>
      </c>
      <c r="AM2949" s="0" t="n">
        <v>237</v>
      </c>
      <c r="AN2949" s="0" t="n">
        <v>250</v>
      </c>
      <c r="AO2949" s="0" t="n">
        <v>417</v>
      </c>
      <c r="AP2949" s="0" t="n">
        <v>466</v>
      </c>
      <c r="AQ2949" s="0" t="s">
        <v>13458</v>
      </c>
      <c r="AR2949" s="0" t="s">
        <v>58</v>
      </c>
      <c r="AS2949" s="0" t="s">
        <v>53</v>
      </c>
      <c r="AT2949" s="0" t="n">
        <v>9</v>
      </c>
      <c r="AU2949" s="0" t="n">
        <v>9</v>
      </c>
      <c r="AX2949" s="0" t="s">
        <v>9382</v>
      </c>
      <c r="AY2949" s="0" t="s">
        <v>15509</v>
      </c>
    </row>
    <row r="2950" customFormat="false" ht="15" hidden="false" customHeight="false" outlineLevel="0" collapsed="false">
      <c r="A2950" s="0" t="s">
        <v>15510</v>
      </c>
      <c r="B2950" s="0" t="s">
        <v>15022</v>
      </c>
      <c r="C2950" s="0" t="s">
        <v>15511</v>
      </c>
      <c r="E2950" s="1" t="s">
        <v>15511</v>
      </c>
      <c r="G2950" s="5" t="s">
        <v>15511</v>
      </c>
      <c r="H2950" s="5"/>
      <c r="I2950" s="5"/>
      <c r="J2950" s="5"/>
      <c r="K2950" s="5"/>
      <c r="L2950" s="5"/>
      <c r="M2950" s="5"/>
      <c r="N2950" s="5"/>
      <c r="O2950" s="0" t="s">
        <v>15511</v>
      </c>
      <c r="P2950" s="0" t="s">
        <v>15512</v>
      </c>
      <c r="Q2950" s="0" t="s">
        <v>51</v>
      </c>
      <c r="R2950" s="0" t="s">
        <v>52</v>
      </c>
      <c r="S2950" s="0" t="n">
        <v>7.142</v>
      </c>
      <c r="T2950" s="0" t="n">
        <v>6190</v>
      </c>
      <c r="U2950" s="0" t="n">
        <v>6190</v>
      </c>
      <c r="X2950" s="0" t="n">
        <v>43</v>
      </c>
      <c r="Y2950" s="0" t="s">
        <v>77</v>
      </c>
      <c r="Z2950" s="0" t="n">
        <v>6190</v>
      </c>
      <c r="AA2950" s="0" t="s">
        <v>54</v>
      </c>
      <c r="AB2950" s="0" t="s">
        <v>54</v>
      </c>
      <c r="AD2950" s="0" t="s">
        <v>15025</v>
      </c>
      <c r="AG2950" s="6" t="n">
        <v>42735</v>
      </c>
      <c r="AH2950" s="0" t="n">
        <v>1.177</v>
      </c>
      <c r="AI2950" s="0" t="n">
        <v>1.241</v>
      </c>
      <c r="AJ2950" s="6" t="n">
        <v>42735</v>
      </c>
      <c r="AK2950" s="0" t="n">
        <v>32.734</v>
      </c>
      <c r="AL2950" s="6" t="n">
        <v>42369</v>
      </c>
      <c r="AM2950" s="0" t="n">
        <v>13.134</v>
      </c>
      <c r="AN2950" s="0" t="n">
        <v>13.845</v>
      </c>
      <c r="AO2950" s="0" t="n">
        <v>25.103</v>
      </c>
      <c r="AP2950" s="0" t="n">
        <v>28.049</v>
      </c>
      <c r="AQ2950" s="0" t="s">
        <v>13458</v>
      </c>
      <c r="AR2950" s="0" t="s">
        <v>58</v>
      </c>
      <c r="AS2950" s="0" t="s">
        <v>77</v>
      </c>
      <c r="AT2950" s="0" t="n">
        <v>8</v>
      </c>
      <c r="AU2950" s="0" t="n">
        <v>12</v>
      </c>
      <c r="AX2950" s="0" t="s">
        <v>9382</v>
      </c>
    </row>
    <row r="2951" customFormat="false" ht="15" hidden="false" customHeight="false" outlineLevel="0" collapsed="false">
      <c r="A2951" s="0" t="s">
        <v>15513</v>
      </c>
      <c r="B2951" s="0" t="s">
        <v>15022</v>
      </c>
      <c r="C2951" s="0" t="s">
        <v>15514</v>
      </c>
      <c r="E2951" s="1" t="s">
        <v>15514</v>
      </c>
      <c r="G2951" s="5" t="s">
        <v>15514</v>
      </c>
      <c r="H2951" s="5" t="s">
        <v>15515</v>
      </c>
      <c r="I2951" s="5"/>
      <c r="J2951" s="5"/>
      <c r="K2951" s="5"/>
      <c r="L2951" s="5"/>
      <c r="M2951" s="5" t="s">
        <v>15516</v>
      </c>
      <c r="N2951" s="5"/>
      <c r="O2951" s="0" t="s">
        <v>15514</v>
      </c>
      <c r="P2951" s="0" t="s">
        <v>15517</v>
      </c>
      <c r="Q2951" s="0" t="s">
        <v>51</v>
      </c>
      <c r="R2951" s="0" t="s">
        <v>52</v>
      </c>
      <c r="S2951" s="0" t="n">
        <v>101</v>
      </c>
      <c r="T2951" s="0" t="n">
        <v>2611</v>
      </c>
      <c r="U2951" s="0" t="n">
        <v>2611</v>
      </c>
      <c r="X2951" s="0" t="n">
        <v>5</v>
      </c>
      <c r="Y2951" s="0" t="s">
        <v>53</v>
      </c>
      <c r="Z2951" s="0" t="n">
        <v>2611</v>
      </c>
      <c r="AA2951" s="0" t="s">
        <v>54</v>
      </c>
      <c r="AB2951" s="0" t="s">
        <v>54</v>
      </c>
      <c r="AD2951" s="0" t="s">
        <v>15095</v>
      </c>
      <c r="AG2951" s="6" t="n">
        <v>42735</v>
      </c>
      <c r="AH2951" s="0" t="n">
        <v>8</v>
      </c>
      <c r="AI2951" s="0" t="n">
        <v>9</v>
      </c>
      <c r="AJ2951" s="6" t="n">
        <v>42735</v>
      </c>
      <c r="AK2951" s="0" t="n">
        <v>568</v>
      </c>
      <c r="AL2951" s="6" t="n">
        <v>42369</v>
      </c>
      <c r="AM2951" s="0" t="n">
        <v>108</v>
      </c>
      <c r="AN2951" s="0" t="n">
        <v>114</v>
      </c>
      <c r="AO2951" s="0" t="n">
        <v>168</v>
      </c>
      <c r="AP2951" s="0" t="n">
        <v>187</v>
      </c>
      <c r="AQ2951" s="0" t="s">
        <v>13458</v>
      </c>
      <c r="AR2951" s="0" t="s">
        <v>58</v>
      </c>
      <c r="AS2951" s="0" t="s">
        <v>53</v>
      </c>
      <c r="AT2951" s="0" t="n">
        <v>2</v>
      </c>
      <c r="AU2951" s="0" t="n">
        <v>4</v>
      </c>
      <c r="AX2951" s="0" t="s">
        <v>9382</v>
      </c>
    </row>
    <row r="2952" customFormat="false" ht="15" hidden="false" customHeight="false" outlineLevel="0" collapsed="false">
      <c r="A2952" s="0" t="s">
        <v>15518</v>
      </c>
      <c r="B2952" s="0" t="s">
        <v>15022</v>
      </c>
      <c r="C2952" s="0" t="s">
        <v>15519</v>
      </c>
      <c r="E2952" s="1" t="s">
        <v>15519</v>
      </c>
      <c r="G2952" s="5" t="s">
        <v>15519</v>
      </c>
      <c r="H2952" s="5"/>
      <c r="I2952" s="5"/>
      <c r="J2952" s="5"/>
      <c r="K2952" s="5"/>
      <c r="L2952" s="5"/>
      <c r="M2952" s="5"/>
      <c r="N2952" s="5"/>
      <c r="O2952" s="0" t="s">
        <v>15519</v>
      </c>
      <c r="P2952" s="0" t="s">
        <v>15520</v>
      </c>
      <c r="Q2952" s="0" t="s">
        <v>51</v>
      </c>
      <c r="R2952" s="0" t="s">
        <v>52</v>
      </c>
      <c r="S2952" s="0" t="n">
        <v>360</v>
      </c>
      <c r="T2952" s="0" t="n">
        <v>2640</v>
      </c>
      <c r="U2952" s="0" t="n">
        <v>2640</v>
      </c>
      <c r="V2952" s="0" t="n">
        <v>4764</v>
      </c>
      <c r="X2952" s="0" t="n">
        <v>15</v>
      </c>
      <c r="Y2952" s="0" t="s">
        <v>53</v>
      </c>
      <c r="Z2952" s="0" t="n">
        <v>2640</v>
      </c>
      <c r="AA2952" s="0" t="s">
        <v>54</v>
      </c>
      <c r="AB2952" s="0" t="s">
        <v>54</v>
      </c>
      <c r="AD2952" s="0" t="s">
        <v>15095</v>
      </c>
      <c r="AG2952" s="6" t="n">
        <v>42735</v>
      </c>
      <c r="AH2952" s="0" t="n">
        <v>2</v>
      </c>
      <c r="AI2952" s="0" t="n">
        <v>2</v>
      </c>
      <c r="AJ2952" s="6" t="n">
        <v>42735</v>
      </c>
      <c r="AK2952" s="0" t="s">
        <v>56</v>
      </c>
      <c r="AM2952" s="0" t="n">
        <v>447</v>
      </c>
      <c r="AN2952" s="0" t="n">
        <v>471</v>
      </c>
      <c r="AO2952" s="0" t="n">
        <v>202</v>
      </c>
      <c r="AP2952" s="0" t="n">
        <v>226</v>
      </c>
      <c r="AQ2952" s="0" t="s">
        <v>13458</v>
      </c>
      <c r="AR2952" s="0" t="s">
        <v>58</v>
      </c>
      <c r="AS2952" s="0" t="s">
        <v>53</v>
      </c>
      <c r="AT2952" s="0" t="n">
        <v>11</v>
      </c>
      <c r="AU2952" s="0" t="n">
        <v>15</v>
      </c>
      <c r="AX2952" s="0" t="s">
        <v>9382</v>
      </c>
      <c r="AY2952" s="0" t="s">
        <v>15521</v>
      </c>
    </row>
    <row r="2953" customFormat="false" ht="15" hidden="false" customHeight="false" outlineLevel="0" collapsed="false">
      <c r="A2953" s="0" t="s">
        <v>15522</v>
      </c>
      <c r="B2953" s="0" t="s">
        <v>15022</v>
      </c>
      <c r="C2953" s="0" t="s">
        <v>15523</v>
      </c>
      <c r="E2953" s="1" t="s">
        <v>15523</v>
      </c>
      <c r="G2953" s="5" t="s">
        <v>15523</v>
      </c>
      <c r="H2953" s="5"/>
      <c r="I2953" s="5"/>
      <c r="J2953" s="5"/>
      <c r="K2953" s="5"/>
      <c r="L2953" s="5"/>
      <c r="M2953" s="5"/>
      <c r="N2953" s="5"/>
      <c r="O2953" s="0" t="s">
        <v>15523</v>
      </c>
      <c r="P2953" s="0" t="s">
        <v>15524</v>
      </c>
      <c r="Q2953" s="0" t="s">
        <v>51</v>
      </c>
      <c r="R2953" s="0" t="s">
        <v>52</v>
      </c>
      <c r="S2953" s="0" t="n">
        <v>1.637</v>
      </c>
      <c r="T2953" s="0" t="n">
        <v>2630</v>
      </c>
      <c r="U2953" s="0" t="n">
        <v>2630</v>
      </c>
      <c r="X2953" s="0" t="n">
        <v>21</v>
      </c>
      <c r="Y2953" s="0" t="s">
        <v>77</v>
      </c>
      <c r="Z2953" s="0" t="n">
        <v>2630</v>
      </c>
      <c r="AA2953" s="0" t="s">
        <v>54</v>
      </c>
      <c r="AB2953" s="0" t="s">
        <v>54</v>
      </c>
      <c r="AD2953" s="0" t="s">
        <v>15095</v>
      </c>
      <c r="AG2953" s="6" t="n">
        <v>42735</v>
      </c>
      <c r="AH2953" s="0" t="n">
        <v>60</v>
      </c>
      <c r="AI2953" s="0" t="n">
        <v>63</v>
      </c>
      <c r="AJ2953" s="6" t="n">
        <v>42735</v>
      </c>
      <c r="AK2953" s="0" t="s">
        <v>56</v>
      </c>
      <c r="AM2953" s="0" t="n">
        <v>875</v>
      </c>
      <c r="AN2953" s="0" t="n">
        <v>922</v>
      </c>
      <c r="AO2953" s="0" t="n">
        <v>943</v>
      </c>
      <c r="AP2953" s="0" t="n">
        <v>1.054</v>
      </c>
      <c r="AQ2953" s="0" t="s">
        <v>13458</v>
      </c>
      <c r="AR2953" s="0" t="s">
        <v>58</v>
      </c>
      <c r="AS2953" s="0" t="s">
        <v>77</v>
      </c>
      <c r="AT2953" s="0" t="n">
        <v>7</v>
      </c>
      <c r="AU2953" s="0" t="n">
        <v>8</v>
      </c>
      <c r="AV2953" s="0" t="s">
        <v>15095</v>
      </c>
      <c r="AW2953" s="0" t="s">
        <v>15525</v>
      </c>
      <c r="AX2953" s="0" t="s">
        <v>9382</v>
      </c>
      <c r="AY2953" s="0" t="s">
        <v>15525</v>
      </c>
    </row>
    <row r="2954" customFormat="false" ht="15" hidden="false" customHeight="false" outlineLevel="0" collapsed="false">
      <c r="A2954" s="0" t="s">
        <v>15526</v>
      </c>
      <c r="B2954" s="0" t="s">
        <v>7898</v>
      </c>
      <c r="C2954" s="0" t="s">
        <v>15527</v>
      </c>
      <c r="E2954" s="1" t="s">
        <v>15527</v>
      </c>
      <c r="G2954" s="5" t="s">
        <v>15527</v>
      </c>
      <c r="H2954" s="5" t="s">
        <v>15528</v>
      </c>
      <c r="I2954" s="5"/>
      <c r="J2954" s="5"/>
      <c r="K2954" s="5"/>
      <c r="L2954" s="5"/>
      <c r="M2954" s="5"/>
      <c r="N2954" s="5"/>
      <c r="O2954" s="0" t="s">
        <v>15527</v>
      </c>
      <c r="P2954" s="0" t="s">
        <v>15529</v>
      </c>
      <c r="Q2954" s="0" t="s">
        <v>51</v>
      </c>
      <c r="R2954" s="0" t="s">
        <v>539</v>
      </c>
      <c r="S2954" s="0" t="s">
        <v>56</v>
      </c>
      <c r="X2954" s="0" t="n">
        <v>810</v>
      </c>
      <c r="Y2954" s="0" t="s">
        <v>512</v>
      </c>
      <c r="AA2954" s="0" t="s">
        <v>54</v>
      </c>
      <c r="AB2954" s="0" t="s">
        <v>54</v>
      </c>
      <c r="AD2954" s="0" t="s">
        <v>15530</v>
      </c>
      <c r="AH2954" s="0" t="s">
        <v>56</v>
      </c>
      <c r="AI2954" s="0" t="s">
        <v>56</v>
      </c>
      <c r="AK2954" s="0" t="s">
        <v>56</v>
      </c>
      <c r="AM2954" s="0" t="s">
        <v>56</v>
      </c>
      <c r="AN2954" s="0" t="s">
        <v>56</v>
      </c>
      <c r="AO2954" s="0" t="s">
        <v>56</v>
      </c>
      <c r="AP2954" s="0" t="s">
        <v>56</v>
      </c>
      <c r="AQ2954" s="0" t="s">
        <v>70</v>
      </c>
      <c r="AR2954" s="0" t="s">
        <v>70</v>
      </c>
      <c r="AS2954" s="0" t="s">
        <v>512</v>
      </c>
      <c r="AT2954" s="0" t="n">
        <v>254</v>
      </c>
      <c r="AU2954" s="0" t="n">
        <v>253</v>
      </c>
    </row>
    <row r="2955" customFormat="false" ht="15" hidden="false" customHeight="false" outlineLevel="0" collapsed="false">
      <c r="A2955" s="0" t="s">
        <v>15531</v>
      </c>
      <c r="B2955" s="0" t="s">
        <v>7898</v>
      </c>
      <c r="C2955" s="0" t="s">
        <v>15532</v>
      </c>
      <c r="E2955" s="1" t="s">
        <v>15532</v>
      </c>
      <c r="G2955" s="5" t="s">
        <v>15532</v>
      </c>
      <c r="H2955" s="5"/>
      <c r="I2955" s="5"/>
      <c r="J2955" s="5"/>
      <c r="K2955" s="5"/>
      <c r="L2955" s="5"/>
      <c r="M2955" s="5"/>
      <c r="N2955" s="5"/>
      <c r="O2955" s="0" t="s">
        <v>15533</v>
      </c>
      <c r="P2955" s="0" t="s">
        <v>15534</v>
      </c>
      <c r="Q2955" s="0" t="s">
        <v>51</v>
      </c>
      <c r="R2955" s="0" t="s">
        <v>539</v>
      </c>
      <c r="S2955" s="0" t="s">
        <v>56</v>
      </c>
      <c r="T2955" s="0" t="n">
        <v>7211</v>
      </c>
      <c r="U2955" s="0" t="n">
        <v>7211</v>
      </c>
      <c r="V2955" s="0" t="n">
        <v>6201</v>
      </c>
      <c r="X2955" s="0" t="n">
        <v>6</v>
      </c>
      <c r="Y2955" s="0" t="s">
        <v>67</v>
      </c>
      <c r="Z2955" s="0" t="s">
        <v>120</v>
      </c>
      <c r="AA2955" s="0" t="s">
        <v>694</v>
      </c>
      <c r="AB2955" s="0" t="s">
        <v>56</v>
      </c>
      <c r="AC2955" s="0" t="s">
        <v>120</v>
      </c>
      <c r="AD2955" s="0" t="s">
        <v>15535</v>
      </c>
      <c r="AH2955" s="0" t="s">
        <v>56</v>
      </c>
      <c r="AI2955" s="0" t="s">
        <v>56</v>
      </c>
      <c r="AK2955" s="0" t="s">
        <v>56</v>
      </c>
      <c r="AM2955" s="0" t="s">
        <v>56</v>
      </c>
      <c r="AN2955" s="0" t="s">
        <v>56</v>
      </c>
      <c r="AO2955" s="0" t="s">
        <v>56</v>
      </c>
      <c r="AP2955" s="0" t="s">
        <v>56</v>
      </c>
      <c r="AQ2955" s="0" t="s">
        <v>70</v>
      </c>
      <c r="AR2955" s="0" t="s">
        <v>70</v>
      </c>
      <c r="AS2955" s="0" t="s">
        <v>67</v>
      </c>
      <c r="AT2955" s="0" t="n">
        <v>8</v>
      </c>
      <c r="AU2955" s="0" t="n">
        <v>1</v>
      </c>
    </row>
    <row r="2956" customFormat="false" ht="15" hidden="false" customHeight="false" outlineLevel="0" collapsed="false">
      <c r="A2956" s="0" t="s">
        <v>15536</v>
      </c>
      <c r="B2956" s="0" t="s">
        <v>7898</v>
      </c>
      <c r="C2956" s="0" t="s">
        <v>15537</v>
      </c>
      <c r="E2956" s="1" t="s">
        <v>15537</v>
      </c>
      <c r="G2956" s="5" t="s">
        <v>15537</v>
      </c>
      <c r="H2956" s="5" t="s">
        <v>15538</v>
      </c>
      <c r="I2956" s="5"/>
      <c r="J2956" s="5"/>
      <c r="K2956" s="5"/>
      <c r="L2956" s="5"/>
      <c r="M2956" s="5"/>
      <c r="N2956" s="5"/>
      <c r="Q2956" s="0" t="s">
        <v>51</v>
      </c>
      <c r="R2956" s="0" t="s">
        <v>539</v>
      </c>
      <c r="S2956" s="0" t="s">
        <v>56</v>
      </c>
      <c r="X2956" s="0" t="n">
        <v>1</v>
      </c>
      <c r="Y2956" s="0" t="s">
        <v>77</v>
      </c>
      <c r="AD2956" s="0" t="s">
        <v>15539</v>
      </c>
      <c r="AH2956" s="0" t="s">
        <v>56</v>
      </c>
      <c r="AI2956" s="0" t="s">
        <v>56</v>
      </c>
      <c r="AK2956" s="0" t="s">
        <v>56</v>
      </c>
      <c r="AM2956" s="0" t="s">
        <v>56</v>
      </c>
      <c r="AN2956" s="0" t="s">
        <v>56</v>
      </c>
      <c r="AO2956" s="0" t="s">
        <v>56</v>
      </c>
      <c r="AP2956" s="0" t="s">
        <v>56</v>
      </c>
      <c r="AQ2956" s="0" t="s">
        <v>70</v>
      </c>
      <c r="AR2956" s="0" t="s">
        <v>70</v>
      </c>
      <c r="AS2956" s="0" t="s">
        <v>77</v>
      </c>
      <c r="AT2956" s="0" t="n">
        <v>0</v>
      </c>
      <c r="AU2956" s="0" t="n">
        <v>0</v>
      </c>
    </row>
    <row r="2957" customFormat="false" ht="15" hidden="false" customHeight="false" outlineLevel="0" collapsed="false">
      <c r="A2957" s="0" t="s">
        <v>15540</v>
      </c>
      <c r="B2957" s="0" t="s">
        <v>7898</v>
      </c>
      <c r="C2957" s="0" t="s">
        <v>15541</v>
      </c>
      <c r="E2957" s="1" t="s">
        <v>15541</v>
      </c>
      <c r="G2957" s="5" t="s">
        <v>15541</v>
      </c>
      <c r="H2957" s="5"/>
      <c r="I2957" s="5"/>
      <c r="J2957" s="5"/>
      <c r="K2957" s="5"/>
      <c r="L2957" s="5"/>
      <c r="M2957" s="5"/>
      <c r="N2957" s="5"/>
      <c r="O2957" s="0" t="s">
        <v>15542</v>
      </c>
      <c r="P2957" s="0" t="s">
        <v>15543</v>
      </c>
      <c r="Q2957" s="0" t="s">
        <v>51</v>
      </c>
      <c r="R2957" s="0" t="s">
        <v>539</v>
      </c>
      <c r="S2957" s="0" t="s">
        <v>56</v>
      </c>
      <c r="X2957" s="0" t="n">
        <v>599</v>
      </c>
      <c r="Y2957" s="0" t="s">
        <v>67</v>
      </c>
      <c r="AA2957" s="0" t="s">
        <v>694</v>
      </c>
      <c r="AB2957" s="0" t="s">
        <v>56</v>
      </c>
      <c r="AD2957" s="0" t="s">
        <v>15544</v>
      </c>
      <c r="AH2957" s="0" t="s">
        <v>56</v>
      </c>
      <c r="AI2957" s="0" t="s">
        <v>56</v>
      </c>
      <c r="AK2957" s="0" t="s">
        <v>56</v>
      </c>
      <c r="AM2957" s="0" t="s">
        <v>56</v>
      </c>
      <c r="AN2957" s="0" t="s">
        <v>56</v>
      </c>
      <c r="AO2957" s="0" t="s">
        <v>56</v>
      </c>
      <c r="AP2957" s="0" t="s">
        <v>56</v>
      </c>
      <c r="AQ2957" s="0" t="s">
        <v>70</v>
      </c>
      <c r="AR2957" s="0" t="s">
        <v>70</v>
      </c>
      <c r="AS2957" s="0" t="s">
        <v>67</v>
      </c>
      <c r="AT2957" s="0" t="n">
        <v>418</v>
      </c>
      <c r="AU2957" s="0" t="n">
        <v>1</v>
      </c>
    </row>
    <row r="2958" customFormat="false" ht="15" hidden="false" customHeight="false" outlineLevel="0" collapsed="false">
      <c r="A2958" s="0" t="s">
        <v>15545</v>
      </c>
      <c r="B2958" s="0" t="s">
        <v>7898</v>
      </c>
      <c r="C2958" s="0" t="s">
        <v>15546</v>
      </c>
      <c r="E2958" s="1" t="s">
        <v>15546</v>
      </c>
      <c r="G2958" s="5" t="s">
        <v>15546</v>
      </c>
      <c r="H2958" s="5" t="s">
        <v>15547</v>
      </c>
      <c r="I2958" s="5"/>
      <c r="J2958" s="5"/>
      <c r="K2958" s="5"/>
      <c r="L2958" s="5"/>
      <c r="M2958" s="5"/>
      <c r="N2958" s="5"/>
      <c r="Q2958" s="0" t="s">
        <v>51</v>
      </c>
      <c r="R2958" s="0" t="s">
        <v>539</v>
      </c>
      <c r="S2958" s="0" t="s">
        <v>56</v>
      </c>
      <c r="X2958" s="0" t="n">
        <v>0</v>
      </c>
      <c r="Y2958" s="0" t="s">
        <v>512</v>
      </c>
      <c r="AD2958" s="0" t="s">
        <v>15548</v>
      </c>
      <c r="AH2958" s="0" t="s">
        <v>56</v>
      </c>
      <c r="AI2958" s="0" t="s">
        <v>56</v>
      </c>
      <c r="AK2958" s="0" t="s">
        <v>56</v>
      </c>
      <c r="AM2958" s="0" t="s">
        <v>56</v>
      </c>
      <c r="AN2958" s="0" t="s">
        <v>56</v>
      </c>
      <c r="AO2958" s="0" t="s">
        <v>56</v>
      </c>
      <c r="AP2958" s="0" t="s">
        <v>56</v>
      </c>
      <c r="AQ2958" s="0" t="s">
        <v>70</v>
      </c>
      <c r="AR2958" s="0" t="s">
        <v>70</v>
      </c>
      <c r="AS2958" s="0" t="s">
        <v>512</v>
      </c>
      <c r="AT2958" s="0" t="n">
        <v>0</v>
      </c>
      <c r="AU2958" s="0" t="n">
        <v>0</v>
      </c>
    </row>
    <row r="2959" customFormat="false" ht="15" hidden="false" customHeight="false" outlineLevel="0" collapsed="false">
      <c r="A2959" s="0" t="s">
        <v>15549</v>
      </c>
      <c r="B2959" s="0" t="s">
        <v>7898</v>
      </c>
      <c r="C2959" s="0" t="s">
        <v>15550</v>
      </c>
      <c r="E2959" s="1" t="s">
        <v>15550</v>
      </c>
      <c r="G2959" s="5" t="s">
        <v>15550</v>
      </c>
      <c r="H2959" s="5"/>
      <c r="I2959" s="5"/>
      <c r="J2959" s="5"/>
      <c r="K2959" s="5"/>
      <c r="L2959" s="5"/>
      <c r="M2959" s="5"/>
      <c r="N2959" s="5"/>
      <c r="O2959" s="0" t="s">
        <v>15550</v>
      </c>
      <c r="P2959" s="0" t="s">
        <v>15551</v>
      </c>
      <c r="Q2959" s="0" t="s">
        <v>51</v>
      </c>
      <c r="R2959" s="0" t="s">
        <v>52</v>
      </c>
      <c r="S2959" s="0" t="n">
        <v>1.775</v>
      </c>
      <c r="T2959" s="0" t="n">
        <v>2120</v>
      </c>
      <c r="U2959" s="0" t="n">
        <v>2120</v>
      </c>
      <c r="V2959" s="0" t="n">
        <v>2660</v>
      </c>
      <c r="W2959" s="0" t="s">
        <v>15552</v>
      </c>
      <c r="X2959" s="0" t="n">
        <v>149</v>
      </c>
      <c r="Y2959" s="0" t="s">
        <v>53</v>
      </c>
      <c r="Z2959" s="0" t="n">
        <v>2120</v>
      </c>
      <c r="AA2959" s="0" t="s">
        <v>54</v>
      </c>
      <c r="AB2959" s="0" t="s">
        <v>54</v>
      </c>
      <c r="AC2959" s="0" t="n">
        <v>7.365</v>
      </c>
      <c r="AD2959" s="0" t="s">
        <v>15553</v>
      </c>
      <c r="AG2959" s="6" t="n">
        <v>42735</v>
      </c>
      <c r="AH2959" s="0" t="n">
        <v>211</v>
      </c>
      <c r="AI2959" s="0" t="n">
        <v>222</v>
      </c>
      <c r="AJ2959" s="6" t="n">
        <v>42735</v>
      </c>
      <c r="AK2959" s="0" t="n">
        <v>7.365</v>
      </c>
      <c r="AL2959" s="6" t="n">
        <v>42735</v>
      </c>
      <c r="AM2959" s="0" t="n">
        <v>1.452</v>
      </c>
      <c r="AN2959" s="0" t="n">
        <v>1.531</v>
      </c>
      <c r="AO2959" s="0" t="n">
        <v>13.09</v>
      </c>
      <c r="AP2959" s="0" t="n">
        <v>14.626</v>
      </c>
      <c r="AQ2959" s="0" t="s">
        <v>674</v>
      </c>
      <c r="AR2959" s="0" t="s">
        <v>58</v>
      </c>
      <c r="AS2959" s="0" t="s">
        <v>53</v>
      </c>
      <c r="AT2959" s="0" t="n">
        <v>84</v>
      </c>
      <c r="AU2959" s="0" t="n">
        <v>84</v>
      </c>
      <c r="AV2959" s="0" t="s">
        <v>836</v>
      </c>
      <c r="AX2959" s="0" t="s">
        <v>836</v>
      </c>
      <c r="AY2959" s="0" t="s">
        <v>15554</v>
      </c>
    </row>
    <row r="2960" customFormat="false" ht="15" hidden="false" customHeight="false" outlineLevel="0" collapsed="false">
      <c r="A2960" s="0" t="s">
        <v>15555</v>
      </c>
      <c r="B2960" s="0" t="s">
        <v>7898</v>
      </c>
      <c r="C2960" s="0" t="s">
        <v>15556</v>
      </c>
      <c r="E2960" s="1" t="s">
        <v>15556</v>
      </c>
      <c r="G2960" s="5" t="s">
        <v>15556</v>
      </c>
      <c r="H2960" s="5"/>
      <c r="I2960" s="5"/>
      <c r="J2960" s="5"/>
      <c r="K2960" s="5"/>
      <c r="L2960" s="5"/>
      <c r="M2960" s="5"/>
      <c r="N2960" s="5"/>
      <c r="O2960" s="0" t="s">
        <v>15556</v>
      </c>
      <c r="P2960" s="0" t="s">
        <v>15557</v>
      </c>
      <c r="Q2960" s="0" t="s">
        <v>51</v>
      </c>
      <c r="R2960" s="0" t="s">
        <v>52</v>
      </c>
      <c r="S2960" s="0" t="n">
        <v>24.147</v>
      </c>
      <c r="T2960" s="0" t="n">
        <v>1920</v>
      </c>
      <c r="U2960" s="0" t="n">
        <v>1920</v>
      </c>
      <c r="V2960" s="0" t="n">
        <v>610</v>
      </c>
      <c r="X2960" s="0" t="n">
        <v>991</v>
      </c>
      <c r="Y2960" s="0" t="s">
        <v>53</v>
      </c>
      <c r="Z2960" s="0" t="n">
        <v>1920</v>
      </c>
      <c r="AA2960" s="0" t="s">
        <v>54</v>
      </c>
      <c r="AB2960" s="0" t="s">
        <v>54</v>
      </c>
      <c r="AC2960" s="0" t="n">
        <v>13.3</v>
      </c>
      <c r="AD2960" s="0" t="s">
        <v>15558</v>
      </c>
      <c r="AG2960" s="6" t="n">
        <v>42735</v>
      </c>
      <c r="AH2960" s="0" t="n">
        <v>-3.429</v>
      </c>
      <c r="AI2960" s="0" t="n">
        <v>-3.615</v>
      </c>
      <c r="AJ2960" s="6" t="n">
        <v>42735</v>
      </c>
      <c r="AK2960" s="0" t="n">
        <v>13.3</v>
      </c>
      <c r="AL2960" s="6" t="n">
        <v>42735</v>
      </c>
      <c r="AM2960" s="0" t="n">
        <v>85.165</v>
      </c>
      <c r="AN2960" s="0" t="n">
        <v>89.772</v>
      </c>
      <c r="AO2960" s="0" t="n">
        <v>48.97</v>
      </c>
      <c r="AP2960" s="0" t="n">
        <v>54.717</v>
      </c>
      <c r="AQ2960" s="0" t="s">
        <v>831</v>
      </c>
      <c r="AR2960" s="0" t="s">
        <v>58</v>
      </c>
      <c r="AS2960" s="0" t="s">
        <v>53</v>
      </c>
      <c r="AT2960" s="0" t="n">
        <v>217</v>
      </c>
      <c r="AU2960" s="0" t="n">
        <v>230</v>
      </c>
      <c r="AV2960" s="0" t="s">
        <v>836</v>
      </c>
      <c r="AX2960" s="0" t="s">
        <v>836</v>
      </c>
      <c r="AY2960" s="0" t="s">
        <v>15559</v>
      </c>
    </row>
    <row r="2961" customFormat="false" ht="15" hidden="false" customHeight="false" outlineLevel="0" collapsed="false">
      <c r="A2961" s="0" t="s">
        <v>15560</v>
      </c>
      <c r="B2961" s="0" t="s">
        <v>7898</v>
      </c>
      <c r="C2961" s="0" t="s">
        <v>15561</v>
      </c>
      <c r="E2961" s="1" t="s">
        <v>15561</v>
      </c>
      <c r="G2961" s="5" t="s">
        <v>15561</v>
      </c>
      <c r="H2961" s="5"/>
      <c r="I2961" s="5"/>
      <c r="J2961" s="5"/>
      <c r="K2961" s="5"/>
      <c r="L2961" s="5"/>
      <c r="M2961" s="5"/>
      <c r="N2961" s="5"/>
      <c r="O2961" s="0" t="s">
        <v>15562</v>
      </c>
      <c r="P2961" s="0" t="s">
        <v>15563</v>
      </c>
      <c r="Q2961" s="0" t="s">
        <v>51</v>
      </c>
      <c r="R2961" s="0" t="s">
        <v>52</v>
      </c>
      <c r="S2961" s="0" t="n">
        <v>2.692</v>
      </c>
      <c r="T2961" s="0" t="n">
        <v>5829</v>
      </c>
      <c r="U2961" s="0" t="n">
        <v>5829</v>
      </c>
      <c r="X2961" s="0" t="n">
        <v>471</v>
      </c>
      <c r="Y2961" s="0" t="s">
        <v>67</v>
      </c>
      <c r="Z2961" s="0" t="s">
        <v>120</v>
      </c>
      <c r="AA2961" s="0" t="s">
        <v>120</v>
      </c>
      <c r="AB2961" s="0" t="s">
        <v>56</v>
      </c>
      <c r="AC2961" s="0" t="s">
        <v>120</v>
      </c>
      <c r="AD2961" s="0" t="s">
        <v>15564</v>
      </c>
      <c r="AG2961" s="6" t="n">
        <v>42490</v>
      </c>
      <c r="AH2961" s="0" t="n">
        <v>31</v>
      </c>
      <c r="AI2961" s="0" t="n">
        <v>35</v>
      </c>
      <c r="AJ2961" s="6" t="n">
        <v>42490</v>
      </c>
      <c r="AK2961" s="0" t="s">
        <v>56</v>
      </c>
      <c r="AM2961" s="0" t="n">
        <v>6.144</v>
      </c>
      <c r="AN2961" s="0" t="n">
        <v>7.006</v>
      </c>
      <c r="AO2961" s="0" t="s">
        <v>56</v>
      </c>
      <c r="AP2961" s="0" t="s">
        <v>56</v>
      </c>
      <c r="AQ2961" s="0" t="s">
        <v>70</v>
      </c>
      <c r="AR2961" s="0" t="s">
        <v>70</v>
      </c>
      <c r="AS2961" s="0" t="s">
        <v>67</v>
      </c>
      <c r="AT2961" s="0" t="n">
        <v>479</v>
      </c>
      <c r="AU2961" s="0" t="n">
        <v>234</v>
      </c>
      <c r="AX2961" s="0" t="s">
        <v>836</v>
      </c>
      <c r="AY2961" s="0" t="s">
        <v>15565</v>
      </c>
    </row>
    <row r="2962" customFormat="false" ht="15" hidden="false" customHeight="false" outlineLevel="0" collapsed="false">
      <c r="A2962" s="0" t="s">
        <v>15566</v>
      </c>
      <c r="B2962" s="0" t="s">
        <v>7898</v>
      </c>
      <c r="C2962" s="0" t="s">
        <v>15567</v>
      </c>
      <c r="E2962" s="1" t="s">
        <v>15567</v>
      </c>
      <c r="G2962" s="5" t="s">
        <v>15567</v>
      </c>
      <c r="H2962" s="5"/>
      <c r="I2962" s="5"/>
      <c r="J2962" s="5"/>
      <c r="K2962" s="5"/>
      <c r="L2962" s="5"/>
      <c r="M2962" s="5"/>
      <c r="N2962" s="5"/>
      <c r="O2962" s="0" t="s">
        <v>15567</v>
      </c>
      <c r="P2962" s="0" t="s">
        <v>15568</v>
      </c>
      <c r="Q2962" s="0" t="s">
        <v>51</v>
      </c>
      <c r="R2962" s="0" t="s">
        <v>52</v>
      </c>
      <c r="S2962" s="0" t="n">
        <v>343</v>
      </c>
      <c r="T2962" s="0" t="n">
        <v>5829</v>
      </c>
      <c r="U2962" s="0" t="n">
        <v>5829</v>
      </c>
      <c r="X2962" s="0" t="n">
        <v>56</v>
      </c>
      <c r="Y2962" s="0" t="s">
        <v>53</v>
      </c>
      <c r="Z2962" s="0" t="n">
        <v>5829</v>
      </c>
      <c r="AA2962" s="0" t="s">
        <v>54</v>
      </c>
      <c r="AB2962" s="0" t="s">
        <v>54</v>
      </c>
      <c r="AC2962" s="0" t="n">
        <v>1.6</v>
      </c>
      <c r="AD2962" s="0" t="s">
        <v>7656</v>
      </c>
      <c r="AG2962" s="6" t="n">
        <v>42551</v>
      </c>
      <c r="AH2962" s="0" t="n">
        <v>-18</v>
      </c>
      <c r="AI2962" s="0" t="n">
        <v>-20</v>
      </c>
      <c r="AJ2962" s="6" t="n">
        <v>42551</v>
      </c>
      <c r="AK2962" s="0" t="n">
        <v>1.6</v>
      </c>
      <c r="AL2962" s="6" t="n">
        <v>42551</v>
      </c>
      <c r="AM2962" s="0" t="n">
        <v>587</v>
      </c>
      <c r="AN2962" s="0" t="n">
        <v>651</v>
      </c>
      <c r="AO2962" s="0" t="n">
        <v>945</v>
      </c>
      <c r="AP2962" s="0" t="n">
        <v>1.056</v>
      </c>
      <c r="AQ2962" s="0" t="s">
        <v>674</v>
      </c>
      <c r="AR2962" s="0" t="s">
        <v>58</v>
      </c>
      <c r="AS2962" s="0" t="s">
        <v>53</v>
      </c>
      <c r="AT2962" s="0" t="n">
        <v>38</v>
      </c>
      <c r="AU2962" s="0" t="n">
        <v>37</v>
      </c>
      <c r="AX2962" s="0" t="s">
        <v>836</v>
      </c>
    </row>
    <row r="2963" customFormat="false" ht="15" hidden="false" customHeight="false" outlineLevel="0" collapsed="false">
      <c r="A2963" s="0" t="s">
        <v>15569</v>
      </c>
      <c r="B2963" s="0" t="s">
        <v>7898</v>
      </c>
      <c r="C2963" s="0" t="s">
        <v>15570</v>
      </c>
      <c r="E2963" s="1" t="s">
        <v>15570</v>
      </c>
      <c r="G2963" s="5" t="s">
        <v>15570</v>
      </c>
      <c r="H2963" s="5"/>
      <c r="I2963" s="5"/>
      <c r="J2963" s="5"/>
      <c r="K2963" s="5"/>
      <c r="L2963" s="5"/>
      <c r="M2963" s="5"/>
      <c r="N2963" s="5"/>
      <c r="O2963" s="0" t="s">
        <v>15570</v>
      </c>
      <c r="P2963" s="0" t="s">
        <v>15571</v>
      </c>
      <c r="Q2963" s="0" t="s">
        <v>51</v>
      </c>
      <c r="R2963" s="0" t="s">
        <v>52</v>
      </c>
      <c r="S2963" s="0" t="n">
        <v>99</v>
      </c>
      <c r="T2963" s="0" t="n">
        <v>7211</v>
      </c>
      <c r="U2963" s="0" t="n">
        <v>7211</v>
      </c>
      <c r="W2963" s="0" t="s">
        <v>15572</v>
      </c>
      <c r="X2963" s="0" t="n">
        <v>5</v>
      </c>
      <c r="Y2963" s="0" t="s">
        <v>53</v>
      </c>
      <c r="Z2963" s="0" t="n">
        <v>7211</v>
      </c>
      <c r="AA2963" s="0" t="s">
        <v>54</v>
      </c>
      <c r="AB2963" s="0" t="s">
        <v>54</v>
      </c>
      <c r="AC2963" s="0" t="n">
        <v>736</v>
      </c>
      <c r="AD2963" s="0" t="s">
        <v>15573</v>
      </c>
      <c r="AG2963" s="6" t="n">
        <v>42735</v>
      </c>
      <c r="AH2963" s="0" t="n">
        <v>-159</v>
      </c>
      <c r="AI2963" s="0" t="n">
        <v>-167</v>
      </c>
      <c r="AJ2963" s="6" t="n">
        <v>42735</v>
      </c>
      <c r="AK2963" s="0" t="n">
        <v>736</v>
      </c>
      <c r="AL2963" s="6" t="n">
        <v>42735</v>
      </c>
      <c r="AM2963" s="0" t="n">
        <v>358</v>
      </c>
      <c r="AN2963" s="0" t="n">
        <v>377</v>
      </c>
      <c r="AO2963" s="0" t="n">
        <v>3.477</v>
      </c>
      <c r="AP2963" s="0" t="n">
        <v>3.885</v>
      </c>
      <c r="AQ2963" s="0" t="s">
        <v>674</v>
      </c>
      <c r="AR2963" s="0" t="s">
        <v>58</v>
      </c>
      <c r="AS2963" s="0" t="s">
        <v>53</v>
      </c>
      <c r="AT2963" s="0" t="n">
        <v>4</v>
      </c>
      <c r="AU2963" s="0" t="n">
        <v>3</v>
      </c>
      <c r="AV2963" s="0" t="s">
        <v>15574</v>
      </c>
      <c r="AX2963" s="0" t="s">
        <v>836</v>
      </c>
    </row>
    <row r="2964" customFormat="false" ht="15" hidden="false" customHeight="false" outlineLevel="0" collapsed="false">
      <c r="A2964" s="0" t="s">
        <v>15575</v>
      </c>
      <c r="B2964" s="0" t="s">
        <v>7898</v>
      </c>
      <c r="C2964" s="0" t="s">
        <v>15576</v>
      </c>
      <c r="E2964" s="1" t="s">
        <v>15576</v>
      </c>
      <c r="G2964" s="5" t="s">
        <v>15576</v>
      </c>
      <c r="H2964" s="5"/>
      <c r="I2964" s="5"/>
      <c r="J2964" s="5"/>
      <c r="K2964" s="5"/>
      <c r="L2964" s="5"/>
      <c r="M2964" s="5"/>
      <c r="N2964" s="5" t="s">
        <v>15577</v>
      </c>
      <c r="O2964" s="0" t="s">
        <v>15576</v>
      </c>
      <c r="P2964" s="0" t="s">
        <v>15578</v>
      </c>
      <c r="Q2964" s="0" t="s">
        <v>51</v>
      </c>
      <c r="R2964" s="0" t="s">
        <v>52</v>
      </c>
      <c r="S2964" s="0" t="n">
        <v>4.814</v>
      </c>
      <c r="T2964" s="0" t="n">
        <v>2030</v>
      </c>
      <c r="U2964" s="0" t="n">
        <v>2030</v>
      </c>
      <c r="V2964" s="0" t="n">
        <v>1920</v>
      </c>
      <c r="X2964" s="0" t="n">
        <v>904</v>
      </c>
      <c r="Y2964" s="0" t="s">
        <v>53</v>
      </c>
      <c r="Z2964" s="0" t="n">
        <v>2030</v>
      </c>
      <c r="AA2964" s="0" t="s">
        <v>54</v>
      </c>
      <c r="AB2964" s="0" t="s">
        <v>54</v>
      </c>
      <c r="AC2964" s="0" t="n">
        <v>13.394</v>
      </c>
      <c r="AD2964" s="0" t="s">
        <v>15579</v>
      </c>
      <c r="AG2964" s="6" t="n">
        <v>42521</v>
      </c>
      <c r="AH2964" s="0" t="n">
        <v>318</v>
      </c>
      <c r="AI2964" s="0" t="n">
        <v>355</v>
      </c>
      <c r="AJ2964" s="6" t="n">
        <v>42521</v>
      </c>
      <c r="AK2964" s="0" t="n">
        <v>13.394</v>
      </c>
      <c r="AL2964" s="6" t="n">
        <v>42521</v>
      </c>
      <c r="AM2964" s="0" t="n">
        <v>4.272</v>
      </c>
      <c r="AN2964" s="0" t="n">
        <v>4.765</v>
      </c>
      <c r="AO2964" s="0" t="n">
        <v>6.465</v>
      </c>
      <c r="AP2964" s="0" t="n">
        <v>7.224</v>
      </c>
      <c r="AQ2964" s="0" t="s">
        <v>831</v>
      </c>
      <c r="AR2964" s="0" t="s">
        <v>58</v>
      </c>
      <c r="AS2964" s="0" t="s">
        <v>53</v>
      </c>
      <c r="AT2964" s="0" t="n">
        <v>496</v>
      </c>
      <c r="AU2964" s="0" t="n">
        <v>512</v>
      </c>
      <c r="AX2964" s="0" t="s">
        <v>836</v>
      </c>
    </row>
    <row r="2965" customFormat="false" ht="15" hidden="false" customHeight="false" outlineLevel="0" collapsed="false">
      <c r="A2965" s="0" t="s">
        <v>15580</v>
      </c>
      <c r="B2965" s="0" t="s">
        <v>7898</v>
      </c>
      <c r="C2965" s="0" t="s">
        <v>15581</v>
      </c>
      <c r="E2965" s="1" t="s">
        <v>15581</v>
      </c>
      <c r="G2965" s="5" t="s">
        <v>15581</v>
      </c>
      <c r="H2965" s="5" t="s">
        <v>15582</v>
      </c>
      <c r="I2965" s="5"/>
      <c r="J2965" s="5"/>
      <c r="K2965" s="5"/>
      <c r="L2965" s="5"/>
      <c r="M2965" s="5"/>
      <c r="N2965" s="5"/>
      <c r="O2965" s="0" t="s">
        <v>15581</v>
      </c>
      <c r="P2965" s="0" t="s">
        <v>15583</v>
      </c>
      <c r="Q2965" s="0" t="s">
        <v>51</v>
      </c>
      <c r="R2965" s="0" t="s">
        <v>52</v>
      </c>
      <c r="S2965" s="0" t="n">
        <v>3</v>
      </c>
      <c r="T2965" s="0" t="n">
        <v>2660</v>
      </c>
      <c r="U2965" s="0" t="n">
        <v>2660</v>
      </c>
      <c r="V2965" s="0" t="n">
        <v>3250</v>
      </c>
      <c r="X2965" s="0" t="n">
        <v>1</v>
      </c>
      <c r="Y2965" s="0" t="s">
        <v>77</v>
      </c>
      <c r="Z2965" s="0" t="n">
        <v>3250</v>
      </c>
      <c r="AA2965" s="0" t="s">
        <v>54</v>
      </c>
      <c r="AB2965" s="0" t="s">
        <v>54</v>
      </c>
      <c r="AC2965" s="0" t="n">
        <v>175</v>
      </c>
      <c r="AD2965" s="0" t="s">
        <v>15584</v>
      </c>
      <c r="AE2965" s="0" t="s">
        <v>15585</v>
      </c>
      <c r="AF2965" s="0" t="s">
        <v>56</v>
      </c>
      <c r="AG2965" s="0" t="s">
        <v>56</v>
      </c>
      <c r="AI2965" s="0" t="n">
        <v>175</v>
      </c>
      <c r="AJ2965" s="0" t="n">
        <v>2017</v>
      </c>
      <c r="AK2965" s="0" t="s">
        <v>56</v>
      </c>
      <c r="AL2965" s="0" t="s">
        <v>56</v>
      </c>
      <c r="AM2965" s="0" t="n">
        <v>66</v>
      </c>
      <c r="AN2965" s="0" t="n">
        <v>74</v>
      </c>
      <c r="AO2965" s="0" t="s">
        <v>674</v>
      </c>
      <c r="AP2965" s="0" t="s">
        <v>58</v>
      </c>
      <c r="AQ2965" s="0" t="s">
        <v>77</v>
      </c>
      <c r="AR2965" s="0" t="n">
        <v>2</v>
      </c>
      <c r="AS2965" s="0" t="n">
        <v>1</v>
      </c>
      <c r="AV2965" s="0" t="s">
        <v>836</v>
      </c>
    </row>
    <row r="2966" customFormat="false" ht="15" hidden="false" customHeight="false" outlineLevel="0" collapsed="false">
      <c r="A2966" s="0" t="s">
        <v>15586</v>
      </c>
      <c r="B2966" s="0" t="s">
        <v>7898</v>
      </c>
      <c r="C2966" s="0" t="s">
        <v>15587</v>
      </c>
      <c r="E2966" s="1" t="s">
        <v>15587</v>
      </c>
      <c r="G2966" s="5" t="s">
        <v>15587</v>
      </c>
      <c r="H2966" s="5" t="s">
        <v>15588</v>
      </c>
      <c r="I2966" s="5"/>
      <c r="J2966" s="5"/>
      <c r="K2966" s="5"/>
      <c r="L2966" s="5"/>
      <c r="M2966" s="5"/>
      <c r="N2966" s="5"/>
      <c r="O2966" s="0" t="s">
        <v>14063</v>
      </c>
      <c r="P2966" s="0" t="s">
        <v>14064</v>
      </c>
      <c r="Q2966" s="0" t="s">
        <v>51</v>
      </c>
      <c r="R2966" s="0" t="s">
        <v>52</v>
      </c>
      <c r="S2966" s="0" t="n">
        <v>4.52</v>
      </c>
      <c r="T2966" s="0" t="n">
        <v>1083</v>
      </c>
      <c r="U2966" s="0" t="n">
        <v>1083</v>
      </c>
      <c r="V2966" s="0" t="n">
        <v>4729</v>
      </c>
      <c r="W2966" s="0" t="s">
        <v>15589</v>
      </c>
      <c r="X2966" s="0" t="n">
        <v>82</v>
      </c>
      <c r="Y2966" s="0" t="s">
        <v>67</v>
      </c>
      <c r="Z2966" s="0" t="n">
        <v>7010</v>
      </c>
      <c r="AA2966" s="0" t="s">
        <v>120</v>
      </c>
      <c r="AB2966" s="0" t="s">
        <v>56</v>
      </c>
      <c r="AC2966" s="0" t="n">
        <v>2</v>
      </c>
      <c r="AD2966" s="0" t="s">
        <v>15590</v>
      </c>
      <c r="AG2966" s="6" t="n">
        <v>42273</v>
      </c>
      <c r="AH2966" s="0" t="n">
        <v>445</v>
      </c>
      <c r="AI2966" s="0" t="n">
        <v>498</v>
      </c>
      <c r="AJ2966" s="6" t="n">
        <v>42273</v>
      </c>
      <c r="AK2966" s="0" t="n">
        <v>6</v>
      </c>
      <c r="AL2966" s="6" t="n">
        <v>42273</v>
      </c>
      <c r="AM2966" s="0" t="n">
        <v>3.572</v>
      </c>
      <c r="AN2966" s="0" t="n">
        <v>4.002</v>
      </c>
      <c r="AO2966" s="0" t="n">
        <v>12.586</v>
      </c>
      <c r="AP2966" s="0" t="n">
        <v>13.704</v>
      </c>
      <c r="AQ2966" s="0" t="s">
        <v>189</v>
      </c>
      <c r="AR2966" s="0" t="s">
        <v>189</v>
      </c>
      <c r="AS2966" s="0" t="s">
        <v>67</v>
      </c>
      <c r="AT2966" s="0" t="n">
        <v>427</v>
      </c>
      <c r="AU2966" s="0" t="n">
        <v>21</v>
      </c>
      <c r="AV2966" s="0" t="s">
        <v>15591</v>
      </c>
      <c r="AW2966" s="0" t="s">
        <v>15591</v>
      </c>
      <c r="AX2966" s="0" t="s">
        <v>836</v>
      </c>
    </row>
    <row r="2967" customFormat="false" ht="15" hidden="false" customHeight="false" outlineLevel="0" collapsed="false">
      <c r="A2967" s="0" t="s">
        <v>15592</v>
      </c>
      <c r="B2967" s="0" t="s">
        <v>7898</v>
      </c>
      <c r="C2967" s="0" t="s">
        <v>15593</v>
      </c>
      <c r="E2967" s="1" t="s">
        <v>15593</v>
      </c>
      <c r="G2967" s="5" t="s">
        <v>15593</v>
      </c>
      <c r="H2967" s="5"/>
      <c r="I2967" s="5"/>
      <c r="J2967" s="5"/>
      <c r="K2967" s="5"/>
      <c r="L2967" s="5"/>
      <c r="M2967" s="5"/>
      <c r="N2967" s="5"/>
      <c r="O2967" s="0" t="s">
        <v>6927</v>
      </c>
      <c r="P2967" s="0" t="s">
        <v>6928</v>
      </c>
      <c r="Q2967" s="0" t="s">
        <v>51</v>
      </c>
      <c r="R2967" s="0" t="s">
        <v>52</v>
      </c>
      <c r="S2967" s="0" t="n">
        <v>1.089</v>
      </c>
      <c r="T2967" s="0" t="n">
        <v>2630</v>
      </c>
      <c r="U2967" s="0" t="n">
        <v>2630</v>
      </c>
      <c r="V2967" s="0" t="n">
        <v>6209</v>
      </c>
      <c r="X2967" s="0" t="n">
        <v>77</v>
      </c>
      <c r="Y2967" s="0" t="s">
        <v>67</v>
      </c>
      <c r="Z2967" s="0" t="n">
        <v>6530</v>
      </c>
      <c r="AA2967" s="0" t="s">
        <v>120</v>
      </c>
      <c r="AB2967" s="0" t="s">
        <v>56</v>
      </c>
      <c r="AC2967" s="0" t="n">
        <v>750</v>
      </c>
      <c r="AD2967" s="0" t="s">
        <v>15594</v>
      </c>
      <c r="AG2967" s="6" t="n">
        <v>42004</v>
      </c>
      <c r="AH2967" s="0" t="n">
        <v>59</v>
      </c>
      <c r="AI2967" s="0" t="n">
        <v>71</v>
      </c>
      <c r="AJ2967" s="6" t="n">
        <v>42004</v>
      </c>
      <c r="AK2967" s="0" t="n">
        <v>2.555</v>
      </c>
      <c r="AL2967" s="6" t="n">
        <v>42004</v>
      </c>
      <c r="AM2967" s="0" t="n">
        <v>1.587</v>
      </c>
      <c r="AN2967" s="0" t="n">
        <v>1.926</v>
      </c>
      <c r="AO2967" s="0" t="n">
        <v>2.953</v>
      </c>
      <c r="AP2967" s="0" t="n">
        <v>3.312</v>
      </c>
      <c r="AQ2967" s="0" t="s">
        <v>189</v>
      </c>
      <c r="AR2967" s="0" t="s">
        <v>189</v>
      </c>
      <c r="AS2967" s="0" t="s">
        <v>67</v>
      </c>
      <c r="AT2967" s="0" t="n">
        <v>348</v>
      </c>
      <c r="AU2967" s="0" t="n">
        <v>42</v>
      </c>
      <c r="AX2967" s="0" t="s">
        <v>836</v>
      </c>
    </row>
    <row r="2968" customFormat="false" ht="15" hidden="false" customHeight="false" outlineLevel="0" collapsed="false">
      <c r="A2968" s="0" t="s">
        <v>15595</v>
      </c>
      <c r="B2968" s="0" t="s">
        <v>7898</v>
      </c>
      <c r="C2968" s="0" t="s">
        <v>15596</v>
      </c>
      <c r="E2968" s="1" t="s">
        <v>15596</v>
      </c>
      <c r="G2968" s="5" t="s">
        <v>15596</v>
      </c>
      <c r="H2968" s="5"/>
      <c r="I2968" s="5"/>
      <c r="J2968" s="5"/>
      <c r="K2968" s="5"/>
      <c r="L2968" s="5"/>
      <c r="M2968" s="5"/>
      <c r="N2968" s="5"/>
      <c r="O2968" s="0" t="s">
        <v>15596</v>
      </c>
      <c r="P2968" s="0" t="s">
        <v>15597</v>
      </c>
      <c r="Q2968" s="0" t="s">
        <v>51</v>
      </c>
      <c r="R2968" s="0" t="s">
        <v>52</v>
      </c>
      <c r="S2968" s="0" t="n">
        <v>264</v>
      </c>
      <c r="T2968" s="0" t="n">
        <v>5829</v>
      </c>
      <c r="U2968" s="0" t="n">
        <v>5829</v>
      </c>
      <c r="V2968" s="0" t="n">
        <v>6201</v>
      </c>
      <c r="X2968" s="0" t="n">
        <v>16</v>
      </c>
      <c r="Y2968" s="0" t="s">
        <v>53</v>
      </c>
      <c r="Z2968" s="0" t="n">
        <v>5829</v>
      </c>
      <c r="AA2968" s="0" t="s">
        <v>54</v>
      </c>
      <c r="AB2968" s="0" t="s">
        <v>54</v>
      </c>
      <c r="AC2968" s="0" t="n">
        <v>993</v>
      </c>
      <c r="AD2968" s="0" t="s">
        <v>15598</v>
      </c>
      <c r="AG2968" s="6" t="n">
        <v>42735</v>
      </c>
      <c r="AH2968" s="0" t="n">
        <v>-67</v>
      </c>
      <c r="AI2968" s="0" t="n">
        <v>-70</v>
      </c>
      <c r="AJ2968" s="6" t="n">
        <v>42735</v>
      </c>
      <c r="AK2968" s="0" t="n">
        <v>993</v>
      </c>
      <c r="AL2968" s="6" t="n">
        <v>42735</v>
      </c>
      <c r="AM2968" s="0" t="n">
        <v>388</v>
      </c>
      <c r="AN2968" s="0" t="n">
        <v>409</v>
      </c>
      <c r="AO2968" s="0" t="n">
        <v>1.467</v>
      </c>
      <c r="AP2968" s="0" t="n">
        <v>1.64</v>
      </c>
      <c r="AQ2968" s="0" t="s">
        <v>674</v>
      </c>
      <c r="AR2968" s="0" t="s">
        <v>58</v>
      </c>
      <c r="AS2968" s="0" t="s">
        <v>53</v>
      </c>
      <c r="AT2968" s="0" t="n">
        <v>14</v>
      </c>
      <c r="AU2968" s="0" t="n">
        <v>13</v>
      </c>
      <c r="AX2968" s="0" t="s">
        <v>836</v>
      </c>
    </row>
    <row r="2969" customFormat="false" ht="15" hidden="false" customHeight="false" outlineLevel="0" collapsed="false">
      <c r="A2969" s="0" t="s">
        <v>15599</v>
      </c>
      <c r="B2969" s="0" t="s">
        <v>7898</v>
      </c>
      <c r="C2969" s="0" t="s">
        <v>15600</v>
      </c>
      <c r="E2969" s="1" t="s">
        <v>15600</v>
      </c>
      <c r="G2969" s="5" t="s">
        <v>15600</v>
      </c>
      <c r="H2969" s="5"/>
      <c r="I2969" s="5"/>
      <c r="J2969" s="5"/>
      <c r="K2969" s="5"/>
      <c r="L2969" s="5"/>
      <c r="M2969" s="5"/>
      <c r="N2969" s="5"/>
      <c r="O2969" s="0" t="s">
        <v>15600</v>
      </c>
      <c r="P2969" s="0" t="s">
        <v>15601</v>
      </c>
      <c r="Q2969" s="0" t="s">
        <v>51</v>
      </c>
      <c r="R2969" s="0" t="s">
        <v>52</v>
      </c>
      <c r="S2969" s="0" t="n">
        <v>146</v>
      </c>
      <c r="T2969" s="0" t="n">
        <v>2120</v>
      </c>
      <c r="U2969" s="0" t="n">
        <v>2120</v>
      </c>
      <c r="X2969" s="0" t="n">
        <v>6</v>
      </c>
      <c r="Y2969" s="0" t="s">
        <v>53</v>
      </c>
      <c r="Z2969" s="0" t="n">
        <v>2120</v>
      </c>
      <c r="AA2969" s="0" t="s">
        <v>54</v>
      </c>
      <c r="AB2969" s="0" t="s">
        <v>54</v>
      </c>
      <c r="AC2969" s="0" t="n">
        <v>142</v>
      </c>
      <c r="AD2969" s="0" t="s">
        <v>15602</v>
      </c>
      <c r="AG2969" s="6" t="n">
        <v>42735</v>
      </c>
      <c r="AH2969" s="0" t="n">
        <v>-17</v>
      </c>
      <c r="AI2969" s="0" t="n">
        <v>-18</v>
      </c>
      <c r="AJ2969" s="6" t="n">
        <v>42735</v>
      </c>
      <c r="AK2969" s="0" t="n">
        <v>142</v>
      </c>
      <c r="AL2969" s="6" t="n">
        <v>42735</v>
      </c>
      <c r="AM2969" s="0" t="n">
        <v>200</v>
      </c>
      <c r="AN2969" s="0" t="n">
        <v>210</v>
      </c>
      <c r="AO2969" s="0" t="n">
        <v>632</v>
      </c>
      <c r="AP2969" s="0" t="n">
        <v>706</v>
      </c>
      <c r="AQ2969" s="0" t="s">
        <v>674</v>
      </c>
      <c r="AR2969" s="0" t="s">
        <v>58</v>
      </c>
      <c r="AS2969" s="0" t="s">
        <v>53</v>
      </c>
      <c r="AT2969" s="0" t="n">
        <v>4</v>
      </c>
      <c r="AU2969" s="0" t="n">
        <v>3</v>
      </c>
      <c r="AV2969" s="0" t="s">
        <v>836</v>
      </c>
      <c r="AX2969" s="0" t="s">
        <v>836</v>
      </c>
    </row>
    <row r="2970" customFormat="false" ht="15" hidden="false" customHeight="false" outlineLevel="0" collapsed="false">
      <c r="A2970" s="0" t="s">
        <v>15603</v>
      </c>
      <c r="B2970" s="0" t="s">
        <v>7898</v>
      </c>
      <c r="C2970" s="0" t="s">
        <v>15604</v>
      </c>
      <c r="E2970" s="1" t="s">
        <v>15604</v>
      </c>
      <c r="G2970" s="5" t="s">
        <v>15604</v>
      </c>
      <c r="H2970" s="5"/>
      <c r="I2970" s="5"/>
      <c r="J2970" s="5"/>
      <c r="K2970" s="5"/>
      <c r="L2970" s="5"/>
      <c r="M2970" s="5"/>
      <c r="N2970" s="5"/>
      <c r="O2970" s="0" t="s">
        <v>15604</v>
      </c>
      <c r="P2970" s="0" t="s">
        <v>15605</v>
      </c>
      <c r="Q2970" s="0" t="s">
        <v>51</v>
      </c>
      <c r="R2970" s="0" t="s">
        <v>52</v>
      </c>
      <c r="S2970" s="0" t="n">
        <v>350</v>
      </c>
      <c r="T2970" s="0" t="n">
        <v>2611</v>
      </c>
      <c r="U2970" s="0" t="n">
        <v>2611</v>
      </c>
      <c r="V2970" s="0" t="n">
        <v>2399</v>
      </c>
      <c r="X2970" s="0" t="n">
        <v>21</v>
      </c>
      <c r="Y2970" s="0" t="s">
        <v>128</v>
      </c>
      <c r="Z2970" s="0" t="n">
        <v>2611</v>
      </c>
      <c r="AA2970" s="0" t="s">
        <v>54</v>
      </c>
      <c r="AB2970" s="0" t="s">
        <v>54</v>
      </c>
      <c r="AC2970" s="0" t="n">
        <v>750</v>
      </c>
      <c r="AD2970" s="0" t="s">
        <v>15606</v>
      </c>
      <c r="AE2970" s="0" t="s">
        <v>15607</v>
      </c>
      <c r="AF2970" s="0" t="s">
        <v>56</v>
      </c>
      <c r="AG2970" s="0" t="s">
        <v>56</v>
      </c>
      <c r="AI2970" s="0" t="n">
        <v>750</v>
      </c>
      <c r="AJ2970" s="0" t="n">
        <v>2016</v>
      </c>
      <c r="AK2970" s="0" t="s">
        <v>56</v>
      </c>
      <c r="AL2970" s="0" t="s">
        <v>56</v>
      </c>
      <c r="AM2970" s="0" t="s">
        <v>56</v>
      </c>
      <c r="AN2970" s="0" t="s">
        <v>56</v>
      </c>
      <c r="AO2970" s="0" t="s">
        <v>189</v>
      </c>
      <c r="AP2970" s="0" t="s">
        <v>189</v>
      </c>
      <c r="AQ2970" s="0" t="s">
        <v>128</v>
      </c>
      <c r="AR2970" s="0" t="n">
        <v>21</v>
      </c>
      <c r="AS2970" s="0" t="n">
        <v>21</v>
      </c>
      <c r="AT2970" s="0" t="s">
        <v>15608</v>
      </c>
      <c r="AV2970" s="0" t="s">
        <v>836</v>
      </c>
      <c r="AW2970" s="0" t="s">
        <v>15609</v>
      </c>
    </row>
    <row r="2971" customFormat="false" ht="15" hidden="false" customHeight="false" outlineLevel="0" collapsed="false">
      <c r="A2971" s="0" t="s">
        <v>15610</v>
      </c>
      <c r="B2971" s="0" t="s">
        <v>7898</v>
      </c>
      <c r="C2971" s="0" t="s">
        <v>15611</v>
      </c>
      <c r="E2971" s="1" t="s">
        <v>15611</v>
      </c>
      <c r="G2971" s="5" t="s">
        <v>15611</v>
      </c>
      <c r="H2971" s="5"/>
      <c r="I2971" s="5"/>
      <c r="J2971" s="5"/>
      <c r="K2971" s="5"/>
      <c r="L2971" s="5"/>
      <c r="M2971" s="5"/>
      <c r="N2971" s="5"/>
      <c r="O2971" s="0" t="s">
        <v>15611</v>
      </c>
      <c r="P2971" s="0" t="s">
        <v>15612</v>
      </c>
      <c r="Q2971" s="0" t="s">
        <v>51</v>
      </c>
      <c r="R2971" s="0" t="s">
        <v>52</v>
      </c>
      <c r="S2971" s="0" t="n">
        <v>2.116</v>
      </c>
      <c r="T2971" s="0" t="n">
        <v>2651</v>
      </c>
      <c r="U2971" s="0" t="n">
        <v>2651</v>
      </c>
      <c r="V2971" s="0" t="n">
        <v>2611</v>
      </c>
      <c r="W2971" s="0" t="s">
        <v>15613</v>
      </c>
      <c r="X2971" s="0" t="n">
        <v>207</v>
      </c>
      <c r="Y2971" s="0" t="s">
        <v>53</v>
      </c>
      <c r="Z2971" s="0" t="n">
        <v>2651</v>
      </c>
      <c r="AA2971" s="0" t="s">
        <v>54</v>
      </c>
      <c r="AB2971" s="0" t="s">
        <v>54</v>
      </c>
      <c r="AC2971" s="0" t="n">
        <v>8</v>
      </c>
      <c r="AD2971" s="0" t="s">
        <v>15614</v>
      </c>
      <c r="AG2971" s="6" t="n">
        <v>42736</v>
      </c>
      <c r="AH2971" s="0" t="n">
        <v>222</v>
      </c>
      <c r="AI2971" s="0" t="n">
        <v>234</v>
      </c>
      <c r="AJ2971" s="6" t="n">
        <v>42736</v>
      </c>
      <c r="AK2971" s="0" t="n">
        <v>8</v>
      </c>
      <c r="AL2971" s="6" t="n">
        <v>42736</v>
      </c>
      <c r="AM2971" s="0" t="n">
        <v>4.057</v>
      </c>
      <c r="AN2971" s="0" t="n">
        <v>4.277</v>
      </c>
      <c r="AO2971" s="0" t="n">
        <v>6.707</v>
      </c>
      <c r="AP2971" s="0" t="n">
        <v>7.494</v>
      </c>
      <c r="AQ2971" s="0" t="s">
        <v>831</v>
      </c>
      <c r="AR2971" s="0" t="s">
        <v>58</v>
      </c>
      <c r="AS2971" s="0" t="s">
        <v>53</v>
      </c>
      <c r="AT2971" s="0" t="n">
        <v>119</v>
      </c>
      <c r="AU2971" s="0" t="n">
        <v>118</v>
      </c>
      <c r="AV2971" s="0" t="s">
        <v>15615</v>
      </c>
      <c r="AX2971" s="0" t="s">
        <v>836</v>
      </c>
    </row>
    <row r="2972" customFormat="false" ht="15" hidden="false" customHeight="false" outlineLevel="0" collapsed="false">
      <c r="A2972" s="0" t="s">
        <v>15616</v>
      </c>
      <c r="B2972" s="0" t="s">
        <v>7898</v>
      </c>
      <c r="C2972" s="0" t="s">
        <v>15617</v>
      </c>
      <c r="E2972" s="1" t="s">
        <v>15617</v>
      </c>
      <c r="G2972" s="5" t="s">
        <v>15617</v>
      </c>
      <c r="H2972" s="5"/>
      <c r="I2972" s="5"/>
      <c r="J2972" s="5"/>
      <c r="K2972" s="5"/>
      <c r="L2972" s="5"/>
      <c r="M2972" s="5"/>
      <c r="N2972" s="5"/>
      <c r="O2972" s="0" t="s">
        <v>15617</v>
      </c>
      <c r="P2972" s="0" t="s">
        <v>15618</v>
      </c>
      <c r="Q2972" s="0" t="s">
        <v>51</v>
      </c>
      <c r="R2972" s="0" t="s">
        <v>52</v>
      </c>
      <c r="S2972" s="0" t="n">
        <v>18.274</v>
      </c>
      <c r="T2972" s="0" t="n">
        <v>2651</v>
      </c>
      <c r="U2972" s="0" t="n">
        <v>2651</v>
      </c>
      <c r="V2972" s="0" t="n">
        <v>2120</v>
      </c>
      <c r="W2972" s="0" t="s">
        <v>15619</v>
      </c>
      <c r="X2972" s="0" t="n">
        <v>999</v>
      </c>
      <c r="Y2972" s="0" t="s">
        <v>53</v>
      </c>
      <c r="Z2972" s="0" t="n">
        <v>2651</v>
      </c>
      <c r="AA2972" s="0" t="s">
        <v>54</v>
      </c>
      <c r="AB2972" s="0" t="s">
        <v>54</v>
      </c>
      <c r="AC2972" s="0" t="n">
        <v>55</v>
      </c>
      <c r="AD2972" s="0" t="s">
        <v>15614</v>
      </c>
      <c r="AG2972" s="6" t="n">
        <v>42735</v>
      </c>
      <c r="AH2972" s="0" t="n">
        <v>1.918</v>
      </c>
      <c r="AI2972" s="0" t="n">
        <v>2.022</v>
      </c>
      <c r="AJ2972" s="6" t="n">
        <v>42735</v>
      </c>
      <c r="AK2972" s="0" t="n">
        <v>55</v>
      </c>
      <c r="AL2972" s="6" t="n">
        <v>42735</v>
      </c>
      <c r="AM2972" s="0" t="n">
        <v>43.551</v>
      </c>
      <c r="AN2972" s="0" t="n">
        <v>45.908</v>
      </c>
      <c r="AO2972" s="0" t="n">
        <v>60.653</v>
      </c>
      <c r="AP2972" s="0" t="n">
        <v>67.771</v>
      </c>
      <c r="AQ2972" s="0" t="s">
        <v>831</v>
      </c>
      <c r="AR2972" s="0" t="s">
        <v>58</v>
      </c>
      <c r="AS2972" s="0" t="s">
        <v>53</v>
      </c>
      <c r="AT2972" s="0" t="n">
        <v>1310</v>
      </c>
      <c r="AU2972" s="0" t="n">
        <v>1.321</v>
      </c>
      <c r="AV2972" s="0" t="s">
        <v>836</v>
      </c>
      <c r="AX2972" s="0" t="s">
        <v>836</v>
      </c>
    </row>
    <row r="2973" customFormat="false" ht="15" hidden="false" customHeight="false" outlineLevel="0" collapsed="false">
      <c r="A2973" s="0" t="s">
        <v>15620</v>
      </c>
      <c r="B2973" s="0" t="s">
        <v>7898</v>
      </c>
      <c r="C2973" s="0" t="s">
        <v>15621</v>
      </c>
      <c r="E2973" s="1" t="s">
        <v>15621</v>
      </c>
      <c r="G2973" s="5" t="s">
        <v>15621</v>
      </c>
      <c r="H2973" s="5"/>
      <c r="I2973" s="5"/>
      <c r="J2973" s="5"/>
      <c r="K2973" s="5"/>
      <c r="L2973" s="5"/>
      <c r="M2973" s="5"/>
      <c r="N2973" s="5"/>
      <c r="O2973" s="0" t="s">
        <v>15621</v>
      </c>
      <c r="P2973" s="0" t="s">
        <v>15622</v>
      </c>
      <c r="Q2973" s="0" t="s">
        <v>51</v>
      </c>
      <c r="R2973" s="0" t="s">
        <v>52</v>
      </c>
      <c r="S2973" s="0" t="n">
        <v>2.411</v>
      </c>
      <c r="T2973" s="0" t="n">
        <v>2059</v>
      </c>
      <c r="U2973" s="0" t="n">
        <v>2059</v>
      </c>
      <c r="V2973" s="0" t="n">
        <v>2013</v>
      </c>
      <c r="W2973" s="0" t="s">
        <v>15623</v>
      </c>
      <c r="X2973" s="0" t="n">
        <v>270</v>
      </c>
      <c r="Y2973" s="0" t="s">
        <v>53</v>
      </c>
      <c r="Z2973" s="0" t="n">
        <v>2059</v>
      </c>
      <c r="AA2973" s="0" t="s">
        <v>54</v>
      </c>
      <c r="AB2973" s="0" t="s">
        <v>54</v>
      </c>
      <c r="AC2973" s="0" t="n">
        <v>4.3</v>
      </c>
      <c r="AD2973" s="0" t="s">
        <v>15624</v>
      </c>
      <c r="AG2973" s="6" t="n">
        <v>42643</v>
      </c>
      <c r="AH2973" s="0" t="n">
        <v>134</v>
      </c>
      <c r="AI2973" s="0" t="n">
        <v>149</v>
      </c>
      <c r="AJ2973" s="6" t="n">
        <v>42643</v>
      </c>
      <c r="AK2973" s="0" t="n">
        <v>4.3</v>
      </c>
      <c r="AL2973" s="6" t="n">
        <v>42643</v>
      </c>
      <c r="AM2973" s="0" t="n">
        <v>2.719</v>
      </c>
      <c r="AN2973" s="0" t="n">
        <v>3.035</v>
      </c>
      <c r="AO2973" s="0" t="n">
        <v>2.937</v>
      </c>
      <c r="AP2973" s="0" t="n">
        <v>3.281</v>
      </c>
      <c r="AQ2973" s="0" t="s">
        <v>831</v>
      </c>
      <c r="AR2973" s="0" t="s">
        <v>58</v>
      </c>
      <c r="AS2973" s="0" t="s">
        <v>53</v>
      </c>
      <c r="AT2973" s="0" t="n">
        <v>140</v>
      </c>
      <c r="AU2973" s="0" t="n">
        <v>140</v>
      </c>
      <c r="AV2973" s="0" t="s">
        <v>15625</v>
      </c>
      <c r="AX2973" s="0" t="s">
        <v>836</v>
      </c>
      <c r="AY2973" s="0" t="s">
        <v>15626</v>
      </c>
    </row>
    <row r="2974" customFormat="false" ht="15" hidden="false" customHeight="false" outlineLevel="0" collapsed="false">
      <c r="A2974" s="0" t="s">
        <v>15627</v>
      </c>
      <c r="B2974" s="0" t="s">
        <v>7898</v>
      </c>
      <c r="C2974" s="0" t="s">
        <v>15628</v>
      </c>
      <c r="E2974" s="1" t="s">
        <v>15628</v>
      </c>
      <c r="G2974" s="5" t="s">
        <v>15628</v>
      </c>
      <c r="H2974" s="5"/>
      <c r="I2974" s="5"/>
      <c r="J2974" s="5"/>
      <c r="K2974" s="5"/>
      <c r="L2974" s="5"/>
      <c r="M2974" s="5"/>
      <c r="N2974" s="5"/>
      <c r="O2974" s="0" t="s">
        <v>15628</v>
      </c>
      <c r="P2974" s="0" t="s">
        <v>15629</v>
      </c>
      <c r="Q2974" s="0" t="s">
        <v>51</v>
      </c>
      <c r="R2974" s="0" t="s">
        <v>52</v>
      </c>
      <c r="S2974" s="0" t="n">
        <v>1.753</v>
      </c>
      <c r="T2974" s="0" t="n">
        <v>2651</v>
      </c>
      <c r="U2974" s="0" t="n">
        <v>2651</v>
      </c>
      <c r="V2974" s="0" t="n">
        <v>2651</v>
      </c>
      <c r="X2974" s="0" t="n">
        <v>120</v>
      </c>
      <c r="Y2974" s="0" t="s">
        <v>53</v>
      </c>
      <c r="Z2974" s="0" t="n">
        <v>2651</v>
      </c>
      <c r="AA2974" s="0" t="s">
        <v>54</v>
      </c>
      <c r="AB2974" s="0" t="s">
        <v>54</v>
      </c>
      <c r="AC2974" s="0" t="n">
        <v>4.3</v>
      </c>
      <c r="AD2974" s="0" t="s">
        <v>15630</v>
      </c>
      <c r="AG2974" s="6" t="n">
        <v>42735</v>
      </c>
      <c r="AH2974" s="0" t="n">
        <v>-41</v>
      </c>
      <c r="AI2974" s="0" t="n">
        <v>-43</v>
      </c>
      <c r="AJ2974" s="6" t="n">
        <v>42735</v>
      </c>
      <c r="AK2974" s="0" t="n">
        <v>4.3</v>
      </c>
      <c r="AL2974" s="6" t="n">
        <v>42735</v>
      </c>
      <c r="AM2974" s="0" t="n">
        <v>2.621</v>
      </c>
      <c r="AN2974" s="0" t="n">
        <v>2.762</v>
      </c>
      <c r="AO2974" s="0" t="n">
        <v>5.689</v>
      </c>
      <c r="AP2974" s="0" t="n">
        <v>6.356</v>
      </c>
      <c r="AQ2974" s="0" t="s">
        <v>831</v>
      </c>
      <c r="AR2974" s="0" t="s">
        <v>58</v>
      </c>
      <c r="AS2974" s="0" t="s">
        <v>53</v>
      </c>
      <c r="AT2974" s="0" t="n">
        <v>57</v>
      </c>
      <c r="AU2974" s="0" t="n">
        <v>58</v>
      </c>
      <c r="AV2974" s="0" t="s">
        <v>15631</v>
      </c>
      <c r="AX2974" s="0" t="s">
        <v>836</v>
      </c>
    </row>
    <row r="2975" customFormat="false" ht="15" hidden="false" customHeight="false" outlineLevel="0" collapsed="false">
      <c r="A2975" s="0" t="s">
        <v>15632</v>
      </c>
      <c r="B2975" s="0" t="s">
        <v>7898</v>
      </c>
      <c r="C2975" s="0" t="s">
        <v>15633</v>
      </c>
      <c r="E2975" s="1" t="s">
        <v>15633</v>
      </c>
      <c r="G2975" s="5" t="s">
        <v>15633</v>
      </c>
      <c r="H2975" s="5"/>
      <c r="I2975" s="5"/>
      <c r="J2975" s="5"/>
      <c r="K2975" s="5"/>
      <c r="L2975" s="5"/>
      <c r="M2975" s="5"/>
      <c r="N2975" s="5"/>
      <c r="O2975" s="0" t="s">
        <v>15633</v>
      </c>
      <c r="P2975" s="0" t="s">
        <v>15634</v>
      </c>
      <c r="Q2975" s="0" t="s">
        <v>51</v>
      </c>
      <c r="R2975" s="0" t="s">
        <v>52</v>
      </c>
      <c r="S2975" s="0" t="n">
        <v>1.295</v>
      </c>
      <c r="T2975" s="0" t="n">
        <v>2651</v>
      </c>
      <c r="U2975" s="0" t="n">
        <v>2651</v>
      </c>
      <c r="V2975" s="0" t="n">
        <v>2630</v>
      </c>
      <c r="X2975" s="0" t="n">
        <v>118</v>
      </c>
      <c r="Y2975" s="0" t="s">
        <v>53</v>
      </c>
      <c r="Z2975" s="0" t="n">
        <v>2651</v>
      </c>
      <c r="AA2975" s="0" t="s">
        <v>54</v>
      </c>
      <c r="AB2975" s="0" t="s">
        <v>54</v>
      </c>
      <c r="AC2975" s="0" t="n">
        <v>4.667</v>
      </c>
      <c r="AD2975" s="0" t="s">
        <v>15635</v>
      </c>
      <c r="AG2975" s="6" t="n">
        <v>42735</v>
      </c>
      <c r="AH2975" s="0" t="n">
        <v>99</v>
      </c>
      <c r="AI2975" s="0" t="n">
        <v>105</v>
      </c>
      <c r="AJ2975" s="6" t="n">
        <v>42735</v>
      </c>
      <c r="AK2975" s="0" t="n">
        <v>4.667</v>
      </c>
      <c r="AL2975" s="6" t="n">
        <v>42735</v>
      </c>
      <c r="AM2975" s="0" t="n">
        <v>2.099</v>
      </c>
      <c r="AN2975" s="0" t="n">
        <v>2.212</v>
      </c>
      <c r="AO2975" s="0" t="n">
        <v>3.523</v>
      </c>
      <c r="AP2975" s="0" t="n">
        <v>3.936</v>
      </c>
      <c r="AQ2975" s="0" t="s">
        <v>674</v>
      </c>
      <c r="AR2975" s="0" t="s">
        <v>58</v>
      </c>
      <c r="AS2975" s="0" t="s">
        <v>53</v>
      </c>
      <c r="AT2975" s="0" t="n">
        <v>70</v>
      </c>
      <c r="AU2975" s="0" t="n">
        <v>71</v>
      </c>
      <c r="AV2975" s="0" t="s">
        <v>15636</v>
      </c>
      <c r="AX2975" s="0" t="s">
        <v>836</v>
      </c>
      <c r="AY2975" s="0" t="s">
        <v>15637</v>
      </c>
    </row>
    <row r="2976" customFormat="false" ht="15" hidden="false" customHeight="false" outlineLevel="0" collapsed="false">
      <c r="A2976" s="0" t="s">
        <v>15638</v>
      </c>
      <c r="B2976" s="0" t="s">
        <v>7898</v>
      </c>
      <c r="C2976" s="0" t="s">
        <v>15639</v>
      </c>
      <c r="E2976" s="1" t="s">
        <v>15639</v>
      </c>
      <c r="G2976" s="5" t="s">
        <v>15639</v>
      </c>
      <c r="H2976" s="5"/>
      <c r="I2976" s="5"/>
      <c r="J2976" s="5"/>
      <c r="K2976" s="5"/>
      <c r="L2976" s="5"/>
      <c r="M2976" s="5"/>
      <c r="N2976" s="5"/>
      <c r="O2976" s="0" t="s">
        <v>15639</v>
      </c>
      <c r="P2976" s="0" t="s">
        <v>15640</v>
      </c>
      <c r="Q2976" s="0" t="s">
        <v>51</v>
      </c>
      <c r="R2976" s="0" t="s">
        <v>52</v>
      </c>
      <c r="S2976" s="0" t="n">
        <v>3</v>
      </c>
      <c r="T2976" s="0" t="n">
        <v>2611</v>
      </c>
      <c r="U2976" s="0" t="n">
        <v>2611</v>
      </c>
      <c r="V2976" s="0" t="n">
        <v>2611</v>
      </c>
      <c r="X2976" s="0" t="n">
        <v>66</v>
      </c>
      <c r="Y2976" s="0" t="s">
        <v>53</v>
      </c>
      <c r="Z2976" s="0" t="n">
        <v>2611</v>
      </c>
      <c r="AA2976" s="0" t="s">
        <v>54</v>
      </c>
      <c r="AB2976" s="0" t="s">
        <v>54</v>
      </c>
      <c r="AC2976" s="0" t="n">
        <v>7.5</v>
      </c>
      <c r="AD2976" s="0" t="s">
        <v>15641</v>
      </c>
      <c r="AE2976" s="0" t="s">
        <v>15642</v>
      </c>
      <c r="AF2976" s="0" t="s">
        <v>56</v>
      </c>
      <c r="AG2976" s="0" t="s">
        <v>56</v>
      </c>
      <c r="AI2976" s="0" t="n">
        <v>7.5</v>
      </c>
      <c r="AJ2976" s="0" t="n">
        <v>2017</v>
      </c>
      <c r="AK2976" s="0" t="s">
        <v>56</v>
      </c>
      <c r="AL2976" s="0" t="s">
        <v>56</v>
      </c>
      <c r="AM2976" s="0" t="n">
        <v>16.732</v>
      </c>
      <c r="AN2976" s="0" t="n">
        <v>18.696</v>
      </c>
      <c r="AO2976" s="0" t="s">
        <v>674</v>
      </c>
      <c r="AP2976" s="0" t="s">
        <v>58</v>
      </c>
      <c r="AQ2976" s="0" t="s">
        <v>53</v>
      </c>
      <c r="AR2976" s="0" t="n">
        <v>44</v>
      </c>
      <c r="AS2976" s="0" t="n">
        <v>44</v>
      </c>
      <c r="AV2976" s="0" t="s">
        <v>836</v>
      </c>
    </row>
    <row r="2977" customFormat="false" ht="15" hidden="false" customHeight="false" outlineLevel="0" collapsed="false">
      <c r="A2977" s="0" t="s">
        <v>15643</v>
      </c>
      <c r="B2977" s="0" t="s">
        <v>7898</v>
      </c>
      <c r="C2977" s="0" t="s">
        <v>15644</v>
      </c>
      <c r="E2977" s="1" t="s">
        <v>15644</v>
      </c>
      <c r="G2977" s="5" t="s">
        <v>15644</v>
      </c>
      <c r="H2977" s="5"/>
      <c r="I2977" s="5"/>
      <c r="J2977" s="5"/>
      <c r="K2977" s="5"/>
      <c r="L2977" s="5"/>
      <c r="M2977" s="5"/>
      <c r="N2977" s="5"/>
      <c r="O2977" s="0" t="s">
        <v>15644</v>
      </c>
      <c r="P2977" s="0" t="s">
        <v>15645</v>
      </c>
      <c r="Q2977" s="0" t="s">
        <v>51</v>
      </c>
      <c r="R2977" s="0" t="s">
        <v>52</v>
      </c>
      <c r="S2977" s="0" t="n">
        <v>3.421</v>
      </c>
      <c r="T2977" s="0" t="n">
        <v>2611</v>
      </c>
      <c r="U2977" s="0" t="n">
        <v>2611</v>
      </c>
      <c r="V2977" s="0" t="n">
        <v>2630</v>
      </c>
      <c r="X2977" s="0" t="n">
        <v>183</v>
      </c>
      <c r="Y2977" s="0" t="s">
        <v>53</v>
      </c>
      <c r="Z2977" s="0" t="n">
        <v>2611</v>
      </c>
      <c r="AA2977" s="0" t="s">
        <v>54</v>
      </c>
      <c r="AB2977" s="0" t="s">
        <v>54</v>
      </c>
      <c r="AC2977" s="0" t="n">
        <v>10</v>
      </c>
      <c r="AD2977" s="0" t="s">
        <v>15646</v>
      </c>
      <c r="AG2977" s="6" t="n">
        <v>42672</v>
      </c>
      <c r="AH2977" s="0" t="n">
        <v>787</v>
      </c>
      <c r="AI2977" s="0" t="n">
        <v>862</v>
      </c>
      <c r="AJ2977" s="6" t="n">
        <v>42672</v>
      </c>
      <c r="AK2977" s="0" t="n">
        <v>10</v>
      </c>
      <c r="AL2977" s="6" t="n">
        <v>42672</v>
      </c>
      <c r="AM2977" s="0" t="n">
        <v>7.281</v>
      </c>
      <c r="AN2977" s="0" t="n">
        <v>7.97</v>
      </c>
      <c r="AO2977" s="0" t="n">
        <v>26.465</v>
      </c>
      <c r="AP2977" s="0" t="n">
        <v>29.57</v>
      </c>
      <c r="AQ2977" s="0" t="s">
        <v>674</v>
      </c>
      <c r="AR2977" s="0" t="s">
        <v>58</v>
      </c>
      <c r="AS2977" s="0" t="s">
        <v>53</v>
      </c>
      <c r="AT2977" s="0" t="n">
        <v>87</v>
      </c>
      <c r="AU2977" s="0" t="n">
        <v>89</v>
      </c>
      <c r="AX2977" s="0" t="s">
        <v>836</v>
      </c>
      <c r="AY2977" s="0" t="s">
        <v>15647</v>
      </c>
    </row>
    <row r="2978" customFormat="false" ht="15" hidden="false" customHeight="false" outlineLevel="0" collapsed="false">
      <c r="A2978" s="0" t="s">
        <v>15648</v>
      </c>
      <c r="B2978" s="0" t="s">
        <v>7898</v>
      </c>
      <c r="C2978" s="0" t="s">
        <v>15649</v>
      </c>
      <c r="E2978" s="1" t="s">
        <v>15649</v>
      </c>
      <c r="G2978" s="5" t="s">
        <v>15649</v>
      </c>
      <c r="H2978" s="5"/>
      <c r="I2978" s="5"/>
      <c r="J2978" s="5"/>
      <c r="K2978" s="5"/>
      <c r="L2978" s="5"/>
      <c r="M2978" s="5"/>
      <c r="N2978" s="5"/>
      <c r="O2978" s="0" t="s">
        <v>15649</v>
      </c>
      <c r="P2978" s="0" t="s">
        <v>15650</v>
      </c>
      <c r="Q2978" s="0" t="s">
        <v>51</v>
      </c>
      <c r="R2978" s="0" t="s">
        <v>52</v>
      </c>
      <c r="S2978" s="0" t="n">
        <v>509</v>
      </c>
      <c r="T2978" s="0" t="n">
        <v>2651</v>
      </c>
      <c r="U2978" s="0" t="n">
        <v>2651</v>
      </c>
      <c r="V2978" s="0" t="n">
        <v>2651</v>
      </c>
      <c r="X2978" s="0" t="n">
        <v>36</v>
      </c>
      <c r="Y2978" s="0" t="s">
        <v>53</v>
      </c>
      <c r="Z2978" s="0" t="n">
        <v>2651</v>
      </c>
      <c r="AA2978" s="0" t="s">
        <v>54</v>
      </c>
      <c r="AB2978" s="0" t="s">
        <v>54</v>
      </c>
      <c r="AC2978" s="0" t="n">
        <v>1.577</v>
      </c>
      <c r="AD2978" s="0" t="s">
        <v>15651</v>
      </c>
      <c r="AG2978" s="6" t="n">
        <v>42582</v>
      </c>
      <c r="AH2978" s="0" t="n">
        <v>11</v>
      </c>
      <c r="AI2978" s="0" t="n">
        <v>12</v>
      </c>
      <c r="AJ2978" s="6" t="n">
        <v>42582</v>
      </c>
      <c r="AK2978" s="0" t="n">
        <v>1.577</v>
      </c>
      <c r="AL2978" s="6" t="n">
        <v>42582</v>
      </c>
      <c r="AM2978" s="0" t="n">
        <v>570</v>
      </c>
      <c r="AN2978" s="0" t="n">
        <v>633</v>
      </c>
      <c r="AO2978" s="0" t="n">
        <v>770</v>
      </c>
      <c r="AP2978" s="0" t="n">
        <v>860</v>
      </c>
      <c r="AQ2978" s="0" t="s">
        <v>674</v>
      </c>
      <c r="AR2978" s="0" t="s">
        <v>58</v>
      </c>
      <c r="AS2978" s="0" t="s">
        <v>53</v>
      </c>
      <c r="AT2978" s="0" t="n">
        <v>23</v>
      </c>
      <c r="AU2978" s="0" t="n">
        <v>26</v>
      </c>
      <c r="AV2978" s="0" t="s">
        <v>836</v>
      </c>
      <c r="AX2978" s="0" t="s">
        <v>836</v>
      </c>
    </row>
    <row r="2979" customFormat="false" ht="15" hidden="false" customHeight="false" outlineLevel="0" collapsed="false">
      <c r="A2979" s="0" t="s">
        <v>15652</v>
      </c>
      <c r="B2979" s="0" t="s">
        <v>7898</v>
      </c>
      <c r="C2979" s="0" t="s">
        <v>15653</v>
      </c>
      <c r="E2979" s="1" t="s">
        <v>15653</v>
      </c>
      <c r="G2979" s="5" t="s">
        <v>15653</v>
      </c>
      <c r="H2979" s="5"/>
      <c r="I2979" s="5"/>
      <c r="J2979" s="5"/>
      <c r="K2979" s="5"/>
      <c r="L2979" s="5"/>
      <c r="M2979" s="5"/>
      <c r="N2979" s="5"/>
      <c r="O2979" s="0" t="s">
        <v>15653</v>
      </c>
      <c r="P2979" s="0" t="s">
        <v>15654</v>
      </c>
      <c r="Q2979" s="0" t="s">
        <v>51</v>
      </c>
      <c r="R2979" s="0" t="s">
        <v>52</v>
      </c>
      <c r="S2979" s="0" t="n">
        <v>2.984</v>
      </c>
      <c r="T2979" s="0" t="n">
        <v>2611</v>
      </c>
      <c r="U2979" s="0" t="n">
        <v>2611</v>
      </c>
      <c r="W2979" s="0" t="s">
        <v>15655</v>
      </c>
      <c r="X2979" s="0" t="n">
        <v>143</v>
      </c>
      <c r="Y2979" s="0" t="s">
        <v>53</v>
      </c>
      <c r="Z2979" s="0" t="n">
        <v>2611</v>
      </c>
      <c r="AA2979" s="0" t="s">
        <v>54</v>
      </c>
      <c r="AB2979" s="0" t="s">
        <v>54</v>
      </c>
      <c r="AC2979" s="0" t="n">
        <v>5.58</v>
      </c>
      <c r="AD2979" s="0" t="s">
        <v>15656</v>
      </c>
      <c r="AG2979" s="6" t="n">
        <v>42551</v>
      </c>
      <c r="AH2979" s="0" t="n">
        <v>635</v>
      </c>
      <c r="AI2979" s="0" t="n">
        <v>704</v>
      </c>
      <c r="AJ2979" s="6" t="n">
        <v>42551</v>
      </c>
      <c r="AK2979" s="0" t="n">
        <v>5.58</v>
      </c>
      <c r="AL2979" s="6" t="n">
        <v>42551</v>
      </c>
      <c r="AM2979" s="0" t="n">
        <v>4.47</v>
      </c>
      <c r="AN2979" s="0" t="n">
        <v>4.962</v>
      </c>
      <c r="AO2979" s="0" t="n">
        <v>13.471</v>
      </c>
      <c r="AP2979" s="0" t="n">
        <v>15.052</v>
      </c>
      <c r="AQ2979" s="0" t="s">
        <v>674</v>
      </c>
      <c r="AR2979" s="0" t="s">
        <v>58</v>
      </c>
      <c r="AS2979" s="0" t="s">
        <v>53</v>
      </c>
      <c r="AT2979" s="0" t="n">
        <v>77</v>
      </c>
      <c r="AU2979" s="0" t="n">
        <v>80</v>
      </c>
      <c r="AV2979" s="0" t="s">
        <v>1071</v>
      </c>
      <c r="AX2979" s="0" t="s">
        <v>836</v>
      </c>
    </row>
    <row r="2980" customFormat="false" ht="15" hidden="false" customHeight="false" outlineLevel="0" collapsed="false">
      <c r="A2980" s="0" t="s">
        <v>15657</v>
      </c>
      <c r="B2980" s="0" t="s">
        <v>7898</v>
      </c>
      <c r="C2980" s="0" t="s">
        <v>15658</v>
      </c>
      <c r="E2980" s="1" t="s">
        <v>15658</v>
      </c>
      <c r="G2980" s="5" t="s">
        <v>15658</v>
      </c>
      <c r="H2980" s="5"/>
      <c r="I2980" s="5"/>
      <c r="J2980" s="5"/>
      <c r="K2980" s="5"/>
      <c r="L2980" s="5"/>
      <c r="M2980" s="5"/>
      <c r="N2980" s="5"/>
      <c r="O2980" s="0" t="s">
        <v>15658</v>
      </c>
      <c r="P2980" s="0" t="s">
        <v>15659</v>
      </c>
      <c r="Q2980" s="0" t="s">
        <v>51</v>
      </c>
      <c r="R2980" s="0" t="s">
        <v>52</v>
      </c>
      <c r="S2980" s="0" t="n">
        <v>324</v>
      </c>
      <c r="T2980" s="0" t="n">
        <v>2651</v>
      </c>
      <c r="U2980" s="0" t="n">
        <v>2651</v>
      </c>
      <c r="V2980" s="0" t="n">
        <v>2611</v>
      </c>
      <c r="W2980" s="0" t="s">
        <v>15660</v>
      </c>
      <c r="X2980" s="0" t="n">
        <v>77</v>
      </c>
      <c r="Y2980" s="0" t="s">
        <v>53</v>
      </c>
      <c r="Z2980" s="0" t="n">
        <v>2651</v>
      </c>
      <c r="AA2980" s="0" t="s">
        <v>54</v>
      </c>
      <c r="AB2980" s="0" t="s">
        <v>54</v>
      </c>
      <c r="AC2980" s="0" t="n">
        <v>1.676</v>
      </c>
      <c r="AD2980" s="0" t="s">
        <v>15646</v>
      </c>
      <c r="AG2980" s="6" t="n">
        <v>42582</v>
      </c>
      <c r="AH2980" s="0" t="n">
        <v>10</v>
      </c>
      <c r="AI2980" s="0" t="n">
        <v>11</v>
      </c>
      <c r="AJ2980" s="6" t="n">
        <v>42582</v>
      </c>
      <c r="AK2980" s="0" t="n">
        <v>1.676</v>
      </c>
      <c r="AL2980" s="6" t="n">
        <v>42582</v>
      </c>
      <c r="AM2980" s="0" t="n">
        <v>340</v>
      </c>
      <c r="AN2980" s="0" t="n">
        <v>378</v>
      </c>
      <c r="AO2980" s="0" t="n">
        <v>477</v>
      </c>
      <c r="AP2980" s="0" t="n">
        <v>533</v>
      </c>
      <c r="AQ2980" s="0" t="s">
        <v>674</v>
      </c>
      <c r="AR2980" s="0" t="s">
        <v>58</v>
      </c>
      <c r="AS2980" s="0" t="s">
        <v>53</v>
      </c>
      <c r="AT2980" s="0" t="n">
        <v>56</v>
      </c>
      <c r="AU2980" s="0" t="n">
        <v>55</v>
      </c>
      <c r="AX2980" s="0" t="s">
        <v>836</v>
      </c>
      <c r="AY2980" s="0" t="s">
        <v>15661</v>
      </c>
    </row>
    <row r="2981" customFormat="false" ht="15" hidden="false" customHeight="false" outlineLevel="0" collapsed="false">
      <c r="A2981" s="0" t="s">
        <v>15662</v>
      </c>
      <c r="B2981" s="0" t="s">
        <v>7898</v>
      </c>
      <c r="C2981" s="0" t="s">
        <v>15663</v>
      </c>
      <c r="E2981" s="1" t="s">
        <v>15663</v>
      </c>
      <c r="G2981" s="5" t="s">
        <v>15663</v>
      </c>
      <c r="H2981" s="5"/>
      <c r="I2981" s="5"/>
      <c r="J2981" s="5"/>
      <c r="K2981" s="5"/>
      <c r="L2981" s="5"/>
      <c r="M2981" s="5"/>
      <c r="N2981" s="5"/>
      <c r="O2981" s="0" t="s">
        <v>15663</v>
      </c>
      <c r="P2981" s="0" t="s">
        <v>15664</v>
      </c>
      <c r="Q2981" s="0" t="s">
        <v>51</v>
      </c>
      <c r="R2981" s="0" t="s">
        <v>52</v>
      </c>
      <c r="S2981" s="0" t="n">
        <v>8.386</v>
      </c>
      <c r="T2981" s="0" t="n">
        <v>3250</v>
      </c>
      <c r="U2981" s="0" t="n">
        <v>3250</v>
      </c>
      <c r="V2981" s="0" t="n">
        <v>2660</v>
      </c>
      <c r="X2981" s="0" t="n">
        <v>469</v>
      </c>
      <c r="Y2981" s="0" t="s">
        <v>53</v>
      </c>
      <c r="Z2981" s="0" t="n">
        <v>3250</v>
      </c>
      <c r="AA2981" s="0" t="s">
        <v>54</v>
      </c>
      <c r="AB2981" s="0" t="s">
        <v>54</v>
      </c>
      <c r="AC2981" s="0" t="n">
        <v>27</v>
      </c>
      <c r="AD2981" s="0" t="s">
        <v>15665</v>
      </c>
      <c r="AG2981" s="6" t="n">
        <v>42735</v>
      </c>
      <c r="AH2981" s="0" t="n">
        <v>329</v>
      </c>
      <c r="AI2981" s="0" t="n">
        <v>347</v>
      </c>
      <c r="AJ2981" s="6" t="n">
        <v>42735</v>
      </c>
      <c r="AK2981" s="0" t="n">
        <v>27</v>
      </c>
      <c r="AL2981" s="6" t="n">
        <v>42735</v>
      </c>
      <c r="AM2981" s="0" t="n">
        <v>17.167</v>
      </c>
      <c r="AN2981" s="0" t="n">
        <v>18.096</v>
      </c>
      <c r="AO2981" s="0" t="n">
        <v>33.973</v>
      </c>
      <c r="AP2981" s="0" t="n">
        <v>37.96</v>
      </c>
      <c r="AQ2981" s="0" t="s">
        <v>831</v>
      </c>
      <c r="AR2981" s="0" t="s">
        <v>58</v>
      </c>
      <c r="AS2981" s="0" t="s">
        <v>53</v>
      </c>
      <c r="AT2981" s="0" t="n">
        <v>158</v>
      </c>
      <c r="AU2981" s="0" t="n">
        <v>180</v>
      </c>
      <c r="AV2981" s="0" t="s">
        <v>836</v>
      </c>
      <c r="AX2981" s="0" t="s">
        <v>836</v>
      </c>
      <c r="AY2981" s="0" t="s">
        <v>15666</v>
      </c>
    </row>
    <row r="2982" customFormat="false" ht="15" hidden="false" customHeight="false" outlineLevel="0" collapsed="false">
      <c r="A2982" s="0" t="s">
        <v>15667</v>
      </c>
      <c r="B2982" s="0" t="s">
        <v>7898</v>
      </c>
      <c r="C2982" s="0" t="s">
        <v>15668</v>
      </c>
      <c r="E2982" s="1" t="s">
        <v>15668</v>
      </c>
      <c r="G2982" s="5" t="s">
        <v>15668</v>
      </c>
      <c r="H2982" s="5" t="s">
        <v>15669</v>
      </c>
      <c r="I2982" s="5"/>
      <c r="J2982" s="5"/>
      <c r="K2982" s="5"/>
      <c r="L2982" s="5"/>
      <c r="M2982" s="5"/>
      <c r="N2982" s="5"/>
      <c r="O2982" s="0" t="s">
        <v>15668</v>
      </c>
      <c r="P2982" s="0" t="s">
        <v>15670</v>
      </c>
      <c r="Q2982" s="0" t="s">
        <v>51</v>
      </c>
      <c r="R2982" s="0" t="s">
        <v>52</v>
      </c>
      <c r="S2982" s="0" t="n">
        <v>750</v>
      </c>
      <c r="T2982" s="0" t="n">
        <v>2651</v>
      </c>
      <c r="U2982" s="0" t="n">
        <v>2651</v>
      </c>
      <c r="V2982" s="0" t="n">
        <v>2652</v>
      </c>
      <c r="X2982" s="0" t="n">
        <v>51</v>
      </c>
      <c r="Y2982" s="0" t="s">
        <v>53</v>
      </c>
      <c r="Z2982" s="0" t="n">
        <v>2651</v>
      </c>
      <c r="AA2982" s="0" t="s">
        <v>54</v>
      </c>
      <c r="AB2982" s="0" t="s">
        <v>54</v>
      </c>
      <c r="AC2982" s="0" t="n">
        <v>1.5</v>
      </c>
      <c r="AD2982" s="0" t="s">
        <v>15671</v>
      </c>
      <c r="AE2982" s="0" t="s">
        <v>15672</v>
      </c>
      <c r="AF2982" s="0" t="s">
        <v>56</v>
      </c>
      <c r="AG2982" s="0" t="s">
        <v>56</v>
      </c>
      <c r="AI2982" s="0" t="n">
        <v>1.5</v>
      </c>
      <c r="AJ2982" s="0" t="n">
        <v>2017</v>
      </c>
      <c r="AK2982" s="0" t="s">
        <v>56</v>
      </c>
      <c r="AL2982" s="0" t="s">
        <v>56</v>
      </c>
      <c r="AM2982" s="0" t="n">
        <v>7.127</v>
      </c>
      <c r="AN2982" s="0" t="n">
        <v>7.964</v>
      </c>
      <c r="AO2982" s="0" t="s">
        <v>674</v>
      </c>
      <c r="AP2982" s="0" t="s">
        <v>58</v>
      </c>
      <c r="AQ2982" s="0" t="s">
        <v>53</v>
      </c>
      <c r="AR2982" s="0" t="n">
        <v>34</v>
      </c>
      <c r="AS2982" s="0" t="n">
        <v>33</v>
      </c>
      <c r="AT2982" s="0" t="s">
        <v>836</v>
      </c>
      <c r="AU2982" s="0" t="s">
        <v>15673</v>
      </c>
      <c r="AV2982" s="0" t="s">
        <v>836</v>
      </c>
      <c r="AW2982" s="0" t="s">
        <v>15674</v>
      </c>
    </row>
    <row r="2983" customFormat="false" ht="15" hidden="false" customHeight="false" outlineLevel="0" collapsed="false">
      <c r="A2983" s="0" t="s">
        <v>15675</v>
      </c>
      <c r="B2983" s="0" t="s">
        <v>7898</v>
      </c>
      <c r="C2983" s="0" t="s">
        <v>15676</v>
      </c>
      <c r="E2983" s="1" t="s">
        <v>15676</v>
      </c>
      <c r="G2983" s="5" t="s">
        <v>15676</v>
      </c>
      <c r="H2983" s="5"/>
      <c r="I2983" s="5"/>
      <c r="J2983" s="5"/>
      <c r="K2983" s="5"/>
      <c r="L2983" s="5"/>
      <c r="M2983" s="5"/>
      <c r="N2983" s="5"/>
      <c r="O2983" s="0" t="s">
        <v>15676</v>
      </c>
      <c r="P2983" s="0" t="s">
        <v>15677</v>
      </c>
      <c r="Q2983" s="0" t="s">
        <v>51</v>
      </c>
      <c r="R2983" s="0" t="s">
        <v>52</v>
      </c>
      <c r="S2983" s="0" t="n">
        <v>22</v>
      </c>
      <c r="T2983" s="0" t="n">
        <v>2120</v>
      </c>
      <c r="U2983" s="0" t="n">
        <v>2120</v>
      </c>
      <c r="V2983" s="0" t="n">
        <v>7211</v>
      </c>
      <c r="X2983" s="0" t="n">
        <v>6</v>
      </c>
      <c r="Y2983" s="0" t="s">
        <v>53</v>
      </c>
      <c r="Z2983" s="0" t="n">
        <v>2120</v>
      </c>
      <c r="AA2983" s="0" t="s">
        <v>54</v>
      </c>
      <c r="AB2983" s="0" t="s">
        <v>54</v>
      </c>
      <c r="AC2983" s="0" t="n">
        <v>308</v>
      </c>
      <c r="AD2983" s="0" t="s">
        <v>15614</v>
      </c>
      <c r="AG2983" s="6" t="n">
        <v>42735</v>
      </c>
      <c r="AH2983" s="0" t="n">
        <v>-75</v>
      </c>
      <c r="AI2983" s="0" t="n">
        <v>-79</v>
      </c>
      <c r="AJ2983" s="6" t="n">
        <v>42735</v>
      </c>
      <c r="AK2983" s="0" t="n">
        <v>308</v>
      </c>
      <c r="AL2983" s="6" t="n">
        <v>42735</v>
      </c>
      <c r="AM2983" s="0" t="n">
        <v>189</v>
      </c>
      <c r="AN2983" s="0" t="n">
        <v>199</v>
      </c>
      <c r="AO2983" s="0" t="n">
        <v>545</v>
      </c>
      <c r="AP2983" s="0" t="n">
        <v>609</v>
      </c>
      <c r="AQ2983" s="0" t="s">
        <v>674</v>
      </c>
      <c r="AR2983" s="0" t="s">
        <v>58</v>
      </c>
      <c r="AS2983" s="0" t="s">
        <v>53</v>
      </c>
      <c r="AT2983" s="0" t="n">
        <v>5</v>
      </c>
      <c r="AU2983" s="0" t="n">
        <v>4</v>
      </c>
      <c r="AV2983" s="0" t="s">
        <v>15574</v>
      </c>
      <c r="AX2983" s="0" t="s">
        <v>836</v>
      </c>
    </row>
    <row r="2984" customFormat="false" ht="15" hidden="false" customHeight="false" outlineLevel="0" collapsed="false">
      <c r="A2984" s="0" t="s">
        <v>15678</v>
      </c>
      <c r="B2984" s="0" t="s">
        <v>7898</v>
      </c>
      <c r="C2984" s="0" t="s">
        <v>15679</v>
      </c>
      <c r="E2984" s="1" t="s">
        <v>15679</v>
      </c>
      <c r="G2984" s="5" t="s">
        <v>15679</v>
      </c>
      <c r="H2984" s="5"/>
      <c r="I2984" s="5"/>
      <c r="J2984" s="5"/>
      <c r="K2984" s="5"/>
      <c r="L2984" s="5"/>
      <c r="M2984" s="5"/>
      <c r="N2984" s="5"/>
      <c r="O2984" s="0" t="s">
        <v>15679</v>
      </c>
      <c r="P2984" s="0" t="s">
        <v>15680</v>
      </c>
      <c r="Q2984" s="0" t="s">
        <v>51</v>
      </c>
      <c r="R2984" s="0" t="s">
        <v>52</v>
      </c>
      <c r="S2984" s="0" t="n">
        <v>472</v>
      </c>
      <c r="T2984" s="0" t="n">
        <v>6201</v>
      </c>
      <c r="U2984" s="0" t="n">
        <v>6201</v>
      </c>
      <c r="V2984" s="0" t="n">
        <v>6201</v>
      </c>
      <c r="X2984" s="0" t="n">
        <v>66</v>
      </c>
      <c r="Y2984" s="0" t="s">
        <v>53</v>
      </c>
      <c r="Z2984" s="0" t="n">
        <v>6201</v>
      </c>
      <c r="AA2984" s="0" t="s">
        <v>54</v>
      </c>
      <c r="AB2984" s="0" t="s">
        <v>54</v>
      </c>
      <c r="AC2984" s="0" t="n">
        <v>1.396</v>
      </c>
      <c r="AD2984" s="0" t="s">
        <v>15681</v>
      </c>
      <c r="AG2984" s="6" t="n">
        <v>42551</v>
      </c>
      <c r="AH2984" s="0" t="n">
        <v>126</v>
      </c>
      <c r="AI2984" s="0" t="n">
        <v>140</v>
      </c>
      <c r="AJ2984" s="6" t="n">
        <v>42551</v>
      </c>
      <c r="AK2984" s="0" t="n">
        <v>1.396</v>
      </c>
      <c r="AL2984" s="6" t="n">
        <v>42551</v>
      </c>
      <c r="AM2984" s="0" t="n">
        <v>378</v>
      </c>
      <c r="AN2984" s="0" t="n">
        <v>420</v>
      </c>
      <c r="AO2984" s="0" t="n">
        <v>3.711</v>
      </c>
      <c r="AP2984" s="0" t="n">
        <v>4.146</v>
      </c>
      <c r="AQ2984" s="0" t="s">
        <v>674</v>
      </c>
      <c r="AR2984" s="0" t="s">
        <v>58</v>
      </c>
      <c r="AS2984" s="0" t="s">
        <v>53</v>
      </c>
      <c r="AT2984" s="0" t="n">
        <v>40</v>
      </c>
      <c r="AU2984" s="0" t="n">
        <v>40</v>
      </c>
      <c r="AX2984" s="0" t="s">
        <v>836</v>
      </c>
      <c r="AY2984" s="0" t="s">
        <v>15682</v>
      </c>
    </row>
    <row r="2985" customFormat="false" ht="15" hidden="false" customHeight="false" outlineLevel="0" collapsed="false">
      <c r="A2985" s="0" t="s">
        <v>15683</v>
      </c>
      <c r="B2985" s="0" t="s">
        <v>7898</v>
      </c>
      <c r="C2985" s="0" t="s">
        <v>15684</v>
      </c>
      <c r="E2985" s="1" t="s">
        <v>15684</v>
      </c>
      <c r="G2985" s="5" t="s">
        <v>15684</v>
      </c>
      <c r="H2985" s="5"/>
      <c r="I2985" s="5"/>
      <c r="J2985" s="5"/>
      <c r="K2985" s="5"/>
      <c r="L2985" s="5"/>
      <c r="M2985" s="5"/>
      <c r="N2985" s="5"/>
      <c r="O2985" s="0" t="s">
        <v>15684</v>
      </c>
      <c r="P2985" s="0" t="s">
        <v>15685</v>
      </c>
      <c r="Q2985" s="0" t="s">
        <v>51</v>
      </c>
      <c r="R2985" s="0" t="s">
        <v>52</v>
      </c>
      <c r="S2985" s="0" t="n">
        <v>270</v>
      </c>
      <c r="T2985" s="0" t="n">
        <v>2620</v>
      </c>
      <c r="U2985" s="0" t="n">
        <v>2620</v>
      </c>
      <c r="V2985" s="0" t="n">
        <v>2651</v>
      </c>
      <c r="W2985" s="0" t="s">
        <v>15686</v>
      </c>
      <c r="X2985" s="0" t="n">
        <v>42</v>
      </c>
      <c r="Y2985" s="0" t="s">
        <v>53</v>
      </c>
      <c r="Z2985" s="0" t="n">
        <v>2620</v>
      </c>
      <c r="AA2985" s="0" t="s">
        <v>54</v>
      </c>
      <c r="AB2985" s="0" t="s">
        <v>54</v>
      </c>
      <c r="AC2985" s="0" t="n">
        <v>965</v>
      </c>
      <c r="AD2985" s="0" t="s">
        <v>15635</v>
      </c>
      <c r="AG2985" s="6" t="n">
        <v>42551</v>
      </c>
      <c r="AH2985" s="0" t="n">
        <v>18</v>
      </c>
      <c r="AI2985" s="0" t="n">
        <v>20</v>
      </c>
      <c r="AJ2985" s="6" t="n">
        <v>42551</v>
      </c>
      <c r="AK2985" s="0" t="n">
        <v>965</v>
      </c>
      <c r="AL2985" s="6" t="n">
        <v>42551</v>
      </c>
      <c r="AM2985" s="0" t="n">
        <v>663</v>
      </c>
      <c r="AN2985" s="0" t="n">
        <v>736</v>
      </c>
      <c r="AO2985" s="0" t="n">
        <v>1.758</v>
      </c>
      <c r="AP2985" s="0" t="n">
        <v>1.964</v>
      </c>
      <c r="AQ2985" s="0" t="s">
        <v>674</v>
      </c>
      <c r="AR2985" s="0" t="s">
        <v>58</v>
      </c>
      <c r="AS2985" s="0" t="s">
        <v>53</v>
      </c>
      <c r="AT2985" s="0" t="n">
        <v>36</v>
      </c>
      <c r="AU2985" s="0" t="n">
        <v>35</v>
      </c>
      <c r="AV2985" s="0" t="s">
        <v>15574</v>
      </c>
      <c r="AX2985" s="0" t="s">
        <v>836</v>
      </c>
    </row>
    <row r="2986" customFormat="false" ht="15" hidden="false" customHeight="false" outlineLevel="0" collapsed="false">
      <c r="A2986" s="0" t="s">
        <v>15687</v>
      </c>
      <c r="B2986" s="0" t="s">
        <v>7898</v>
      </c>
      <c r="C2986" s="0" t="s">
        <v>15688</v>
      </c>
      <c r="E2986" s="1" t="s">
        <v>15688</v>
      </c>
      <c r="G2986" s="5" t="s">
        <v>15688</v>
      </c>
      <c r="H2986" s="5"/>
      <c r="I2986" s="5"/>
      <c r="J2986" s="5"/>
      <c r="K2986" s="5"/>
      <c r="L2986" s="5"/>
      <c r="M2986" s="5"/>
      <c r="N2986" s="5" t="s">
        <v>15689</v>
      </c>
      <c r="O2986" s="0" t="s">
        <v>15688</v>
      </c>
      <c r="P2986" s="0" t="s">
        <v>15690</v>
      </c>
      <c r="Q2986" s="0" t="s">
        <v>51</v>
      </c>
      <c r="R2986" s="0" t="s">
        <v>52</v>
      </c>
      <c r="S2986" s="0" t="n">
        <v>532</v>
      </c>
      <c r="T2986" s="0" t="n">
        <v>2120</v>
      </c>
      <c r="U2986" s="0" t="n">
        <v>2120</v>
      </c>
      <c r="V2986" s="0" t="n">
        <v>2120</v>
      </c>
      <c r="W2986" s="0" t="s">
        <v>15691</v>
      </c>
      <c r="X2986" s="0" t="n">
        <v>25</v>
      </c>
      <c r="Y2986" s="0" t="s">
        <v>53</v>
      </c>
      <c r="Z2986" s="0" t="n">
        <v>2120</v>
      </c>
      <c r="AA2986" s="0" t="s">
        <v>54</v>
      </c>
      <c r="AB2986" s="0" t="s">
        <v>54</v>
      </c>
      <c r="AC2986" s="0" t="n">
        <v>545</v>
      </c>
      <c r="AD2986" s="0" t="s">
        <v>15614</v>
      </c>
      <c r="AG2986" s="6" t="n">
        <v>42735</v>
      </c>
      <c r="AH2986" s="0" t="n">
        <v>-2</v>
      </c>
      <c r="AI2986" s="0" t="n">
        <v>-2</v>
      </c>
      <c r="AJ2986" s="6" t="n">
        <v>42735</v>
      </c>
      <c r="AK2986" s="0" t="n">
        <v>545</v>
      </c>
      <c r="AL2986" s="6" t="n">
        <v>42735</v>
      </c>
      <c r="AM2986" s="0" t="n">
        <v>2.351</v>
      </c>
      <c r="AN2986" s="0" t="n">
        <v>2.478</v>
      </c>
      <c r="AO2986" s="0" t="n">
        <v>576</v>
      </c>
      <c r="AP2986" s="0" t="n">
        <v>643</v>
      </c>
      <c r="AQ2986" s="0" t="s">
        <v>674</v>
      </c>
      <c r="AR2986" s="0" t="s">
        <v>58</v>
      </c>
      <c r="AS2986" s="0" t="s">
        <v>53</v>
      </c>
      <c r="AT2986" s="0" t="n">
        <v>21</v>
      </c>
      <c r="AU2986" s="0" t="n">
        <v>21</v>
      </c>
      <c r="AX2986" s="0" t="s">
        <v>836</v>
      </c>
    </row>
    <row r="2987" customFormat="false" ht="15" hidden="false" customHeight="false" outlineLevel="0" collapsed="false">
      <c r="A2987" s="0" t="s">
        <v>15692</v>
      </c>
      <c r="B2987" s="0" t="s">
        <v>7898</v>
      </c>
      <c r="C2987" s="0" t="s">
        <v>15693</v>
      </c>
      <c r="E2987" s="1" t="s">
        <v>15693</v>
      </c>
      <c r="G2987" s="5" t="s">
        <v>15693</v>
      </c>
      <c r="H2987" s="5"/>
      <c r="I2987" s="5"/>
      <c r="J2987" s="5"/>
      <c r="K2987" s="5"/>
      <c r="L2987" s="5"/>
      <c r="M2987" s="5"/>
      <c r="N2987" s="5"/>
      <c r="O2987" s="0" t="s">
        <v>15694</v>
      </c>
      <c r="P2987" s="0" t="s">
        <v>15695</v>
      </c>
      <c r="Q2987" s="0" t="s">
        <v>51</v>
      </c>
      <c r="R2987" s="0" t="s">
        <v>52</v>
      </c>
      <c r="S2987" s="0" t="n">
        <v>200</v>
      </c>
      <c r="T2987" s="0" t="n">
        <v>2611</v>
      </c>
      <c r="U2987" s="0" t="n">
        <v>2611</v>
      </c>
      <c r="V2987" s="0" t="n">
        <v>2611</v>
      </c>
      <c r="X2987" s="0" t="n">
        <v>30</v>
      </c>
      <c r="Y2987" s="0" t="s">
        <v>67</v>
      </c>
      <c r="Z2987" s="0" t="s">
        <v>120</v>
      </c>
      <c r="AA2987" s="0" t="s">
        <v>15696</v>
      </c>
      <c r="AB2987" s="0" t="s">
        <v>56</v>
      </c>
      <c r="AC2987" s="0" t="s">
        <v>120</v>
      </c>
      <c r="AD2987" s="0" t="s">
        <v>15635</v>
      </c>
      <c r="AG2987" s="6" t="n">
        <v>42735</v>
      </c>
      <c r="AH2987" s="0" t="n">
        <v>-6</v>
      </c>
      <c r="AI2987" s="0" t="n">
        <v>-6</v>
      </c>
      <c r="AJ2987" s="6" t="n">
        <v>42735</v>
      </c>
      <c r="AK2987" s="0" t="n">
        <v>971</v>
      </c>
      <c r="AL2987" s="6" t="n">
        <v>42735</v>
      </c>
      <c r="AM2987" s="0" t="n">
        <v>146</v>
      </c>
      <c r="AN2987" s="0" t="n">
        <v>154</v>
      </c>
      <c r="AO2987" s="0" t="n">
        <v>459</v>
      </c>
      <c r="AP2987" s="0" t="n">
        <v>513</v>
      </c>
      <c r="AQ2987" s="0" t="s">
        <v>674</v>
      </c>
      <c r="AR2987" s="0" t="s">
        <v>58</v>
      </c>
      <c r="AS2987" s="0" t="s">
        <v>67</v>
      </c>
      <c r="AT2987" s="0" t="n">
        <v>27</v>
      </c>
      <c r="AU2987" s="0" t="n">
        <v>21</v>
      </c>
      <c r="AV2987" s="0" t="s">
        <v>15697</v>
      </c>
      <c r="AX2987" s="0" t="s">
        <v>836</v>
      </c>
    </row>
    <row r="2988" customFormat="false" ht="15" hidden="false" customHeight="false" outlineLevel="0" collapsed="false">
      <c r="A2988" s="0" t="s">
        <v>15698</v>
      </c>
      <c r="B2988" s="0" t="s">
        <v>7898</v>
      </c>
      <c r="C2988" s="0" t="s">
        <v>15699</v>
      </c>
      <c r="E2988" s="1" t="s">
        <v>15699</v>
      </c>
      <c r="G2988" s="5" t="s">
        <v>15699</v>
      </c>
      <c r="H2988" s="5"/>
      <c r="I2988" s="5"/>
      <c r="J2988" s="5"/>
      <c r="K2988" s="5"/>
      <c r="L2988" s="5"/>
      <c r="M2988" s="5"/>
      <c r="N2988" s="5"/>
      <c r="O2988" s="0" t="s">
        <v>15699</v>
      </c>
      <c r="P2988" s="0" t="s">
        <v>15700</v>
      </c>
      <c r="Q2988" s="0" t="s">
        <v>51</v>
      </c>
      <c r="R2988" s="0" t="s">
        <v>52</v>
      </c>
      <c r="S2988" s="0" t="n">
        <v>445</v>
      </c>
      <c r="T2988" s="0" t="n">
        <v>3250</v>
      </c>
      <c r="U2988" s="0" t="n">
        <v>3250</v>
      </c>
      <c r="V2988" s="0" t="n">
        <v>2660</v>
      </c>
      <c r="X2988" s="0" t="n">
        <v>21</v>
      </c>
      <c r="Y2988" s="0" t="s">
        <v>53</v>
      </c>
      <c r="Z2988" s="0" t="n">
        <v>3250</v>
      </c>
      <c r="AA2988" s="0" t="s">
        <v>54</v>
      </c>
      <c r="AB2988" s="0" t="s">
        <v>54</v>
      </c>
      <c r="AC2988" s="0" t="n">
        <v>908</v>
      </c>
      <c r="AD2988" s="0" t="s">
        <v>15701</v>
      </c>
      <c r="AG2988" s="6" t="n">
        <v>42825</v>
      </c>
      <c r="AH2988" s="0" t="n">
        <v>49</v>
      </c>
      <c r="AI2988" s="0" t="n">
        <v>52</v>
      </c>
      <c r="AJ2988" s="6" t="n">
        <v>42825</v>
      </c>
      <c r="AK2988" s="0" t="n">
        <v>908</v>
      </c>
      <c r="AL2988" s="6" t="n">
        <v>42825</v>
      </c>
      <c r="AM2988" s="0" t="n">
        <v>515</v>
      </c>
      <c r="AN2988" s="0" t="n">
        <v>550</v>
      </c>
      <c r="AO2988" s="0" t="n">
        <v>5.631</v>
      </c>
      <c r="AP2988" s="0" t="n">
        <v>6.291</v>
      </c>
      <c r="AQ2988" s="0" t="s">
        <v>674</v>
      </c>
      <c r="AR2988" s="0" t="s">
        <v>58</v>
      </c>
      <c r="AS2988" s="0" t="s">
        <v>53</v>
      </c>
      <c r="AT2988" s="0" t="n">
        <v>11</v>
      </c>
      <c r="AU2988" s="0" t="n">
        <v>12</v>
      </c>
      <c r="AV2988" s="0" t="s">
        <v>836</v>
      </c>
      <c r="AX2988" s="0" t="s">
        <v>836</v>
      </c>
      <c r="AY2988" s="0" t="s">
        <v>15702</v>
      </c>
    </row>
    <row r="2989" customFormat="false" ht="15" hidden="false" customHeight="false" outlineLevel="0" collapsed="false">
      <c r="A2989" s="0" t="s">
        <v>15703</v>
      </c>
      <c r="B2989" s="0" t="s">
        <v>7898</v>
      </c>
      <c r="C2989" s="0" t="s">
        <v>15704</v>
      </c>
      <c r="E2989" s="1" t="s">
        <v>15704</v>
      </c>
      <c r="G2989" s="5" t="s">
        <v>15704</v>
      </c>
      <c r="H2989" s="5"/>
      <c r="I2989" s="5"/>
      <c r="J2989" s="5"/>
      <c r="K2989" s="5"/>
      <c r="L2989" s="5"/>
      <c r="M2989" s="5"/>
      <c r="N2989" s="5"/>
      <c r="O2989" s="0" t="s">
        <v>15704</v>
      </c>
      <c r="P2989" s="0" t="s">
        <v>15705</v>
      </c>
      <c r="Q2989" s="0" t="s">
        <v>51</v>
      </c>
      <c r="R2989" s="0" t="s">
        <v>52</v>
      </c>
      <c r="S2989" s="0" t="n">
        <v>405</v>
      </c>
      <c r="T2989" s="0" t="n">
        <v>5829</v>
      </c>
      <c r="U2989" s="0" t="n">
        <v>5829</v>
      </c>
      <c r="X2989" s="0" t="n">
        <v>133</v>
      </c>
      <c r="Y2989" s="0" t="s">
        <v>53</v>
      </c>
      <c r="Z2989" s="0" t="n">
        <v>5829</v>
      </c>
      <c r="AA2989" s="0" t="s">
        <v>54</v>
      </c>
      <c r="AB2989" s="0" t="s">
        <v>54</v>
      </c>
      <c r="AC2989" s="0" t="n">
        <v>1.912</v>
      </c>
      <c r="AD2989" s="0" t="s">
        <v>15681</v>
      </c>
      <c r="AG2989" s="6" t="n">
        <v>42704</v>
      </c>
      <c r="AH2989" s="0" t="n">
        <v>-52</v>
      </c>
      <c r="AI2989" s="0" t="n">
        <v>-56</v>
      </c>
      <c r="AJ2989" s="6" t="n">
        <v>42704</v>
      </c>
      <c r="AK2989" s="0" t="n">
        <v>1.912</v>
      </c>
      <c r="AL2989" s="6" t="n">
        <v>42704</v>
      </c>
      <c r="AM2989" s="0" t="n">
        <v>710</v>
      </c>
      <c r="AN2989" s="0" t="n">
        <v>755</v>
      </c>
      <c r="AO2989" s="0" t="n">
        <v>1.306</v>
      </c>
      <c r="AP2989" s="0" t="n">
        <v>1.46</v>
      </c>
      <c r="AQ2989" s="0" t="s">
        <v>674</v>
      </c>
      <c r="AR2989" s="0" t="s">
        <v>58</v>
      </c>
      <c r="AS2989" s="0" t="s">
        <v>53</v>
      </c>
      <c r="AT2989" s="0" t="n">
        <v>99</v>
      </c>
      <c r="AU2989" s="0" t="n">
        <v>98</v>
      </c>
      <c r="AX2989" s="0" t="s">
        <v>836</v>
      </c>
    </row>
    <row r="2990" customFormat="false" ht="15" hidden="false" customHeight="false" outlineLevel="0" collapsed="false">
      <c r="A2990" s="0" t="s">
        <v>15706</v>
      </c>
      <c r="B2990" s="0" t="s">
        <v>7898</v>
      </c>
      <c r="C2990" s="0" t="s">
        <v>15707</v>
      </c>
      <c r="E2990" s="1" t="s">
        <v>15707</v>
      </c>
      <c r="G2990" s="5" t="s">
        <v>15707</v>
      </c>
      <c r="H2990" s="5"/>
      <c r="I2990" s="5"/>
      <c r="J2990" s="5"/>
      <c r="K2990" s="5"/>
      <c r="L2990" s="5"/>
      <c r="M2990" s="5"/>
      <c r="N2990" s="5"/>
      <c r="O2990" s="0" t="s">
        <v>15707</v>
      </c>
      <c r="P2990" s="0" t="s">
        <v>15708</v>
      </c>
      <c r="Q2990" s="0" t="s">
        <v>51</v>
      </c>
      <c r="R2990" s="0" t="s">
        <v>52</v>
      </c>
      <c r="S2990" s="0" t="n">
        <v>2.426</v>
      </c>
      <c r="T2990" s="0" t="n">
        <v>7211</v>
      </c>
      <c r="U2990" s="0" t="n">
        <v>7211</v>
      </c>
      <c r="V2990" s="0" t="n">
        <v>7120</v>
      </c>
      <c r="X2990" s="0" t="n">
        <v>215</v>
      </c>
      <c r="Y2990" s="0" t="s">
        <v>53</v>
      </c>
      <c r="Z2990" s="0" t="n">
        <v>7211</v>
      </c>
      <c r="AA2990" s="0" t="s">
        <v>54</v>
      </c>
      <c r="AB2990" s="0" t="s">
        <v>54</v>
      </c>
      <c r="AC2990" s="0" t="n">
        <v>18.6</v>
      </c>
      <c r="AD2990" s="0" t="s">
        <v>15614</v>
      </c>
      <c r="AG2990" s="6" t="n">
        <v>42551</v>
      </c>
      <c r="AH2990" s="0" t="n">
        <v>140</v>
      </c>
      <c r="AI2990" s="0" t="n">
        <v>155</v>
      </c>
      <c r="AJ2990" s="6" t="n">
        <v>42551</v>
      </c>
      <c r="AK2990" s="0" t="n">
        <v>18.6</v>
      </c>
      <c r="AL2990" s="6" t="n">
        <v>42551</v>
      </c>
      <c r="AM2990" s="0" t="n">
        <v>1.834</v>
      </c>
      <c r="AN2990" s="0" t="n">
        <v>2.036</v>
      </c>
      <c r="AO2990" s="0" t="n">
        <v>3.955</v>
      </c>
      <c r="AP2990" s="0" t="n">
        <v>4.419</v>
      </c>
      <c r="AQ2990" s="0" t="s">
        <v>674</v>
      </c>
      <c r="AR2990" s="0" t="s">
        <v>58</v>
      </c>
      <c r="AS2990" s="0" t="s">
        <v>53</v>
      </c>
      <c r="AT2990" s="0" t="n">
        <v>104</v>
      </c>
      <c r="AU2990" s="0" t="n">
        <v>104</v>
      </c>
      <c r="AX2990" s="0" t="s">
        <v>836</v>
      </c>
      <c r="AY2990" s="0" t="s">
        <v>15709</v>
      </c>
    </row>
    <row r="2991" customFormat="false" ht="15" hidden="false" customHeight="false" outlineLevel="0" collapsed="false">
      <c r="A2991" s="0" t="s">
        <v>15710</v>
      </c>
      <c r="B2991" s="0" t="s">
        <v>7898</v>
      </c>
      <c r="C2991" s="0" t="s">
        <v>15711</v>
      </c>
      <c r="E2991" s="1" t="s">
        <v>15711</v>
      </c>
      <c r="G2991" s="5" t="s">
        <v>15711</v>
      </c>
      <c r="H2991" s="5"/>
      <c r="I2991" s="5"/>
      <c r="J2991" s="5"/>
      <c r="K2991" s="5"/>
      <c r="L2991" s="5"/>
      <c r="M2991" s="5"/>
      <c r="N2991" s="5"/>
      <c r="O2991" s="0" t="s">
        <v>15712</v>
      </c>
      <c r="P2991" s="0" t="s">
        <v>15713</v>
      </c>
      <c r="Q2991" s="0" t="s">
        <v>51</v>
      </c>
      <c r="R2991" s="0" t="s">
        <v>52</v>
      </c>
      <c r="S2991" s="0" t="n">
        <v>750</v>
      </c>
      <c r="T2991" s="0" t="n">
        <v>5829</v>
      </c>
      <c r="U2991" s="0" t="n">
        <v>5829</v>
      </c>
      <c r="V2991" s="0" t="n">
        <v>6209</v>
      </c>
      <c r="X2991" s="0" t="n">
        <v>51</v>
      </c>
      <c r="Y2991" s="0" t="s">
        <v>67</v>
      </c>
      <c r="Z2991" s="0" t="s">
        <v>120</v>
      </c>
      <c r="AA2991" s="0" t="s">
        <v>4540</v>
      </c>
      <c r="AB2991" s="0" t="s">
        <v>56</v>
      </c>
      <c r="AC2991" s="0" t="s">
        <v>120</v>
      </c>
      <c r="AD2991" s="0" t="s">
        <v>6902</v>
      </c>
      <c r="AG2991" s="6" t="n">
        <v>42735</v>
      </c>
      <c r="AH2991" s="0" t="n">
        <v>26</v>
      </c>
      <c r="AI2991" s="0" t="n">
        <v>27</v>
      </c>
      <c r="AJ2991" s="6" t="n">
        <v>42735</v>
      </c>
      <c r="AK2991" s="0" t="n">
        <v>3.908</v>
      </c>
      <c r="AL2991" s="6" t="n">
        <v>42735</v>
      </c>
      <c r="AM2991" s="0" t="n">
        <v>621</v>
      </c>
      <c r="AN2991" s="0" t="n">
        <v>655</v>
      </c>
      <c r="AO2991" s="0" t="n">
        <v>4.142</v>
      </c>
      <c r="AP2991" s="0" t="n">
        <v>4.629</v>
      </c>
      <c r="AQ2991" s="0" t="s">
        <v>674</v>
      </c>
      <c r="AR2991" s="0" t="s">
        <v>58</v>
      </c>
      <c r="AS2991" s="0" t="s">
        <v>67</v>
      </c>
      <c r="AT2991" s="0" t="n">
        <v>39</v>
      </c>
      <c r="AU2991" s="0" t="n">
        <v>34</v>
      </c>
      <c r="AX2991" s="0" t="s">
        <v>836</v>
      </c>
      <c r="AY2991" s="0" t="s">
        <v>15714</v>
      </c>
    </row>
    <row r="2992" customFormat="false" ht="15" hidden="false" customHeight="false" outlineLevel="0" collapsed="false">
      <c r="A2992" s="0" t="s">
        <v>15715</v>
      </c>
      <c r="B2992" s="0" t="s">
        <v>7898</v>
      </c>
      <c r="C2992" s="0" t="s">
        <v>15716</v>
      </c>
      <c r="E2992" s="1" t="s">
        <v>15716</v>
      </c>
      <c r="G2992" s="5" t="s">
        <v>15716</v>
      </c>
      <c r="H2992" s="5"/>
      <c r="I2992" s="5"/>
      <c r="J2992" s="5"/>
      <c r="K2992" s="5"/>
      <c r="L2992" s="5"/>
      <c r="M2992" s="5"/>
      <c r="N2992" s="5"/>
      <c r="O2992" s="0" t="s">
        <v>15716</v>
      </c>
      <c r="P2992" s="0" t="s">
        <v>15717</v>
      </c>
      <c r="Q2992" s="0" t="s">
        <v>51</v>
      </c>
      <c r="R2992" s="0" t="s">
        <v>52</v>
      </c>
      <c r="S2992" s="0" t="n">
        <v>23</v>
      </c>
      <c r="T2992" s="0" t="n">
        <v>2611</v>
      </c>
      <c r="U2992" s="0" t="n">
        <v>2611</v>
      </c>
      <c r="V2992" s="0" t="n">
        <v>2651</v>
      </c>
      <c r="X2992" s="0" t="n">
        <v>16</v>
      </c>
      <c r="Y2992" s="0" t="s">
        <v>53</v>
      </c>
      <c r="Z2992" s="0" t="n">
        <v>2611</v>
      </c>
      <c r="AA2992" s="0" t="s">
        <v>54</v>
      </c>
      <c r="AB2992" s="0" t="s">
        <v>54</v>
      </c>
      <c r="AC2992" s="0" t="n">
        <v>174</v>
      </c>
      <c r="AD2992" s="0" t="s">
        <v>15718</v>
      </c>
      <c r="AG2992" s="6" t="n">
        <v>42735</v>
      </c>
      <c r="AH2992" s="0" t="n">
        <v>-22</v>
      </c>
      <c r="AI2992" s="0" t="n">
        <v>-23</v>
      </c>
      <c r="AJ2992" s="6" t="n">
        <v>42735</v>
      </c>
      <c r="AK2992" s="0" t="n">
        <v>174</v>
      </c>
      <c r="AL2992" s="6" t="n">
        <v>42735</v>
      </c>
      <c r="AM2992" s="0" t="n">
        <v>83</v>
      </c>
      <c r="AN2992" s="0" t="n">
        <v>88</v>
      </c>
      <c r="AO2992" s="0" t="n">
        <v>245</v>
      </c>
      <c r="AP2992" s="0" t="n">
        <v>274</v>
      </c>
      <c r="AQ2992" s="0" t="s">
        <v>674</v>
      </c>
      <c r="AR2992" s="0" t="s">
        <v>58</v>
      </c>
      <c r="AS2992" s="0" t="s">
        <v>53</v>
      </c>
      <c r="AT2992" s="0" t="n">
        <v>13</v>
      </c>
      <c r="AU2992" s="0" t="n">
        <v>13</v>
      </c>
      <c r="AV2992" s="0" t="s">
        <v>15719</v>
      </c>
      <c r="AX2992" s="0" t="s">
        <v>836</v>
      </c>
    </row>
    <row r="2993" customFormat="false" ht="15" hidden="false" customHeight="false" outlineLevel="0" collapsed="false">
      <c r="A2993" s="0" t="s">
        <v>15720</v>
      </c>
      <c r="B2993" s="0" t="s">
        <v>7898</v>
      </c>
      <c r="C2993" s="0" t="s">
        <v>15721</v>
      </c>
      <c r="E2993" s="1" t="s">
        <v>15721</v>
      </c>
      <c r="G2993" s="5" t="s">
        <v>15721</v>
      </c>
      <c r="H2993" s="5" t="s">
        <v>15722</v>
      </c>
      <c r="I2993" s="5" t="s">
        <v>15723</v>
      </c>
      <c r="J2993" s="5"/>
      <c r="K2993" s="5"/>
      <c r="L2993" s="5"/>
      <c r="M2993" s="5"/>
      <c r="N2993" s="5"/>
      <c r="O2993" s="0" t="s">
        <v>15721</v>
      </c>
      <c r="P2993" s="0" t="s">
        <v>15724</v>
      </c>
      <c r="Q2993" s="0" t="s">
        <v>51</v>
      </c>
      <c r="R2993" s="0" t="s">
        <v>52</v>
      </c>
      <c r="S2993" s="0" t="n">
        <v>1.162</v>
      </c>
      <c r="T2993" s="0" t="n">
        <v>6201</v>
      </c>
      <c r="U2993" s="0" t="n">
        <v>6201</v>
      </c>
      <c r="V2993" s="0" t="n">
        <v>6201</v>
      </c>
      <c r="X2993" s="0" t="n">
        <v>144</v>
      </c>
      <c r="Y2993" s="0" t="s">
        <v>53</v>
      </c>
      <c r="Z2993" s="0" t="n">
        <v>6201</v>
      </c>
      <c r="AA2993" s="0" t="s">
        <v>54</v>
      </c>
      <c r="AB2993" s="0" t="s">
        <v>54</v>
      </c>
      <c r="AC2993" s="0" t="n">
        <v>3.113</v>
      </c>
      <c r="AD2993" s="0" t="s">
        <v>15725</v>
      </c>
      <c r="AG2993" s="6" t="n">
        <v>42825</v>
      </c>
      <c r="AH2993" s="0" t="n">
        <v>31</v>
      </c>
      <c r="AI2993" s="0" t="n">
        <v>33</v>
      </c>
      <c r="AJ2993" s="6" t="n">
        <v>42825</v>
      </c>
      <c r="AK2993" s="0" t="n">
        <v>3.113</v>
      </c>
      <c r="AL2993" s="6" t="n">
        <v>42825</v>
      </c>
      <c r="AM2993" s="0" t="n">
        <v>3.369</v>
      </c>
      <c r="AN2993" s="0" t="n">
        <v>3.602</v>
      </c>
      <c r="AO2993" s="0" t="n">
        <v>2.947</v>
      </c>
      <c r="AP2993" s="0" t="n">
        <v>3.293</v>
      </c>
      <c r="AQ2993" s="0" t="s">
        <v>674</v>
      </c>
      <c r="AR2993" s="0" t="s">
        <v>58</v>
      </c>
      <c r="AS2993" s="0" t="s">
        <v>53</v>
      </c>
      <c r="AT2993" s="0" t="n">
        <v>101</v>
      </c>
      <c r="AU2993" s="0" t="n">
        <v>101</v>
      </c>
      <c r="AX2993" s="0" t="s">
        <v>836</v>
      </c>
    </row>
    <row r="2994" customFormat="false" ht="15" hidden="false" customHeight="false" outlineLevel="0" collapsed="false">
      <c r="A2994" s="0" t="s">
        <v>15726</v>
      </c>
      <c r="B2994" s="0" t="s">
        <v>7898</v>
      </c>
      <c r="C2994" s="0" t="s">
        <v>15727</v>
      </c>
      <c r="E2994" s="1" t="s">
        <v>15727</v>
      </c>
      <c r="G2994" s="5" t="s">
        <v>15727</v>
      </c>
      <c r="H2994" s="5"/>
      <c r="I2994" s="5"/>
      <c r="J2994" s="5"/>
      <c r="K2994" s="5"/>
      <c r="L2994" s="5"/>
      <c r="M2994" s="5"/>
      <c r="N2994" s="5"/>
      <c r="O2994" s="0" t="s">
        <v>15727</v>
      </c>
      <c r="P2994" s="0" t="s">
        <v>15728</v>
      </c>
      <c r="Q2994" s="0" t="s">
        <v>51</v>
      </c>
      <c r="R2994" s="0" t="s">
        <v>52</v>
      </c>
      <c r="S2994" s="0" t="n">
        <v>1.141</v>
      </c>
      <c r="T2994" s="0" t="n">
        <v>5829</v>
      </c>
      <c r="U2994" s="0" t="n">
        <v>5829</v>
      </c>
      <c r="V2994" s="0" t="n">
        <v>6201</v>
      </c>
      <c r="W2994" s="0" t="s">
        <v>15729</v>
      </c>
      <c r="X2994" s="0" t="n">
        <v>138</v>
      </c>
      <c r="Y2994" s="0" t="s">
        <v>53</v>
      </c>
      <c r="Z2994" s="0" t="n">
        <v>5829</v>
      </c>
      <c r="AA2994" s="0" t="s">
        <v>54</v>
      </c>
      <c r="AB2994" s="0" t="s">
        <v>54</v>
      </c>
      <c r="AC2994" s="0" t="n">
        <v>5.8</v>
      </c>
      <c r="AD2994" s="0" t="s">
        <v>15730</v>
      </c>
      <c r="AG2994" s="6" t="n">
        <v>42643</v>
      </c>
      <c r="AH2994" s="0" t="n">
        <v>-49</v>
      </c>
      <c r="AI2994" s="0" t="n">
        <v>-54</v>
      </c>
      <c r="AJ2994" s="6" t="n">
        <v>42643</v>
      </c>
      <c r="AK2994" s="0" t="n">
        <v>5.8</v>
      </c>
      <c r="AL2994" s="6" t="n">
        <v>42643</v>
      </c>
      <c r="AM2994" s="0" t="n">
        <v>2.102</v>
      </c>
      <c r="AN2994" s="0" t="n">
        <v>2.346</v>
      </c>
      <c r="AO2994" s="0" t="n">
        <v>6.047</v>
      </c>
      <c r="AP2994" s="0" t="n">
        <v>6.757</v>
      </c>
      <c r="AQ2994" s="0" t="s">
        <v>674</v>
      </c>
      <c r="AR2994" s="0" t="s">
        <v>58</v>
      </c>
      <c r="AS2994" s="0" t="s">
        <v>53</v>
      </c>
      <c r="AT2994" s="0" t="n">
        <v>69</v>
      </c>
      <c r="AU2994" s="0" t="n">
        <v>69</v>
      </c>
      <c r="AX2994" s="0" t="s">
        <v>836</v>
      </c>
      <c r="AY2994" s="0" t="s">
        <v>15731</v>
      </c>
    </row>
    <row r="2995" customFormat="false" ht="15" hidden="false" customHeight="false" outlineLevel="0" collapsed="false">
      <c r="A2995" s="0" t="s">
        <v>15732</v>
      </c>
      <c r="B2995" s="0" t="s">
        <v>7898</v>
      </c>
      <c r="C2995" s="0" t="s">
        <v>15733</v>
      </c>
      <c r="E2995" s="1" t="s">
        <v>15733</v>
      </c>
      <c r="G2995" s="5" t="s">
        <v>15733</v>
      </c>
      <c r="H2995" s="5"/>
      <c r="I2995" s="5"/>
      <c r="J2995" s="5"/>
      <c r="K2995" s="5"/>
      <c r="L2995" s="5"/>
      <c r="M2995" s="5"/>
      <c r="N2995" s="5"/>
      <c r="O2995" s="0" t="s">
        <v>15733</v>
      </c>
      <c r="P2995" s="0" t="s">
        <v>15734</v>
      </c>
      <c r="Q2995" s="0" t="s">
        <v>51</v>
      </c>
      <c r="R2995" s="0" t="s">
        <v>52</v>
      </c>
      <c r="S2995" s="0" t="n">
        <v>886</v>
      </c>
      <c r="T2995" s="0" t="n">
        <v>3250</v>
      </c>
      <c r="U2995" s="0" t="n">
        <v>3250</v>
      </c>
      <c r="V2995" s="0" t="n">
        <v>3250</v>
      </c>
      <c r="X2995" s="0" t="n">
        <v>81</v>
      </c>
      <c r="Y2995" s="0" t="s">
        <v>53</v>
      </c>
      <c r="Z2995" s="0" t="n">
        <v>3250</v>
      </c>
      <c r="AA2995" s="0" t="s">
        <v>54</v>
      </c>
      <c r="AB2995" s="0" t="s">
        <v>54</v>
      </c>
      <c r="AC2995" s="0" t="n">
        <v>3.107</v>
      </c>
      <c r="AD2995" s="0" t="s">
        <v>15735</v>
      </c>
      <c r="AG2995" s="6" t="n">
        <v>42826</v>
      </c>
      <c r="AH2995" s="0" t="n">
        <v>-25</v>
      </c>
      <c r="AI2995" s="0" t="n">
        <v>-26</v>
      </c>
      <c r="AJ2995" s="6" t="n">
        <v>42826</v>
      </c>
      <c r="AK2995" s="0" t="n">
        <v>3.107</v>
      </c>
      <c r="AL2995" s="6" t="n">
        <v>42826</v>
      </c>
      <c r="AM2995" s="0" t="n">
        <v>1.159</v>
      </c>
      <c r="AN2995" s="0" t="n">
        <v>1.239</v>
      </c>
      <c r="AO2995" s="0" t="n">
        <v>1.863</v>
      </c>
      <c r="AP2995" s="0" t="n">
        <v>2.082</v>
      </c>
      <c r="AQ2995" s="0" t="s">
        <v>831</v>
      </c>
      <c r="AR2995" s="0" t="s">
        <v>58</v>
      </c>
      <c r="AS2995" s="0" t="s">
        <v>53</v>
      </c>
      <c r="AT2995" s="0" t="n">
        <v>48</v>
      </c>
      <c r="AU2995" s="0" t="n">
        <v>48</v>
      </c>
      <c r="AV2995" s="0" t="s">
        <v>836</v>
      </c>
      <c r="AX2995" s="0" t="s">
        <v>836</v>
      </c>
    </row>
    <row r="2996" customFormat="false" ht="15" hidden="false" customHeight="false" outlineLevel="0" collapsed="false">
      <c r="A2996" s="0" t="s">
        <v>15736</v>
      </c>
      <c r="B2996" s="0" t="s">
        <v>7898</v>
      </c>
      <c r="C2996" s="0" t="s">
        <v>15737</v>
      </c>
      <c r="E2996" s="1" t="s">
        <v>15737</v>
      </c>
      <c r="G2996" s="5" t="s">
        <v>15737</v>
      </c>
      <c r="H2996" s="5" t="s">
        <v>15738</v>
      </c>
      <c r="I2996" s="5"/>
      <c r="J2996" s="5"/>
      <c r="K2996" s="5"/>
      <c r="L2996" s="5"/>
      <c r="M2996" s="5"/>
      <c r="N2996" s="5"/>
      <c r="O2996" s="0" t="s">
        <v>15737</v>
      </c>
      <c r="P2996" s="0" t="s">
        <v>15739</v>
      </c>
      <c r="Q2996" s="0" t="s">
        <v>51</v>
      </c>
      <c r="R2996" s="0" t="s">
        <v>52</v>
      </c>
      <c r="S2996" s="0" t="n">
        <v>18.247</v>
      </c>
      <c r="T2996" s="0" t="n">
        <v>4762</v>
      </c>
      <c r="U2996" s="0" t="n">
        <v>4762</v>
      </c>
      <c r="V2996" s="0" t="n">
        <v>4741</v>
      </c>
      <c r="X2996" s="0" t="n">
        <v>1.979</v>
      </c>
      <c r="Y2996" s="0" t="s">
        <v>53</v>
      </c>
      <c r="Z2996" s="0" t="n">
        <v>4762</v>
      </c>
      <c r="AA2996" s="0" t="s">
        <v>54</v>
      </c>
      <c r="AB2996" s="0" t="s">
        <v>54</v>
      </c>
      <c r="AC2996" s="0" t="n">
        <v>77.44</v>
      </c>
      <c r="AD2996" s="0" t="s">
        <v>15740</v>
      </c>
      <c r="AG2996" s="6" t="n">
        <v>42763</v>
      </c>
      <c r="AH2996" s="0" t="n">
        <v>-1.392</v>
      </c>
      <c r="AI2996" s="0" t="n">
        <v>-1.497</v>
      </c>
      <c r="AJ2996" s="6" t="n">
        <v>42763</v>
      </c>
      <c r="AK2996" s="0" t="n">
        <v>77.44</v>
      </c>
      <c r="AL2996" s="6" t="n">
        <v>42763</v>
      </c>
      <c r="AM2996" s="0" t="n">
        <v>7.69</v>
      </c>
      <c r="AN2996" s="0" t="n">
        <v>8.271</v>
      </c>
      <c r="AO2996" s="0" t="n">
        <v>5.413</v>
      </c>
      <c r="AP2996" s="0" t="n">
        <v>6.048</v>
      </c>
      <c r="AQ2996" s="0" t="s">
        <v>674</v>
      </c>
      <c r="AR2996" s="0" t="s">
        <v>58</v>
      </c>
      <c r="AS2996" s="0" t="s">
        <v>53</v>
      </c>
      <c r="AT2996" s="0" t="n">
        <v>291</v>
      </c>
      <c r="AU2996" s="0" t="n">
        <v>298</v>
      </c>
      <c r="AX2996" s="0" t="s">
        <v>836</v>
      </c>
      <c r="AY2996" s="0" t="s">
        <v>15741</v>
      </c>
    </row>
    <row r="2997" customFormat="false" ht="15" hidden="false" customHeight="false" outlineLevel="0" collapsed="false">
      <c r="A2997" s="0" t="s">
        <v>15742</v>
      </c>
      <c r="B2997" s="0" t="s">
        <v>7898</v>
      </c>
      <c r="C2997" s="0" t="s">
        <v>15743</v>
      </c>
      <c r="E2997" s="1" t="s">
        <v>15743</v>
      </c>
      <c r="G2997" s="5" t="s">
        <v>15743</v>
      </c>
      <c r="H2997" s="5"/>
      <c r="I2997" s="5"/>
      <c r="J2997" s="5"/>
      <c r="K2997" s="5"/>
      <c r="L2997" s="5"/>
      <c r="M2997" s="5"/>
      <c r="N2997" s="5"/>
      <c r="O2997" s="0" t="s">
        <v>15743</v>
      </c>
      <c r="P2997" s="0" t="s">
        <v>15744</v>
      </c>
      <c r="Q2997" s="0" t="s">
        <v>51</v>
      </c>
      <c r="R2997" s="0" t="s">
        <v>52</v>
      </c>
      <c r="S2997" s="0" t="n">
        <v>2.833</v>
      </c>
      <c r="T2997" s="0" t="n">
        <v>2660</v>
      </c>
      <c r="U2997" s="0" t="n">
        <v>2660</v>
      </c>
      <c r="V2997" s="0" t="n">
        <v>2660</v>
      </c>
      <c r="X2997" s="0" t="n">
        <v>128</v>
      </c>
      <c r="Y2997" s="0" t="s">
        <v>53</v>
      </c>
      <c r="Z2997" s="0" t="n">
        <v>2660</v>
      </c>
      <c r="AA2997" s="0" t="s">
        <v>54</v>
      </c>
      <c r="AB2997" s="0" t="s">
        <v>54</v>
      </c>
      <c r="AC2997" s="0" t="n">
        <v>5.333</v>
      </c>
      <c r="AD2997" s="0" t="s">
        <v>15665</v>
      </c>
      <c r="AG2997" s="6" t="n">
        <v>42637</v>
      </c>
      <c r="AH2997" s="0" t="n">
        <v>296</v>
      </c>
      <c r="AI2997" s="0" t="n">
        <v>331</v>
      </c>
      <c r="AJ2997" s="6" t="n">
        <v>42637</v>
      </c>
      <c r="AK2997" s="0" t="n">
        <v>5.333</v>
      </c>
      <c r="AL2997" s="6" t="n">
        <v>42637</v>
      </c>
      <c r="AM2997" s="0" t="n">
        <v>6.556</v>
      </c>
      <c r="AN2997" s="0" t="n">
        <v>7.317</v>
      </c>
      <c r="AO2997" s="0" t="n">
        <v>11.563</v>
      </c>
      <c r="AP2997" s="0" t="n">
        <v>12.92</v>
      </c>
      <c r="AQ2997" s="0" t="s">
        <v>674</v>
      </c>
      <c r="AR2997" s="0" t="s">
        <v>58</v>
      </c>
      <c r="AS2997" s="0" t="s">
        <v>53</v>
      </c>
      <c r="AT2997" s="0" t="n">
        <v>91</v>
      </c>
      <c r="AU2997" s="0" t="n">
        <v>99</v>
      </c>
      <c r="AX2997" s="0" t="s">
        <v>836</v>
      </c>
      <c r="AY2997" s="0" t="s">
        <v>15745</v>
      </c>
    </row>
    <row r="2998" customFormat="false" ht="15" hidden="false" customHeight="false" outlineLevel="0" collapsed="false">
      <c r="A2998" s="0" t="s">
        <v>15746</v>
      </c>
      <c r="B2998" s="0" t="s">
        <v>7898</v>
      </c>
      <c r="C2998" s="0" t="s">
        <v>15747</v>
      </c>
      <c r="E2998" s="1" t="s">
        <v>15747</v>
      </c>
      <c r="G2998" s="5" t="s">
        <v>15747</v>
      </c>
      <c r="H2998" s="5" t="s">
        <v>15748</v>
      </c>
      <c r="I2998" s="5"/>
      <c r="J2998" s="5"/>
      <c r="K2998" s="5"/>
      <c r="L2998" s="5"/>
      <c r="M2998" s="5"/>
      <c r="N2998" s="5"/>
      <c r="O2998" s="0" t="s">
        <v>15749</v>
      </c>
      <c r="P2998" s="0" t="s">
        <v>15750</v>
      </c>
      <c r="Q2998" s="0" t="s">
        <v>51</v>
      </c>
      <c r="R2998" s="0" t="s">
        <v>52</v>
      </c>
      <c r="S2998" s="0" t="n">
        <v>1.398</v>
      </c>
      <c r="T2998" s="0" t="n">
        <v>2814</v>
      </c>
      <c r="U2998" s="0" t="n">
        <v>2814</v>
      </c>
      <c r="V2998" s="0" t="n">
        <v>2521</v>
      </c>
      <c r="W2998" s="0" t="s">
        <v>15751</v>
      </c>
      <c r="X2998" s="0" t="n">
        <v>320</v>
      </c>
      <c r="Y2998" s="0" t="s">
        <v>67</v>
      </c>
      <c r="Z2998" s="0" t="s">
        <v>120</v>
      </c>
      <c r="AA2998" s="0" t="s">
        <v>15752</v>
      </c>
      <c r="AB2998" s="0" t="s">
        <v>56</v>
      </c>
      <c r="AC2998" s="0" t="s">
        <v>120</v>
      </c>
      <c r="AD2998" s="0" t="s">
        <v>15753</v>
      </c>
      <c r="AG2998" s="6" t="n">
        <v>42735</v>
      </c>
      <c r="AH2998" s="0" t="n">
        <v>80</v>
      </c>
      <c r="AI2998" s="0" t="n">
        <v>84</v>
      </c>
      <c r="AJ2998" s="6" t="n">
        <v>42735</v>
      </c>
      <c r="AK2998" s="0" t="n">
        <v>4.8</v>
      </c>
      <c r="AL2998" s="6" t="n">
        <v>42735</v>
      </c>
      <c r="AM2998" s="0" t="n">
        <v>1.673</v>
      </c>
      <c r="AN2998" s="0" t="n">
        <v>1.763</v>
      </c>
      <c r="AO2998" s="0" t="n">
        <v>1.547</v>
      </c>
      <c r="AP2998" s="0" t="n">
        <v>1.729</v>
      </c>
      <c r="AQ2998" s="0" t="s">
        <v>831</v>
      </c>
      <c r="AR2998" s="0" t="s">
        <v>58</v>
      </c>
      <c r="AS2998" s="0" t="s">
        <v>67</v>
      </c>
      <c r="AT2998" s="0" t="n">
        <v>124</v>
      </c>
      <c r="AU2998" s="0" t="n">
        <v>82</v>
      </c>
      <c r="AV2998" s="0" t="s">
        <v>836</v>
      </c>
      <c r="AX2998" s="0" t="s">
        <v>836</v>
      </c>
    </row>
    <row r="2999" customFormat="false" ht="15" hidden="false" customHeight="false" outlineLevel="0" collapsed="false">
      <c r="A2999" s="0" t="s">
        <v>15754</v>
      </c>
      <c r="B2999" s="0" t="s">
        <v>7898</v>
      </c>
      <c r="C2999" s="0" t="s">
        <v>15755</v>
      </c>
      <c r="E2999" s="1" t="s">
        <v>15755</v>
      </c>
      <c r="G2999" s="5" t="s">
        <v>15755</v>
      </c>
      <c r="H2999" s="5"/>
      <c r="I2999" s="5"/>
      <c r="J2999" s="5"/>
      <c r="K2999" s="5"/>
      <c r="L2999" s="5"/>
      <c r="M2999" s="5"/>
      <c r="N2999" s="5"/>
      <c r="O2999" s="0" t="s">
        <v>15756</v>
      </c>
      <c r="P2999" s="0" t="s">
        <v>15757</v>
      </c>
      <c r="Q2999" s="0" t="s">
        <v>51</v>
      </c>
      <c r="R2999" s="0" t="s">
        <v>52</v>
      </c>
      <c r="S2999" s="0" t="n">
        <v>13.166</v>
      </c>
      <c r="T2999" s="0" t="n">
        <v>6020</v>
      </c>
      <c r="U2999" s="0" t="n">
        <v>6020</v>
      </c>
      <c r="V2999" s="0" t="n">
        <v>5814</v>
      </c>
      <c r="W2999" s="0" t="s">
        <v>15758</v>
      </c>
      <c r="X2999" s="0" t="n">
        <v>979</v>
      </c>
      <c r="Y2999" s="0" t="s">
        <v>67</v>
      </c>
      <c r="Z2999" s="0" t="s">
        <v>120</v>
      </c>
      <c r="AA2999" s="0" t="s">
        <v>120</v>
      </c>
      <c r="AB2999" s="0" t="s">
        <v>56</v>
      </c>
      <c r="AC2999" s="0" t="s">
        <v>120</v>
      </c>
      <c r="AD2999" s="0" t="s">
        <v>15564</v>
      </c>
      <c r="AG2999" s="6" t="n">
        <v>42735</v>
      </c>
      <c r="AH2999" s="0" t="n">
        <v>1.196</v>
      </c>
      <c r="AI2999" s="0" t="n">
        <v>1.261</v>
      </c>
      <c r="AJ2999" s="6" t="n">
        <v>42735</v>
      </c>
      <c r="AK2999" s="0" t="n">
        <v>15.55</v>
      </c>
      <c r="AL2999" s="6" t="n">
        <v>42735</v>
      </c>
      <c r="AM2999" s="0" t="n">
        <v>22.994</v>
      </c>
      <c r="AN2999" s="0" t="n">
        <v>24.238</v>
      </c>
      <c r="AO2999" s="0" t="n">
        <v>21.218</v>
      </c>
      <c r="AP2999" s="0" t="n">
        <v>23.708</v>
      </c>
      <c r="AQ2999" s="0" t="s">
        <v>831</v>
      </c>
      <c r="AR2999" s="0" t="s">
        <v>58</v>
      </c>
      <c r="AS2999" s="0" t="s">
        <v>67</v>
      </c>
      <c r="AT2999" s="0" t="n">
        <v>1276</v>
      </c>
      <c r="AU2999" s="0" t="n">
        <v>598</v>
      </c>
      <c r="AX2999" s="0" t="s">
        <v>836</v>
      </c>
    </row>
    <row r="3000" customFormat="false" ht="15" hidden="false" customHeight="false" outlineLevel="0" collapsed="false">
      <c r="A3000" s="0" t="s">
        <v>15759</v>
      </c>
      <c r="B3000" s="0" t="s">
        <v>7898</v>
      </c>
      <c r="C3000" s="0" t="s">
        <v>15760</v>
      </c>
      <c r="E3000" s="1" t="s">
        <v>15760</v>
      </c>
      <c r="G3000" s="5" t="s">
        <v>15760</v>
      </c>
      <c r="H3000" s="5"/>
      <c r="I3000" s="5"/>
      <c r="J3000" s="5"/>
      <c r="K3000" s="5"/>
      <c r="L3000" s="5"/>
      <c r="M3000" s="5"/>
      <c r="N3000" s="5"/>
      <c r="O3000" s="0" t="s">
        <v>15760</v>
      </c>
      <c r="P3000" s="0" t="s">
        <v>15761</v>
      </c>
      <c r="Q3000" s="0" t="s">
        <v>51</v>
      </c>
      <c r="R3000" s="0" t="s">
        <v>52</v>
      </c>
      <c r="S3000" s="0" t="n">
        <v>75</v>
      </c>
      <c r="T3000" s="0" t="n">
        <v>2711</v>
      </c>
      <c r="U3000" s="0" t="n">
        <v>2711</v>
      </c>
      <c r="V3000" s="0" t="n">
        <v>2733</v>
      </c>
      <c r="X3000" s="0" t="n">
        <v>19</v>
      </c>
      <c r="Y3000" s="0" t="s">
        <v>53</v>
      </c>
      <c r="Z3000" s="0" t="n">
        <v>2711</v>
      </c>
      <c r="AA3000" s="0" t="s">
        <v>54</v>
      </c>
      <c r="AB3000" s="0" t="s">
        <v>54</v>
      </c>
      <c r="AC3000" s="0" t="n">
        <v>354</v>
      </c>
      <c r="AD3000" s="0" t="s">
        <v>15762</v>
      </c>
      <c r="AG3000" s="6" t="n">
        <v>42825</v>
      </c>
      <c r="AH3000" s="0" t="n">
        <v>-26</v>
      </c>
      <c r="AI3000" s="0" t="n">
        <v>-27</v>
      </c>
      <c r="AJ3000" s="6" t="n">
        <v>42825</v>
      </c>
      <c r="AK3000" s="0" t="n">
        <v>354</v>
      </c>
      <c r="AL3000" s="6" t="n">
        <v>42825</v>
      </c>
      <c r="AM3000" s="0" t="n">
        <v>94</v>
      </c>
      <c r="AN3000" s="0" t="n">
        <v>100</v>
      </c>
      <c r="AO3000" s="0" t="n">
        <v>77</v>
      </c>
      <c r="AP3000" s="0" t="n">
        <v>86</v>
      </c>
      <c r="AQ3000" s="0" t="s">
        <v>674</v>
      </c>
      <c r="AR3000" s="0" t="s">
        <v>58</v>
      </c>
      <c r="AS3000" s="0" t="s">
        <v>53</v>
      </c>
      <c r="AT3000" s="0" t="n">
        <v>14</v>
      </c>
      <c r="AU3000" s="0" t="n">
        <v>13</v>
      </c>
      <c r="AV3000" s="0" t="s">
        <v>15762</v>
      </c>
      <c r="AX3000" s="0" t="s">
        <v>836</v>
      </c>
      <c r="AY3000" s="0" t="s">
        <v>15763</v>
      </c>
    </row>
    <row r="3001" customFormat="false" ht="15" hidden="false" customHeight="false" outlineLevel="0" collapsed="false">
      <c r="A3001" s="0" t="s">
        <v>15764</v>
      </c>
      <c r="B3001" s="0" t="s">
        <v>7898</v>
      </c>
      <c r="C3001" s="0" t="s">
        <v>15765</v>
      </c>
      <c r="E3001" s="1" t="s">
        <v>15765</v>
      </c>
      <c r="G3001" s="5" t="s">
        <v>15765</v>
      </c>
      <c r="H3001" s="5"/>
      <c r="I3001" s="5"/>
      <c r="J3001" s="5"/>
      <c r="K3001" s="5"/>
      <c r="L3001" s="5"/>
      <c r="M3001" s="5"/>
      <c r="N3001" s="5"/>
      <c r="O3001" s="0" t="s">
        <v>15765</v>
      </c>
      <c r="P3001" s="0" t="s">
        <v>15766</v>
      </c>
      <c r="Q3001" s="0" t="s">
        <v>51</v>
      </c>
      <c r="R3001" s="0" t="s">
        <v>52</v>
      </c>
      <c r="S3001" s="0" t="n">
        <v>512</v>
      </c>
      <c r="T3001" s="0" t="n">
        <v>2670</v>
      </c>
      <c r="U3001" s="0" t="n">
        <v>2670</v>
      </c>
      <c r="V3001" s="0" t="n">
        <v>2620</v>
      </c>
      <c r="X3001" s="0" t="n">
        <v>87</v>
      </c>
      <c r="Y3001" s="0" t="s">
        <v>53</v>
      </c>
      <c r="Z3001" s="0" t="n">
        <v>2670</v>
      </c>
      <c r="AA3001" s="0" t="s">
        <v>54</v>
      </c>
      <c r="AB3001" s="0" t="s">
        <v>54</v>
      </c>
      <c r="AC3001" s="0" t="n">
        <v>1.591</v>
      </c>
      <c r="AD3001" s="0" t="s">
        <v>1163</v>
      </c>
      <c r="AG3001" s="6" t="n">
        <v>42735</v>
      </c>
      <c r="AH3001" s="0" t="n">
        <v>46</v>
      </c>
      <c r="AI3001" s="0" t="n">
        <v>48</v>
      </c>
      <c r="AJ3001" s="6" t="n">
        <v>42735</v>
      </c>
      <c r="AK3001" s="0" t="n">
        <v>1.591</v>
      </c>
      <c r="AL3001" s="6" t="n">
        <v>42735</v>
      </c>
      <c r="AM3001" s="0" t="n">
        <v>237</v>
      </c>
      <c r="AN3001" s="0" t="n">
        <v>250</v>
      </c>
      <c r="AO3001" s="0" t="n">
        <v>187</v>
      </c>
      <c r="AP3001" s="0" t="n">
        <v>209</v>
      </c>
      <c r="AQ3001" s="0" t="s">
        <v>674</v>
      </c>
      <c r="AR3001" s="0" t="s">
        <v>58</v>
      </c>
      <c r="AS3001" s="0" t="s">
        <v>53</v>
      </c>
      <c r="AT3001" s="0" t="n">
        <v>47</v>
      </c>
      <c r="AU3001" s="0" t="n">
        <v>47</v>
      </c>
      <c r="AW3001" s="0" t="s">
        <v>15767</v>
      </c>
      <c r="AX3001" s="0" t="s">
        <v>836</v>
      </c>
      <c r="AY3001" s="0" t="s">
        <v>15768</v>
      </c>
    </row>
    <row r="3002" customFormat="false" ht="15" hidden="false" customHeight="false" outlineLevel="0" collapsed="false">
      <c r="A3002" s="0" t="s">
        <v>15769</v>
      </c>
      <c r="B3002" s="0" t="s">
        <v>7898</v>
      </c>
      <c r="C3002" s="0" t="s">
        <v>15770</v>
      </c>
      <c r="E3002" s="1" t="s">
        <v>15770</v>
      </c>
      <c r="G3002" s="5" t="s">
        <v>15770</v>
      </c>
      <c r="H3002" s="5"/>
      <c r="I3002" s="5"/>
      <c r="J3002" s="5"/>
      <c r="K3002" s="5"/>
      <c r="L3002" s="5"/>
      <c r="M3002" s="5"/>
      <c r="N3002" s="5"/>
      <c r="O3002" s="0" t="s">
        <v>15770</v>
      </c>
      <c r="P3002" s="0" t="s">
        <v>15771</v>
      </c>
      <c r="Q3002" s="0" t="s">
        <v>51</v>
      </c>
      <c r="R3002" s="0" t="s">
        <v>52</v>
      </c>
      <c r="S3002" s="0" t="n">
        <v>3</v>
      </c>
      <c r="T3002" s="0" t="n">
        <v>2120</v>
      </c>
      <c r="U3002" s="0" t="n">
        <v>2120</v>
      </c>
      <c r="V3002" s="0" t="n">
        <v>7220</v>
      </c>
      <c r="X3002" s="0" t="n">
        <v>46</v>
      </c>
      <c r="Y3002" s="0" t="s">
        <v>53</v>
      </c>
      <c r="Z3002" s="0" t="n">
        <v>2120</v>
      </c>
      <c r="AA3002" s="0" t="s">
        <v>54</v>
      </c>
      <c r="AB3002" s="0" t="s">
        <v>54</v>
      </c>
      <c r="AC3002" s="0" t="n">
        <v>3.5</v>
      </c>
      <c r="AD3002" s="0" t="s">
        <v>15624</v>
      </c>
      <c r="AE3002" s="0" t="s">
        <v>15772</v>
      </c>
      <c r="AF3002" s="0" t="s">
        <v>56</v>
      </c>
      <c r="AG3002" s="0" t="s">
        <v>56</v>
      </c>
      <c r="AI3002" s="0" t="n">
        <v>3.5</v>
      </c>
      <c r="AJ3002" s="0" t="n">
        <v>2017</v>
      </c>
      <c r="AK3002" s="0" t="s">
        <v>56</v>
      </c>
      <c r="AL3002" s="0" t="s">
        <v>56</v>
      </c>
      <c r="AM3002" s="0" t="n">
        <v>29.738</v>
      </c>
      <c r="AN3002" s="0" t="n">
        <v>33.228</v>
      </c>
      <c r="AO3002" s="0" t="s">
        <v>674</v>
      </c>
      <c r="AP3002" s="0" t="s">
        <v>58</v>
      </c>
      <c r="AQ3002" s="0" t="s">
        <v>53</v>
      </c>
      <c r="AR3002" s="0" t="n">
        <v>33</v>
      </c>
      <c r="AS3002" s="0" t="n">
        <v>33</v>
      </c>
      <c r="AT3002" s="0" t="s">
        <v>15574</v>
      </c>
      <c r="AV3002" s="0" t="s">
        <v>836</v>
      </c>
    </row>
    <row r="3003" customFormat="false" ht="15" hidden="false" customHeight="false" outlineLevel="0" collapsed="false">
      <c r="A3003" s="0" t="s">
        <v>15773</v>
      </c>
      <c r="B3003" s="0" t="s">
        <v>7898</v>
      </c>
      <c r="C3003" s="0" t="s">
        <v>15774</v>
      </c>
      <c r="E3003" s="1" t="s">
        <v>15774</v>
      </c>
      <c r="G3003" s="5" t="s">
        <v>15774</v>
      </c>
      <c r="H3003" s="5"/>
      <c r="I3003" s="5"/>
      <c r="J3003" s="5"/>
      <c r="K3003" s="5"/>
      <c r="L3003" s="5"/>
      <c r="M3003" s="5"/>
      <c r="N3003" s="5"/>
      <c r="O3003" s="0" t="s">
        <v>15774</v>
      </c>
      <c r="P3003" s="0" t="s">
        <v>15775</v>
      </c>
      <c r="Q3003" s="0" t="s">
        <v>51</v>
      </c>
      <c r="R3003" s="0" t="s">
        <v>52</v>
      </c>
      <c r="S3003" s="0" t="n">
        <v>560</v>
      </c>
      <c r="T3003" s="0" t="n">
        <v>2899</v>
      </c>
      <c r="U3003" s="0" t="n">
        <v>2899</v>
      </c>
      <c r="V3003" s="0" t="n">
        <v>2651</v>
      </c>
      <c r="W3003" s="0" t="s">
        <v>15776</v>
      </c>
      <c r="X3003" s="0" t="n">
        <v>60</v>
      </c>
      <c r="Y3003" s="0" t="s">
        <v>53</v>
      </c>
      <c r="Z3003" s="0" t="n">
        <v>2899</v>
      </c>
      <c r="AA3003" s="0" t="s">
        <v>54</v>
      </c>
      <c r="AB3003" s="0" t="s">
        <v>54</v>
      </c>
      <c r="AC3003" s="0" t="n">
        <v>1.36</v>
      </c>
      <c r="AD3003" s="0" t="s">
        <v>15777</v>
      </c>
      <c r="AG3003" s="6" t="n">
        <v>42643</v>
      </c>
      <c r="AH3003" s="0" t="n">
        <v>-62</v>
      </c>
      <c r="AI3003" s="0" t="n">
        <v>-69</v>
      </c>
      <c r="AJ3003" s="6" t="n">
        <v>42643</v>
      </c>
      <c r="AK3003" s="0" t="n">
        <v>1.36</v>
      </c>
      <c r="AL3003" s="6" t="n">
        <v>42643</v>
      </c>
      <c r="AM3003" s="0" t="n">
        <v>615</v>
      </c>
      <c r="AN3003" s="0" t="n">
        <v>686</v>
      </c>
      <c r="AO3003" s="0" t="n">
        <v>1.547</v>
      </c>
      <c r="AP3003" s="0" t="n">
        <v>1.729</v>
      </c>
      <c r="AQ3003" s="0" t="s">
        <v>674</v>
      </c>
      <c r="AR3003" s="0" t="s">
        <v>58</v>
      </c>
      <c r="AS3003" s="0" t="s">
        <v>53</v>
      </c>
      <c r="AT3003" s="0" t="n">
        <v>46</v>
      </c>
      <c r="AU3003" s="0" t="n">
        <v>47</v>
      </c>
      <c r="AX3003" s="0" t="s">
        <v>836</v>
      </c>
      <c r="AY3003" s="0" t="s">
        <v>15778</v>
      </c>
    </row>
    <row r="3004" customFormat="false" ht="15" hidden="false" customHeight="false" outlineLevel="0" collapsed="false">
      <c r="A3004" s="0" t="s">
        <v>15779</v>
      </c>
      <c r="B3004" s="0" t="s">
        <v>7898</v>
      </c>
      <c r="C3004" s="0" t="s">
        <v>15780</v>
      </c>
      <c r="E3004" s="1" t="s">
        <v>15780</v>
      </c>
      <c r="G3004" s="5" t="s">
        <v>15780</v>
      </c>
      <c r="H3004" s="5"/>
      <c r="I3004" s="5"/>
      <c r="J3004" s="5"/>
      <c r="K3004" s="5"/>
      <c r="L3004" s="5"/>
      <c r="M3004" s="5"/>
      <c r="N3004" s="5"/>
      <c r="Q3004" s="0" t="s">
        <v>51</v>
      </c>
      <c r="R3004" s="0" t="s">
        <v>52</v>
      </c>
      <c r="S3004" s="0" t="n">
        <v>16</v>
      </c>
      <c r="T3004" s="0" t="n">
        <v>2120</v>
      </c>
      <c r="U3004" s="0" t="n">
        <v>2120</v>
      </c>
      <c r="V3004" s="0" t="n">
        <v>7211</v>
      </c>
      <c r="W3004" s="0" t="s">
        <v>15781</v>
      </c>
      <c r="X3004" s="0" t="n">
        <v>1</v>
      </c>
      <c r="Y3004" s="0" t="s">
        <v>53</v>
      </c>
      <c r="AD3004" s="0" t="s">
        <v>6902</v>
      </c>
      <c r="AG3004" s="6" t="n">
        <v>42735</v>
      </c>
      <c r="AH3004" s="0" t="n">
        <v>-36</v>
      </c>
      <c r="AI3004" s="0" t="n">
        <v>-38</v>
      </c>
      <c r="AJ3004" s="6" t="n">
        <v>42735</v>
      </c>
      <c r="AK3004" s="0" t="n">
        <v>62</v>
      </c>
      <c r="AL3004" s="6" t="n">
        <v>42735</v>
      </c>
      <c r="AM3004" s="0" t="n">
        <v>107</v>
      </c>
      <c r="AN3004" s="0" t="n">
        <v>113</v>
      </c>
      <c r="AO3004" s="0" t="n">
        <v>254</v>
      </c>
      <c r="AP3004" s="0" t="n">
        <v>283</v>
      </c>
      <c r="AQ3004" s="0" t="s">
        <v>674</v>
      </c>
      <c r="AR3004" s="0" t="s">
        <v>58</v>
      </c>
      <c r="AS3004" s="0" t="s">
        <v>53</v>
      </c>
      <c r="AT3004" s="0" t="n">
        <v>0</v>
      </c>
      <c r="AU3004" s="0" t="n">
        <v>0</v>
      </c>
      <c r="AV3004" s="0" t="s">
        <v>836</v>
      </c>
      <c r="AX3004" s="0" t="s">
        <v>836</v>
      </c>
    </row>
    <row r="3005" customFormat="false" ht="15" hidden="false" customHeight="false" outlineLevel="0" collapsed="false">
      <c r="A3005" s="0" t="s">
        <v>15782</v>
      </c>
      <c r="B3005" s="0" t="s">
        <v>7898</v>
      </c>
      <c r="C3005" s="0" t="s">
        <v>15783</v>
      </c>
      <c r="E3005" s="1" t="s">
        <v>15783</v>
      </c>
      <c r="G3005" s="5" t="s">
        <v>15783</v>
      </c>
      <c r="H3005" s="5"/>
      <c r="I3005" s="5"/>
      <c r="J3005" s="5"/>
      <c r="K3005" s="5"/>
      <c r="L3005" s="5"/>
      <c r="M3005" s="5"/>
      <c r="N3005" s="5"/>
      <c r="O3005" s="0" t="s">
        <v>15783</v>
      </c>
      <c r="P3005" s="0" t="s">
        <v>15784</v>
      </c>
      <c r="Q3005" s="0" t="s">
        <v>51</v>
      </c>
      <c r="R3005" s="0" t="s">
        <v>52</v>
      </c>
      <c r="S3005" s="0" t="n">
        <v>3</v>
      </c>
      <c r="T3005" s="0" t="n">
        <v>2651</v>
      </c>
      <c r="U3005" s="0" t="n">
        <v>2651</v>
      </c>
      <c r="V3005" s="0" t="n">
        <v>7211</v>
      </c>
      <c r="X3005" s="0" t="n">
        <v>169</v>
      </c>
      <c r="Y3005" s="0" t="s">
        <v>77</v>
      </c>
      <c r="Z3005" s="0" t="n">
        <v>2651</v>
      </c>
      <c r="AA3005" s="0" t="s">
        <v>54</v>
      </c>
      <c r="AB3005" s="0" t="s">
        <v>54</v>
      </c>
      <c r="AC3005" s="0" t="n">
        <v>7.5</v>
      </c>
      <c r="AD3005" s="0" t="s">
        <v>15785</v>
      </c>
      <c r="AE3005" s="0" t="s">
        <v>15786</v>
      </c>
      <c r="AF3005" s="0" t="s">
        <v>56</v>
      </c>
      <c r="AG3005" s="0" t="s">
        <v>56</v>
      </c>
      <c r="AI3005" s="0" t="n">
        <v>7.5</v>
      </c>
      <c r="AJ3005" s="0" t="n">
        <v>2017</v>
      </c>
      <c r="AK3005" s="0" t="s">
        <v>56</v>
      </c>
      <c r="AL3005" s="0" t="s">
        <v>56</v>
      </c>
      <c r="AM3005" s="0" t="n">
        <v>4.071</v>
      </c>
      <c r="AN3005" s="0" t="n">
        <v>4.549</v>
      </c>
      <c r="AO3005" s="0" t="s">
        <v>674</v>
      </c>
      <c r="AP3005" s="0" t="s">
        <v>58</v>
      </c>
      <c r="AQ3005" s="0" t="s">
        <v>77</v>
      </c>
      <c r="AR3005" s="0" t="n">
        <v>118</v>
      </c>
      <c r="AS3005" s="0" t="n">
        <v>117</v>
      </c>
      <c r="AT3005" s="0" t="s">
        <v>836</v>
      </c>
      <c r="AV3005" s="0" t="s">
        <v>836</v>
      </c>
      <c r="AW3005" s="0" t="s">
        <v>15787</v>
      </c>
    </row>
    <row r="3006" customFormat="false" ht="15" hidden="false" customHeight="false" outlineLevel="0" collapsed="false">
      <c r="A3006" s="0" t="s">
        <v>15788</v>
      </c>
      <c r="B3006" s="0" t="s">
        <v>7898</v>
      </c>
      <c r="C3006" s="0" t="s">
        <v>15789</v>
      </c>
      <c r="E3006" s="1" t="s">
        <v>15789</v>
      </c>
      <c r="G3006" s="5" t="s">
        <v>15789</v>
      </c>
      <c r="H3006" s="5"/>
      <c r="I3006" s="5"/>
      <c r="J3006" s="5"/>
      <c r="K3006" s="5"/>
      <c r="L3006" s="5"/>
      <c r="M3006" s="5"/>
      <c r="N3006" s="5"/>
      <c r="O3006" s="0" t="s">
        <v>15789</v>
      </c>
      <c r="P3006" s="0" t="s">
        <v>15790</v>
      </c>
      <c r="Q3006" s="0" t="s">
        <v>51</v>
      </c>
      <c r="R3006" s="0" t="s">
        <v>52</v>
      </c>
      <c r="S3006" s="0" t="n">
        <v>1</v>
      </c>
      <c r="T3006" s="0" t="n">
        <v>7211</v>
      </c>
      <c r="U3006" s="0" t="n">
        <v>7211</v>
      </c>
      <c r="V3006" s="0" t="n">
        <v>2059</v>
      </c>
      <c r="W3006" s="0" t="s">
        <v>15791</v>
      </c>
      <c r="X3006" s="0" t="n">
        <v>1</v>
      </c>
      <c r="Y3006" s="0" t="s">
        <v>77</v>
      </c>
      <c r="Z3006" s="0" t="n">
        <v>7211</v>
      </c>
      <c r="AA3006" s="0" t="s">
        <v>54</v>
      </c>
      <c r="AB3006" s="0" t="s">
        <v>54</v>
      </c>
      <c r="AC3006" s="0" t="n">
        <v>20</v>
      </c>
      <c r="AD3006" s="0" t="s">
        <v>15641</v>
      </c>
      <c r="AG3006" s="6" t="n">
        <v>42735</v>
      </c>
      <c r="AH3006" s="0" t="n">
        <v>-7</v>
      </c>
      <c r="AI3006" s="0" t="n">
        <v>-8</v>
      </c>
      <c r="AJ3006" s="6" t="n">
        <v>42735</v>
      </c>
      <c r="AK3006" s="0" t="n">
        <v>20</v>
      </c>
      <c r="AL3006" s="6" t="n">
        <v>42735</v>
      </c>
      <c r="AM3006" s="0" t="n">
        <v>10</v>
      </c>
      <c r="AN3006" s="0" t="n">
        <v>11</v>
      </c>
      <c r="AO3006" s="0" t="n">
        <v>12</v>
      </c>
      <c r="AP3006" s="0" t="n">
        <v>14</v>
      </c>
      <c r="AQ3006" s="0" t="s">
        <v>674</v>
      </c>
      <c r="AR3006" s="0" t="s">
        <v>58</v>
      </c>
      <c r="AS3006" s="0" t="s">
        <v>77</v>
      </c>
      <c r="AT3006" s="0" t="n">
        <v>2</v>
      </c>
      <c r="AU3006" s="0" t="n">
        <v>1</v>
      </c>
      <c r="AV3006" s="0" t="s">
        <v>836</v>
      </c>
      <c r="AX3006" s="0" t="s">
        <v>836</v>
      </c>
    </row>
    <row r="3007" customFormat="false" ht="15" hidden="false" customHeight="false" outlineLevel="0" collapsed="false">
      <c r="A3007" s="0" t="s">
        <v>15792</v>
      </c>
      <c r="B3007" s="0" t="s">
        <v>7898</v>
      </c>
      <c r="C3007" s="0" t="s">
        <v>15793</v>
      </c>
      <c r="E3007" s="1" t="s">
        <v>15793</v>
      </c>
      <c r="G3007" s="5" t="s">
        <v>15793</v>
      </c>
      <c r="H3007" s="5"/>
      <c r="I3007" s="5"/>
      <c r="J3007" s="5"/>
      <c r="K3007" s="5"/>
      <c r="L3007" s="5"/>
      <c r="M3007" s="5"/>
      <c r="N3007" s="5"/>
      <c r="O3007" s="0" t="s">
        <v>15793</v>
      </c>
      <c r="P3007" s="0" t="s">
        <v>15794</v>
      </c>
      <c r="Q3007" s="0" t="s">
        <v>51</v>
      </c>
      <c r="R3007" s="0" t="s">
        <v>52</v>
      </c>
      <c r="S3007" s="0" t="n">
        <v>84</v>
      </c>
      <c r="T3007" s="0" t="n">
        <v>2620</v>
      </c>
      <c r="U3007" s="0" t="n">
        <v>2620</v>
      </c>
      <c r="V3007" s="0" t="n">
        <v>2630</v>
      </c>
      <c r="X3007" s="0" t="n">
        <v>24</v>
      </c>
      <c r="Y3007" s="0" t="s">
        <v>53</v>
      </c>
      <c r="Z3007" s="0" t="n">
        <v>2620</v>
      </c>
      <c r="AA3007" s="0" t="s">
        <v>54</v>
      </c>
      <c r="AB3007" s="0" t="s">
        <v>54</v>
      </c>
      <c r="AC3007" s="0" t="n">
        <v>496</v>
      </c>
      <c r="AD3007" s="0" t="s">
        <v>15795</v>
      </c>
      <c r="AG3007" s="6" t="n">
        <v>42766</v>
      </c>
      <c r="AH3007" s="0" t="n">
        <v>-66</v>
      </c>
      <c r="AI3007" s="0" t="n">
        <v>-71</v>
      </c>
      <c r="AJ3007" s="6" t="n">
        <v>42766</v>
      </c>
      <c r="AK3007" s="0" t="n">
        <v>496</v>
      </c>
      <c r="AL3007" s="6" t="n">
        <v>42766</v>
      </c>
      <c r="AM3007" s="0" t="n">
        <v>108</v>
      </c>
      <c r="AN3007" s="0" t="n">
        <v>116</v>
      </c>
      <c r="AO3007" s="0" t="n">
        <v>88</v>
      </c>
      <c r="AP3007" s="0" t="n">
        <v>98</v>
      </c>
      <c r="AQ3007" s="0" t="s">
        <v>674</v>
      </c>
      <c r="AR3007" s="0" t="s">
        <v>58</v>
      </c>
      <c r="AS3007" s="0" t="s">
        <v>53</v>
      </c>
      <c r="AT3007" s="0" t="n">
        <v>20</v>
      </c>
      <c r="AU3007" s="0" t="n">
        <v>19</v>
      </c>
      <c r="AV3007" s="0" t="s">
        <v>15796</v>
      </c>
      <c r="AX3007" s="0" t="s">
        <v>836</v>
      </c>
      <c r="AY3007" s="0" t="s">
        <v>15797</v>
      </c>
    </row>
    <row r="3008" customFormat="false" ht="15" hidden="false" customHeight="false" outlineLevel="0" collapsed="false">
      <c r="A3008" s="0" t="s">
        <v>15798</v>
      </c>
      <c r="B3008" s="0" t="s">
        <v>7898</v>
      </c>
      <c r="C3008" s="0" t="s">
        <v>15799</v>
      </c>
      <c r="E3008" s="1" t="s">
        <v>15799</v>
      </c>
      <c r="G3008" s="5" t="s">
        <v>15799</v>
      </c>
      <c r="H3008" s="5"/>
      <c r="I3008" s="5"/>
      <c r="J3008" s="5"/>
      <c r="K3008" s="5"/>
      <c r="L3008" s="5"/>
      <c r="M3008" s="5"/>
      <c r="N3008" s="5"/>
      <c r="O3008" s="0" t="s">
        <v>15799</v>
      </c>
      <c r="P3008" s="0" t="s">
        <v>15800</v>
      </c>
      <c r="Q3008" s="0" t="s">
        <v>51</v>
      </c>
      <c r="R3008" s="0" t="s">
        <v>52</v>
      </c>
      <c r="S3008" s="0" t="n">
        <v>88</v>
      </c>
      <c r="T3008" s="0" t="n">
        <v>2120</v>
      </c>
      <c r="U3008" s="0" t="n">
        <v>2120</v>
      </c>
      <c r="V3008" s="0" t="n">
        <v>7211</v>
      </c>
      <c r="X3008" s="0" t="n">
        <v>1</v>
      </c>
      <c r="Y3008" s="0" t="s">
        <v>53</v>
      </c>
      <c r="Z3008" s="0" t="n">
        <v>2120</v>
      </c>
      <c r="AA3008" s="0" t="s">
        <v>54</v>
      </c>
      <c r="AB3008" s="0" t="s">
        <v>54</v>
      </c>
      <c r="AC3008" s="0" t="n">
        <v>76</v>
      </c>
      <c r="AD3008" s="0" t="s">
        <v>15801</v>
      </c>
      <c r="AG3008" s="6" t="n">
        <v>42643</v>
      </c>
      <c r="AH3008" s="0" t="n">
        <v>19</v>
      </c>
      <c r="AI3008" s="0" t="n">
        <v>22</v>
      </c>
      <c r="AJ3008" s="6" t="n">
        <v>42643</v>
      </c>
      <c r="AK3008" s="0" t="n">
        <v>76</v>
      </c>
      <c r="AL3008" s="6" t="n">
        <v>42643</v>
      </c>
      <c r="AM3008" s="0" t="n">
        <v>252</v>
      </c>
      <c r="AN3008" s="0" t="n">
        <v>281</v>
      </c>
      <c r="AO3008" s="0" t="n">
        <v>641</v>
      </c>
      <c r="AP3008" s="0" t="n">
        <v>716</v>
      </c>
      <c r="AQ3008" s="0" t="s">
        <v>674</v>
      </c>
      <c r="AR3008" s="0" t="s">
        <v>58</v>
      </c>
      <c r="AS3008" s="0" t="s">
        <v>53</v>
      </c>
      <c r="AT3008" s="0" t="n">
        <v>2</v>
      </c>
      <c r="AU3008" s="0" t="n">
        <v>1</v>
      </c>
      <c r="AX3008" s="0" t="s">
        <v>836</v>
      </c>
    </row>
    <row r="3009" customFormat="false" ht="15" hidden="false" customHeight="false" outlineLevel="0" collapsed="false">
      <c r="A3009" s="0" t="s">
        <v>15802</v>
      </c>
      <c r="B3009" s="0" t="s">
        <v>7898</v>
      </c>
      <c r="C3009" s="0" t="s">
        <v>15803</v>
      </c>
      <c r="E3009" s="1" t="s">
        <v>15803</v>
      </c>
      <c r="G3009" s="5" t="s">
        <v>15803</v>
      </c>
      <c r="H3009" s="5"/>
      <c r="I3009" s="5"/>
      <c r="J3009" s="5"/>
      <c r="K3009" s="5"/>
      <c r="L3009" s="5"/>
      <c r="M3009" s="5"/>
      <c r="N3009" s="5"/>
      <c r="O3009" s="0" t="s">
        <v>15803</v>
      </c>
      <c r="P3009" s="0" t="s">
        <v>15804</v>
      </c>
      <c r="Q3009" s="0" t="s">
        <v>51</v>
      </c>
      <c r="R3009" s="0" t="s">
        <v>52</v>
      </c>
      <c r="S3009" s="0" t="n">
        <v>144</v>
      </c>
      <c r="T3009" s="0" t="n">
        <v>2120</v>
      </c>
      <c r="U3009" s="0" t="n">
        <v>2120</v>
      </c>
      <c r="V3009" s="0" t="n">
        <v>7211</v>
      </c>
      <c r="X3009" s="0" t="n">
        <v>4</v>
      </c>
      <c r="Y3009" s="0" t="s">
        <v>53</v>
      </c>
      <c r="Z3009" s="0" t="n">
        <v>2120</v>
      </c>
      <c r="AA3009" s="0" t="s">
        <v>54</v>
      </c>
      <c r="AB3009" s="0" t="s">
        <v>54</v>
      </c>
      <c r="AC3009" s="0" t="n">
        <v>294</v>
      </c>
      <c r="AD3009" s="0" t="s">
        <v>6902</v>
      </c>
      <c r="AG3009" s="6" t="n">
        <v>42735</v>
      </c>
      <c r="AH3009" s="0" t="n">
        <v>-144</v>
      </c>
      <c r="AI3009" s="0" t="n">
        <v>-152</v>
      </c>
      <c r="AJ3009" s="6" t="n">
        <v>42735</v>
      </c>
      <c r="AK3009" s="0" t="n">
        <v>294</v>
      </c>
      <c r="AL3009" s="6" t="n">
        <v>42735</v>
      </c>
      <c r="AM3009" s="0" t="n">
        <v>77</v>
      </c>
      <c r="AN3009" s="0" t="n">
        <v>81</v>
      </c>
      <c r="AO3009" s="0" t="n">
        <v>154</v>
      </c>
      <c r="AP3009" s="0" t="n">
        <v>173</v>
      </c>
      <c r="AQ3009" s="0" t="s">
        <v>674</v>
      </c>
      <c r="AR3009" s="0" t="s">
        <v>58</v>
      </c>
      <c r="AS3009" s="0" t="s">
        <v>53</v>
      </c>
      <c r="AT3009" s="0" t="n">
        <v>5</v>
      </c>
      <c r="AU3009" s="0" t="n">
        <v>4</v>
      </c>
      <c r="AV3009" s="0" t="s">
        <v>836</v>
      </c>
      <c r="AX3009" s="0" t="s">
        <v>836</v>
      </c>
    </row>
    <row r="3010" customFormat="false" ht="15" hidden="false" customHeight="false" outlineLevel="0" collapsed="false">
      <c r="A3010" s="0" t="s">
        <v>15805</v>
      </c>
      <c r="B3010" s="0" t="s">
        <v>7898</v>
      </c>
      <c r="C3010" s="0" t="s">
        <v>15806</v>
      </c>
      <c r="E3010" s="1" t="s">
        <v>15806</v>
      </c>
      <c r="G3010" s="5" t="s">
        <v>15806</v>
      </c>
      <c r="H3010" s="5"/>
      <c r="I3010" s="5"/>
      <c r="J3010" s="5"/>
      <c r="K3010" s="5"/>
      <c r="L3010" s="5"/>
      <c r="M3010" s="5"/>
      <c r="N3010" s="5"/>
      <c r="O3010" s="0" t="s">
        <v>15806</v>
      </c>
      <c r="P3010" s="0" t="s">
        <v>15807</v>
      </c>
      <c r="Q3010" s="0" t="s">
        <v>51</v>
      </c>
      <c r="R3010" s="0" t="s">
        <v>52</v>
      </c>
      <c r="S3010" s="0" t="n">
        <v>988</v>
      </c>
      <c r="T3010" s="0" t="n">
        <v>5829</v>
      </c>
      <c r="U3010" s="0" t="n">
        <v>5829</v>
      </c>
      <c r="V3010" s="0" t="n">
        <v>6209</v>
      </c>
      <c r="X3010" s="0" t="n">
        <v>64</v>
      </c>
      <c r="Y3010" s="0" t="s">
        <v>53</v>
      </c>
      <c r="Z3010" s="0" t="n">
        <v>5829</v>
      </c>
      <c r="AA3010" s="0" t="s">
        <v>54</v>
      </c>
      <c r="AB3010" s="0" t="s">
        <v>54</v>
      </c>
      <c r="AC3010" s="0" t="n">
        <v>2.8</v>
      </c>
      <c r="AD3010" s="0" t="s">
        <v>15808</v>
      </c>
      <c r="AG3010" s="6" t="n">
        <v>42735</v>
      </c>
      <c r="AH3010" s="0" t="n">
        <v>252</v>
      </c>
      <c r="AI3010" s="0" t="n">
        <v>266</v>
      </c>
      <c r="AJ3010" s="6" t="n">
        <v>42735</v>
      </c>
      <c r="AK3010" s="0" t="n">
        <v>2.8</v>
      </c>
      <c r="AL3010" s="6" t="n">
        <v>42735</v>
      </c>
      <c r="AM3010" s="0" t="n">
        <v>2.657</v>
      </c>
      <c r="AN3010" s="0" t="n">
        <v>2.801</v>
      </c>
      <c r="AO3010" s="0" t="n">
        <v>9.395</v>
      </c>
      <c r="AP3010" s="0" t="n">
        <v>10.497</v>
      </c>
      <c r="AQ3010" s="0" t="s">
        <v>674</v>
      </c>
      <c r="AR3010" s="0" t="s">
        <v>58</v>
      </c>
      <c r="AS3010" s="0" t="s">
        <v>53</v>
      </c>
      <c r="AT3010" s="0" t="n">
        <v>48</v>
      </c>
      <c r="AU3010" s="0" t="n">
        <v>51</v>
      </c>
      <c r="AX3010" s="0" t="s">
        <v>836</v>
      </c>
    </row>
    <row r="3011" customFormat="false" ht="15" hidden="false" customHeight="false" outlineLevel="0" collapsed="false">
      <c r="A3011" s="0" t="s">
        <v>15809</v>
      </c>
      <c r="B3011" s="0" t="s">
        <v>7898</v>
      </c>
      <c r="C3011" s="0" t="s">
        <v>15810</v>
      </c>
      <c r="E3011" s="1" t="s">
        <v>15810</v>
      </c>
      <c r="G3011" s="5" t="s">
        <v>15810</v>
      </c>
      <c r="H3011" s="5"/>
      <c r="I3011" s="5"/>
      <c r="J3011" s="5"/>
      <c r="K3011" s="5"/>
      <c r="L3011" s="5"/>
      <c r="M3011" s="5"/>
      <c r="N3011" s="5"/>
      <c r="Q3011" s="0" t="s">
        <v>51</v>
      </c>
      <c r="R3011" s="0" t="s">
        <v>52</v>
      </c>
      <c r="S3011" s="0" t="n">
        <v>5</v>
      </c>
      <c r="T3011" s="0" t="n">
        <v>2120</v>
      </c>
      <c r="U3011" s="0" t="n">
        <v>2120</v>
      </c>
      <c r="V3011" s="0" t="n">
        <v>2120</v>
      </c>
      <c r="X3011" s="0" t="n">
        <v>0</v>
      </c>
      <c r="Y3011" s="0" t="s">
        <v>53</v>
      </c>
      <c r="AD3011" s="0" t="s">
        <v>1163</v>
      </c>
      <c r="AG3011" s="6" t="n">
        <v>42735</v>
      </c>
      <c r="AH3011" s="0" t="n">
        <v>-22</v>
      </c>
      <c r="AI3011" s="0" t="n">
        <v>-23</v>
      </c>
      <c r="AJ3011" s="6" t="n">
        <v>42735</v>
      </c>
      <c r="AK3011" s="0" t="n">
        <v>36</v>
      </c>
      <c r="AL3011" s="6" t="n">
        <v>42735</v>
      </c>
      <c r="AM3011" s="0" t="n">
        <v>31</v>
      </c>
      <c r="AN3011" s="0" t="n">
        <v>32</v>
      </c>
      <c r="AO3011" s="0" t="n">
        <v>80</v>
      </c>
      <c r="AP3011" s="0" t="n">
        <v>89</v>
      </c>
      <c r="AQ3011" s="0" t="s">
        <v>674</v>
      </c>
      <c r="AR3011" s="0" t="s">
        <v>58</v>
      </c>
      <c r="AS3011" s="0" t="s">
        <v>53</v>
      </c>
      <c r="AT3011" s="0" t="n">
        <v>0</v>
      </c>
      <c r="AU3011" s="0" t="n">
        <v>0</v>
      </c>
      <c r="AX3011" s="0" t="s">
        <v>836</v>
      </c>
    </row>
    <row r="3012" customFormat="false" ht="15" hidden="false" customHeight="false" outlineLevel="0" collapsed="false">
      <c r="A3012" s="0" t="s">
        <v>15811</v>
      </c>
      <c r="B3012" s="0" t="s">
        <v>7898</v>
      </c>
      <c r="C3012" s="0" t="s">
        <v>15812</v>
      </c>
      <c r="E3012" s="1" t="s">
        <v>15812</v>
      </c>
      <c r="G3012" s="5" t="s">
        <v>15812</v>
      </c>
      <c r="H3012" s="5"/>
      <c r="I3012" s="5"/>
      <c r="J3012" s="5"/>
      <c r="K3012" s="5"/>
      <c r="L3012" s="5"/>
      <c r="M3012" s="5"/>
      <c r="N3012" s="5"/>
      <c r="O3012" s="0" t="s">
        <v>15812</v>
      </c>
      <c r="P3012" s="0" t="s">
        <v>15813</v>
      </c>
      <c r="Q3012" s="0" t="s">
        <v>51</v>
      </c>
      <c r="R3012" s="0" t="s">
        <v>52</v>
      </c>
      <c r="S3012" s="0" t="n">
        <v>191</v>
      </c>
      <c r="T3012" s="0" t="n">
        <v>7211</v>
      </c>
      <c r="U3012" s="0" t="n">
        <v>7211</v>
      </c>
      <c r="V3012" s="0" t="n">
        <v>2110</v>
      </c>
      <c r="W3012" s="0" t="s">
        <v>15814</v>
      </c>
      <c r="X3012" s="0" t="n">
        <v>10</v>
      </c>
      <c r="Y3012" s="0" t="s">
        <v>53</v>
      </c>
      <c r="Z3012" s="0" t="n">
        <v>7211</v>
      </c>
      <c r="AA3012" s="0" t="s">
        <v>54</v>
      </c>
      <c r="AB3012" s="0" t="s">
        <v>54</v>
      </c>
      <c r="AC3012" s="0" t="n">
        <v>287</v>
      </c>
      <c r="AD3012" s="0" t="s">
        <v>15815</v>
      </c>
      <c r="AG3012" s="6" t="n">
        <v>42735</v>
      </c>
      <c r="AH3012" s="0" t="n">
        <v>-67</v>
      </c>
      <c r="AI3012" s="0" t="n">
        <v>-70</v>
      </c>
      <c r="AJ3012" s="6" t="n">
        <v>42735</v>
      </c>
      <c r="AK3012" s="0" t="n">
        <v>287</v>
      </c>
      <c r="AL3012" s="6" t="n">
        <v>42735</v>
      </c>
      <c r="AM3012" s="0" t="n">
        <v>565</v>
      </c>
      <c r="AN3012" s="0" t="n">
        <v>596</v>
      </c>
      <c r="AO3012" s="0" t="n">
        <v>6.519</v>
      </c>
      <c r="AP3012" s="0" t="n">
        <v>7.284</v>
      </c>
      <c r="AQ3012" s="0" t="s">
        <v>674</v>
      </c>
      <c r="AR3012" s="0" t="s">
        <v>58</v>
      </c>
      <c r="AS3012" s="0" t="s">
        <v>53</v>
      </c>
      <c r="AT3012" s="0" t="n">
        <v>6</v>
      </c>
      <c r="AU3012" s="0" t="n">
        <v>5</v>
      </c>
      <c r="AX3012" s="0" t="s">
        <v>836</v>
      </c>
    </row>
    <row r="3013" customFormat="false" ht="15" hidden="false" customHeight="false" outlineLevel="0" collapsed="false">
      <c r="A3013" s="0" t="s">
        <v>15816</v>
      </c>
      <c r="B3013" s="0" t="s">
        <v>7898</v>
      </c>
      <c r="C3013" s="0" t="s">
        <v>15817</v>
      </c>
      <c r="E3013" s="1" t="s">
        <v>15817</v>
      </c>
      <c r="G3013" s="5" t="s">
        <v>15817</v>
      </c>
      <c r="H3013" s="5"/>
      <c r="I3013" s="5"/>
      <c r="J3013" s="5"/>
      <c r="K3013" s="5"/>
      <c r="L3013" s="5"/>
      <c r="M3013" s="5"/>
      <c r="N3013" s="5"/>
      <c r="O3013" s="0" t="s">
        <v>15817</v>
      </c>
      <c r="P3013" s="0" t="s">
        <v>15818</v>
      </c>
      <c r="Q3013" s="0" t="s">
        <v>51</v>
      </c>
      <c r="R3013" s="0" t="s">
        <v>52</v>
      </c>
      <c r="S3013" s="0" t="n">
        <v>168</v>
      </c>
      <c r="T3013" s="0" t="n">
        <v>2120</v>
      </c>
      <c r="U3013" s="0" t="n">
        <v>2120</v>
      </c>
      <c r="V3013" s="0" t="n">
        <v>2110</v>
      </c>
      <c r="X3013" s="0" t="n">
        <v>60</v>
      </c>
      <c r="Y3013" s="0" t="s">
        <v>53</v>
      </c>
      <c r="Z3013" s="0" t="n">
        <v>2120</v>
      </c>
      <c r="AA3013" s="0" t="s">
        <v>54</v>
      </c>
      <c r="AB3013" s="0" t="s">
        <v>54</v>
      </c>
      <c r="AC3013" s="0" t="n">
        <v>410</v>
      </c>
      <c r="AD3013" s="0" t="s">
        <v>15819</v>
      </c>
      <c r="AG3013" s="6" t="n">
        <v>42735</v>
      </c>
      <c r="AH3013" s="0" t="n">
        <v>-113</v>
      </c>
      <c r="AI3013" s="0" t="n">
        <v>-119</v>
      </c>
      <c r="AJ3013" s="6" t="n">
        <v>42735</v>
      </c>
      <c r="AK3013" s="0" t="n">
        <v>410</v>
      </c>
      <c r="AL3013" s="6" t="n">
        <v>42735</v>
      </c>
      <c r="AM3013" s="0" t="n">
        <v>1.618</v>
      </c>
      <c r="AN3013" s="0" t="n">
        <v>1.705</v>
      </c>
      <c r="AO3013" s="0" t="n">
        <v>2.512</v>
      </c>
      <c r="AP3013" s="0" t="n">
        <v>2.807</v>
      </c>
      <c r="AQ3013" s="0" t="s">
        <v>674</v>
      </c>
      <c r="AR3013" s="0" t="s">
        <v>58</v>
      </c>
      <c r="AS3013" s="0" t="s">
        <v>53</v>
      </c>
      <c r="AT3013" s="0" t="n">
        <v>39</v>
      </c>
      <c r="AU3013" s="0" t="n">
        <v>39</v>
      </c>
      <c r="AX3013" s="0" t="s">
        <v>836</v>
      </c>
    </row>
    <row r="3014" customFormat="false" ht="15" hidden="false" customHeight="false" outlineLevel="0" collapsed="false">
      <c r="A3014" s="0" t="s">
        <v>15820</v>
      </c>
      <c r="B3014" s="0" t="s">
        <v>7898</v>
      </c>
      <c r="C3014" s="0" t="s">
        <v>15821</v>
      </c>
      <c r="E3014" s="1" t="s">
        <v>15821</v>
      </c>
      <c r="G3014" s="5" t="s">
        <v>15821</v>
      </c>
      <c r="H3014" s="5"/>
      <c r="I3014" s="5"/>
      <c r="J3014" s="5"/>
      <c r="K3014" s="5"/>
      <c r="L3014" s="5"/>
      <c r="M3014" s="5"/>
      <c r="N3014" s="5"/>
      <c r="O3014" s="0" t="s">
        <v>15821</v>
      </c>
      <c r="P3014" s="0" t="s">
        <v>15822</v>
      </c>
      <c r="Q3014" s="0" t="s">
        <v>51</v>
      </c>
      <c r="R3014" s="0" t="s">
        <v>52</v>
      </c>
      <c r="S3014" s="0" t="n">
        <v>253</v>
      </c>
      <c r="T3014" s="0" t="n">
        <v>6201</v>
      </c>
      <c r="U3014" s="0" t="n">
        <v>6201</v>
      </c>
      <c r="V3014" s="0" t="n">
        <v>2620</v>
      </c>
      <c r="X3014" s="0" t="n">
        <v>80</v>
      </c>
      <c r="Y3014" s="0" t="s">
        <v>53</v>
      </c>
      <c r="Z3014" s="0" t="n">
        <v>6201</v>
      </c>
      <c r="AA3014" s="0" t="s">
        <v>54</v>
      </c>
      <c r="AB3014" s="0" t="s">
        <v>54</v>
      </c>
      <c r="AC3014" s="0" t="n">
        <v>1.152</v>
      </c>
      <c r="AD3014" s="0" t="s">
        <v>15725</v>
      </c>
      <c r="AG3014" s="6" t="n">
        <v>42735</v>
      </c>
      <c r="AH3014" s="0" t="n">
        <v>-13</v>
      </c>
      <c r="AI3014" s="0" t="n">
        <v>-14</v>
      </c>
      <c r="AJ3014" s="6" t="n">
        <v>42735</v>
      </c>
      <c r="AK3014" s="0" t="n">
        <v>1.152</v>
      </c>
      <c r="AL3014" s="6" t="n">
        <v>42735</v>
      </c>
      <c r="AM3014" s="0" t="n">
        <v>292</v>
      </c>
      <c r="AN3014" s="0" t="n">
        <v>308</v>
      </c>
      <c r="AO3014" s="0" t="n">
        <v>349</v>
      </c>
      <c r="AP3014" s="0" t="n">
        <v>390</v>
      </c>
      <c r="AQ3014" s="0" t="s">
        <v>674</v>
      </c>
      <c r="AR3014" s="0" t="s">
        <v>58</v>
      </c>
      <c r="AS3014" s="0" t="s">
        <v>53</v>
      </c>
      <c r="AT3014" s="0" t="n">
        <v>52</v>
      </c>
      <c r="AU3014" s="0" t="n">
        <v>53</v>
      </c>
      <c r="AX3014" s="0" t="s">
        <v>836</v>
      </c>
    </row>
    <row r="3015" customFormat="false" ht="15" hidden="false" customHeight="false" outlineLevel="0" collapsed="false">
      <c r="A3015" s="0" t="s">
        <v>15823</v>
      </c>
      <c r="B3015" s="0" t="s">
        <v>7898</v>
      </c>
      <c r="C3015" s="0" t="s">
        <v>15824</v>
      </c>
      <c r="E3015" s="1" t="s">
        <v>15824</v>
      </c>
      <c r="G3015" s="5" t="s">
        <v>15824</v>
      </c>
      <c r="H3015" s="5"/>
      <c r="I3015" s="5"/>
      <c r="J3015" s="5"/>
      <c r="K3015" s="5"/>
      <c r="L3015" s="5"/>
      <c r="M3015" s="5"/>
      <c r="N3015" s="5"/>
      <c r="O3015" s="0" t="s">
        <v>15824</v>
      </c>
      <c r="P3015" s="0" t="s">
        <v>15825</v>
      </c>
      <c r="Q3015" s="0" t="s">
        <v>51</v>
      </c>
      <c r="R3015" s="0" t="s">
        <v>52</v>
      </c>
      <c r="S3015" s="0" t="n">
        <v>3</v>
      </c>
      <c r="T3015" s="0" t="n">
        <v>7490</v>
      </c>
      <c r="U3015" s="0" t="n">
        <v>7490</v>
      </c>
      <c r="V3015" s="0" t="n">
        <v>6209</v>
      </c>
      <c r="X3015" s="0" t="n">
        <v>28</v>
      </c>
      <c r="Y3015" s="0" t="s">
        <v>53</v>
      </c>
      <c r="Z3015" s="0" t="n">
        <v>7490</v>
      </c>
      <c r="AA3015" s="0" t="s">
        <v>54</v>
      </c>
      <c r="AB3015" s="0" t="s">
        <v>54</v>
      </c>
      <c r="AC3015" s="0" t="n">
        <v>7.5</v>
      </c>
      <c r="AD3015" s="0" t="s">
        <v>15801</v>
      </c>
      <c r="AE3015" s="0" t="s">
        <v>15826</v>
      </c>
      <c r="AF3015" s="0" t="n">
        <v>-1</v>
      </c>
      <c r="AG3015" s="0" t="n">
        <v>-2</v>
      </c>
      <c r="AH3015" s="6" t="n">
        <v>41274</v>
      </c>
      <c r="AI3015" s="0" t="n">
        <v>7.5</v>
      </c>
      <c r="AJ3015" s="0" t="n">
        <v>2017</v>
      </c>
      <c r="AK3015" s="0" t="n">
        <v>109</v>
      </c>
      <c r="AL3015" s="0" t="n">
        <v>143</v>
      </c>
      <c r="AM3015" s="0" t="n">
        <v>5.178</v>
      </c>
      <c r="AN3015" s="0" t="n">
        <v>5.786</v>
      </c>
      <c r="AO3015" s="0" t="s">
        <v>674</v>
      </c>
      <c r="AP3015" s="0" t="s">
        <v>58</v>
      </c>
      <c r="AQ3015" s="0" t="s">
        <v>53</v>
      </c>
      <c r="AR3015" s="0" t="n">
        <v>18</v>
      </c>
      <c r="AS3015" s="0" t="n">
        <v>20</v>
      </c>
      <c r="AV3015" s="0" t="s">
        <v>836</v>
      </c>
    </row>
    <row r="3016" customFormat="false" ht="15" hidden="false" customHeight="false" outlineLevel="0" collapsed="false">
      <c r="A3016" s="0" t="s">
        <v>15827</v>
      </c>
      <c r="B3016" s="0" t="s">
        <v>7898</v>
      </c>
      <c r="C3016" s="0" t="s">
        <v>15828</v>
      </c>
      <c r="E3016" s="1" t="s">
        <v>15828</v>
      </c>
      <c r="G3016" s="5" t="s">
        <v>15828</v>
      </c>
      <c r="H3016" s="5" t="s">
        <v>15829</v>
      </c>
      <c r="I3016" s="5"/>
      <c r="J3016" s="5"/>
      <c r="K3016" s="5"/>
      <c r="L3016" s="5"/>
      <c r="M3016" s="5"/>
      <c r="N3016" s="5"/>
      <c r="O3016" s="0" t="s">
        <v>15828</v>
      </c>
      <c r="P3016" s="0" t="s">
        <v>15830</v>
      </c>
      <c r="Q3016" s="0" t="s">
        <v>51</v>
      </c>
      <c r="R3016" s="0" t="s">
        <v>52</v>
      </c>
      <c r="S3016" s="0" t="n">
        <v>274</v>
      </c>
      <c r="T3016" s="0" t="n">
        <v>2120</v>
      </c>
      <c r="U3016" s="0" t="n">
        <v>2120</v>
      </c>
      <c r="V3016" s="0" t="n">
        <v>7211</v>
      </c>
      <c r="X3016" s="0" t="n">
        <v>2</v>
      </c>
      <c r="Y3016" s="0" t="s">
        <v>53</v>
      </c>
      <c r="Z3016" s="0" t="n">
        <v>2120</v>
      </c>
      <c r="AA3016" s="0" t="s">
        <v>54</v>
      </c>
      <c r="AB3016" s="0" t="s">
        <v>54</v>
      </c>
      <c r="AC3016" s="0" t="n">
        <v>674</v>
      </c>
      <c r="AD3016" s="0" t="s">
        <v>6902</v>
      </c>
      <c r="AG3016" s="6" t="n">
        <v>42735</v>
      </c>
      <c r="AH3016" s="0" t="n">
        <v>-78</v>
      </c>
      <c r="AI3016" s="0" t="n">
        <v>-82</v>
      </c>
      <c r="AJ3016" s="6" t="n">
        <v>42735</v>
      </c>
      <c r="AK3016" s="0" t="n">
        <v>674</v>
      </c>
      <c r="AL3016" s="6" t="n">
        <v>42735</v>
      </c>
      <c r="AM3016" s="0" t="n">
        <v>673</v>
      </c>
      <c r="AN3016" s="0" t="n">
        <v>710</v>
      </c>
      <c r="AO3016" s="0" t="n">
        <v>2.277</v>
      </c>
      <c r="AP3016" s="0" t="n">
        <v>2.545</v>
      </c>
      <c r="AQ3016" s="0" t="s">
        <v>674</v>
      </c>
      <c r="AR3016" s="0" t="s">
        <v>58</v>
      </c>
      <c r="AS3016" s="0" t="s">
        <v>53</v>
      </c>
      <c r="AT3016" s="0" t="n">
        <v>2</v>
      </c>
      <c r="AU3016" s="0" t="n">
        <v>2</v>
      </c>
      <c r="AV3016" s="0" t="s">
        <v>836</v>
      </c>
      <c r="AX3016" s="0" t="s">
        <v>836</v>
      </c>
    </row>
    <row r="3017" customFormat="false" ht="15" hidden="false" customHeight="false" outlineLevel="0" collapsed="false">
      <c r="A3017" s="0" t="s">
        <v>15831</v>
      </c>
      <c r="B3017" s="0" t="s">
        <v>7898</v>
      </c>
      <c r="C3017" s="0" t="s">
        <v>15832</v>
      </c>
      <c r="E3017" s="1" t="s">
        <v>15832</v>
      </c>
      <c r="G3017" s="5" t="s">
        <v>15832</v>
      </c>
      <c r="H3017" s="5" t="s">
        <v>15833</v>
      </c>
      <c r="I3017" s="5" t="s">
        <v>15834</v>
      </c>
      <c r="J3017" s="5"/>
      <c r="K3017" s="5"/>
      <c r="L3017" s="5"/>
      <c r="M3017" s="5"/>
      <c r="N3017" s="5"/>
      <c r="O3017" s="0" t="s">
        <v>15832</v>
      </c>
      <c r="P3017" s="0" t="s">
        <v>15835</v>
      </c>
      <c r="Q3017" s="0" t="s">
        <v>51</v>
      </c>
      <c r="R3017" s="0" t="s">
        <v>52</v>
      </c>
      <c r="S3017" s="0" t="n">
        <v>83</v>
      </c>
      <c r="T3017" s="0" t="n">
        <v>2120</v>
      </c>
      <c r="U3017" s="0" t="n">
        <v>2120</v>
      </c>
      <c r="X3017" s="0" t="n">
        <v>14</v>
      </c>
      <c r="Y3017" s="0" t="s">
        <v>53</v>
      </c>
      <c r="Z3017" s="0" t="n">
        <v>2120</v>
      </c>
      <c r="AA3017" s="0" t="s">
        <v>54</v>
      </c>
      <c r="AB3017" s="0" t="s">
        <v>54</v>
      </c>
      <c r="AC3017" s="0" t="n">
        <v>304</v>
      </c>
      <c r="AD3017" s="0" t="s">
        <v>15836</v>
      </c>
      <c r="AG3017" s="6" t="n">
        <v>42735</v>
      </c>
      <c r="AH3017" s="0" t="n">
        <v>-135</v>
      </c>
      <c r="AI3017" s="0" t="n">
        <v>-142</v>
      </c>
      <c r="AJ3017" s="6" t="n">
        <v>42735</v>
      </c>
      <c r="AK3017" s="0" t="n">
        <v>304</v>
      </c>
      <c r="AL3017" s="6" t="n">
        <v>42735</v>
      </c>
      <c r="AM3017" s="0" t="n">
        <v>256</v>
      </c>
      <c r="AN3017" s="0" t="n">
        <v>269</v>
      </c>
      <c r="AO3017" s="0" t="n">
        <v>679</v>
      </c>
      <c r="AP3017" s="0" t="n">
        <v>758</v>
      </c>
      <c r="AQ3017" s="0" t="s">
        <v>674</v>
      </c>
      <c r="AR3017" s="0" t="s">
        <v>58</v>
      </c>
      <c r="AS3017" s="0" t="s">
        <v>53</v>
      </c>
      <c r="AT3017" s="0" t="n">
        <v>10</v>
      </c>
      <c r="AU3017" s="0" t="n">
        <v>9</v>
      </c>
      <c r="AX3017" s="0" t="s">
        <v>836</v>
      </c>
    </row>
    <row r="3018" customFormat="false" ht="15" hidden="false" customHeight="false" outlineLevel="0" collapsed="false">
      <c r="A3018" s="0" t="s">
        <v>15837</v>
      </c>
      <c r="B3018" s="0" t="s">
        <v>7898</v>
      </c>
      <c r="C3018" s="0" t="s">
        <v>15838</v>
      </c>
      <c r="E3018" s="1" t="s">
        <v>15838</v>
      </c>
      <c r="G3018" s="5" t="s">
        <v>15838</v>
      </c>
      <c r="H3018" s="5"/>
      <c r="I3018" s="5"/>
      <c r="J3018" s="5"/>
      <c r="K3018" s="5"/>
      <c r="L3018" s="5"/>
      <c r="M3018" s="5"/>
      <c r="N3018" s="5"/>
      <c r="O3018" s="0" t="s">
        <v>15838</v>
      </c>
      <c r="P3018" s="0" t="s">
        <v>15839</v>
      </c>
      <c r="Q3018" s="0" t="s">
        <v>51</v>
      </c>
      <c r="R3018" s="0" t="s">
        <v>52</v>
      </c>
      <c r="S3018" s="0" t="n">
        <v>2.34</v>
      </c>
      <c r="T3018" s="0" t="n">
        <v>7490</v>
      </c>
      <c r="U3018" s="0" t="n">
        <v>7490</v>
      </c>
      <c r="V3018" s="0" t="n">
        <v>6201</v>
      </c>
      <c r="X3018" s="0" t="n">
        <v>118</v>
      </c>
      <c r="Y3018" s="0" t="s">
        <v>53</v>
      </c>
      <c r="Z3018" s="0" t="n">
        <v>7490</v>
      </c>
      <c r="AA3018" s="0" t="s">
        <v>54</v>
      </c>
      <c r="AB3018" s="0" t="s">
        <v>54</v>
      </c>
      <c r="AC3018" s="0" t="n">
        <v>6.49</v>
      </c>
      <c r="AD3018" s="0" t="s">
        <v>6902</v>
      </c>
      <c r="AG3018" s="6" t="n">
        <v>42735</v>
      </c>
      <c r="AH3018" s="0" t="n">
        <v>300</v>
      </c>
      <c r="AI3018" s="0" t="n">
        <v>316</v>
      </c>
      <c r="AJ3018" s="6" t="n">
        <v>42735</v>
      </c>
      <c r="AK3018" s="0" t="n">
        <v>6.49</v>
      </c>
      <c r="AL3018" s="6" t="n">
        <v>42735</v>
      </c>
      <c r="AM3018" s="0" t="n">
        <v>4.149</v>
      </c>
      <c r="AN3018" s="0" t="n">
        <v>4.373</v>
      </c>
      <c r="AO3018" s="0" t="n">
        <v>7.87</v>
      </c>
      <c r="AP3018" s="0" t="n">
        <v>8.794</v>
      </c>
      <c r="AQ3018" s="0" t="s">
        <v>674</v>
      </c>
      <c r="AR3018" s="0" t="s">
        <v>58</v>
      </c>
      <c r="AS3018" s="0" t="s">
        <v>53</v>
      </c>
      <c r="AT3018" s="0" t="n">
        <v>53</v>
      </c>
      <c r="AU3018" s="0" t="n">
        <v>60</v>
      </c>
      <c r="AX3018" s="0" t="s">
        <v>836</v>
      </c>
      <c r="AY3018" s="0" t="s">
        <v>1239</v>
      </c>
    </row>
    <row r="3019" customFormat="false" ht="15" hidden="false" customHeight="false" outlineLevel="0" collapsed="false">
      <c r="A3019" s="0" t="s">
        <v>15840</v>
      </c>
      <c r="B3019" s="0" t="s">
        <v>7898</v>
      </c>
      <c r="C3019" s="0" t="s">
        <v>15841</v>
      </c>
      <c r="E3019" s="1" t="s">
        <v>15841</v>
      </c>
      <c r="G3019" s="5" t="s">
        <v>15841</v>
      </c>
      <c r="H3019" s="5"/>
      <c r="I3019" s="5"/>
      <c r="J3019" s="5"/>
      <c r="K3019" s="5"/>
      <c r="L3019" s="5"/>
      <c r="M3019" s="5"/>
      <c r="N3019" s="5"/>
      <c r="O3019" s="0" t="s">
        <v>15841</v>
      </c>
      <c r="P3019" s="0" t="s">
        <v>15842</v>
      </c>
      <c r="Q3019" s="0" t="s">
        <v>51</v>
      </c>
      <c r="R3019" s="0" t="s">
        <v>52</v>
      </c>
      <c r="S3019" s="0" t="n">
        <v>3</v>
      </c>
      <c r="T3019" s="0" t="n">
        <v>2611</v>
      </c>
      <c r="U3019" s="0" t="n">
        <v>2611</v>
      </c>
      <c r="V3019" s="0" t="n">
        <v>2434</v>
      </c>
      <c r="X3019" s="0" t="n">
        <v>21</v>
      </c>
      <c r="Y3019" s="0" t="s">
        <v>77</v>
      </c>
      <c r="Z3019" s="0" t="n">
        <v>2611</v>
      </c>
      <c r="AA3019" s="0" t="s">
        <v>54</v>
      </c>
      <c r="AB3019" s="0" t="s">
        <v>54</v>
      </c>
      <c r="AC3019" s="0" t="n">
        <v>3.5</v>
      </c>
      <c r="AD3019" s="0" t="s">
        <v>6539</v>
      </c>
      <c r="AE3019" s="0" t="s">
        <v>15843</v>
      </c>
      <c r="AF3019" s="0" t="s">
        <v>56</v>
      </c>
      <c r="AG3019" s="0" t="s">
        <v>56</v>
      </c>
      <c r="AI3019" s="0" t="n">
        <v>3.5</v>
      </c>
      <c r="AJ3019" s="0" t="n">
        <v>2017</v>
      </c>
      <c r="AK3019" s="0" t="s">
        <v>56</v>
      </c>
      <c r="AL3019" s="0" t="s">
        <v>56</v>
      </c>
      <c r="AM3019" s="0" t="n">
        <v>7.112</v>
      </c>
      <c r="AN3019" s="0" t="n">
        <v>7.947</v>
      </c>
      <c r="AO3019" s="0" t="s">
        <v>674</v>
      </c>
      <c r="AP3019" s="0" t="s">
        <v>58</v>
      </c>
      <c r="AQ3019" s="0" t="s">
        <v>77</v>
      </c>
      <c r="AR3019" s="0" t="n">
        <v>16</v>
      </c>
      <c r="AS3019" s="0" t="n">
        <v>15</v>
      </c>
      <c r="AT3019" s="0" t="s">
        <v>15844</v>
      </c>
      <c r="AV3019" s="0" t="s">
        <v>836</v>
      </c>
      <c r="AW3019" s="0" t="s">
        <v>15845</v>
      </c>
    </row>
    <row r="3020" customFormat="false" ht="15" hidden="false" customHeight="false" outlineLevel="0" collapsed="false">
      <c r="A3020" s="0" t="s">
        <v>15846</v>
      </c>
      <c r="B3020" s="0" t="s">
        <v>7898</v>
      </c>
      <c r="C3020" s="0" t="s">
        <v>15847</v>
      </c>
      <c r="E3020" s="1" t="s">
        <v>15847</v>
      </c>
      <c r="G3020" s="5" t="s">
        <v>15847</v>
      </c>
      <c r="H3020" s="5"/>
      <c r="I3020" s="5"/>
      <c r="J3020" s="5"/>
      <c r="K3020" s="5"/>
      <c r="L3020" s="5"/>
      <c r="M3020" s="5"/>
      <c r="N3020" s="5"/>
      <c r="O3020" s="0" t="s">
        <v>15847</v>
      </c>
      <c r="P3020" s="0" t="s">
        <v>15848</v>
      </c>
      <c r="Q3020" s="0" t="s">
        <v>51</v>
      </c>
      <c r="R3020" s="0" t="s">
        <v>52</v>
      </c>
      <c r="S3020" s="0" t="n">
        <v>8</v>
      </c>
      <c r="T3020" s="0" t="n">
        <v>2120</v>
      </c>
      <c r="U3020" s="0" t="n">
        <v>2120</v>
      </c>
      <c r="V3020" s="0" t="n">
        <v>2120</v>
      </c>
      <c r="X3020" s="0" t="n">
        <v>4</v>
      </c>
      <c r="Y3020" s="0" t="s">
        <v>53</v>
      </c>
      <c r="Z3020" s="0" t="n">
        <v>2120</v>
      </c>
      <c r="AA3020" s="0" t="s">
        <v>54</v>
      </c>
      <c r="AB3020" s="0" t="s">
        <v>54</v>
      </c>
      <c r="AC3020" s="0" t="n">
        <v>58</v>
      </c>
      <c r="AD3020" s="0" t="s">
        <v>15849</v>
      </c>
      <c r="AG3020" s="6" t="n">
        <v>42735</v>
      </c>
      <c r="AH3020" s="0" t="n">
        <v>-57</v>
      </c>
      <c r="AI3020" s="0" t="n">
        <v>-60</v>
      </c>
      <c r="AJ3020" s="6" t="n">
        <v>42735</v>
      </c>
      <c r="AK3020" s="0" t="n">
        <v>58</v>
      </c>
      <c r="AL3020" s="6" t="n">
        <v>42735</v>
      </c>
      <c r="AM3020" s="0" t="n">
        <v>55</v>
      </c>
      <c r="AN3020" s="0" t="n">
        <v>58</v>
      </c>
      <c r="AO3020" s="0" t="n">
        <v>286</v>
      </c>
      <c r="AP3020" s="0" t="n">
        <v>319</v>
      </c>
      <c r="AQ3020" s="0" t="s">
        <v>674</v>
      </c>
      <c r="AR3020" s="0" t="s">
        <v>58</v>
      </c>
      <c r="AS3020" s="0" t="s">
        <v>53</v>
      </c>
      <c r="AT3020" s="0" t="n">
        <v>5</v>
      </c>
      <c r="AU3020" s="0" t="n">
        <v>4</v>
      </c>
      <c r="AX3020" s="0" t="s">
        <v>836</v>
      </c>
      <c r="AY3020" s="0" t="s">
        <v>1608</v>
      </c>
    </row>
    <row r="3021" customFormat="false" ht="15" hidden="false" customHeight="false" outlineLevel="0" collapsed="false">
      <c r="A3021" s="0" t="s">
        <v>15850</v>
      </c>
      <c r="B3021" s="0" t="s">
        <v>7898</v>
      </c>
      <c r="C3021" s="0" t="s">
        <v>15851</v>
      </c>
      <c r="E3021" s="1" t="s">
        <v>15851</v>
      </c>
      <c r="G3021" s="5" t="s">
        <v>15851</v>
      </c>
      <c r="H3021" s="5" t="s">
        <v>15852</v>
      </c>
      <c r="I3021" s="5" t="s">
        <v>15853</v>
      </c>
      <c r="J3021" s="5"/>
      <c r="K3021" s="5"/>
      <c r="L3021" s="5"/>
      <c r="M3021" s="5"/>
      <c r="N3021" s="5"/>
      <c r="O3021" s="0" t="s">
        <v>15851</v>
      </c>
      <c r="P3021" s="0" t="s">
        <v>15854</v>
      </c>
      <c r="Q3021" s="0" t="s">
        <v>51</v>
      </c>
      <c r="R3021" s="0" t="s">
        <v>52</v>
      </c>
      <c r="S3021" s="0" t="n">
        <v>0</v>
      </c>
      <c r="T3021" s="0" t="n">
        <v>2120</v>
      </c>
      <c r="U3021" s="0" t="n">
        <v>2120</v>
      </c>
      <c r="V3021" s="0" t="n">
        <v>2120</v>
      </c>
      <c r="W3021" s="0" t="s">
        <v>15855</v>
      </c>
      <c r="X3021" s="0" t="n">
        <v>19</v>
      </c>
      <c r="Y3021" s="0" t="s">
        <v>53</v>
      </c>
      <c r="Z3021" s="0" t="n">
        <v>2120</v>
      </c>
      <c r="AA3021" s="0" t="s">
        <v>54</v>
      </c>
      <c r="AB3021" s="0" t="s">
        <v>54</v>
      </c>
      <c r="AC3021" s="0" t="n">
        <v>8</v>
      </c>
      <c r="AD3021" s="0" t="s">
        <v>15856</v>
      </c>
      <c r="AG3021" s="6" t="n">
        <v>42735</v>
      </c>
      <c r="AH3021" s="0" t="n">
        <v>-25</v>
      </c>
      <c r="AI3021" s="0" t="n">
        <v>-26</v>
      </c>
      <c r="AJ3021" s="6" t="n">
        <v>42735</v>
      </c>
      <c r="AK3021" s="0" t="n">
        <v>8</v>
      </c>
      <c r="AL3021" s="6" t="n">
        <v>42735</v>
      </c>
      <c r="AM3021" s="0" t="n">
        <v>39</v>
      </c>
      <c r="AN3021" s="0" t="n">
        <v>41</v>
      </c>
      <c r="AO3021" s="0" t="n">
        <v>163</v>
      </c>
      <c r="AP3021" s="0" t="n">
        <v>182</v>
      </c>
      <c r="AQ3021" s="0" t="s">
        <v>674</v>
      </c>
      <c r="AR3021" s="0" t="s">
        <v>58</v>
      </c>
      <c r="AS3021" s="0" t="s">
        <v>53</v>
      </c>
      <c r="AT3021" s="0" t="n">
        <v>4</v>
      </c>
      <c r="AU3021" s="0" t="n">
        <v>3</v>
      </c>
      <c r="AV3021" s="0" t="s">
        <v>836</v>
      </c>
      <c r="AX3021" s="0" t="s">
        <v>836</v>
      </c>
    </row>
    <row r="3022" customFormat="false" ht="15" hidden="false" customHeight="false" outlineLevel="0" collapsed="false">
      <c r="A3022" s="0" t="s">
        <v>15857</v>
      </c>
      <c r="B3022" s="0" t="s">
        <v>7898</v>
      </c>
      <c r="C3022" s="0" t="s">
        <v>15858</v>
      </c>
      <c r="E3022" s="1" t="s">
        <v>15858</v>
      </c>
      <c r="G3022" s="5" t="s">
        <v>15858</v>
      </c>
      <c r="H3022" s="5"/>
      <c r="I3022" s="5"/>
      <c r="J3022" s="5"/>
      <c r="K3022" s="5"/>
      <c r="L3022" s="5"/>
      <c r="M3022" s="5"/>
      <c r="N3022" s="5"/>
      <c r="O3022" s="0" t="s">
        <v>15858</v>
      </c>
      <c r="P3022" s="0" t="s">
        <v>15859</v>
      </c>
      <c r="Q3022" s="0" t="s">
        <v>51</v>
      </c>
      <c r="R3022" s="0" t="s">
        <v>52</v>
      </c>
      <c r="S3022" s="0" t="n">
        <v>367</v>
      </c>
      <c r="T3022" s="0" t="n">
        <v>3250</v>
      </c>
      <c r="U3022" s="0" t="n">
        <v>3250</v>
      </c>
      <c r="X3022" s="0" t="n">
        <v>11</v>
      </c>
      <c r="Y3022" s="0" t="s">
        <v>53</v>
      </c>
      <c r="Z3022" s="0" t="n">
        <v>3250</v>
      </c>
      <c r="AA3022" s="0" t="s">
        <v>54</v>
      </c>
      <c r="AB3022" s="0" t="s">
        <v>54</v>
      </c>
      <c r="AC3022" s="0" t="n">
        <v>640</v>
      </c>
      <c r="AD3022" s="0" t="s">
        <v>15785</v>
      </c>
      <c r="AG3022" s="6" t="n">
        <v>42735</v>
      </c>
      <c r="AH3022" s="0" t="n">
        <v>-27</v>
      </c>
      <c r="AI3022" s="0" t="n">
        <v>-29</v>
      </c>
      <c r="AJ3022" s="6" t="n">
        <v>42735</v>
      </c>
      <c r="AK3022" s="0" t="n">
        <v>640</v>
      </c>
      <c r="AL3022" s="6" t="n">
        <v>42735</v>
      </c>
      <c r="AM3022" s="0" t="n">
        <v>433</v>
      </c>
      <c r="AN3022" s="0" t="n">
        <v>457</v>
      </c>
      <c r="AO3022" s="0" t="n">
        <v>2.603</v>
      </c>
      <c r="AP3022" s="0" t="n">
        <v>2.909</v>
      </c>
      <c r="AQ3022" s="0" t="s">
        <v>674</v>
      </c>
      <c r="AR3022" s="0" t="s">
        <v>58</v>
      </c>
      <c r="AS3022" s="0" t="s">
        <v>53</v>
      </c>
      <c r="AT3022" s="0" t="n">
        <v>9</v>
      </c>
      <c r="AU3022" s="0" t="n">
        <v>8</v>
      </c>
      <c r="AV3022" s="0" t="s">
        <v>1071</v>
      </c>
      <c r="AW3022" s="0" t="s">
        <v>1071</v>
      </c>
      <c r="AX3022" s="0" t="s">
        <v>836</v>
      </c>
    </row>
    <row r="3023" customFormat="false" ht="15" hidden="false" customHeight="false" outlineLevel="0" collapsed="false">
      <c r="A3023" s="0" t="s">
        <v>15860</v>
      </c>
      <c r="B3023" s="0" t="s">
        <v>7898</v>
      </c>
      <c r="C3023" s="0" t="s">
        <v>15861</v>
      </c>
      <c r="E3023" s="1" t="s">
        <v>15861</v>
      </c>
      <c r="G3023" s="5" t="s">
        <v>15861</v>
      </c>
      <c r="H3023" s="5"/>
      <c r="I3023" s="5"/>
      <c r="J3023" s="5"/>
      <c r="K3023" s="5"/>
      <c r="L3023" s="5"/>
      <c r="M3023" s="5"/>
      <c r="N3023" s="5"/>
      <c r="O3023" s="0" t="s">
        <v>15861</v>
      </c>
      <c r="P3023" s="0" t="s">
        <v>15862</v>
      </c>
      <c r="Q3023" s="0" t="s">
        <v>51</v>
      </c>
      <c r="R3023" s="0" t="s">
        <v>52</v>
      </c>
      <c r="S3023" s="0" t="n">
        <v>110</v>
      </c>
      <c r="T3023" s="0" t="n">
        <v>2120</v>
      </c>
      <c r="U3023" s="0" t="n">
        <v>2120</v>
      </c>
      <c r="V3023" s="0" t="n">
        <v>2120</v>
      </c>
      <c r="X3023" s="0" t="n">
        <v>2</v>
      </c>
      <c r="Y3023" s="0" t="s">
        <v>53</v>
      </c>
      <c r="Z3023" s="0" t="n">
        <v>2120</v>
      </c>
      <c r="AA3023" s="0" t="s">
        <v>54</v>
      </c>
      <c r="AB3023" s="0" t="s">
        <v>54</v>
      </c>
      <c r="AC3023" s="0" t="n">
        <v>290</v>
      </c>
      <c r="AD3023" s="0" t="s">
        <v>6902</v>
      </c>
      <c r="AG3023" s="6" t="n">
        <v>42735</v>
      </c>
      <c r="AH3023" s="0" t="n">
        <v>-20</v>
      </c>
      <c r="AI3023" s="0" t="n">
        <v>-21</v>
      </c>
      <c r="AJ3023" s="6" t="n">
        <v>42735</v>
      </c>
      <c r="AK3023" s="0" t="n">
        <v>290</v>
      </c>
      <c r="AL3023" s="6" t="n">
        <v>42735</v>
      </c>
      <c r="AM3023" s="0" t="n">
        <v>453</v>
      </c>
      <c r="AN3023" s="0" t="n">
        <v>478</v>
      </c>
      <c r="AO3023" s="0" t="n">
        <v>1.205</v>
      </c>
      <c r="AP3023" s="0" t="n">
        <v>1.347</v>
      </c>
      <c r="AQ3023" s="0" t="s">
        <v>674</v>
      </c>
      <c r="AR3023" s="0" t="s">
        <v>58</v>
      </c>
      <c r="AS3023" s="0" t="s">
        <v>53</v>
      </c>
      <c r="AT3023" s="0" t="n">
        <v>3</v>
      </c>
      <c r="AU3023" s="0" t="n">
        <v>2</v>
      </c>
      <c r="AX3023" s="0" t="s">
        <v>836</v>
      </c>
    </row>
    <row r="3024" customFormat="false" ht="15" hidden="false" customHeight="false" outlineLevel="0" collapsed="false">
      <c r="A3024" s="0" t="s">
        <v>15863</v>
      </c>
      <c r="B3024" s="0" t="s">
        <v>7898</v>
      </c>
      <c r="C3024" s="0" t="s">
        <v>15864</v>
      </c>
      <c r="E3024" s="1" t="s">
        <v>15864</v>
      </c>
      <c r="G3024" s="5" t="s">
        <v>15864</v>
      </c>
      <c r="H3024" s="5"/>
      <c r="I3024" s="5"/>
      <c r="J3024" s="5"/>
      <c r="K3024" s="5"/>
      <c r="L3024" s="5"/>
      <c r="M3024" s="5"/>
      <c r="N3024" s="5"/>
      <c r="O3024" s="0" t="s">
        <v>15864</v>
      </c>
      <c r="P3024" s="0" t="s">
        <v>15865</v>
      </c>
      <c r="Q3024" s="0" t="s">
        <v>51</v>
      </c>
      <c r="R3024" s="0" t="s">
        <v>52</v>
      </c>
      <c r="S3024" s="0" t="n">
        <v>3</v>
      </c>
      <c r="T3024" s="0" t="n">
        <v>2120</v>
      </c>
      <c r="U3024" s="0" t="n">
        <v>2120</v>
      </c>
      <c r="V3024" s="0" t="n">
        <v>2120</v>
      </c>
      <c r="X3024" s="0" t="n">
        <v>286</v>
      </c>
      <c r="Y3024" s="0" t="s">
        <v>53</v>
      </c>
      <c r="Z3024" s="0" t="n">
        <v>2120</v>
      </c>
      <c r="AA3024" s="0" t="s">
        <v>54</v>
      </c>
      <c r="AB3024" s="0" t="s">
        <v>54</v>
      </c>
      <c r="AC3024" s="0" t="n">
        <v>7.5</v>
      </c>
      <c r="AD3024" s="0" t="s">
        <v>15614</v>
      </c>
      <c r="AE3024" s="0" t="s">
        <v>15866</v>
      </c>
      <c r="AF3024" s="0" t="s">
        <v>56</v>
      </c>
      <c r="AG3024" s="0" t="s">
        <v>56</v>
      </c>
      <c r="AI3024" s="0" t="n">
        <v>7.5</v>
      </c>
      <c r="AJ3024" s="0" t="n">
        <v>2017</v>
      </c>
      <c r="AK3024" s="0" t="s">
        <v>56</v>
      </c>
      <c r="AL3024" s="0" t="s">
        <v>56</v>
      </c>
      <c r="AM3024" s="0" t="n">
        <v>3.926</v>
      </c>
      <c r="AN3024" s="0" t="n">
        <v>4.387</v>
      </c>
      <c r="AO3024" s="0" t="s">
        <v>831</v>
      </c>
      <c r="AP3024" s="0" t="s">
        <v>58</v>
      </c>
      <c r="AQ3024" s="0" t="s">
        <v>53</v>
      </c>
      <c r="AR3024" s="0" t="n">
        <v>198</v>
      </c>
      <c r="AS3024" s="0" t="n">
        <v>201</v>
      </c>
      <c r="AT3024" s="0" t="s">
        <v>15867</v>
      </c>
      <c r="AV3024" s="0" t="s">
        <v>836</v>
      </c>
      <c r="AW3024" s="0" t="s">
        <v>15868</v>
      </c>
    </row>
    <row r="3025" customFormat="false" ht="15" hidden="false" customHeight="false" outlineLevel="0" collapsed="false">
      <c r="A3025" s="0" t="s">
        <v>15869</v>
      </c>
      <c r="B3025" s="0" t="s">
        <v>7898</v>
      </c>
      <c r="C3025" s="0" t="s">
        <v>15870</v>
      </c>
      <c r="E3025" s="1" t="s">
        <v>15870</v>
      </c>
      <c r="G3025" s="5" t="s">
        <v>15870</v>
      </c>
      <c r="H3025" s="5"/>
      <c r="I3025" s="5"/>
      <c r="J3025" s="5"/>
      <c r="K3025" s="5"/>
      <c r="L3025" s="5"/>
      <c r="M3025" s="5"/>
      <c r="N3025" s="5"/>
      <c r="O3025" s="0" t="s">
        <v>15870</v>
      </c>
      <c r="P3025" s="0" t="s">
        <v>15871</v>
      </c>
      <c r="Q3025" s="0" t="s">
        <v>51</v>
      </c>
      <c r="R3025" s="0" t="s">
        <v>52</v>
      </c>
      <c r="S3025" s="0" t="n">
        <v>3</v>
      </c>
      <c r="T3025" s="0" t="n">
        <v>2120</v>
      </c>
      <c r="U3025" s="0" t="n">
        <v>2120</v>
      </c>
      <c r="V3025" s="0" t="n">
        <v>7211</v>
      </c>
      <c r="X3025" s="0" t="n">
        <v>4</v>
      </c>
      <c r="Y3025" s="0" t="s">
        <v>53</v>
      </c>
      <c r="Z3025" s="0" t="n">
        <v>2120</v>
      </c>
      <c r="AA3025" s="0" t="s">
        <v>54</v>
      </c>
      <c r="AB3025" s="0" t="s">
        <v>54</v>
      </c>
      <c r="AC3025" s="0" t="n">
        <v>20</v>
      </c>
      <c r="AD3025" s="0" t="s">
        <v>6902</v>
      </c>
      <c r="AG3025" s="6" t="n">
        <v>42735</v>
      </c>
      <c r="AH3025" s="0" t="n">
        <v>-26</v>
      </c>
      <c r="AI3025" s="0" t="n">
        <v>-27</v>
      </c>
      <c r="AJ3025" s="6" t="n">
        <v>42735</v>
      </c>
      <c r="AK3025" s="0" t="n">
        <v>20</v>
      </c>
      <c r="AL3025" s="6" t="n">
        <v>42735</v>
      </c>
      <c r="AM3025" s="0" t="n">
        <v>26</v>
      </c>
      <c r="AN3025" s="0" t="n">
        <v>27</v>
      </c>
      <c r="AO3025" s="0" t="n">
        <v>193</v>
      </c>
      <c r="AP3025" s="0" t="n">
        <v>215</v>
      </c>
      <c r="AQ3025" s="0" t="s">
        <v>674</v>
      </c>
      <c r="AR3025" s="0" t="s">
        <v>58</v>
      </c>
      <c r="AS3025" s="0" t="s">
        <v>53</v>
      </c>
      <c r="AT3025" s="0" t="n">
        <v>3</v>
      </c>
      <c r="AU3025" s="0" t="n">
        <v>2</v>
      </c>
      <c r="AV3025" s="0" t="s">
        <v>15574</v>
      </c>
      <c r="AX3025" s="0" t="s">
        <v>836</v>
      </c>
    </row>
    <row r="3026" customFormat="false" ht="15" hidden="false" customHeight="false" outlineLevel="0" collapsed="false">
      <c r="A3026" s="0" t="s">
        <v>15872</v>
      </c>
      <c r="B3026" s="0" t="s">
        <v>7898</v>
      </c>
      <c r="C3026" s="0" t="s">
        <v>15873</v>
      </c>
      <c r="E3026" s="1" t="s">
        <v>15873</v>
      </c>
      <c r="G3026" s="5" t="s">
        <v>15873</v>
      </c>
      <c r="H3026" s="5"/>
      <c r="I3026" s="5"/>
      <c r="J3026" s="5"/>
      <c r="K3026" s="5"/>
      <c r="L3026" s="5"/>
      <c r="M3026" s="5"/>
      <c r="N3026" s="5"/>
      <c r="O3026" s="0" t="s">
        <v>15873</v>
      </c>
      <c r="P3026" s="0" t="s">
        <v>15874</v>
      </c>
      <c r="Q3026" s="0" t="s">
        <v>718</v>
      </c>
      <c r="R3026" s="0" t="s">
        <v>52</v>
      </c>
      <c r="S3026" s="0" t="n">
        <v>1.992</v>
      </c>
      <c r="T3026" s="0" t="n">
        <v>2823</v>
      </c>
      <c r="U3026" s="0" t="n">
        <v>2823</v>
      </c>
      <c r="V3026" s="0" t="n">
        <v>6201</v>
      </c>
      <c r="W3026" s="0" t="s">
        <v>15875</v>
      </c>
      <c r="X3026" s="0" t="n">
        <v>148</v>
      </c>
      <c r="Y3026" s="0" t="s">
        <v>53</v>
      </c>
      <c r="Z3026" s="0" t="n">
        <v>2823</v>
      </c>
      <c r="AA3026" s="0" t="s">
        <v>54</v>
      </c>
      <c r="AB3026" s="0" t="s">
        <v>54</v>
      </c>
      <c r="AC3026" s="0" t="n">
        <v>5.9</v>
      </c>
      <c r="AD3026" s="0" t="s">
        <v>15876</v>
      </c>
      <c r="AG3026" s="6" t="n">
        <v>42674</v>
      </c>
      <c r="AH3026" s="0" t="n">
        <v>-8</v>
      </c>
      <c r="AI3026" s="0" t="n">
        <v>-9</v>
      </c>
      <c r="AJ3026" s="6" t="n">
        <v>42674</v>
      </c>
      <c r="AK3026" s="0" t="n">
        <v>5.9</v>
      </c>
      <c r="AL3026" s="6" t="n">
        <v>42674</v>
      </c>
      <c r="AM3026" s="0" t="n">
        <v>2.279</v>
      </c>
      <c r="AN3026" s="0" t="n">
        <v>2.495</v>
      </c>
      <c r="AO3026" s="0" t="n">
        <v>1.772</v>
      </c>
      <c r="AP3026" s="0" t="n">
        <v>1.979</v>
      </c>
      <c r="AQ3026" s="0" t="s">
        <v>831</v>
      </c>
      <c r="AR3026" s="0" t="s">
        <v>58</v>
      </c>
      <c r="AS3026" s="0" t="s">
        <v>53</v>
      </c>
      <c r="AT3026" s="0" t="n">
        <v>71</v>
      </c>
      <c r="AU3026" s="0" t="n">
        <v>75</v>
      </c>
      <c r="AX3026" s="0" t="s">
        <v>836</v>
      </c>
    </row>
    <row r="3027" customFormat="false" ht="15" hidden="false" customHeight="false" outlineLevel="0" collapsed="false">
      <c r="A3027" s="0" t="s">
        <v>15877</v>
      </c>
      <c r="B3027" s="0" t="s">
        <v>7898</v>
      </c>
      <c r="C3027" s="0" t="s">
        <v>15878</v>
      </c>
      <c r="E3027" s="1" t="s">
        <v>15878</v>
      </c>
      <c r="G3027" s="5" t="s">
        <v>15878</v>
      </c>
      <c r="H3027" s="5"/>
      <c r="I3027" s="5"/>
      <c r="J3027" s="5"/>
      <c r="K3027" s="5"/>
      <c r="L3027" s="5"/>
      <c r="M3027" s="5"/>
      <c r="N3027" s="5"/>
      <c r="O3027" s="0" t="s">
        <v>15879</v>
      </c>
      <c r="P3027" s="0" t="s">
        <v>15880</v>
      </c>
      <c r="Q3027" s="0" t="s">
        <v>51</v>
      </c>
      <c r="R3027" s="0" t="s">
        <v>52</v>
      </c>
      <c r="S3027" s="0" t="n">
        <v>564</v>
      </c>
      <c r="T3027" s="0" t="n">
        <v>3250</v>
      </c>
      <c r="U3027" s="0" t="n">
        <v>3250</v>
      </c>
      <c r="X3027" s="0" t="n">
        <v>25</v>
      </c>
      <c r="Y3027" s="0" t="s">
        <v>67</v>
      </c>
      <c r="Z3027" s="0" t="s">
        <v>120</v>
      </c>
      <c r="AA3027" s="0" t="s">
        <v>15881</v>
      </c>
      <c r="AB3027" s="0" t="s">
        <v>56</v>
      </c>
      <c r="AC3027" s="0" t="s">
        <v>120</v>
      </c>
      <c r="AD3027" s="0" t="s">
        <v>15882</v>
      </c>
      <c r="AG3027" s="6" t="n">
        <v>42735</v>
      </c>
      <c r="AH3027" s="0" t="n">
        <v>99</v>
      </c>
      <c r="AI3027" s="0" t="n">
        <v>104</v>
      </c>
      <c r="AJ3027" s="6" t="n">
        <v>42735</v>
      </c>
      <c r="AK3027" s="0" t="n">
        <v>1.4</v>
      </c>
      <c r="AL3027" s="6" t="n">
        <v>42735</v>
      </c>
      <c r="AM3027" s="0" t="n">
        <v>880</v>
      </c>
      <c r="AN3027" s="0" t="n">
        <v>928</v>
      </c>
      <c r="AO3027" s="0" t="n">
        <v>2.873</v>
      </c>
      <c r="AP3027" s="0" t="n">
        <v>3.21</v>
      </c>
      <c r="AQ3027" s="0" t="s">
        <v>831</v>
      </c>
      <c r="AR3027" s="0" t="s">
        <v>58</v>
      </c>
      <c r="AS3027" s="0" t="s">
        <v>67</v>
      </c>
      <c r="AT3027" s="0" t="n">
        <v>19</v>
      </c>
      <c r="AU3027" s="0" t="n">
        <v>22</v>
      </c>
      <c r="AW3027" s="0" t="s">
        <v>15883</v>
      </c>
      <c r="AX3027" s="0" t="s">
        <v>836</v>
      </c>
    </row>
    <row r="3028" customFormat="false" ht="15" hidden="false" customHeight="false" outlineLevel="0" collapsed="false">
      <c r="A3028" s="0" t="s">
        <v>15884</v>
      </c>
      <c r="B3028" s="0" t="s">
        <v>7898</v>
      </c>
      <c r="C3028" s="0" t="s">
        <v>15885</v>
      </c>
      <c r="E3028" s="1" t="s">
        <v>15885</v>
      </c>
      <c r="G3028" s="5" t="s">
        <v>15885</v>
      </c>
      <c r="H3028" s="5" t="s">
        <v>8469</v>
      </c>
      <c r="I3028" s="5"/>
      <c r="J3028" s="5"/>
      <c r="K3028" s="5"/>
      <c r="L3028" s="5"/>
      <c r="M3028" s="5"/>
      <c r="N3028" s="5"/>
      <c r="O3028" s="0" t="s">
        <v>15885</v>
      </c>
      <c r="P3028" s="0" t="s">
        <v>15886</v>
      </c>
      <c r="Q3028" s="0" t="s">
        <v>51</v>
      </c>
      <c r="R3028" s="0" t="s">
        <v>52</v>
      </c>
      <c r="S3028" s="0" t="n">
        <v>194</v>
      </c>
      <c r="T3028" s="0" t="n">
        <v>5829</v>
      </c>
      <c r="U3028" s="0" t="n">
        <v>5829</v>
      </c>
      <c r="V3028" s="0" t="n">
        <v>6209</v>
      </c>
      <c r="X3028" s="0" t="n">
        <v>37</v>
      </c>
      <c r="Y3028" s="0" t="s">
        <v>53</v>
      </c>
      <c r="Z3028" s="0" t="n">
        <v>5829</v>
      </c>
      <c r="AA3028" s="0" t="s">
        <v>54</v>
      </c>
      <c r="AB3028" s="0" t="s">
        <v>54</v>
      </c>
      <c r="AC3028" s="0" t="n">
        <v>1.012</v>
      </c>
      <c r="AD3028" s="0" t="s">
        <v>15887</v>
      </c>
      <c r="AG3028" s="6" t="n">
        <v>42735</v>
      </c>
      <c r="AH3028" s="0" t="n">
        <v>-26</v>
      </c>
      <c r="AI3028" s="0" t="n">
        <v>-28</v>
      </c>
      <c r="AJ3028" s="6" t="n">
        <v>42735</v>
      </c>
      <c r="AK3028" s="0" t="n">
        <v>1.012</v>
      </c>
      <c r="AL3028" s="6" t="n">
        <v>42735</v>
      </c>
      <c r="AM3028" s="0" t="n">
        <v>184</v>
      </c>
      <c r="AN3028" s="0" t="n">
        <v>194</v>
      </c>
      <c r="AO3028" s="0" t="n">
        <v>219</v>
      </c>
      <c r="AP3028" s="0" t="n">
        <v>244</v>
      </c>
      <c r="AQ3028" s="0" t="s">
        <v>831</v>
      </c>
      <c r="AR3028" s="0" t="s">
        <v>58</v>
      </c>
      <c r="AS3028" s="0" t="s">
        <v>53</v>
      </c>
      <c r="AT3028" s="0" t="n">
        <v>28</v>
      </c>
      <c r="AU3028" s="0" t="n">
        <v>27</v>
      </c>
      <c r="AX3028" s="0" t="s">
        <v>836</v>
      </c>
    </row>
    <row r="3029" customFormat="false" ht="15" hidden="false" customHeight="false" outlineLevel="0" collapsed="false">
      <c r="A3029" s="0" t="s">
        <v>15888</v>
      </c>
      <c r="B3029" s="0" t="s">
        <v>7898</v>
      </c>
      <c r="C3029" s="0" t="s">
        <v>15889</v>
      </c>
      <c r="E3029" s="1" t="s">
        <v>15889</v>
      </c>
      <c r="G3029" s="5" t="s">
        <v>15889</v>
      </c>
      <c r="H3029" s="5"/>
      <c r="I3029" s="5"/>
      <c r="J3029" s="5"/>
      <c r="K3029" s="5"/>
      <c r="L3029" s="5"/>
      <c r="M3029" s="5"/>
      <c r="N3029" s="5"/>
      <c r="O3029" s="0" t="s">
        <v>15889</v>
      </c>
      <c r="P3029" s="0" t="s">
        <v>15890</v>
      </c>
      <c r="Q3029" s="0" t="s">
        <v>51</v>
      </c>
      <c r="R3029" s="0" t="s">
        <v>52</v>
      </c>
      <c r="S3029" s="0" t="n">
        <v>5.02</v>
      </c>
      <c r="T3029" s="0" t="n">
        <v>3240</v>
      </c>
      <c r="U3029" s="0" t="n">
        <v>3240</v>
      </c>
      <c r="V3029" s="0" t="n">
        <v>3240</v>
      </c>
      <c r="W3029" s="0" t="s">
        <v>15891</v>
      </c>
      <c r="X3029" s="0" t="n">
        <v>158</v>
      </c>
      <c r="Y3029" s="0" t="s">
        <v>53</v>
      </c>
      <c r="Z3029" s="0" t="n">
        <v>3240</v>
      </c>
      <c r="AA3029" s="0" t="s">
        <v>54</v>
      </c>
      <c r="AB3029" s="0" t="s">
        <v>54</v>
      </c>
      <c r="AC3029" s="0" t="n">
        <v>5.4</v>
      </c>
      <c r="AD3029" s="0" t="s">
        <v>15892</v>
      </c>
      <c r="AG3029" s="6" t="n">
        <v>42729</v>
      </c>
      <c r="AH3029" s="0" t="n">
        <v>523</v>
      </c>
      <c r="AI3029" s="0" t="n">
        <v>551</v>
      </c>
      <c r="AJ3029" s="6" t="n">
        <v>42729</v>
      </c>
      <c r="AK3029" s="0" t="n">
        <v>5.4</v>
      </c>
      <c r="AL3029" s="6" t="n">
        <v>42729</v>
      </c>
      <c r="AM3029" s="0" t="n">
        <v>4.83</v>
      </c>
      <c r="AN3029" s="0" t="n">
        <v>5.091</v>
      </c>
      <c r="AO3029" s="0" t="n">
        <v>12.512</v>
      </c>
      <c r="AP3029" s="0" t="n">
        <v>13.98</v>
      </c>
      <c r="AQ3029" s="0" t="s">
        <v>674</v>
      </c>
      <c r="AR3029" s="0" t="s">
        <v>58</v>
      </c>
      <c r="AS3029" s="0" t="s">
        <v>53</v>
      </c>
      <c r="AT3029" s="0" t="n">
        <v>43</v>
      </c>
      <c r="AU3029" s="0" t="n">
        <v>47</v>
      </c>
      <c r="AV3029" s="0" t="s">
        <v>15893</v>
      </c>
      <c r="AX3029" s="0" t="s">
        <v>836</v>
      </c>
      <c r="AY3029" s="0" t="s">
        <v>15894</v>
      </c>
    </row>
    <row r="3030" customFormat="false" ht="15" hidden="false" customHeight="false" outlineLevel="0" collapsed="false">
      <c r="A3030" s="0" t="s">
        <v>15895</v>
      </c>
      <c r="B3030" s="0" t="s">
        <v>7898</v>
      </c>
      <c r="C3030" s="0" t="s">
        <v>15896</v>
      </c>
      <c r="E3030" s="1" t="s">
        <v>15896</v>
      </c>
      <c r="G3030" s="5" t="s">
        <v>15896</v>
      </c>
      <c r="H3030" s="5"/>
      <c r="I3030" s="5"/>
      <c r="J3030" s="5"/>
      <c r="K3030" s="5"/>
      <c r="L3030" s="5"/>
      <c r="M3030" s="5"/>
      <c r="N3030" s="5"/>
      <c r="O3030" s="0" t="s">
        <v>7806</v>
      </c>
      <c r="P3030" s="0" t="s">
        <v>7807</v>
      </c>
      <c r="Q3030" s="0" t="s">
        <v>51</v>
      </c>
      <c r="R3030" s="0" t="s">
        <v>52</v>
      </c>
      <c r="S3030" s="0" t="n">
        <v>2.526</v>
      </c>
      <c r="T3030" s="0" t="n">
        <v>2825</v>
      </c>
      <c r="U3030" s="0" t="n">
        <v>2825</v>
      </c>
      <c r="V3030" s="0" t="n">
        <v>2512</v>
      </c>
      <c r="X3030" s="0" t="n">
        <v>295</v>
      </c>
      <c r="Y3030" s="0" t="s">
        <v>67</v>
      </c>
      <c r="Z3030" s="0" t="n">
        <v>7112</v>
      </c>
      <c r="AA3030" s="0" t="s">
        <v>120</v>
      </c>
      <c r="AB3030" s="0" t="s">
        <v>68</v>
      </c>
      <c r="AC3030" s="0" t="n">
        <v>13.114</v>
      </c>
      <c r="AD3030" s="0" t="s">
        <v>15897</v>
      </c>
      <c r="AG3030" s="6" t="n">
        <v>42369</v>
      </c>
      <c r="AH3030" s="0" t="n">
        <v>-25</v>
      </c>
      <c r="AI3030" s="0" t="n">
        <v>-27</v>
      </c>
      <c r="AJ3030" s="6" t="n">
        <v>42369</v>
      </c>
      <c r="AK3030" s="0" t="n">
        <v>11.4</v>
      </c>
      <c r="AL3030" s="6" t="n">
        <v>42369</v>
      </c>
      <c r="AM3030" s="0" t="n">
        <v>1.957</v>
      </c>
      <c r="AN3030" s="0" t="n">
        <v>2.13</v>
      </c>
      <c r="AO3030" s="0" t="n">
        <v>1.259</v>
      </c>
      <c r="AP3030" s="0" t="n">
        <v>1.402</v>
      </c>
      <c r="AQ3030" s="0" t="s">
        <v>189</v>
      </c>
      <c r="AR3030" s="0" t="s">
        <v>189</v>
      </c>
      <c r="AS3030" s="0" t="s">
        <v>67</v>
      </c>
      <c r="AT3030" s="0" t="n">
        <v>318</v>
      </c>
      <c r="AU3030" s="0" t="n">
        <v>58</v>
      </c>
      <c r="AX3030" s="0" t="s">
        <v>836</v>
      </c>
    </row>
    <row r="3031" customFormat="false" ht="15" hidden="false" customHeight="false" outlineLevel="0" collapsed="false">
      <c r="A3031" s="0" t="s">
        <v>15898</v>
      </c>
      <c r="B3031" s="0" t="s">
        <v>7898</v>
      </c>
      <c r="C3031" s="0" t="s">
        <v>15899</v>
      </c>
      <c r="E3031" s="1" t="s">
        <v>15899</v>
      </c>
      <c r="G3031" s="5" t="s">
        <v>15899</v>
      </c>
      <c r="H3031" s="5"/>
      <c r="I3031" s="5"/>
      <c r="J3031" s="5"/>
      <c r="K3031" s="5"/>
      <c r="L3031" s="5"/>
      <c r="M3031" s="5"/>
      <c r="N3031" s="5"/>
      <c r="O3031" s="0" t="s">
        <v>15899</v>
      </c>
      <c r="P3031" s="0" t="s">
        <v>15900</v>
      </c>
      <c r="Q3031" s="0" t="s">
        <v>51</v>
      </c>
      <c r="R3031" s="0" t="s">
        <v>52</v>
      </c>
      <c r="S3031" s="0" t="n">
        <v>13.788</v>
      </c>
      <c r="T3031" s="0" t="n">
        <v>3030</v>
      </c>
      <c r="U3031" s="0" t="n">
        <v>3030</v>
      </c>
      <c r="V3031" s="0" t="n">
        <v>2651</v>
      </c>
      <c r="W3031" s="0" t="s">
        <v>15901</v>
      </c>
      <c r="X3031" s="0" t="n">
        <v>725</v>
      </c>
      <c r="Y3031" s="0" t="s">
        <v>53</v>
      </c>
      <c r="Z3031" s="0" t="n">
        <v>3030</v>
      </c>
      <c r="AA3031" s="0" t="s">
        <v>54</v>
      </c>
      <c r="AB3031" s="0" t="s">
        <v>54</v>
      </c>
      <c r="AC3031" s="0" t="n">
        <v>36</v>
      </c>
      <c r="AD3031" s="0" t="s">
        <v>15897</v>
      </c>
      <c r="AG3031" s="6" t="n">
        <v>42735</v>
      </c>
      <c r="AH3031" s="0" t="n">
        <v>913</v>
      </c>
      <c r="AI3031" s="0" t="n">
        <v>962</v>
      </c>
      <c r="AJ3031" s="6" t="n">
        <v>42735</v>
      </c>
      <c r="AK3031" s="0" t="n">
        <v>36</v>
      </c>
      <c r="AL3031" s="6" t="n">
        <v>42735</v>
      </c>
      <c r="AM3031" s="0" t="n">
        <v>14.57</v>
      </c>
      <c r="AN3031" s="0" t="n">
        <v>15.358</v>
      </c>
      <c r="AO3031" s="0" t="n">
        <v>10.917</v>
      </c>
      <c r="AP3031" s="0" t="n">
        <v>12.199</v>
      </c>
      <c r="AQ3031" s="0" t="s">
        <v>831</v>
      </c>
      <c r="AR3031" s="0" t="s">
        <v>58</v>
      </c>
      <c r="AS3031" s="0" t="s">
        <v>53</v>
      </c>
      <c r="AT3031" s="0" t="n">
        <v>355</v>
      </c>
      <c r="AU3031" s="0" t="n">
        <v>354</v>
      </c>
      <c r="AV3031" s="0" t="s">
        <v>15902</v>
      </c>
      <c r="AX3031" s="0" t="s">
        <v>836</v>
      </c>
      <c r="AY3031" s="0" t="s">
        <v>15902</v>
      </c>
    </row>
    <row r="3032" customFormat="false" ht="15" hidden="false" customHeight="false" outlineLevel="0" collapsed="false">
      <c r="A3032" s="0" t="s">
        <v>15903</v>
      </c>
      <c r="B3032" s="0" t="s">
        <v>7898</v>
      </c>
      <c r="C3032" s="0" t="s">
        <v>15904</v>
      </c>
      <c r="E3032" s="1" t="s">
        <v>15904</v>
      </c>
      <c r="G3032" s="5" t="s">
        <v>15904</v>
      </c>
      <c r="H3032" s="5" t="s">
        <v>15905</v>
      </c>
      <c r="I3032" s="5" t="s">
        <v>15906</v>
      </c>
      <c r="J3032" s="5"/>
      <c r="K3032" s="5"/>
      <c r="L3032" s="5"/>
      <c r="M3032" s="5"/>
      <c r="N3032" s="5" t="s">
        <v>15907</v>
      </c>
      <c r="O3032" s="0" t="s">
        <v>15904</v>
      </c>
      <c r="P3032" s="0" t="s">
        <v>15908</v>
      </c>
      <c r="Q3032" s="0" t="s">
        <v>51</v>
      </c>
      <c r="R3032" s="0" t="s">
        <v>52</v>
      </c>
      <c r="S3032" s="0" t="n">
        <v>1.231</v>
      </c>
      <c r="T3032" s="0" t="n">
        <v>2593</v>
      </c>
      <c r="U3032" s="0" t="n">
        <v>2593</v>
      </c>
      <c r="V3032" s="0" t="n">
        <v>2573</v>
      </c>
      <c r="W3032" s="0" t="s">
        <v>15909</v>
      </c>
      <c r="X3032" s="0" t="n">
        <v>257</v>
      </c>
      <c r="Y3032" s="0" t="s">
        <v>53</v>
      </c>
      <c r="Z3032" s="0" t="n">
        <v>2593</v>
      </c>
      <c r="AA3032" s="0" t="s">
        <v>54</v>
      </c>
      <c r="AB3032" s="0" t="s">
        <v>54</v>
      </c>
      <c r="AC3032" s="0" t="n">
        <v>5.036</v>
      </c>
      <c r="AD3032" s="0" t="s">
        <v>6712</v>
      </c>
      <c r="AG3032" s="6" t="n">
        <v>42735</v>
      </c>
      <c r="AH3032" s="0" t="n">
        <v>129</v>
      </c>
      <c r="AI3032" s="0" t="n">
        <v>136</v>
      </c>
      <c r="AJ3032" s="6" t="n">
        <v>42735</v>
      </c>
      <c r="AK3032" s="0" t="n">
        <v>5.036</v>
      </c>
      <c r="AL3032" s="6" t="n">
        <v>42735</v>
      </c>
      <c r="AM3032" s="0" t="n">
        <v>2.028</v>
      </c>
      <c r="AN3032" s="0" t="n">
        <v>2.138</v>
      </c>
      <c r="AO3032" s="0" t="n">
        <v>2.803</v>
      </c>
      <c r="AP3032" s="0" t="n">
        <v>3.132</v>
      </c>
      <c r="AQ3032" s="0" t="s">
        <v>831</v>
      </c>
      <c r="AR3032" s="0" t="s">
        <v>58</v>
      </c>
      <c r="AS3032" s="0" t="s">
        <v>53</v>
      </c>
      <c r="AT3032" s="0" t="n">
        <v>111</v>
      </c>
      <c r="AU3032" s="0" t="n">
        <v>120</v>
      </c>
      <c r="AV3032" s="0" t="s">
        <v>836</v>
      </c>
      <c r="AW3032" s="0" t="s">
        <v>836</v>
      </c>
      <c r="AX3032" s="0" t="s">
        <v>836</v>
      </c>
    </row>
    <row r="3033" customFormat="false" ht="15" hidden="false" customHeight="false" outlineLevel="0" collapsed="false">
      <c r="A3033" s="0" t="s">
        <v>15910</v>
      </c>
      <c r="B3033" s="0" t="s">
        <v>7898</v>
      </c>
      <c r="C3033" s="0" t="s">
        <v>15911</v>
      </c>
      <c r="E3033" s="1" t="s">
        <v>15911</v>
      </c>
      <c r="G3033" s="5" t="s">
        <v>15911</v>
      </c>
      <c r="H3033" s="5"/>
      <c r="I3033" s="5"/>
      <c r="J3033" s="5"/>
      <c r="K3033" s="5"/>
      <c r="L3033" s="5"/>
      <c r="M3033" s="5"/>
      <c r="N3033" s="5"/>
      <c r="O3033" s="0" t="s">
        <v>15911</v>
      </c>
      <c r="P3033" s="0" t="s">
        <v>15912</v>
      </c>
      <c r="Q3033" s="0" t="s">
        <v>51</v>
      </c>
      <c r="R3033" s="0" t="s">
        <v>52</v>
      </c>
      <c r="S3033" s="0" t="n">
        <v>3.505</v>
      </c>
      <c r="T3033" s="0" t="n">
        <v>2733</v>
      </c>
      <c r="U3033" s="0" t="n">
        <v>2733</v>
      </c>
      <c r="V3033" s="0" t="n">
        <v>2434</v>
      </c>
      <c r="W3033" s="0" t="s">
        <v>15913</v>
      </c>
      <c r="X3033" s="0" t="n">
        <v>340</v>
      </c>
      <c r="Y3033" s="0" t="s">
        <v>53</v>
      </c>
      <c r="Z3033" s="0" t="n">
        <v>2733</v>
      </c>
      <c r="AA3033" s="0" t="s">
        <v>54</v>
      </c>
      <c r="AB3033" s="0" t="s">
        <v>54</v>
      </c>
      <c r="AC3033" s="0" t="n">
        <v>17.4</v>
      </c>
      <c r="AD3033" s="0" t="s">
        <v>15914</v>
      </c>
      <c r="AG3033" s="6" t="n">
        <v>42735</v>
      </c>
      <c r="AH3033" s="0" t="n">
        <v>278</v>
      </c>
      <c r="AI3033" s="0" t="n">
        <v>293</v>
      </c>
      <c r="AJ3033" s="6" t="n">
        <v>42735</v>
      </c>
      <c r="AK3033" s="0" t="n">
        <v>17.4</v>
      </c>
      <c r="AL3033" s="6" t="n">
        <v>42735</v>
      </c>
      <c r="AM3033" s="0" t="n">
        <v>3.344</v>
      </c>
      <c r="AN3033" s="0" t="n">
        <v>3.525</v>
      </c>
      <c r="AO3033" s="0" t="n">
        <v>5.564</v>
      </c>
      <c r="AP3033" s="0" t="n">
        <v>6.216</v>
      </c>
      <c r="AQ3033" s="0" t="s">
        <v>831</v>
      </c>
      <c r="AR3033" s="0" t="s">
        <v>58</v>
      </c>
      <c r="AS3033" s="0" t="s">
        <v>53</v>
      </c>
      <c r="AT3033" s="0" t="n">
        <v>208</v>
      </c>
      <c r="AU3033" s="0" t="n">
        <v>207</v>
      </c>
      <c r="AV3033" s="0" t="s">
        <v>5774</v>
      </c>
      <c r="AX3033" s="0" t="s">
        <v>836</v>
      </c>
      <c r="AY3033" s="0" t="s">
        <v>15915</v>
      </c>
    </row>
    <row r="3034" customFormat="false" ht="15" hidden="false" customHeight="false" outlineLevel="0" collapsed="false">
      <c r="A3034" s="0" t="s">
        <v>15916</v>
      </c>
      <c r="B3034" s="0" t="s">
        <v>7898</v>
      </c>
      <c r="C3034" s="0" t="s">
        <v>15917</v>
      </c>
      <c r="E3034" s="1" t="s">
        <v>15917</v>
      </c>
      <c r="G3034" s="5" t="s">
        <v>15917</v>
      </c>
      <c r="H3034" s="5"/>
      <c r="I3034" s="5"/>
      <c r="J3034" s="5"/>
      <c r="K3034" s="5"/>
      <c r="L3034" s="5"/>
      <c r="M3034" s="5"/>
      <c r="N3034" s="5"/>
      <c r="O3034" s="0" t="s">
        <v>15917</v>
      </c>
      <c r="P3034" s="0" t="s">
        <v>15918</v>
      </c>
      <c r="Q3034" s="0" t="s">
        <v>51</v>
      </c>
      <c r="R3034" s="0" t="s">
        <v>52</v>
      </c>
      <c r="S3034" s="0" t="n">
        <v>3.407</v>
      </c>
      <c r="T3034" s="0" t="n">
        <v>2823</v>
      </c>
      <c r="U3034" s="0" t="n">
        <v>2823</v>
      </c>
      <c r="V3034" s="0" t="n">
        <v>7490</v>
      </c>
      <c r="X3034" s="0" t="n">
        <v>617</v>
      </c>
      <c r="Y3034" s="0" t="s">
        <v>53</v>
      </c>
      <c r="Z3034" s="0" t="n">
        <v>2823</v>
      </c>
      <c r="AA3034" s="0" t="s">
        <v>54</v>
      </c>
      <c r="AB3034" s="0" t="s">
        <v>54</v>
      </c>
      <c r="AC3034" s="0" t="n">
        <v>14.2</v>
      </c>
      <c r="AD3034" s="0" t="s">
        <v>15535</v>
      </c>
      <c r="AG3034" s="6" t="n">
        <v>42735</v>
      </c>
      <c r="AH3034" s="0" t="n">
        <v>88</v>
      </c>
      <c r="AI3034" s="0" t="n">
        <v>93</v>
      </c>
      <c r="AJ3034" s="6" t="n">
        <v>42735</v>
      </c>
      <c r="AK3034" s="0" t="n">
        <v>14.2</v>
      </c>
      <c r="AL3034" s="6" t="n">
        <v>42735</v>
      </c>
      <c r="AM3034" s="0" t="n">
        <v>5.538</v>
      </c>
      <c r="AN3034" s="0" t="n">
        <v>5.837</v>
      </c>
      <c r="AO3034" s="0" t="n">
        <v>2.564</v>
      </c>
      <c r="AP3034" s="0" t="n">
        <v>2.865</v>
      </c>
      <c r="AQ3034" s="0" t="s">
        <v>831</v>
      </c>
      <c r="AR3034" s="0" t="s">
        <v>58</v>
      </c>
      <c r="AS3034" s="0" t="s">
        <v>53</v>
      </c>
      <c r="AT3034" s="0" t="n">
        <v>222</v>
      </c>
      <c r="AU3034" s="0" t="n">
        <v>224</v>
      </c>
      <c r="AV3034" s="0" t="s">
        <v>15919</v>
      </c>
      <c r="AX3034" s="0" t="s">
        <v>836</v>
      </c>
      <c r="AY3034" s="0" t="s">
        <v>15920</v>
      </c>
    </row>
    <row r="3035" customFormat="false" ht="15" hidden="false" customHeight="false" outlineLevel="0" collapsed="false">
      <c r="A3035" s="0" t="s">
        <v>15921</v>
      </c>
      <c r="B3035" s="0" t="s">
        <v>7898</v>
      </c>
      <c r="C3035" s="0" t="s">
        <v>15922</v>
      </c>
      <c r="E3035" s="1" t="s">
        <v>15922</v>
      </c>
      <c r="G3035" s="5" t="s">
        <v>15922</v>
      </c>
      <c r="H3035" s="5" t="s">
        <v>15923</v>
      </c>
      <c r="I3035" s="5" t="s">
        <v>15924</v>
      </c>
      <c r="J3035" s="5" t="s">
        <v>15925</v>
      </c>
      <c r="K3035" s="5"/>
      <c r="L3035" s="5"/>
      <c r="M3035" s="5"/>
      <c r="N3035" s="5"/>
      <c r="O3035" s="0" t="s">
        <v>15922</v>
      </c>
      <c r="P3035" s="0" t="s">
        <v>15926</v>
      </c>
      <c r="Q3035" s="0" t="s">
        <v>51</v>
      </c>
      <c r="R3035" s="0" t="s">
        <v>52</v>
      </c>
      <c r="S3035" s="0" t="n">
        <v>11.407</v>
      </c>
      <c r="T3035" s="0" t="n">
        <v>2824</v>
      </c>
      <c r="U3035" s="0" t="n">
        <v>2824</v>
      </c>
      <c r="V3035" s="0" t="n">
        <v>2573</v>
      </c>
      <c r="W3035" s="0" t="s">
        <v>15927</v>
      </c>
      <c r="X3035" s="0" t="n">
        <v>964</v>
      </c>
      <c r="Y3035" s="0" t="s">
        <v>53</v>
      </c>
      <c r="Z3035" s="0" t="n">
        <v>2824</v>
      </c>
      <c r="AA3035" s="0" t="s">
        <v>54</v>
      </c>
      <c r="AB3035" s="0" t="s">
        <v>54</v>
      </c>
      <c r="AC3035" s="0" t="n">
        <v>54.023</v>
      </c>
      <c r="AD3035" s="0" t="s">
        <v>15928</v>
      </c>
      <c r="AG3035" s="6" t="n">
        <v>42735</v>
      </c>
      <c r="AH3035" s="0" t="n">
        <v>916</v>
      </c>
      <c r="AI3035" s="0" t="n">
        <v>965</v>
      </c>
      <c r="AJ3035" s="6" t="n">
        <v>42735</v>
      </c>
      <c r="AK3035" s="0" t="n">
        <v>54.023</v>
      </c>
      <c r="AL3035" s="6" t="n">
        <v>42735</v>
      </c>
      <c r="AM3035" s="0" t="n">
        <v>14.832</v>
      </c>
      <c r="AN3035" s="0" t="n">
        <v>15.635</v>
      </c>
      <c r="AO3035" s="0" t="n">
        <v>19.507</v>
      </c>
      <c r="AP3035" s="0" t="n">
        <v>21.796</v>
      </c>
      <c r="AQ3035" s="0" t="s">
        <v>831</v>
      </c>
      <c r="AR3035" s="0" t="s">
        <v>58</v>
      </c>
      <c r="AS3035" s="0" t="s">
        <v>53</v>
      </c>
      <c r="AT3035" s="0" t="n">
        <v>676</v>
      </c>
      <c r="AU3035" s="0" t="n">
        <v>697</v>
      </c>
      <c r="AV3035" s="0" t="s">
        <v>836</v>
      </c>
      <c r="AX3035" s="0" t="s">
        <v>836</v>
      </c>
    </row>
    <row r="3036" customFormat="false" ht="15" hidden="false" customHeight="false" outlineLevel="0" collapsed="false">
      <c r="A3036" s="0" t="s">
        <v>15929</v>
      </c>
      <c r="B3036" s="0" t="s">
        <v>7898</v>
      </c>
      <c r="C3036" s="0" t="s">
        <v>15930</v>
      </c>
      <c r="E3036" s="1" t="s">
        <v>15930</v>
      </c>
      <c r="G3036" s="5" t="s">
        <v>15930</v>
      </c>
      <c r="H3036" s="5"/>
      <c r="I3036" s="5"/>
      <c r="J3036" s="5"/>
      <c r="K3036" s="5"/>
      <c r="L3036" s="5"/>
      <c r="M3036" s="5"/>
      <c r="N3036" s="5"/>
      <c r="O3036" s="0" t="s">
        <v>15930</v>
      </c>
      <c r="P3036" s="0" t="s">
        <v>15931</v>
      </c>
      <c r="Q3036" s="0" t="s">
        <v>51</v>
      </c>
      <c r="R3036" s="0" t="s">
        <v>52</v>
      </c>
      <c r="S3036" s="0" t="n">
        <v>57.244</v>
      </c>
      <c r="T3036" s="0" t="n">
        <v>3030</v>
      </c>
      <c r="U3036" s="0" t="n">
        <v>3030</v>
      </c>
      <c r="V3036" s="0" t="n">
        <v>2630</v>
      </c>
      <c r="X3036" s="0" t="n">
        <v>979</v>
      </c>
      <c r="Y3036" s="0" t="s">
        <v>53</v>
      </c>
      <c r="Z3036" s="0" t="n">
        <v>3030</v>
      </c>
      <c r="AA3036" s="0" t="s">
        <v>54</v>
      </c>
      <c r="AB3036" s="0" t="s">
        <v>54</v>
      </c>
      <c r="AC3036" s="0" t="n">
        <v>202</v>
      </c>
      <c r="AD3036" s="0" t="s">
        <v>15932</v>
      </c>
      <c r="AG3036" s="6" t="n">
        <v>42735</v>
      </c>
      <c r="AH3036" s="0" t="n">
        <v>4.796</v>
      </c>
      <c r="AI3036" s="0" t="n">
        <v>5.055</v>
      </c>
      <c r="AJ3036" s="6" t="n">
        <v>42735</v>
      </c>
      <c r="AK3036" s="0" t="n">
        <v>202</v>
      </c>
      <c r="AL3036" s="6" t="n">
        <v>42735</v>
      </c>
      <c r="AM3036" s="0" t="n">
        <v>85.102</v>
      </c>
      <c r="AN3036" s="0" t="n">
        <v>89.706</v>
      </c>
      <c r="AO3036" s="0" t="n">
        <v>87.39</v>
      </c>
      <c r="AP3036" s="0" t="n">
        <v>97.646</v>
      </c>
      <c r="AQ3036" s="0" t="s">
        <v>831</v>
      </c>
      <c r="AR3036" s="0" t="s">
        <v>58</v>
      </c>
      <c r="AS3036" s="0" t="s">
        <v>53</v>
      </c>
      <c r="AT3036" s="0" t="n">
        <v>1157</v>
      </c>
      <c r="AU3036" s="0" t="n">
        <v>1.167</v>
      </c>
      <c r="AX3036" s="0" t="s">
        <v>836</v>
      </c>
    </row>
    <row r="3037" customFormat="false" ht="15" hidden="false" customHeight="false" outlineLevel="0" collapsed="false">
      <c r="A3037" s="0" t="s">
        <v>15933</v>
      </c>
      <c r="B3037" s="0" t="s">
        <v>7898</v>
      </c>
      <c r="C3037" s="0" t="s">
        <v>15934</v>
      </c>
      <c r="E3037" s="1" t="s">
        <v>15934</v>
      </c>
      <c r="G3037" s="5" t="s">
        <v>15934</v>
      </c>
      <c r="H3037" s="5"/>
      <c r="I3037" s="5"/>
      <c r="J3037" s="5"/>
      <c r="K3037" s="5"/>
      <c r="L3037" s="5"/>
      <c r="M3037" s="5"/>
      <c r="N3037" s="5"/>
      <c r="O3037" s="0" t="s">
        <v>15934</v>
      </c>
      <c r="P3037" s="0" t="s">
        <v>15935</v>
      </c>
      <c r="Q3037" s="0" t="s">
        <v>51</v>
      </c>
      <c r="R3037" s="0" t="s">
        <v>52</v>
      </c>
      <c r="S3037" s="0" t="n">
        <v>4.164</v>
      </c>
      <c r="T3037" s="0" t="n">
        <v>4761</v>
      </c>
      <c r="U3037" s="0" t="n">
        <v>4761</v>
      </c>
      <c r="V3037" s="0" t="n">
        <v>3240</v>
      </c>
      <c r="X3037" s="0" t="n">
        <v>1.364</v>
      </c>
      <c r="Y3037" s="0" t="s">
        <v>53</v>
      </c>
      <c r="Z3037" s="0" t="n">
        <v>4761</v>
      </c>
      <c r="AA3037" s="0" t="s">
        <v>54</v>
      </c>
      <c r="AB3037" s="0" t="s">
        <v>54</v>
      </c>
      <c r="AC3037" s="0" t="n">
        <v>28</v>
      </c>
      <c r="AD3037" s="0" t="s">
        <v>15564</v>
      </c>
      <c r="AG3037" s="6" t="n">
        <v>42490</v>
      </c>
      <c r="AH3037" s="0" t="n">
        <v>-27</v>
      </c>
      <c r="AI3037" s="0" t="n">
        <v>-30</v>
      </c>
      <c r="AJ3037" s="6" t="n">
        <v>42490</v>
      </c>
      <c r="AK3037" s="0" t="n">
        <v>28</v>
      </c>
      <c r="AL3037" s="6" t="n">
        <v>42490</v>
      </c>
      <c r="AM3037" s="0" t="n">
        <v>1.765</v>
      </c>
      <c r="AN3037" s="0" t="n">
        <v>2.013</v>
      </c>
      <c r="AO3037" s="0" t="n">
        <v>486</v>
      </c>
      <c r="AP3037" s="0" t="n">
        <v>544</v>
      </c>
      <c r="AQ3037" s="0" t="s">
        <v>831</v>
      </c>
      <c r="AR3037" s="0" t="s">
        <v>58</v>
      </c>
      <c r="AS3037" s="0" t="s">
        <v>53</v>
      </c>
      <c r="AT3037" s="0" t="n">
        <v>80</v>
      </c>
      <c r="AU3037" s="0" t="n">
        <v>79</v>
      </c>
      <c r="AX3037" s="0" t="s">
        <v>836</v>
      </c>
    </row>
    <row r="3038" customFormat="false" ht="15" hidden="false" customHeight="false" outlineLevel="0" collapsed="false">
      <c r="A3038" s="0" t="s">
        <v>15936</v>
      </c>
      <c r="B3038" s="0" t="s">
        <v>7898</v>
      </c>
      <c r="C3038" s="0" t="s">
        <v>15937</v>
      </c>
      <c r="E3038" s="1" t="s">
        <v>15937</v>
      </c>
      <c r="G3038" s="5" t="s">
        <v>15937</v>
      </c>
      <c r="H3038" s="5"/>
      <c r="I3038" s="5"/>
      <c r="J3038" s="5"/>
      <c r="K3038" s="5"/>
      <c r="L3038" s="5"/>
      <c r="M3038" s="5"/>
      <c r="N3038" s="5"/>
      <c r="O3038" s="0" t="s">
        <v>15937</v>
      </c>
      <c r="P3038" s="0" t="s">
        <v>15938</v>
      </c>
      <c r="Q3038" s="0" t="s">
        <v>51</v>
      </c>
      <c r="R3038" s="0" t="s">
        <v>52</v>
      </c>
      <c r="S3038" s="0" t="n">
        <v>10.534</v>
      </c>
      <c r="T3038" s="0" t="n">
        <v>4675</v>
      </c>
      <c r="U3038" s="0" t="n">
        <v>4675</v>
      </c>
      <c r="V3038" s="0" t="n">
        <v>2011</v>
      </c>
      <c r="W3038" s="0" t="s">
        <v>15939</v>
      </c>
      <c r="X3038" s="0" t="n">
        <v>995</v>
      </c>
      <c r="Y3038" s="0" t="s">
        <v>53</v>
      </c>
      <c r="Z3038" s="0" t="n">
        <v>4675</v>
      </c>
      <c r="AA3038" s="0" t="s">
        <v>54</v>
      </c>
      <c r="AB3038" s="0" t="s">
        <v>54</v>
      </c>
      <c r="AC3038" s="0" t="n">
        <v>26.498</v>
      </c>
      <c r="AD3038" s="0" t="s">
        <v>15940</v>
      </c>
      <c r="AG3038" s="6" t="n">
        <v>42735</v>
      </c>
      <c r="AH3038" s="0" t="n">
        <v>1.423</v>
      </c>
      <c r="AI3038" s="0" t="n">
        <v>1.5</v>
      </c>
      <c r="AJ3038" s="6" t="n">
        <v>42735</v>
      </c>
      <c r="AK3038" s="0" t="n">
        <v>26.498</v>
      </c>
      <c r="AL3038" s="6" t="n">
        <v>42735</v>
      </c>
      <c r="AM3038" s="0" t="n">
        <v>18.34</v>
      </c>
      <c r="AN3038" s="0" t="n">
        <v>19.332</v>
      </c>
      <c r="AO3038" s="0" t="n">
        <v>33.936</v>
      </c>
      <c r="AP3038" s="0" t="n">
        <v>37.918</v>
      </c>
      <c r="AQ3038" s="0" t="s">
        <v>831</v>
      </c>
      <c r="AR3038" s="0" t="s">
        <v>58</v>
      </c>
      <c r="AS3038" s="0" t="s">
        <v>53</v>
      </c>
      <c r="AT3038" s="0" t="n">
        <v>440</v>
      </c>
      <c r="AU3038" s="0" t="n">
        <v>444</v>
      </c>
      <c r="AX3038" s="0" t="s">
        <v>836</v>
      </c>
      <c r="AY3038" s="0" t="s">
        <v>15941</v>
      </c>
    </row>
    <row r="3039" customFormat="false" ht="15" hidden="false" customHeight="false" outlineLevel="0" collapsed="false">
      <c r="A3039" s="0" t="s">
        <v>15942</v>
      </c>
      <c r="B3039" s="0" t="s">
        <v>7898</v>
      </c>
      <c r="C3039" s="0" t="s">
        <v>15943</v>
      </c>
      <c r="E3039" s="1" t="s">
        <v>15943</v>
      </c>
      <c r="G3039" s="5" t="s">
        <v>15943</v>
      </c>
      <c r="H3039" s="5"/>
      <c r="I3039" s="5"/>
      <c r="J3039" s="5"/>
      <c r="K3039" s="5"/>
      <c r="L3039" s="5"/>
      <c r="M3039" s="5"/>
      <c r="N3039" s="5"/>
      <c r="O3039" s="0" t="s">
        <v>15944</v>
      </c>
      <c r="P3039" s="0" t="s">
        <v>15945</v>
      </c>
      <c r="Q3039" s="0" t="s">
        <v>51</v>
      </c>
      <c r="R3039" s="0" t="s">
        <v>52</v>
      </c>
      <c r="S3039" s="0" t="n">
        <v>3</v>
      </c>
      <c r="T3039" s="0" t="n">
        <v>2823</v>
      </c>
      <c r="U3039" s="0" t="n">
        <v>2823</v>
      </c>
      <c r="V3039" s="0" t="n">
        <v>2620</v>
      </c>
      <c r="X3039" s="0" t="n">
        <v>439</v>
      </c>
      <c r="Y3039" s="0" t="s">
        <v>67</v>
      </c>
      <c r="AA3039" s="0" t="s">
        <v>54</v>
      </c>
      <c r="AB3039" s="0" t="s">
        <v>54</v>
      </c>
      <c r="AD3039" s="0" t="s">
        <v>15849</v>
      </c>
      <c r="AE3039" s="0" t="s">
        <v>15946</v>
      </c>
      <c r="AF3039" s="0" t="s">
        <v>56</v>
      </c>
      <c r="AG3039" s="0" t="s">
        <v>56</v>
      </c>
      <c r="AI3039" s="0" t="n">
        <v>17.5</v>
      </c>
      <c r="AJ3039" s="0" t="n">
        <v>2016</v>
      </c>
      <c r="AK3039" s="0" t="s">
        <v>56</v>
      </c>
      <c r="AL3039" s="0" t="s">
        <v>56</v>
      </c>
      <c r="AM3039" s="0" t="n">
        <v>2.395</v>
      </c>
      <c r="AN3039" s="0" t="n">
        <v>2.547</v>
      </c>
      <c r="AO3039" s="0" t="s">
        <v>189</v>
      </c>
      <c r="AP3039" s="0" t="s">
        <v>189</v>
      </c>
      <c r="AQ3039" s="0" t="s">
        <v>67</v>
      </c>
      <c r="AR3039" s="0" t="n">
        <v>216</v>
      </c>
      <c r="AS3039" s="0" t="n">
        <v>173</v>
      </c>
      <c r="AT3039" s="0" t="s">
        <v>15947</v>
      </c>
      <c r="AV3039" s="0" t="s">
        <v>836</v>
      </c>
      <c r="AW3039" s="0" t="s">
        <v>15948</v>
      </c>
    </row>
    <row r="3040" customFormat="false" ht="15" hidden="false" customHeight="false" outlineLevel="0" collapsed="false">
      <c r="A3040" s="0" t="s">
        <v>15949</v>
      </c>
      <c r="B3040" s="0" t="s">
        <v>7898</v>
      </c>
      <c r="C3040" s="0" t="s">
        <v>15950</v>
      </c>
      <c r="E3040" s="1" t="s">
        <v>15950</v>
      </c>
      <c r="G3040" s="5" t="s">
        <v>15950</v>
      </c>
      <c r="H3040" s="5"/>
      <c r="I3040" s="5"/>
      <c r="J3040" s="5"/>
      <c r="K3040" s="5"/>
      <c r="L3040" s="5"/>
      <c r="M3040" s="5"/>
      <c r="N3040" s="5"/>
      <c r="O3040" s="0" t="s">
        <v>15950</v>
      </c>
      <c r="P3040" s="0" t="s">
        <v>15951</v>
      </c>
      <c r="Q3040" s="0" t="s">
        <v>51</v>
      </c>
      <c r="R3040" s="0" t="s">
        <v>52</v>
      </c>
      <c r="S3040" s="0" t="n">
        <v>2.412</v>
      </c>
      <c r="T3040" s="0" t="n">
        <v>5829</v>
      </c>
      <c r="U3040" s="0" t="n">
        <v>5829</v>
      </c>
      <c r="V3040" s="0" t="n">
        <v>6209</v>
      </c>
      <c r="X3040" s="0" t="n">
        <v>102</v>
      </c>
      <c r="Y3040" s="0" t="s">
        <v>53</v>
      </c>
      <c r="Z3040" s="0" t="n">
        <v>5829</v>
      </c>
      <c r="AA3040" s="0" t="s">
        <v>54</v>
      </c>
      <c r="AB3040" s="0" t="s">
        <v>54</v>
      </c>
      <c r="AC3040" s="0" t="n">
        <v>10.5</v>
      </c>
      <c r="AD3040" s="0" t="s">
        <v>15952</v>
      </c>
      <c r="AG3040" s="6" t="n">
        <v>42794</v>
      </c>
      <c r="AH3040" s="0" t="n">
        <v>239</v>
      </c>
      <c r="AI3040" s="0" t="n">
        <v>254</v>
      </c>
      <c r="AJ3040" s="6" t="n">
        <v>42794</v>
      </c>
      <c r="AK3040" s="0" t="n">
        <v>10.5</v>
      </c>
      <c r="AL3040" s="6" t="n">
        <v>42794</v>
      </c>
      <c r="AM3040" s="0" t="n">
        <v>4.28</v>
      </c>
      <c r="AN3040" s="0" t="n">
        <v>4.535</v>
      </c>
      <c r="AO3040" s="0" t="n">
        <v>15.6</v>
      </c>
      <c r="AP3040" s="0" t="n">
        <v>17.431</v>
      </c>
      <c r="AQ3040" s="0" t="s">
        <v>831</v>
      </c>
      <c r="AR3040" s="0" t="s">
        <v>58</v>
      </c>
      <c r="AS3040" s="0" t="s">
        <v>53</v>
      </c>
      <c r="AT3040" s="0" t="n">
        <v>57</v>
      </c>
      <c r="AU3040" s="0" t="n">
        <v>60</v>
      </c>
      <c r="AX3040" s="0" t="s">
        <v>836</v>
      </c>
      <c r="AY3040" s="0" t="s">
        <v>15953</v>
      </c>
    </row>
    <row r="3041" customFormat="false" ht="15" hidden="false" customHeight="false" outlineLevel="0" collapsed="false">
      <c r="A3041" s="0" t="s">
        <v>15954</v>
      </c>
      <c r="B3041" s="0" t="s">
        <v>7898</v>
      </c>
      <c r="C3041" s="0" t="s">
        <v>15955</v>
      </c>
      <c r="E3041" s="1" t="s">
        <v>15955</v>
      </c>
      <c r="G3041" s="5" t="s">
        <v>15955</v>
      </c>
      <c r="H3041" s="5"/>
      <c r="I3041" s="5"/>
      <c r="J3041" s="5"/>
      <c r="K3041" s="5"/>
      <c r="L3041" s="5"/>
      <c r="M3041" s="5"/>
      <c r="N3041" s="5"/>
      <c r="O3041" s="0" t="s">
        <v>15955</v>
      </c>
      <c r="P3041" s="0" t="s">
        <v>15956</v>
      </c>
      <c r="Q3041" s="0" t="s">
        <v>51</v>
      </c>
      <c r="R3041" s="0" t="s">
        <v>52</v>
      </c>
      <c r="S3041" s="0" t="n">
        <v>17</v>
      </c>
      <c r="T3041" s="0" t="n">
        <v>2120</v>
      </c>
      <c r="U3041" s="0" t="n">
        <v>2120</v>
      </c>
      <c r="V3041" s="0" t="n">
        <v>7211</v>
      </c>
      <c r="X3041" s="0" t="n">
        <v>3</v>
      </c>
      <c r="Y3041" s="0" t="s">
        <v>53</v>
      </c>
      <c r="Z3041" s="0" t="n">
        <v>2120</v>
      </c>
      <c r="AA3041" s="0" t="s">
        <v>54</v>
      </c>
      <c r="AB3041" s="0" t="s">
        <v>54</v>
      </c>
      <c r="AC3041" s="0" t="n">
        <v>370</v>
      </c>
      <c r="AD3041" s="0" t="s">
        <v>15957</v>
      </c>
      <c r="AG3041" s="6" t="n">
        <v>42735</v>
      </c>
      <c r="AH3041" s="0" t="n">
        <v>-257</v>
      </c>
      <c r="AI3041" s="0" t="n">
        <v>-271</v>
      </c>
      <c r="AJ3041" s="6" t="n">
        <v>42735</v>
      </c>
      <c r="AK3041" s="0" t="n">
        <v>370</v>
      </c>
      <c r="AL3041" s="6" t="n">
        <v>42735</v>
      </c>
      <c r="AM3041" s="0" t="n">
        <v>532</v>
      </c>
      <c r="AN3041" s="0" t="n">
        <v>561</v>
      </c>
      <c r="AO3041" s="0" t="n">
        <v>3.169</v>
      </c>
      <c r="AP3041" s="0" t="n">
        <v>3.541</v>
      </c>
      <c r="AQ3041" s="0" t="s">
        <v>674</v>
      </c>
      <c r="AR3041" s="0" t="s">
        <v>58</v>
      </c>
      <c r="AS3041" s="0" t="s">
        <v>53</v>
      </c>
      <c r="AT3041" s="0" t="n">
        <v>3</v>
      </c>
      <c r="AU3041" s="0" t="n">
        <v>3</v>
      </c>
      <c r="AX3041" s="0" t="s">
        <v>836</v>
      </c>
    </row>
    <row r="3042" customFormat="false" ht="15" hidden="false" customHeight="false" outlineLevel="0" collapsed="false">
      <c r="A3042" s="0" t="s">
        <v>15958</v>
      </c>
      <c r="B3042" s="0" t="s">
        <v>7898</v>
      </c>
      <c r="C3042" s="0" t="s">
        <v>15959</v>
      </c>
      <c r="E3042" s="1" t="s">
        <v>15959</v>
      </c>
      <c r="G3042" s="5" t="s">
        <v>15959</v>
      </c>
      <c r="H3042" s="5"/>
      <c r="I3042" s="5"/>
      <c r="J3042" s="5"/>
      <c r="K3042" s="5"/>
      <c r="L3042" s="5"/>
      <c r="M3042" s="5"/>
      <c r="N3042" s="5"/>
      <c r="O3042" s="0" t="s">
        <v>15960</v>
      </c>
      <c r="P3042" s="0" t="s">
        <v>15961</v>
      </c>
      <c r="Q3042" s="0" t="s">
        <v>51</v>
      </c>
      <c r="R3042" s="0" t="s">
        <v>52</v>
      </c>
      <c r="S3042" s="0" t="n">
        <v>438</v>
      </c>
      <c r="T3042" s="0" t="n">
        <v>2790</v>
      </c>
      <c r="U3042" s="0" t="n">
        <v>2790</v>
      </c>
      <c r="V3042" s="0" t="n">
        <v>2611</v>
      </c>
      <c r="W3042" s="0" t="s">
        <v>15962</v>
      </c>
      <c r="X3042" s="0" t="n">
        <v>74</v>
      </c>
      <c r="Y3042" s="0" t="s">
        <v>67</v>
      </c>
      <c r="Z3042" s="0" t="n">
        <v>6831</v>
      </c>
      <c r="AA3042" s="0" t="s">
        <v>120</v>
      </c>
      <c r="AB3042" s="0" t="s">
        <v>56</v>
      </c>
      <c r="AD3042" s="0" t="s">
        <v>15963</v>
      </c>
      <c r="AG3042" s="6" t="n">
        <v>42735</v>
      </c>
      <c r="AH3042" s="0" t="n">
        <v>-224</v>
      </c>
      <c r="AI3042" s="0" t="n">
        <v>-236</v>
      </c>
      <c r="AJ3042" s="6" t="n">
        <v>42735</v>
      </c>
      <c r="AK3042" s="0" t="n">
        <v>1.244</v>
      </c>
      <c r="AL3042" s="6" t="n">
        <v>42735</v>
      </c>
      <c r="AM3042" s="0" t="n">
        <v>1.112</v>
      </c>
      <c r="AN3042" s="0" t="n">
        <v>1.172</v>
      </c>
      <c r="AO3042" s="0" t="n">
        <v>632</v>
      </c>
      <c r="AP3042" s="0" t="n">
        <v>693</v>
      </c>
      <c r="AQ3042" s="0" t="s">
        <v>189</v>
      </c>
      <c r="AR3042" s="0" t="s">
        <v>189</v>
      </c>
      <c r="AS3042" s="0" t="s">
        <v>67</v>
      </c>
      <c r="AT3042" s="0" t="n">
        <v>1214</v>
      </c>
      <c r="AU3042" s="0" t="n">
        <v>23</v>
      </c>
      <c r="AV3042" s="0" t="s">
        <v>15964</v>
      </c>
      <c r="AX3042" s="0" t="s">
        <v>836</v>
      </c>
      <c r="AY3042" s="0" t="s">
        <v>15965</v>
      </c>
    </row>
    <row r="3043" customFormat="false" ht="15" hidden="false" customHeight="false" outlineLevel="0" collapsed="false">
      <c r="A3043" s="0" t="s">
        <v>15966</v>
      </c>
      <c r="B3043" s="0" t="s">
        <v>7898</v>
      </c>
      <c r="C3043" s="0" t="s">
        <v>15967</v>
      </c>
      <c r="E3043" s="1" t="s">
        <v>15967</v>
      </c>
      <c r="G3043" s="5" t="s">
        <v>15967</v>
      </c>
      <c r="H3043" s="5" t="s">
        <v>15968</v>
      </c>
      <c r="I3043" s="5"/>
      <c r="J3043" s="5"/>
      <c r="K3043" s="5"/>
      <c r="L3043" s="5"/>
      <c r="M3043" s="5"/>
      <c r="N3043" s="5"/>
      <c r="O3043" s="0" t="s">
        <v>15969</v>
      </c>
      <c r="P3043" s="0" t="s">
        <v>15970</v>
      </c>
      <c r="Q3043" s="0" t="s">
        <v>51</v>
      </c>
      <c r="R3043" s="0" t="s">
        <v>52</v>
      </c>
      <c r="S3043" s="0" t="n">
        <v>37</v>
      </c>
      <c r="T3043" s="0" t="n">
        <v>4675</v>
      </c>
      <c r="U3043" s="0" t="n">
        <v>4675</v>
      </c>
      <c r="X3043" s="0" t="n">
        <v>15</v>
      </c>
      <c r="Y3043" s="0" t="s">
        <v>67</v>
      </c>
      <c r="Z3043" s="0" t="s">
        <v>120</v>
      </c>
      <c r="AA3043" s="0" t="s">
        <v>120</v>
      </c>
      <c r="AB3043" s="0" t="s">
        <v>56</v>
      </c>
      <c r="AC3043" s="0" t="s">
        <v>120</v>
      </c>
      <c r="AD3043" s="0" t="s">
        <v>15971</v>
      </c>
      <c r="AG3043" s="6" t="n">
        <v>42735</v>
      </c>
      <c r="AH3043" s="0" t="n">
        <v>-22</v>
      </c>
      <c r="AI3043" s="0" t="n">
        <v>-23</v>
      </c>
      <c r="AJ3043" s="6" t="n">
        <v>42735</v>
      </c>
      <c r="AK3043" s="0" t="n">
        <v>99</v>
      </c>
      <c r="AL3043" s="6" t="n">
        <v>42735</v>
      </c>
      <c r="AM3043" s="0" t="n">
        <v>24</v>
      </c>
      <c r="AN3043" s="0" t="n">
        <v>25</v>
      </c>
      <c r="AO3043" s="0" t="n">
        <v>37</v>
      </c>
      <c r="AP3043" s="0" t="n">
        <v>42</v>
      </c>
      <c r="AQ3043" s="0" t="s">
        <v>674</v>
      </c>
      <c r="AR3043" s="0" t="s">
        <v>58</v>
      </c>
      <c r="AS3043" s="0" t="s">
        <v>67</v>
      </c>
      <c r="AT3043" s="0" t="n">
        <v>13</v>
      </c>
      <c r="AU3043" s="0" t="n">
        <v>9</v>
      </c>
      <c r="AV3043" s="0" t="s">
        <v>1071</v>
      </c>
      <c r="AX3043" s="0" t="s">
        <v>836</v>
      </c>
    </row>
    <row r="3044" customFormat="false" ht="15" hidden="false" customHeight="false" outlineLevel="0" collapsed="false">
      <c r="A3044" s="0" t="s">
        <v>15972</v>
      </c>
      <c r="B3044" s="0" t="s">
        <v>7898</v>
      </c>
      <c r="C3044" s="0" t="s">
        <v>15973</v>
      </c>
      <c r="E3044" s="1" t="s">
        <v>15973</v>
      </c>
      <c r="G3044" s="5" t="s">
        <v>15973</v>
      </c>
      <c r="H3044" s="5" t="s">
        <v>15974</v>
      </c>
      <c r="I3044" s="5"/>
      <c r="J3044" s="5"/>
      <c r="K3044" s="5"/>
      <c r="L3044" s="5"/>
      <c r="M3044" s="5"/>
      <c r="N3044" s="5"/>
      <c r="O3044" s="0" t="s">
        <v>15973</v>
      </c>
      <c r="P3044" s="0" t="s">
        <v>15975</v>
      </c>
      <c r="Q3044" s="0" t="s">
        <v>51</v>
      </c>
      <c r="R3044" s="0" t="s">
        <v>52</v>
      </c>
      <c r="S3044" s="0" t="n">
        <v>1.681</v>
      </c>
      <c r="T3044" s="0" t="n">
        <v>7211</v>
      </c>
      <c r="U3044" s="0" t="n">
        <v>7211</v>
      </c>
      <c r="V3044" s="0" t="n">
        <v>147</v>
      </c>
      <c r="W3044" s="0" t="s">
        <v>15976</v>
      </c>
      <c r="X3044" s="0" t="n">
        <v>189</v>
      </c>
      <c r="Y3044" s="0" t="s">
        <v>53</v>
      </c>
      <c r="Z3044" s="0" t="n">
        <v>7211</v>
      </c>
      <c r="AA3044" s="0" t="s">
        <v>54</v>
      </c>
      <c r="AB3044" s="0" t="s">
        <v>54</v>
      </c>
      <c r="AC3044" s="0" t="n">
        <v>11</v>
      </c>
      <c r="AD3044" s="0" t="s">
        <v>15539</v>
      </c>
      <c r="AG3044" s="6" t="n">
        <v>42735</v>
      </c>
      <c r="AH3044" s="0" t="n">
        <v>147</v>
      </c>
      <c r="AI3044" s="0" t="n">
        <v>155</v>
      </c>
      <c r="AJ3044" s="6" t="n">
        <v>42735</v>
      </c>
      <c r="AK3044" s="0" t="n">
        <v>11</v>
      </c>
      <c r="AL3044" s="6" t="n">
        <v>42735</v>
      </c>
      <c r="AM3044" s="0" t="n">
        <v>2.573</v>
      </c>
      <c r="AN3044" s="0" t="n">
        <v>2.712</v>
      </c>
      <c r="AO3044" s="0" t="n">
        <v>4.29</v>
      </c>
      <c r="AP3044" s="0" t="n">
        <v>4.794</v>
      </c>
      <c r="AQ3044" s="0" t="s">
        <v>831</v>
      </c>
      <c r="AR3044" s="0" t="s">
        <v>58</v>
      </c>
      <c r="AS3044" s="0" t="s">
        <v>53</v>
      </c>
      <c r="AT3044" s="0" t="n">
        <v>96</v>
      </c>
      <c r="AU3044" s="0" t="n">
        <v>100</v>
      </c>
      <c r="AX3044" s="0" t="s">
        <v>836</v>
      </c>
      <c r="AY3044" s="0" t="s">
        <v>15977</v>
      </c>
    </row>
    <row r="3045" customFormat="false" ht="15" hidden="false" customHeight="false" outlineLevel="0" collapsed="false">
      <c r="A3045" s="0" t="s">
        <v>15978</v>
      </c>
      <c r="B3045" s="0" t="s">
        <v>7898</v>
      </c>
      <c r="C3045" s="0" t="s">
        <v>15979</v>
      </c>
      <c r="E3045" s="1" t="s">
        <v>15979</v>
      </c>
      <c r="G3045" s="5" t="s">
        <v>15979</v>
      </c>
      <c r="H3045" s="5"/>
      <c r="I3045" s="5"/>
      <c r="J3045" s="5"/>
      <c r="K3045" s="5"/>
      <c r="L3045" s="5"/>
      <c r="M3045" s="5"/>
      <c r="N3045" s="5"/>
      <c r="O3045" s="0" t="s">
        <v>15979</v>
      </c>
      <c r="P3045" s="0" t="s">
        <v>15980</v>
      </c>
      <c r="Q3045" s="0" t="s">
        <v>51</v>
      </c>
      <c r="R3045" s="0" t="s">
        <v>52</v>
      </c>
      <c r="S3045" s="0" t="n">
        <v>477</v>
      </c>
      <c r="T3045" s="0" t="n">
        <v>6201</v>
      </c>
      <c r="U3045" s="0" t="n">
        <v>6201</v>
      </c>
      <c r="V3045" s="0" t="n">
        <v>6201</v>
      </c>
      <c r="X3045" s="0" t="n">
        <v>91</v>
      </c>
      <c r="Y3045" s="0" t="s">
        <v>53</v>
      </c>
      <c r="Z3045" s="0" t="n">
        <v>6201</v>
      </c>
      <c r="AA3045" s="0" t="s">
        <v>54</v>
      </c>
      <c r="AB3045" s="0" t="s">
        <v>54</v>
      </c>
      <c r="AC3045" s="0" t="n">
        <v>1.765</v>
      </c>
      <c r="AD3045" s="0" t="s">
        <v>15981</v>
      </c>
      <c r="AG3045" s="6" t="n">
        <v>42735</v>
      </c>
      <c r="AH3045" s="0" t="n">
        <v>19</v>
      </c>
      <c r="AI3045" s="0" t="n">
        <v>20</v>
      </c>
      <c r="AJ3045" s="6" t="n">
        <v>42735</v>
      </c>
      <c r="AK3045" s="0" t="n">
        <v>1.765</v>
      </c>
      <c r="AL3045" s="6" t="n">
        <v>42735</v>
      </c>
      <c r="AM3045" s="0" t="n">
        <v>1.105</v>
      </c>
      <c r="AN3045" s="0" t="n">
        <v>1.165</v>
      </c>
      <c r="AO3045" s="0" t="n">
        <v>670</v>
      </c>
      <c r="AP3045" s="0" t="n">
        <v>748</v>
      </c>
      <c r="AQ3045" s="0" t="s">
        <v>674</v>
      </c>
      <c r="AR3045" s="0" t="s">
        <v>58</v>
      </c>
      <c r="AS3045" s="0" t="s">
        <v>53</v>
      </c>
      <c r="AT3045" s="0" t="n">
        <v>45</v>
      </c>
      <c r="AU3045" s="0" t="n">
        <v>44</v>
      </c>
      <c r="AX3045" s="0" t="s">
        <v>836</v>
      </c>
    </row>
    <row r="3046" customFormat="false" ht="15" hidden="false" customHeight="false" outlineLevel="0" collapsed="false">
      <c r="A3046" s="0" t="s">
        <v>15982</v>
      </c>
      <c r="B3046" s="0" t="s">
        <v>7898</v>
      </c>
      <c r="C3046" s="0" t="s">
        <v>15983</v>
      </c>
      <c r="E3046" s="1" t="s">
        <v>15983</v>
      </c>
      <c r="G3046" s="5" t="s">
        <v>15983</v>
      </c>
      <c r="H3046" s="5"/>
      <c r="I3046" s="5"/>
      <c r="J3046" s="5"/>
      <c r="K3046" s="5"/>
      <c r="L3046" s="5"/>
      <c r="M3046" s="5"/>
      <c r="N3046" s="5" t="s">
        <v>15984</v>
      </c>
      <c r="O3046" s="0" t="s">
        <v>15983</v>
      </c>
      <c r="P3046" s="0" t="s">
        <v>15985</v>
      </c>
      <c r="Q3046" s="0" t="s">
        <v>51</v>
      </c>
      <c r="R3046" s="0" t="s">
        <v>52</v>
      </c>
      <c r="S3046" s="0" t="n">
        <v>1.957</v>
      </c>
      <c r="T3046" s="0" t="n">
        <v>2512</v>
      </c>
      <c r="U3046" s="0" t="n">
        <v>2512</v>
      </c>
      <c r="V3046" s="0" t="n">
        <v>2573</v>
      </c>
      <c r="W3046" s="0" t="s">
        <v>15986</v>
      </c>
      <c r="X3046" s="0" t="n">
        <v>81</v>
      </c>
      <c r="Y3046" s="0" t="s">
        <v>53</v>
      </c>
      <c r="Z3046" s="0" t="n">
        <v>2512</v>
      </c>
      <c r="AA3046" s="0" t="s">
        <v>54</v>
      </c>
      <c r="AB3046" s="0" t="s">
        <v>54</v>
      </c>
      <c r="AC3046" s="0" t="n">
        <v>6</v>
      </c>
      <c r="AD3046" s="0" t="s">
        <v>15564</v>
      </c>
      <c r="AG3046" s="6" t="n">
        <v>42643</v>
      </c>
      <c r="AH3046" s="0" t="n">
        <v>27</v>
      </c>
      <c r="AI3046" s="0" t="n">
        <v>30</v>
      </c>
      <c r="AJ3046" s="6" t="n">
        <v>42643</v>
      </c>
      <c r="AK3046" s="0" t="n">
        <v>6</v>
      </c>
      <c r="AL3046" s="6" t="n">
        <v>42643</v>
      </c>
      <c r="AM3046" s="0" t="n">
        <v>1.597</v>
      </c>
      <c r="AN3046" s="0" t="n">
        <v>1.782</v>
      </c>
      <c r="AO3046" s="0" t="n">
        <v>942</v>
      </c>
      <c r="AP3046" s="0" t="n">
        <v>1.052</v>
      </c>
      <c r="AQ3046" s="0" t="s">
        <v>831</v>
      </c>
      <c r="AR3046" s="0" t="s">
        <v>58</v>
      </c>
      <c r="AS3046" s="0" t="s">
        <v>53</v>
      </c>
      <c r="AT3046" s="0" t="n">
        <v>34</v>
      </c>
      <c r="AU3046" s="0" t="n">
        <v>33</v>
      </c>
      <c r="AX3046" s="0" t="s">
        <v>836</v>
      </c>
      <c r="AY3046" s="0" t="s">
        <v>15987</v>
      </c>
    </row>
    <row r="3047" customFormat="false" ht="15" hidden="false" customHeight="false" outlineLevel="0" collapsed="false">
      <c r="A3047" s="0" t="s">
        <v>15988</v>
      </c>
      <c r="B3047" s="0" t="s">
        <v>7898</v>
      </c>
      <c r="C3047" s="0" t="s">
        <v>15989</v>
      </c>
      <c r="E3047" s="1" t="s">
        <v>15989</v>
      </c>
      <c r="G3047" s="5" t="s">
        <v>15989</v>
      </c>
      <c r="H3047" s="5"/>
      <c r="I3047" s="5"/>
      <c r="J3047" s="5"/>
      <c r="K3047" s="5"/>
      <c r="L3047" s="5"/>
      <c r="M3047" s="5"/>
      <c r="N3047" s="5"/>
      <c r="O3047" s="0" t="s">
        <v>15989</v>
      </c>
      <c r="P3047" s="0" t="s">
        <v>15990</v>
      </c>
      <c r="Q3047" s="0" t="s">
        <v>51</v>
      </c>
      <c r="R3047" s="0" t="s">
        <v>119</v>
      </c>
      <c r="S3047" s="0" t="n">
        <v>8</v>
      </c>
      <c r="T3047" s="0" t="n">
        <v>2932</v>
      </c>
      <c r="U3047" s="0" t="n">
        <v>2932</v>
      </c>
      <c r="V3047" s="0" t="n">
        <v>2825</v>
      </c>
      <c r="X3047" s="0" t="n">
        <v>6</v>
      </c>
      <c r="Y3047" s="0" t="s">
        <v>128</v>
      </c>
      <c r="Z3047" s="0" t="n">
        <v>2932</v>
      </c>
      <c r="AA3047" s="0" t="s">
        <v>54</v>
      </c>
      <c r="AB3047" s="0" t="s">
        <v>54</v>
      </c>
      <c r="AC3047" s="0" t="n">
        <v>15</v>
      </c>
      <c r="AD3047" s="0" t="s">
        <v>15991</v>
      </c>
      <c r="AE3047" s="0" t="s">
        <v>15992</v>
      </c>
      <c r="AF3047" s="0" t="s">
        <v>56</v>
      </c>
      <c r="AG3047" s="0" t="s">
        <v>56</v>
      </c>
      <c r="AI3047" s="0" t="n">
        <v>15</v>
      </c>
      <c r="AJ3047" s="0" t="n">
        <v>2016</v>
      </c>
      <c r="AK3047" s="0" t="s">
        <v>56</v>
      </c>
      <c r="AL3047" s="0" t="s">
        <v>56</v>
      </c>
      <c r="AM3047" s="0" t="n">
        <v>0</v>
      </c>
      <c r="AN3047" s="0" t="n">
        <v>0</v>
      </c>
      <c r="AO3047" s="0" t="s">
        <v>189</v>
      </c>
      <c r="AP3047" s="0" t="s">
        <v>189</v>
      </c>
      <c r="AQ3047" s="0" t="s">
        <v>128</v>
      </c>
      <c r="AR3047" s="0" t="n">
        <v>7</v>
      </c>
      <c r="AS3047" s="0" t="n">
        <v>6</v>
      </c>
      <c r="AT3047" s="0" t="s">
        <v>836</v>
      </c>
      <c r="AV3047" s="0" t="s">
        <v>836</v>
      </c>
      <c r="AW3047" s="0" t="s">
        <v>15993</v>
      </c>
    </row>
    <row r="3048" customFormat="false" ht="15" hidden="false" customHeight="false" outlineLevel="0" collapsed="false">
      <c r="A3048" s="0" t="s">
        <v>15994</v>
      </c>
      <c r="B3048" s="0" t="s">
        <v>7898</v>
      </c>
      <c r="C3048" s="0" t="s">
        <v>15995</v>
      </c>
      <c r="E3048" s="1" t="s">
        <v>15995</v>
      </c>
      <c r="G3048" s="5" t="s">
        <v>15995</v>
      </c>
      <c r="H3048" s="5"/>
      <c r="I3048" s="5"/>
      <c r="J3048" s="5"/>
      <c r="K3048" s="5"/>
      <c r="L3048" s="5"/>
      <c r="M3048" s="5"/>
      <c r="N3048" s="5"/>
      <c r="O3048" s="0" t="s">
        <v>15995</v>
      </c>
      <c r="P3048" s="0" t="s">
        <v>15996</v>
      </c>
      <c r="Q3048" s="0" t="s">
        <v>51</v>
      </c>
      <c r="R3048" s="0" t="s">
        <v>52</v>
      </c>
      <c r="S3048" s="0" t="n">
        <v>411</v>
      </c>
      <c r="T3048" s="0" t="n">
        <v>2630</v>
      </c>
      <c r="U3048" s="0" t="n">
        <v>2630</v>
      </c>
      <c r="V3048" s="0" t="n">
        <v>2630</v>
      </c>
      <c r="W3048" s="0" t="s">
        <v>15997</v>
      </c>
      <c r="X3048" s="0" t="n">
        <v>58</v>
      </c>
      <c r="Y3048" s="0" t="s">
        <v>53</v>
      </c>
      <c r="Z3048" s="0" t="n">
        <v>2630</v>
      </c>
      <c r="AA3048" s="0" t="s">
        <v>54</v>
      </c>
      <c r="AB3048" s="0" t="s">
        <v>54</v>
      </c>
      <c r="AC3048" s="0" t="n">
        <v>2.031</v>
      </c>
      <c r="AD3048" s="0" t="s">
        <v>15998</v>
      </c>
      <c r="AG3048" s="6" t="n">
        <v>42582</v>
      </c>
      <c r="AH3048" s="0" t="n">
        <v>-7</v>
      </c>
      <c r="AI3048" s="0" t="n">
        <v>-8</v>
      </c>
      <c r="AJ3048" s="6" t="n">
        <v>42582</v>
      </c>
      <c r="AK3048" s="0" t="n">
        <v>2.031</v>
      </c>
      <c r="AL3048" s="6" t="n">
        <v>42582</v>
      </c>
      <c r="AM3048" s="0" t="n">
        <v>829</v>
      </c>
      <c r="AN3048" s="0" t="n">
        <v>921</v>
      </c>
      <c r="AO3048" s="0" t="n">
        <v>407</v>
      </c>
      <c r="AP3048" s="0" t="n">
        <v>455</v>
      </c>
      <c r="AQ3048" s="0" t="s">
        <v>674</v>
      </c>
      <c r="AR3048" s="0" t="s">
        <v>58</v>
      </c>
      <c r="AS3048" s="0" t="s">
        <v>53</v>
      </c>
      <c r="AT3048" s="0" t="n">
        <v>53</v>
      </c>
      <c r="AU3048" s="0" t="n">
        <v>52</v>
      </c>
      <c r="AX3048" s="0" t="s">
        <v>836</v>
      </c>
    </row>
    <row r="3049" customFormat="false" ht="15" hidden="false" customHeight="false" outlineLevel="0" collapsed="false">
      <c r="A3049" s="0" t="s">
        <v>15999</v>
      </c>
      <c r="B3049" s="0" t="s">
        <v>7898</v>
      </c>
      <c r="C3049" s="0" t="s">
        <v>16000</v>
      </c>
      <c r="E3049" s="1" t="s">
        <v>16000</v>
      </c>
      <c r="G3049" s="5" t="s">
        <v>16000</v>
      </c>
      <c r="H3049" s="5"/>
      <c r="I3049" s="5"/>
      <c r="J3049" s="5"/>
      <c r="K3049" s="5"/>
      <c r="L3049" s="5"/>
      <c r="M3049" s="5"/>
      <c r="N3049" s="5"/>
      <c r="O3049" s="0" t="s">
        <v>16001</v>
      </c>
      <c r="P3049" s="0" t="s">
        <v>16002</v>
      </c>
      <c r="Q3049" s="0" t="s">
        <v>51</v>
      </c>
      <c r="R3049" s="0" t="s">
        <v>52</v>
      </c>
      <c r="S3049" s="0" t="n">
        <v>11.262</v>
      </c>
      <c r="T3049" s="0" t="n">
        <v>2042</v>
      </c>
      <c r="U3049" s="0" t="n">
        <v>2042</v>
      </c>
      <c r="V3049" s="0" t="n">
        <v>2041</v>
      </c>
      <c r="X3049" s="0" t="n">
        <v>587</v>
      </c>
      <c r="Y3049" s="0" t="s">
        <v>67</v>
      </c>
      <c r="Z3049" s="0" t="s">
        <v>120</v>
      </c>
      <c r="AA3049" s="0" t="s">
        <v>694</v>
      </c>
      <c r="AB3049" s="0" t="s">
        <v>56</v>
      </c>
      <c r="AC3049" s="0" t="s">
        <v>120</v>
      </c>
      <c r="AD3049" s="0" t="s">
        <v>15564</v>
      </c>
      <c r="AG3049" s="6" t="n">
        <v>42551</v>
      </c>
      <c r="AH3049" s="0" t="n">
        <v>1.004</v>
      </c>
      <c r="AI3049" s="0" t="n">
        <v>1.115</v>
      </c>
      <c r="AJ3049" s="6" t="n">
        <v>42551</v>
      </c>
      <c r="AK3049" s="0" t="n">
        <v>46</v>
      </c>
      <c r="AL3049" s="6" t="n">
        <v>42551</v>
      </c>
      <c r="AM3049" s="0" t="n">
        <v>8.308</v>
      </c>
      <c r="AN3049" s="0" t="n">
        <v>9.223</v>
      </c>
      <c r="AO3049" s="0" t="n">
        <v>19.335</v>
      </c>
      <c r="AP3049" s="0" t="n">
        <v>21.604</v>
      </c>
      <c r="AQ3049" s="0" t="s">
        <v>831</v>
      </c>
      <c r="AR3049" s="0" t="s">
        <v>58</v>
      </c>
      <c r="AS3049" s="0" t="s">
        <v>67</v>
      </c>
      <c r="AT3049" s="0" t="n">
        <v>109</v>
      </c>
      <c r="AU3049" s="0" t="n">
        <v>28</v>
      </c>
      <c r="AV3049" s="0" t="s">
        <v>16003</v>
      </c>
      <c r="AX3049" s="0" t="s">
        <v>836</v>
      </c>
      <c r="AY3049" s="0" t="s">
        <v>16004</v>
      </c>
    </row>
    <row r="3050" customFormat="false" ht="15" hidden="false" customHeight="false" outlineLevel="0" collapsed="false">
      <c r="A3050" s="0" t="s">
        <v>16005</v>
      </c>
      <c r="B3050" s="0" t="s">
        <v>7898</v>
      </c>
      <c r="C3050" s="0" t="s">
        <v>16006</v>
      </c>
      <c r="E3050" s="1" t="s">
        <v>16006</v>
      </c>
      <c r="G3050" s="5" t="s">
        <v>16006</v>
      </c>
      <c r="H3050" s="5"/>
      <c r="I3050" s="5"/>
      <c r="J3050" s="5"/>
      <c r="K3050" s="5"/>
      <c r="L3050" s="5"/>
      <c r="M3050" s="5"/>
      <c r="N3050" s="5"/>
      <c r="O3050" s="0" t="s">
        <v>16006</v>
      </c>
      <c r="P3050" s="0" t="s">
        <v>16007</v>
      </c>
      <c r="Q3050" s="0" t="s">
        <v>51</v>
      </c>
      <c r="R3050" s="0" t="s">
        <v>52</v>
      </c>
      <c r="S3050" s="0" t="n">
        <v>368</v>
      </c>
      <c r="T3050" s="0" t="n">
        <v>1511</v>
      </c>
      <c r="U3050" s="0" t="n">
        <v>1511</v>
      </c>
      <c r="V3050" s="0" t="n">
        <v>1413</v>
      </c>
      <c r="W3050" s="0" t="s">
        <v>16008</v>
      </c>
      <c r="X3050" s="0" t="n">
        <v>87</v>
      </c>
      <c r="Y3050" s="0" t="s">
        <v>53</v>
      </c>
      <c r="Z3050" s="0" t="n">
        <v>1511</v>
      </c>
      <c r="AA3050" s="0" t="s">
        <v>54</v>
      </c>
      <c r="AB3050" s="0" t="s">
        <v>54</v>
      </c>
      <c r="AC3050" s="0" t="n">
        <v>145</v>
      </c>
      <c r="AD3050" s="0" t="s">
        <v>15564</v>
      </c>
      <c r="AG3050" s="6" t="n">
        <v>42735</v>
      </c>
      <c r="AH3050" s="0" t="n">
        <v>-239</v>
      </c>
      <c r="AI3050" s="0" t="n">
        <v>-252</v>
      </c>
      <c r="AJ3050" s="6" t="n">
        <v>42735</v>
      </c>
      <c r="AK3050" s="0" t="n">
        <v>145</v>
      </c>
      <c r="AL3050" s="6" t="n">
        <v>42735</v>
      </c>
      <c r="AM3050" s="0" t="n">
        <v>1.903</v>
      </c>
      <c r="AN3050" s="0" t="n">
        <v>2.006</v>
      </c>
      <c r="AO3050" s="0" t="n">
        <v>354</v>
      </c>
      <c r="AP3050" s="0" t="n">
        <v>396</v>
      </c>
      <c r="AQ3050" s="0" t="s">
        <v>674</v>
      </c>
      <c r="AR3050" s="0" t="s">
        <v>58</v>
      </c>
      <c r="AS3050" s="0" t="s">
        <v>53</v>
      </c>
      <c r="AT3050" s="0" t="n">
        <v>69</v>
      </c>
      <c r="AU3050" s="0" t="n">
        <v>71</v>
      </c>
      <c r="AX3050" s="0" t="s">
        <v>836</v>
      </c>
      <c r="AY3050" s="0" t="s">
        <v>16009</v>
      </c>
    </row>
    <row r="3051" customFormat="false" ht="15" hidden="false" customHeight="false" outlineLevel="0" collapsed="false">
      <c r="A3051" s="0" t="s">
        <v>16010</v>
      </c>
      <c r="B3051" s="0" t="s">
        <v>7898</v>
      </c>
      <c r="C3051" s="0" t="s">
        <v>16011</v>
      </c>
      <c r="E3051" s="1" t="s">
        <v>16011</v>
      </c>
      <c r="G3051" s="5" t="s">
        <v>16011</v>
      </c>
      <c r="H3051" s="5"/>
      <c r="I3051" s="5"/>
      <c r="J3051" s="5"/>
      <c r="K3051" s="5"/>
      <c r="L3051" s="5"/>
      <c r="M3051" s="5"/>
      <c r="N3051" s="5"/>
      <c r="O3051" s="0" t="s">
        <v>16011</v>
      </c>
      <c r="P3051" s="0" t="s">
        <v>16012</v>
      </c>
      <c r="Q3051" s="0" t="s">
        <v>51</v>
      </c>
      <c r="R3051" s="0" t="s">
        <v>52</v>
      </c>
      <c r="S3051" s="0" t="n">
        <v>731</v>
      </c>
      <c r="T3051" s="0" t="n">
        <v>5829</v>
      </c>
      <c r="U3051" s="0" t="n">
        <v>5829</v>
      </c>
      <c r="V3051" s="0" t="n">
        <v>6201</v>
      </c>
      <c r="X3051" s="0" t="n">
        <v>51</v>
      </c>
      <c r="Y3051" s="0" t="s">
        <v>53</v>
      </c>
      <c r="Z3051" s="0" t="n">
        <v>5829</v>
      </c>
      <c r="AA3051" s="0" t="s">
        <v>54</v>
      </c>
      <c r="AB3051" s="0" t="s">
        <v>54</v>
      </c>
      <c r="AC3051" s="0" t="n">
        <v>3.156</v>
      </c>
      <c r="AD3051" s="0" t="s">
        <v>16013</v>
      </c>
      <c r="AG3051" s="6" t="n">
        <v>42735</v>
      </c>
      <c r="AH3051" s="0" t="n">
        <v>39</v>
      </c>
      <c r="AI3051" s="0" t="n">
        <v>42</v>
      </c>
      <c r="AJ3051" s="6" t="n">
        <v>42735</v>
      </c>
      <c r="AK3051" s="0" t="n">
        <v>3.156</v>
      </c>
      <c r="AL3051" s="6" t="n">
        <v>42735</v>
      </c>
      <c r="AM3051" s="0" t="n">
        <v>1.243</v>
      </c>
      <c r="AN3051" s="0" t="n">
        <v>1.31</v>
      </c>
      <c r="AO3051" s="0" t="n">
        <v>3.837</v>
      </c>
      <c r="AP3051" s="0" t="n">
        <v>4.287</v>
      </c>
      <c r="AQ3051" s="0" t="s">
        <v>674</v>
      </c>
      <c r="AR3051" s="0" t="s">
        <v>58</v>
      </c>
      <c r="AS3051" s="0" t="s">
        <v>53</v>
      </c>
      <c r="AT3051" s="0" t="n">
        <v>36</v>
      </c>
      <c r="AU3051" s="0" t="n">
        <v>35</v>
      </c>
      <c r="AX3051" s="0" t="s">
        <v>836</v>
      </c>
    </row>
    <row r="3052" customFormat="false" ht="15" hidden="false" customHeight="false" outlineLevel="0" collapsed="false">
      <c r="A3052" s="0" t="s">
        <v>16014</v>
      </c>
      <c r="B3052" s="0" t="s">
        <v>7898</v>
      </c>
      <c r="C3052" s="0" t="s">
        <v>16015</v>
      </c>
      <c r="E3052" s="1" t="s">
        <v>16015</v>
      </c>
      <c r="G3052" s="5" t="s">
        <v>16015</v>
      </c>
      <c r="H3052" s="5" t="s">
        <v>16016</v>
      </c>
      <c r="I3052" s="5"/>
      <c r="J3052" s="5"/>
      <c r="K3052" s="5"/>
      <c r="L3052" s="5"/>
      <c r="M3052" s="5"/>
      <c r="N3052" s="5"/>
      <c r="O3052" s="0" t="s">
        <v>16015</v>
      </c>
      <c r="P3052" s="0" t="s">
        <v>16017</v>
      </c>
      <c r="Q3052" s="0" t="s">
        <v>51</v>
      </c>
      <c r="R3052" s="0" t="s">
        <v>52</v>
      </c>
      <c r="S3052" s="0" t="n">
        <v>0</v>
      </c>
      <c r="T3052" s="0" t="n">
        <v>2120</v>
      </c>
      <c r="U3052" s="0" t="n">
        <v>2120</v>
      </c>
      <c r="V3052" s="0" t="n">
        <v>7211</v>
      </c>
      <c r="W3052" s="0" t="s">
        <v>16018</v>
      </c>
      <c r="X3052" s="0" t="n">
        <v>4</v>
      </c>
      <c r="Y3052" s="0" t="s">
        <v>77</v>
      </c>
      <c r="Z3052" s="0" t="n">
        <v>2120</v>
      </c>
      <c r="AA3052" s="0" t="s">
        <v>54</v>
      </c>
      <c r="AB3052" s="0" t="s">
        <v>54</v>
      </c>
      <c r="AD3052" s="0" t="s">
        <v>16019</v>
      </c>
      <c r="AG3052" s="6" t="n">
        <v>42735</v>
      </c>
      <c r="AH3052" s="0" t="n">
        <v>-1</v>
      </c>
      <c r="AI3052" s="0" t="n">
        <v>-1</v>
      </c>
      <c r="AJ3052" s="6" t="n">
        <v>42735</v>
      </c>
      <c r="AK3052" s="0" t="s">
        <v>56</v>
      </c>
      <c r="AM3052" s="0" t="n">
        <v>6</v>
      </c>
      <c r="AN3052" s="0" t="n">
        <v>6</v>
      </c>
      <c r="AO3052" s="0" t="n">
        <v>34</v>
      </c>
      <c r="AP3052" s="0" t="n">
        <v>38</v>
      </c>
      <c r="AQ3052" s="0" t="s">
        <v>13210</v>
      </c>
      <c r="AR3052" s="0" t="s">
        <v>58</v>
      </c>
      <c r="AS3052" s="0" t="s">
        <v>77</v>
      </c>
      <c r="AT3052" s="0" t="n">
        <v>4</v>
      </c>
      <c r="AU3052" s="0" t="n">
        <v>3</v>
      </c>
      <c r="AV3052" s="0" t="s">
        <v>16020</v>
      </c>
      <c r="AW3052" s="0" t="s">
        <v>15883</v>
      </c>
      <c r="AX3052" s="0" t="s">
        <v>836</v>
      </c>
    </row>
    <row r="3053" customFormat="false" ht="15" hidden="false" customHeight="false" outlineLevel="0" collapsed="false">
      <c r="A3053" s="0" t="s">
        <v>16021</v>
      </c>
      <c r="B3053" s="0" t="s">
        <v>7898</v>
      </c>
      <c r="C3053" s="0" t="s">
        <v>16022</v>
      </c>
      <c r="E3053" s="1" t="s">
        <v>16022</v>
      </c>
      <c r="G3053" s="5" t="s">
        <v>16022</v>
      </c>
      <c r="H3053" s="5"/>
      <c r="I3053" s="5"/>
      <c r="J3053" s="5"/>
      <c r="K3053" s="5"/>
      <c r="L3053" s="5"/>
      <c r="M3053" s="5"/>
      <c r="N3053" s="5"/>
      <c r="O3053" s="0" t="s">
        <v>16022</v>
      </c>
      <c r="P3053" s="0" t="s">
        <v>16023</v>
      </c>
      <c r="Q3053" s="0" t="s">
        <v>51</v>
      </c>
      <c r="R3053" s="0" t="s">
        <v>52</v>
      </c>
      <c r="S3053" s="0" t="n">
        <v>71</v>
      </c>
      <c r="T3053" s="0" t="n">
        <v>2630</v>
      </c>
      <c r="U3053" s="0" t="n">
        <v>2630</v>
      </c>
      <c r="V3053" s="0" t="n">
        <v>4643</v>
      </c>
      <c r="X3053" s="0" t="n">
        <v>15</v>
      </c>
      <c r="Y3053" s="0" t="s">
        <v>53</v>
      </c>
      <c r="Z3053" s="0" t="n">
        <v>2630</v>
      </c>
      <c r="AA3053" s="0" t="s">
        <v>54</v>
      </c>
      <c r="AB3053" s="0" t="s">
        <v>54</v>
      </c>
      <c r="AC3053" s="0" t="n">
        <v>157</v>
      </c>
      <c r="AD3053" s="0" t="s">
        <v>16024</v>
      </c>
      <c r="AG3053" s="6" t="n">
        <v>42735</v>
      </c>
      <c r="AH3053" s="0" t="n">
        <v>-23</v>
      </c>
      <c r="AI3053" s="0" t="n">
        <v>-24</v>
      </c>
      <c r="AJ3053" s="6" t="n">
        <v>42735</v>
      </c>
      <c r="AK3053" s="0" t="n">
        <v>157</v>
      </c>
      <c r="AL3053" s="6" t="n">
        <v>42735</v>
      </c>
      <c r="AM3053" s="0" t="n">
        <v>87</v>
      </c>
      <c r="AN3053" s="0" t="n">
        <v>91</v>
      </c>
      <c r="AO3053" s="0" t="n">
        <v>97</v>
      </c>
      <c r="AP3053" s="0" t="n">
        <v>108</v>
      </c>
      <c r="AQ3053" s="0" t="s">
        <v>674</v>
      </c>
      <c r="AR3053" s="0" t="s">
        <v>58</v>
      </c>
      <c r="AS3053" s="0" t="s">
        <v>53</v>
      </c>
      <c r="AT3053" s="0" t="n">
        <v>15</v>
      </c>
      <c r="AU3053" s="0" t="n">
        <v>14</v>
      </c>
      <c r="AX3053" s="0" t="s">
        <v>836</v>
      </c>
      <c r="AY3053" s="0" t="s">
        <v>16025</v>
      </c>
    </row>
    <row r="3054" customFormat="false" ht="15" hidden="false" customHeight="false" outlineLevel="0" collapsed="false">
      <c r="A3054" s="0" t="s">
        <v>16026</v>
      </c>
      <c r="B3054" s="0" t="s">
        <v>7898</v>
      </c>
      <c r="C3054" s="0" t="s">
        <v>16027</v>
      </c>
      <c r="E3054" s="1" t="s">
        <v>16027</v>
      </c>
      <c r="G3054" s="5" t="s">
        <v>16027</v>
      </c>
      <c r="H3054" s="5"/>
      <c r="I3054" s="5"/>
      <c r="J3054" s="5"/>
      <c r="K3054" s="5"/>
      <c r="L3054" s="5"/>
      <c r="M3054" s="5"/>
      <c r="N3054" s="5"/>
      <c r="O3054" s="0" t="s">
        <v>16027</v>
      </c>
      <c r="P3054" s="0" t="s">
        <v>16028</v>
      </c>
      <c r="Q3054" s="0" t="s">
        <v>51</v>
      </c>
      <c r="R3054" s="0" t="s">
        <v>52</v>
      </c>
      <c r="S3054" s="0" t="n">
        <v>332</v>
      </c>
      <c r="T3054" s="0" t="n">
        <v>2899</v>
      </c>
      <c r="U3054" s="0" t="n">
        <v>2899</v>
      </c>
      <c r="V3054" s="0" t="n">
        <v>2611</v>
      </c>
      <c r="X3054" s="0" t="n">
        <v>59</v>
      </c>
      <c r="Y3054" s="0" t="s">
        <v>53</v>
      </c>
      <c r="Z3054" s="0" t="n">
        <v>2899</v>
      </c>
      <c r="AA3054" s="0" t="s">
        <v>54</v>
      </c>
      <c r="AB3054" s="0" t="s">
        <v>54</v>
      </c>
      <c r="AC3054" s="0" t="n">
        <v>716</v>
      </c>
      <c r="AD3054" s="0" t="s">
        <v>16029</v>
      </c>
      <c r="AG3054" s="6" t="n">
        <v>42735</v>
      </c>
      <c r="AH3054" s="0" t="n">
        <v>-116</v>
      </c>
      <c r="AI3054" s="0" t="n">
        <v>-122</v>
      </c>
      <c r="AJ3054" s="6" t="n">
        <v>42735</v>
      </c>
      <c r="AK3054" s="0" t="n">
        <v>716</v>
      </c>
      <c r="AL3054" s="6" t="n">
        <v>42735</v>
      </c>
      <c r="AM3054" s="0" t="n">
        <v>720</v>
      </c>
      <c r="AN3054" s="0" t="n">
        <v>759</v>
      </c>
      <c r="AO3054" s="0" t="n">
        <v>1.05</v>
      </c>
      <c r="AP3054" s="0" t="n">
        <v>1.173</v>
      </c>
      <c r="AQ3054" s="0" t="s">
        <v>674</v>
      </c>
      <c r="AR3054" s="0" t="s">
        <v>58</v>
      </c>
      <c r="AS3054" s="0" t="s">
        <v>53</v>
      </c>
      <c r="AT3054" s="0" t="n">
        <v>37</v>
      </c>
      <c r="AU3054" s="0" t="n">
        <v>37</v>
      </c>
      <c r="AX3054" s="0" t="s">
        <v>836</v>
      </c>
    </row>
    <row r="3055" customFormat="false" ht="15" hidden="false" customHeight="false" outlineLevel="0" collapsed="false">
      <c r="A3055" s="0" t="s">
        <v>16030</v>
      </c>
      <c r="B3055" s="0" t="s">
        <v>7898</v>
      </c>
      <c r="C3055" s="0" t="s">
        <v>16031</v>
      </c>
      <c r="E3055" s="1" t="s">
        <v>16031</v>
      </c>
      <c r="G3055" s="5" t="s">
        <v>16031</v>
      </c>
      <c r="H3055" s="5"/>
      <c r="I3055" s="5"/>
      <c r="J3055" s="5"/>
      <c r="K3055" s="5"/>
      <c r="L3055" s="5"/>
      <c r="M3055" s="5"/>
      <c r="N3055" s="5"/>
      <c r="O3055" s="0" t="s">
        <v>16031</v>
      </c>
      <c r="P3055" s="0" t="s">
        <v>16032</v>
      </c>
      <c r="Q3055" s="0" t="s">
        <v>51</v>
      </c>
      <c r="R3055" s="0" t="s">
        <v>52</v>
      </c>
      <c r="S3055" s="0" t="n">
        <v>354</v>
      </c>
      <c r="T3055" s="0" t="n">
        <v>3250</v>
      </c>
      <c r="U3055" s="0" t="n">
        <v>3250</v>
      </c>
      <c r="X3055" s="0" t="n">
        <v>18</v>
      </c>
      <c r="Y3055" s="0" t="s">
        <v>53</v>
      </c>
      <c r="Z3055" s="0" t="n">
        <v>3250</v>
      </c>
      <c r="AA3055" s="0" t="s">
        <v>54</v>
      </c>
      <c r="AB3055" s="0" t="s">
        <v>54</v>
      </c>
      <c r="AC3055" s="0" t="n">
        <v>1.3</v>
      </c>
      <c r="AD3055" s="0" t="s">
        <v>15564</v>
      </c>
      <c r="AG3055" s="6" t="n">
        <v>42521</v>
      </c>
      <c r="AH3055" s="0" t="n">
        <v>-39</v>
      </c>
      <c r="AI3055" s="0" t="n">
        <v>-44</v>
      </c>
      <c r="AJ3055" s="6" t="n">
        <v>42521</v>
      </c>
      <c r="AK3055" s="0" t="n">
        <v>1.3</v>
      </c>
      <c r="AL3055" s="6" t="n">
        <v>42521</v>
      </c>
      <c r="AM3055" s="0" t="n">
        <v>651</v>
      </c>
      <c r="AN3055" s="0" t="n">
        <v>726</v>
      </c>
      <c r="AO3055" s="0" t="n">
        <v>534</v>
      </c>
      <c r="AP3055" s="0" t="n">
        <v>597</v>
      </c>
      <c r="AQ3055" s="0" t="s">
        <v>674</v>
      </c>
      <c r="AR3055" s="0" t="s">
        <v>58</v>
      </c>
      <c r="AS3055" s="0" t="s">
        <v>53</v>
      </c>
      <c r="AT3055" s="0" t="n">
        <v>15</v>
      </c>
      <c r="AU3055" s="0" t="n">
        <v>14</v>
      </c>
      <c r="AV3055" s="0" t="s">
        <v>1071</v>
      </c>
      <c r="AW3055" s="0" t="s">
        <v>1071</v>
      </c>
      <c r="AX3055" s="0" t="s">
        <v>836</v>
      </c>
    </row>
    <row r="3056" customFormat="false" ht="15" hidden="false" customHeight="false" outlineLevel="0" collapsed="false">
      <c r="A3056" s="0" t="s">
        <v>16033</v>
      </c>
      <c r="B3056" s="0" t="s">
        <v>7898</v>
      </c>
      <c r="C3056" s="0" t="s">
        <v>16034</v>
      </c>
      <c r="E3056" s="1" t="s">
        <v>16034</v>
      </c>
      <c r="G3056" s="5" t="s">
        <v>16034</v>
      </c>
      <c r="H3056" s="5"/>
      <c r="I3056" s="5"/>
      <c r="J3056" s="5"/>
      <c r="K3056" s="5"/>
      <c r="L3056" s="5"/>
      <c r="M3056" s="5"/>
      <c r="N3056" s="5"/>
      <c r="O3056" s="0" t="s">
        <v>16034</v>
      </c>
      <c r="P3056" s="0" t="s">
        <v>16035</v>
      </c>
      <c r="Q3056" s="0" t="s">
        <v>51</v>
      </c>
      <c r="R3056" s="0" t="s">
        <v>52</v>
      </c>
      <c r="S3056" s="0" t="n">
        <v>1.062</v>
      </c>
      <c r="T3056" s="0" t="n">
        <v>6201</v>
      </c>
      <c r="U3056" s="0" t="n">
        <v>6201</v>
      </c>
      <c r="V3056" s="0" t="n">
        <v>5829</v>
      </c>
      <c r="W3056" s="0" t="s">
        <v>16036</v>
      </c>
      <c r="X3056" s="0" t="n">
        <v>140</v>
      </c>
      <c r="Y3056" s="0" t="s">
        <v>53</v>
      </c>
      <c r="Z3056" s="0" t="n">
        <v>6201</v>
      </c>
      <c r="AA3056" s="0" t="s">
        <v>54</v>
      </c>
      <c r="AB3056" s="0" t="s">
        <v>54</v>
      </c>
      <c r="AC3056" s="0" t="n">
        <v>5.1</v>
      </c>
      <c r="AD3056" s="0" t="s">
        <v>15998</v>
      </c>
      <c r="AG3056" s="6" t="n">
        <v>42766</v>
      </c>
      <c r="AH3056" s="0" t="n">
        <v>-27</v>
      </c>
      <c r="AI3056" s="0" t="n">
        <v>-29</v>
      </c>
      <c r="AJ3056" s="6" t="n">
        <v>42766</v>
      </c>
      <c r="AK3056" s="0" t="n">
        <v>5.1</v>
      </c>
      <c r="AL3056" s="6" t="n">
        <v>42766</v>
      </c>
      <c r="AM3056" s="0" t="n">
        <v>2.197</v>
      </c>
      <c r="AN3056" s="0" t="n">
        <v>2.363</v>
      </c>
      <c r="AO3056" s="0" t="n">
        <v>2.28</v>
      </c>
      <c r="AP3056" s="0" t="n">
        <v>2.548</v>
      </c>
      <c r="AQ3056" s="0" t="s">
        <v>674</v>
      </c>
      <c r="AR3056" s="0" t="s">
        <v>58</v>
      </c>
      <c r="AS3056" s="0" t="s">
        <v>53</v>
      </c>
      <c r="AT3056" s="0" t="n">
        <v>98</v>
      </c>
      <c r="AU3056" s="0" t="n">
        <v>99</v>
      </c>
      <c r="AX3056" s="0" t="s">
        <v>836</v>
      </c>
    </row>
    <row r="3057" customFormat="false" ht="15" hidden="false" customHeight="false" outlineLevel="0" collapsed="false">
      <c r="A3057" s="0" t="s">
        <v>16037</v>
      </c>
      <c r="B3057" s="0" t="s">
        <v>7898</v>
      </c>
      <c r="C3057" s="0" t="s">
        <v>16038</v>
      </c>
      <c r="E3057" s="1" t="s">
        <v>16038</v>
      </c>
      <c r="G3057" s="5" t="s">
        <v>16038</v>
      </c>
      <c r="H3057" s="5" t="s">
        <v>16039</v>
      </c>
      <c r="I3057" s="5"/>
      <c r="J3057" s="5"/>
      <c r="K3057" s="5"/>
      <c r="L3057" s="5"/>
      <c r="M3057" s="5"/>
      <c r="N3057" s="5"/>
      <c r="O3057" s="0" t="s">
        <v>16038</v>
      </c>
      <c r="P3057" s="0" t="s">
        <v>16040</v>
      </c>
      <c r="Q3057" s="0" t="s">
        <v>51</v>
      </c>
      <c r="R3057" s="0" t="s">
        <v>52</v>
      </c>
      <c r="S3057" s="0" t="n">
        <v>956</v>
      </c>
      <c r="T3057" s="0" t="n">
        <v>6190</v>
      </c>
      <c r="U3057" s="0" t="n">
        <v>6190</v>
      </c>
      <c r="V3057" s="0" t="n">
        <v>6190</v>
      </c>
      <c r="X3057" s="0" t="n">
        <v>54</v>
      </c>
      <c r="Y3057" s="0" t="s">
        <v>53</v>
      </c>
      <c r="Z3057" s="0" t="n">
        <v>6190</v>
      </c>
      <c r="AA3057" s="0" t="s">
        <v>54</v>
      </c>
      <c r="AB3057" s="0" t="s">
        <v>54</v>
      </c>
      <c r="AC3057" s="0" t="n">
        <v>1.883</v>
      </c>
      <c r="AD3057" s="0" t="s">
        <v>16041</v>
      </c>
      <c r="AG3057" s="6" t="n">
        <v>42735</v>
      </c>
      <c r="AH3057" s="0" t="n">
        <v>17</v>
      </c>
      <c r="AI3057" s="0" t="n">
        <v>18</v>
      </c>
      <c r="AJ3057" s="6" t="n">
        <v>42735</v>
      </c>
      <c r="AK3057" s="0" t="n">
        <v>1.883</v>
      </c>
      <c r="AL3057" s="6" t="n">
        <v>42735</v>
      </c>
      <c r="AM3057" s="0" t="n">
        <v>888</v>
      </c>
      <c r="AN3057" s="0" t="n">
        <v>936</v>
      </c>
      <c r="AO3057" s="0" t="n">
        <v>1.325</v>
      </c>
      <c r="AP3057" s="0" t="n">
        <v>1.481</v>
      </c>
      <c r="AQ3057" s="0" t="s">
        <v>831</v>
      </c>
      <c r="AR3057" s="0" t="s">
        <v>58</v>
      </c>
      <c r="AS3057" s="0" t="s">
        <v>53</v>
      </c>
      <c r="AT3057" s="0" t="n">
        <v>30</v>
      </c>
      <c r="AU3057" s="0" t="n">
        <v>33</v>
      </c>
      <c r="AX3057" s="0" t="s">
        <v>836</v>
      </c>
    </row>
    <row r="3058" customFormat="false" ht="15" hidden="false" customHeight="false" outlineLevel="0" collapsed="false">
      <c r="A3058" s="0" t="s">
        <v>16042</v>
      </c>
      <c r="B3058" s="0" t="s">
        <v>7898</v>
      </c>
      <c r="C3058" s="0" t="s">
        <v>16043</v>
      </c>
      <c r="E3058" s="1" t="s">
        <v>16043</v>
      </c>
      <c r="G3058" s="5" t="s">
        <v>16043</v>
      </c>
      <c r="H3058" s="5" t="s">
        <v>16044</v>
      </c>
      <c r="I3058" s="5"/>
      <c r="J3058" s="5"/>
      <c r="K3058" s="5"/>
      <c r="L3058" s="5"/>
      <c r="M3058" s="5"/>
      <c r="N3058" s="5"/>
      <c r="Q3058" s="0" t="s">
        <v>51</v>
      </c>
      <c r="R3058" s="0" t="s">
        <v>52</v>
      </c>
      <c r="S3058" s="0" t="n">
        <v>3</v>
      </c>
      <c r="T3058" s="0" t="n">
        <v>811</v>
      </c>
      <c r="U3058" s="0" t="n">
        <v>811</v>
      </c>
      <c r="V3058" s="0" t="n">
        <v>4120</v>
      </c>
      <c r="X3058" s="0" t="n">
        <v>3</v>
      </c>
      <c r="Y3058" s="0" t="s">
        <v>512</v>
      </c>
      <c r="AD3058" s="0" t="s">
        <v>16045</v>
      </c>
      <c r="AE3058" s="0" t="s">
        <v>16046</v>
      </c>
      <c r="AF3058" s="0" t="s">
        <v>56</v>
      </c>
      <c r="AG3058" s="0" t="s">
        <v>56</v>
      </c>
      <c r="AI3058" s="0" t="n">
        <v>1.5</v>
      </c>
      <c r="AJ3058" s="0" t="n">
        <v>2016</v>
      </c>
      <c r="AK3058" s="0" t="s">
        <v>56</v>
      </c>
      <c r="AL3058" s="0" t="s">
        <v>56</v>
      </c>
      <c r="AM3058" s="0" t="s">
        <v>56</v>
      </c>
      <c r="AN3058" s="0" t="s">
        <v>56</v>
      </c>
      <c r="AO3058" s="0" t="s">
        <v>70</v>
      </c>
      <c r="AP3058" s="0" t="s">
        <v>70</v>
      </c>
      <c r="AQ3058" s="0" t="s">
        <v>512</v>
      </c>
      <c r="AR3058" s="0" t="n">
        <v>0</v>
      </c>
      <c r="AS3058" s="0" t="n">
        <v>0</v>
      </c>
      <c r="AT3058" s="0" t="s">
        <v>16047</v>
      </c>
      <c r="AV3058" s="0" t="s">
        <v>836</v>
      </c>
    </row>
    <row r="3059" customFormat="false" ht="15" hidden="false" customHeight="false" outlineLevel="0" collapsed="false">
      <c r="A3059" s="0" t="s">
        <v>16048</v>
      </c>
      <c r="B3059" s="0" t="s">
        <v>7898</v>
      </c>
      <c r="C3059" s="0" t="s">
        <v>16049</v>
      </c>
      <c r="E3059" s="1" t="s">
        <v>16049</v>
      </c>
      <c r="G3059" s="5" t="s">
        <v>16049</v>
      </c>
      <c r="H3059" s="5"/>
      <c r="I3059" s="5"/>
      <c r="J3059" s="5"/>
      <c r="K3059" s="5"/>
      <c r="L3059" s="5"/>
      <c r="M3059" s="5"/>
      <c r="N3059" s="5"/>
      <c r="O3059" s="0" t="s">
        <v>16049</v>
      </c>
      <c r="P3059" s="0" t="s">
        <v>16050</v>
      </c>
      <c r="Q3059" s="0" t="s">
        <v>51</v>
      </c>
      <c r="R3059" s="0" t="s">
        <v>52</v>
      </c>
      <c r="S3059" s="0" t="n">
        <v>113</v>
      </c>
      <c r="T3059" s="0" t="n">
        <v>3230</v>
      </c>
      <c r="U3059" s="0" t="n">
        <v>3230</v>
      </c>
      <c r="V3059" s="0" t="n">
        <v>2561</v>
      </c>
      <c r="X3059" s="0" t="n">
        <v>9</v>
      </c>
      <c r="Y3059" s="0" t="s">
        <v>53</v>
      </c>
      <c r="Z3059" s="0" t="n">
        <v>3230</v>
      </c>
      <c r="AA3059" s="0" t="s">
        <v>54</v>
      </c>
      <c r="AB3059" s="0" t="s">
        <v>54</v>
      </c>
      <c r="AC3059" s="0" t="n">
        <v>750</v>
      </c>
      <c r="AD3059" s="0" t="s">
        <v>16051</v>
      </c>
      <c r="AE3059" s="0" t="s">
        <v>16052</v>
      </c>
      <c r="AF3059" s="0" t="s">
        <v>56</v>
      </c>
      <c r="AG3059" s="0" t="s">
        <v>56</v>
      </c>
      <c r="AI3059" s="0" t="n">
        <v>750</v>
      </c>
      <c r="AJ3059" s="0" t="n">
        <v>2016</v>
      </c>
      <c r="AK3059" s="0" t="s">
        <v>56</v>
      </c>
      <c r="AL3059" s="0" t="s">
        <v>56</v>
      </c>
      <c r="AM3059" s="0" t="s">
        <v>56</v>
      </c>
      <c r="AN3059" s="0" t="s">
        <v>56</v>
      </c>
      <c r="AO3059" s="0" t="s">
        <v>70</v>
      </c>
      <c r="AP3059" s="0" t="s">
        <v>70</v>
      </c>
      <c r="AQ3059" s="0" t="s">
        <v>53</v>
      </c>
      <c r="AR3059" s="0" t="n">
        <v>5</v>
      </c>
      <c r="AS3059" s="0" t="n">
        <v>4</v>
      </c>
      <c r="AV3059" s="0" t="s">
        <v>836</v>
      </c>
    </row>
    <row r="3060" customFormat="false" ht="15" hidden="false" customHeight="false" outlineLevel="0" collapsed="false">
      <c r="A3060" s="0" t="s">
        <v>16053</v>
      </c>
      <c r="B3060" s="0" t="s">
        <v>7898</v>
      </c>
      <c r="C3060" s="0" t="s">
        <v>16054</v>
      </c>
      <c r="E3060" s="1" t="s">
        <v>16054</v>
      </c>
      <c r="G3060" s="5" t="s">
        <v>16054</v>
      </c>
      <c r="H3060" s="5" t="s">
        <v>16055</v>
      </c>
      <c r="I3060" s="5"/>
      <c r="J3060" s="5"/>
      <c r="K3060" s="5"/>
      <c r="L3060" s="5"/>
      <c r="M3060" s="5"/>
      <c r="N3060" s="5"/>
      <c r="O3060" s="0" t="s">
        <v>16054</v>
      </c>
      <c r="P3060" s="0" t="s">
        <v>16056</v>
      </c>
      <c r="Q3060" s="0" t="s">
        <v>51</v>
      </c>
      <c r="R3060" s="0" t="s">
        <v>126</v>
      </c>
      <c r="S3060" s="0" t="n">
        <v>3</v>
      </c>
      <c r="T3060" s="0" t="n">
        <v>2110</v>
      </c>
      <c r="U3060" s="0" t="n">
        <v>2110</v>
      </c>
      <c r="X3060" s="0" t="n">
        <v>1</v>
      </c>
      <c r="Y3060" s="0" t="s">
        <v>128</v>
      </c>
      <c r="Z3060" s="0" t="n">
        <v>2110</v>
      </c>
      <c r="AA3060" s="0" t="s">
        <v>54</v>
      </c>
      <c r="AB3060" s="0" t="s">
        <v>54</v>
      </c>
      <c r="AC3060" s="0" t="n">
        <v>35</v>
      </c>
      <c r="AD3060" s="0" t="s">
        <v>16051</v>
      </c>
      <c r="AE3060" s="0" t="s">
        <v>16057</v>
      </c>
      <c r="AF3060" s="0" t="s">
        <v>56</v>
      </c>
      <c r="AG3060" s="0" t="s">
        <v>56</v>
      </c>
      <c r="AI3060" s="0" t="n">
        <v>35</v>
      </c>
      <c r="AJ3060" s="0" t="n">
        <v>2016</v>
      </c>
      <c r="AK3060" s="0" t="s">
        <v>56</v>
      </c>
      <c r="AL3060" s="0" t="s">
        <v>56</v>
      </c>
      <c r="AM3060" s="0" t="s">
        <v>56</v>
      </c>
      <c r="AN3060" s="0" t="s">
        <v>56</v>
      </c>
      <c r="AO3060" s="0" t="s">
        <v>70</v>
      </c>
      <c r="AP3060" s="0" t="s">
        <v>70</v>
      </c>
      <c r="AQ3060" s="0" t="s">
        <v>128</v>
      </c>
      <c r="AR3060" s="0" t="n">
        <v>2</v>
      </c>
      <c r="AS3060" s="0" t="n">
        <v>1</v>
      </c>
    </row>
    <row r="3061" customFormat="false" ht="15" hidden="false" customHeight="false" outlineLevel="0" collapsed="false">
      <c r="A3061" s="0" t="s">
        <v>16058</v>
      </c>
      <c r="B3061" s="0" t="s">
        <v>7898</v>
      </c>
      <c r="C3061" s="0" t="s">
        <v>16059</v>
      </c>
      <c r="E3061" s="1" t="s">
        <v>16059</v>
      </c>
      <c r="G3061" s="5" t="s">
        <v>16059</v>
      </c>
      <c r="H3061" s="5"/>
      <c r="I3061" s="5"/>
      <c r="J3061" s="5"/>
      <c r="K3061" s="5"/>
      <c r="L3061" s="5"/>
      <c r="M3061" s="5"/>
      <c r="N3061" s="5"/>
      <c r="O3061" s="0" t="s">
        <v>16059</v>
      </c>
      <c r="P3061" s="0" t="s">
        <v>16060</v>
      </c>
      <c r="Q3061" s="0" t="s">
        <v>51</v>
      </c>
      <c r="R3061" s="0" t="s">
        <v>52</v>
      </c>
      <c r="S3061" s="0" t="n">
        <v>3</v>
      </c>
      <c r="T3061" s="0" t="n">
        <v>3299</v>
      </c>
      <c r="U3061" s="0" t="n">
        <v>3299</v>
      </c>
      <c r="V3061" s="0" t="n">
        <v>1399</v>
      </c>
      <c r="X3061" s="0" t="n">
        <v>123</v>
      </c>
      <c r="Y3061" s="0" t="s">
        <v>128</v>
      </c>
      <c r="Z3061" s="0" t="n">
        <v>3299</v>
      </c>
      <c r="AA3061" s="0" t="s">
        <v>54</v>
      </c>
      <c r="AB3061" s="0" t="s">
        <v>54</v>
      </c>
      <c r="AC3061" s="0" t="n">
        <v>17.5</v>
      </c>
      <c r="AD3061" s="0" t="s">
        <v>16061</v>
      </c>
      <c r="AE3061" s="0" t="s">
        <v>16062</v>
      </c>
      <c r="AF3061" s="0" t="s">
        <v>56</v>
      </c>
      <c r="AG3061" s="0" t="s">
        <v>56</v>
      </c>
      <c r="AI3061" s="0" t="n">
        <v>17.5</v>
      </c>
      <c r="AJ3061" s="0" t="n">
        <v>2017</v>
      </c>
      <c r="AK3061" s="0" t="s">
        <v>56</v>
      </c>
      <c r="AL3061" s="0" t="s">
        <v>56</v>
      </c>
      <c r="AM3061" s="0" t="s">
        <v>56</v>
      </c>
      <c r="AN3061" s="0" t="s">
        <v>56</v>
      </c>
      <c r="AO3061" s="0" t="s">
        <v>70</v>
      </c>
      <c r="AP3061" s="0" t="s">
        <v>70</v>
      </c>
      <c r="AQ3061" s="0" t="s">
        <v>128</v>
      </c>
      <c r="AR3061" s="0" t="n">
        <v>39</v>
      </c>
      <c r="AS3061" s="0" t="n">
        <v>38</v>
      </c>
      <c r="AT3061" s="0" t="s">
        <v>16063</v>
      </c>
      <c r="AV3061" s="0" t="s">
        <v>836</v>
      </c>
      <c r="AW3061" s="0" t="s">
        <v>16064</v>
      </c>
    </row>
    <row r="3062" customFormat="false" ht="15" hidden="false" customHeight="false" outlineLevel="0" collapsed="false">
      <c r="A3062" s="0" t="s">
        <v>16065</v>
      </c>
      <c r="B3062" s="0" t="s">
        <v>7898</v>
      </c>
      <c r="C3062" s="0" t="s">
        <v>16066</v>
      </c>
      <c r="E3062" s="1" t="s">
        <v>16066</v>
      </c>
      <c r="G3062" s="5" t="s">
        <v>16066</v>
      </c>
      <c r="H3062" s="5"/>
      <c r="I3062" s="5"/>
      <c r="J3062" s="5"/>
      <c r="K3062" s="5"/>
      <c r="L3062" s="5"/>
      <c r="M3062" s="5"/>
      <c r="N3062" s="5"/>
      <c r="Q3062" s="0" t="s">
        <v>51</v>
      </c>
      <c r="R3062" s="0" t="s">
        <v>126</v>
      </c>
      <c r="S3062" s="0" t="n">
        <v>3</v>
      </c>
      <c r="T3062" s="0" t="n">
        <v>7211</v>
      </c>
      <c r="U3062" s="0" t="n">
        <v>7211</v>
      </c>
      <c r="V3062" s="0" t="n">
        <v>6201</v>
      </c>
      <c r="X3062" s="0" t="n">
        <v>0</v>
      </c>
      <c r="Y3062" s="0" t="s">
        <v>512</v>
      </c>
      <c r="AD3062" s="0" t="s">
        <v>16067</v>
      </c>
      <c r="AE3062" s="0" t="s">
        <v>16068</v>
      </c>
      <c r="AF3062" s="0" t="s">
        <v>56</v>
      </c>
      <c r="AG3062" s="0" t="s">
        <v>56</v>
      </c>
      <c r="AI3062" s="0" t="n">
        <v>75</v>
      </c>
      <c r="AJ3062" s="0" t="n">
        <v>2016</v>
      </c>
      <c r="AK3062" s="0" t="s">
        <v>56</v>
      </c>
      <c r="AL3062" s="0" t="s">
        <v>56</v>
      </c>
      <c r="AM3062" s="0" t="s">
        <v>56</v>
      </c>
      <c r="AN3062" s="0" t="s">
        <v>56</v>
      </c>
      <c r="AO3062" s="0" t="s">
        <v>70</v>
      </c>
      <c r="AP3062" s="0" t="s">
        <v>70</v>
      </c>
      <c r="AQ3062" s="0" t="s">
        <v>512</v>
      </c>
      <c r="AR3062" s="0" t="n">
        <v>0</v>
      </c>
      <c r="AS3062" s="0" t="n">
        <v>0</v>
      </c>
    </row>
    <row r="3063" customFormat="false" ht="15" hidden="false" customHeight="false" outlineLevel="0" collapsed="false">
      <c r="A3063" s="0" t="s">
        <v>16069</v>
      </c>
      <c r="B3063" s="0" t="s">
        <v>7898</v>
      </c>
      <c r="C3063" s="0" t="s">
        <v>16070</v>
      </c>
      <c r="E3063" s="1" t="s">
        <v>16070</v>
      </c>
      <c r="G3063" s="5" t="s">
        <v>16070</v>
      </c>
      <c r="H3063" s="5" t="s">
        <v>16071</v>
      </c>
      <c r="I3063" s="5" t="s">
        <v>16072</v>
      </c>
      <c r="J3063" s="5"/>
      <c r="K3063" s="5"/>
      <c r="L3063" s="5"/>
      <c r="M3063" s="5"/>
      <c r="N3063" s="5"/>
      <c r="O3063" s="0" t="s">
        <v>16073</v>
      </c>
      <c r="P3063" s="0" t="s">
        <v>16074</v>
      </c>
      <c r="Q3063" s="0" t="s">
        <v>51</v>
      </c>
      <c r="R3063" s="0" t="s">
        <v>52</v>
      </c>
      <c r="S3063" s="0" t="n">
        <v>3</v>
      </c>
      <c r="T3063" s="0" t="n">
        <v>9101</v>
      </c>
      <c r="U3063" s="0" t="n">
        <v>9101</v>
      </c>
      <c r="V3063" s="0" t="n">
        <v>8610</v>
      </c>
      <c r="X3063" s="0" t="n">
        <v>20</v>
      </c>
      <c r="Y3063" s="0" t="s">
        <v>67</v>
      </c>
      <c r="Z3063" s="0" t="s">
        <v>120</v>
      </c>
      <c r="AA3063" s="0" t="s">
        <v>694</v>
      </c>
      <c r="AB3063" s="0" t="s">
        <v>56</v>
      </c>
      <c r="AC3063" s="0" t="s">
        <v>120</v>
      </c>
      <c r="AD3063" s="0" t="s">
        <v>16075</v>
      </c>
      <c r="AE3063" s="0" t="s">
        <v>16076</v>
      </c>
      <c r="AF3063" s="0" t="s">
        <v>56</v>
      </c>
      <c r="AG3063" s="0" t="s">
        <v>56</v>
      </c>
      <c r="AI3063" s="0" t="n">
        <v>7.5</v>
      </c>
      <c r="AJ3063" s="0" t="n">
        <v>2016</v>
      </c>
      <c r="AK3063" s="0" t="s">
        <v>56</v>
      </c>
      <c r="AL3063" s="0" t="s">
        <v>56</v>
      </c>
      <c r="AM3063" s="0" t="s">
        <v>56</v>
      </c>
      <c r="AN3063" s="0" t="s">
        <v>56</v>
      </c>
      <c r="AO3063" s="0" t="s">
        <v>70</v>
      </c>
      <c r="AP3063" s="0" t="s">
        <v>70</v>
      </c>
      <c r="AQ3063" s="0" t="s">
        <v>67</v>
      </c>
      <c r="AR3063" s="0" t="n">
        <v>5</v>
      </c>
      <c r="AS3063" s="0" t="n">
        <v>6</v>
      </c>
      <c r="AV3063" s="0" t="s">
        <v>836</v>
      </c>
    </row>
    <row r="3064" customFormat="false" ht="15" hidden="false" customHeight="false" outlineLevel="0" collapsed="false">
      <c r="A3064" s="0" t="s">
        <v>16077</v>
      </c>
      <c r="B3064" s="0" t="s">
        <v>7898</v>
      </c>
      <c r="C3064" s="0" t="s">
        <v>16078</v>
      </c>
      <c r="E3064" s="1" t="s">
        <v>16078</v>
      </c>
      <c r="G3064" s="5" t="s">
        <v>16078</v>
      </c>
      <c r="H3064" s="5"/>
      <c r="I3064" s="5"/>
      <c r="J3064" s="5"/>
      <c r="K3064" s="5"/>
      <c r="L3064" s="5"/>
      <c r="M3064" s="5"/>
      <c r="N3064" s="5"/>
      <c r="O3064" s="0" t="s">
        <v>11164</v>
      </c>
      <c r="P3064" s="0" t="s">
        <v>11165</v>
      </c>
      <c r="Q3064" s="0" t="s">
        <v>51</v>
      </c>
      <c r="R3064" s="0" t="s">
        <v>52</v>
      </c>
      <c r="S3064" s="0" t="n">
        <v>3</v>
      </c>
      <c r="T3064" s="0" t="n">
        <v>2399</v>
      </c>
      <c r="U3064" s="0" t="n">
        <v>2399</v>
      </c>
      <c r="V3064" s="0" t="n">
        <v>6420</v>
      </c>
      <c r="X3064" s="0" t="n">
        <v>143</v>
      </c>
      <c r="Y3064" s="0" t="s">
        <v>67</v>
      </c>
      <c r="Z3064" s="0" t="n">
        <v>6500</v>
      </c>
      <c r="AA3064" s="0" t="s">
        <v>68</v>
      </c>
      <c r="AB3064" s="0" t="s">
        <v>68</v>
      </c>
      <c r="AD3064" s="0" t="s">
        <v>16079</v>
      </c>
      <c r="AE3064" s="0" t="s">
        <v>16080</v>
      </c>
      <c r="AF3064" s="0" t="s">
        <v>56</v>
      </c>
      <c r="AG3064" s="0" t="s">
        <v>56</v>
      </c>
      <c r="AI3064" s="0" t="n">
        <v>750</v>
      </c>
      <c r="AJ3064" s="0" t="n">
        <v>2016</v>
      </c>
      <c r="AK3064" s="0" t="s">
        <v>56</v>
      </c>
      <c r="AL3064" s="0" t="s">
        <v>56</v>
      </c>
      <c r="AM3064" s="0" t="s">
        <v>56</v>
      </c>
      <c r="AN3064" s="0" t="s">
        <v>56</v>
      </c>
      <c r="AO3064" s="0" t="s">
        <v>70</v>
      </c>
      <c r="AP3064" s="0" t="s">
        <v>70</v>
      </c>
      <c r="AQ3064" s="0" t="s">
        <v>67</v>
      </c>
      <c r="AR3064" s="0" t="n">
        <v>5041</v>
      </c>
      <c r="AS3064" s="0" t="n">
        <v>48</v>
      </c>
      <c r="AV3064" s="0" t="s">
        <v>836</v>
      </c>
    </row>
    <row r="3065" customFormat="false" ht="15" hidden="false" customHeight="false" outlineLevel="0" collapsed="false">
      <c r="A3065" s="0" t="s">
        <v>16081</v>
      </c>
      <c r="B3065" s="0" t="s">
        <v>7898</v>
      </c>
      <c r="C3065" s="0" t="s">
        <v>16082</v>
      </c>
      <c r="E3065" s="1" t="s">
        <v>16082</v>
      </c>
      <c r="G3065" s="5" t="s">
        <v>16082</v>
      </c>
      <c r="H3065" s="5"/>
      <c r="I3065" s="5"/>
      <c r="J3065" s="5"/>
      <c r="K3065" s="5"/>
      <c r="L3065" s="5"/>
      <c r="M3065" s="5"/>
      <c r="N3065" s="5"/>
      <c r="O3065" s="0" t="s">
        <v>16082</v>
      </c>
      <c r="P3065" s="0" t="s">
        <v>16083</v>
      </c>
      <c r="Q3065" s="0" t="s">
        <v>51</v>
      </c>
      <c r="R3065" s="0" t="s">
        <v>119</v>
      </c>
      <c r="S3065" s="0" t="n">
        <v>38</v>
      </c>
      <c r="T3065" s="0" t="n">
        <v>4672</v>
      </c>
      <c r="U3065" s="0" t="n">
        <v>4672</v>
      </c>
      <c r="V3065" s="0" t="n">
        <v>4648</v>
      </c>
      <c r="X3065" s="0" t="n">
        <v>2</v>
      </c>
      <c r="Y3065" s="0" t="s">
        <v>128</v>
      </c>
      <c r="Z3065" s="0" t="n">
        <v>4672</v>
      </c>
      <c r="AA3065" s="0" t="s">
        <v>54</v>
      </c>
      <c r="AB3065" s="0" t="s">
        <v>54</v>
      </c>
      <c r="AC3065" s="0" t="n">
        <v>35</v>
      </c>
      <c r="AD3065" s="0" t="s">
        <v>16084</v>
      </c>
      <c r="AE3065" s="0" t="s">
        <v>16085</v>
      </c>
      <c r="AF3065" s="0" t="s">
        <v>56</v>
      </c>
      <c r="AG3065" s="0" t="s">
        <v>56</v>
      </c>
      <c r="AI3065" s="0" t="n">
        <v>35</v>
      </c>
      <c r="AJ3065" s="0" t="n">
        <v>2016</v>
      </c>
      <c r="AK3065" s="0" t="s">
        <v>56</v>
      </c>
      <c r="AL3065" s="0" t="s">
        <v>56</v>
      </c>
      <c r="AM3065" s="0" t="s">
        <v>56</v>
      </c>
      <c r="AN3065" s="0" t="s">
        <v>56</v>
      </c>
      <c r="AO3065" s="0" t="s">
        <v>70</v>
      </c>
      <c r="AP3065" s="0" t="s">
        <v>70</v>
      </c>
      <c r="AQ3065" s="0" t="s">
        <v>128</v>
      </c>
      <c r="AR3065" s="0" t="n">
        <v>2</v>
      </c>
      <c r="AS3065" s="0" t="n">
        <v>1</v>
      </c>
      <c r="AU3065" s="0" t="s">
        <v>16084</v>
      </c>
      <c r="AV3065" s="0" t="s">
        <v>836</v>
      </c>
    </row>
    <row r="3066" customFormat="false" ht="15" hidden="false" customHeight="false" outlineLevel="0" collapsed="false">
      <c r="A3066" s="0" t="s">
        <v>16086</v>
      </c>
      <c r="B3066" s="0" t="s">
        <v>7898</v>
      </c>
      <c r="C3066" s="0" t="s">
        <v>16087</v>
      </c>
      <c r="E3066" s="1" t="s">
        <v>16087</v>
      </c>
      <c r="G3066" s="5" t="s">
        <v>16087</v>
      </c>
      <c r="H3066" s="5" t="s">
        <v>16088</v>
      </c>
      <c r="I3066" s="5" t="s">
        <v>16089</v>
      </c>
      <c r="J3066" s="5" t="s">
        <v>16090</v>
      </c>
      <c r="K3066" s="5"/>
      <c r="L3066" s="5"/>
      <c r="M3066" s="5"/>
      <c r="N3066" s="5"/>
      <c r="O3066" s="0" t="s">
        <v>16087</v>
      </c>
      <c r="P3066" s="0" t="s">
        <v>16091</v>
      </c>
      <c r="Q3066" s="0" t="s">
        <v>51</v>
      </c>
      <c r="R3066" s="0" t="s">
        <v>119</v>
      </c>
      <c r="S3066" s="0" t="n">
        <v>63</v>
      </c>
      <c r="T3066" s="0" t="n">
        <v>4614</v>
      </c>
      <c r="U3066" s="0" t="n">
        <v>4614</v>
      </c>
      <c r="X3066" s="0" t="n">
        <v>4</v>
      </c>
      <c r="Y3066" s="0" t="s">
        <v>128</v>
      </c>
      <c r="Z3066" s="0" t="n">
        <v>4614</v>
      </c>
      <c r="AA3066" s="0" t="s">
        <v>54</v>
      </c>
      <c r="AB3066" s="0" t="s">
        <v>54</v>
      </c>
      <c r="AC3066" s="0" t="n">
        <v>375</v>
      </c>
      <c r="AD3066" s="0" t="s">
        <v>15932</v>
      </c>
      <c r="AE3066" s="0" t="s">
        <v>16092</v>
      </c>
      <c r="AF3066" s="0" t="s">
        <v>56</v>
      </c>
      <c r="AG3066" s="0" t="s">
        <v>56</v>
      </c>
      <c r="AI3066" s="0" t="n">
        <v>375</v>
      </c>
      <c r="AJ3066" s="0" t="n">
        <v>2016</v>
      </c>
      <c r="AK3066" s="0" t="s">
        <v>56</v>
      </c>
      <c r="AL3066" s="0" t="s">
        <v>56</v>
      </c>
      <c r="AM3066" s="0" t="s">
        <v>56</v>
      </c>
      <c r="AN3066" s="0" t="s">
        <v>56</v>
      </c>
      <c r="AO3066" s="0" t="s">
        <v>70</v>
      </c>
      <c r="AP3066" s="0" t="s">
        <v>70</v>
      </c>
      <c r="AQ3066" s="0" t="s">
        <v>128</v>
      </c>
      <c r="AR3066" s="0" t="n">
        <v>4</v>
      </c>
      <c r="AS3066" s="0" t="n">
        <v>3</v>
      </c>
      <c r="AV3066" s="0" t="s">
        <v>836</v>
      </c>
    </row>
    <row r="3067" customFormat="false" ht="15" hidden="false" customHeight="false" outlineLevel="0" collapsed="false">
      <c r="A3067" s="0" t="s">
        <v>16093</v>
      </c>
      <c r="B3067" s="0" t="s">
        <v>7898</v>
      </c>
      <c r="C3067" s="0" t="s">
        <v>16094</v>
      </c>
      <c r="E3067" s="1" t="s">
        <v>16094</v>
      </c>
      <c r="G3067" s="5" t="s">
        <v>16094</v>
      </c>
      <c r="H3067" s="5"/>
      <c r="I3067" s="5"/>
      <c r="J3067" s="5"/>
      <c r="K3067" s="5"/>
      <c r="L3067" s="5"/>
      <c r="M3067" s="5"/>
      <c r="N3067" s="5"/>
      <c r="O3067" s="0" t="s">
        <v>16095</v>
      </c>
      <c r="P3067" s="0" t="s">
        <v>16096</v>
      </c>
      <c r="Q3067" s="0" t="s">
        <v>51</v>
      </c>
      <c r="R3067" s="0" t="s">
        <v>539</v>
      </c>
      <c r="S3067" s="0" t="n">
        <v>0</v>
      </c>
      <c r="T3067" s="0" t="n">
        <v>2611</v>
      </c>
      <c r="U3067" s="0" t="n">
        <v>2611</v>
      </c>
      <c r="X3067" s="0" t="n">
        <v>0</v>
      </c>
      <c r="Y3067" s="0" t="s">
        <v>67</v>
      </c>
      <c r="Z3067" s="0" t="n">
        <v>2611</v>
      </c>
      <c r="AA3067" s="0" t="s">
        <v>54</v>
      </c>
      <c r="AB3067" s="0" t="s">
        <v>54</v>
      </c>
      <c r="AC3067" s="0" t="n">
        <v>132</v>
      </c>
      <c r="AD3067" s="0" t="s">
        <v>15876</v>
      </c>
      <c r="AE3067" s="0" t="s">
        <v>16097</v>
      </c>
      <c r="AF3067" s="0" t="s">
        <v>56</v>
      </c>
      <c r="AG3067" s="0" t="s">
        <v>56</v>
      </c>
      <c r="AI3067" s="0" t="n">
        <v>1</v>
      </c>
      <c r="AJ3067" s="0" t="n">
        <v>2016</v>
      </c>
      <c r="AK3067" s="0" t="s">
        <v>56</v>
      </c>
      <c r="AL3067" s="0" t="s">
        <v>56</v>
      </c>
      <c r="AM3067" s="0" t="s">
        <v>56</v>
      </c>
      <c r="AN3067" s="0" t="s">
        <v>56</v>
      </c>
      <c r="AO3067" s="0" t="s">
        <v>70</v>
      </c>
      <c r="AP3067" s="0" t="s">
        <v>70</v>
      </c>
      <c r="AQ3067" s="0" t="s">
        <v>67</v>
      </c>
      <c r="AR3067" s="0" t="n">
        <v>14</v>
      </c>
      <c r="AS3067" s="0" t="n">
        <v>0</v>
      </c>
      <c r="AV3067" s="0" t="s">
        <v>836</v>
      </c>
    </row>
    <row r="3068" customFormat="false" ht="15" hidden="false" customHeight="false" outlineLevel="0" collapsed="false">
      <c r="A3068" s="0" t="s">
        <v>16098</v>
      </c>
      <c r="B3068" s="0" t="s">
        <v>7898</v>
      </c>
      <c r="C3068" s="0" t="s">
        <v>16099</v>
      </c>
      <c r="E3068" s="1" t="s">
        <v>16099</v>
      </c>
      <c r="G3068" s="5" t="s">
        <v>16099</v>
      </c>
      <c r="H3068" s="5"/>
      <c r="I3068" s="5"/>
      <c r="J3068" s="5"/>
      <c r="K3068" s="5"/>
      <c r="L3068" s="5"/>
      <c r="M3068" s="5"/>
      <c r="N3068" s="5"/>
      <c r="Q3068" s="0" t="s">
        <v>718</v>
      </c>
      <c r="R3068" s="0" t="s">
        <v>126</v>
      </c>
      <c r="S3068" s="0" t="n">
        <v>0</v>
      </c>
      <c r="T3068" s="0" t="n">
        <v>6612</v>
      </c>
      <c r="U3068" s="0" t="n">
        <v>6612</v>
      </c>
      <c r="X3068" s="0" t="n">
        <v>0</v>
      </c>
      <c r="Y3068" s="0" t="s">
        <v>512</v>
      </c>
      <c r="AD3068" s="0" t="s">
        <v>16079</v>
      </c>
      <c r="AE3068" s="0" t="s">
        <v>16100</v>
      </c>
      <c r="AF3068" s="0" t="s">
        <v>56</v>
      </c>
      <c r="AG3068" s="0" t="s">
        <v>56</v>
      </c>
      <c r="AI3068" s="0" t="n">
        <v>35</v>
      </c>
      <c r="AJ3068" s="0" t="n">
        <v>2016</v>
      </c>
      <c r="AK3068" s="0" t="s">
        <v>56</v>
      </c>
      <c r="AL3068" s="0" t="s">
        <v>56</v>
      </c>
      <c r="AM3068" s="0" t="s">
        <v>56</v>
      </c>
      <c r="AN3068" s="0" t="s">
        <v>56</v>
      </c>
      <c r="AO3068" s="0" t="s">
        <v>70</v>
      </c>
      <c r="AP3068" s="0" t="s">
        <v>70</v>
      </c>
      <c r="AQ3068" s="0" t="s">
        <v>512</v>
      </c>
      <c r="AR3068" s="0" t="n">
        <v>0</v>
      </c>
      <c r="AS3068" s="0" t="n">
        <v>0</v>
      </c>
      <c r="AV3068" s="0" t="s">
        <v>836</v>
      </c>
      <c r="AW3068" s="0" t="s">
        <v>16101</v>
      </c>
    </row>
    <row r="3069" customFormat="false" ht="15" hidden="false" customHeight="false" outlineLevel="0" collapsed="false">
      <c r="A3069" s="0" t="s">
        <v>16102</v>
      </c>
      <c r="B3069" s="0" t="s">
        <v>7898</v>
      </c>
      <c r="C3069" s="0" t="s">
        <v>16103</v>
      </c>
      <c r="E3069" s="1" t="s">
        <v>16103</v>
      </c>
      <c r="G3069" s="5" t="s">
        <v>16103</v>
      </c>
      <c r="H3069" s="5"/>
      <c r="I3069" s="5"/>
      <c r="J3069" s="5"/>
      <c r="K3069" s="5"/>
      <c r="L3069" s="5"/>
      <c r="M3069" s="5"/>
      <c r="N3069" s="5"/>
      <c r="O3069" s="0" t="s">
        <v>16103</v>
      </c>
      <c r="P3069" s="0" t="s">
        <v>16104</v>
      </c>
      <c r="Q3069" s="0" t="s">
        <v>51</v>
      </c>
      <c r="R3069" s="0" t="s">
        <v>126</v>
      </c>
      <c r="S3069" s="0" t="n">
        <v>3</v>
      </c>
      <c r="T3069" s="0" t="n">
        <v>2013</v>
      </c>
      <c r="U3069" s="0" t="n">
        <v>2013</v>
      </c>
      <c r="X3069" s="0" t="n">
        <v>2</v>
      </c>
      <c r="Y3069" s="0" t="s">
        <v>512</v>
      </c>
      <c r="Z3069" s="0" t="n">
        <v>2013</v>
      </c>
      <c r="AA3069" s="0" t="s">
        <v>54</v>
      </c>
      <c r="AB3069" s="0" t="s">
        <v>54</v>
      </c>
      <c r="AC3069" s="0" t="n">
        <v>1</v>
      </c>
      <c r="AD3069" s="0" t="s">
        <v>16105</v>
      </c>
      <c r="AE3069" s="0" t="s">
        <v>16106</v>
      </c>
      <c r="AF3069" s="0" t="s">
        <v>56</v>
      </c>
      <c r="AG3069" s="0" t="s">
        <v>56</v>
      </c>
      <c r="AI3069" s="0" t="n">
        <v>1</v>
      </c>
      <c r="AJ3069" s="0" t="n">
        <v>2016</v>
      </c>
      <c r="AK3069" s="0" t="s">
        <v>56</v>
      </c>
      <c r="AL3069" s="0" t="s">
        <v>56</v>
      </c>
      <c r="AM3069" s="0" t="s">
        <v>56</v>
      </c>
      <c r="AN3069" s="0" t="s">
        <v>56</v>
      </c>
      <c r="AO3069" s="0" t="s">
        <v>70</v>
      </c>
      <c r="AP3069" s="0" t="s">
        <v>70</v>
      </c>
      <c r="AQ3069" s="0" t="s">
        <v>512</v>
      </c>
      <c r="AR3069" s="0" t="n">
        <v>3</v>
      </c>
      <c r="AS3069" s="0" t="n">
        <v>2</v>
      </c>
      <c r="AV3069" s="0" t="s">
        <v>836</v>
      </c>
      <c r="AW3069" s="0" t="s">
        <v>16107</v>
      </c>
    </row>
    <row r="3070" customFormat="false" ht="15" hidden="false" customHeight="false" outlineLevel="0" collapsed="false">
      <c r="A3070" s="0" t="s">
        <v>16108</v>
      </c>
      <c r="B3070" s="0" t="s">
        <v>7898</v>
      </c>
      <c r="C3070" s="0" t="s">
        <v>16109</v>
      </c>
      <c r="E3070" s="1" t="s">
        <v>16109</v>
      </c>
      <c r="G3070" s="5" t="s">
        <v>16109</v>
      </c>
      <c r="H3070" s="5"/>
      <c r="I3070" s="5"/>
      <c r="J3070" s="5"/>
      <c r="K3070" s="5"/>
      <c r="L3070" s="5"/>
      <c r="M3070" s="5"/>
      <c r="N3070" s="5"/>
      <c r="O3070" s="0" t="s">
        <v>16110</v>
      </c>
      <c r="P3070" s="0" t="s">
        <v>16111</v>
      </c>
      <c r="Q3070" s="0" t="s">
        <v>51</v>
      </c>
      <c r="R3070" s="0" t="s">
        <v>539</v>
      </c>
      <c r="S3070" s="0" t="s">
        <v>56</v>
      </c>
      <c r="T3070" s="0" t="n">
        <v>7120</v>
      </c>
      <c r="U3070" s="0" t="n">
        <v>7120</v>
      </c>
      <c r="X3070" s="0" t="n">
        <v>0</v>
      </c>
      <c r="Y3070" s="0" t="s">
        <v>67</v>
      </c>
      <c r="Z3070" s="0" t="n">
        <v>7120</v>
      </c>
      <c r="AA3070" s="0" t="s">
        <v>54</v>
      </c>
      <c r="AB3070" s="0" t="s">
        <v>54</v>
      </c>
      <c r="AC3070" s="0" t="n">
        <v>375</v>
      </c>
      <c r="AD3070" s="0" t="s">
        <v>16112</v>
      </c>
      <c r="AE3070" s="0" t="s">
        <v>16113</v>
      </c>
      <c r="AF3070" s="0" t="s">
        <v>56</v>
      </c>
      <c r="AG3070" s="0" t="s">
        <v>56</v>
      </c>
      <c r="AI3070" s="0" t="s">
        <v>56</v>
      </c>
      <c r="AK3070" s="0" t="s">
        <v>56</v>
      </c>
      <c r="AL3070" s="0" t="s">
        <v>56</v>
      </c>
      <c r="AM3070" s="0" t="s">
        <v>56</v>
      </c>
      <c r="AN3070" s="0" t="s">
        <v>56</v>
      </c>
      <c r="AO3070" s="0" t="s">
        <v>70</v>
      </c>
      <c r="AP3070" s="0" t="s">
        <v>70</v>
      </c>
      <c r="AQ3070" s="0" t="s">
        <v>67</v>
      </c>
      <c r="AR3070" s="0" t="n">
        <v>2</v>
      </c>
      <c r="AS3070" s="0" t="n">
        <v>0</v>
      </c>
      <c r="AV3070" s="0" t="s">
        <v>836</v>
      </c>
    </row>
    <row r="3071" customFormat="false" ht="15" hidden="false" customHeight="false" outlineLevel="0" collapsed="false">
      <c r="A3071" s="0" t="s">
        <v>16114</v>
      </c>
      <c r="B3071" s="0" t="s">
        <v>7898</v>
      </c>
      <c r="C3071" s="0" t="s">
        <v>16115</v>
      </c>
      <c r="E3071" s="1" t="s">
        <v>16115</v>
      </c>
      <c r="G3071" s="5" t="s">
        <v>16115</v>
      </c>
      <c r="H3071" s="5"/>
      <c r="I3071" s="5"/>
      <c r="J3071" s="5"/>
      <c r="K3071" s="5"/>
      <c r="L3071" s="5"/>
      <c r="M3071" s="5"/>
      <c r="N3071" s="5"/>
      <c r="Q3071" s="0" t="s">
        <v>51</v>
      </c>
      <c r="R3071" s="0" t="s">
        <v>126</v>
      </c>
      <c r="S3071" s="0" t="n">
        <v>3</v>
      </c>
      <c r="T3071" s="0" t="n">
        <v>2611</v>
      </c>
      <c r="U3071" s="0" t="n">
        <v>2611</v>
      </c>
      <c r="V3071" s="0" t="n">
        <v>7211</v>
      </c>
      <c r="X3071" s="0" t="n">
        <v>1</v>
      </c>
      <c r="Y3071" s="0" t="s">
        <v>128</v>
      </c>
      <c r="AD3071" s="0" t="s">
        <v>15656</v>
      </c>
      <c r="AE3071" s="0" t="s">
        <v>16116</v>
      </c>
      <c r="AF3071" s="0" t="s">
        <v>56</v>
      </c>
      <c r="AG3071" s="0" t="s">
        <v>56</v>
      </c>
      <c r="AI3071" s="0" t="n">
        <v>75</v>
      </c>
      <c r="AJ3071" s="0" t="n">
        <v>2016</v>
      </c>
      <c r="AK3071" s="0" t="s">
        <v>56</v>
      </c>
      <c r="AL3071" s="0" t="s">
        <v>56</v>
      </c>
      <c r="AM3071" s="0" t="s">
        <v>56</v>
      </c>
      <c r="AN3071" s="0" t="s">
        <v>56</v>
      </c>
      <c r="AO3071" s="0" t="s">
        <v>70</v>
      </c>
      <c r="AP3071" s="0" t="s">
        <v>70</v>
      </c>
      <c r="AQ3071" s="0" t="s">
        <v>128</v>
      </c>
      <c r="AR3071" s="0" t="n">
        <v>0</v>
      </c>
      <c r="AS3071" s="0" t="n">
        <v>0</v>
      </c>
    </row>
    <row r="3072" customFormat="false" ht="15" hidden="false" customHeight="false" outlineLevel="0" collapsed="false">
      <c r="A3072" s="0" t="s">
        <v>16117</v>
      </c>
      <c r="B3072" s="0" t="s">
        <v>7898</v>
      </c>
      <c r="C3072" s="0" t="s">
        <v>16118</v>
      </c>
      <c r="E3072" s="1" t="s">
        <v>16118</v>
      </c>
      <c r="G3072" s="5" t="s">
        <v>16118</v>
      </c>
      <c r="H3072" s="5"/>
      <c r="I3072" s="5"/>
      <c r="J3072" s="5"/>
      <c r="K3072" s="5"/>
      <c r="L3072" s="5"/>
      <c r="M3072" s="5"/>
      <c r="N3072" s="5"/>
      <c r="O3072" s="0" t="s">
        <v>16119</v>
      </c>
      <c r="P3072" s="0" t="s">
        <v>16120</v>
      </c>
      <c r="Q3072" s="0" t="s">
        <v>1046</v>
      </c>
      <c r="R3072" s="0" t="s">
        <v>52</v>
      </c>
      <c r="S3072" s="0" t="n">
        <v>3</v>
      </c>
      <c r="T3072" s="0" t="n">
        <v>6612</v>
      </c>
      <c r="U3072" s="0" t="n">
        <v>6612</v>
      </c>
      <c r="V3072" s="0" t="n">
        <v>6619</v>
      </c>
      <c r="X3072" s="0" t="n">
        <v>298</v>
      </c>
      <c r="Y3072" s="0" t="s">
        <v>67</v>
      </c>
      <c r="AA3072" s="0" t="s">
        <v>16121</v>
      </c>
      <c r="AB3072" s="0" t="s">
        <v>56</v>
      </c>
      <c r="AD3072" s="0" t="s">
        <v>16122</v>
      </c>
      <c r="AE3072" s="0" t="s">
        <v>16123</v>
      </c>
      <c r="AF3072" s="0" t="s">
        <v>56</v>
      </c>
      <c r="AG3072" s="0" t="s">
        <v>56</v>
      </c>
      <c r="AI3072" s="0" t="n">
        <v>17.5</v>
      </c>
      <c r="AJ3072" s="0" t="n">
        <v>2016</v>
      </c>
      <c r="AK3072" s="0" t="s">
        <v>56</v>
      </c>
      <c r="AL3072" s="0" t="s">
        <v>56</v>
      </c>
      <c r="AM3072" s="0" t="s">
        <v>56</v>
      </c>
      <c r="AN3072" s="0" t="s">
        <v>56</v>
      </c>
      <c r="AO3072" s="0" t="s">
        <v>70</v>
      </c>
      <c r="AP3072" s="0" t="s">
        <v>70</v>
      </c>
      <c r="AQ3072" s="0" t="s">
        <v>67</v>
      </c>
      <c r="AR3072" s="0" t="n">
        <v>50</v>
      </c>
      <c r="AS3072" s="0" t="n">
        <v>54</v>
      </c>
      <c r="AV3072" s="0" t="s">
        <v>836</v>
      </c>
    </row>
    <row r="3073" customFormat="false" ht="15" hidden="false" customHeight="false" outlineLevel="0" collapsed="false">
      <c r="A3073" s="0" t="s">
        <v>16124</v>
      </c>
      <c r="B3073" s="0" t="s">
        <v>7898</v>
      </c>
      <c r="C3073" s="0" t="s">
        <v>16125</v>
      </c>
      <c r="E3073" s="1" t="s">
        <v>16125</v>
      </c>
      <c r="G3073" s="5" t="s">
        <v>16125</v>
      </c>
      <c r="H3073" s="5"/>
      <c r="I3073" s="5"/>
      <c r="J3073" s="5"/>
      <c r="K3073" s="5"/>
      <c r="L3073" s="5"/>
      <c r="M3073" s="5"/>
      <c r="N3073" s="5"/>
      <c r="Q3073" s="0" t="s">
        <v>51</v>
      </c>
      <c r="R3073" s="0" t="s">
        <v>126</v>
      </c>
      <c r="S3073" s="0" t="n">
        <v>3</v>
      </c>
      <c r="T3073" s="0" t="n">
        <v>8299</v>
      </c>
      <c r="U3073" s="0" t="n">
        <v>8299</v>
      </c>
      <c r="X3073" s="0" t="n">
        <v>1</v>
      </c>
      <c r="Y3073" s="0" t="s">
        <v>512</v>
      </c>
      <c r="AD3073" s="0" t="s">
        <v>16126</v>
      </c>
      <c r="AE3073" s="0" t="s">
        <v>16127</v>
      </c>
      <c r="AF3073" s="0" t="s">
        <v>56</v>
      </c>
      <c r="AG3073" s="0" t="s">
        <v>56</v>
      </c>
      <c r="AI3073" s="0" t="n">
        <v>15</v>
      </c>
      <c r="AJ3073" s="0" t="n">
        <v>2016</v>
      </c>
      <c r="AK3073" s="0" t="s">
        <v>56</v>
      </c>
      <c r="AL3073" s="0" t="s">
        <v>56</v>
      </c>
      <c r="AM3073" s="0" t="s">
        <v>56</v>
      </c>
      <c r="AN3073" s="0" t="s">
        <v>56</v>
      </c>
      <c r="AO3073" s="0" t="s">
        <v>70</v>
      </c>
      <c r="AP3073" s="0" t="s">
        <v>70</v>
      </c>
      <c r="AQ3073" s="0" t="s">
        <v>512</v>
      </c>
      <c r="AR3073" s="0" t="n">
        <v>0</v>
      </c>
      <c r="AS3073" s="0" t="n">
        <v>0</v>
      </c>
      <c r="AT3073" s="0" t="s">
        <v>16128</v>
      </c>
      <c r="AV3073" s="0" t="s">
        <v>836</v>
      </c>
    </row>
    <row r="3074" customFormat="false" ht="15" hidden="false" customHeight="false" outlineLevel="0" collapsed="false">
      <c r="A3074" s="0" t="s">
        <v>16129</v>
      </c>
      <c r="B3074" s="0" t="s">
        <v>7898</v>
      </c>
      <c r="C3074" s="0" t="s">
        <v>16130</v>
      </c>
      <c r="E3074" s="1" t="s">
        <v>16130</v>
      </c>
      <c r="G3074" s="5" t="s">
        <v>16130</v>
      </c>
      <c r="H3074" s="5"/>
      <c r="I3074" s="5"/>
      <c r="J3074" s="5"/>
      <c r="K3074" s="5"/>
      <c r="L3074" s="5"/>
      <c r="M3074" s="5"/>
      <c r="N3074" s="5"/>
      <c r="Q3074" s="0" t="s">
        <v>51</v>
      </c>
      <c r="R3074" s="0" t="s">
        <v>119</v>
      </c>
      <c r="S3074" s="0" t="n">
        <v>18</v>
      </c>
      <c r="T3074" s="0" t="n">
        <v>7211</v>
      </c>
      <c r="U3074" s="0" t="n">
        <v>7211</v>
      </c>
      <c r="X3074" s="0" t="n">
        <v>0</v>
      </c>
      <c r="Y3074" s="0" t="s">
        <v>512</v>
      </c>
      <c r="AD3074" s="0" t="s">
        <v>15957</v>
      </c>
      <c r="AE3074" s="0" t="s">
        <v>16131</v>
      </c>
      <c r="AF3074" s="0" t="s">
        <v>56</v>
      </c>
      <c r="AG3074" s="0" t="s">
        <v>56</v>
      </c>
      <c r="AI3074" s="0" t="n">
        <v>75</v>
      </c>
      <c r="AJ3074" s="0" t="n">
        <v>2016</v>
      </c>
      <c r="AK3074" s="0" t="s">
        <v>56</v>
      </c>
      <c r="AL3074" s="0" t="s">
        <v>56</v>
      </c>
      <c r="AM3074" s="0" t="s">
        <v>56</v>
      </c>
      <c r="AN3074" s="0" t="s">
        <v>56</v>
      </c>
      <c r="AO3074" s="0" t="s">
        <v>70</v>
      </c>
      <c r="AP3074" s="0" t="s">
        <v>70</v>
      </c>
      <c r="AQ3074" s="0" t="s">
        <v>512</v>
      </c>
      <c r="AR3074" s="0" t="n">
        <v>0</v>
      </c>
      <c r="AS3074" s="0" t="n">
        <v>0</v>
      </c>
    </row>
    <row r="3075" customFormat="false" ht="15" hidden="false" customHeight="false" outlineLevel="0" collapsed="false">
      <c r="A3075" s="0" t="s">
        <v>16132</v>
      </c>
      <c r="B3075" s="0" t="s">
        <v>7898</v>
      </c>
      <c r="C3075" s="0" t="s">
        <v>16133</v>
      </c>
      <c r="E3075" s="1" t="s">
        <v>16133</v>
      </c>
      <c r="G3075" s="5" t="s">
        <v>16133</v>
      </c>
      <c r="H3075" s="5" t="s">
        <v>16134</v>
      </c>
      <c r="I3075" s="5"/>
      <c r="J3075" s="5"/>
      <c r="K3075" s="5"/>
      <c r="L3075" s="5"/>
      <c r="M3075" s="5"/>
      <c r="N3075" s="5"/>
      <c r="Q3075" s="0" t="s">
        <v>51</v>
      </c>
      <c r="R3075" s="0" t="s">
        <v>126</v>
      </c>
      <c r="S3075" s="0" t="s">
        <v>56</v>
      </c>
      <c r="T3075" s="0" t="n">
        <v>5829</v>
      </c>
      <c r="U3075" s="0" t="n">
        <v>5829</v>
      </c>
      <c r="X3075" s="0" t="n">
        <v>1</v>
      </c>
      <c r="Y3075" s="0" t="s">
        <v>512</v>
      </c>
      <c r="AD3075" s="0" t="s">
        <v>16135</v>
      </c>
      <c r="AE3075" s="0" t="s">
        <v>16136</v>
      </c>
      <c r="AF3075" s="0" t="s">
        <v>56</v>
      </c>
      <c r="AG3075" s="0" t="s">
        <v>56</v>
      </c>
      <c r="AI3075" s="0" t="n">
        <v>75</v>
      </c>
      <c r="AJ3075" s="0" t="n">
        <v>2016</v>
      </c>
      <c r="AK3075" s="0" t="s">
        <v>56</v>
      </c>
      <c r="AL3075" s="0" t="s">
        <v>56</v>
      </c>
      <c r="AM3075" s="0" t="s">
        <v>56</v>
      </c>
      <c r="AN3075" s="0" t="s">
        <v>56</v>
      </c>
      <c r="AO3075" s="0" t="s">
        <v>70</v>
      </c>
      <c r="AP3075" s="0" t="s">
        <v>70</v>
      </c>
      <c r="AQ3075" s="0" t="s">
        <v>512</v>
      </c>
      <c r="AR3075" s="0" t="n">
        <v>0</v>
      </c>
      <c r="AS3075" s="0" t="n">
        <v>0</v>
      </c>
    </row>
    <row r="3076" customFormat="false" ht="15" hidden="false" customHeight="false" outlineLevel="0" collapsed="false">
      <c r="A3076" s="0" t="s">
        <v>16137</v>
      </c>
      <c r="B3076" s="0" t="s">
        <v>7898</v>
      </c>
      <c r="C3076" s="0" t="s">
        <v>16138</v>
      </c>
      <c r="E3076" s="1" t="s">
        <v>16138</v>
      </c>
      <c r="G3076" s="5" t="s">
        <v>16138</v>
      </c>
      <c r="H3076" s="5"/>
      <c r="I3076" s="5"/>
      <c r="J3076" s="5"/>
      <c r="K3076" s="5"/>
      <c r="L3076" s="5"/>
      <c r="M3076" s="5"/>
      <c r="N3076" s="5"/>
      <c r="O3076" s="0" t="s">
        <v>7797</v>
      </c>
      <c r="P3076" s="0" t="s">
        <v>7798</v>
      </c>
      <c r="Q3076" s="0" t="s">
        <v>51</v>
      </c>
      <c r="R3076" s="0" t="s">
        <v>539</v>
      </c>
      <c r="S3076" s="0" t="s">
        <v>56</v>
      </c>
      <c r="T3076" s="0" t="n">
        <v>2059</v>
      </c>
      <c r="U3076" s="0" t="n">
        <v>2059</v>
      </c>
      <c r="V3076" s="0" t="n">
        <v>7490</v>
      </c>
      <c r="X3076" s="0" t="n">
        <v>0</v>
      </c>
      <c r="Y3076" s="0" t="s">
        <v>67</v>
      </c>
      <c r="Z3076" s="0" t="n">
        <v>2059</v>
      </c>
      <c r="AA3076" s="0" t="s">
        <v>1178</v>
      </c>
      <c r="AB3076" s="0" t="s">
        <v>56</v>
      </c>
      <c r="AC3076" s="0" t="n">
        <v>7.75</v>
      </c>
      <c r="AD3076" s="0" t="s">
        <v>15590</v>
      </c>
      <c r="AE3076" s="0" t="s">
        <v>16139</v>
      </c>
      <c r="AF3076" s="0" t="s">
        <v>56</v>
      </c>
      <c r="AG3076" s="0" t="s">
        <v>56</v>
      </c>
      <c r="AI3076" s="0" t="s">
        <v>56</v>
      </c>
      <c r="AK3076" s="0" t="s">
        <v>56</v>
      </c>
      <c r="AL3076" s="0" t="s">
        <v>56</v>
      </c>
      <c r="AM3076" s="0" t="s">
        <v>56</v>
      </c>
      <c r="AN3076" s="0" t="s">
        <v>56</v>
      </c>
      <c r="AO3076" s="0" t="s">
        <v>70</v>
      </c>
      <c r="AP3076" s="0" t="s">
        <v>70</v>
      </c>
      <c r="AQ3076" s="0" t="s">
        <v>67</v>
      </c>
      <c r="AR3076" s="0" t="n">
        <v>451</v>
      </c>
      <c r="AS3076" s="0" t="n">
        <v>0</v>
      </c>
    </row>
    <row r="3077" customFormat="false" ht="15" hidden="false" customHeight="false" outlineLevel="0" collapsed="false">
      <c r="A3077" s="0" t="s">
        <v>16140</v>
      </c>
      <c r="B3077" s="0" t="s">
        <v>7898</v>
      </c>
      <c r="C3077" s="0" t="s">
        <v>16141</v>
      </c>
      <c r="E3077" s="1" t="s">
        <v>16141</v>
      </c>
      <c r="G3077" s="5" t="s">
        <v>16141</v>
      </c>
      <c r="H3077" s="5" t="s">
        <v>16142</v>
      </c>
      <c r="I3077" s="5"/>
      <c r="J3077" s="5"/>
      <c r="K3077" s="5"/>
      <c r="L3077" s="5"/>
      <c r="M3077" s="5" t="s">
        <v>16143</v>
      </c>
      <c r="N3077" s="5"/>
      <c r="O3077" s="0" t="s">
        <v>16141</v>
      </c>
      <c r="P3077" s="0" t="s">
        <v>16144</v>
      </c>
      <c r="Q3077" s="0" t="s">
        <v>51</v>
      </c>
      <c r="R3077" s="0" t="s">
        <v>52</v>
      </c>
      <c r="S3077" s="0" t="n">
        <v>750</v>
      </c>
      <c r="T3077" s="0" t="n">
        <v>4652</v>
      </c>
      <c r="U3077" s="0" t="n">
        <v>4652</v>
      </c>
      <c r="V3077" s="0" t="n">
        <v>6201</v>
      </c>
      <c r="X3077" s="0" t="n">
        <v>8</v>
      </c>
      <c r="Y3077" s="0" t="s">
        <v>128</v>
      </c>
      <c r="Z3077" s="0" t="n">
        <v>4652</v>
      </c>
      <c r="AA3077" s="0" t="s">
        <v>54</v>
      </c>
      <c r="AB3077" s="0" t="s">
        <v>54</v>
      </c>
      <c r="AC3077" s="0" t="n">
        <v>75</v>
      </c>
      <c r="AD3077" s="0" t="s">
        <v>16145</v>
      </c>
      <c r="AE3077" s="0" t="s">
        <v>16146</v>
      </c>
      <c r="AF3077" s="0" t="s">
        <v>56</v>
      </c>
      <c r="AG3077" s="0" t="s">
        <v>56</v>
      </c>
      <c r="AI3077" s="0" t="n">
        <v>75</v>
      </c>
      <c r="AJ3077" s="0" t="n">
        <v>2016</v>
      </c>
      <c r="AK3077" s="0" t="s">
        <v>56</v>
      </c>
      <c r="AL3077" s="0" t="s">
        <v>56</v>
      </c>
      <c r="AM3077" s="0" t="s">
        <v>56</v>
      </c>
      <c r="AN3077" s="0" t="s">
        <v>56</v>
      </c>
      <c r="AO3077" s="0" t="s">
        <v>70</v>
      </c>
      <c r="AP3077" s="0" t="s">
        <v>70</v>
      </c>
      <c r="AQ3077" s="0" t="s">
        <v>128</v>
      </c>
      <c r="AR3077" s="0" t="n">
        <v>4</v>
      </c>
      <c r="AS3077" s="0" t="n">
        <v>3</v>
      </c>
      <c r="AT3077" s="0" t="s">
        <v>836</v>
      </c>
      <c r="AV3077" s="0" t="s">
        <v>836</v>
      </c>
      <c r="AW3077" s="0" t="s">
        <v>16147</v>
      </c>
    </row>
    <row r="3078" customFormat="false" ht="15" hidden="false" customHeight="false" outlineLevel="0" collapsed="false">
      <c r="A3078" s="0" t="s">
        <v>16148</v>
      </c>
      <c r="B3078" s="0" t="s">
        <v>7898</v>
      </c>
      <c r="C3078" s="0" t="s">
        <v>16149</v>
      </c>
      <c r="E3078" s="1" t="s">
        <v>16149</v>
      </c>
      <c r="G3078" s="5" t="s">
        <v>16149</v>
      </c>
      <c r="H3078" s="5" t="s">
        <v>16150</v>
      </c>
      <c r="I3078" s="5"/>
      <c r="J3078" s="5"/>
      <c r="K3078" s="5"/>
      <c r="L3078" s="5"/>
      <c r="M3078" s="5"/>
      <c r="N3078" s="5"/>
      <c r="O3078" s="0" t="s">
        <v>16151</v>
      </c>
      <c r="P3078" s="0" t="s">
        <v>16152</v>
      </c>
      <c r="Q3078" s="0" t="s">
        <v>51</v>
      </c>
      <c r="R3078" s="0" t="s">
        <v>119</v>
      </c>
      <c r="S3078" s="0" t="n">
        <v>38</v>
      </c>
      <c r="T3078" s="0" t="n">
        <v>5829</v>
      </c>
      <c r="U3078" s="0" t="n">
        <v>5829</v>
      </c>
      <c r="V3078" s="0" t="n">
        <v>6190</v>
      </c>
      <c r="X3078" s="0" t="n">
        <v>3</v>
      </c>
      <c r="Y3078" s="0" t="s">
        <v>67</v>
      </c>
      <c r="Z3078" s="0" t="s">
        <v>120</v>
      </c>
      <c r="AA3078" s="0" t="s">
        <v>54</v>
      </c>
      <c r="AB3078" s="0" t="s">
        <v>54</v>
      </c>
      <c r="AC3078" s="0" t="s">
        <v>120</v>
      </c>
      <c r="AD3078" s="0" t="s">
        <v>16153</v>
      </c>
      <c r="AE3078" s="0" t="s">
        <v>16154</v>
      </c>
      <c r="AF3078" s="0" t="s">
        <v>56</v>
      </c>
      <c r="AG3078" s="0" t="s">
        <v>56</v>
      </c>
      <c r="AI3078" s="0" t="n">
        <v>375</v>
      </c>
      <c r="AJ3078" s="0" t="n">
        <v>2016</v>
      </c>
      <c r="AK3078" s="0" t="s">
        <v>56</v>
      </c>
      <c r="AL3078" s="0" t="s">
        <v>56</v>
      </c>
      <c r="AM3078" s="0" t="s">
        <v>56</v>
      </c>
      <c r="AN3078" s="0" t="s">
        <v>56</v>
      </c>
      <c r="AO3078" s="0" t="s">
        <v>70</v>
      </c>
      <c r="AP3078" s="0" t="s">
        <v>70</v>
      </c>
      <c r="AQ3078" s="0" t="s">
        <v>67</v>
      </c>
      <c r="AR3078" s="0" t="n">
        <v>5</v>
      </c>
      <c r="AS3078" s="0" t="n">
        <v>3</v>
      </c>
      <c r="AV3078" s="0" t="s">
        <v>836</v>
      </c>
    </row>
    <row r="3079" customFormat="false" ht="15" hidden="false" customHeight="false" outlineLevel="0" collapsed="false">
      <c r="A3079" s="0" t="s">
        <v>16155</v>
      </c>
      <c r="B3079" s="0" t="s">
        <v>7898</v>
      </c>
      <c r="C3079" s="0" t="s">
        <v>16156</v>
      </c>
      <c r="E3079" s="1" t="s">
        <v>16156</v>
      </c>
      <c r="G3079" s="5" t="s">
        <v>16156</v>
      </c>
      <c r="H3079" s="5" t="s">
        <v>16157</v>
      </c>
      <c r="I3079" s="5"/>
      <c r="J3079" s="5"/>
      <c r="K3079" s="5"/>
      <c r="L3079" s="5"/>
      <c r="M3079" s="5"/>
      <c r="N3079" s="5"/>
      <c r="O3079" s="0" t="s">
        <v>16156</v>
      </c>
      <c r="P3079" s="0" t="s">
        <v>16158</v>
      </c>
      <c r="Q3079" s="0" t="s">
        <v>51</v>
      </c>
      <c r="R3079" s="0" t="s">
        <v>52</v>
      </c>
      <c r="S3079" s="0" t="n">
        <v>3</v>
      </c>
      <c r="T3079" s="0" t="n">
        <v>2611</v>
      </c>
      <c r="U3079" s="0" t="n">
        <v>2611</v>
      </c>
      <c r="V3079" s="0" t="n">
        <v>4652</v>
      </c>
      <c r="X3079" s="0" t="n">
        <v>1</v>
      </c>
      <c r="Y3079" s="0" t="s">
        <v>128</v>
      </c>
      <c r="Z3079" s="0" t="n">
        <v>2611</v>
      </c>
      <c r="AA3079" s="0" t="s">
        <v>54</v>
      </c>
      <c r="AB3079" s="0" t="s">
        <v>54</v>
      </c>
      <c r="AC3079" s="0" t="n">
        <v>175</v>
      </c>
      <c r="AD3079" s="0" t="s">
        <v>15876</v>
      </c>
      <c r="AE3079" s="0" t="s">
        <v>16159</v>
      </c>
      <c r="AF3079" s="0" t="s">
        <v>56</v>
      </c>
      <c r="AG3079" s="0" t="s">
        <v>56</v>
      </c>
      <c r="AI3079" s="0" t="n">
        <v>175</v>
      </c>
      <c r="AJ3079" s="0" t="n">
        <v>2016</v>
      </c>
      <c r="AK3079" s="0" t="s">
        <v>56</v>
      </c>
      <c r="AL3079" s="0" t="s">
        <v>56</v>
      </c>
      <c r="AM3079" s="0" t="s">
        <v>56</v>
      </c>
      <c r="AN3079" s="0" t="s">
        <v>56</v>
      </c>
      <c r="AO3079" s="0" t="s">
        <v>16160</v>
      </c>
      <c r="AP3079" s="0" t="s">
        <v>58</v>
      </c>
      <c r="AQ3079" s="0" t="s">
        <v>128</v>
      </c>
      <c r="AR3079" s="0" t="n">
        <v>2</v>
      </c>
      <c r="AS3079" s="0" t="n">
        <v>1</v>
      </c>
      <c r="AT3079" s="0" t="s">
        <v>15876</v>
      </c>
      <c r="AU3079" s="0" t="s">
        <v>15876</v>
      </c>
      <c r="AV3079" s="0" t="s">
        <v>836</v>
      </c>
      <c r="AW3079" s="0" t="s">
        <v>16161</v>
      </c>
    </row>
    <row r="3080" customFormat="false" ht="15" hidden="false" customHeight="false" outlineLevel="0" collapsed="false">
      <c r="A3080" s="0" t="s">
        <v>16162</v>
      </c>
      <c r="B3080" s="0" t="s">
        <v>7898</v>
      </c>
      <c r="C3080" s="0" t="s">
        <v>16163</v>
      </c>
      <c r="E3080" s="1" t="s">
        <v>16163</v>
      </c>
      <c r="G3080" s="5" t="s">
        <v>16163</v>
      </c>
      <c r="H3080" s="5"/>
      <c r="I3080" s="5"/>
      <c r="J3080" s="5"/>
      <c r="K3080" s="5" t="s">
        <v>16164</v>
      </c>
      <c r="L3080" s="5"/>
      <c r="M3080" s="5"/>
      <c r="N3080" s="5"/>
      <c r="Q3080" s="0" t="s">
        <v>718</v>
      </c>
      <c r="R3080" s="0" t="s">
        <v>119</v>
      </c>
      <c r="S3080" s="0" t="n">
        <v>8</v>
      </c>
      <c r="T3080" s="0" t="n">
        <v>7022</v>
      </c>
      <c r="U3080" s="0" t="n">
        <v>7022</v>
      </c>
      <c r="V3080" s="0" t="n">
        <v>8010</v>
      </c>
      <c r="X3080" s="0" t="n">
        <v>6</v>
      </c>
      <c r="Y3080" s="0" t="s">
        <v>512</v>
      </c>
      <c r="AD3080" s="0" t="s">
        <v>16112</v>
      </c>
      <c r="AE3080" s="0" t="s">
        <v>16165</v>
      </c>
      <c r="AF3080" s="0" t="s">
        <v>56</v>
      </c>
      <c r="AG3080" s="0" t="s">
        <v>56</v>
      </c>
      <c r="AI3080" s="0" t="n">
        <v>175</v>
      </c>
      <c r="AJ3080" s="0" t="n">
        <v>2016</v>
      </c>
      <c r="AK3080" s="0" t="s">
        <v>56</v>
      </c>
      <c r="AL3080" s="0" t="s">
        <v>56</v>
      </c>
      <c r="AM3080" s="0" t="s">
        <v>56</v>
      </c>
      <c r="AN3080" s="0" t="s">
        <v>56</v>
      </c>
      <c r="AO3080" s="0" t="s">
        <v>70</v>
      </c>
      <c r="AP3080" s="0" t="s">
        <v>70</v>
      </c>
      <c r="AQ3080" s="0" t="s">
        <v>512</v>
      </c>
      <c r="AR3080" s="0" t="n">
        <v>0</v>
      </c>
      <c r="AS3080" s="0" t="n">
        <v>0</v>
      </c>
      <c r="AV3080" s="0" t="s">
        <v>836</v>
      </c>
    </row>
    <row r="3081" customFormat="false" ht="15" hidden="false" customHeight="false" outlineLevel="0" collapsed="false">
      <c r="A3081" s="0" t="s">
        <v>16166</v>
      </c>
      <c r="B3081" s="0" t="s">
        <v>7898</v>
      </c>
      <c r="C3081" s="0" t="s">
        <v>16167</v>
      </c>
      <c r="E3081" s="1" t="s">
        <v>16167</v>
      </c>
      <c r="G3081" s="5" t="s">
        <v>16167</v>
      </c>
      <c r="H3081" s="5" t="s">
        <v>16168</v>
      </c>
      <c r="I3081" s="5"/>
      <c r="J3081" s="5"/>
      <c r="K3081" s="5"/>
      <c r="L3081" s="5"/>
      <c r="M3081" s="5"/>
      <c r="N3081" s="5"/>
      <c r="O3081" s="0" t="s">
        <v>16169</v>
      </c>
      <c r="P3081" s="0" t="s">
        <v>16170</v>
      </c>
      <c r="Q3081" s="0" t="s">
        <v>51</v>
      </c>
      <c r="R3081" s="0" t="s">
        <v>539</v>
      </c>
      <c r="S3081" s="0" t="s">
        <v>56</v>
      </c>
      <c r="T3081" s="0" t="n">
        <v>2120</v>
      </c>
      <c r="U3081" s="0" t="n">
        <v>2120</v>
      </c>
      <c r="V3081" s="0" t="n">
        <v>4645</v>
      </c>
      <c r="X3081" s="0" t="n">
        <v>0</v>
      </c>
      <c r="Y3081" s="0" t="s">
        <v>67</v>
      </c>
      <c r="Z3081" s="0" t="n">
        <v>2120</v>
      </c>
      <c r="AA3081" s="0" t="s">
        <v>1178</v>
      </c>
      <c r="AB3081" s="0" t="s">
        <v>56</v>
      </c>
      <c r="AC3081" s="0" t="n">
        <v>1.5</v>
      </c>
      <c r="AD3081" s="0" t="s">
        <v>15535</v>
      </c>
      <c r="AE3081" s="0" t="s">
        <v>16171</v>
      </c>
      <c r="AF3081" s="0" t="s">
        <v>56</v>
      </c>
      <c r="AG3081" s="0" t="s">
        <v>56</v>
      </c>
      <c r="AI3081" s="0" t="s">
        <v>56</v>
      </c>
      <c r="AK3081" s="0" t="s">
        <v>56</v>
      </c>
      <c r="AL3081" s="0" t="s">
        <v>56</v>
      </c>
      <c r="AM3081" s="0" t="s">
        <v>56</v>
      </c>
      <c r="AN3081" s="0" t="s">
        <v>56</v>
      </c>
      <c r="AO3081" s="0" t="s">
        <v>70</v>
      </c>
      <c r="AP3081" s="0" t="s">
        <v>70</v>
      </c>
      <c r="AQ3081" s="0" t="s">
        <v>67</v>
      </c>
      <c r="AR3081" s="0" t="n">
        <v>14</v>
      </c>
      <c r="AS3081" s="0" t="n">
        <v>0</v>
      </c>
    </row>
    <row r="3082" customFormat="false" ht="15" hidden="false" customHeight="false" outlineLevel="0" collapsed="false">
      <c r="A3082" s="0" t="s">
        <v>16172</v>
      </c>
      <c r="B3082" s="0" t="s">
        <v>7898</v>
      </c>
      <c r="C3082" s="0" t="s">
        <v>16173</v>
      </c>
      <c r="E3082" s="1" t="s">
        <v>16173</v>
      </c>
      <c r="G3082" s="5" t="s">
        <v>16173</v>
      </c>
      <c r="H3082" s="5"/>
      <c r="I3082" s="5"/>
      <c r="J3082" s="5"/>
      <c r="K3082" s="5"/>
      <c r="L3082" s="5"/>
      <c r="M3082" s="5"/>
      <c r="N3082" s="5"/>
      <c r="O3082" s="0" t="s">
        <v>16174</v>
      </c>
      <c r="P3082" s="0" t="s">
        <v>16175</v>
      </c>
      <c r="Q3082" s="0" t="s">
        <v>51</v>
      </c>
      <c r="R3082" s="0" t="s">
        <v>126</v>
      </c>
      <c r="S3082" s="0" t="n">
        <v>3</v>
      </c>
      <c r="T3082" s="0" t="n">
        <v>2932</v>
      </c>
      <c r="U3082" s="0" t="n">
        <v>2932</v>
      </c>
      <c r="V3082" s="0" t="n">
        <v>1419</v>
      </c>
      <c r="X3082" s="0" t="n">
        <v>1</v>
      </c>
      <c r="Y3082" s="0" t="s">
        <v>67</v>
      </c>
      <c r="Z3082" s="0" t="s">
        <v>120</v>
      </c>
      <c r="AA3082" s="0" t="s">
        <v>4019</v>
      </c>
      <c r="AB3082" s="0" t="s">
        <v>56</v>
      </c>
      <c r="AC3082" s="0" t="s">
        <v>120</v>
      </c>
      <c r="AD3082" s="0" t="s">
        <v>16176</v>
      </c>
      <c r="AE3082" s="0" t="s">
        <v>16177</v>
      </c>
      <c r="AF3082" s="0" t="s">
        <v>56</v>
      </c>
      <c r="AG3082" s="0" t="s">
        <v>56</v>
      </c>
      <c r="AI3082" s="0" t="n">
        <v>35</v>
      </c>
      <c r="AJ3082" s="0" t="n">
        <v>2016</v>
      </c>
      <c r="AK3082" s="0" t="s">
        <v>56</v>
      </c>
      <c r="AL3082" s="0" t="s">
        <v>56</v>
      </c>
      <c r="AM3082" s="0" t="s">
        <v>56</v>
      </c>
      <c r="AN3082" s="0" t="s">
        <v>56</v>
      </c>
      <c r="AO3082" s="0" t="s">
        <v>70</v>
      </c>
      <c r="AP3082" s="0" t="s">
        <v>70</v>
      </c>
      <c r="AQ3082" s="0" t="s">
        <v>67</v>
      </c>
      <c r="AR3082" s="0" t="n">
        <v>2</v>
      </c>
      <c r="AS3082" s="0" t="n">
        <v>0</v>
      </c>
      <c r="AV3082" s="0" t="s">
        <v>836</v>
      </c>
      <c r="AW3082" s="0" t="s">
        <v>16178</v>
      </c>
    </row>
    <row r="3083" customFormat="false" ht="15" hidden="false" customHeight="false" outlineLevel="0" collapsed="false">
      <c r="A3083" s="0" t="s">
        <v>16179</v>
      </c>
      <c r="B3083" s="0" t="s">
        <v>7898</v>
      </c>
      <c r="C3083" s="0" t="s">
        <v>16180</v>
      </c>
      <c r="E3083" s="1" t="s">
        <v>16180</v>
      </c>
      <c r="G3083" s="5" t="s">
        <v>16180</v>
      </c>
      <c r="H3083" s="5"/>
      <c r="I3083" s="5" t="s">
        <v>16181</v>
      </c>
      <c r="J3083" s="5"/>
      <c r="K3083" s="5"/>
      <c r="L3083" s="5"/>
      <c r="M3083" s="5"/>
      <c r="N3083" s="5"/>
      <c r="O3083" s="0" t="s">
        <v>16182</v>
      </c>
      <c r="P3083" s="0" t="s">
        <v>16183</v>
      </c>
      <c r="Q3083" s="0" t="s">
        <v>51</v>
      </c>
      <c r="R3083" s="0" t="s">
        <v>52</v>
      </c>
      <c r="S3083" s="0" t="n">
        <v>175</v>
      </c>
      <c r="T3083" s="0" t="n">
        <v>3250</v>
      </c>
      <c r="U3083" s="0" t="n">
        <v>3250</v>
      </c>
      <c r="X3083" s="0" t="n">
        <v>17</v>
      </c>
      <c r="Y3083" s="0" t="s">
        <v>67</v>
      </c>
      <c r="AA3083" s="0" t="s">
        <v>68</v>
      </c>
      <c r="AB3083" s="0" t="s">
        <v>56</v>
      </c>
      <c r="AD3083" s="0" t="s">
        <v>16184</v>
      </c>
      <c r="AE3083" s="0" t="s">
        <v>16185</v>
      </c>
      <c r="AF3083" s="0" t="s">
        <v>56</v>
      </c>
      <c r="AG3083" s="0" t="s">
        <v>56</v>
      </c>
      <c r="AI3083" s="0" t="n">
        <v>1.5</v>
      </c>
      <c r="AJ3083" s="0" t="n">
        <v>2016</v>
      </c>
      <c r="AK3083" s="0" t="s">
        <v>56</v>
      </c>
      <c r="AL3083" s="0" t="s">
        <v>56</v>
      </c>
      <c r="AM3083" s="0" t="s">
        <v>56</v>
      </c>
      <c r="AN3083" s="0" t="s">
        <v>56</v>
      </c>
      <c r="AO3083" s="0" t="s">
        <v>70</v>
      </c>
      <c r="AP3083" s="0" t="s">
        <v>70</v>
      </c>
      <c r="AQ3083" s="0" t="s">
        <v>67</v>
      </c>
      <c r="AR3083" s="0" t="n">
        <v>12</v>
      </c>
      <c r="AS3083" s="0" t="n">
        <v>7</v>
      </c>
      <c r="AT3083" s="0" t="s">
        <v>836</v>
      </c>
      <c r="AV3083" s="0" t="s">
        <v>836</v>
      </c>
      <c r="AW3083" s="0" t="s">
        <v>16186</v>
      </c>
    </row>
    <row r="3084" customFormat="false" ht="15" hidden="false" customHeight="false" outlineLevel="0" collapsed="false">
      <c r="A3084" s="0" t="s">
        <v>16187</v>
      </c>
      <c r="B3084" s="0" t="s">
        <v>7898</v>
      </c>
      <c r="C3084" s="0" t="s">
        <v>16188</v>
      </c>
      <c r="E3084" s="1" t="s">
        <v>16188</v>
      </c>
      <c r="G3084" s="5" t="s">
        <v>16188</v>
      </c>
      <c r="H3084" s="5"/>
      <c r="I3084" s="5"/>
      <c r="J3084" s="5"/>
      <c r="K3084" s="5"/>
      <c r="L3084" s="5"/>
      <c r="M3084" s="5"/>
      <c r="N3084" s="5" t="s">
        <v>16189</v>
      </c>
      <c r="O3084" s="0" t="s">
        <v>16188</v>
      </c>
      <c r="P3084" s="0" t="s">
        <v>16190</v>
      </c>
      <c r="Q3084" s="0" t="s">
        <v>51</v>
      </c>
      <c r="R3084" s="0" t="s">
        <v>52</v>
      </c>
      <c r="S3084" s="0" t="n">
        <v>113</v>
      </c>
      <c r="T3084" s="0" t="n">
        <v>5829</v>
      </c>
      <c r="U3084" s="0" t="n">
        <v>5829</v>
      </c>
      <c r="V3084" s="0" t="n">
        <v>8299</v>
      </c>
      <c r="X3084" s="0" t="n">
        <v>52</v>
      </c>
      <c r="Y3084" s="0" t="s">
        <v>53</v>
      </c>
      <c r="Z3084" s="0" t="n">
        <v>5829</v>
      </c>
      <c r="AA3084" s="0" t="s">
        <v>54</v>
      </c>
      <c r="AB3084" s="0" t="s">
        <v>54</v>
      </c>
      <c r="AC3084" s="0" t="n">
        <v>1.5</v>
      </c>
      <c r="AD3084" s="0" t="s">
        <v>16191</v>
      </c>
      <c r="AE3084" s="0" t="s">
        <v>16192</v>
      </c>
      <c r="AF3084" s="0" t="s">
        <v>56</v>
      </c>
      <c r="AG3084" s="0" t="s">
        <v>56</v>
      </c>
      <c r="AI3084" s="0" t="n">
        <v>1.5</v>
      </c>
      <c r="AJ3084" s="0" t="n">
        <v>2016</v>
      </c>
      <c r="AK3084" s="0" t="s">
        <v>56</v>
      </c>
      <c r="AL3084" s="0" t="s">
        <v>56</v>
      </c>
      <c r="AM3084" s="0" t="s">
        <v>56</v>
      </c>
      <c r="AN3084" s="0" t="s">
        <v>56</v>
      </c>
      <c r="AO3084" s="0" t="s">
        <v>70</v>
      </c>
      <c r="AP3084" s="0" t="s">
        <v>70</v>
      </c>
      <c r="AQ3084" s="0" t="s">
        <v>53</v>
      </c>
      <c r="AR3084" s="0" t="n">
        <v>20</v>
      </c>
      <c r="AS3084" s="0" t="n">
        <v>20</v>
      </c>
      <c r="AV3084" s="0" t="s">
        <v>836</v>
      </c>
      <c r="AW3084" s="0" t="s">
        <v>16193</v>
      </c>
    </row>
    <row r="3085" customFormat="false" ht="15" hidden="false" customHeight="false" outlineLevel="0" collapsed="false">
      <c r="A3085" s="0" t="s">
        <v>16194</v>
      </c>
      <c r="B3085" s="0" t="s">
        <v>7898</v>
      </c>
      <c r="C3085" s="0" t="s">
        <v>16195</v>
      </c>
      <c r="E3085" s="1" t="s">
        <v>16195</v>
      </c>
      <c r="G3085" s="5" t="s">
        <v>16195</v>
      </c>
      <c r="H3085" s="5" t="s">
        <v>16196</v>
      </c>
      <c r="I3085" s="5"/>
      <c r="J3085" s="5"/>
      <c r="K3085" s="5"/>
      <c r="L3085" s="5"/>
      <c r="M3085" s="5"/>
      <c r="N3085" s="5"/>
      <c r="O3085" s="0" t="s">
        <v>16197</v>
      </c>
      <c r="P3085" s="0" t="s">
        <v>16198</v>
      </c>
      <c r="Q3085" s="0" t="s">
        <v>51</v>
      </c>
      <c r="R3085" s="0" t="s">
        <v>52</v>
      </c>
      <c r="S3085" s="0" t="n">
        <v>350</v>
      </c>
      <c r="T3085" s="0" t="n">
        <v>2521</v>
      </c>
      <c r="U3085" s="0" t="n">
        <v>2521</v>
      </c>
      <c r="V3085" s="0" t="n">
        <v>2821</v>
      </c>
      <c r="X3085" s="0" t="n">
        <v>38</v>
      </c>
      <c r="Y3085" s="0" t="s">
        <v>67</v>
      </c>
      <c r="Z3085" s="0" t="s">
        <v>120</v>
      </c>
      <c r="AA3085" s="0" t="s">
        <v>54</v>
      </c>
      <c r="AB3085" s="0" t="s">
        <v>54</v>
      </c>
      <c r="AC3085" s="0" t="s">
        <v>120</v>
      </c>
      <c r="AD3085" s="0" t="s">
        <v>16199</v>
      </c>
      <c r="AE3085" s="0" t="s">
        <v>16200</v>
      </c>
      <c r="AF3085" s="0" t="s">
        <v>56</v>
      </c>
      <c r="AG3085" s="0" t="s">
        <v>56</v>
      </c>
      <c r="AI3085" s="0" t="n">
        <v>3.5</v>
      </c>
      <c r="AJ3085" s="0" t="n">
        <v>2017</v>
      </c>
      <c r="AK3085" s="0" t="s">
        <v>56</v>
      </c>
      <c r="AL3085" s="0" t="s">
        <v>56</v>
      </c>
      <c r="AM3085" s="0" t="s">
        <v>56</v>
      </c>
      <c r="AN3085" s="0" t="s">
        <v>56</v>
      </c>
      <c r="AO3085" s="0" t="s">
        <v>70</v>
      </c>
      <c r="AP3085" s="0" t="s">
        <v>70</v>
      </c>
      <c r="AQ3085" s="0" t="s">
        <v>67</v>
      </c>
      <c r="AR3085" s="0" t="n">
        <v>27</v>
      </c>
      <c r="AS3085" s="0" t="n">
        <v>20</v>
      </c>
      <c r="AT3085" s="0" t="s">
        <v>16201</v>
      </c>
      <c r="AV3085" s="0" t="s">
        <v>836</v>
      </c>
      <c r="AW3085" s="0" t="s">
        <v>16202</v>
      </c>
    </row>
    <row r="3086" customFormat="false" ht="15" hidden="false" customHeight="false" outlineLevel="0" collapsed="false">
      <c r="A3086" s="0" t="s">
        <v>16203</v>
      </c>
      <c r="B3086" s="0" t="s">
        <v>7898</v>
      </c>
      <c r="C3086" s="0" t="s">
        <v>16204</v>
      </c>
      <c r="E3086" s="1" t="s">
        <v>16204</v>
      </c>
      <c r="G3086" s="5" t="s">
        <v>16204</v>
      </c>
      <c r="H3086" s="5"/>
      <c r="I3086" s="5"/>
      <c r="J3086" s="5"/>
      <c r="K3086" s="5"/>
      <c r="L3086" s="5"/>
      <c r="M3086" s="5"/>
      <c r="N3086" s="5"/>
      <c r="O3086" s="0" t="s">
        <v>16204</v>
      </c>
      <c r="P3086" s="0" t="s">
        <v>16205</v>
      </c>
      <c r="Q3086" s="0" t="s">
        <v>51</v>
      </c>
      <c r="R3086" s="0" t="s">
        <v>119</v>
      </c>
      <c r="S3086" s="0" t="n">
        <v>3</v>
      </c>
      <c r="T3086" s="0" t="n">
        <v>2751</v>
      </c>
      <c r="U3086" s="0" t="n">
        <v>2751</v>
      </c>
      <c r="X3086" s="0" t="n">
        <v>5</v>
      </c>
      <c r="Y3086" s="0" t="s">
        <v>128</v>
      </c>
      <c r="Z3086" s="0" t="n">
        <v>2751</v>
      </c>
      <c r="AA3086" s="0" t="s">
        <v>54</v>
      </c>
      <c r="AB3086" s="0" t="s">
        <v>54</v>
      </c>
      <c r="AC3086" s="0" t="n">
        <v>375</v>
      </c>
      <c r="AD3086" s="0" t="s">
        <v>16206</v>
      </c>
      <c r="AE3086" s="0" t="s">
        <v>16207</v>
      </c>
      <c r="AF3086" s="0" t="s">
        <v>56</v>
      </c>
      <c r="AG3086" s="0" t="s">
        <v>56</v>
      </c>
      <c r="AI3086" s="0" t="n">
        <v>375</v>
      </c>
      <c r="AJ3086" s="0" t="n">
        <v>2016</v>
      </c>
      <c r="AK3086" s="0" t="s">
        <v>56</v>
      </c>
      <c r="AL3086" s="0" t="s">
        <v>56</v>
      </c>
      <c r="AM3086" s="0" t="s">
        <v>56</v>
      </c>
      <c r="AN3086" s="0" t="s">
        <v>56</v>
      </c>
      <c r="AO3086" s="0" t="s">
        <v>70</v>
      </c>
      <c r="AP3086" s="0" t="s">
        <v>70</v>
      </c>
      <c r="AQ3086" s="0" t="s">
        <v>128</v>
      </c>
      <c r="AR3086" s="0" t="n">
        <v>4</v>
      </c>
      <c r="AS3086" s="0" t="n">
        <v>3</v>
      </c>
      <c r="AT3086" s="0" t="s">
        <v>16206</v>
      </c>
      <c r="AU3086" s="0" t="s">
        <v>16206</v>
      </c>
      <c r="AV3086" s="0" t="s">
        <v>836</v>
      </c>
    </row>
    <row r="3087" customFormat="false" ht="15" hidden="false" customHeight="false" outlineLevel="0" collapsed="false">
      <c r="A3087" s="0" t="s">
        <v>16208</v>
      </c>
      <c r="B3087" s="0" t="s">
        <v>7898</v>
      </c>
      <c r="C3087" s="0" t="s">
        <v>16209</v>
      </c>
      <c r="E3087" s="1" t="s">
        <v>16209</v>
      </c>
      <c r="G3087" s="5" t="s">
        <v>16209</v>
      </c>
      <c r="H3087" s="5"/>
      <c r="I3087" s="5"/>
      <c r="J3087" s="5"/>
      <c r="K3087" s="5"/>
      <c r="L3087" s="5"/>
      <c r="M3087" s="5"/>
      <c r="N3087" s="5"/>
      <c r="Q3087" s="0" t="s">
        <v>51</v>
      </c>
      <c r="R3087" s="0" t="s">
        <v>126</v>
      </c>
      <c r="S3087" s="0" t="n">
        <v>3</v>
      </c>
      <c r="X3087" s="0" t="n">
        <v>0</v>
      </c>
      <c r="Y3087" s="0" t="s">
        <v>512</v>
      </c>
      <c r="AD3087" s="0" t="s">
        <v>15641</v>
      </c>
      <c r="AE3087" s="0" t="s">
        <v>16210</v>
      </c>
      <c r="AF3087" s="0" t="s">
        <v>56</v>
      </c>
      <c r="AG3087" s="0" t="s">
        <v>56</v>
      </c>
      <c r="AI3087" s="0" t="n">
        <v>7</v>
      </c>
      <c r="AJ3087" s="0" t="n">
        <v>2016</v>
      </c>
      <c r="AK3087" s="0" t="s">
        <v>56</v>
      </c>
      <c r="AL3087" s="0" t="s">
        <v>56</v>
      </c>
      <c r="AM3087" s="0" t="s">
        <v>56</v>
      </c>
      <c r="AN3087" s="0" t="s">
        <v>56</v>
      </c>
      <c r="AO3087" s="0" t="s">
        <v>70</v>
      </c>
      <c r="AP3087" s="0" t="s">
        <v>70</v>
      </c>
      <c r="AQ3087" s="0" t="s">
        <v>512</v>
      </c>
      <c r="AR3087" s="0" t="n">
        <v>0</v>
      </c>
      <c r="AS3087" s="0" t="n">
        <v>0</v>
      </c>
    </row>
    <row r="3088" customFormat="false" ht="15" hidden="false" customHeight="false" outlineLevel="0" collapsed="false">
      <c r="A3088" s="0" t="s">
        <v>16211</v>
      </c>
      <c r="B3088" s="0" t="s">
        <v>7898</v>
      </c>
      <c r="C3088" s="0" t="s">
        <v>16212</v>
      </c>
      <c r="E3088" s="1" t="s">
        <v>16212</v>
      </c>
      <c r="G3088" s="5" t="s">
        <v>16212</v>
      </c>
      <c r="H3088" s="5"/>
      <c r="I3088" s="5"/>
      <c r="J3088" s="5"/>
      <c r="K3088" s="5"/>
      <c r="L3088" s="5"/>
      <c r="M3088" s="5"/>
      <c r="N3088" s="5"/>
      <c r="O3088" s="0" t="s">
        <v>16212</v>
      </c>
      <c r="P3088" s="0" t="s">
        <v>16213</v>
      </c>
      <c r="Q3088" s="0" t="s">
        <v>51</v>
      </c>
      <c r="R3088" s="0" t="s">
        <v>52</v>
      </c>
      <c r="S3088" s="0" t="n">
        <v>75</v>
      </c>
      <c r="T3088" s="0" t="n">
        <v>1089</v>
      </c>
      <c r="U3088" s="0" t="n">
        <v>1089</v>
      </c>
      <c r="V3088" s="0" t="n">
        <v>6612</v>
      </c>
      <c r="X3088" s="0" t="n">
        <v>1</v>
      </c>
      <c r="Y3088" s="0" t="s">
        <v>128</v>
      </c>
      <c r="Z3088" s="0" t="n">
        <v>1089</v>
      </c>
      <c r="AA3088" s="0" t="s">
        <v>54</v>
      </c>
      <c r="AB3088" s="0" t="s">
        <v>54</v>
      </c>
      <c r="AC3088" s="0" t="n">
        <v>175</v>
      </c>
      <c r="AD3088" s="0" t="s">
        <v>16214</v>
      </c>
      <c r="AE3088" s="0" t="s">
        <v>16215</v>
      </c>
      <c r="AF3088" s="0" t="s">
        <v>56</v>
      </c>
      <c r="AG3088" s="0" t="s">
        <v>56</v>
      </c>
      <c r="AI3088" s="0" t="n">
        <v>175</v>
      </c>
      <c r="AJ3088" s="0" t="n">
        <v>2017</v>
      </c>
      <c r="AK3088" s="0" t="s">
        <v>56</v>
      </c>
      <c r="AL3088" s="0" t="s">
        <v>56</v>
      </c>
      <c r="AM3088" s="0" t="s">
        <v>56</v>
      </c>
      <c r="AN3088" s="0" t="s">
        <v>56</v>
      </c>
      <c r="AO3088" s="0" t="s">
        <v>70</v>
      </c>
      <c r="AP3088" s="0" t="s">
        <v>70</v>
      </c>
      <c r="AQ3088" s="0" t="s">
        <v>128</v>
      </c>
      <c r="AR3088" s="0" t="n">
        <v>579</v>
      </c>
      <c r="AS3088" s="0" t="n">
        <v>591</v>
      </c>
      <c r="AV3088" s="0" t="s">
        <v>836</v>
      </c>
      <c r="AW3088" s="0" t="s">
        <v>16216</v>
      </c>
    </row>
    <row r="3089" customFormat="false" ht="15" hidden="false" customHeight="false" outlineLevel="0" collapsed="false">
      <c r="A3089" s="0" t="s">
        <v>16217</v>
      </c>
      <c r="B3089" s="0" t="s">
        <v>7898</v>
      </c>
      <c r="C3089" s="0" t="s">
        <v>16218</v>
      </c>
      <c r="E3089" s="1" t="s">
        <v>16218</v>
      </c>
      <c r="G3089" s="5" t="s">
        <v>16218</v>
      </c>
      <c r="H3089" s="5" t="s">
        <v>16219</v>
      </c>
      <c r="I3089" s="5"/>
      <c r="J3089" s="5"/>
      <c r="K3089" s="5"/>
      <c r="L3089" s="5"/>
      <c r="M3089" s="5"/>
      <c r="N3089" s="5"/>
      <c r="O3089" s="0" t="s">
        <v>16218</v>
      </c>
      <c r="P3089" s="0" t="s">
        <v>16220</v>
      </c>
      <c r="Q3089" s="0" t="s">
        <v>51</v>
      </c>
      <c r="R3089" s="0" t="s">
        <v>52</v>
      </c>
      <c r="S3089" s="0" t="n">
        <v>175</v>
      </c>
      <c r="T3089" s="0" t="n">
        <v>2599</v>
      </c>
      <c r="U3089" s="0" t="n">
        <v>2599</v>
      </c>
      <c r="V3089" s="0" t="n">
        <v>2229</v>
      </c>
      <c r="X3089" s="0" t="n">
        <v>10</v>
      </c>
      <c r="Y3089" s="0" t="s">
        <v>128</v>
      </c>
      <c r="Z3089" s="0" t="n">
        <v>2599</v>
      </c>
      <c r="AA3089" s="0" t="s">
        <v>54</v>
      </c>
      <c r="AB3089" s="0" t="s">
        <v>54</v>
      </c>
      <c r="AC3089" s="0" t="n">
        <v>1.5</v>
      </c>
      <c r="AD3089" s="0" t="s">
        <v>16221</v>
      </c>
      <c r="AE3089" s="0" t="s">
        <v>16222</v>
      </c>
      <c r="AF3089" s="0" t="s">
        <v>56</v>
      </c>
      <c r="AG3089" s="0" t="s">
        <v>56</v>
      </c>
      <c r="AI3089" s="0" t="n">
        <v>1.5</v>
      </c>
      <c r="AJ3089" s="0" t="n">
        <v>2016</v>
      </c>
      <c r="AK3089" s="0" t="s">
        <v>56</v>
      </c>
      <c r="AL3089" s="0" t="s">
        <v>56</v>
      </c>
      <c r="AM3089" s="0" t="s">
        <v>56</v>
      </c>
      <c r="AN3089" s="0" t="s">
        <v>56</v>
      </c>
      <c r="AO3089" s="0" t="s">
        <v>70</v>
      </c>
      <c r="AP3089" s="0" t="s">
        <v>70</v>
      </c>
      <c r="AQ3089" s="0" t="s">
        <v>128</v>
      </c>
      <c r="AR3089" s="0" t="n">
        <v>3</v>
      </c>
      <c r="AS3089" s="0" t="n">
        <v>2</v>
      </c>
      <c r="AT3089" s="0" t="s">
        <v>16223</v>
      </c>
      <c r="AV3089" s="0" t="s">
        <v>836</v>
      </c>
      <c r="AW3089" s="0" t="s">
        <v>16224</v>
      </c>
    </row>
    <row r="3090" customFormat="false" ht="15" hidden="false" customHeight="false" outlineLevel="0" collapsed="false">
      <c r="A3090" s="0" t="s">
        <v>16225</v>
      </c>
      <c r="B3090" s="0" t="s">
        <v>7898</v>
      </c>
      <c r="C3090" s="0" t="s">
        <v>16226</v>
      </c>
      <c r="E3090" s="1" t="s">
        <v>16226</v>
      </c>
      <c r="G3090" s="5" t="s">
        <v>16226</v>
      </c>
      <c r="H3090" s="5" t="s">
        <v>16227</v>
      </c>
      <c r="I3090" s="5"/>
      <c r="J3090" s="5"/>
      <c r="K3090" s="5"/>
      <c r="L3090" s="5"/>
      <c r="M3090" s="5"/>
      <c r="N3090" s="5"/>
      <c r="O3090" s="0" t="s">
        <v>16228</v>
      </c>
      <c r="P3090" s="0" t="s">
        <v>16229</v>
      </c>
      <c r="Q3090" s="0" t="s">
        <v>51</v>
      </c>
      <c r="R3090" s="0" t="s">
        <v>52</v>
      </c>
      <c r="S3090" s="0" t="n">
        <v>3</v>
      </c>
      <c r="T3090" s="0" t="n">
        <v>2640</v>
      </c>
      <c r="U3090" s="0" t="n">
        <v>2640</v>
      </c>
      <c r="V3090" s="0" t="n">
        <v>4743</v>
      </c>
      <c r="X3090" s="0" t="n">
        <v>227</v>
      </c>
      <c r="Y3090" s="0" t="s">
        <v>67</v>
      </c>
      <c r="Z3090" s="0" t="s">
        <v>120</v>
      </c>
      <c r="AA3090" s="0" t="s">
        <v>694</v>
      </c>
      <c r="AB3090" s="0" t="s">
        <v>56</v>
      </c>
      <c r="AC3090" s="0" t="s">
        <v>120</v>
      </c>
      <c r="AD3090" s="0" t="s">
        <v>15740</v>
      </c>
      <c r="AE3090" s="0" t="s">
        <v>16230</v>
      </c>
      <c r="AF3090" s="0" t="s">
        <v>56</v>
      </c>
      <c r="AG3090" s="0" t="s">
        <v>56</v>
      </c>
      <c r="AI3090" s="0" t="n">
        <v>17.5</v>
      </c>
      <c r="AJ3090" s="0" t="n">
        <v>2016</v>
      </c>
      <c r="AK3090" s="0" t="s">
        <v>56</v>
      </c>
      <c r="AL3090" s="0" t="s">
        <v>56</v>
      </c>
      <c r="AM3090" s="0" t="s">
        <v>56</v>
      </c>
      <c r="AN3090" s="0" t="s">
        <v>56</v>
      </c>
      <c r="AO3090" s="0" t="s">
        <v>70</v>
      </c>
      <c r="AP3090" s="0" t="s">
        <v>70</v>
      </c>
      <c r="AQ3090" s="0" t="s">
        <v>67</v>
      </c>
      <c r="AR3090" s="0" t="n">
        <v>25</v>
      </c>
      <c r="AS3090" s="0" t="n">
        <v>17</v>
      </c>
      <c r="AV3090" s="0" t="s">
        <v>836</v>
      </c>
    </row>
    <row r="3091" customFormat="false" ht="15" hidden="false" customHeight="false" outlineLevel="0" collapsed="false">
      <c r="A3091" s="0" t="s">
        <v>16231</v>
      </c>
      <c r="B3091" s="0" t="s">
        <v>7898</v>
      </c>
      <c r="C3091" s="0" t="s">
        <v>16232</v>
      </c>
      <c r="E3091" s="1" t="s">
        <v>16232</v>
      </c>
      <c r="G3091" s="5" t="s">
        <v>16232</v>
      </c>
      <c r="H3091" s="5" t="s">
        <v>16233</v>
      </c>
      <c r="I3091" s="5" t="s">
        <v>16234</v>
      </c>
      <c r="J3091" s="5" t="s">
        <v>16235</v>
      </c>
      <c r="K3091" s="5"/>
      <c r="L3091" s="5"/>
      <c r="M3091" s="5"/>
      <c r="N3091" s="5"/>
      <c r="Q3091" s="0" t="s">
        <v>51</v>
      </c>
      <c r="R3091" s="0" t="s">
        <v>126</v>
      </c>
      <c r="S3091" s="0" t="n">
        <v>3</v>
      </c>
      <c r="T3091" s="0" t="n">
        <v>5829</v>
      </c>
      <c r="U3091" s="0" t="n">
        <v>5829</v>
      </c>
      <c r="V3091" s="0" t="n">
        <v>6201</v>
      </c>
      <c r="X3091" s="0" t="n">
        <v>0</v>
      </c>
      <c r="Y3091" s="0" t="s">
        <v>512</v>
      </c>
      <c r="AD3091" s="0" t="s">
        <v>16236</v>
      </c>
      <c r="AE3091" s="0" t="s">
        <v>16237</v>
      </c>
      <c r="AF3091" s="0" t="s">
        <v>56</v>
      </c>
      <c r="AG3091" s="0" t="s">
        <v>56</v>
      </c>
      <c r="AI3091" s="0" t="n">
        <v>35</v>
      </c>
      <c r="AJ3091" s="0" t="n">
        <v>2016</v>
      </c>
      <c r="AK3091" s="0" t="s">
        <v>56</v>
      </c>
      <c r="AL3091" s="0" t="s">
        <v>56</v>
      </c>
      <c r="AM3091" s="0" t="s">
        <v>56</v>
      </c>
      <c r="AN3091" s="0" t="s">
        <v>56</v>
      </c>
      <c r="AO3091" s="0" t="s">
        <v>70</v>
      </c>
      <c r="AP3091" s="0" t="s">
        <v>70</v>
      </c>
      <c r="AQ3091" s="0" t="s">
        <v>512</v>
      </c>
      <c r="AR3091" s="0" t="n">
        <v>0</v>
      </c>
      <c r="AS3091" s="0" t="n">
        <v>0</v>
      </c>
    </row>
    <row r="3092" customFormat="false" ht="15" hidden="false" customHeight="false" outlineLevel="0" collapsed="false">
      <c r="A3092" s="0" t="s">
        <v>16238</v>
      </c>
      <c r="B3092" s="0" t="s">
        <v>7898</v>
      </c>
      <c r="C3092" s="0" t="s">
        <v>16239</v>
      </c>
      <c r="E3092" s="1" t="s">
        <v>16239</v>
      </c>
      <c r="G3092" s="5" t="s">
        <v>16239</v>
      </c>
      <c r="H3092" s="5"/>
      <c r="I3092" s="5"/>
      <c r="J3092" s="5"/>
      <c r="K3092" s="5"/>
      <c r="L3092" s="5"/>
      <c r="M3092" s="5"/>
      <c r="N3092" s="5"/>
      <c r="O3092" s="0" t="s">
        <v>16240</v>
      </c>
      <c r="P3092" s="0" t="s">
        <v>16241</v>
      </c>
      <c r="Q3092" s="0" t="s">
        <v>51</v>
      </c>
      <c r="R3092" s="0" t="s">
        <v>52</v>
      </c>
      <c r="S3092" s="0" t="n">
        <v>7.5</v>
      </c>
      <c r="T3092" s="0" t="n">
        <v>2311</v>
      </c>
      <c r="U3092" s="0" t="n">
        <v>2311</v>
      </c>
      <c r="V3092" s="0" t="n">
        <v>4778</v>
      </c>
      <c r="X3092" s="0" t="n">
        <v>323</v>
      </c>
      <c r="Y3092" s="0" t="s">
        <v>67</v>
      </c>
      <c r="AA3092" s="0" t="s">
        <v>54</v>
      </c>
      <c r="AB3092" s="0" t="s">
        <v>54</v>
      </c>
      <c r="AD3092" s="0" t="s">
        <v>16242</v>
      </c>
      <c r="AE3092" s="0" t="s">
        <v>16243</v>
      </c>
      <c r="AF3092" s="0" t="s">
        <v>56</v>
      </c>
      <c r="AG3092" s="0" t="s">
        <v>56</v>
      </c>
      <c r="AI3092" s="0" t="n">
        <v>17.5</v>
      </c>
      <c r="AJ3092" s="0" t="n">
        <v>2016</v>
      </c>
      <c r="AK3092" s="0" t="s">
        <v>56</v>
      </c>
      <c r="AL3092" s="0" t="s">
        <v>56</v>
      </c>
      <c r="AM3092" s="0" t="s">
        <v>56</v>
      </c>
      <c r="AN3092" s="0" t="s">
        <v>56</v>
      </c>
      <c r="AO3092" s="0" t="s">
        <v>70</v>
      </c>
      <c r="AP3092" s="0" t="s">
        <v>70</v>
      </c>
      <c r="AQ3092" s="0" t="s">
        <v>67</v>
      </c>
      <c r="AR3092" s="0" t="n">
        <v>94</v>
      </c>
      <c r="AS3092" s="0" t="n">
        <v>21</v>
      </c>
      <c r="AT3092" s="0" t="s">
        <v>836</v>
      </c>
      <c r="AV3092" s="0" t="s">
        <v>836</v>
      </c>
      <c r="AW3092" s="0" t="s">
        <v>16244</v>
      </c>
    </row>
    <row r="3093" customFormat="false" ht="15" hidden="false" customHeight="false" outlineLevel="0" collapsed="false">
      <c r="A3093" s="0" t="s">
        <v>16245</v>
      </c>
      <c r="B3093" s="0" t="s">
        <v>7898</v>
      </c>
      <c r="C3093" s="0" t="s">
        <v>16246</v>
      </c>
      <c r="E3093" s="1" t="s">
        <v>16246</v>
      </c>
      <c r="G3093" s="5" t="s">
        <v>16246</v>
      </c>
      <c r="H3093" s="5" t="s">
        <v>16247</v>
      </c>
      <c r="I3093" s="5"/>
      <c r="J3093" s="5"/>
      <c r="K3093" s="5"/>
      <c r="L3093" s="5"/>
      <c r="M3093" s="5"/>
      <c r="N3093" s="5"/>
      <c r="Q3093" s="0" t="s">
        <v>51</v>
      </c>
      <c r="R3093" s="0" t="s">
        <v>539</v>
      </c>
      <c r="S3093" s="0" t="n">
        <v>0</v>
      </c>
      <c r="T3093" s="0" t="n">
        <v>7211</v>
      </c>
      <c r="U3093" s="0" t="n">
        <v>7211</v>
      </c>
      <c r="X3093" s="0" t="n">
        <v>0</v>
      </c>
      <c r="Y3093" s="0" t="s">
        <v>512</v>
      </c>
      <c r="AD3093" s="0" t="s">
        <v>16248</v>
      </c>
      <c r="AE3093" s="0" t="s">
        <v>16249</v>
      </c>
      <c r="AF3093" s="0" t="s">
        <v>56</v>
      </c>
      <c r="AG3093" s="0" t="s">
        <v>56</v>
      </c>
      <c r="AI3093" s="0" t="n">
        <v>1</v>
      </c>
      <c r="AJ3093" s="0" t="n">
        <v>2016</v>
      </c>
      <c r="AK3093" s="0" t="s">
        <v>56</v>
      </c>
      <c r="AL3093" s="0" t="s">
        <v>56</v>
      </c>
      <c r="AM3093" s="0" t="s">
        <v>56</v>
      </c>
      <c r="AN3093" s="0" t="s">
        <v>56</v>
      </c>
      <c r="AO3093" s="0" t="s">
        <v>70</v>
      </c>
      <c r="AP3093" s="0" t="s">
        <v>70</v>
      </c>
      <c r="AQ3093" s="0" t="s">
        <v>512</v>
      </c>
      <c r="AR3093" s="0" t="n">
        <v>0</v>
      </c>
      <c r="AS3093" s="0" t="n">
        <v>0</v>
      </c>
    </row>
    <row r="3094" customFormat="false" ht="15" hidden="false" customHeight="false" outlineLevel="0" collapsed="false">
      <c r="A3094" s="0" t="s">
        <v>16250</v>
      </c>
      <c r="B3094" s="0" t="s">
        <v>7898</v>
      </c>
      <c r="C3094" s="0" t="s">
        <v>16251</v>
      </c>
      <c r="E3094" s="1" t="s">
        <v>16251</v>
      </c>
      <c r="G3094" s="5" t="s">
        <v>16251</v>
      </c>
      <c r="H3094" s="5" t="s">
        <v>16252</v>
      </c>
      <c r="I3094" s="5"/>
      <c r="J3094" s="5"/>
      <c r="K3094" s="5"/>
      <c r="L3094" s="5"/>
      <c r="M3094" s="5"/>
      <c r="N3094" s="5"/>
      <c r="O3094" s="0" t="s">
        <v>16251</v>
      </c>
      <c r="P3094" s="0" t="s">
        <v>16253</v>
      </c>
      <c r="Q3094" s="0" t="s">
        <v>51</v>
      </c>
      <c r="R3094" s="0" t="s">
        <v>52</v>
      </c>
      <c r="S3094" s="0" t="n">
        <v>350</v>
      </c>
      <c r="T3094" s="0" t="n">
        <v>2825</v>
      </c>
      <c r="U3094" s="0" t="n">
        <v>2825</v>
      </c>
      <c r="X3094" s="0" t="n">
        <v>22</v>
      </c>
      <c r="Y3094" s="0" t="s">
        <v>128</v>
      </c>
      <c r="Z3094" s="0" t="n">
        <v>2825</v>
      </c>
      <c r="AA3094" s="0" t="s">
        <v>54</v>
      </c>
      <c r="AB3094" s="0" t="s">
        <v>54</v>
      </c>
      <c r="AC3094" s="0" t="n">
        <v>750</v>
      </c>
      <c r="AD3094" s="0" t="s">
        <v>16254</v>
      </c>
      <c r="AE3094" s="0" t="s">
        <v>16255</v>
      </c>
      <c r="AF3094" s="0" t="s">
        <v>56</v>
      </c>
      <c r="AG3094" s="0" t="s">
        <v>56</v>
      </c>
      <c r="AI3094" s="0" t="n">
        <v>750</v>
      </c>
      <c r="AJ3094" s="0" t="n">
        <v>2016</v>
      </c>
      <c r="AK3094" s="0" t="s">
        <v>56</v>
      </c>
      <c r="AL3094" s="0" t="s">
        <v>56</v>
      </c>
      <c r="AM3094" s="0" t="s">
        <v>56</v>
      </c>
      <c r="AN3094" s="0" t="s">
        <v>56</v>
      </c>
      <c r="AO3094" s="0" t="s">
        <v>70</v>
      </c>
      <c r="AP3094" s="0" t="s">
        <v>70</v>
      </c>
      <c r="AQ3094" s="0" t="s">
        <v>128</v>
      </c>
      <c r="AR3094" s="0" t="n">
        <v>15</v>
      </c>
      <c r="AS3094" s="0" t="n">
        <v>14</v>
      </c>
      <c r="AV3094" s="0" t="s">
        <v>836</v>
      </c>
    </row>
    <row r="3095" customFormat="false" ht="15" hidden="false" customHeight="false" outlineLevel="0" collapsed="false">
      <c r="A3095" s="0" t="s">
        <v>16256</v>
      </c>
      <c r="B3095" s="0" t="s">
        <v>7898</v>
      </c>
      <c r="C3095" s="0" t="s">
        <v>16257</v>
      </c>
      <c r="E3095" s="1" t="s">
        <v>16257</v>
      </c>
      <c r="G3095" s="5" t="s">
        <v>16257</v>
      </c>
      <c r="H3095" s="5"/>
      <c r="I3095" s="5"/>
      <c r="J3095" s="5"/>
      <c r="K3095" s="5"/>
      <c r="L3095" s="5"/>
      <c r="M3095" s="5"/>
      <c r="N3095" s="5"/>
      <c r="O3095" s="0" t="s">
        <v>16257</v>
      </c>
      <c r="P3095" s="0" t="s">
        <v>16258</v>
      </c>
      <c r="Q3095" s="0" t="s">
        <v>51</v>
      </c>
      <c r="R3095" s="0" t="s">
        <v>119</v>
      </c>
      <c r="S3095" s="0" t="n">
        <v>63</v>
      </c>
      <c r="T3095" s="0" t="n">
        <v>7211</v>
      </c>
      <c r="U3095" s="0" t="n">
        <v>7211</v>
      </c>
      <c r="V3095" s="0" t="n">
        <v>2030</v>
      </c>
      <c r="X3095" s="0" t="n">
        <v>5</v>
      </c>
      <c r="Y3095" s="0" t="s">
        <v>53</v>
      </c>
      <c r="Z3095" s="0" t="n">
        <v>7211</v>
      </c>
      <c r="AA3095" s="0" t="s">
        <v>54</v>
      </c>
      <c r="AB3095" s="0" t="s">
        <v>54</v>
      </c>
      <c r="AC3095" s="0" t="n">
        <v>375</v>
      </c>
      <c r="AD3095" s="0" t="s">
        <v>16259</v>
      </c>
      <c r="AE3095" s="0" t="s">
        <v>16260</v>
      </c>
      <c r="AF3095" s="0" t="s">
        <v>56</v>
      </c>
      <c r="AG3095" s="0" t="s">
        <v>56</v>
      </c>
      <c r="AI3095" s="0" t="n">
        <v>375</v>
      </c>
      <c r="AJ3095" s="0" t="n">
        <v>2016</v>
      </c>
      <c r="AK3095" s="0" t="s">
        <v>56</v>
      </c>
      <c r="AL3095" s="0" t="s">
        <v>56</v>
      </c>
      <c r="AM3095" s="0" t="s">
        <v>56</v>
      </c>
      <c r="AN3095" s="0" t="s">
        <v>56</v>
      </c>
      <c r="AO3095" s="0" t="s">
        <v>70</v>
      </c>
      <c r="AP3095" s="0" t="s">
        <v>70</v>
      </c>
      <c r="AQ3095" s="0" t="s">
        <v>53</v>
      </c>
      <c r="AR3095" s="0" t="n">
        <v>3</v>
      </c>
      <c r="AS3095" s="0" t="n">
        <v>2</v>
      </c>
      <c r="AT3095" s="0" t="s">
        <v>16261</v>
      </c>
      <c r="AV3095" s="0" t="s">
        <v>836</v>
      </c>
    </row>
    <row r="3096" customFormat="false" ht="15" hidden="false" customHeight="false" outlineLevel="0" collapsed="false">
      <c r="A3096" s="0" t="s">
        <v>16262</v>
      </c>
      <c r="B3096" s="0" t="s">
        <v>7898</v>
      </c>
      <c r="C3096" s="0" t="s">
        <v>16263</v>
      </c>
      <c r="E3096" s="1" t="s">
        <v>16263</v>
      </c>
      <c r="G3096" s="5" t="s">
        <v>16263</v>
      </c>
      <c r="H3096" s="5"/>
      <c r="I3096" s="5"/>
      <c r="J3096" s="5"/>
      <c r="K3096" s="5"/>
      <c r="L3096" s="5"/>
      <c r="M3096" s="5"/>
      <c r="N3096" s="5"/>
      <c r="O3096" s="0" t="s">
        <v>16263</v>
      </c>
      <c r="P3096" s="0" t="s">
        <v>16264</v>
      </c>
      <c r="Q3096" s="0" t="s">
        <v>51</v>
      </c>
      <c r="R3096" s="0" t="s">
        <v>119</v>
      </c>
      <c r="S3096" s="0" t="n">
        <v>8</v>
      </c>
      <c r="T3096" s="0" t="n">
        <v>2573</v>
      </c>
      <c r="U3096" s="0" t="n">
        <v>2573</v>
      </c>
      <c r="V3096" s="0" t="n">
        <v>3299</v>
      </c>
      <c r="X3096" s="0" t="n">
        <v>2</v>
      </c>
      <c r="Y3096" s="0" t="s">
        <v>128</v>
      </c>
      <c r="Z3096" s="0" t="n">
        <v>2573</v>
      </c>
      <c r="AA3096" s="0" t="s">
        <v>54</v>
      </c>
      <c r="AB3096" s="0" t="s">
        <v>54</v>
      </c>
      <c r="AC3096" s="0" t="n">
        <v>375</v>
      </c>
      <c r="AD3096" s="0" t="s">
        <v>16242</v>
      </c>
      <c r="AE3096" s="0" t="s">
        <v>16265</v>
      </c>
      <c r="AF3096" s="0" t="s">
        <v>56</v>
      </c>
      <c r="AG3096" s="0" t="s">
        <v>56</v>
      </c>
      <c r="AI3096" s="0" t="n">
        <v>375</v>
      </c>
      <c r="AJ3096" s="0" t="n">
        <v>2016</v>
      </c>
      <c r="AK3096" s="0" t="s">
        <v>56</v>
      </c>
      <c r="AL3096" s="0" t="s">
        <v>56</v>
      </c>
      <c r="AM3096" s="0" t="s">
        <v>56</v>
      </c>
      <c r="AN3096" s="0" t="s">
        <v>56</v>
      </c>
      <c r="AO3096" s="0" t="s">
        <v>70</v>
      </c>
      <c r="AP3096" s="0" t="s">
        <v>70</v>
      </c>
      <c r="AQ3096" s="0" t="s">
        <v>128</v>
      </c>
      <c r="AR3096" s="0" t="n">
        <v>3</v>
      </c>
      <c r="AS3096" s="0" t="n">
        <v>2</v>
      </c>
      <c r="AT3096" s="0" t="s">
        <v>16266</v>
      </c>
      <c r="AV3096" s="0" t="s">
        <v>836</v>
      </c>
    </row>
    <row r="3097" customFormat="false" ht="15" hidden="false" customHeight="false" outlineLevel="0" collapsed="false">
      <c r="A3097" s="0" t="s">
        <v>16267</v>
      </c>
      <c r="B3097" s="0" t="s">
        <v>7898</v>
      </c>
      <c r="C3097" s="0" t="s">
        <v>16268</v>
      </c>
      <c r="E3097" s="1" t="s">
        <v>16268</v>
      </c>
      <c r="G3097" s="5" t="s">
        <v>16268</v>
      </c>
      <c r="H3097" s="5"/>
      <c r="I3097" s="5"/>
      <c r="J3097" s="5"/>
      <c r="K3097" s="5"/>
      <c r="L3097" s="5"/>
      <c r="M3097" s="5"/>
      <c r="N3097" s="5"/>
      <c r="O3097" s="0" t="s">
        <v>16268</v>
      </c>
      <c r="P3097" s="0" t="s">
        <v>16269</v>
      </c>
      <c r="Q3097" s="0" t="s">
        <v>51</v>
      </c>
      <c r="R3097" s="0" t="s">
        <v>52</v>
      </c>
      <c r="S3097" s="0" t="n">
        <v>3</v>
      </c>
      <c r="T3097" s="0" t="n">
        <v>7022</v>
      </c>
      <c r="U3097" s="0" t="n">
        <v>7022</v>
      </c>
      <c r="V3097" s="0" t="n">
        <v>7490</v>
      </c>
      <c r="X3097" s="0" t="n">
        <v>67</v>
      </c>
      <c r="Y3097" s="0" t="s">
        <v>128</v>
      </c>
      <c r="Z3097" s="0" t="n">
        <v>7022</v>
      </c>
      <c r="AA3097" s="0" t="s">
        <v>54</v>
      </c>
      <c r="AB3097" s="0" t="s">
        <v>54</v>
      </c>
      <c r="AC3097" s="0" t="n">
        <v>3.5</v>
      </c>
      <c r="AD3097" s="0" t="s">
        <v>15602</v>
      </c>
      <c r="AE3097" s="0" t="s">
        <v>16270</v>
      </c>
      <c r="AF3097" s="0" t="s">
        <v>56</v>
      </c>
      <c r="AG3097" s="0" t="s">
        <v>56</v>
      </c>
      <c r="AI3097" s="0" t="n">
        <v>3.5</v>
      </c>
      <c r="AJ3097" s="0" t="n">
        <v>2016</v>
      </c>
      <c r="AK3097" s="0" t="s">
        <v>56</v>
      </c>
      <c r="AL3097" s="0" t="s">
        <v>56</v>
      </c>
      <c r="AM3097" s="0" t="s">
        <v>56</v>
      </c>
      <c r="AN3097" s="0" t="s">
        <v>56</v>
      </c>
      <c r="AO3097" s="0" t="s">
        <v>70</v>
      </c>
      <c r="AP3097" s="0" t="s">
        <v>70</v>
      </c>
      <c r="AQ3097" s="0" t="s">
        <v>128</v>
      </c>
      <c r="AR3097" s="0" t="n">
        <v>22</v>
      </c>
      <c r="AS3097" s="0" t="n">
        <v>21</v>
      </c>
      <c r="AV3097" s="0" t="s">
        <v>836</v>
      </c>
    </row>
    <row r="3098" customFormat="false" ht="15" hidden="false" customHeight="false" outlineLevel="0" collapsed="false">
      <c r="A3098" s="0" t="s">
        <v>16271</v>
      </c>
      <c r="B3098" s="0" t="s">
        <v>7898</v>
      </c>
      <c r="C3098" s="0" t="s">
        <v>16272</v>
      </c>
      <c r="E3098" s="1" t="s">
        <v>16272</v>
      </c>
      <c r="G3098" s="5" t="s">
        <v>16272</v>
      </c>
      <c r="H3098" s="5"/>
      <c r="I3098" s="5"/>
      <c r="J3098" s="5"/>
      <c r="K3098" s="5"/>
      <c r="L3098" s="5"/>
      <c r="M3098" s="5"/>
      <c r="N3098" s="5"/>
      <c r="O3098" s="0" t="s">
        <v>16273</v>
      </c>
      <c r="P3098" s="0" t="s">
        <v>16274</v>
      </c>
      <c r="Q3098" s="0" t="s">
        <v>51</v>
      </c>
      <c r="R3098" s="0" t="s">
        <v>52</v>
      </c>
      <c r="S3098" s="0" t="n">
        <v>350</v>
      </c>
      <c r="T3098" s="0" t="n">
        <v>2899</v>
      </c>
      <c r="U3098" s="0" t="n">
        <v>2899</v>
      </c>
      <c r="V3098" s="0" t="n">
        <v>2829</v>
      </c>
      <c r="X3098" s="0" t="n">
        <v>54</v>
      </c>
      <c r="Y3098" s="0" t="s">
        <v>67</v>
      </c>
      <c r="Z3098" s="0" t="s">
        <v>120</v>
      </c>
      <c r="AA3098" s="0" t="s">
        <v>694</v>
      </c>
      <c r="AB3098" s="0" t="s">
        <v>56</v>
      </c>
      <c r="AC3098" s="0" t="s">
        <v>120</v>
      </c>
      <c r="AD3098" s="0" t="s">
        <v>16275</v>
      </c>
      <c r="AE3098" s="0" t="s">
        <v>16276</v>
      </c>
      <c r="AF3098" s="0" t="s">
        <v>56</v>
      </c>
      <c r="AG3098" s="0" t="s">
        <v>56</v>
      </c>
      <c r="AI3098" s="0" t="n">
        <v>1.5</v>
      </c>
      <c r="AJ3098" s="0" t="n">
        <v>2016</v>
      </c>
      <c r="AK3098" s="0" t="s">
        <v>56</v>
      </c>
      <c r="AL3098" s="0" t="s">
        <v>56</v>
      </c>
      <c r="AM3098" s="0" t="n">
        <v>0</v>
      </c>
      <c r="AN3098" s="0" t="n">
        <v>0</v>
      </c>
      <c r="AO3098" s="0" t="s">
        <v>13210</v>
      </c>
      <c r="AP3098" s="0" t="s">
        <v>58</v>
      </c>
      <c r="AQ3098" s="0" t="s">
        <v>67</v>
      </c>
      <c r="AR3098" s="0" t="n">
        <v>30</v>
      </c>
      <c r="AS3098" s="0" t="n">
        <v>23</v>
      </c>
      <c r="AT3098" s="0" t="s">
        <v>16275</v>
      </c>
      <c r="AU3098" s="0" t="s">
        <v>16275</v>
      </c>
      <c r="AV3098" s="0" t="s">
        <v>836</v>
      </c>
    </row>
    <row r="3099" customFormat="false" ht="15" hidden="false" customHeight="false" outlineLevel="0" collapsed="false">
      <c r="A3099" s="0" t="s">
        <v>16277</v>
      </c>
      <c r="B3099" s="0" t="s">
        <v>7898</v>
      </c>
      <c r="C3099" s="0" t="s">
        <v>16278</v>
      </c>
      <c r="E3099" s="1" t="s">
        <v>16278</v>
      </c>
      <c r="G3099" s="5" t="s">
        <v>16278</v>
      </c>
      <c r="H3099" s="5" t="s">
        <v>16279</v>
      </c>
      <c r="I3099" s="5"/>
      <c r="J3099" s="5"/>
      <c r="K3099" s="5"/>
      <c r="L3099" s="5"/>
      <c r="M3099" s="5"/>
      <c r="N3099" s="5"/>
      <c r="O3099" s="0" t="s">
        <v>16280</v>
      </c>
      <c r="P3099" s="0" t="s">
        <v>16281</v>
      </c>
      <c r="Q3099" s="0" t="s">
        <v>718</v>
      </c>
      <c r="R3099" s="0" t="s">
        <v>539</v>
      </c>
      <c r="S3099" s="0" t="s">
        <v>56</v>
      </c>
      <c r="T3099" s="0" t="n">
        <v>6619</v>
      </c>
      <c r="U3099" s="0" t="n">
        <v>6619</v>
      </c>
      <c r="V3099" s="0" t="n">
        <v>6612</v>
      </c>
      <c r="X3099" s="0" t="n">
        <v>5</v>
      </c>
      <c r="Y3099" s="0" t="s">
        <v>67</v>
      </c>
      <c r="Z3099" s="0" t="n">
        <v>6619</v>
      </c>
      <c r="AA3099" s="0" t="s">
        <v>1178</v>
      </c>
      <c r="AB3099" s="0" t="s">
        <v>56</v>
      </c>
      <c r="AC3099" s="0" t="n">
        <v>35</v>
      </c>
      <c r="AD3099" s="0" t="s">
        <v>16282</v>
      </c>
      <c r="AE3099" s="0" t="s">
        <v>16283</v>
      </c>
      <c r="AF3099" s="0" t="s">
        <v>56</v>
      </c>
      <c r="AG3099" s="0" t="s">
        <v>56</v>
      </c>
      <c r="AI3099" s="0" t="s">
        <v>56</v>
      </c>
      <c r="AK3099" s="0" t="s">
        <v>56</v>
      </c>
      <c r="AL3099" s="0" t="s">
        <v>56</v>
      </c>
      <c r="AM3099" s="0" t="s">
        <v>56</v>
      </c>
      <c r="AN3099" s="0" t="s">
        <v>56</v>
      </c>
      <c r="AO3099" s="0" t="s">
        <v>70</v>
      </c>
      <c r="AP3099" s="0" t="s">
        <v>70</v>
      </c>
      <c r="AQ3099" s="0" t="s">
        <v>67</v>
      </c>
      <c r="AR3099" s="0" t="n">
        <v>6</v>
      </c>
      <c r="AS3099" s="0" t="n">
        <v>3</v>
      </c>
      <c r="AV3099" s="0" t="s">
        <v>836</v>
      </c>
    </row>
    <row r="3100" customFormat="false" ht="15" hidden="false" customHeight="false" outlineLevel="0" collapsed="false">
      <c r="A3100" s="0" t="s">
        <v>16284</v>
      </c>
      <c r="B3100" s="0" t="s">
        <v>7898</v>
      </c>
      <c r="C3100" s="0" t="s">
        <v>16285</v>
      </c>
      <c r="E3100" s="1" t="s">
        <v>16285</v>
      </c>
      <c r="G3100" s="5" t="s">
        <v>16285</v>
      </c>
      <c r="H3100" s="5" t="s">
        <v>16286</v>
      </c>
      <c r="I3100" s="5" t="s">
        <v>16287</v>
      </c>
      <c r="J3100" s="5"/>
      <c r="K3100" s="5"/>
      <c r="L3100" s="5"/>
      <c r="M3100" s="5"/>
      <c r="N3100" s="5"/>
      <c r="O3100" s="0" t="s">
        <v>16285</v>
      </c>
      <c r="P3100" s="0" t="s">
        <v>16288</v>
      </c>
      <c r="Q3100" s="0" t="s">
        <v>51</v>
      </c>
      <c r="R3100" s="0" t="s">
        <v>126</v>
      </c>
      <c r="S3100" s="0" t="n">
        <v>3</v>
      </c>
      <c r="X3100" s="0" t="n">
        <v>5</v>
      </c>
      <c r="Y3100" s="0" t="s">
        <v>128</v>
      </c>
      <c r="AA3100" s="0" t="s">
        <v>54</v>
      </c>
      <c r="AB3100" s="0" t="s">
        <v>54</v>
      </c>
      <c r="AC3100" s="0" t="n">
        <v>35</v>
      </c>
      <c r="AD3100" s="0" t="s">
        <v>16289</v>
      </c>
      <c r="AE3100" s="0" t="s">
        <v>16290</v>
      </c>
      <c r="AF3100" s="0" t="s">
        <v>56</v>
      </c>
      <c r="AG3100" s="0" t="s">
        <v>56</v>
      </c>
      <c r="AI3100" s="0" t="n">
        <v>35</v>
      </c>
      <c r="AJ3100" s="0" t="n">
        <v>2016</v>
      </c>
      <c r="AK3100" s="0" t="s">
        <v>56</v>
      </c>
      <c r="AL3100" s="0" t="s">
        <v>56</v>
      </c>
      <c r="AM3100" s="0" t="s">
        <v>56</v>
      </c>
      <c r="AN3100" s="0" t="s">
        <v>56</v>
      </c>
      <c r="AO3100" s="0" t="s">
        <v>70</v>
      </c>
      <c r="AP3100" s="0" t="s">
        <v>70</v>
      </c>
      <c r="AQ3100" s="0" t="s">
        <v>128</v>
      </c>
      <c r="AR3100" s="0" t="n">
        <v>3</v>
      </c>
      <c r="AS3100" s="0" t="n">
        <v>2</v>
      </c>
      <c r="AV3100" s="0" t="s">
        <v>836</v>
      </c>
    </row>
    <row r="3101" customFormat="false" ht="15" hidden="false" customHeight="false" outlineLevel="0" collapsed="false">
      <c r="A3101" s="0" t="s">
        <v>16291</v>
      </c>
      <c r="B3101" s="0" t="s">
        <v>7898</v>
      </c>
      <c r="C3101" s="0" t="s">
        <v>16292</v>
      </c>
      <c r="E3101" s="1" t="s">
        <v>16292</v>
      </c>
      <c r="G3101" s="5" t="s">
        <v>16292</v>
      </c>
      <c r="H3101" s="5" t="s">
        <v>16293</v>
      </c>
      <c r="I3101" s="5" t="s">
        <v>16294</v>
      </c>
      <c r="J3101" s="5"/>
      <c r="K3101" s="5"/>
      <c r="L3101" s="5"/>
      <c r="M3101" s="5"/>
      <c r="N3101" s="5"/>
      <c r="Q3101" s="0" t="s">
        <v>51</v>
      </c>
      <c r="R3101" s="0" t="s">
        <v>126</v>
      </c>
      <c r="S3101" s="0" t="n">
        <v>3</v>
      </c>
      <c r="X3101" s="0" t="n">
        <v>1</v>
      </c>
      <c r="Y3101" s="0" t="s">
        <v>512</v>
      </c>
      <c r="AD3101" s="0" t="s">
        <v>16191</v>
      </c>
      <c r="AE3101" s="0" t="s">
        <v>16295</v>
      </c>
      <c r="AF3101" s="0" t="s">
        <v>56</v>
      </c>
      <c r="AG3101" s="0" t="s">
        <v>56</v>
      </c>
      <c r="AI3101" s="0" t="n">
        <v>15</v>
      </c>
      <c r="AJ3101" s="0" t="n">
        <v>2016</v>
      </c>
      <c r="AK3101" s="0" t="s">
        <v>56</v>
      </c>
      <c r="AL3101" s="0" t="s">
        <v>56</v>
      </c>
      <c r="AM3101" s="0" t="s">
        <v>56</v>
      </c>
      <c r="AN3101" s="0" t="s">
        <v>56</v>
      </c>
      <c r="AO3101" s="0" t="s">
        <v>70</v>
      </c>
      <c r="AP3101" s="0" t="s">
        <v>70</v>
      </c>
      <c r="AQ3101" s="0" t="s">
        <v>512</v>
      </c>
      <c r="AR3101" s="0" t="n">
        <v>0</v>
      </c>
      <c r="AS3101" s="0" t="n">
        <v>0</v>
      </c>
    </row>
    <row r="3102" customFormat="false" ht="15" hidden="false" customHeight="false" outlineLevel="0" collapsed="false">
      <c r="A3102" s="0" t="s">
        <v>16296</v>
      </c>
      <c r="B3102" s="0" t="s">
        <v>7898</v>
      </c>
      <c r="C3102" s="0" t="s">
        <v>16297</v>
      </c>
      <c r="E3102" s="1" t="s">
        <v>16297</v>
      </c>
      <c r="G3102" s="5" t="s">
        <v>16297</v>
      </c>
      <c r="H3102" s="5"/>
      <c r="I3102" s="5"/>
      <c r="J3102" s="5"/>
      <c r="K3102" s="5"/>
      <c r="L3102" s="5"/>
      <c r="M3102" s="5"/>
      <c r="N3102" s="5"/>
      <c r="Q3102" s="0" t="s">
        <v>51</v>
      </c>
      <c r="R3102" s="0" t="s">
        <v>126</v>
      </c>
      <c r="S3102" s="0" t="s">
        <v>56</v>
      </c>
      <c r="T3102" s="0" t="n">
        <v>2110</v>
      </c>
      <c r="U3102" s="0" t="n">
        <v>2110</v>
      </c>
      <c r="X3102" s="0" t="n">
        <v>0</v>
      </c>
      <c r="Y3102" s="0" t="s">
        <v>512</v>
      </c>
      <c r="AD3102" s="0" t="s">
        <v>16298</v>
      </c>
      <c r="AE3102" s="0" t="s">
        <v>16299</v>
      </c>
      <c r="AF3102" s="0" t="s">
        <v>56</v>
      </c>
      <c r="AG3102" s="0" t="s">
        <v>56</v>
      </c>
      <c r="AI3102" s="0" t="n">
        <v>15</v>
      </c>
      <c r="AJ3102" s="0" t="n">
        <v>2016</v>
      </c>
      <c r="AK3102" s="0" t="s">
        <v>56</v>
      </c>
      <c r="AL3102" s="0" t="s">
        <v>56</v>
      </c>
      <c r="AM3102" s="0" t="s">
        <v>56</v>
      </c>
      <c r="AN3102" s="0" t="s">
        <v>56</v>
      </c>
      <c r="AO3102" s="0" t="s">
        <v>70</v>
      </c>
      <c r="AP3102" s="0" t="s">
        <v>70</v>
      </c>
      <c r="AQ3102" s="0" t="s">
        <v>512</v>
      </c>
      <c r="AR3102" s="0" t="n">
        <v>0</v>
      </c>
      <c r="AS3102" s="0" t="n">
        <v>0</v>
      </c>
    </row>
    <row r="3103" customFormat="false" ht="15" hidden="false" customHeight="false" outlineLevel="0" collapsed="false">
      <c r="A3103" s="0" t="s">
        <v>16300</v>
      </c>
      <c r="B3103" s="0" t="s">
        <v>7898</v>
      </c>
      <c r="C3103" s="0" t="s">
        <v>16301</v>
      </c>
      <c r="E3103" s="1" t="s">
        <v>16301</v>
      </c>
      <c r="G3103" s="5" t="s">
        <v>16301</v>
      </c>
      <c r="H3103" s="5"/>
      <c r="I3103" s="5"/>
      <c r="J3103" s="5"/>
      <c r="K3103" s="5"/>
      <c r="L3103" s="5"/>
      <c r="M3103" s="5"/>
      <c r="N3103" s="5"/>
      <c r="O3103" s="0" t="s">
        <v>16301</v>
      </c>
      <c r="P3103" s="0" t="s">
        <v>16302</v>
      </c>
      <c r="Q3103" s="0" t="s">
        <v>51</v>
      </c>
      <c r="R3103" s="0" t="s">
        <v>52</v>
      </c>
      <c r="S3103" s="0" t="n">
        <v>113</v>
      </c>
      <c r="T3103" s="0" t="n">
        <v>7112</v>
      </c>
      <c r="U3103" s="0" t="n">
        <v>7112</v>
      </c>
      <c r="X3103" s="0" t="n">
        <v>15</v>
      </c>
      <c r="Y3103" s="0" t="s">
        <v>53</v>
      </c>
      <c r="Z3103" s="0" t="n">
        <v>7112</v>
      </c>
      <c r="AA3103" s="0" t="s">
        <v>54</v>
      </c>
      <c r="AB3103" s="0" t="s">
        <v>54</v>
      </c>
      <c r="AC3103" s="0" t="n">
        <v>75</v>
      </c>
      <c r="AD3103" s="0" t="s">
        <v>16303</v>
      </c>
      <c r="AE3103" s="0" t="s">
        <v>16304</v>
      </c>
      <c r="AF3103" s="0" t="s">
        <v>56</v>
      </c>
      <c r="AG3103" s="0" t="s">
        <v>56</v>
      </c>
      <c r="AI3103" s="0" t="n">
        <v>75</v>
      </c>
      <c r="AJ3103" s="0" t="n">
        <v>2016</v>
      </c>
      <c r="AK3103" s="0" t="s">
        <v>56</v>
      </c>
      <c r="AL3103" s="0" t="s">
        <v>56</v>
      </c>
      <c r="AM3103" s="0" t="s">
        <v>56</v>
      </c>
      <c r="AN3103" s="0" t="s">
        <v>56</v>
      </c>
      <c r="AO3103" s="0" t="s">
        <v>70</v>
      </c>
      <c r="AP3103" s="0" t="s">
        <v>70</v>
      </c>
      <c r="AQ3103" s="0" t="s">
        <v>53</v>
      </c>
      <c r="AR3103" s="0" t="n">
        <v>10</v>
      </c>
      <c r="AS3103" s="0" t="n">
        <v>9</v>
      </c>
      <c r="AT3103" s="0" t="s">
        <v>836</v>
      </c>
      <c r="AV3103" s="0" t="s">
        <v>836</v>
      </c>
      <c r="AW3103" s="0" t="s">
        <v>16305</v>
      </c>
    </row>
    <row r="3104" customFormat="false" ht="15" hidden="false" customHeight="false" outlineLevel="0" collapsed="false">
      <c r="A3104" s="0" t="s">
        <v>16306</v>
      </c>
      <c r="B3104" s="0" t="s">
        <v>7898</v>
      </c>
      <c r="C3104" s="0" t="s">
        <v>16307</v>
      </c>
      <c r="E3104" s="1" t="s">
        <v>16307</v>
      </c>
      <c r="G3104" s="5" t="s">
        <v>16307</v>
      </c>
      <c r="H3104" s="5"/>
      <c r="I3104" s="5"/>
      <c r="J3104" s="5"/>
      <c r="K3104" s="5"/>
      <c r="L3104" s="5"/>
      <c r="M3104" s="5"/>
      <c r="N3104" s="5"/>
      <c r="Q3104" s="0" t="s">
        <v>51</v>
      </c>
      <c r="R3104" s="0" t="s">
        <v>126</v>
      </c>
      <c r="S3104" s="0" t="n">
        <v>3</v>
      </c>
      <c r="T3104" s="0" t="n">
        <v>7112</v>
      </c>
      <c r="U3104" s="0" t="n">
        <v>7112</v>
      </c>
      <c r="V3104" s="0" t="n">
        <v>8299</v>
      </c>
      <c r="X3104" s="0" t="n">
        <v>0</v>
      </c>
      <c r="Y3104" s="0" t="s">
        <v>512</v>
      </c>
      <c r="AD3104" s="0" t="s">
        <v>6349</v>
      </c>
      <c r="AE3104" s="0" t="s">
        <v>16308</v>
      </c>
      <c r="AF3104" s="0" t="s">
        <v>56</v>
      </c>
      <c r="AG3104" s="0" t="s">
        <v>56</v>
      </c>
      <c r="AI3104" s="0" t="n">
        <v>7</v>
      </c>
      <c r="AJ3104" s="0" t="n">
        <v>2016</v>
      </c>
      <c r="AK3104" s="0" t="s">
        <v>56</v>
      </c>
      <c r="AL3104" s="0" t="s">
        <v>56</v>
      </c>
      <c r="AM3104" s="0" t="s">
        <v>56</v>
      </c>
      <c r="AN3104" s="0" t="s">
        <v>56</v>
      </c>
      <c r="AO3104" s="0" t="s">
        <v>70</v>
      </c>
      <c r="AP3104" s="0" t="s">
        <v>70</v>
      </c>
      <c r="AQ3104" s="0" t="s">
        <v>512</v>
      </c>
      <c r="AR3104" s="0" t="n">
        <v>0</v>
      </c>
      <c r="AS3104" s="0" t="n">
        <v>0</v>
      </c>
      <c r="AV3104" s="0" t="s">
        <v>836</v>
      </c>
    </row>
    <row r="3105" customFormat="false" ht="15" hidden="false" customHeight="false" outlineLevel="0" collapsed="false">
      <c r="A3105" s="0" t="s">
        <v>16309</v>
      </c>
      <c r="B3105" s="0" t="s">
        <v>7898</v>
      </c>
      <c r="C3105" s="0" t="s">
        <v>16310</v>
      </c>
      <c r="E3105" s="1" t="s">
        <v>16310</v>
      </c>
      <c r="G3105" s="5" t="s">
        <v>16310</v>
      </c>
      <c r="H3105" s="5"/>
      <c r="I3105" s="5"/>
      <c r="J3105" s="5"/>
      <c r="K3105" s="5"/>
      <c r="L3105" s="5"/>
      <c r="M3105" s="5"/>
      <c r="N3105" s="5"/>
      <c r="O3105" s="0" t="s">
        <v>16310</v>
      </c>
      <c r="P3105" s="0" t="s">
        <v>16311</v>
      </c>
      <c r="Q3105" s="0" t="s">
        <v>51</v>
      </c>
      <c r="R3105" s="0" t="s">
        <v>52</v>
      </c>
      <c r="S3105" s="0" t="n">
        <v>350</v>
      </c>
      <c r="T3105" s="0" t="n">
        <v>2611</v>
      </c>
      <c r="U3105" s="0" t="n">
        <v>2611</v>
      </c>
      <c r="V3105" s="0" t="n">
        <v>2593</v>
      </c>
      <c r="X3105" s="0" t="n">
        <v>82</v>
      </c>
      <c r="Y3105" s="0" t="s">
        <v>128</v>
      </c>
      <c r="Z3105" s="0" t="n">
        <v>2611</v>
      </c>
      <c r="AA3105" s="0" t="s">
        <v>54</v>
      </c>
      <c r="AB3105" s="0" t="s">
        <v>54</v>
      </c>
      <c r="AC3105" s="0" t="n">
        <v>35</v>
      </c>
      <c r="AD3105" s="0" t="s">
        <v>15998</v>
      </c>
      <c r="AE3105" s="0" t="s">
        <v>16312</v>
      </c>
      <c r="AF3105" s="0" t="s">
        <v>56</v>
      </c>
      <c r="AG3105" s="0" t="s">
        <v>56</v>
      </c>
      <c r="AI3105" s="0" t="n">
        <v>35</v>
      </c>
      <c r="AJ3105" s="0" t="n">
        <v>2016</v>
      </c>
      <c r="AK3105" s="0" t="s">
        <v>56</v>
      </c>
      <c r="AL3105" s="0" t="s">
        <v>56</v>
      </c>
      <c r="AM3105" s="0" t="s">
        <v>56</v>
      </c>
      <c r="AN3105" s="0" t="s">
        <v>56</v>
      </c>
      <c r="AO3105" s="0" t="s">
        <v>70</v>
      </c>
      <c r="AP3105" s="0" t="s">
        <v>70</v>
      </c>
      <c r="AQ3105" s="0" t="s">
        <v>128</v>
      </c>
      <c r="AR3105" s="0" t="n">
        <v>43</v>
      </c>
      <c r="AS3105" s="0" t="n">
        <v>42</v>
      </c>
      <c r="AV3105" s="0" t="s">
        <v>836</v>
      </c>
    </row>
    <row r="3106" customFormat="false" ht="15" hidden="false" customHeight="false" outlineLevel="0" collapsed="false">
      <c r="A3106" s="0" t="s">
        <v>16313</v>
      </c>
      <c r="B3106" s="0" t="s">
        <v>7898</v>
      </c>
      <c r="C3106" s="0" t="s">
        <v>16314</v>
      </c>
      <c r="E3106" s="1" t="s">
        <v>16314</v>
      </c>
      <c r="G3106" s="5" t="s">
        <v>16314</v>
      </c>
      <c r="H3106" s="5" t="s">
        <v>16315</v>
      </c>
      <c r="I3106" s="5"/>
      <c r="J3106" s="5"/>
      <c r="K3106" s="5"/>
      <c r="L3106" s="5"/>
      <c r="M3106" s="5"/>
      <c r="N3106" s="5"/>
      <c r="Q3106" s="0" t="s">
        <v>51</v>
      </c>
      <c r="R3106" s="0" t="s">
        <v>52</v>
      </c>
      <c r="S3106" s="0" t="n">
        <v>175</v>
      </c>
      <c r="T3106" s="0" t="n">
        <v>2120</v>
      </c>
      <c r="U3106" s="0" t="n">
        <v>2120</v>
      </c>
      <c r="V3106" s="0" t="n">
        <v>2620</v>
      </c>
      <c r="X3106" s="0" t="n">
        <v>2</v>
      </c>
      <c r="Y3106" s="0" t="s">
        <v>512</v>
      </c>
      <c r="AD3106" s="0" t="s">
        <v>7832</v>
      </c>
      <c r="AE3106" s="0" t="s">
        <v>16316</v>
      </c>
      <c r="AF3106" s="0" t="s">
        <v>56</v>
      </c>
      <c r="AG3106" s="0" t="s">
        <v>56</v>
      </c>
      <c r="AI3106" s="0" t="n">
        <v>175</v>
      </c>
      <c r="AJ3106" s="0" t="n">
        <v>2016</v>
      </c>
      <c r="AK3106" s="0" t="s">
        <v>56</v>
      </c>
      <c r="AL3106" s="0" t="s">
        <v>56</v>
      </c>
      <c r="AM3106" s="0" t="s">
        <v>56</v>
      </c>
      <c r="AN3106" s="0" t="s">
        <v>56</v>
      </c>
      <c r="AO3106" s="0" t="s">
        <v>70</v>
      </c>
      <c r="AP3106" s="0" t="s">
        <v>70</v>
      </c>
      <c r="AQ3106" s="0" t="s">
        <v>512</v>
      </c>
      <c r="AR3106" s="0" t="n">
        <v>0</v>
      </c>
      <c r="AS3106" s="0" t="n">
        <v>0</v>
      </c>
      <c r="AT3106" s="0" t="s">
        <v>836</v>
      </c>
      <c r="AV3106" s="0" t="s">
        <v>836</v>
      </c>
    </row>
    <row r="3107" customFormat="false" ht="15" hidden="false" customHeight="false" outlineLevel="0" collapsed="false">
      <c r="A3107" s="0" t="s">
        <v>16317</v>
      </c>
      <c r="B3107" s="0" t="s">
        <v>7898</v>
      </c>
      <c r="C3107" s="0" t="s">
        <v>16318</v>
      </c>
      <c r="E3107" s="1" t="s">
        <v>16318</v>
      </c>
      <c r="G3107" s="5" t="s">
        <v>16318</v>
      </c>
      <c r="H3107" s="5"/>
      <c r="I3107" s="5"/>
      <c r="J3107" s="5"/>
      <c r="K3107" s="5"/>
      <c r="L3107" s="5"/>
      <c r="M3107" s="5"/>
      <c r="N3107" s="5"/>
      <c r="O3107" s="0" t="s">
        <v>16319</v>
      </c>
      <c r="P3107" s="0" t="s">
        <v>16320</v>
      </c>
      <c r="Q3107" s="0" t="s">
        <v>718</v>
      </c>
      <c r="R3107" s="0" t="s">
        <v>52</v>
      </c>
      <c r="S3107" s="0" t="n">
        <v>3</v>
      </c>
      <c r="T3107" s="0" t="n">
        <v>3811</v>
      </c>
      <c r="U3107" s="0" t="n">
        <v>3811</v>
      </c>
      <c r="V3107" s="0" t="n">
        <v>2899</v>
      </c>
      <c r="X3107" s="0" t="n">
        <v>320</v>
      </c>
      <c r="Y3107" s="0" t="s">
        <v>67</v>
      </c>
      <c r="Z3107" s="0" t="n">
        <v>6612</v>
      </c>
      <c r="AA3107" s="0" t="s">
        <v>694</v>
      </c>
      <c r="AB3107" s="0" t="s">
        <v>56</v>
      </c>
      <c r="AC3107" s="0" t="n">
        <v>75</v>
      </c>
      <c r="AD3107" s="0" t="s">
        <v>16321</v>
      </c>
      <c r="AE3107" s="0" t="s">
        <v>16322</v>
      </c>
      <c r="AF3107" s="0" t="s">
        <v>56</v>
      </c>
      <c r="AG3107" s="0" t="s">
        <v>56</v>
      </c>
      <c r="AI3107" s="0" t="n">
        <v>175</v>
      </c>
      <c r="AJ3107" s="0" t="n">
        <v>2016</v>
      </c>
      <c r="AK3107" s="0" t="s">
        <v>56</v>
      </c>
      <c r="AL3107" s="0" t="s">
        <v>56</v>
      </c>
      <c r="AM3107" s="0" t="s">
        <v>56</v>
      </c>
      <c r="AN3107" s="0" t="s">
        <v>56</v>
      </c>
      <c r="AO3107" s="0" t="s">
        <v>70</v>
      </c>
      <c r="AP3107" s="0" t="s">
        <v>70</v>
      </c>
      <c r="AQ3107" s="0" t="s">
        <v>67</v>
      </c>
      <c r="AR3107" s="0" t="n">
        <v>334</v>
      </c>
      <c r="AS3107" s="0" t="n">
        <v>38</v>
      </c>
      <c r="AV3107" s="0" t="s">
        <v>836</v>
      </c>
      <c r="AW3107" s="0" t="s">
        <v>16323</v>
      </c>
    </row>
    <row r="3108" customFormat="false" ht="15" hidden="false" customHeight="false" outlineLevel="0" collapsed="false">
      <c r="A3108" s="0" t="s">
        <v>16324</v>
      </c>
      <c r="B3108" s="0" t="s">
        <v>7898</v>
      </c>
      <c r="C3108" s="0" t="s">
        <v>16325</v>
      </c>
      <c r="E3108" s="1" t="s">
        <v>16325</v>
      </c>
      <c r="G3108" s="5" t="s">
        <v>16325</v>
      </c>
      <c r="H3108" s="5"/>
      <c r="I3108" s="5"/>
      <c r="J3108" s="5"/>
      <c r="K3108" s="5"/>
      <c r="L3108" s="5"/>
      <c r="M3108" s="5"/>
      <c r="N3108" s="5"/>
      <c r="O3108" s="0" t="s">
        <v>16326</v>
      </c>
      <c r="P3108" s="0" t="s">
        <v>16327</v>
      </c>
      <c r="Q3108" s="0" t="s">
        <v>51</v>
      </c>
      <c r="R3108" s="0" t="s">
        <v>52</v>
      </c>
      <c r="S3108" s="0" t="n">
        <v>750</v>
      </c>
      <c r="T3108" s="0" t="n">
        <v>3319</v>
      </c>
      <c r="U3108" s="0" t="n">
        <v>3319</v>
      </c>
      <c r="V3108" s="0" t="n">
        <v>2899</v>
      </c>
      <c r="X3108" s="0" t="n">
        <v>53</v>
      </c>
      <c r="Y3108" s="0" t="s">
        <v>67</v>
      </c>
      <c r="Z3108" s="0" t="s">
        <v>120</v>
      </c>
      <c r="AA3108" s="0" t="s">
        <v>54</v>
      </c>
      <c r="AB3108" s="0" t="s">
        <v>54</v>
      </c>
      <c r="AC3108" s="0" t="s">
        <v>120</v>
      </c>
      <c r="AD3108" s="0" t="s">
        <v>16328</v>
      </c>
      <c r="AE3108" s="0" t="s">
        <v>16329</v>
      </c>
      <c r="AF3108" s="0" t="s">
        <v>56</v>
      </c>
      <c r="AG3108" s="0" t="s">
        <v>56</v>
      </c>
      <c r="AI3108" s="0" t="n">
        <v>750</v>
      </c>
      <c r="AJ3108" s="0" t="n">
        <v>2016</v>
      </c>
      <c r="AK3108" s="0" t="s">
        <v>56</v>
      </c>
      <c r="AL3108" s="0" t="s">
        <v>56</v>
      </c>
      <c r="AM3108" s="0" t="s">
        <v>56</v>
      </c>
      <c r="AN3108" s="0" t="s">
        <v>56</v>
      </c>
      <c r="AO3108" s="0" t="s">
        <v>70</v>
      </c>
      <c r="AP3108" s="0" t="s">
        <v>70</v>
      </c>
      <c r="AQ3108" s="0" t="s">
        <v>67</v>
      </c>
      <c r="AR3108" s="0" t="n">
        <v>38</v>
      </c>
      <c r="AS3108" s="0" t="n">
        <v>12</v>
      </c>
      <c r="AV3108" s="0" t="s">
        <v>836</v>
      </c>
    </row>
    <row r="3109" customFormat="false" ht="15" hidden="false" customHeight="false" outlineLevel="0" collapsed="false">
      <c r="A3109" s="0" t="s">
        <v>16330</v>
      </c>
      <c r="B3109" s="0" t="s">
        <v>7898</v>
      </c>
      <c r="C3109" s="0" t="s">
        <v>16331</v>
      </c>
      <c r="E3109" s="1" t="s">
        <v>16331</v>
      </c>
      <c r="G3109" s="5" t="s">
        <v>16331</v>
      </c>
      <c r="H3109" s="5"/>
      <c r="I3109" s="5"/>
      <c r="J3109" s="5"/>
      <c r="K3109" s="5"/>
      <c r="L3109" s="5"/>
      <c r="M3109" s="5"/>
      <c r="N3109" s="5"/>
      <c r="Q3109" s="0" t="s">
        <v>51</v>
      </c>
      <c r="R3109" s="0" t="s">
        <v>126</v>
      </c>
      <c r="S3109" s="0" t="n">
        <v>3</v>
      </c>
      <c r="T3109" s="0" t="n">
        <v>4743</v>
      </c>
      <c r="U3109" s="0" t="n">
        <v>4743</v>
      </c>
      <c r="X3109" s="0" t="n">
        <v>0</v>
      </c>
      <c r="Y3109" s="0" t="s">
        <v>512</v>
      </c>
      <c r="AD3109" s="0" t="s">
        <v>16332</v>
      </c>
      <c r="AE3109" s="0" t="s">
        <v>16333</v>
      </c>
      <c r="AF3109" s="0" t="s">
        <v>56</v>
      </c>
      <c r="AG3109" s="0" t="s">
        <v>56</v>
      </c>
      <c r="AI3109" s="0" t="s">
        <v>56</v>
      </c>
      <c r="AK3109" s="0" t="s">
        <v>56</v>
      </c>
      <c r="AL3109" s="0" t="s">
        <v>56</v>
      </c>
      <c r="AM3109" s="0" t="s">
        <v>56</v>
      </c>
      <c r="AN3109" s="0" t="s">
        <v>56</v>
      </c>
      <c r="AO3109" s="0" t="s">
        <v>70</v>
      </c>
      <c r="AP3109" s="0" t="s">
        <v>70</v>
      </c>
      <c r="AQ3109" s="0" t="s">
        <v>512</v>
      </c>
      <c r="AR3109" s="0" t="n">
        <v>0</v>
      </c>
      <c r="AS3109" s="0" t="n">
        <v>0</v>
      </c>
    </row>
    <row r="3110" customFormat="false" ht="15" hidden="false" customHeight="false" outlineLevel="0" collapsed="false">
      <c r="A3110" s="0" t="s">
        <v>16334</v>
      </c>
      <c r="B3110" s="0" t="s">
        <v>7898</v>
      </c>
      <c r="C3110" s="0" t="s">
        <v>16335</v>
      </c>
      <c r="E3110" s="1" t="s">
        <v>16335</v>
      </c>
      <c r="G3110" s="5" t="s">
        <v>16335</v>
      </c>
      <c r="H3110" s="5"/>
      <c r="I3110" s="5"/>
      <c r="J3110" s="5"/>
      <c r="K3110" s="5"/>
      <c r="L3110" s="5"/>
      <c r="M3110" s="5"/>
      <c r="N3110" s="5"/>
      <c r="O3110" s="0" t="s">
        <v>16335</v>
      </c>
      <c r="P3110" s="0" t="s">
        <v>16336</v>
      </c>
      <c r="Q3110" s="0" t="s">
        <v>51</v>
      </c>
      <c r="R3110" s="0" t="s">
        <v>126</v>
      </c>
      <c r="S3110" s="0" t="n">
        <v>3</v>
      </c>
      <c r="T3110" s="0" t="n">
        <v>2670</v>
      </c>
      <c r="U3110" s="0" t="n">
        <v>2670</v>
      </c>
      <c r="V3110" s="0" t="n">
        <v>2611</v>
      </c>
      <c r="X3110" s="0" t="n">
        <v>1</v>
      </c>
      <c r="Y3110" s="0" t="s">
        <v>128</v>
      </c>
      <c r="Z3110" s="0" t="n">
        <v>2670</v>
      </c>
      <c r="AA3110" s="0" t="s">
        <v>54</v>
      </c>
      <c r="AB3110" s="0" t="s">
        <v>54</v>
      </c>
      <c r="AC3110" s="0" t="n">
        <v>35</v>
      </c>
      <c r="AD3110" s="0" t="s">
        <v>16337</v>
      </c>
      <c r="AE3110" s="0" t="s">
        <v>16338</v>
      </c>
      <c r="AF3110" s="0" t="s">
        <v>56</v>
      </c>
      <c r="AG3110" s="0" t="s">
        <v>56</v>
      </c>
      <c r="AI3110" s="0" t="n">
        <v>35</v>
      </c>
      <c r="AJ3110" s="0" t="n">
        <v>2016</v>
      </c>
      <c r="AK3110" s="0" t="s">
        <v>56</v>
      </c>
      <c r="AL3110" s="0" t="s">
        <v>56</v>
      </c>
      <c r="AM3110" s="0" t="s">
        <v>56</v>
      </c>
      <c r="AN3110" s="0" t="s">
        <v>56</v>
      </c>
      <c r="AO3110" s="0" t="s">
        <v>70</v>
      </c>
      <c r="AP3110" s="0" t="s">
        <v>70</v>
      </c>
      <c r="AQ3110" s="0" t="s">
        <v>128</v>
      </c>
      <c r="AR3110" s="0" t="n">
        <v>2</v>
      </c>
      <c r="AS3110" s="0" t="n">
        <v>1</v>
      </c>
      <c r="AT3110" s="0" t="s">
        <v>1071</v>
      </c>
      <c r="AV3110" s="0" t="s">
        <v>836</v>
      </c>
    </row>
    <row r="3111" customFormat="false" ht="15" hidden="false" customHeight="false" outlineLevel="0" collapsed="false">
      <c r="A3111" s="0" t="s">
        <v>16339</v>
      </c>
      <c r="B3111" s="0" t="s">
        <v>7898</v>
      </c>
      <c r="C3111" s="0" t="s">
        <v>16340</v>
      </c>
      <c r="E3111" s="1" t="s">
        <v>16340</v>
      </c>
      <c r="G3111" s="5" t="s">
        <v>16340</v>
      </c>
      <c r="H3111" s="5"/>
      <c r="I3111" s="5"/>
      <c r="J3111" s="5"/>
      <c r="K3111" s="5"/>
      <c r="L3111" s="5"/>
      <c r="M3111" s="5"/>
      <c r="N3111" s="5"/>
      <c r="O3111" s="0" t="s">
        <v>16340</v>
      </c>
      <c r="P3111" s="0" t="s">
        <v>16341</v>
      </c>
      <c r="Q3111" s="0" t="s">
        <v>51</v>
      </c>
      <c r="R3111" s="0" t="s">
        <v>119</v>
      </c>
      <c r="S3111" s="0" t="n">
        <v>38</v>
      </c>
      <c r="T3111" s="0" t="n">
        <v>2660</v>
      </c>
      <c r="U3111" s="0" t="n">
        <v>2660</v>
      </c>
      <c r="V3111" s="0" t="n">
        <v>4690</v>
      </c>
      <c r="X3111" s="0" t="n">
        <v>1</v>
      </c>
      <c r="Y3111" s="0" t="s">
        <v>128</v>
      </c>
      <c r="Z3111" s="0" t="n">
        <v>2660</v>
      </c>
      <c r="AA3111" s="0" t="s">
        <v>54</v>
      </c>
      <c r="AB3111" s="0" t="s">
        <v>54</v>
      </c>
      <c r="AC3111" s="0" t="n">
        <v>175</v>
      </c>
      <c r="AD3111" s="0" t="s">
        <v>16342</v>
      </c>
      <c r="AE3111" s="0" t="s">
        <v>16343</v>
      </c>
      <c r="AF3111" s="0" t="s">
        <v>56</v>
      </c>
      <c r="AG3111" s="0" t="s">
        <v>56</v>
      </c>
      <c r="AI3111" s="0" t="n">
        <v>175</v>
      </c>
      <c r="AJ3111" s="0" t="n">
        <v>2016</v>
      </c>
      <c r="AK3111" s="0" t="s">
        <v>56</v>
      </c>
      <c r="AL3111" s="0" t="s">
        <v>56</v>
      </c>
      <c r="AM3111" s="0" t="s">
        <v>56</v>
      </c>
      <c r="AN3111" s="0" t="s">
        <v>56</v>
      </c>
      <c r="AO3111" s="0" t="s">
        <v>70</v>
      </c>
      <c r="AP3111" s="0" t="s">
        <v>70</v>
      </c>
      <c r="AQ3111" s="0" t="s">
        <v>128</v>
      </c>
      <c r="AR3111" s="0" t="n">
        <v>2</v>
      </c>
      <c r="AS3111" s="0" t="n">
        <v>1</v>
      </c>
      <c r="AV3111" s="0" t="s">
        <v>836</v>
      </c>
    </row>
    <row r="3112" customFormat="false" ht="15" hidden="false" customHeight="false" outlineLevel="0" collapsed="false">
      <c r="A3112" s="0" t="s">
        <v>16344</v>
      </c>
      <c r="B3112" s="0" t="s">
        <v>7898</v>
      </c>
      <c r="C3112" s="0" t="s">
        <v>16345</v>
      </c>
      <c r="E3112" s="1" t="s">
        <v>16345</v>
      </c>
      <c r="G3112" s="5" t="s">
        <v>16345</v>
      </c>
      <c r="H3112" s="5"/>
      <c r="I3112" s="5"/>
      <c r="J3112" s="5"/>
      <c r="K3112" s="5"/>
      <c r="L3112" s="5"/>
      <c r="M3112" s="5"/>
      <c r="N3112" s="5"/>
      <c r="Q3112" s="0" t="s">
        <v>51</v>
      </c>
      <c r="R3112" s="0" t="s">
        <v>126</v>
      </c>
      <c r="S3112" s="0" t="n">
        <v>3</v>
      </c>
      <c r="T3112" s="0" t="n">
        <v>8621</v>
      </c>
      <c r="U3112" s="0" t="n">
        <v>8621</v>
      </c>
      <c r="X3112" s="0" t="n">
        <v>0</v>
      </c>
      <c r="Y3112" s="0" t="s">
        <v>512</v>
      </c>
      <c r="AD3112" s="0" t="s">
        <v>16346</v>
      </c>
      <c r="AE3112" s="0" t="s">
        <v>16347</v>
      </c>
      <c r="AF3112" s="0" t="s">
        <v>56</v>
      </c>
      <c r="AG3112" s="0" t="s">
        <v>56</v>
      </c>
      <c r="AI3112" s="0" t="n">
        <v>7</v>
      </c>
      <c r="AJ3112" s="0" t="n">
        <v>2016</v>
      </c>
      <c r="AK3112" s="0" t="s">
        <v>56</v>
      </c>
      <c r="AL3112" s="0" t="s">
        <v>56</v>
      </c>
      <c r="AM3112" s="0" t="s">
        <v>56</v>
      </c>
      <c r="AN3112" s="0" t="s">
        <v>56</v>
      </c>
      <c r="AO3112" s="0" t="s">
        <v>70</v>
      </c>
      <c r="AP3112" s="0" t="s">
        <v>70</v>
      </c>
      <c r="AQ3112" s="0" t="s">
        <v>512</v>
      </c>
      <c r="AR3112" s="0" t="n">
        <v>0</v>
      </c>
      <c r="AS3112" s="0" t="n">
        <v>0</v>
      </c>
    </row>
    <row r="3113" customFormat="false" ht="15" hidden="false" customHeight="false" outlineLevel="0" collapsed="false">
      <c r="A3113" s="0" t="s">
        <v>16348</v>
      </c>
      <c r="B3113" s="0" t="s">
        <v>7898</v>
      </c>
      <c r="C3113" s="0" t="s">
        <v>16349</v>
      </c>
      <c r="E3113" s="1" t="s">
        <v>16349</v>
      </c>
      <c r="G3113" s="5" t="s">
        <v>16349</v>
      </c>
      <c r="H3113" s="5"/>
      <c r="I3113" s="5"/>
      <c r="J3113" s="5"/>
      <c r="K3113" s="5"/>
      <c r="L3113" s="5"/>
      <c r="M3113" s="5"/>
      <c r="N3113" s="5"/>
      <c r="O3113" s="0" t="s">
        <v>16349</v>
      </c>
      <c r="P3113" s="0" t="s">
        <v>16350</v>
      </c>
      <c r="Q3113" s="0" t="s">
        <v>51</v>
      </c>
      <c r="R3113" s="0" t="s">
        <v>52</v>
      </c>
      <c r="S3113" s="0" t="n">
        <v>750</v>
      </c>
      <c r="T3113" s="0" t="n">
        <v>2814</v>
      </c>
      <c r="U3113" s="0" t="n">
        <v>2814</v>
      </c>
      <c r="V3113" s="0" t="n">
        <v>2814</v>
      </c>
      <c r="X3113" s="0" t="n">
        <v>58</v>
      </c>
      <c r="Y3113" s="0" t="s">
        <v>128</v>
      </c>
      <c r="Z3113" s="0" t="n">
        <v>2814</v>
      </c>
      <c r="AA3113" s="0" t="s">
        <v>54</v>
      </c>
      <c r="AB3113" s="0" t="s">
        <v>54</v>
      </c>
      <c r="AC3113" s="0" t="n">
        <v>3.5</v>
      </c>
      <c r="AD3113" s="0" t="s">
        <v>16351</v>
      </c>
      <c r="AE3113" s="0" t="s">
        <v>16352</v>
      </c>
      <c r="AF3113" s="0" t="s">
        <v>56</v>
      </c>
      <c r="AG3113" s="0" t="s">
        <v>56</v>
      </c>
      <c r="AI3113" s="0" t="n">
        <v>3.5</v>
      </c>
      <c r="AJ3113" s="0" t="n">
        <v>2016</v>
      </c>
      <c r="AK3113" s="0" t="s">
        <v>56</v>
      </c>
      <c r="AL3113" s="0" t="s">
        <v>56</v>
      </c>
      <c r="AM3113" s="0" t="s">
        <v>56</v>
      </c>
      <c r="AN3113" s="0" t="s">
        <v>56</v>
      </c>
      <c r="AO3113" s="0" t="s">
        <v>70</v>
      </c>
      <c r="AP3113" s="0" t="s">
        <v>70</v>
      </c>
      <c r="AQ3113" s="0" t="s">
        <v>128</v>
      </c>
      <c r="AR3113" s="0" t="n">
        <v>36</v>
      </c>
      <c r="AS3113" s="0" t="n">
        <v>35</v>
      </c>
      <c r="AT3113" s="0" t="s">
        <v>16351</v>
      </c>
      <c r="AU3113" s="0" t="s">
        <v>16351</v>
      </c>
      <c r="AV3113" s="0" t="s">
        <v>836</v>
      </c>
    </row>
    <row r="3114" customFormat="false" ht="15" hidden="false" customHeight="false" outlineLevel="0" collapsed="false">
      <c r="A3114" s="0" t="s">
        <v>16353</v>
      </c>
      <c r="B3114" s="0" t="s">
        <v>7898</v>
      </c>
      <c r="C3114" s="0" t="s">
        <v>16354</v>
      </c>
      <c r="E3114" s="1" t="s">
        <v>16354</v>
      </c>
      <c r="G3114" s="5" t="s">
        <v>16354</v>
      </c>
      <c r="H3114" s="5" t="s">
        <v>16355</v>
      </c>
      <c r="I3114" s="5"/>
      <c r="J3114" s="5"/>
      <c r="K3114" s="5"/>
      <c r="L3114" s="5"/>
      <c r="M3114" s="5"/>
      <c r="N3114" s="5"/>
      <c r="O3114" s="0" t="s">
        <v>16354</v>
      </c>
      <c r="P3114" s="0" t="s">
        <v>16356</v>
      </c>
      <c r="Q3114" s="0" t="s">
        <v>51</v>
      </c>
      <c r="R3114" s="0" t="s">
        <v>52</v>
      </c>
      <c r="S3114" s="0" t="n">
        <v>350</v>
      </c>
      <c r="T3114" s="0" t="n">
        <v>2740</v>
      </c>
      <c r="U3114" s="0" t="n">
        <v>2740</v>
      </c>
      <c r="V3114" s="0" t="n">
        <v>2740</v>
      </c>
      <c r="X3114" s="0" t="n">
        <v>35</v>
      </c>
      <c r="Y3114" s="0" t="s">
        <v>53</v>
      </c>
      <c r="Z3114" s="0" t="n">
        <v>2740</v>
      </c>
      <c r="AA3114" s="0" t="s">
        <v>54</v>
      </c>
      <c r="AB3114" s="0" t="s">
        <v>54</v>
      </c>
      <c r="AC3114" s="0" t="n">
        <v>75</v>
      </c>
      <c r="AD3114" s="0" t="s">
        <v>16357</v>
      </c>
      <c r="AE3114" s="0" t="s">
        <v>16358</v>
      </c>
      <c r="AF3114" s="0" t="s">
        <v>56</v>
      </c>
      <c r="AG3114" s="0" t="s">
        <v>56</v>
      </c>
      <c r="AI3114" s="0" t="n">
        <v>75</v>
      </c>
      <c r="AJ3114" s="0" t="n">
        <v>2016</v>
      </c>
      <c r="AK3114" s="0" t="s">
        <v>56</v>
      </c>
      <c r="AL3114" s="0" t="s">
        <v>56</v>
      </c>
      <c r="AM3114" s="0" t="s">
        <v>56</v>
      </c>
      <c r="AN3114" s="0" t="s">
        <v>56</v>
      </c>
      <c r="AO3114" s="0" t="s">
        <v>70</v>
      </c>
      <c r="AP3114" s="0" t="s">
        <v>70</v>
      </c>
      <c r="AQ3114" s="0" t="s">
        <v>53</v>
      </c>
      <c r="AR3114" s="0" t="n">
        <v>19</v>
      </c>
      <c r="AS3114" s="0" t="n">
        <v>18</v>
      </c>
      <c r="AU3114" s="0" t="s">
        <v>16359</v>
      </c>
      <c r="AV3114" s="0" t="s">
        <v>836</v>
      </c>
      <c r="AW3114" s="0" t="s">
        <v>16359</v>
      </c>
    </row>
    <row r="3115" customFormat="false" ht="15" hidden="false" customHeight="false" outlineLevel="0" collapsed="false">
      <c r="A3115" s="0" t="s">
        <v>16360</v>
      </c>
      <c r="B3115" s="0" t="s">
        <v>7898</v>
      </c>
      <c r="C3115" s="0" t="s">
        <v>16361</v>
      </c>
      <c r="E3115" s="1" t="s">
        <v>16361</v>
      </c>
      <c r="G3115" s="5" t="s">
        <v>16361</v>
      </c>
      <c r="H3115" s="5"/>
      <c r="I3115" s="5"/>
      <c r="J3115" s="5"/>
      <c r="K3115" s="5"/>
      <c r="L3115" s="5"/>
      <c r="M3115" s="5"/>
      <c r="N3115" s="5"/>
      <c r="O3115" s="0" t="s">
        <v>16361</v>
      </c>
      <c r="P3115" s="0" t="s">
        <v>16362</v>
      </c>
      <c r="Q3115" s="0" t="s">
        <v>51</v>
      </c>
      <c r="R3115" s="0" t="s">
        <v>119</v>
      </c>
      <c r="S3115" s="0" t="n">
        <v>38</v>
      </c>
      <c r="T3115" s="0" t="n">
        <v>7220</v>
      </c>
      <c r="U3115" s="0" t="n">
        <v>7220</v>
      </c>
      <c r="V3115" s="0" t="n">
        <v>7211</v>
      </c>
      <c r="X3115" s="0" t="n">
        <v>3</v>
      </c>
      <c r="Y3115" s="0" t="s">
        <v>128</v>
      </c>
      <c r="Z3115" s="0" t="n">
        <v>7220</v>
      </c>
      <c r="AA3115" s="0" t="s">
        <v>54</v>
      </c>
      <c r="AB3115" s="0" t="s">
        <v>54</v>
      </c>
      <c r="AC3115" s="0" t="n">
        <v>375</v>
      </c>
      <c r="AD3115" s="0" t="s">
        <v>16363</v>
      </c>
      <c r="AE3115" s="0" t="s">
        <v>16364</v>
      </c>
      <c r="AF3115" s="0" t="s">
        <v>56</v>
      </c>
      <c r="AG3115" s="0" t="s">
        <v>56</v>
      </c>
      <c r="AI3115" s="0" t="n">
        <v>375</v>
      </c>
      <c r="AJ3115" s="0" t="n">
        <v>2016</v>
      </c>
      <c r="AK3115" s="0" t="s">
        <v>56</v>
      </c>
      <c r="AL3115" s="0" t="s">
        <v>56</v>
      </c>
      <c r="AM3115" s="0" t="s">
        <v>56</v>
      </c>
      <c r="AN3115" s="0" t="s">
        <v>56</v>
      </c>
      <c r="AO3115" s="0" t="s">
        <v>70</v>
      </c>
      <c r="AP3115" s="0" t="s">
        <v>70</v>
      </c>
      <c r="AQ3115" s="0" t="s">
        <v>128</v>
      </c>
      <c r="AR3115" s="0" t="n">
        <v>3</v>
      </c>
      <c r="AS3115" s="0" t="n">
        <v>2</v>
      </c>
      <c r="AV3115" s="0" t="s">
        <v>836</v>
      </c>
    </row>
    <row r="3116" customFormat="false" ht="15" hidden="false" customHeight="false" outlineLevel="0" collapsed="false">
      <c r="A3116" s="0" t="s">
        <v>16365</v>
      </c>
      <c r="B3116" s="0" t="s">
        <v>7898</v>
      </c>
      <c r="C3116" s="0" t="s">
        <v>16366</v>
      </c>
      <c r="E3116" s="1" t="s">
        <v>16366</v>
      </c>
      <c r="G3116" s="5" t="s">
        <v>16366</v>
      </c>
      <c r="H3116" s="5"/>
      <c r="I3116" s="5"/>
      <c r="J3116" s="5"/>
      <c r="K3116" s="5"/>
      <c r="L3116" s="5"/>
      <c r="M3116" s="5"/>
      <c r="N3116" s="5"/>
      <c r="O3116" s="0" t="s">
        <v>16366</v>
      </c>
      <c r="P3116" s="0" t="s">
        <v>16367</v>
      </c>
      <c r="Q3116" s="0" t="s">
        <v>51</v>
      </c>
      <c r="R3116" s="0" t="s">
        <v>119</v>
      </c>
      <c r="S3116" s="0" t="n">
        <v>63</v>
      </c>
      <c r="T3116" s="0" t="n">
        <v>3511</v>
      </c>
      <c r="U3116" s="0" t="n">
        <v>3511</v>
      </c>
      <c r="V3116" s="0" t="n">
        <v>2711</v>
      </c>
      <c r="X3116" s="0" t="n">
        <v>13</v>
      </c>
      <c r="Y3116" s="0" t="s">
        <v>128</v>
      </c>
      <c r="Z3116" s="0" t="n">
        <v>3511</v>
      </c>
      <c r="AA3116" s="0" t="s">
        <v>54</v>
      </c>
      <c r="AB3116" s="0" t="s">
        <v>54</v>
      </c>
      <c r="AC3116" s="0" t="n">
        <v>75</v>
      </c>
      <c r="AD3116" s="0" t="s">
        <v>16337</v>
      </c>
      <c r="AE3116" s="0" t="s">
        <v>16368</v>
      </c>
      <c r="AF3116" s="0" t="s">
        <v>56</v>
      </c>
      <c r="AG3116" s="0" t="s">
        <v>56</v>
      </c>
      <c r="AI3116" s="0" t="n">
        <v>75</v>
      </c>
      <c r="AJ3116" s="0" t="n">
        <v>2016</v>
      </c>
      <c r="AK3116" s="0" t="s">
        <v>56</v>
      </c>
      <c r="AL3116" s="0" t="s">
        <v>56</v>
      </c>
      <c r="AM3116" s="0" t="s">
        <v>56</v>
      </c>
      <c r="AN3116" s="0" t="s">
        <v>56</v>
      </c>
      <c r="AO3116" s="0" t="s">
        <v>70</v>
      </c>
      <c r="AP3116" s="0" t="s">
        <v>70</v>
      </c>
      <c r="AQ3116" s="0" t="s">
        <v>128</v>
      </c>
      <c r="AR3116" s="0" t="n">
        <v>13</v>
      </c>
      <c r="AS3116" s="0" t="n">
        <v>12</v>
      </c>
      <c r="AV3116" s="0" t="s">
        <v>836</v>
      </c>
    </row>
    <row r="3117" customFormat="false" ht="15" hidden="false" customHeight="false" outlineLevel="0" collapsed="false">
      <c r="A3117" s="0" t="s">
        <v>16369</v>
      </c>
      <c r="B3117" s="0" t="s">
        <v>7898</v>
      </c>
      <c r="C3117" s="0" t="s">
        <v>16370</v>
      </c>
      <c r="E3117" s="1" t="s">
        <v>16370</v>
      </c>
      <c r="G3117" s="5" t="s">
        <v>16370</v>
      </c>
      <c r="H3117" s="5"/>
      <c r="I3117" s="5"/>
      <c r="J3117" s="5"/>
      <c r="K3117" s="5"/>
      <c r="L3117" s="5"/>
      <c r="M3117" s="5"/>
      <c r="N3117" s="5"/>
      <c r="O3117" s="0" t="s">
        <v>16371</v>
      </c>
      <c r="P3117" s="0" t="s">
        <v>16372</v>
      </c>
      <c r="Q3117" s="0" t="s">
        <v>51</v>
      </c>
      <c r="R3117" s="0" t="s">
        <v>539</v>
      </c>
      <c r="S3117" s="0" t="s">
        <v>56</v>
      </c>
      <c r="T3117" s="0" t="n">
        <v>2815</v>
      </c>
      <c r="U3117" s="0" t="n">
        <v>2815</v>
      </c>
      <c r="X3117" s="0" t="n">
        <v>0</v>
      </c>
      <c r="Y3117" s="0" t="s">
        <v>67</v>
      </c>
      <c r="Z3117" s="0" t="n">
        <v>2815</v>
      </c>
      <c r="AA3117" s="0" t="s">
        <v>890</v>
      </c>
      <c r="AB3117" s="0" t="s">
        <v>120</v>
      </c>
      <c r="AD3117" s="0" t="s">
        <v>16373</v>
      </c>
      <c r="AE3117" s="0" t="s">
        <v>16374</v>
      </c>
      <c r="AF3117" s="0" t="s">
        <v>56</v>
      </c>
      <c r="AG3117" s="0" t="s">
        <v>56</v>
      </c>
      <c r="AI3117" s="0" t="s">
        <v>56</v>
      </c>
      <c r="AK3117" s="0" t="s">
        <v>56</v>
      </c>
      <c r="AL3117" s="0" t="s">
        <v>56</v>
      </c>
      <c r="AM3117" s="0" t="s">
        <v>56</v>
      </c>
      <c r="AN3117" s="0" t="s">
        <v>56</v>
      </c>
      <c r="AO3117" s="0" t="s">
        <v>70</v>
      </c>
      <c r="AP3117" s="0" t="s">
        <v>70</v>
      </c>
      <c r="AQ3117" s="0" t="s">
        <v>67</v>
      </c>
      <c r="AR3117" s="0" t="n">
        <v>0</v>
      </c>
      <c r="AS3117" s="0" t="n">
        <v>0</v>
      </c>
      <c r="AT3117" s="0" t="s">
        <v>16375</v>
      </c>
      <c r="AV3117" s="0" t="s">
        <v>836</v>
      </c>
      <c r="AW3117" s="0" t="s">
        <v>16376</v>
      </c>
    </row>
    <row r="3118" customFormat="false" ht="15" hidden="false" customHeight="false" outlineLevel="0" collapsed="false">
      <c r="A3118" s="0" t="s">
        <v>16377</v>
      </c>
      <c r="B3118" s="0" t="s">
        <v>7898</v>
      </c>
      <c r="C3118" s="0" t="s">
        <v>16378</v>
      </c>
      <c r="E3118" s="1" t="s">
        <v>16378</v>
      </c>
      <c r="G3118" s="5" t="s">
        <v>16378</v>
      </c>
      <c r="H3118" s="5"/>
      <c r="I3118" s="5"/>
      <c r="J3118" s="5"/>
      <c r="K3118" s="5"/>
      <c r="L3118" s="5"/>
      <c r="M3118" s="5"/>
      <c r="N3118" s="5"/>
      <c r="O3118" s="0" t="s">
        <v>11164</v>
      </c>
      <c r="P3118" s="0" t="s">
        <v>11165</v>
      </c>
      <c r="Q3118" s="0" t="s">
        <v>51</v>
      </c>
      <c r="R3118" s="0" t="s">
        <v>119</v>
      </c>
      <c r="S3118" s="0" t="n">
        <v>38</v>
      </c>
      <c r="T3118" s="0" t="n">
        <v>2849</v>
      </c>
      <c r="U3118" s="0" t="n">
        <v>2849</v>
      </c>
      <c r="V3118" s="0" t="n">
        <v>2511</v>
      </c>
      <c r="X3118" s="0" t="n">
        <v>1</v>
      </c>
      <c r="Y3118" s="0" t="s">
        <v>195</v>
      </c>
      <c r="Z3118" s="0" t="n">
        <v>6500</v>
      </c>
      <c r="AA3118" s="0" t="s">
        <v>120</v>
      </c>
      <c r="AB3118" s="0" t="s">
        <v>694</v>
      </c>
      <c r="AD3118" s="0" t="s">
        <v>15887</v>
      </c>
      <c r="AE3118" s="0" t="s">
        <v>16379</v>
      </c>
      <c r="AF3118" s="0" t="s">
        <v>56</v>
      </c>
      <c r="AG3118" s="0" t="s">
        <v>56</v>
      </c>
      <c r="AI3118" s="0" t="n">
        <v>175</v>
      </c>
      <c r="AJ3118" s="0" t="n">
        <v>2016</v>
      </c>
      <c r="AK3118" s="0" t="s">
        <v>56</v>
      </c>
      <c r="AL3118" s="0" t="s">
        <v>56</v>
      </c>
      <c r="AM3118" s="0" t="s">
        <v>56</v>
      </c>
      <c r="AN3118" s="0" t="s">
        <v>56</v>
      </c>
      <c r="AO3118" s="0" t="s">
        <v>70</v>
      </c>
      <c r="AP3118" s="0" t="s">
        <v>70</v>
      </c>
      <c r="AQ3118" s="0" t="s">
        <v>195</v>
      </c>
      <c r="AR3118" s="0" t="n">
        <v>5041</v>
      </c>
      <c r="AS3118" s="0" t="n">
        <v>0</v>
      </c>
      <c r="AT3118" s="0" t="s">
        <v>16380</v>
      </c>
      <c r="AU3118" s="0" t="s">
        <v>16381</v>
      </c>
      <c r="AV3118" s="0" t="s">
        <v>836</v>
      </c>
      <c r="AW3118" s="0" t="s">
        <v>16381</v>
      </c>
    </row>
    <row r="3119" customFormat="false" ht="15" hidden="false" customHeight="false" outlineLevel="0" collapsed="false">
      <c r="A3119" s="0" t="s">
        <v>16382</v>
      </c>
      <c r="B3119" s="0" t="s">
        <v>7898</v>
      </c>
      <c r="C3119" s="0" t="s">
        <v>16383</v>
      </c>
      <c r="E3119" s="1" t="s">
        <v>16383</v>
      </c>
      <c r="G3119" s="5" t="s">
        <v>16383</v>
      </c>
      <c r="H3119" s="5"/>
      <c r="I3119" s="5"/>
      <c r="J3119" s="5"/>
      <c r="K3119" s="5"/>
      <c r="L3119" s="5"/>
      <c r="M3119" s="5"/>
      <c r="N3119" s="5"/>
      <c r="O3119" s="0" t="s">
        <v>16383</v>
      </c>
      <c r="P3119" s="0" t="s">
        <v>16384</v>
      </c>
      <c r="Q3119" s="0" t="s">
        <v>51</v>
      </c>
      <c r="R3119" s="0" t="s">
        <v>52</v>
      </c>
      <c r="S3119" s="0" t="n">
        <v>750</v>
      </c>
      <c r="T3119" s="0" t="n">
        <v>2042</v>
      </c>
      <c r="U3119" s="0" t="n">
        <v>2042</v>
      </c>
      <c r="V3119" s="0" t="n">
        <v>4645</v>
      </c>
      <c r="X3119" s="0" t="n">
        <v>125</v>
      </c>
      <c r="Y3119" s="0" t="s">
        <v>128</v>
      </c>
      <c r="Z3119" s="0" t="n">
        <v>2042</v>
      </c>
      <c r="AA3119" s="0" t="s">
        <v>54</v>
      </c>
      <c r="AB3119" s="0" t="s">
        <v>54</v>
      </c>
      <c r="AC3119" s="0" t="n">
        <v>3.5</v>
      </c>
      <c r="AD3119" s="0" t="s">
        <v>16385</v>
      </c>
      <c r="AE3119" s="0" t="s">
        <v>16386</v>
      </c>
      <c r="AF3119" s="0" t="s">
        <v>56</v>
      </c>
      <c r="AG3119" s="0" t="s">
        <v>56</v>
      </c>
      <c r="AI3119" s="0" t="n">
        <v>3.5</v>
      </c>
      <c r="AJ3119" s="0" t="n">
        <v>2016</v>
      </c>
      <c r="AK3119" s="0" t="s">
        <v>56</v>
      </c>
      <c r="AL3119" s="0" t="s">
        <v>56</v>
      </c>
      <c r="AM3119" s="0" t="s">
        <v>56</v>
      </c>
      <c r="AN3119" s="0" t="s">
        <v>56</v>
      </c>
      <c r="AO3119" s="0" t="s">
        <v>70</v>
      </c>
      <c r="AP3119" s="0" t="s">
        <v>70</v>
      </c>
      <c r="AQ3119" s="0" t="s">
        <v>128</v>
      </c>
      <c r="AR3119" s="0" t="n">
        <v>10</v>
      </c>
      <c r="AS3119" s="0" t="n">
        <v>9</v>
      </c>
      <c r="AT3119" s="0" t="s">
        <v>16387</v>
      </c>
      <c r="AV3119" s="0" t="s">
        <v>836</v>
      </c>
    </row>
    <row r="3120" customFormat="false" ht="15" hidden="false" customHeight="false" outlineLevel="0" collapsed="false">
      <c r="A3120" s="0" t="s">
        <v>16388</v>
      </c>
      <c r="B3120" s="0" t="s">
        <v>7898</v>
      </c>
      <c r="C3120" s="0" t="s">
        <v>16389</v>
      </c>
      <c r="E3120" s="1" t="s">
        <v>16389</v>
      </c>
      <c r="G3120" s="5" t="s">
        <v>16389</v>
      </c>
      <c r="H3120" s="5" t="s">
        <v>16390</v>
      </c>
      <c r="I3120" s="5" t="s">
        <v>16391</v>
      </c>
      <c r="J3120" s="5"/>
      <c r="K3120" s="5"/>
      <c r="L3120" s="5"/>
      <c r="M3120" s="5"/>
      <c r="N3120" s="5"/>
      <c r="O3120" s="0" t="s">
        <v>16389</v>
      </c>
      <c r="P3120" s="0" t="s">
        <v>16392</v>
      </c>
      <c r="Q3120" s="0" t="s">
        <v>51</v>
      </c>
      <c r="R3120" s="0" t="s">
        <v>52</v>
      </c>
      <c r="S3120" s="0" t="n">
        <v>350</v>
      </c>
      <c r="T3120" s="0" t="n">
        <v>2059</v>
      </c>
      <c r="U3120" s="0" t="n">
        <v>2059</v>
      </c>
      <c r="V3120" s="0" t="n">
        <v>2059</v>
      </c>
      <c r="X3120" s="0" t="n">
        <v>23</v>
      </c>
      <c r="Y3120" s="0" t="s">
        <v>128</v>
      </c>
      <c r="Z3120" s="0" t="n">
        <v>2059</v>
      </c>
      <c r="AA3120" s="0" t="s">
        <v>54</v>
      </c>
      <c r="AB3120" s="0" t="s">
        <v>54</v>
      </c>
      <c r="AC3120" s="0" t="n">
        <v>375</v>
      </c>
      <c r="AD3120" s="0" t="s">
        <v>16393</v>
      </c>
      <c r="AE3120" s="0" t="s">
        <v>16394</v>
      </c>
      <c r="AF3120" s="0" t="s">
        <v>56</v>
      </c>
      <c r="AG3120" s="0" t="s">
        <v>56</v>
      </c>
      <c r="AI3120" s="0" t="n">
        <v>375</v>
      </c>
      <c r="AJ3120" s="0" t="n">
        <v>2016</v>
      </c>
      <c r="AK3120" s="0" t="s">
        <v>56</v>
      </c>
      <c r="AL3120" s="0" t="s">
        <v>56</v>
      </c>
      <c r="AM3120" s="0" t="s">
        <v>56</v>
      </c>
      <c r="AN3120" s="0" t="s">
        <v>56</v>
      </c>
      <c r="AO3120" s="0" t="s">
        <v>70</v>
      </c>
      <c r="AP3120" s="0" t="s">
        <v>70</v>
      </c>
      <c r="AQ3120" s="0" t="s">
        <v>128</v>
      </c>
      <c r="AR3120" s="0" t="n">
        <v>16</v>
      </c>
      <c r="AS3120" s="0" t="n">
        <v>16</v>
      </c>
      <c r="AT3120" s="0" t="s">
        <v>16395</v>
      </c>
      <c r="AV3120" s="0" t="s">
        <v>836</v>
      </c>
    </row>
    <row r="3121" customFormat="false" ht="15" hidden="false" customHeight="false" outlineLevel="0" collapsed="false">
      <c r="A3121" s="0" t="s">
        <v>16396</v>
      </c>
      <c r="B3121" s="0" t="s">
        <v>7898</v>
      </c>
      <c r="C3121" s="0" t="s">
        <v>16397</v>
      </c>
      <c r="E3121" s="1" t="s">
        <v>16397</v>
      </c>
      <c r="G3121" s="5" t="s">
        <v>16397</v>
      </c>
      <c r="H3121" s="5"/>
      <c r="I3121" s="5"/>
      <c r="J3121" s="5"/>
      <c r="K3121" s="5"/>
      <c r="L3121" s="5"/>
      <c r="M3121" s="5"/>
      <c r="N3121" s="5"/>
      <c r="Q3121" s="0" t="s">
        <v>51</v>
      </c>
      <c r="R3121" s="0" t="s">
        <v>126</v>
      </c>
      <c r="S3121" s="0" t="n">
        <v>0</v>
      </c>
      <c r="T3121" s="0" t="n">
        <v>4690</v>
      </c>
      <c r="U3121" s="0" t="n">
        <v>4690</v>
      </c>
      <c r="X3121" s="0" t="n">
        <v>0</v>
      </c>
      <c r="Y3121" s="0" t="s">
        <v>512</v>
      </c>
      <c r="AD3121" s="0" t="s">
        <v>7905</v>
      </c>
      <c r="AE3121" s="0" t="s">
        <v>16398</v>
      </c>
      <c r="AF3121" s="0" t="s">
        <v>56</v>
      </c>
      <c r="AG3121" s="0" t="s">
        <v>56</v>
      </c>
      <c r="AI3121" s="0" t="n">
        <v>75</v>
      </c>
      <c r="AJ3121" s="0" t="n">
        <v>2016</v>
      </c>
      <c r="AK3121" s="0" t="s">
        <v>56</v>
      </c>
      <c r="AL3121" s="0" t="s">
        <v>56</v>
      </c>
      <c r="AM3121" s="0" t="s">
        <v>56</v>
      </c>
      <c r="AN3121" s="0" t="s">
        <v>56</v>
      </c>
      <c r="AO3121" s="0" t="s">
        <v>70</v>
      </c>
      <c r="AP3121" s="0" t="s">
        <v>70</v>
      </c>
      <c r="AQ3121" s="0" t="s">
        <v>512</v>
      </c>
      <c r="AR3121" s="0" t="n">
        <v>0</v>
      </c>
      <c r="AS3121" s="0" t="n">
        <v>0</v>
      </c>
      <c r="AT3121" s="0" t="s">
        <v>836</v>
      </c>
      <c r="AV3121" s="0" t="s">
        <v>836</v>
      </c>
    </row>
    <row r="3122" customFormat="false" ht="15" hidden="false" customHeight="false" outlineLevel="0" collapsed="false">
      <c r="A3122" s="0" t="s">
        <v>16399</v>
      </c>
      <c r="B3122" s="0" t="s">
        <v>7898</v>
      </c>
      <c r="C3122" s="0" t="s">
        <v>16400</v>
      </c>
      <c r="E3122" s="1" t="s">
        <v>16400</v>
      </c>
      <c r="G3122" s="5" t="s">
        <v>16400</v>
      </c>
      <c r="H3122" s="5" t="s">
        <v>16401</v>
      </c>
      <c r="I3122" s="5"/>
      <c r="J3122" s="5"/>
      <c r="K3122" s="5"/>
      <c r="L3122" s="5"/>
      <c r="M3122" s="5"/>
      <c r="N3122" s="5"/>
      <c r="O3122" s="0" t="s">
        <v>16400</v>
      </c>
      <c r="P3122" s="0" t="s">
        <v>16402</v>
      </c>
      <c r="Q3122" s="0" t="s">
        <v>51</v>
      </c>
      <c r="R3122" s="0" t="s">
        <v>119</v>
      </c>
      <c r="S3122" s="0" t="n">
        <v>38</v>
      </c>
      <c r="T3122" s="0" t="n">
        <v>2814</v>
      </c>
      <c r="U3122" s="0" t="n">
        <v>2814</v>
      </c>
      <c r="X3122" s="0" t="n">
        <v>57</v>
      </c>
      <c r="Y3122" s="0" t="s">
        <v>53</v>
      </c>
      <c r="Z3122" s="0" t="n">
        <v>2814</v>
      </c>
      <c r="AA3122" s="0" t="s">
        <v>54</v>
      </c>
      <c r="AB3122" s="0" t="s">
        <v>54</v>
      </c>
      <c r="AC3122" s="0" t="n">
        <v>175</v>
      </c>
      <c r="AD3122" s="0" t="s">
        <v>15558</v>
      </c>
      <c r="AE3122" s="0" t="s">
        <v>16403</v>
      </c>
      <c r="AF3122" s="0" t="s">
        <v>56</v>
      </c>
      <c r="AG3122" s="0" t="s">
        <v>56</v>
      </c>
      <c r="AI3122" s="0" t="n">
        <v>175</v>
      </c>
      <c r="AJ3122" s="0" t="n">
        <v>2016</v>
      </c>
      <c r="AK3122" s="0" t="s">
        <v>56</v>
      </c>
      <c r="AL3122" s="0" t="s">
        <v>56</v>
      </c>
      <c r="AM3122" s="0" t="s">
        <v>56</v>
      </c>
      <c r="AN3122" s="0" t="s">
        <v>56</v>
      </c>
      <c r="AO3122" s="0" t="s">
        <v>70</v>
      </c>
      <c r="AP3122" s="0" t="s">
        <v>70</v>
      </c>
      <c r="AQ3122" s="0" t="s">
        <v>53</v>
      </c>
      <c r="AR3122" s="0" t="n">
        <v>47</v>
      </c>
      <c r="AS3122" s="0" t="n">
        <v>47</v>
      </c>
      <c r="AT3122" s="0" t="s">
        <v>16387</v>
      </c>
      <c r="AV3122" s="0" t="s">
        <v>836</v>
      </c>
      <c r="AW3122" s="0" t="s">
        <v>16404</v>
      </c>
    </row>
    <row r="3123" customFormat="false" ht="15" hidden="false" customHeight="false" outlineLevel="0" collapsed="false">
      <c r="A3123" s="0" t="s">
        <v>16405</v>
      </c>
      <c r="B3123" s="0" t="s">
        <v>7898</v>
      </c>
      <c r="C3123" s="0" t="s">
        <v>16406</v>
      </c>
      <c r="E3123" s="1" t="s">
        <v>16406</v>
      </c>
      <c r="G3123" s="5" t="s">
        <v>16406</v>
      </c>
      <c r="H3123" s="5" t="s">
        <v>16407</v>
      </c>
      <c r="I3123" s="5"/>
      <c r="J3123" s="5"/>
      <c r="K3123" s="5"/>
      <c r="L3123" s="5"/>
      <c r="M3123" s="5"/>
      <c r="N3123" s="5"/>
      <c r="O3123" s="0" t="s">
        <v>16406</v>
      </c>
      <c r="P3123" s="0" t="s">
        <v>16408</v>
      </c>
      <c r="Q3123" s="0" t="s">
        <v>51</v>
      </c>
      <c r="R3123" s="0" t="s">
        <v>119</v>
      </c>
      <c r="S3123" s="0" t="n">
        <v>38</v>
      </c>
      <c r="T3123" s="0" t="n">
        <v>3240</v>
      </c>
      <c r="U3123" s="0" t="n">
        <v>3240</v>
      </c>
      <c r="V3123" s="0" t="n">
        <v>3299</v>
      </c>
      <c r="X3123" s="0" t="n">
        <v>3</v>
      </c>
      <c r="Y3123" s="0" t="s">
        <v>128</v>
      </c>
      <c r="Z3123" s="0" t="n">
        <v>3240</v>
      </c>
      <c r="AA3123" s="0" t="s">
        <v>54</v>
      </c>
      <c r="AB3123" s="0" t="s">
        <v>54</v>
      </c>
      <c r="AC3123" s="0" t="n">
        <v>175</v>
      </c>
      <c r="AD3123" s="0" t="s">
        <v>16024</v>
      </c>
      <c r="AE3123" s="0" t="s">
        <v>16409</v>
      </c>
      <c r="AF3123" s="0" t="s">
        <v>56</v>
      </c>
      <c r="AG3123" s="0" t="s">
        <v>56</v>
      </c>
      <c r="AI3123" s="0" t="n">
        <v>175</v>
      </c>
      <c r="AJ3123" s="0" t="n">
        <v>2016</v>
      </c>
      <c r="AK3123" s="0" t="s">
        <v>56</v>
      </c>
      <c r="AL3123" s="0" t="s">
        <v>56</v>
      </c>
      <c r="AM3123" s="0" t="s">
        <v>56</v>
      </c>
      <c r="AN3123" s="0" t="s">
        <v>56</v>
      </c>
      <c r="AO3123" s="0" t="s">
        <v>70</v>
      </c>
      <c r="AP3123" s="0" t="s">
        <v>70</v>
      </c>
      <c r="AQ3123" s="0" t="s">
        <v>128</v>
      </c>
      <c r="AR3123" s="0" t="n">
        <v>3</v>
      </c>
      <c r="AS3123" s="0" t="n">
        <v>2</v>
      </c>
      <c r="AT3123" s="0" t="s">
        <v>836</v>
      </c>
      <c r="AV3123" s="0" t="s">
        <v>836</v>
      </c>
      <c r="AW3123" s="0" t="s">
        <v>16410</v>
      </c>
    </row>
    <row r="3124" customFormat="false" ht="15" hidden="false" customHeight="false" outlineLevel="0" collapsed="false">
      <c r="A3124" s="0" t="s">
        <v>16411</v>
      </c>
      <c r="B3124" s="0" t="s">
        <v>7898</v>
      </c>
      <c r="C3124" s="0" t="s">
        <v>16412</v>
      </c>
      <c r="E3124" s="1" t="s">
        <v>16412</v>
      </c>
      <c r="G3124" s="5" t="s">
        <v>16412</v>
      </c>
      <c r="H3124" s="5" t="s">
        <v>16413</v>
      </c>
      <c r="I3124" s="5"/>
      <c r="J3124" s="5"/>
      <c r="K3124" s="5"/>
      <c r="L3124" s="5"/>
      <c r="M3124" s="5"/>
      <c r="N3124" s="5"/>
      <c r="Q3124" s="0" t="s">
        <v>51</v>
      </c>
      <c r="R3124" s="0" t="s">
        <v>126</v>
      </c>
      <c r="S3124" s="0" t="s">
        <v>56</v>
      </c>
      <c r="T3124" s="0" t="n">
        <v>3319</v>
      </c>
      <c r="U3124" s="0" t="n">
        <v>3319</v>
      </c>
      <c r="X3124" s="0" t="n">
        <v>0</v>
      </c>
      <c r="Y3124" s="0" t="s">
        <v>512</v>
      </c>
      <c r="AD3124" s="0" t="s">
        <v>16414</v>
      </c>
      <c r="AE3124" s="0" t="s">
        <v>16415</v>
      </c>
      <c r="AF3124" s="0" t="s">
        <v>56</v>
      </c>
      <c r="AG3124" s="0" t="s">
        <v>56</v>
      </c>
      <c r="AI3124" s="0" t="n">
        <v>35</v>
      </c>
      <c r="AJ3124" s="0" t="n">
        <v>2013</v>
      </c>
      <c r="AK3124" s="0" t="s">
        <v>56</v>
      </c>
      <c r="AL3124" s="0" t="s">
        <v>56</v>
      </c>
      <c r="AM3124" s="0" t="s">
        <v>56</v>
      </c>
      <c r="AN3124" s="0" t="s">
        <v>56</v>
      </c>
      <c r="AO3124" s="0" t="s">
        <v>70</v>
      </c>
      <c r="AP3124" s="0" t="s">
        <v>70</v>
      </c>
      <c r="AQ3124" s="0" t="s">
        <v>512</v>
      </c>
      <c r="AR3124" s="0" t="n">
        <v>0</v>
      </c>
      <c r="AS3124" s="0" t="n">
        <v>0</v>
      </c>
      <c r="AV3124" s="0" t="s">
        <v>836</v>
      </c>
    </row>
    <row r="3125" customFormat="false" ht="15" hidden="false" customHeight="false" outlineLevel="0" collapsed="false">
      <c r="A3125" s="0" t="s">
        <v>16416</v>
      </c>
      <c r="B3125" s="0" t="s">
        <v>7898</v>
      </c>
      <c r="C3125" s="0" t="s">
        <v>16417</v>
      </c>
      <c r="E3125" s="1" t="s">
        <v>16417</v>
      </c>
      <c r="G3125" s="5" t="s">
        <v>16417</v>
      </c>
      <c r="H3125" s="5"/>
      <c r="I3125" s="5"/>
      <c r="J3125" s="5"/>
      <c r="K3125" s="5"/>
      <c r="L3125" s="5"/>
      <c r="M3125" s="5"/>
      <c r="N3125" s="5"/>
      <c r="O3125" s="0" t="s">
        <v>16417</v>
      </c>
      <c r="P3125" s="0" t="s">
        <v>16418</v>
      </c>
      <c r="Q3125" s="0" t="s">
        <v>51</v>
      </c>
      <c r="R3125" s="0" t="s">
        <v>52</v>
      </c>
      <c r="S3125" s="0" t="n">
        <v>750</v>
      </c>
      <c r="T3125" s="0" t="n">
        <v>2733</v>
      </c>
      <c r="U3125" s="0" t="n">
        <v>2733</v>
      </c>
      <c r="V3125" s="0" t="n">
        <v>2733</v>
      </c>
      <c r="X3125" s="0" t="n">
        <v>31</v>
      </c>
      <c r="Y3125" s="0" t="s">
        <v>53</v>
      </c>
      <c r="Z3125" s="0" t="n">
        <v>2733</v>
      </c>
      <c r="AA3125" s="0" t="s">
        <v>54</v>
      </c>
      <c r="AB3125" s="0" t="s">
        <v>54</v>
      </c>
      <c r="AC3125" s="0" t="n">
        <v>3.5</v>
      </c>
      <c r="AD3125" s="0" t="s">
        <v>16419</v>
      </c>
      <c r="AE3125" s="0" t="s">
        <v>16420</v>
      </c>
      <c r="AF3125" s="0" t="s">
        <v>56</v>
      </c>
      <c r="AG3125" s="0" t="s">
        <v>56</v>
      </c>
      <c r="AI3125" s="0" t="n">
        <v>3.5</v>
      </c>
      <c r="AJ3125" s="0" t="n">
        <v>2016</v>
      </c>
      <c r="AK3125" s="0" t="s">
        <v>56</v>
      </c>
      <c r="AL3125" s="0" t="s">
        <v>56</v>
      </c>
      <c r="AM3125" s="0" t="s">
        <v>56</v>
      </c>
      <c r="AN3125" s="0" t="s">
        <v>56</v>
      </c>
      <c r="AO3125" s="0" t="s">
        <v>70</v>
      </c>
      <c r="AP3125" s="0" t="s">
        <v>70</v>
      </c>
      <c r="AQ3125" s="0" t="s">
        <v>53</v>
      </c>
      <c r="AR3125" s="0" t="n">
        <v>13</v>
      </c>
      <c r="AS3125" s="0" t="n">
        <v>12</v>
      </c>
    </row>
    <row r="3126" customFormat="false" ht="15" hidden="false" customHeight="false" outlineLevel="0" collapsed="false">
      <c r="A3126" s="0" t="s">
        <v>16421</v>
      </c>
      <c r="B3126" s="0" t="s">
        <v>7898</v>
      </c>
      <c r="C3126" s="0" t="s">
        <v>16422</v>
      </c>
      <c r="E3126" s="1" t="s">
        <v>16422</v>
      </c>
      <c r="G3126" s="5" t="s">
        <v>16422</v>
      </c>
      <c r="H3126" s="5"/>
      <c r="I3126" s="5"/>
      <c r="J3126" s="5"/>
      <c r="K3126" s="5"/>
      <c r="L3126" s="5"/>
      <c r="M3126" s="5"/>
      <c r="N3126" s="5"/>
      <c r="O3126" s="0" t="s">
        <v>16423</v>
      </c>
      <c r="P3126" s="0" t="s">
        <v>16424</v>
      </c>
      <c r="Q3126" s="0" t="s">
        <v>718</v>
      </c>
      <c r="R3126" s="0" t="s">
        <v>539</v>
      </c>
      <c r="S3126" s="0" t="s">
        <v>56</v>
      </c>
      <c r="T3126" s="0" t="n">
        <v>6619</v>
      </c>
      <c r="U3126" s="0" t="n">
        <v>6619</v>
      </c>
      <c r="V3126" s="0" t="n">
        <v>6612</v>
      </c>
      <c r="X3126" s="0" t="n">
        <v>0</v>
      </c>
      <c r="Y3126" s="0" t="s">
        <v>67</v>
      </c>
      <c r="Z3126" s="0" t="s">
        <v>120</v>
      </c>
      <c r="AA3126" s="0" t="s">
        <v>120</v>
      </c>
      <c r="AB3126" s="0" t="s">
        <v>56</v>
      </c>
      <c r="AC3126" s="0" t="s">
        <v>120</v>
      </c>
      <c r="AD3126" s="0" t="s">
        <v>16425</v>
      </c>
      <c r="AE3126" s="0" t="s">
        <v>16426</v>
      </c>
      <c r="AF3126" s="0" t="s">
        <v>56</v>
      </c>
      <c r="AG3126" s="0" t="s">
        <v>56</v>
      </c>
      <c r="AI3126" s="0" t="s">
        <v>56</v>
      </c>
      <c r="AK3126" s="0" t="s">
        <v>56</v>
      </c>
      <c r="AL3126" s="0" t="s">
        <v>56</v>
      </c>
      <c r="AM3126" s="0" t="s">
        <v>56</v>
      </c>
      <c r="AN3126" s="0" t="s">
        <v>56</v>
      </c>
      <c r="AO3126" s="0" t="s">
        <v>70</v>
      </c>
      <c r="AP3126" s="0" t="s">
        <v>70</v>
      </c>
      <c r="AQ3126" s="0" t="s">
        <v>67</v>
      </c>
      <c r="AR3126" s="0" t="n">
        <v>209</v>
      </c>
      <c r="AS3126" s="0" t="n">
        <v>0</v>
      </c>
    </row>
    <row r="3127" customFormat="false" ht="15" hidden="false" customHeight="false" outlineLevel="0" collapsed="false">
      <c r="A3127" s="0" t="s">
        <v>16427</v>
      </c>
      <c r="B3127" s="0" t="s">
        <v>7898</v>
      </c>
      <c r="C3127" s="0" t="s">
        <v>16428</v>
      </c>
      <c r="E3127" s="1" t="s">
        <v>16428</v>
      </c>
      <c r="G3127" s="5" t="s">
        <v>16428</v>
      </c>
      <c r="H3127" s="5"/>
      <c r="I3127" s="5"/>
      <c r="J3127" s="5"/>
      <c r="K3127" s="5"/>
      <c r="L3127" s="5"/>
      <c r="M3127" s="5"/>
      <c r="N3127" s="5"/>
      <c r="O3127" s="0" t="s">
        <v>16428</v>
      </c>
      <c r="P3127" s="0" t="s">
        <v>16429</v>
      </c>
      <c r="Q3127" s="0" t="s">
        <v>51</v>
      </c>
      <c r="R3127" s="0" t="s">
        <v>539</v>
      </c>
      <c r="S3127" s="0" t="s">
        <v>56</v>
      </c>
      <c r="X3127" s="0" t="n">
        <v>2</v>
      </c>
      <c r="Y3127" s="0" t="s">
        <v>128</v>
      </c>
      <c r="AA3127" s="0" t="s">
        <v>54</v>
      </c>
      <c r="AB3127" s="0" t="s">
        <v>54</v>
      </c>
      <c r="AD3127" s="0" t="s">
        <v>16430</v>
      </c>
      <c r="AE3127" s="0" t="s">
        <v>16431</v>
      </c>
      <c r="AF3127" s="0" t="s">
        <v>56</v>
      </c>
      <c r="AG3127" s="0" t="s">
        <v>56</v>
      </c>
      <c r="AI3127" s="0" t="s">
        <v>56</v>
      </c>
      <c r="AK3127" s="0" t="s">
        <v>56</v>
      </c>
      <c r="AL3127" s="0" t="s">
        <v>56</v>
      </c>
      <c r="AM3127" s="0" t="s">
        <v>56</v>
      </c>
      <c r="AN3127" s="0" t="s">
        <v>56</v>
      </c>
      <c r="AO3127" s="0" t="s">
        <v>70</v>
      </c>
      <c r="AP3127" s="0" t="s">
        <v>70</v>
      </c>
      <c r="AQ3127" s="0" t="s">
        <v>128</v>
      </c>
      <c r="AR3127" s="0" t="n">
        <v>2</v>
      </c>
      <c r="AS3127" s="0" t="n">
        <v>1</v>
      </c>
    </row>
    <row r="3128" customFormat="false" ht="15" hidden="false" customHeight="false" outlineLevel="0" collapsed="false">
      <c r="A3128" s="0" t="s">
        <v>16432</v>
      </c>
      <c r="B3128" s="0" t="s">
        <v>7898</v>
      </c>
      <c r="C3128" s="0" t="s">
        <v>16433</v>
      </c>
      <c r="E3128" s="1" t="s">
        <v>16433</v>
      </c>
      <c r="G3128" s="5" t="s">
        <v>16433</v>
      </c>
      <c r="H3128" s="5"/>
      <c r="I3128" s="5"/>
      <c r="J3128" s="5"/>
      <c r="K3128" s="5"/>
      <c r="L3128" s="5"/>
      <c r="M3128" s="5"/>
      <c r="N3128" s="5"/>
      <c r="O3128" s="0" t="s">
        <v>16433</v>
      </c>
      <c r="P3128" s="0" t="s">
        <v>16434</v>
      </c>
      <c r="Q3128" s="0" t="s">
        <v>51</v>
      </c>
      <c r="R3128" s="0" t="s">
        <v>52</v>
      </c>
      <c r="S3128" s="0" t="n">
        <v>5.718</v>
      </c>
      <c r="T3128" s="0" t="n">
        <v>2042</v>
      </c>
      <c r="U3128" s="0" t="n">
        <v>2042</v>
      </c>
      <c r="V3128" s="0" t="n">
        <v>3212</v>
      </c>
      <c r="X3128" s="0" t="n">
        <v>644</v>
      </c>
      <c r="Y3128" s="0" t="s">
        <v>1154</v>
      </c>
      <c r="Z3128" s="0" t="n">
        <v>2042</v>
      </c>
      <c r="AA3128" s="0" t="s">
        <v>54</v>
      </c>
      <c r="AB3128" s="0" t="s">
        <v>54</v>
      </c>
      <c r="AC3128" s="0" t="n">
        <v>26.4</v>
      </c>
      <c r="AD3128" s="0" t="s">
        <v>15564</v>
      </c>
      <c r="AG3128" s="6" t="n">
        <v>42735</v>
      </c>
      <c r="AH3128" s="0" t="n">
        <v>-120</v>
      </c>
      <c r="AI3128" s="0" t="n">
        <v>-126</v>
      </c>
      <c r="AJ3128" s="6" t="n">
        <v>42735</v>
      </c>
      <c r="AK3128" s="0" t="n">
        <v>26.4</v>
      </c>
      <c r="AL3128" s="6" t="n">
        <v>42735</v>
      </c>
      <c r="AM3128" s="0" t="n">
        <v>3.243</v>
      </c>
      <c r="AN3128" s="0" t="n">
        <v>3.419</v>
      </c>
      <c r="AO3128" s="0" t="n">
        <v>1.512</v>
      </c>
      <c r="AP3128" s="0" t="n">
        <v>1.689</v>
      </c>
      <c r="AQ3128" s="0" t="s">
        <v>831</v>
      </c>
      <c r="AR3128" s="0" t="s">
        <v>58</v>
      </c>
      <c r="AS3128" s="0" t="s">
        <v>1154</v>
      </c>
      <c r="AT3128" s="0" t="n">
        <v>164</v>
      </c>
      <c r="AU3128" s="0" t="n">
        <v>171</v>
      </c>
      <c r="AX3128" s="0" t="s">
        <v>836</v>
      </c>
      <c r="AY3128" s="0" t="s">
        <v>16435</v>
      </c>
    </row>
    <row r="3129" customFormat="false" ht="15" hidden="false" customHeight="false" outlineLevel="0" collapsed="false">
      <c r="A3129" s="0" t="s">
        <v>16436</v>
      </c>
      <c r="B3129" s="0" t="s">
        <v>7898</v>
      </c>
      <c r="C3129" s="0" t="s">
        <v>16437</v>
      </c>
      <c r="E3129" s="1" t="s">
        <v>16437</v>
      </c>
      <c r="G3129" s="5" t="s">
        <v>16437</v>
      </c>
      <c r="H3129" s="5"/>
      <c r="I3129" s="5"/>
      <c r="J3129" s="5"/>
      <c r="K3129" s="5"/>
      <c r="L3129" s="5"/>
      <c r="M3129" s="5"/>
      <c r="N3129" s="5"/>
      <c r="O3129" s="0" t="s">
        <v>16437</v>
      </c>
      <c r="P3129" s="0" t="s">
        <v>16438</v>
      </c>
      <c r="Q3129" s="0" t="s">
        <v>51</v>
      </c>
      <c r="R3129" s="0" t="s">
        <v>52</v>
      </c>
      <c r="S3129" s="0" t="n">
        <v>2.109</v>
      </c>
      <c r="T3129" s="0" t="n">
        <v>2814</v>
      </c>
      <c r="U3129" s="0" t="n">
        <v>2814</v>
      </c>
      <c r="V3129" s="0" t="n">
        <v>2561</v>
      </c>
      <c r="X3129" s="0" t="n">
        <v>241</v>
      </c>
      <c r="Y3129" s="0" t="s">
        <v>53</v>
      </c>
      <c r="Z3129" s="0" t="n">
        <v>2814</v>
      </c>
      <c r="AA3129" s="0" t="s">
        <v>54</v>
      </c>
      <c r="AB3129" s="0" t="s">
        <v>54</v>
      </c>
      <c r="AC3129" s="0" t="n">
        <v>8</v>
      </c>
      <c r="AD3129" s="0" t="s">
        <v>16439</v>
      </c>
      <c r="AG3129" s="6" t="n">
        <v>42735</v>
      </c>
      <c r="AH3129" s="0" t="n">
        <v>178</v>
      </c>
      <c r="AI3129" s="0" t="n">
        <v>187</v>
      </c>
      <c r="AJ3129" s="6" t="n">
        <v>42735</v>
      </c>
      <c r="AK3129" s="0" t="n">
        <v>8</v>
      </c>
      <c r="AL3129" s="6" t="n">
        <v>42735</v>
      </c>
      <c r="AM3129" s="0" t="n">
        <v>2.882</v>
      </c>
      <c r="AN3129" s="0" t="n">
        <v>3.038</v>
      </c>
      <c r="AO3129" s="0" t="n">
        <v>3.576</v>
      </c>
      <c r="AP3129" s="0" t="n">
        <v>3.995</v>
      </c>
      <c r="AQ3129" s="0" t="s">
        <v>831</v>
      </c>
      <c r="AR3129" s="0" t="s">
        <v>58</v>
      </c>
      <c r="AS3129" s="0" t="s">
        <v>53</v>
      </c>
      <c r="AT3129" s="0" t="n">
        <v>114</v>
      </c>
      <c r="AU3129" s="0" t="n">
        <v>114</v>
      </c>
      <c r="AV3129" s="0" t="s">
        <v>16440</v>
      </c>
      <c r="AX3129" s="0" t="s">
        <v>836</v>
      </c>
      <c r="AY3129" s="0" t="s">
        <v>1227</v>
      </c>
    </row>
    <row r="3130" customFormat="false" ht="15" hidden="false" customHeight="false" outlineLevel="0" collapsed="false">
      <c r="A3130" s="0" t="s">
        <v>16441</v>
      </c>
      <c r="B3130" s="0" t="s">
        <v>7898</v>
      </c>
      <c r="C3130" s="0" t="s">
        <v>16442</v>
      </c>
      <c r="E3130" s="1" t="s">
        <v>16442</v>
      </c>
      <c r="G3130" s="5" t="s">
        <v>16442</v>
      </c>
      <c r="H3130" s="5" t="s">
        <v>16443</v>
      </c>
      <c r="I3130" s="5"/>
      <c r="J3130" s="5"/>
      <c r="K3130" s="5"/>
      <c r="L3130" s="5"/>
      <c r="M3130" s="5"/>
      <c r="N3130" s="5" t="s">
        <v>16444</v>
      </c>
      <c r="O3130" s="0" t="s">
        <v>16445</v>
      </c>
      <c r="P3130" s="0" t="s">
        <v>16446</v>
      </c>
      <c r="Q3130" s="0" t="s">
        <v>51</v>
      </c>
      <c r="R3130" s="0" t="s">
        <v>52</v>
      </c>
      <c r="S3130" s="0" t="n">
        <v>750</v>
      </c>
      <c r="T3130" s="0" t="n">
        <v>3250</v>
      </c>
      <c r="U3130" s="0" t="n">
        <v>3250</v>
      </c>
      <c r="V3130" s="0" t="n">
        <v>3250</v>
      </c>
      <c r="X3130" s="0" t="n">
        <v>63</v>
      </c>
      <c r="Y3130" s="0" t="s">
        <v>67</v>
      </c>
      <c r="Z3130" s="0" t="s">
        <v>120</v>
      </c>
      <c r="AA3130" s="0" t="s">
        <v>120</v>
      </c>
      <c r="AB3130" s="0" t="s">
        <v>56</v>
      </c>
      <c r="AC3130" s="0" t="s">
        <v>120</v>
      </c>
      <c r="AD3130" s="0" t="s">
        <v>16447</v>
      </c>
      <c r="AE3130" s="0" t="s">
        <v>16448</v>
      </c>
      <c r="AF3130" s="0" t="s">
        <v>56</v>
      </c>
      <c r="AG3130" s="0" t="s">
        <v>56</v>
      </c>
      <c r="AI3130" s="0" t="n">
        <v>1.5</v>
      </c>
      <c r="AJ3130" s="0" t="n">
        <v>2016</v>
      </c>
      <c r="AK3130" s="0" t="s">
        <v>56</v>
      </c>
      <c r="AL3130" s="0" t="s">
        <v>56</v>
      </c>
      <c r="AM3130" s="0" t="s">
        <v>56</v>
      </c>
      <c r="AN3130" s="0" t="s">
        <v>56</v>
      </c>
      <c r="AO3130" s="0" t="s">
        <v>70</v>
      </c>
      <c r="AP3130" s="0" t="s">
        <v>70</v>
      </c>
      <c r="AQ3130" s="0" t="s">
        <v>67</v>
      </c>
      <c r="AR3130" s="0" t="n">
        <v>27</v>
      </c>
      <c r="AS3130" s="0" t="n">
        <v>16</v>
      </c>
      <c r="AV3130" s="0" t="s">
        <v>836</v>
      </c>
      <c r="AW3130" s="0" t="s">
        <v>16449</v>
      </c>
    </row>
    <row r="3131" customFormat="false" ht="15" hidden="false" customHeight="false" outlineLevel="0" collapsed="false">
      <c r="A3131" s="0" t="s">
        <v>16450</v>
      </c>
      <c r="B3131" s="0" t="s">
        <v>7898</v>
      </c>
      <c r="C3131" s="0" t="s">
        <v>16451</v>
      </c>
      <c r="E3131" s="1" t="s">
        <v>16451</v>
      </c>
      <c r="G3131" s="5" t="s">
        <v>16451</v>
      </c>
      <c r="H3131" s="5" t="s">
        <v>16452</v>
      </c>
      <c r="I3131" s="5" t="s">
        <v>16453</v>
      </c>
      <c r="J3131" s="5"/>
      <c r="K3131" s="5"/>
      <c r="L3131" s="5"/>
      <c r="M3131" s="5"/>
      <c r="N3131" s="5"/>
      <c r="O3131" s="0" t="s">
        <v>16451</v>
      </c>
      <c r="P3131" s="0" t="s">
        <v>16454</v>
      </c>
      <c r="Q3131" s="0" t="s">
        <v>51</v>
      </c>
      <c r="R3131" s="0" t="s">
        <v>52</v>
      </c>
      <c r="S3131" s="0" t="n">
        <v>350</v>
      </c>
      <c r="T3131" s="0" t="n">
        <v>2830</v>
      </c>
      <c r="U3131" s="0" t="n">
        <v>2830</v>
      </c>
      <c r="V3131" s="0" t="n">
        <v>2892</v>
      </c>
      <c r="X3131" s="0" t="n">
        <v>25</v>
      </c>
      <c r="Y3131" s="0" t="s">
        <v>128</v>
      </c>
      <c r="Z3131" s="0" t="n">
        <v>2830</v>
      </c>
      <c r="AA3131" s="0" t="s">
        <v>54</v>
      </c>
      <c r="AB3131" s="0" t="s">
        <v>54</v>
      </c>
      <c r="AC3131" s="0" t="n">
        <v>1.5</v>
      </c>
      <c r="AD3131" s="0" t="s">
        <v>16455</v>
      </c>
      <c r="AE3131" s="0" t="s">
        <v>16456</v>
      </c>
      <c r="AF3131" s="0" t="s">
        <v>56</v>
      </c>
      <c r="AG3131" s="0" t="s">
        <v>56</v>
      </c>
      <c r="AI3131" s="0" t="n">
        <v>1.5</v>
      </c>
      <c r="AJ3131" s="0" t="n">
        <v>2016</v>
      </c>
      <c r="AK3131" s="0" t="s">
        <v>56</v>
      </c>
      <c r="AL3131" s="0" t="s">
        <v>56</v>
      </c>
      <c r="AM3131" s="0" t="s">
        <v>56</v>
      </c>
      <c r="AN3131" s="0" t="s">
        <v>56</v>
      </c>
      <c r="AO3131" s="0" t="s">
        <v>70</v>
      </c>
      <c r="AP3131" s="0" t="s">
        <v>70</v>
      </c>
      <c r="AQ3131" s="0" t="s">
        <v>128</v>
      </c>
      <c r="AR3131" s="0" t="n">
        <v>7</v>
      </c>
      <c r="AS3131" s="0" t="n">
        <v>6</v>
      </c>
      <c r="AT3131" s="0" t="s">
        <v>836</v>
      </c>
      <c r="AV3131" s="0" t="s">
        <v>836</v>
      </c>
    </row>
    <row r="3132" customFormat="false" ht="15" hidden="false" customHeight="false" outlineLevel="0" collapsed="false">
      <c r="A3132" s="0" t="s">
        <v>16457</v>
      </c>
      <c r="B3132" s="0" t="s">
        <v>7898</v>
      </c>
      <c r="C3132" s="0" t="s">
        <v>16458</v>
      </c>
      <c r="E3132" s="1" t="s">
        <v>16458</v>
      </c>
      <c r="G3132" s="5" t="s">
        <v>16458</v>
      </c>
      <c r="H3132" s="5" t="s">
        <v>16459</v>
      </c>
      <c r="I3132" s="5"/>
      <c r="J3132" s="5"/>
      <c r="K3132" s="5"/>
      <c r="L3132" s="5"/>
      <c r="M3132" s="5"/>
      <c r="N3132" s="5"/>
      <c r="Q3132" s="0" t="s">
        <v>51</v>
      </c>
      <c r="R3132" s="0" t="s">
        <v>539</v>
      </c>
      <c r="S3132" s="0" t="n">
        <v>0</v>
      </c>
      <c r="T3132" s="0" t="n">
        <v>2030</v>
      </c>
      <c r="U3132" s="0" t="n">
        <v>2030</v>
      </c>
      <c r="X3132" s="0" t="n">
        <v>0</v>
      </c>
      <c r="Y3132" s="0" t="s">
        <v>512</v>
      </c>
      <c r="AD3132" s="0" t="s">
        <v>16460</v>
      </c>
      <c r="AE3132" s="0" t="s">
        <v>16461</v>
      </c>
      <c r="AF3132" s="0" t="s">
        <v>56</v>
      </c>
      <c r="AG3132" s="0" t="s">
        <v>56</v>
      </c>
      <c r="AI3132" s="0" t="n">
        <v>1</v>
      </c>
      <c r="AJ3132" s="0" t="n">
        <v>2016</v>
      </c>
      <c r="AK3132" s="0" t="s">
        <v>56</v>
      </c>
      <c r="AL3132" s="0" t="s">
        <v>56</v>
      </c>
      <c r="AM3132" s="0" t="s">
        <v>56</v>
      </c>
      <c r="AN3132" s="0" t="s">
        <v>56</v>
      </c>
      <c r="AO3132" s="0" t="s">
        <v>70</v>
      </c>
      <c r="AP3132" s="0" t="s">
        <v>70</v>
      </c>
      <c r="AQ3132" s="0" t="s">
        <v>512</v>
      </c>
      <c r="AR3132" s="0" t="n">
        <v>0</v>
      </c>
      <c r="AS3132" s="0" t="n">
        <v>0</v>
      </c>
    </row>
    <row r="3133" customFormat="false" ht="15" hidden="false" customHeight="false" outlineLevel="0" collapsed="false">
      <c r="A3133" s="0" t="s">
        <v>16462</v>
      </c>
      <c r="B3133" s="0" t="s">
        <v>7898</v>
      </c>
      <c r="C3133" s="0" t="s">
        <v>16463</v>
      </c>
      <c r="E3133" s="1" t="s">
        <v>16463</v>
      </c>
      <c r="G3133" s="5" t="s">
        <v>16463</v>
      </c>
      <c r="H3133" s="5"/>
      <c r="I3133" s="5"/>
      <c r="J3133" s="5"/>
      <c r="K3133" s="5"/>
      <c r="L3133" s="5"/>
      <c r="M3133" s="5"/>
      <c r="N3133" s="5"/>
      <c r="O3133" s="0" t="s">
        <v>16463</v>
      </c>
      <c r="P3133" s="0" t="s">
        <v>16464</v>
      </c>
      <c r="Q3133" s="0" t="s">
        <v>51</v>
      </c>
      <c r="R3133" s="0" t="s">
        <v>52</v>
      </c>
      <c r="S3133" s="0" t="n">
        <v>79.919</v>
      </c>
      <c r="T3133" s="0" t="n">
        <v>6201</v>
      </c>
      <c r="U3133" s="0" t="n">
        <v>6201</v>
      </c>
      <c r="V3133" s="0" t="n">
        <v>2611</v>
      </c>
      <c r="X3133" s="0" t="n">
        <v>1</v>
      </c>
      <c r="Y3133" s="0" t="s">
        <v>53</v>
      </c>
      <c r="Z3133" s="0" t="n">
        <v>6201</v>
      </c>
      <c r="AA3133" s="0" t="s">
        <v>54</v>
      </c>
      <c r="AB3133" s="0" t="s">
        <v>54</v>
      </c>
      <c r="AC3133" s="0" t="n">
        <v>380.3</v>
      </c>
      <c r="AD3133" s="0" t="s">
        <v>16465</v>
      </c>
      <c r="AG3133" s="6" t="n">
        <v>42735</v>
      </c>
      <c r="AH3133" s="0" t="n">
        <v>11.263</v>
      </c>
      <c r="AI3133" s="0" t="n">
        <v>11.872</v>
      </c>
      <c r="AJ3133" s="6" t="n">
        <v>42735</v>
      </c>
      <c r="AK3133" s="0" t="n">
        <v>380.3</v>
      </c>
      <c r="AL3133" s="6" t="n">
        <v>42735</v>
      </c>
      <c r="AM3133" s="0" t="n">
        <v>111.441</v>
      </c>
      <c r="AN3133" s="0" t="n">
        <v>117.47</v>
      </c>
      <c r="AO3133" s="0" t="n">
        <v>130.522</v>
      </c>
      <c r="AP3133" s="0" t="n">
        <v>145.838</v>
      </c>
      <c r="AQ3133" s="0" t="s">
        <v>831</v>
      </c>
      <c r="AR3133" s="0" t="s">
        <v>58</v>
      </c>
      <c r="AS3133" s="0" t="s">
        <v>53</v>
      </c>
      <c r="AT3133" s="0" t="n">
        <v>602</v>
      </c>
      <c r="AU3133" s="0" t="n">
        <v>609</v>
      </c>
      <c r="AV3133" s="0" t="s">
        <v>836</v>
      </c>
      <c r="AX3133" s="0" t="s">
        <v>836</v>
      </c>
      <c r="AY3133" s="0" t="s">
        <v>16466</v>
      </c>
    </row>
    <row r="3134" customFormat="false" ht="15" hidden="false" customHeight="false" outlineLevel="0" collapsed="false">
      <c r="A3134" s="0" t="s">
        <v>16467</v>
      </c>
      <c r="B3134" s="0" t="s">
        <v>7898</v>
      </c>
      <c r="C3134" s="0" t="s">
        <v>16468</v>
      </c>
      <c r="E3134" s="1" t="s">
        <v>16468</v>
      </c>
      <c r="G3134" s="5" t="s">
        <v>16468</v>
      </c>
      <c r="H3134" s="5"/>
      <c r="I3134" s="5"/>
      <c r="J3134" s="5"/>
      <c r="K3134" s="5"/>
      <c r="L3134" s="5"/>
      <c r="M3134" s="5"/>
      <c r="N3134" s="5"/>
      <c r="O3134" s="0" t="s">
        <v>16468</v>
      </c>
      <c r="P3134" s="0" t="s">
        <v>16469</v>
      </c>
      <c r="Q3134" s="0" t="s">
        <v>51</v>
      </c>
      <c r="R3134" s="0" t="s">
        <v>52</v>
      </c>
      <c r="S3134" s="0" t="n">
        <v>30</v>
      </c>
      <c r="T3134" s="0" t="n">
        <v>1712</v>
      </c>
      <c r="U3134" s="0" t="n">
        <v>1712</v>
      </c>
      <c r="V3134" s="0" t="n">
        <v>1729</v>
      </c>
      <c r="X3134" s="0" t="n">
        <v>760</v>
      </c>
      <c r="Y3134" s="0" t="s">
        <v>53</v>
      </c>
      <c r="Z3134" s="0" t="n">
        <v>1712</v>
      </c>
      <c r="AA3134" s="0" t="s">
        <v>54</v>
      </c>
      <c r="AB3134" s="0" t="s">
        <v>54</v>
      </c>
      <c r="AC3134" s="0" t="n">
        <v>62.5</v>
      </c>
      <c r="AD3134" s="0" t="s">
        <v>16393</v>
      </c>
      <c r="AE3134" s="0" t="s">
        <v>16470</v>
      </c>
      <c r="AF3134" s="0" t="s">
        <v>56</v>
      </c>
      <c r="AG3134" s="0" t="s">
        <v>56</v>
      </c>
      <c r="AI3134" s="0" t="n">
        <v>62.5</v>
      </c>
      <c r="AJ3134" s="0" t="n">
        <v>2017</v>
      </c>
      <c r="AK3134" s="0" t="s">
        <v>56</v>
      </c>
      <c r="AL3134" s="0" t="s">
        <v>56</v>
      </c>
      <c r="AM3134" s="0" t="n">
        <v>20.964</v>
      </c>
      <c r="AN3134" s="0" t="n">
        <v>23.424</v>
      </c>
      <c r="AO3134" s="0" t="s">
        <v>831</v>
      </c>
      <c r="AP3134" s="0" t="s">
        <v>58</v>
      </c>
      <c r="AQ3134" s="0" t="s">
        <v>53</v>
      </c>
      <c r="AR3134" s="0" t="n">
        <v>418</v>
      </c>
      <c r="AS3134" s="0" t="n">
        <v>425</v>
      </c>
      <c r="AT3134" s="0" t="s">
        <v>16471</v>
      </c>
      <c r="AU3134" s="0" t="s">
        <v>16471</v>
      </c>
      <c r="AV3134" s="0" t="s">
        <v>836</v>
      </c>
    </row>
    <row r="3135" customFormat="false" ht="15" hidden="false" customHeight="false" outlineLevel="0" collapsed="false">
      <c r="A3135" s="0" t="s">
        <v>16472</v>
      </c>
      <c r="B3135" s="0" t="s">
        <v>7898</v>
      </c>
      <c r="C3135" s="0" t="s">
        <v>16473</v>
      </c>
      <c r="E3135" s="1" t="s">
        <v>16473</v>
      </c>
      <c r="G3135" s="5" t="s">
        <v>16473</v>
      </c>
      <c r="H3135" s="5" t="s">
        <v>16474</v>
      </c>
      <c r="I3135" s="5"/>
      <c r="J3135" s="5"/>
      <c r="K3135" s="5"/>
      <c r="L3135" s="5"/>
      <c r="M3135" s="5"/>
      <c r="N3135" s="5"/>
      <c r="Q3135" s="0" t="s">
        <v>51</v>
      </c>
      <c r="R3135" s="0" t="s">
        <v>119</v>
      </c>
      <c r="S3135" s="0" t="s">
        <v>56</v>
      </c>
      <c r="T3135" s="0" t="n">
        <v>4651</v>
      </c>
      <c r="U3135" s="0" t="n">
        <v>4651</v>
      </c>
      <c r="V3135" s="0" t="n">
        <v>2620</v>
      </c>
      <c r="X3135" s="0" t="n">
        <v>0</v>
      </c>
      <c r="Y3135" s="0" t="s">
        <v>512</v>
      </c>
      <c r="AD3135" s="0" t="s">
        <v>16475</v>
      </c>
      <c r="AE3135" s="0" t="s">
        <v>16476</v>
      </c>
      <c r="AF3135" s="0" t="s">
        <v>56</v>
      </c>
      <c r="AG3135" s="0" t="s">
        <v>56</v>
      </c>
      <c r="AI3135" s="0" t="n">
        <v>175</v>
      </c>
      <c r="AJ3135" s="0" t="n">
        <v>2014</v>
      </c>
      <c r="AK3135" s="0" t="s">
        <v>56</v>
      </c>
      <c r="AL3135" s="0" t="s">
        <v>56</v>
      </c>
      <c r="AM3135" s="0" t="s">
        <v>56</v>
      </c>
      <c r="AN3135" s="0" t="s">
        <v>56</v>
      </c>
      <c r="AO3135" s="0" t="s">
        <v>70</v>
      </c>
      <c r="AP3135" s="0" t="s">
        <v>70</v>
      </c>
      <c r="AQ3135" s="0" t="s">
        <v>512</v>
      </c>
      <c r="AR3135" s="0" t="n">
        <v>0</v>
      </c>
      <c r="AS3135" s="0" t="n">
        <v>0</v>
      </c>
    </row>
    <row r="3136" customFormat="false" ht="15" hidden="false" customHeight="false" outlineLevel="0" collapsed="false">
      <c r="A3136" s="0" t="s">
        <v>16477</v>
      </c>
      <c r="B3136" s="0" t="s">
        <v>7898</v>
      </c>
      <c r="C3136" s="0" t="s">
        <v>16478</v>
      </c>
      <c r="E3136" s="1" t="s">
        <v>16478</v>
      </c>
      <c r="G3136" s="5" t="s">
        <v>16478</v>
      </c>
      <c r="H3136" s="5" t="s">
        <v>16479</v>
      </c>
      <c r="I3136" s="5"/>
      <c r="J3136" s="5"/>
      <c r="K3136" s="5"/>
      <c r="L3136" s="5"/>
      <c r="M3136" s="5"/>
      <c r="N3136" s="5"/>
      <c r="O3136" s="0" t="s">
        <v>16478</v>
      </c>
      <c r="P3136" s="0" t="s">
        <v>16480</v>
      </c>
      <c r="Q3136" s="0" t="s">
        <v>51</v>
      </c>
      <c r="R3136" s="0" t="s">
        <v>539</v>
      </c>
      <c r="S3136" s="0" t="n">
        <v>0</v>
      </c>
      <c r="T3136" s="0" t="n">
        <v>4614</v>
      </c>
      <c r="U3136" s="0" t="n">
        <v>4614</v>
      </c>
      <c r="X3136" s="0" t="n">
        <v>1</v>
      </c>
      <c r="Y3136" s="0" t="s">
        <v>512</v>
      </c>
      <c r="Z3136" s="0" t="n">
        <v>4614</v>
      </c>
      <c r="AA3136" s="0" t="s">
        <v>54</v>
      </c>
      <c r="AB3136" s="0" t="s">
        <v>54</v>
      </c>
      <c r="AC3136" s="0" t="n">
        <v>1</v>
      </c>
      <c r="AD3136" s="0" t="s">
        <v>16481</v>
      </c>
      <c r="AE3136" s="0" t="s">
        <v>16482</v>
      </c>
      <c r="AF3136" s="0" t="s">
        <v>56</v>
      </c>
      <c r="AG3136" s="0" t="s">
        <v>56</v>
      </c>
      <c r="AI3136" s="0" t="n">
        <v>1</v>
      </c>
      <c r="AJ3136" s="0" t="n">
        <v>2016</v>
      </c>
      <c r="AK3136" s="0" t="s">
        <v>56</v>
      </c>
      <c r="AL3136" s="0" t="s">
        <v>56</v>
      </c>
      <c r="AM3136" s="0" t="s">
        <v>56</v>
      </c>
      <c r="AN3136" s="0" t="s">
        <v>56</v>
      </c>
      <c r="AO3136" s="0" t="s">
        <v>70</v>
      </c>
      <c r="AP3136" s="0" t="s">
        <v>70</v>
      </c>
      <c r="AQ3136" s="0" t="s">
        <v>512</v>
      </c>
      <c r="AR3136" s="0" t="n">
        <v>2</v>
      </c>
      <c r="AS3136" s="0" t="n">
        <v>1</v>
      </c>
      <c r="AV3136" s="0" t="s">
        <v>836</v>
      </c>
    </row>
    <row r="3137" customFormat="false" ht="15" hidden="false" customHeight="false" outlineLevel="0" collapsed="false">
      <c r="A3137" s="0" t="s">
        <v>16483</v>
      </c>
      <c r="B3137" s="0" t="s">
        <v>7898</v>
      </c>
      <c r="C3137" s="0" t="s">
        <v>16484</v>
      </c>
      <c r="E3137" s="1" t="s">
        <v>16484</v>
      </c>
      <c r="G3137" s="5" t="s">
        <v>16484</v>
      </c>
      <c r="H3137" s="5"/>
      <c r="I3137" s="5"/>
      <c r="J3137" s="5"/>
      <c r="K3137" s="5"/>
      <c r="L3137" s="5"/>
      <c r="M3137" s="5"/>
      <c r="N3137" s="5"/>
      <c r="O3137" s="0" t="s">
        <v>16484</v>
      </c>
      <c r="P3137" s="0" t="s">
        <v>16485</v>
      </c>
      <c r="Q3137" s="0" t="s">
        <v>51</v>
      </c>
      <c r="R3137" s="0" t="s">
        <v>52</v>
      </c>
      <c r="S3137" s="0" t="n">
        <v>3.116</v>
      </c>
      <c r="T3137" s="0" t="n">
        <v>2014</v>
      </c>
      <c r="U3137" s="0" t="n">
        <v>2014</v>
      </c>
      <c r="W3137" s="0" t="s">
        <v>16486</v>
      </c>
      <c r="X3137" s="0" t="n">
        <v>235</v>
      </c>
      <c r="Y3137" s="0" t="s">
        <v>53</v>
      </c>
      <c r="Z3137" s="0" t="n">
        <v>2014</v>
      </c>
      <c r="AA3137" s="0" t="s">
        <v>54</v>
      </c>
      <c r="AB3137" s="0" t="s">
        <v>54</v>
      </c>
      <c r="AC3137" s="0" t="n">
        <v>6.9</v>
      </c>
      <c r="AD3137" s="0" t="s">
        <v>15564</v>
      </c>
      <c r="AG3137" s="6" t="n">
        <v>42735</v>
      </c>
      <c r="AH3137" s="0" t="n">
        <v>384</v>
      </c>
      <c r="AI3137" s="0" t="n">
        <v>405</v>
      </c>
      <c r="AJ3137" s="6" t="n">
        <v>42735</v>
      </c>
      <c r="AK3137" s="0" t="n">
        <v>6.9</v>
      </c>
      <c r="AL3137" s="6" t="n">
        <v>42735</v>
      </c>
      <c r="AM3137" s="0" t="n">
        <v>3.811</v>
      </c>
      <c r="AN3137" s="0" t="n">
        <v>4.017</v>
      </c>
      <c r="AO3137" s="0" t="n">
        <v>9.688</v>
      </c>
      <c r="AP3137" s="0" t="n">
        <v>10.825</v>
      </c>
      <c r="AQ3137" s="0" t="s">
        <v>831</v>
      </c>
      <c r="AR3137" s="0" t="s">
        <v>58</v>
      </c>
      <c r="AS3137" s="0" t="s">
        <v>53</v>
      </c>
      <c r="AT3137" s="0" t="n">
        <v>123</v>
      </c>
      <c r="AU3137" s="0" t="n">
        <v>131</v>
      </c>
      <c r="AV3137" s="0" t="s">
        <v>16487</v>
      </c>
      <c r="AX3137" s="0" t="s">
        <v>836</v>
      </c>
      <c r="AY3137" s="0" t="s">
        <v>16488</v>
      </c>
    </row>
    <row r="3138" customFormat="false" ht="15" hidden="false" customHeight="false" outlineLevel="0" collapsed="false">
      <c r="A3138" s="0" t="s">
        <v>16489</v>
      </c>
      <c r="B3138" s="0" t="s">
        <v>7898</v>
      </c>
      <c r="C3138" s="0" t="s">
        <v>16490</v>
      </c>
      <c r="E3138" s="1" t="s">
        <v>16490</v>
      </c>
      <c r="G3138" s="5" t="s">
        <v>16490</v>
      </c>
      <c r="H3138" s="5"/>
      <c r="I3138" s="5"/>
      <c r="J3138" s="5"/>
      <c r="K3138" s="5"/>
      <c r="L3138" s="5"/>
      <c r="M3138" s="5"/>
      <c r="N3138" s="5"/>
      <c r="Q3138" s="0" t="s">
        <v>51</v>
      </c>
      <c r="R3138" s="0" t="s">
        <v>126</v>
      </c>
      <c r="S3138" s="0" t="n">
        <v>3</v>
      </c>
      <c r="T3138" s="0" t="n">
        <v>4778</v>
      </c>
      <c r="U3138" s="0" t="n">
        <v>4778</v>
      </c>
      <c r="X3138" s="0" t="n">
        <v>0</v>
      </c>
      <c r="Y3138" s="0" t="s">
        <v>512</v>
      </c>
      <c r="AD3138" s="0" t="s">
        <v>16491</v>
      </c>
      <c r="AE3138" s="0" t="s">
        <v>16492</v>
      </c>
      <c r="AF3138" s="0" t="s">
        <v>56</v>
      </c>
      <c r="AG3138" s="0" t="s">
        <v>56</v>
      </c>
      <c r="AI3138" s="0" t="n">
        <v>15</v>
      </c>
      <c r="AJ3138" s="0" t="n">
        <v>2016</v>
      </c>
      <c r="AK3138" s="0" t="s">
        <v>56</v>
      </c>
      <c r="AL3138" s="0" t="s">
        <v>56</v>
      </c>
      <c r="AM3138" s="0" t="s">
        <v>56</v>
      </c>
      <c r="AN3138" s="0" t="s">
        <v>56</v>
      </c>
      <c r="AO3138" s="0" t="s">
        <v>70</v>
      </c>
      <c r="AP3138" s="0" t="s">
        <v>70</v>
      </c>
      <c r="AQ3138" s="0" t="s">
        <v>512</v>
      </c>
      <c r="AR3138" s="0" t="n">
        <v>0</v>
      </c>
      <c r="AS3138" s="0" t="n">
        <v>0</v>
      </c>
    </row>
    <row r="3139" customFormat="false" ht="15" hidden="false" customHeight="false" outlineLevel="0" collapsed="false">
      <c r="A3139" s="0" t="s">
        <v>16493</v>
      </c>
      <c r="B3139" s="0" t="s">
        <v>7898</v>
      </c>
      <c r="C3139" s="0" t="s">
        <v>16494</v>
      </c>
      <c r="E3139" s="1" t="s">
        <v>16494</v>
      </c>
      <c r="G3139" s="5" t="s">
        <v>16494</v>
      </c>
      <c r="H3139" s="5"/>
      <c r="I3139" s="5"/>
      <c r="J3139" s="5"/>
      <c r="K3139" s="5"/>
      <c r="L3139" s="5"/>
      <c r="M3139" s="5"/>
      <c r="N3139" s="5"/>
      <c r="O3139" s="0" t="s">
        <v>16494</v>
      </c>
      <c r="P3139" s="0" t="s">
        <v>16495</v>
      </c>
      <c r="Q3139" s="0" t="s">
        <v>51</v>
      </c>
      <c r="R3139" s="0" t="s">
        <v>52</v>
      </c>
      <c r="S3139" s="0" t="n">
        <v>62.799</v>
      </c>
      <c r="T3139" s="0" t="n">
        <v>1107</v>
      </c>
      <c r="U3139" s="0" t="n">
        <v>1107</v>
      </c>
      <c r="V3139" s="0" t="n">
        <v>1031</v>
      </c>
      <c r="W3139" s="0" t="s">
        <v>16496</v>
      </c>
      <c r="X3139" s="0" t="n">
        <v>1</v>
      </c>
      <c r="Y3139" s="0" t="s">
        <v>53</v>
      </c>
      <c r="Z3139" s="0" t="n">
        <v>1107</v>
      </c>
      <c r="AA3139" s="0" t="s">
        <v>54</v>
      </c>
      <c r="AB3139" s="0" t="s">
        <v>54</v>
      </c>
      <c r="AC3139" s="0" t="n">
        <v>264</v>
      </c>
      <c r="AD3139" s="0" t="s">
        <v>16497</v>
      </c>
      <c r="AG3139" s="6" t="n">
        <v>42735</v>
      </c>
      <c r="AH3139" s="0" t="n">
        <v>5.998</v>
      </c>
      <c r="AI3139" s="0" t="n">
        <v>6.323</v>
      </c>
      <c r="AJ3139" s="6" t="n">
        <v>42735</v>
      </c>
      <c r="AK3139" s="0" t="n">
        <v>264</v>
      </c>
      <c r="AL3139" s="6" t="n">
        <v>42735</v>
      </c>
      <c r="AM3139" s="0" t="n">
        <v>69.718</v>
      </c>
      <c r="AN3139" s="0" t="n">
        <v>73.49</v>
      </c>
      <c r="AO3139" s="0" t="n">
        <v>149.735</v>
      </c>
      <c r="AP3139" s="0" t="n">
        <v>167.306</v>
      </c>
      <c r="AQ3139" s="0" t="s">
        <v>831</v>
      </c>
      <c r="AR3139" s="0" t="s">
        <v>58</v>
      </c>
      <c r="AS3139" s="0" t="s">
        <v>53</v>
      </c>
      <c r="AT3139" s="0" t="n">
        <v>1165</v>
      </c>
      <c r="AU3139" s="0" t="n">
        <v>1.173</v>
      </c>
      <c r="AV3139" s="0" t="s">
        <v>836</v>
      </c>
      <c r="AW3139" s="0" t="s">
        <v>836</v>
      </c>
      <c r="AX3139" s="0" t="s">
        <v>836</v>
      </c>
      <c r="AY3139" s="0" t="s">
        <v>16498</v>
      </c>
    </row>
    <row r="3140" customFormat="false" ht="15" hidden="false" customHeight="false" outlineLevel="0" collapsed="false">
      <c r="A3140" s="0" t="s">
        <v>16499</v>
      </c>
      <c r="B3140" s="0" t="s">
        <v>7898</v>
      </c>
      <c r="C3140" s="0" t="s">
        <v>16500</v>
      </c>
      <c r="E3140" s="1" t="s">
        <v>16500</v>
      </c>
      <c r="G3140" s="5" t="s">
        <v>16500</v>
      </c>
      <c r="H3140" s="5"/>
      <c r="I3140" s="5"/>
      <c r="J3140" s="5"/>
      <c r="K3140" s="5"/>
      <c r="L3140" s="5"/>
      <c r="M3140" s="5"/>
      <c r="N3140" s="5"/>
      <c r="O3140" s="0" t="s">
        <v>16500</v>
      </c>
      <c r="P3140" s="0" t="s">
        <v>16501</v>
      </c>
      <c r="Q3140" s="0" t="s">
        <v>51</v>
      </c>
      <c r="R3140" s="0" t="s">
        <v>52</v>
      </c>
      <c r="S3140" s="0" t="n">
        <v>31.353</v>
      </c>
      <c r="T3140" s="0" t="n">
        <v>2651</v>
      </c>
      <c r="U3140" s="0" t="n">
        <v>2651</v>
      </c>
      <c r="V3140" s="0" t="n">
        <v>2540</v>
      </c>
      <c r="X3140" s="0" t="n">
        <v>883</v>
      </c>
      <c r="Y3140" s="0" t="s">
        <v>53</v>
      </c>
      <c r="Z3140" s="0" t="n">
        <v>2651</v>
      </c>
      <c r="AA3140" s="0" t="s">
        <v>54</v>
      </c>
      <c r="AB3140" s="0" t="s">
        <v>54</v>
      </c>
      <c r="AC3140" s="0" t="n">
        <v>98.8</v>
      </c>
      <c r="AD3140" s="0" t="s">
        <v>16502</v>
      </c>
      <c r="AG3140" s="6" t="n">
        <v>42735</v>
      </c>
      <c r="AH3140" s="0" t="n">
        <v>2.803</v>
      </c>
      <c r="AI3140" s="0" t="n">
        <v>2.955</v>
      </c>
      <c r="AJ3140" s="6" t="n">
        <v>42735</v>
      </c>
      <c r="AK3140" s="0" t="n">
        <v>98.8</v>
      </c>
      <c r="AL3140" s="6" t="n">
        <v>42735</v>
      </c>
      <c r="AM3140" s="0" t="n">
        <v>31.469</v>
      </c>
      <c r="AN3140" s="0" t="n">
        <v>33.172</v>
      </c>
      <c r="AO3140" s="0" t="n">
        <v>54.054</v>
      </c>
      <c r="AP3140" s="0" t="n">
        <v>60.397</v>
      </c>
      <c r="AQ3140" s="0" t="s">
        <v>831</v>
      </c>
      <c r="AR3140" s="0" t="s">
        <v>58</v>
      </c>
      <c r="AS3140" s="0" t="s">
        <v>53</v>
      </c>
      <c r="AT3140" s="0" t="n">
        <v>445</v>
      </c>
      <c r="AU3140" s="0" t="n">
        <v>445</v>
      </c>
      <c r="AX3140" s="0" t="s">
        <v>836</v>
      </c>
    </row>
    <row r="3141" customFormat="false" ht="15" hidden="false" customHeight="false" outlineLevel="0" collapsed="false">
      <c r="A3141" s="0" t="s">
        <v>16503</v>
      </c>
      <c r="B3141" s="0" t="s">
        <v>7898</v>
      </c>
      <c r="C3141" s="0" t="s">
        <v>16504</v>
      </c>
      <c r="E3141" s="1" t="s">
        <v>16504</v>
      </c>
      <c r="G3141" s="5" t="s">
        <v>16504</v>
      </c>
      <c r="H3141" s="5"/>
      <c r="I3141" s="5"/>
      <c r="J3141" s="5"/>
      <c r="K3141" s="5"/>
      <c r="L3141" s="5"/>
      <c r="M3141" s="5"/>
      <c r="N3141" s="5"/>
      <c r="O3141" s="0" t="s">
        <v>16504</v>
      </c>
      <c r="P3141" s="0" t="s">
        <v>16505</v>
      </c>
      <c r="Q3141" s="0" t="s">
        <v>51</v>
      </c>
      <c r="R3141" s="0" t="s">
        <v>52</v>
      </c>
      <c r="S3141" s="0" t="n">
        <v>15.195</v>
      </c>
      <c r="T3141" s="0" t="n">
        <v>2042</v>
      </c>
      <c r="U3141" s="0" t="n">
        <v>2042</v>
      </c>
      <c r="V3141" s="0" t="n">
        <v>1092</v>
      </c>
      <c r="X3141" s="0" t="n">
        <v>367</v>
      </c>
      <c r="Y3141" s="0" t="s">
        <v>53</v>
      </c>
      <c r="Z3141" s="0" t="n">
        <v>2042</v>
      </c>
      <c r="AA3141" s="0" t="s">
        <v>54</v>
      </c>
      <c r="AB3141" s="0" t="s">
        <v>54</v>
      </c>
      <c r="AC3141" s="0" t="n">
        <v>36.7</v>
      </c>
      <c r="AD3141" s="0" t="s">
        <v>15564</v>
      </c>
      <c r="AG3141" s="6" t="n">
        <v>42735</v>
      </c>
      <c r="AH3141" s="0" t="n">
        <v>2.316</v>
      </c>
      <c r="AI3141" s="0" t="n">
        <v>2.441</v>
      </c>
      <c r="AJ3141" s="6" t="n">
        <v>42735</v>
      </c>
      <c r="AK3141" s="0" t="n">
        <v>36.7</v>
      </c>
      <c r="AL3141" s="6" t="n">
        <v>42735</v>
      </c>
      <c r="AM3141" s="0" t="n">
        <v>11.501</v>
      </c>
      <c r="AN3141" s="0" t="n">
        <v>12.123</v>
      </c>
      <c r="AO3141" s="0" t="n">
        <v>59.993</v>
      </c>
      <c r="AP3141" s="0" t="n">
        <v>67.033</v>
      </c>
      <c r="AQ3141" s="0" t="s">
        <v>831</v>
      </c>
      <c r="AR3141" s="0" t="s">
        <v>58</v>
      </c>
      <c r="AS3141" s="0" t="s">
        <v>53</v>
      </c>
      <c r="AT3141" s="0" t="n">
        <v>187</v>
      </c>
      <c r="AU3141" s="0" t="n">
        <v>189</v>
      </c>
      <c r="AV3141" s="0" t="s">
        <v>15564</v>
      </c>
      <c r="AX3141" s="0" t="s">
        <v>836</v>
      </c>
    </row>
    <row r="3142" customFormat="false" ht="15" hidden="false" customHeight="false" outlineLevel="0" collapsed="false">
      <c r="A3142" s="0" t="s">
        <v>16506</v>
      </c>
      <c r="B3142" s="0" t="s">
        <v>7898</v>
      </c>
      <c r="C3142" s="0" t="s">
        <v>16507</v>
      </c>
      <c r="E3142" s="1" t="s">
        <v>16507</v>
      </c>
      <c r="G3142" s="5" t="s">
        <v>16507</v>
      </c>
      <c r="H3142" s="5"/>
      <c r="I3142" s="5"/>
      <c r="J3142" s="5"/>
      <c r="K3142" s="5"/>
      <c r="L3142" s="5"/>
      <c r="M3142" s="5"/>
      <c r="N3142" s="5"/>
      <c r="O3142" s="0" t="s">
        <v>16507</v>
      </c>
      <c r="P3142" s="0" t="s">
        <v>16508</v>
      </c>
      <c r="Q3142" s="0" t="s">
        <v>51</v>
      </c>
      <c r="R3142" s="0" t="s">
        <v>52</v>
      </c>
      <c r="S3142" s="0" t="n">
        <v>30</v>
      </c>
      <c r="T3142" s="0" t="n">
        <v>2410</v>
      </c>
      <c r="U3142" s="0" t="n">
        <v>2410</v>
      </c>
      <c r="V3142" s="0" t="n">
        <v>2599</v>
      </c>
      <c r="X3142" s="0" t="n">
        <v>479</v>
      </c>
      <c r="Y3142" s="0" t="s">
        <v>53</v>
      </c>
      <c r="Z3142" s="0" t="n">
        <v>2410</v>
      </c>
      <c r="AA3142" s="0" t="s">
        <v>54</v>
      </c>
      <c r="AB3142" s="0" t="s">
        <v>54</v>
      </c>
      <c r="AC3142" s="0" t="n">
        <v>17.5</v>
      </c>
      <c r="AD3142" s="0" t="s">
        <v>16439</v>
      </c>
      <c r="AE3142" s="0" t="s">
        <v>16509</v>
      </c>
      <c r="AF3142" s="0" t="s">
        <v>56</v>
      </c>
      <c r="AG3142" s="0" t="s">
        <v>56</v>
      </c>
      <c r="AI3142" s="0" t="n">
        <v>17.5</v>
      </c>
      <c r="AJ3142" s="0" t="n">
        <v>2017</v>
      </c>
      <c r="AK3142" s="0" t="s">
        <v>56</v>
      </c>
      <c r="AL3142" s="0" t="s">
        <v>56</v>
      </c>
      <c r="AM3142" s="0" t="n">
        <v>16.393</v>
      </c>
      <c r="AN3142" s="0" t="n">
        <v>18.317</v>
      </c>
      <c r="AO3142" s="0" t="s">
        <v>831</v>
      </c>
      <c r="AP3142" s="0" t="s">
        <v>58</v>
      </c>
      <c r="AQ3142" s="0" t="s">
        <v>53</v>
      </c>
      <c r="AR3142" s="0" t="n">
        <v>213</v>
      </c>
      <c r="AS3142" s="0" t="n">
        <v>212</v>
      </c>
      <c r="AT3142" s="0" t="s">
        <v>16510</v>
      </c>
      <c r="AV3142" s="0" t="s">
        <v>836</v>
      </c>
      <c r="AW3142" s="0" t="s">
        <v>230</v>
      </c>
    </row>
    <row r="3143" customFormat="false" ht="15" hidden="false" customHeight="false" outlineLevel="0" collapsed="false">
      <c r="A3143" s="0" t="s">
        <v>16511</v>
      </c>
      <c r="B3143" s="0" t="s">
        <v>7898</v>
      </c>
      <c r="C3143" s="0" t="s">
        <v>16512</v>
      </c>
      <c r="E3143" s="1" t="s">
        <v>16512</v>
      </c>
      <c r="G3143" s="5" t="s">
        <v>16512</v>
      </c>
      <c r="H3143" s="5" t="s">
        <v>16513</v>
      </c>
      <c r="I3143" s="5"/>
      <c r="J3143" s="5"/>
      <c r="K3143" s="5"/>
      <c r="L3143" s="5"/>
      <c r="M3143" s="5"/>
      <c r="N3143" s="5"/>
      <c r="O3143" s="0" t="s">
        <v>16514</v>
      </c>
      <c r="P3143" s="0" t="s">
        <v>16515</v>
      </c>
      <c r="Q3143" s="0" t="s">
        <v>51</v>
      </c>
      <c r="R3143" s="0" t="s">
        <v>52</v>
      </c>
      <c r="S3143" s="0" t="n">
        <v>175</v>
      </c>
      <c r="T3143" s="0" t="n">
        <v>3250</v>
      </c>
      <c r="U3143" s="0" t="n">
        <v>3250</v>
      </c>
      <c r="X3143" s="0" t="n">
        <v>7</v>
      </c>
      <c r="Y3143" s="0" t="s">
        <v>67</v>
      </c>
      <c r="Z3143" s="0" t="s">
        <v>120</v>
      </c>
      <c r="AA3143" s="0" t="s">
        <v>16516</v>
      </c>
      <c r="AB3143" s="0" t="s">
        <v>56</v>
      </c>
      <c r="AC3143" s="0" t="s">
        <v>120</v>
      </c>
      <c r="AD3143" s="0" t="s">
        <v>16517</v>
      </c>
      <c r="AE3143" s="0" t="s">
        <v>16518</v>
      </c>
      <c r="AF3143" s="0" t="s">
        <v>56</v>
      </c>
      <c r="AG3143" s="0" t="s">
        <v>56</v>
      </c>
      <c r="AI3143" s="0" t="n">
        <v>750</v>
      </c>
      <c r="AJ3143" s="0" t="n">
        <v>2016</v>
      </c>
      <c r="AK3143" s="0" t="s">
        <v>56</v>
      </c>
      <c r="AL3143" s="0" t="s">
        <v>56</v>
      </c>
      <c r="AM3143" s="0" t="s">
        <v>56</v>
      </c>
      <c r="AN3143" s="0" t="s">
        <v>56</v>
      </c>
      <c r="AO3143" s="0" t="s">
        <v>70</v>
      </c>
      <c r="AP3143" s="0" t="s">
        <v>70</v>
      </c>
      <c r="AQ3143" s="0" t="s">
        <v>67</v>
      </c>
      <c r="AR3143" s="0" t="n">
        <v>5</v>
      </c>
      <c r="AS3143" s="0" t="n">
        <v>2</v>
      </c>
      <c r="AT3143" s="0" t="s">
        <v>16519</v>
      </c>
      <c r="AV3143" s="0" t="s">
        <v>836</v>
      </c>
    </row>
    <row r="3144" customFormat="false" ht="15" hidden="false" customHeight="false" outlineLevel="0" collapsed="false">
      <c r="A3144" s="0" t="s">
        <v>16520</v>
      </c>
      <c r="B3144" s="0" t="s">
        <v>7898</v>
      </c>
      <c r="C3144" s="0" t="s">
        <v>16521</v>
      </c>
      <c r="E3144" s="1" t="s">
        <v>16521</v>
      </c>
      <c r="G3144" s="5" t="s">
        <v>16521</v>
      </c>
      <c r="H3144" s="5"/>
      <c r="I3144" s="5"/>
      <c r="J3144" s="5"/>
      <c r="K3144" s="5"/>
      <c r="L3144" s="5"/>
      <c r="M3144" s="5"/>
      <c r="N3144" s="5"/>
      <c r="O3144" s="0" t="s">
        <v>16521</v>
      </c>
      <c r="P3144" s="0" t="s">
        <v>16522</v>
      </c>
      <c r="Q3144" s="0" t="s">
        <v>51</v>
      </c>
      <c r="R3144" s="0" t="s">
        <v>52</v>
      </c>
      <c r="S3144" s="0" t="n">
        <v>2.748</v>
      </c>
      <c r="T3144" s="0" t="n">
        <v>2599</v>
      </c>
      <c r="U3144" s="0" t="n">
        <v>2599</v>
      </c>
      <c r="V3144" s="0" t="n">
        <v>2229</v>
      </c>
      <c r="X3144" s="0" t="n">
        <v>380</v>
      </c>
      <c r="Y3144" s="0" t="s">
        <v>53</v>
      </c>
      <c r="Z3144" s="0" t="n">
        <v>2599</v>
      </c>
      <c r="AA3144" s="0" t="s">
        <v>54</v>
      </c>
      <c r="AB3144" s="0" t="s">
        <v>54</v>
      </c>
      <c r="AC3144" s="0" t="n">
        <v>11</v>
      </c>
      <c r="AD3144" s="0" t="s">
        <v>15535</v>
      </c>
      <c r="AG3144" s="6" t="n">
        <v>42735</v>
      </c>
      <c r="AH3144" s="0" t="n">
        <v>116</v>
      </c>
      <c r="AI3144" s="0" t="n">
        <v>123</v>
      </c>
      <c r="AJ3144" s="6" t="n">
        <v>42735</v>
      </c>
      <c r="AK3144" s="0" t="n">
        <v>11</v>
      </c>
      <c r="AL3144" s="6" t="n">
        <v>42735</v>
      </c>
      <c r="AM3144" s="0" t="n">
        <v>3.252</v>
      </c>
      <c r="AN3144" s="0" t="n">
        <v>3.428</v>
      </c>
      <c r="AO3144" s="0" t="n">
        <v>4.247</v>
      </c>
      <c r="AP3144" s="0" t="n">
        <v>4.745</v>
      </c>
      <c r="AQ3144" s="0" t="s">
        <v>831</v>
      </c>
      <c r="AR3144" s="0" t="s">
        <v>58</v>
      </c>
      <c r="AS3144" s="0" t="s">
        <v>53</v>
      </c>
      <c r="AT3144" s="0" t="n">
        <v>202</v>
      </c>
      <c r="AU3144" s="0" t="n">
        <v>209</v>
      </c>
      <c r="AV3144" s="0" t="s">
        <v>16523</v>
      </c>
      <c r="AX3144" s="0" t="s">
        <v>836</v>
      </c>
      <c r="AY3144" s="0" t="s">
        <v>13719</v>
      </c>
    </row>
    <row r="3145" customFormat="false" ht="15" hidden="false" customHeight="false" outlineLevel="0" collapsed="false">
      <c r="A3145" s="0" t="s">
        <v>16524</v>
      </c>
      <c r="B3145" s="0" t="s">
        <v>7898</v>
      </c>
      <c r="C3145" s="0" t="s">
        <v>16525</v>
      </c>
      <c r="E3145" s="1" t="s">
        <v>16525</v>
      </c>
      <c r="G3145" s="5" t="s">
        <v>16525</v>
      </c>
      <c r="H3145" s="5" t="s">
        <v>16526</v>
      </c>
      <c r="I3145" s="5"/>
      <c r="J3145" s="5"/>
      <c r="K3145" s="5"/>
      <c r="L3145" s="5"/>
      <c r="M3145" s="5"/>
      <c r="N3145" s="5"/>
      <c r="O3145" s="0" t="s">
        <v>16525</v>
      </c>
      <c r="P3145" s="0" t="s">
        <v>16527</v>
      </c>
      <c r="Q3145" s="0" t="s">
        <v>51</v>
      </c>
      <c r="R3145" s="0" t="s">
        <v>52</v>
      </c>
      <c r="S3145" s="0" t="n">
        <v>681</v>
      </c>
      <c r="T3145" s="0" t="n">
        <v>4652</v>
      </c>
      <c r="U3145" s="0" t="n">
        <v>4652</v>
      </c>
      <c r="V3145" s="0" t="n">
        <v>2630</v>
      </c>
      <c r="W3145" s="0" t="s">
        <v>16528</v>
      </c>
      <c r="X3145" s="0" t="n">
        <v>38</v>
      </c>
      <c r="Y3145" s="0" t="s">
        <v>77</v>
      </c>
      <c r="Z3145" s="0" t="n">
        <v>4652</v>
      </c>
      <c r="AA3145" s="0" t="s">
        <v>54</v>
      </c>
      <c r="AB3145" s="0" t="s">
        <v>54</v>
      </c>
      <c r="AC3145" s="0" t="n">
        <v>927</v>
      </c>
      <c r="AD3145" s="0" t="s">
        <v>16529</v>
      </c>
      <c r="AG3145" s="6" t="n">
        <v>42794</v>
      </c>
      <c r="AH3145" s="0" t="n">
        <v>4</v>
      </c>
      <c r="AI3145" s="0" t="n">
        <v>4</v>
      </c>
      <c r="AJ3145" s="6" t="n">
        <v>42794</v>
      </c>
      <c r="AK3145" s="0" t="n">
        <v>927</v>
      </c>
      <c r="AL3145" s="6" t="n">
        <v>42794</v>
      </c>
      <c r="AM3145" s="0" t="n">
        <v>631</v>
      </c>
      <c r="AN3145" s="0" t="n">
        <v>668</v>
      </c>
      <c r="AO3145" s="0" t="n">
        <v>171</v>
      </c>
      <c r="AP3145" s="0" t="n">
        <v>192</v>
      </c>
      <c r="AQ3145" s="0" t="s">
        <v>674</v>
      </c>
      <c r="AR3145" s="0" t="s">
        <v>58</v>
      </c>
      <c r="AS3145" s="0" t="s">
        <v>77</v>
      </c>
      <c r="AT3145" s="0" t="n">
        <v>32</v>
      </c>
      <c r="AU3145" s="0" t="n">
        <v>32</v>
      </c>
      <c r="AX3145" s="0" t="s">
        <v>836</v>
      </c>
    </row>
    <row r="3146" customFormat="false" ht="15" hidden="false" customHeight="false" outlineLevel="0" collapsed="false">
      <c r="A3146" s="0" t="s">
        <v>16530</v>
      </c>
      <c r="B3146" s="0" t="s">
        <v>7898</v>
      </c>
      <c r="C3146" s="0" t="s">
        <v>16531</v>
      </c>
      <c r="E3146" s="1" t="s">
        <v>16531</v>
      </c>
      <c r="G3146" s="5" t="s">
        <v>16531</v>
      </c>
      <c r="H3146" s="5"/>
      <c r="I3146" s="5"/>
      <c r="J3146" s="5"/>
      <c r="K3146" s="5"/>
      <c r="L3146" s="5"/>
      <c r="M3146" s="5"/>
      <c r="N3146" s="5"/>
      <c r="Q3146" s="0" t="s">
        <v>51</v>
      </c>
      <c r="R3146" s="0" t="s">
        <v>52</v>
      </c>
      <c r="S3146" s="0" t="n">
        <v>18</v>
      </c>
      <c r="T3146" s="0" t="n">
        <v>7211</v>
      </c>
      <c r="U3146" s="0" t="n">
        <v>7211</v>
      </c>
      <c r="X3146" s="0" t="n">
        <v>1</v>
      </c>
      <c r="Y3146" s="0" t="s">
        <v>512</v>
      </c>
      <c r="AD3146" s="0" t="s">
        <v>16532</v>
      </c>
      <c r="AE3146" s="0" t="s">
        <v>16533</v>
      </c>
      <c r="AF3146" s="0" t="s">
        <v>56</v>
      </c>
      <c r="AG3146" s="0" t="s">
        <v>56</v>
      </c>
      <c r="AI3146" s="0" t="n">
        <v>3.5</v>
      </c>
      <c r="AJ3146" s="0" t="n">
        <v>2017</v>
      </c>
      <c r="AK3146" s="0" t="s">
        <v>56</v>
      </c>
      <c r="AL3146" s="0" t="s">
        <v>56</v>
      </c>
      <c r="AM3146" s="0" t="s">
        <v>56</v>
      </c>
      <c r="AN3146" s="0" t="s">
        <v>56</v>
      </c>
      <c r="AO3146" s="0" t="s">
        <v>70</v>
      </c>
      <c r="AP3146" s="0" t="s">
        <v>70</v>
      </c>
      <c r="AQ3146" s="0" t="s">
        <v>512</v>
      </c>
      <c r="AR3146" s="0" t="n">
        <v>0</v>
      </c>
      <c r="AS3146" s="0" t="n">
        <v>0</v>
      </c>
      <c r="AV3146" s="0" t="s">
        <v>836</v>
      </c>
    </row>
    <row r="3147" customFormat="false" ht="15" hidden="false" customHeight="false" outlineLevel="0" collapsed="false">
      <c r="A3147" s="0" t="s">
        <v>16534</v>
      </c>
      <c r="B3147" s="0" t="s">
        <v>7898</v>
      </c>
      <c r="C3147" s="0" t="s">
        <v>16535</v>
      </c>
      <c r="E3147" s="1" t="s">
        <v>16535</v>
      </c>
      <c r="G3147" s="5" t="s">
        <v>16535</v>
      </c>
      <c r="H3147" s="5" t="s">
        <v>16536</v>
      </c>
      <c r="I3147" s="5"/>
      <c r="J3147" s="5"/>
      <c r="K3147" s="5"/>
      <c r="L3147" s="5"/>
      <c r="M3147" s="5"/>
      <c r="N3147" s="5"/>
      <c r="O3147" s="0" t="s">
        <v>16535</v>
      </c>
      <c r="P3147" s="0" t="s">
        <v>16537</v>
      </c>
      <c r="Q3147" s="0" t="s">
        <v>51</v>
      </c>
      <c r="R3147" s="0" t="s">
        <v>119</v>
      </c>
      <c r="S3147" s="0" t="n">
        <v>38</v>
      </c>
      <c r="T3147" s="0" t="n">
        <v>2611</v>
      </c>
      <c r="U3147" s="0" t="n">
        <v>2611</v>
      </c>
      <c r="X3147" s="0" t="n">
        <v>1</v>
      </c>
      <c r="Y3147" s="0" t="s">
        <v>512</v>
      </c>
      <c r="Z3147" s="0" t="n">
        <v>2611</v>
      </c>
      <c r="AA3147" s="0" t="s">
        <v>54</v>
      </c>
      <c r="AB3147" s="0" t="s">
        <v>54</v>
      </c>
      <c r="AC3147" s="0" t="n">
        <v>375</v>
      </c>
      <c r="AD3147" s="0" t="s">
        <v>954</v>
      </c>
      <c r="AE3147" s="0" t="s">
        <v>16538</v>
      </c>
      <c r="AF3147" s="0" t="s">
        <v>56</v>
      </c>
      <c r="AG3147" s="0" t="s">
        <v>56</v>
      </c>
      <c r="AI3147" s="0" t="n">
        <v>375</v>
      </c>
      <c r="AJ3147" s="0" t="n">
        <v>2017</v>
      </c>
      <c r="AK3147" s="0" t="s">
        <v>56</v>
      </c>
      <c r="AL3147" s="0" t="s">
        <v>56</v>
      </c>
      <c r="AM3147" s="0" t="s">
        <v>56</v>
      </c>
      <c r="AN3147" s="0" t="s">
        <v>56</v>
      </c>
      <c r="AO3147" s="0" t="s">
        <v>70</v>
      </c>
      <c r="AP3147" s="0" t="s">
        <v>70</v>
      </c>
      <c r="AQ3147" s="0" t="s">
        <v>512</v>
      </c>
      <c r="AR3147" s="0" t="n">
        <v>2</v>
      </c>
      <c r="AS3147" s="0" t="n">
        <v>1</v>
      </c>
      <c r="AT3147" s="0" t="s">
        <v>16539</v>
      </c>
      <c r="AV3147" s="0" t="s">
        <v>836</v>
      </c>
      <c r="AW3147" s="0" t="s">
        <v>16540</v>
      </c>
    </row>
    <row r="3148" customFormat="false" ht="15" hidden="false" customHeight="false" outlineLevel="0" collapsed="false">
      <c r="A3148" s="0" t="s">
        <v>16541</v>
      </c>
      <c r="B3148" s="0" t="s">
        <v>7898</v>
      </c>
      <c r="C3148" s="0" t="s">
        <v>16542</v>
      </c>
      <c r="E3148" s="1" t="s">
        <v>16542</v>
      </c>
      <c r="G3148" s="5" t="s">
        <v>16542</v>
      </c>
      <c r="H3148" s="5"/>
      <c r="I3148" s="5"/>
      <c r="J3148" s="5"/>
      <c r="K3148" s="5"/>
      <c r="L3148" s="5"/>
      <c r="M3148" s="5"/>
      <c r="N3148" s="5"/>
      <c r="O3148" s="0" t="s">
        <v>16543</v>
      </c>
      <c r="P3148" s="0" t="s">
        <v>16544</v>
      </c>
      <c r="Q3148" s="0" t="s">
        <v>51</v>
      </c>
      <c r="R3148" s="0" t="s">
        <v>52</v>
      </c>
      <c r="S3148" s="0" t="n">
        <v>30</v>
      </c>
      <c r="T3148" s="0" t="n">
        <v>1082</v>
      </c>
      <c r="U3148" s="0" t="n">
        <v>1082</v>
      </c>
      <c r="V3148" s="0" t="n">
        <v>4636</v>
      </c>
      <c r="X3148" s="0" t="n">
        <v>712</v>
      </c>
      <c r="Y3148" s="0" t="s">
        <v>67</v>
      </c>
      <c r="Z3148" s="0" t="s">
        <v>120</v>
      </c>
      <c r="AA3148" s="0" t="s">
        <v>694</v>
      </c>
      <c r="AB3148" s="0" t="s">
        <v>56</v>
      </c>
      <c r="AC3148" s="0" t="s">
        <v>120</v>
      </c>
      <c r="AD3148" s="0" t="s">
        <v>16545</v>
      </c>
      <c r="AE3148" s="0" t="s">
        <v>16546</v>
      </c>
      <c r="AF3148" s="0" t="s">
        <v>56</v>
      </c>
      <c r="AG3148" s="0" t="s">
        <v>56</v>
      </c>
      <c r="AI3148" s="0" t="n">
        <v>37.5</v>
      </c>
      <c r="AJ3148" s="0" t="n">
        <v>2016</v>
      </c>
      <c r="AK3148" s="0" t="s">
        <v>56</v>
      </c>
      <c r="AL3148" s="0" t="s">
        <v>56</v>
      </c>
      <c r="AM3148" s="0" t="s">
        <v>56</v>
      </c>
      <c r="AN3148" s="0" t="s">
        <v>56</v>
      </c>
      <c r="AO3148" s="0" t="s">
        <v>70</v>
      </c>
      <c r="AP3148" s="0" t="s">
        <v>70</v>
      </c>
      <c r="AQ3148" s="0" t="s">
        <v>67</v>
      </c>
      <c r="AR3148" s="0" t="n">
        <v>441</v>
      </c>
      <c r="AS3148" s="0" t="n">
        <v>279</v>
      </c>
      <c r="AV3148" s="0" t="s">
        <v>836</v>
      </c>
    </row>
    <row r="3149" customFormat="false" ht="15" hidden="false" customHeight="false" outlineLevel="0" collapsed="false">
      <c r="A3149" s="0" t="s">
        <v>16547</v>
      </c>
      <c r="B3149" s="0" t="s">
        <v>7898</v>
      </c>
      <c r="C3149" s="0" t="s">
        <v>16548</v>
      </c>
      <c r="E3149" s="1" t="s">
        <v>16548</v>
      </c>
      <c r="G3149" s="5" t="s">
        <v>16548</v>
      </c>
      <c r="H3149" s="5"/>
      <c r="I3149" s="5"/>
      <c r="J3149" s="5"/>
      <c r="K3149" s="5"/>
      <c r="L3149" s="5"/>
      <c r="M3149" s="5"/>
      <c r="N3149" s="5"/>
      <c r="Q3149" s="0" t="s">
        <v>51</v>
      </c>
      <c r="R3149" s="0" t="s">
        <v>119</v>
      </c>
      <c r="S3149" s="0" t="n">
        <v>8</v>
      </c>
      <c r="T3149" s="0" t="n">
        <v>2932</v>
      </c>
      <c r="U3149" s="0" t="n">
        <v>2932</v>
      </c>
      <c r="V3149" s="0" t="n">
        <v>2229</v>
      </c>
      <c r="X3149" s="0" t="n">
        <v>0</v>
      </c>
      <c r="Y3149" s="0" t="s">
        <v>512</v>
      </c>
      <c r="AD3149" s="0" t="s">
        <v>16549</v>
      </c>
      <c r="AE3149" s="0" t="s">
        <v>16550</v>
      </c>
      <c r="AF3149" s="0" t="s">
        <v>56</v>
      </c>
      <c r="AG3149" s="0" t="s">
        <v>56</v>
      </c>
      <c r="AI3149" s="0" t="n">
        <v>175</v>
      </c>
      <c r="AJ3149" s="0" t="n">
        <v>2016</v>
      </c>
      <c r="AK3149" s="0" t="s">
        <v>56</v>
      </c>
      <c r="AL3149" s="0" t="s">
        <v>56</v>
      </c>
      <c r="AM3149" s="0" t="s">
        <v>56</v>
      </c>
      <c r="AN3149" s="0" t="s">
        <v>56</v>
      </c>
      <c r="AO3149" s="0" t="s">
        <v>70</v>
      </c>
      <c r="AP3149" s="0" t="s">
        <v>70</v>
      </c>
      <c r="AQ3149" s="0" t="s">
        <v>512</v>
      </c>
      <c r="AR3149" s="0" t="n">
        <v>0</v>
      </c>
      <c r="AS3149" s="0" t="n">
        <v>0</v>
      </c>
      <c r="AV3149" s="0" t="s">
        <v>836</v>
      </c>
    </row>
    <row r="3150" customFormat="false" ht="15" hidden="false" customHeight="false" outlineLevel="0" collapsed="false">
      <c r="A3150" s="0" t="s">
        <v>16551</v>
      </c>
      <c r="B3150" s="0" t="s">
        <v>7898</v>
      </c>
      <c r="C3150" s="0" t="s">
        <v>16552</v>
      </c>
      <c r="E3150" s="1" t="s">
        <v>16552</v>
      </c>
      <c r="G3150" s="5" t="s">
        <v>16552</v>
      </c>
      <c r="H3150" s="5"/>
      <c r="I3150" s="5"/>
      <c r="J3150" s="5"/>
      <c r="K3150" s="5"/>
      <c r="L3150" s="5"/>
      <c r="M3150" s="5"/>
      <c r="N3150" s="5"/>
      <c r="O3150" s="0" t="s">
        <v>16553</v>
      </c>
      <c r="P3150" s="0" t="s">
        <v>16554</v>
      </c>
      <c r="Q3150" s="0" t="s">
        <v>51</v>
      </c>
      <c r="R3150" s="0" t="s">
        <v>52</v>
      </c>
      <c r="S3150" s="0" t="n">
        <v>3</v>
      </c>
      <c r="T3150" s="0" t="n">
        <v>2599</v>
      </c>
      <c r="U3150" s="0" t="n">
        <v>2599</v>
      </c>
      <c r="V3150" s="0" t="n">
        <v>2599</v>
      </c>
      <c r="X3150" s="0" t="n">
        <v>252</v>
      </c>
      <c r="Y3150" s="0" t="s">
        <v>67</v>
      </c>
      <c r="Z3150" s="0" t="s">
        <v>120</v>
      </c>
      <c r="AA3150" s="0" t="s">
        <v>694</v>
      </c>
      <c r="AB3150" s="0" t="s">
        <v>56</v>
      </c>
      <c r="AC3150" s="0" t="s">
        <v>120</v>
      </c>
      <c r="AD3150" s="0" t="s">
        <v>16555</v>
      </c>
      <c r="AE3150" s="0" t="s">
        <v>16556</v>
      </c>
      <c r="AF3150" s="0" t="s">
        <v>56</v>
      </c>
      <c r="AG3150" s="0" t="s">
        <v>56</v>
      </c>
      <c r="AI3150" s="0" t="n">
        <v>37.5</v>
      </c>
      <c r="AJ3150" s="0" t="n">
        <v>2017</v>
      </c>
      <c r="AK3150" s="0" t="s">
        <v>56</v>
      </c>
      <c r="AL3150" s="0" t="s">
        <v>56</v>
      </c>
      <c r="AM3150" s="0" t="s">
        <v>56</v>
      </c>
      <c r="AN3150" s="0" t="s">
        <v>56</v>
      </c>
      <c r="AO3150" s="0" t="s">
        <v>70</v>
      </c>
      <c r="AP3150" s="0" t="s">
        <v>70</v>
      </c>
      <c r="AQ3150" s="0" t="s">
        <v>67</v>
      </c>
      <c r="AR3150" s="0" t="n">
        <v>85</v>
      </c>
      <c r="AS3150" s="0" t="n">
        <v>58</v>
      </c>
      <c r="AT3150" s="0" t="s">
        <v>836</v>
      </c>
      <c r="AV3150" s="0" t="s">
        <v>836</v>
      </c>
      <c r="AW3150" s="0" t="s">
        <v>16557</v>
      </c>
    </row>
    <row r="3151" customFormat="false" ht="15" hidden="false" customHeight="false" outlineLevel="0" collapsed="false">
      <c r="A3151" s="0" t="s">
        <v>16558</v>
      </c>
      <c r="B3151" s="0" t="s">
        <v>7898</v>
      </c>
      <c r="C3151" s="0" t="s">
        <v>16559</v>
      </c>
      <c r="E3151" s="1" t="s">
        <v>16559</v>
      </c>
      <c r="G3151" s="5" t="s">
        <v>16559</v>
      </c>
      <c r="H3151" s="5"/>
      <c r="I3151" s="5"/>
      <c r="J3151" s="5"/>
      <c r="K3151" s="5"/>
      <c r="L3151" s="5"/>
      <c r="M3151" s="5"/>
      <c r="N3151" s="5"/>
      <c r="O3151" s="0" t="s">
        <v>16559</v>
      </c>
      <c r="P3151" s="0" t="s">
        <v>16560</v>
      </c>
      <c r="Q3151" s="0" t="s">
        <v>51</v>
      </c>
      <c r="R3151" s="0" t="s">
        <v>52</v>
      </c>
      <c r="S3151" s="0" t="n">
        <v>3</v>
      </c>
      <c r="T3151" s="0" t="n">
        <v>2120</v>
      </c>
      <c r="U3151" s="0" t="n">
        <v>2120</v>
      </c>
      <c r="V3151" s="0" t="n">
        <v>2120</v>
      </c>
      <c r="X3151" s="0" t="n">
        <v>22</v>
      </c>
      <c r="Y3151" s="0" t="s">
        <v>128</v>
      </c>
      <c r="Z3151" s="0" t="n">
        <v>2120</v>
      </c>
      <c r="AA3151" s="0" t="s">
        <v>54</v>
      </c>
      <c r="AB3151" s="0" t="s">
        <v>54</v>
      </c>
      <c r="AC3151" s="0" t="n">
        <v>75</v>
      </c>
      <c r="AD3151" s="0" t="s">
        <v>16561</v>
      </c>
      <c r="AE3151" s="0" t="s">
        <v>16562</v>
      </c>
      <c r="AF3151" s="0" t="s">
        <v>56</v>
      </c>
      <c r="AG3151" s="0" t="s">
        <v>56</v>
      </c>
      <c r="AI3151" s="0" t="n">
        <v>75</v>
      </c>
      <c r="AJ3151" s="0" t="n">
        <v>2016</v>
      </c>
      <c r="AK3151" s="0" t="s">
        <v>56</v>
      </c>
      <c r="AL3151" s="0" t="s">
        <v>56</v>
      </c>
      <c r="AM3151" s="0" t="s">
        <v>56</v>
      </c>
      <c r="AN3151" s="0" t="s">
        <v>56</v>
      </c>
      <c r="AO3151" s="0" t="s">
        <v>70</v>
      </c>
      <c r="AP3151" s="0" t="s">
        <v>70</v>
      </c>
      <c r="AQ3151" s="0" t="s">
        <v>128</v>
      </c>
      <c r="AR3151" s="0" t="n">
        <v>15</v>
      </c>
      <c r="AS3151" s="0" t="n">
        <v>15</v>
      </c>
      <c r="AT3151" s="0" t="s">
        <v>16563</v>
      </c>
      <c r="AV3151" s="0" t="s">
        <v>836</v>
      </c>
      <c r="AW3151" s="0" t="s">
        <v>16564</v>
      </c>
    </row>
    <row r="3152" customFormat="false" ht="15" hidden="false" customHeight="false" outlineLevel="0" collapsed="false">
      <c r="A3152" s="0" t="s">
        <v>16565</v>
      </c>
      <c r="B3152" s="0" t="s">
        <v>7898</v>
      </c>
      <c r="C3152" s="0" t="s">
        <v>16566</v>
      </c>
      <c r="E3152" s="1" t="s">
        <v>16566</v>
      </c>
      <c r="G3152" s="5" t="s">
        <v>16566</v>
      </c>
      <c r="H3152" s="5" t="s">
        <v>16567</v>
      </c>
      <c r="I3152" s="5" t="s">
        <v>16568</v>
      </c>
      <c r="J3152" s="5" t="s">
        <v>16569</v>
      </c>
      <c r="K3152" s="5"/>
      <c r="L3152" s="5"/>
      <c r="M3152" s="5" t="s">
        <v>16570</v>
      </c>
      <c r="N3152" s="5" t="s">
        <v>16571</v>
      </c>
      <c r="O3152" s="0" t="s">
        <v>16572</v>
      </c>
      <c r="P3152" s="0" t="s">
        <v>16573</v>
      </c>
      <c r="Q3152" s="0" t="s">
        <v>51</v>
      </c>
      <c r="R3152" s="0" t="s">
        <v>52</v>
      </c>
      <c r="S3152" s="0" t="n">
        <v>30</v>
      </c>
      <c r="T3152" s="0" t="n">
        <v>2041</v>
      </c>
      <c r="U3152" s="0" t="n">
        <v>2041</v>
      </c>
      <c r="V3152" s="0" t="n">
        <v>2042</v>
      </c>
      <c r="X3152" s="0" t="n">
        <v>217</v>
      </c>
      <c r="Y3152" s="0" t="s">
        <v>67</v>
      </c>
      <c r="Z3152" s="0" t="s">
        <v>120</v>
      </c>
      <c r="AA3152" s="0" t="s">
        <v>694</v>
      </c>
      <c r="AB3152" s="0" t="s">
        <v>56</v>
      </c>
      <c r="AC3152" s="0" t="s">
        <v>120</v>
      </c>
      <c r="AD3152" s="0" t="s">
        <v>16574</v>
      </c>
      <c r="AE3152" s="0" t="s">
        <v>16575</v>
      </c>
      <c r="AF3152" s="0" t="s">
        <v>56</v>
      </c>
      <c r="AG3152" s="0" t="s">
        <v>56</v>
      </c>
      <c r="AI3152" s="0" t="n">
        <v>17.5</v>
      </c>
      <c r="AJ3152" s="0" t="n">
        <v>2017</v>
      </c>
      <c r="AK3152" s="0" t="s">
        <v>56</v>
      </c>
      <c r="AL3152" s="0" t="s">
        <v>56</v>
      </c>
      <c r="AM3152" s="0" t="s">
        <v>56</v>
      </c>
      <c r="AN3152" s="0" t="s">
        <v>56</v>
      </c>
      <c r="AO3152" s="0" t="s">
        <v>70</v>
      </c>
      <c r="AP3152" s="0" t="s">
        <v>70</v>
      </c>
      <c r="AQ3152" s="0" t="s">
        <v>67</v>
      </c>
      <c r="AR3152" s="0" t="n">
        <v>176</v>
      </c>
      <c r="AS3152" s="0" t="n">
        <v>97</v>
      </c>
      <c r="AT3152" s="0" t="s">
        <v>836</v>
      </c>
      <c r="AV3152" s="0" t="s">
        <v>836</v>
      </c>
      <c r="AW3152" s="0" t="s">
        <v>16576</v>
      </c>
    </row>
    <row r="3153" customFormat="false" ht="15" hidden="false" customHeight="false" outlineLevel="0" collapsed="false">
      <c r="A3153" s="0" t="s">
        <v>16577</v>
      </c>
      <c r="B3153" s="0" t="s">
        <v>7898</v>
      </c>
      <c r="C3153" s="0" t="s">
        <v>16578</v>
      </c>
      <c r="E3153" s="1" t="s">
        <v>16578</v>
      </c>
      <c r="G3153" s="5" t="s">
        <v>16578</v>
      </c>
      <c r="H3153" s="5"/>
      <c r="I3153" s="5"/>
      <c r="J3153" s="5"/>
      <c r="K3153" s="5"/>
      <c r="L3153" s="5"/>
      <c r="M3153" s="5"/>
      <c r="N3153" s="5"/>
      <c r="O3153" s="0" t="s">
        <v>16579</v>
      </c>
      <c r="P3153" s="0" t="s">
        <v>16580</v>
      </c>
      <c r="Q3153" s="0" t="s">
        <v>718</v>
      </c>
      <c r="R3153" s="0" t="s">
        <v>52</v>
      </c>
      <c r="S3153" s="0" t="n">
        <v>750</v>
      </c>
      <c r="T3153" s="0" t="n">
        <v>7490</v>
      </c>
      <c r="U3153" s="0" t="n">
        <v>7490</v>
      </c>
      <c r="V3153" s="0" t="n">
        <v>1200</v>
      </c>
      <c r="X3153" s="0" t="n">
        <v>36</v>
      </c>
      <c r="Y3153" s="0" t="s">
        <v>67</v>
      </c>
      <c r="Z3153" s="0" t="n">
        <v>6311</v>
      </c>
      <c r="AA3153" s="0" t="s">
        <v>68</v>
      </c>
      <c r="AB3153" s="0" t="s">
        <v>68</v>
      </c>
      <c r="AD3153" s="0" t="s">
        <v>16581</v>
      </c>
      <c r="AE3153" s="0" t="s">
        <v>16582</v>
      </c>
      <c r="AF3153" s="0" t="s">
        <v>56</v>
      </c>
      <c r="AG3153" s="0" t="s">
        <v>56</v>
      </c>
      <c r="AI3153" s="0" t="n">
        <v>1.5</v>
      </c>
      <c r="AJ3153" s="0" t="n">
        <v>2016</v>
      </c>
      <c r="AK3153" s="0" t="s">
        <v>56</v>
      </c>
      <c r="AL3153" s="0" t="s">
        <v>56</v>
      </c>
      <c r="AM3153" s="0" t="s">
        <v>56</v>
      </c>
      <c r="AN3153" s="0" t="s">
        <v>56</v>
      </c>
      <c r="AO3153" s="0" t="s">
        <v>70</v>
      </c>
      <c r="AP3153" s="0" t="s">
        <v>70</v>
      </c>
      <c r="AQ3153" s="0" t="s">
        <v>67</v>
      </c>
      <c r="AR3153" s="0" t="n">
        <v>44</v>
      </c>
      <c r="AS3153" s="0" t="n">
        <v>4</v>
      </c>
      <c r="AV3153" s="0" t="s">
        <v>836</v>
      </c>
    </row>
    <row r="3154" customFormat="false" ht="15" hidden="false" customHeight="false" outlineLevel="0" collapsed="false">
      <c r="A3154" s="0" t="s">
        <v>16583</v>
      </c>
      <c r="B3154" s="0" t="s">
        <v>7898</v>
      </c>
      <c r="C3154" s="0" t="s">
        <v>16584</v>
      </c>
      <c r="E3154" s="1" t="s">
        <v>16584</v>
      </c>
      <c r="G3154" s="5" t="s">
        <v>16584</v>
      </c>
      <c r="H3154" s="5"/>
      <c r="I3154" s="5"/>
      <c r="J3154" s="5"/>
      <c r="K3154" s="5"/>
      <c r="L3154" s="5"/>
      <c r="M3154" s="5"/>
      <c r="N3154" s="5"/>
      <c r="O3154" s="0" t="s">
        <v>16585</v>
      </c>
      <c r="P3154" s="0" t="s">
        <v>16586</v>
      </c>
      <c r="Q3154" s="0" t="s">
        <v>51</v>
      </c>
      <c r="R3154" s="0" t="s">
        <v>119</v>
      </c>
      <c r="S3154" s="0" t="n">
        <v>18</v>
      </c>
      <c r="T3154" s="0" t="n">
        <v>5829</v>
      </c>
      <c r="U3154" s="0" t="n">
        <v>5829</v>
      </c>
      <c r="V3154" s="0" t="n">
        <v>6201</v>
      </c>
      <c r="X3154" s="0" t="n">
        <v>1</v>
      </c>
      <c r="Y3154" s="0" t="s">
        <v>67</v>
      </c>
      <c r="Z3154" s="0" t="n">
        <v>2630</v>
      </c>
      <c r="AA3154" s="0" t="s">
        <v>54</v>
      </c>
      <c r="AB3154" s="0" t="s">
        <v>54</v>
      </c>
      <c r="AC3154" s="0" t="n">
        <v>607</v>
      </c>
      <c r="AD3154" s="0" t="s">
        <v>16581</v>
      </c>
      <c r="AE3154" s="0" t="s">
        <v>16587</v>
      </c>
      <c r="AF3154" s="0" t="s">
        <v>56</v>
      </c>
      <c r="AG3154" s="0" t="s">
        <v>56</v>
      </c>
      <c r="AI3154" s="0" t="n">
        <v>75</v>
      </c>
      <c r="AJ3154" s="0" t="n">
        <v>2016</v>
      </c>
      <c r="AK3154" s="0" t="s">
        <v>56</v>
      </c>
      <c r="AL3154" s="0" t="s">
        <v>56</v>
      </c>
      <c r="AM3154" s="0" t="s">
        <v>56</v>
      </c>
      <c r="AN3154" s="0" t="s">
        <v>56</v>
      </c>
      <c r="AO3154" s="0" t="s">
        <v>70</v>
      </c>
      <c r="AP3154" s="0" t="s">
        <v>70</v>
      </c>
      <c r="AQ3154" s="0" t="s">
        <v>67</v>
      </c>
      <c r="AR3154" s="0" t="n">
        <v>3</v>
      </c>
      <c r="AS3154" s="0" t="n">
        <v>1</v>
      </c>
      <c r="AV3154" s="0" t="s">
        <v>836</v>
      </c>
    </row>
    <row r="3155" customFormat="false" ht="15" hidden="false" customHeight="false" outlineLevel="0" collapsed="false">
      <c r="A3155" s="0" t="s">
        <v>16588</v>
      </c>
      <c r="B3155" s="0" t="s">
        <v>7898</v>
      </c>
      <c r="C3155" s="0" t="s">
        <v>16589</v>
      </c>
      <c r="E3155" s="1" t="s">
        <v>16589</v>
      </c>
      <c r="G3155" s="5" t="s">
        <v>16589</v>
      </c>
      <c r="H3155" s="5" t="s">
        <v>16590</v>
      </c>
      <c r="I3155" s="5"/>
      <c r="J3155" s="5"/>
      <c r="K3155" s="5"/>
      <c r="L3155" s="5"/>
      <c r="M3155" s="5"/>
      <c r="N3155" s="5"/>
      <c r="O3155" s="0" t="s">
        <v>16591</v>
      </c>
      <c r="P3155" s="0" t="s">
        <v>16592</v>
      </c>
      <c r="Q3155" s="0" t="s">
        <v>718</v>
      </c>
      <c r="R3155" s="0" t="s">
        <v>539</v>
      </c>
      <c r="S3155" s="0" t="s">
        <v>56</v>
      </c>
      <c r="T3155" s="0" t="n">
        <v>6619</v>
      </c>
      <c r="U3155" s="0" t="n">
        <v>6619</v>
      </c>
      <c r="V3155" s="0" t="n">
        <v>6619</v>
      </c>
      <c r="X3155" s="0" t="n">
        <v>90</v>
      </c>
      <c r="Y3155" s="0" t="s">
        <v>67</v>
      </c>
      <c r="AA3155" s="0" t="s">
        <v>120</v>
      </c>
      <c r="AB3155" s="0" t="s">
        <v>56</v>
      </c>
      <c r="AD3155" s="0" t="s">
        <v>1472</v>
      </c>
      <c r="AE3155" s="0" t="s">
        <v>16593</v>
      </c>
      <c r="AF3155" s="0" t="s">
        <v>56</v>
      </c>
      <c r="AG3155" s="0" t="s">
        <v>56</v>
      </c>
      <c r="AI3155" s="0" t="s">
        <v>56</v>
      </c>
      <c r="AK3155" s="0" t="s">
        <v>56</v>
      </c>
      <c r="AL3155" s="0" t="s">
        <v>56</v>
      </c>
      <c r="AM3155" s="0" t="s">
        <v>56</v>
      </c>
      <c r="AN3155" s="0" t="s">
        <v>56</v>
      </c>
      <c r="AO3155" s="0" t="s">
        <v>70</v>
      </c>
      <c r="AP3155" s="0" t="s">
        <v>70</v>
      </c>
      <c r="AQ3155" s="0" t="s">
        <v>67</v>
      </c>
      <c r="AR3155" s="0" t="n">
        <v>1001</v>
      </c>
      <c r="AS3155" s="0" t="n">
        <v>17</v>
      </c>
    </row>
    <row r="3156" customFormat="false" ht="15" hidden="false" customHeight="false" outlineLevel="0" collapsed="false">
      <c r="A3156" s="0" t="s">
        <v>16594</v>
      </c>
      <c r="B3156" s="0" t="s">
        <v>7898</v>
      </c>
      <c r="C3156" s="0" t="s">
        <v>16595</v>
      </c>
      <c r="E3156" s="1" t="s">
        <v>16595</v>
      </c>
      <c r="G3156" s="5" t="s">
        <v>16595</v>
      </c>
      <c r="H3156" s="5"/>
      <c r="I3156" s="5"/>
      <c r="J3156" s="5"/>
      <c r="K3156" s="5"/>
      <c r="L3156" s="5"/>
      <c r="M3156" s="5"/>
      <c r="N3156" s="5"/>
      <c r="O3156" s="0" t="s">
        <v>16595</v>
      </c>
      <c r="P3156" s="0" t="s">
        <v>16596</v>
      </c>
      <c r="Q3156" s="0" t="s">
        <v>51</v>
      </c>
      <c r="R3156" s="0" t="s">
        <v>52</v>
      </c>
      <c r="S3156" s="0" t="n">
        <v>113</v>
      </c>
      <c r="T3156" s="0" t="n">
        <v>3109</v>
      </c>
      <c r="U3156" s="0" t="n">
        <v>3109</v>
      </c>
      <c r="V3156" s="0" t="n">
        <v>3230</v>
      </c>
      <c r="X3156" s="0" t="n">
        <v>3</v>
      </c>
      <c r="Y3156" s="0" t="s">
        <v>77</v>
      </c>
      <c r="Z3156" s="0" t="n">
        <v>3109</v>
      </c>
      <c r="AA3156" s="0" t="s">
        <v>54</v>
      </c>
      <c r="AB3156" s="0" t="s">
        <v>54</v>
      </c>
      <c r="AC3156" s="0" t="n">
        <v>1.5</v>
      </c>
      <c r="AD3156" s="0" t="s">
        <v>16597</v>
      </c>
      <c r="AE3156" s="0" t="s">
        <v>16598</v>
      </c>
      <c r="AF3156" s="0" t="s">
        <v>56</v>
      </c>
      <c r="AG3156" s="0" t="s">
        <v>56</v>
      </c>
      <c r="AI3156" s="0" t="n">
        <v>1.5</v>
      </c>
      <c r="AJ3156" s="0" t="n">
        <v>2016</v>
      </c>
      <c r="AK3156" s="0" t="s">
        <v>56</v>
      </c>
      <c r="AL3156" s="0" t="s">
        <v>56</v>
      </c>
      <c r="AM3156" s="0" t="s">
        <v>56</v>
      </c>
      <c r="AN3156" s="0" t="s">
        <v>56</v>
      </c>
      <c r="AO3156" s="0" t="s">
        <v>70</v>
      </c>
      <c r="AP3156" s="0" t="s">
        <v>70</v>
      </c>
      <c r="AQ3156" s="0" t="s">
        <v>77</v>
      </c>
      <c r="AR3156" s="0" t="n">
        <v>4</v>
      </c>
      <c r="AS3156" s="0" t="n">
        <v>3</v>
      </c>
      <c r="AT3156" s="0" t="s">
        <v>836</v>
      </c>
      <c r="AV3156" s="0" t="s">
        <v>836</v>
      </c>
    </row>
    <row r="3157" customFormat="false" ht="15" hidden="false" customHeight="false" outlineLevel="0" collapsed="false">
      <c r="A3157" s="0" t="s">
        <v>16599</v>
      </c>
      <c r="B3157" s="0" t="s">
        <v>7898</v>
      </c>
      <c r="C3157" s="0" t="s">
        <v>16600</v>
      </c>
      <c r="E3157" s="1" t="s">
        <v>16600</v>
      </c>
      <c r="G3157" s="5" t="s">
        <v>16600</v>
      </c>
      <c r="H3157" s="5" t="s">
        <v>16601</v>
      </c>
      <c r="I3157" s="5" t="s">
        <v>16602</v>
      </c>
      <c r="J3157" s="5"/>
      <c r="K3157" s="5"/>
      <c r="L3157" s="5"/>
      <c r="M3157" s="5"/>
      <c r="N3157" s="5"/>
      <c r="O3157" s="0" t="s">
        <v>16600</v>
      </c>
      <c r="P3157" s="0" t="s">
        <v>16603</v>
      </c>
      <c r="Q3157" s="0" t="s">
        <v>51</v>
      </c>
      <c r="R3157" s="0" t="s">
        <v>52</v>
      </c>
      <c r="S3157" s="0" t="n">
        <v>350</v>
      </c>
      <c r="T3157" s="0" t="n">
        <v>2651</v>
      </c>
      <c r="U3157" s="0" t="n">
        <v>2651</v>
      </c>
      <c r="V3157" s="0" t="n">
        <v>2651</v>
      </c>
      <c r="X3157" s="0" t="n">
        <v>24</v>
      </c>
      <c r="Y3157" s="0" t="s">
        <v>128</v>
      </c>
      <c r="Z3157" s="0" t="n">
        <v>2651</v>
      </c>
      <c r="AA3157" s="0" t="s">
        <v>54</v>
      </c>
      <c r="AB3157" s="0" t="s">
        <v>54</v>
      </c>
      <c r="AC3157" s="0" t="n">
        <v>1.5</v>
      </c>
      <c r="AD3157" s="0" t="s">
        <v>16604</v>
      </c>
      <c r="AE3157" s="0" t="s">
        <v>16605</v>
      </c>
      <c r="AF3157" s="0" t="s">
        <v>56</v>
      </c>
      <c r="AG3157" s="0" t="s">
        <v>56</v>
      </c>
      <c r="AI3157" s="0" t="n">
        <v>1.5</v>
      </c>
      <c r="AJ3157" s="0" t="n">
        <v>2016</v>
      </c>
      <c r="AK3157" s="0" t="s">
        <v>56</v>
      </c>
      <c r="AL3157" s="0" t="s">
        <v>56</v>
      </c>
      <c r="AM3157" s="0" t="s">
        <v>56</v>
      </c>
      <c r="AN3157" s="0" t="s">
        <v>56</v>
      </c>
      <c r="AO3157" s="0" t="s">
        <v>70</v>
      </c>
      <c r="AP3157" s="0" t="s">
        <v>70</v>
      </c>
      <c r="AQ3157" s="0" t="s">
        <v>128</v>
      </c>
      <c r="AR3157" s="0" t="n">
        <v>12</v>
      </c>
      <c r="AS3157" s="0" t="n">
        <v>11</v>
      </c>
      <c r="AT3157" s="0" t="s">
        <v>16606</v>
      </c>
      <c r="AV3157" s="0" t="s">
        <v>836</v>
      </c>
      <c r="AW3157" s="0" t="s">
        <v>16607</v>
      </c>
    </row>
    <row r="3158" customFormat="false" ht="15" hidden="false" customHeight="false" outlineLevel="0" collapsed="false">
      <c r="A3158" s="0" t="s">
        <v>16608</v>
      </c>
      <c r="B3158" s="0" t="s">
        <v>7898</v>
      </c>
      <c r="C3158" s="0" t="s">
        <v>16609</v>
      </c>
      <c r="E3158" s="1" t="s">
        <v>16609</v>
      </c>
      <c r="G3158" s="5" t="s">
        <v>16609</v>
      </c>
      <c r="H3158" s="5"/>
      <c r="I3158" s="5"/>
      <c r="J3158" s="5"/>
      <c r="K3158" s="5"/>
      <c r="L3158" s="5"/>
      <c r="M3158" s="5"/>
      <c r="N3158" s="5"/>
      <c r="Q3158" s="0" t="s">
        <v>51</v>
      </c>
      <c r="R3158" s="0" t="s">
        <v>126</v>
      </c>
      <c r="S3158" s="0" t="n">
        <v>8</v>
      </c>
      <c r="T3158" s="0" t="n">
        <v>3319</v>
      </c>
      <c r="U3158" s="0" t="n">
        <v>3319</v>
      </c>
      <c r="V3158" s="0" t="n">
        <v>4339</v>
      </c>
      <c r="X3158" s="0" t="n">
        <v>0</v>
      </c>
      <c r="Y3158" s="0" t="s">
        <v>512</v>
      </c>
      <c r="AD3158" s="0" t="s">
        <v>16610</v>
      </c>
      <c r="AE3158" s="0" t="s">
        <v>16611</v>
      </c>
      <c r="AF3158" s="0" t="s">
        <v>56</v>
      </c>
      <c r="AG3158" s="0" t="s">
        <v>56</v>
      </c>
      <c r="AI3158" s="0" t="n">
        <v>15</v>
      </c>
      <c r="AJ3158" s="0" t="n">
        <v>2016</v>
      </c>
      <c r="AK3158" s="0" t="s">
        <v>56</v>
      </c>
      <c r="AL3158" s="0" t="s">
        <v>56</v>
      </c>
      <c r="AM3158" s="0" t="s">
        <v>56</v>
      </c>
      <c r="AN3158" s="0" t="s">
        <v>56</v>
      </c>
      <c r="AO3158" s="0" t="s">
        <v>70</v>
      </c>
      <c r="AP3158" s="0" t="s">
        <v>70</v>
      </c>
      <c r="AQ3158" s="0" t="s">
        <v>512</v>
      </c>
      <c r="AR3158" s="0" t="n">
        <v>0</v>
      </c>
      <c r="AS3158" s="0" t="n">
        <v>0</v>
      </c>
      <c r="AV3158" s="0" t="s">
        <v>836</v>
      </c>
    </row>
    <row r="3159" customFormat="false" ht="15" hidden="false" customHeight="false" outlineLevel="0" collapsed="false">
      <c r="A3159" s="0" t="s">
        <v>16612</v>
      </c>
      <c r="B3159" s="0" t="s">
        <v>7898</v>
      </c>
      <c r="C3159" s="0" t="s">
        <v>16613</v>
      </c>
      <c r="E3159" s="1" t="s">
        <v>16613</v>
      </c>
      <c r="G3159" s="5" t="s">
        <v>16613</v>
      </c>
      <c r="H3159" s="5"/>
      <c r="I3159" s="5"/>
      <c r="J3159" s="5"/>
      <c r="K3159" s="5"/>
      <c r="L3159" s="5"/>
      <c r="M3159" s="5"/>
      <c r="N3159" s="5"/>
      <c r="Q3159" s="0" t="s">
        <v>51</v>
      </c>
      <c r="R3159" s="0" t="s">
        <v>119</v>
      </c>
      <c r="S3159" s="0" t="n">
        <v>18</v>
      </c>
      <c r="T3159" s="0" t="n">
        <v>2120</v>
      </c>
      <c r="U3159" s="0" t="n">
        <v>2120</v>
      </c>
      <c r="V3159" s="0" t="n">
        <v>7211</v>
      </c>
      <c r="X3159" s="0" t="n">
        <v>0</v>
      </c>
      <c r="Y3159" s="0" t="s">
        <v>512</v>
      </c>
      <c r="AD3159" s="0" t="s">
        <v>15981</v>
      </c>
      <c r="AE3159" s="0" t="s">
        <v>16614</v>
      </c>
      <c r="AF3159" s="0" t="s">
        <v>56</v>
      </c>
      <c r="AG3159" s="0" t="s">
        <v>56</v>
      </c>
      <c r="AI3159" s="0" t="n">
        <v>175</v>
      </c>
      <c r="AJ3159" s="0" t="n">
        <v>2016</v>
      </c>
      <c r="AK3159" s="0" t="s">
        <v>56</v>
      </c>
      <c r="AL3159" s="0" t="s">
        <v>56</v>
      </c>
      <c r="AM3159" s="0" t="s">
        <v>56</v>
      </c>
      <c r="AN3159" s="0" t="s">
        <v>56</v>
      </c>
      <c r="AO3159" s="0" t="s">
        <v>70</v>
      </c>
      <c r="AP3159" s="0" t="s">
        <v>70</v>
      </c>
      <c r="AQ3159" s="0" t="s">
        <v>512</v>
      </c>
      <c r="AR3159" s="0" t="n">
        <v>0</v>
      </c>
      <c r="AS3159" s="0" t="n">
        <v>0</v>
      </c>
      <c r="AV3159" s="0" t="s">
        <v>836</v>
      </c>
    </row>
    <row r="3160" customFormat="false" ht="15" hidden="false" customHeight="false" outlineLevel="0" collapsed="false">
      <c r="A3160" s="0" t="s">
        <v>16615</v>
      </c>
      <c r="B3160" s="0" t="s">
        <v>7898</v>
      </c>
      <c r="C3160" s="0" t="s">
        <v>16616</v>
      </c>
      <c r="E3160" s="1" t="s">
        <v>16616</v>
      </c>
      <c r="G3160" s="5" t="s">
        <v>16616</v>
      </c>
      <c r="H3160" s="5" t="s">
        <v>16617</v>
      </c>
      <c r="I3160" s="5"/>
      <c r="J3160" s="5"/>
      <c r="K3160" s="5" t="s">
        <v>16618</v>
      </c>
      <c r="L3160" s="5"/>
      <c r="M3160" s="5"/>
      <c r="N3160" s="5"/>
      <c r="O3160" s="0" t="s">
        <v>16616</v>
      </c>
      <c r="P3160" s="0" t="s">
        <v>16619</v>
      </c>
      <c r="Q3160" s="0" t="s">
        <v>451</v>
      </c>
      <c r="R3160" s="0" t="s">
        <v>52</v>
      </c>
      <c r="S3160" s="0" t="n">
        <v>75</v>
      </c>
      <c r="T3160" s="0" t="n">
        <v>6512</v>
      </c>
      <c r="U3160" s="0" t="n">
        <v>6512</v>
      </c>
      <c r="V3160" s="0" t="n">
        <v>6512</v>
      </c>
      <c r="X3160" s="0" t="n">
        <v>992</v>
      </c>
      <c r="Y3160" s="0" t="s">
        <v>53</v>
      </c>
      <c r="Z3160" s="0" t="n">
        <v>6512</v>
      </c>
      <c r="AA3160" s="0" t="s">
        <v>54</v>
      </c>
      <c r="AB3160" s="0" t="s">
        <v>54</v>
      </c>
      <c r="AC3160" s="0" t="n">
        <v>62.5</v>
      </c>
      <c r="AD3160" s="0" t="s">
        <v>15564</v>
      </c>
      <c r="AE3160" s="0" t="s">
        <v>16620</v>
      </c>
      <c r="AF3160" s="0" t="s">
        <v>56</v>
      </c>
      <c r="AG3160" s="0" t="s">
        <v>56</v>
      </c>
      <c r="AI3160" s="0" t="n">
        <v>62.5</v>
      </c>
      <c r="AJ3160" s="0" t="n">
        <v>2016</v>
      </c>
      <c r="AK3160" s="0" t="s">
        <v>56</v>
      </c>
      <c r="AL3160" s="0" t="s">
        <v>56</v>
      </c>
      <c r="AM3160" s="0" t="n">
        <v>52.141</v>
      </c>
      <c r="AN3160" s="0" t="n">
        <v>58.259</v>
      </c>
      <c r="AO3160" s="0" t="s">
        <v>831</v>
      </c>
      <c r="AP3160" s="0" t="s">
        <v>58</v>
      </c>
      <c r="AQ3160" s="0" t="s">
        <v>53</v>
      </c>
      <c r="AR3160" s="0" t="n">
        <v>567</v>
      </c>
      <c r="AS3160" s="0" t="n">
        <v>1.077</v>
      </c>
      <c r="AV3160" s="0" t="s">
        <v>836</v>
      </c>
    </row>
    <row r="3161" customFormat="false" ht="15" hidden="false" customHeight="false" outlineLevel="0" collapsed="false">
      <c r="A3161" s="0" t="s">
        <v>16621</v>
      </c>
      <c r="B3161" s="0" t="s">
        <v>7898</v>
      </c>
      <c r="C3161" s="0" t="s">
        <v>16622</v>
      </c>
      <c r="E3161" s="1" t="s">
        <v>16622</v>
      </c>
      <c r="G3161" s="5" t="s">
        <v>16622</v>
      </c>
      <c r="H3161" s="5"/>
      <c r="I3161" s="5"/>
      <c r="J3161" s="5"/>
      <c r="K3161" s="5"/>
      <c r="L3161" s="5"/>
      <c r="M3161" s="5"/>
      <c r="N3161" s="5"/>
      <c r="O3161" s="0" t="s">
        <v>16622</v>
      </c>
      <c r="P3161" s="0" t="s">
        <v>16623</v>
      </c>
      <c r="Q3161" s="0" t="s">
        <v>51</v>
      </c>
      <c r="R3161" s="0" t="s">
        <v>52</v>
      </c>
      <c r="S3161" s="0" t="n">
        <v>1.993</v>
      </c>
      <c r="T3161" s="0" t="n">
        <v>2651</v>
      </c>
      <c r="U3161" s="0" t="n">
        <v>2651</v>
      </c>
      <c r="V3161" s="0" t="n">
        <v>2611</v>
      </c>
      <c r="W3161" s="0" t="s">
        <v>16624</v>
      </c>
      <c r="X3161" s="0" t="n">
        <v>207</v>
      </c>
      <c r="Y3161" s="0" t="s">
        <v>53</v>
      </c>
      <c r="Z3161" s="0" t="n">
        <v>2651</v>
      </c>
      <c r="AA3161" s="0" t="s">
        <v>54</v>
      </c>
      <c r="AB3161" s="0" t="s">
        <v>54</v>
      </c>
      <c r="AC3161" s="0" t="n">
        <v>13.572</v>
      </c>
      <c r="AD3161" s="0" t="s">
        <v>1472</v>
      </c>
      <c r="AG3161" s="6" t="n">
        <v>42643</v>
      </c>
      <c r="AH3161" s="0" t="n">
        <v>91</v>
      </c>
      <c r="AI3161" s="0" t="n">
        <v>102</v>
      </c>
      <c r="AJ3161" s="6" t="n">
        <v>42643</v>
      </c>
      <c r="AK3161" s="0" t="n">
        <v>13.572</v>
      </c>
      <c r="AL3161" s="6" t="n">
        <v>42643</v>
      </c>
      <c r="AM3161" s="0" t="n">
        <v>2.717</v>
      </c>
      <c r="AN3161" s="0" t="n">
        <v>3.032</v>
      </c>
      <c r="AO3161" s="0" t="n">
        <v>2.531</v>
      </c>
      <c r="AP3161" s="0" t="n">
        <v>2.829</v>
      </c>
      <c r="AQ3161" s="0" t="s">
        <v>831</v>
      </c>
      <c r="AR3161" s="0" t="s">
        <v>58</v>
      </c>
      <c r="AS3161" s="0" t="s">
        <v>53</v>
      </c>
      <c r="AT3161" s="0" t="n">
        <v>140</v>
      </c>
      <c r="AU3161" s="0" t="n">
        <v>139</v>
      </c>
      <c r="AV3161" s="0" t="s">
        <v>16625</v>
      </c>
      <c r="AX3161" s="0" t="s">
        <v>836</v>
      </c>
      <c r="AY3161" s="0" t="s">
        <v>16626</v>
      </c>
    </row>
    <row r="3162" customFormat="false" ht="15" hidden="false" customHeight="false" outlineLevel="0" collapsed="false">
      <c r="A3162" s="0" t="s">
        <v>16627</v>
      </c>
      <c r="B3162" s="0" t="s">
        <v>7898</v>
      </c>
      <c r="C3162" s="0" t="s">
        <v>16628</v>
      </c>
      <c r="E3162" s="1" t="s">
        <v>16628</v>
      </c>
      <c r="G3162" s="5" t="s">
        <v>16628</v>
      </c>
      <c r="H3162" s="5"/>
      <c r="I3162" s="5"/>
      <c r="J3162" s="5"/>
      <c r="K3162" s="5"/>
      <c r="L3162" s="5"/>
      <c r="M3162" s="5"/>
      <c r="N3162" s="5"/>
      <c r="Q3162" s="0" t="s">
        <v>51</v>
      </c>
      <c r="R3162" s="0" t="s">
        <v>119</v>
      </c>
      <c r="S3162" s="0" t="n">
        <v>18</v>
      </c>
      <c r="T3162" s="0" t="n">
        <v>2120</v>
      </c>
      <c r="U3162" s="0" t="n">
        <v>2120</v>
      </c>
      <c r="X3162" s="0" t="n">
        <v>0</v>
      </c>
      <c r="Y3162" s="0" t="s">
        <v>512</v>
      </c>
      <c r="AD3162" s="0" t="s">
        <v>16629</v>
      </c>
      <c r="AE3162" s="0" t="s">
        <v>16630</v>
      </c>
      <c r="AF3162" s="0" t="s">
        <v>56</v>
      </c>
      <c r="AG3162" s="0" t="s">
        <v>56</v>
      </c>
      <c r="AI3162" s="0" t="n">
        <v>175</v>
      </c>
      <c r="AJ3162" s="0" t="n">
        <v>2016</v>
      </c>
      <c r="AK3162" s="0" t="s">
        <v>56</v>
      </c>
      <c r="AL3162" s="0" t="s">
        <v>56</v>
      </c>
      <c r="AM3162" s="0" t="s">
        <v>56</v>
      </c>
      <c r="AN3162" s="0" t="s">
        <v>56</v>
      </c>
      <c r="AO3162" s="0" t="s">
        <v>70</v>
      </c>
      <c r="AP3162" s="0" t="s">
        <v>70</v>
      </c>
      <c r="AQ3162" s="0" t="s">
        <v>512</v>
      </c>
      <c r="AR3162" s="0" t="n">
        <v>0</v>
      </c>
      <c r="AS3162" s="0" t="n">
        <v>0</v>
      </c>
      <c r="AV3162" s="0" t="s">
        <v>836</v>
      </c>
    </row>
    <row r="3163" customFormat="false" ht="15" hidden="false" customHeight="false" outlineLevel="0" collapsed="false">
      <c r="A3163" s="0" t="s">
        <v>16631</v>
      </c>
      <c r="B3163" s="0" t="s">
        <v>7898</v>
      </c>
      <c r="C3163" s="0" t="s">
        <v>16632</v>
      </c>
      <c r="E3163" s="1" t="s">
        <v>16632</v>
      </c>
      <c r="G3163" s="5" t="s">
        <v>16632</v>
      </c>
      <c r="H3163" s="5"/>
      <c r="I3163" s="5"/>
      <c r="J3163" s="5"/>
      <c r="K3163" s="5"/>
      <c r="L3163" s="5"/>
      <c r="M3163" s="5"/>
      <c r="N3163" s="5"/>
      <c r="O3163" s="0" t="s">
        <v>16632</v>
      </c>
      <c r="P3163" s="0" t="s">
        <v>16633</v>
      </c>
      <c r="Q3163" s="0" t="s">
        <v>51</v>
      </c>
      <c r="R3163" s="0" t="s">
        <v>52</v>
      </c>
      <c r="S3163" s="0" t="n">
        <v>4.036</v>
      </c>
      <c r="T3163" s="0" t="n">
        <v>5829</v>
      </c>
      <c r="U3163" s="0" t="n">
        <v>5829</v>
      </c>
      <c r="V3163" s="0" t="n">
        <v>6209</v>
      </c>
      <c r="W3163" s="0" t="s">
        <v>16634</v>
      </c>
      <c r="X3163" s="0" t="n">
        <v>368</v>
      </c>
      <c r="Y3163" s="0" t="s">
        <v>53</v>
      </c>
      <c r="Z3163" s="0" t="n">
        <v>5829</v>
      </c>
      <c r="AA3163" s="0" t="s">
        <v>54</v>
      </c>
      <c r="AB3163" s="0" t="s">
        <v>54</v>
      </c>
      <c r="AC3163" s="0" t="n">
        <v>11.8</v>
      </c>
      <c r="AD3163" s="0" t="s">
        <v>15564</v>
      </c>
      <c r="AG3163" s="6" t="n">
        <v>42825</v>
      </c>
      <c r="AH3163" s="0" t="n">
        <v>725</v>
      </c>
      <c r="AI3163" s="0" t="n">
        <v>775</v>
      </c>
      <c r="AJ3163" s="6" t="n">
        <v>42825</v>
      </c>
      <c r="AK3163" s="0" t="n">
        <v>11.8</v>
      </c>
      <c r="AL3163" s="6" t="n">
        <v>42825</v>
      </c>
      <c r="AM3163" s="0" t="n">
        <v>11.795</v>
      </c>
      <c r="AN3163" s="0" t="n">
        <v>12.61</v>
      </c>
      <c r="AO3163" s="0" t="n">
        <v>13.123</v>
      </c>
      <c r="AP3163" s="0" t="n">
        <v>14.663</v>
      </c>
      <c r="AQ3163" s="0" t="s">
        <v>674</v>
      </c>
      <c r="AR3163" s="0" t="s">
        <v>58</v>
      </c>
      <c r="AS3163" s="0" t="s">
        <v>53</v>
      </c>
      <c r="AT3163" s="0" t="n">
        <v>233</v>
      </c>
      <c r="AU3163" s="0" t="n">
        <v>233</v>
      </c>
      <c r="AX3163" s="0" t="s">
        <v>836</v>
      </c>
    </row>
    <row r="3164" customFormat="false" ht="15" hidden="false" customHeight="false" outlineLevel="0" collapsed="false">
      <c r="A3164" s="0" t="s">
        <v>16635</v>
      </c>
      <c r="B3164" s="0" t="s">
        <v>7898</v>
      </c>
      <c r="C3164" s="0" t="s">
        <v>16636</v>
      </c>
      <c r="E3164" s="1" t="s">
        <v>16636</v>
      </c>
      <c r="G3164" s="5" t="s">
        <v>16636</v>
      </c>
      <c r="H3164" s="5" t="s">
        <v>16637</v>
      </c>
      <c r="I3164" s="5" t="s">
        <v>16638</v>
      </c>
      <c r="J3164" s="5"/>
      <c r="K3164" s="5"/>
      <c r="L3164" s="5"/>
      <c r="M3164" s="5"/>
      <c r="N3164" s="5"/>
      <c r="O3164" s="0" t="s">
        <v>16636</v>
      </c>
      <c r="P3164" s="0" t="s">
        <v>16639</v>
      </c>
      <c r="Q3164" s="0" t="s">
        <v>51</v>
      </c>
      <c r="R3164" s="0" t="s">
        <v>52</v>
      </c>
      <c r="S3164" s="0" t="n">
        <v>113</v>
      </c>
      <c r="T3164" s="0" t="n">
        <v>4778</v>
      </c>
      <c r="U3164" s="0" t="n">
        <v>4778</v>
      </c>
      <c r="V3164" s="0" t="n">
        <v>2790</v>
      </c>
      <c r="X3164" s="0" t="n">
        <v>14</v>
      </c>
      <c r="Y3164" s="0" t="s">
        <v>128</v>
      </c>
      <c r="Z3164" s="0" t="n">
        <v>4778</v>
      </c>
      <c r="AA3164" s="0" t="s">
        <v>54</v>
      </c>
      <c r="AB3164" s="0" t="s">
        <v>54</v>
      </c>
      <c r="AC3164" s="0" t="n">
        <v>375</v>
      </c>
      <c r="AD3164" s="0" t="s">
        <v>16640</v>
      </c>
      <c r="AE3164" s="0" t="s">
        <v>16641</v>
      </c>
      <c r="AF3164" s="0" t="s">
        <v>56</v>
      </c>
      <c r="AG3164" s="0" t="s">
        <v>56</v>
      </c>
      <c r="AI3164" s="0" t="n">
        <v>375</v>
      </c>
      <c r="AJ3164" s="0" t="n">
        <v>2016</v>
      </c>
      <c r="AK3164" s="0" t="s">
        <v>56</v>
      </c>
      <c r="AL3164" s="0" t="s">
        <v>56</v>
      </c>
      <c r="AM3164" s="0" t="s">
        <v>56</v>
      </c>
      <c r="AN3164" s="0" t="s">
        <v>56</v>
      </c>
      <c r="AO3164" s="0" t="s">
        <v>70</v>
      </c>
      <c r="AP3164" s="0" t="s">
        <v>70</v>
      </c>
      <c r="AQ3164" s="0" t="s">
        <v>128</v>
      </c>
      <c r="AR3164" s="0" t="n">
        <v>8</v>
      </c>
      <c r="AS3164" s="0" t="n">
        <v>7</v>
      </c>
      <c r="AV3164" s="0" t="s">
        <v>836</v>
      </c>
    </row>
    <row r="3165" customFormat="false" ht="15" hidden="false" customHeight="false" outlineLevel="0" collapsed="false">
      <c r="A3165" s="0" t="s">
        <v>16642</v>
      </c>
      <c r="B3165" s="0" t="s">
        <v>7898</v>
      </c>
      <c r="C3165" s="0" t="s">
        <v>16643</v>
      </c>
      <c r="E3165" s="1" t="s">
        <v>16643</v>
      </c>
      <c r="G3165" s="5" t="s">
        <v>16643</v>
      </c>
      <c r="H3165" s="5"/>
      <c r="I3165" s="5"/>
      <c r="J3165" s="5"/>
      <c r="K3165" s="5"/>
      <c r="L3165" s="5"/>
      <c r="M3165" s="5"/>
      <c r="N3165" s="5"/>
      <c r="O3165" s="0" t="s">
        <v>16644</v>
      </c>
      <c r="P3165" s="0" t="s">
        <v>16645</v>
      </c>
      <c r="Q3165" s="0" t="s">
        <v>718</v>
      </c>
      <c r="R3165" s="0" t="s">
        <v>52</v>
      </c>
      <c r="S3165" s="0" t="n">
        <v>750</v>
      </c>
      <c r="T3165" s="0" t="n">
        <v>7490</v>
      </c>
      <c r="U3165" s="0" t="n">
        <v>7490</v>
      </c>
      <c r="V3165" s="0" t="n">
        <v>6209</v>
      </c>
      <c r="X3165" s="0" t="n">
        <v>13</v>
      </c>
      <c r="Y3165" s="0" t="s">
        <v>67</v>
      </c>
      <c r="Z3165" s="0" t="n">
        <v>7490</v>
      </c>
      <c r="AA3165" s="0" t="s">
        <v>694</v>
      </c>
      <c r="AB3165" s="0" t="s">
        <v>56</v>
      </c>
      <c r="AC3165" s="0" t="n">
        <v>2.776</v>
      </c>
      <c r="AD3165" s="0" t="s">
        <v>16646</v>
      </c>
      <c r="AE3165" s="0" t="s">
        <v>16647</v>
      </c>
      <c r="AF3165" s="0" t="n">
        <v>-86</v>
      </c>
      <c r="AG3165" s="0" t="n">
        <v>-104</v>
      </c>
      <c r="AH3165" s="6" t="n">
        <v>42004</v>
      </c>
      <c r="AI3165" s="0" t="n">
        <v>3.5</v>
      </c>
      <c r="AJ3165" s="0" t="n">
        <v>2016</v>
      </c>
      <c r="AK3165" s="0" t="n">
        <v>2.576</v>
      </c>
      <c r="AL3165" s="0" t="n">
        <v>3.128</v>
      </c>
      <c r="AM3165" s="0" t="n">
        <v>3.345</v>
      </c>
      <c r="AN3165" s="0" t="n">
        <v>3.759</v>
      </c>
      <c r="AO3165" s="0" t="s">
        <v>189</v>
      </c>
      <c r="AP3165" s="0" t="s">
        <v>189</v>
      </c>
      <c r="AQ3165" s="0" t="s">
        <v>67</v>
      </c>
      <c r="AR3165" s="0" t="n">
        <v>34</v>
      </c>
      <c r="AS3165" s="0" t="n">
        <v>10</v>
      </c>
      <c r="AV3165" s="0" t="s">
        <v>836</v>
      </c>
    </row>
    <row r="3166" customFormat="false" ht="15" hidden="false" customHeight="false" outlineLevel="0" collapsed="false">
      <c r="A3166" s="0" t="s">
        <v>16648</v>
      </c>
      <c r="B3166" s="0" t="s">
        <v>7898</v>
      </c>
      <c r="C3166" s="0" t="s">
        <v>16649</v>
      </c>
      <c r="E3166" s="1" t="s">
        <v>16649</v>
      </c>
      <c r="G3166" s="5" t="s">
        <v>16649</v>
      </c>
      <c r="H3166" s="5"/>
      <c r="I3166" s="5"/>
      <c r="J3166" s="5"/>
      <c r="K3166" s="5"/>
      <c r="L3166" s="5"/>
      <c r="M3166" s="5"/>
      <c r="N3166" s="5"/>
      <c r="O3166" s="0" t="s">
        <v>16649</v>
      </c>
      <c r="P3166" s="0" t="s">
        <v>16650</v>
      </c>
      <c r="Q3166" s="0" t="s">
        <v>51</v>
      </c>
      <c r="R3166" s="0" t="s">
        <v>126</v>
      </c>
      <c r="S3166" s="0" t="n">
        <v>0</v>
      </c>
      <c r="T3166" s="0" t="n">
        <v>2620</v>
      </c>
      <c r="U3166" s="0" t="n">
        <v>2620</v>
      </c>
      <c r="X3166" s="0" t="n">
        <v>2</v>
      </c>
      <c r="Y3166" s="0" t="s">
        <v>128</v>
      </c>
      <c r="Z3166" s="0" t="n">
        <v>2620</v>
      </c>
      <c r="AA3166" s="0" t="s">
        <v>54</v>
      </c>
      <c r="AB3166" s="0" t="s">
        <v>54</v>
      </c>
      <c r="AC3166" s="0" t="n">
        <v>15</v>
      </c>
      <c r="AD3166" s="0" t="s">
        <v>15876</v>
      </c>
      <c r="AE3166" s="0" t="s">
        <v>16651</v>
      </c>
      <c r="AF3166" s="0" t="s">
        <v>56</v>
      </c>
      <c r="AG3166" s="0" t="s">
        <v>56</v>
      </c>
      <c r="AI3166" s="0" t="n">
        <v>15</v>
      </c>
      <c r="AJ3166" s="0" t="n">
        <v>2016</v>
      </c>
      <c r="AK3166" s="0" t="s">
        <v>56</v>
      </c>
      <c r="AL3166" s="0" t="s">
        <v>56</v>
      </c>
      <c r="AM3166" s="0" t="s">
        <v>56</v>
      </c>
      <c r="AN3166" s="0" t="s">
        <v>56</v>
      </c>
      <c r="AO3166" s="0" t="s">
        <v>70</v>
      </c>
      <c r="AP3166" s="0" t="s">
        <v>70</v>
      </c>
      <c r="AQ3166" s="0" t="s">
        <v>128</v>
      </c>
      <c r="AR3166" s="0" t="n">
        <v>3</v>
      </c>
      <c r="AS3166" s="0" t="n">
        <v>2</v>
      </c>
    </row>
    <row r="3167" customFormat="false" ht="15" hidden="false" customHeight="false" outlineLevel="0" collapsed="false">
      <c r="A3167" s="0" t="s">
        <v>16652</v>
      </c>
      <c r="B3167" s="0" t="s">
        <v>7898</v>
      </c>
      <c r="C3167" s="0" t="s">
        <v>16653</v>
      </c>
      <c r="E3167" s="1" t="s">
        <v>16653</v>
      </c>
      <c r="G3167" s="5" t="s">
        <v>16653</v>
      </c>
      <c r="H3167" s="5" t="s">
        <v>16654</v>
      </c>
      <c r="I3167" s="5"/>
      <c r="J3167" s="5"/>
      <c r="K3167" s="5"/>
      <c r="L3167" s="5"/>
      <c r="M3167" s="5"/>
      <c r="N3167" s="5"/>
      <c r="Q3167" s="0" t="s">
        <v>51</v>
      </c>
      <c r="R3167" s="0" t="s">
        <v>539</v>
      </c>
      <c r="S3167" s="0" t="n">
        <v>0</v>
      </c>
      <c r="T3167" s="0" t="n">
        <v>2120</v>
      </c>
      <c r="U3167" s="0" t="n">
        <v>2120</v>
      </c>
      <c r="X3167" s="0" t="n">
        <v>1</v>
      </c>
      <c r="Y3167" s="0" t="s">
        <v>512</v>
      </c>
      <c r="AD3167" s="0" t="s">
        <v>15564</v>
      </c>
      <c r="AE3167" s="0" t="s">
        <v>16655</v>
      </c>
      <c r="AF3167" s="0" t="s">
        <v>56</v>
      </c>
      <c r="AG3167" s="0" t="s">
        <v>56</v>
      </c>
      <c r="AI3167" s="0" t="n">
        <v>1</v>
      </c>
      <c r="AJ3167" s="0" t="n">
        <v>2016</v>
      </c>
      <c r="AK3167" s="0" t="s">
        <v>56</v>
      </c>
      <c r="AL3167" s="0" t="s">
        <v>56</v>
      </c>
      <c r="AM3167" s="0" t="s">
        <v>56</v>
      </c>
      <c r="AN3167" s="0" t="s">
        <v>56</v>
      </c>
      <c r="AO3167" s="0" t="s">
        <v>70</v>
      </c>
      <c r="AP3167" s="0" t="s">
        <v>70</v>
      </c>
      <c r="AQ3167" s="0" t="s">
        <v>512</v>
      </c>
      <c r="AR3167" s="0" t="n">
        <v>0</v>
      </c>
      <c r="AS3167" s="0" t="n">
        <v>0</v>
      </c>
    </row>
    <row r="3168" customFormat="false" ht="15" hidden="false" customHeight="false" outlineLevel="0" collapsed="false">
      <c r="A3168" s="0" t="s">
        <v>16656</v>
      </c>
      <c r="B3168" s="0" t="s">
        <v>7898</v>
      </c>
      <c r="C3168" s="0" t="s">
        <v>16657</v>
      </c>
      <c r="E3168" s="1" t="s">
        <v>16657</v>
      </c>
      <c r="G3168" s="5" t="s">
        <v>16657</v>
      </c>
      <c r="H3168" s="5" t="s">
        <v>16658</v>
      </c>
      <c r="I3168" s="5"/>
      <c r="J3168" s="5"/>
      <c r="K3168" s="5"/>
      <c r="L3168" s="5"/>
      <c r="M3168" s="5"/>
      <c r="N3168" s="5"/>
      <c r="O3168" s="0" t="s">
        <v>16657</v>
      </c>
      <c r="P3168" s="0" t="s">
        <v>16659</v>
      </c>
      <c r="Q3168" s="0" t="s">
        <v>51</v>
      </c>
      <c r="R3168" s="0" t="s">
        <v>126</v>
      </c>
      <c r="S3168" s="0" t="n">
        <v>8</v>
      </c>
      <c r="T3168" s="0" t="n">
        <v>2611</v>
      </c>
      <c r="U3168" s="0" t="n">
        <v>2611</v>
      </c>
      <c r="V3168" s="0" t="n">
        <v>2712</v>
      </c>
      <c r="X3168" s="0" t="n">
        <v>5</v>
      </c>
      <c r="Y3168" s="0" t="s">
        <v>128</v>
      </c>
      <c r="Z3168" s="0" t="n">
        <v>2611</v>
      </c>
      <c r="AA3168" s="0" t="s">
        <v>54</v>
      </c>
      <c r="AB3168" s="0" t="s">
        <v>54</v>
      </c>
      <c r="AC3168" s="0" t="n">
        <v>75</v>
      </c>
      <c r="AD3168" s="0" t="s">
        <v>16126</v>
      </c>
      <c r="AE3168" s="0" t="s">
        <v>16660</v>
      </c>
      <c r="AF3168" s="0" t="s">
        <v>56</v>
      </c>
      <c r="AG3168" s="0" t="s">
        <v>56</v>
      </c>
      <c r="AI3168" s="0" t="n">
        <v>75</v>
      </c>
      <c r="AJ3168" s="0" t="n">
        <v>2016</v>
      </c>
      <c r="AK3168" s="0" t="s">
        <v>56</v>
      </c>
      <c r="AL3168" s="0" t="s">
        <v>56</v>
      </c>
      <c r="AM3168" s="0" t="s">
        <v>56</v>
      </c>
      <c r="AN3168" s="0" t="s">
        <v>56</v>
      </c>
      <c r="AO3168" s="0" t="s">
        <v>70</v>
      </c>
      <c r="AP3168" s="0" t="s">
        <v>70</v>
      </c>
      <c r="AQ3168" s="0" t="s">
        <v>128</v>
      </c>
      <c r="AR3168" s="0" t="n">
        <v>4</v>
      </c>
      <c r="AS3168" s="0" t="n">
        <v>4</v>
      </c>
      <c r="AT3168" s="0" t="s">
        <v>16126</v>
      </c>
      <c r="AV3168" s="0" t="s">
        <v>836</v>
      </c>
    </row>
    <row r="3169" customFormat="false" ht="15" hidden="false" customHeight="false" outlineLevel="0" collapsed="false">
      <c r="A3169" s="0" t="s">
        <v>16661</v>
      </c>
      <c r="B3169" s="0" t="s">
        <v>7898</v>
      </c>
      <c r="C3169" s="0" t="s">
        <v>16662</v>
      </c>
      <c r="E3169" s="1" t="s">
        <v>16662</v>
      </c>
      <c r="G3169" s="5" t="s">
        <v>16662</v>
      </c>
      <c r="H3169" s="5" t="s">
        <v>16663</v>
      </c>
      <c r="I3169" s="5"/>
      <c r="J3169" s="5"/>
      <c r="K3169" s="5"/>
      <c r="L3169" s="5"/>
      <c r="M3169" s="5"/>
      <c r="N3169" s="5"/>
      <c r="Q3169" s="0" t="s">
        <v>51</v>
      </c>
      <c r="R3169" s="0" t="s">
        <v>126</v>
      </c>
      <c r="S3169" s="0" t="n">
        <v>3</v>
      </c>
      <c r="T3169" s="0" t="n">
        <v>7211</v>
      </c>
      <c r="U3169" s="0" t="n">
        <v>7211</v>
      </c>
      <c r="X3169" s="0" t="n">
        <v>2</v>
      </c>
      <c r="Y3169" s="0" t="s">
        <v>512</v>
      </c>
      <c r="AD3169" s="0" t="s">
        <v>7832</v>
      </c>
      <c r="AE3169" s="0" t="s">
        <v>16664</v>
      </c>
      <c r="AF3169" s="0" t="s">
        <v>56</v>
      </c>
      <c r="AG3169" s="0" t="s">
        <v>56</v>
      </c>
      <c r="AI3169" s="0" t="n">
        <v>7</v>
      </c>
      <c r="AJ3169" s="0" t="n">
        <v>2016</v>
      </c>
      <c r="AK3169" s="0" t="s">
        <v>56</v>
      </c>
      <c r="AL3169" s="0" t="s">
        <v>56</v>
      </c>
      <c r="AM3169" s="0" t="s">
        <v>56</v>
      </c>
      <c r="AN3169" s="0" t="s">
        <v>56</v>
      </c>
      <c r="AO3169" s="0" t="s">
        <v>70</v>
      </c>
      <c r="AP3169" s="0" t="s">
        <v>70</v>
      </c>
      <c r="AQ3169" s="0" t="s">
        <v>512</v>
      </c>
      <c r="AR3169" s="0" t="n">
        <v>0</v>
      </c>
      <c r="AS3169" s="0" t="n">
        <v>0</v>
      </c>
      <c r="AU3169" s="0" t="s">
        <v>836</v>
      </c>
      <c r="AV3169" s="0" t="s">
        <v>836</v>
      </c>
    </row>
    <row r="3170" customFormat="false" ht="15" hidden="false" customHeight="false" outlineLevel="0" collapsed="false">
      <c r="A3170" s="0" t="s">
        <v>16665</v>
      </c>
      <c r="B3170" s="0" t="s">
        <v>7898</v>
      </c>
      <c r="C3170" s="0" t="s">
        <v>16666</v>
      </c>
      <c r="E3170" s="1" t="s">
        <v>16666</v>
      </c>
      <c r="G3170" s="5" t="s">
        <v>16666</v>
      </c>
      <c r="H3170" s="5" t="s">
        <v>5827</v>
      </c>
      <c r="I3170" s="5"/>
      <c r="J3170" s="5"/>
      <c r="K3170" s="5"/>
      <c r="L3170" s="5"/>
      <c r="M3170" s="5"/>
      <c r="N3170" s="5"/>
      <c r="O3170" s="0" t="s">
        <v>16666</v>
      </c>
      <c r="P3170" s="0" t="s">
        <v>16667</v>
      </c>
      <c r="Q3170" s="0" t="s">
        <v>51</v>
      </c>
      <c r="R3170" s="0" t="s">
        <v>52</v>
      </c>
      <c r="S3170" s="0" t="n">
        <v>434</v>
      </c>
      <c r="T3170" s="0" t="n">
        <v>4771</v>
      </c>
      <c r="U3170" s="0" t="n">
        <v>4771</v>
      </c>
      <c r="V3170" s="0" t="n">
        <v>1413</v>
      </c>
      <c r="W3170" s="0" t="s">
        <v>16668</v>
      </c>
      <c r="X3170" s="0" t="n">
        <v>101</v>
      </c>
      <c r="Y3170" s="0" t="s">
        <v>53</v>
      </c>
      <c r="Z3170" s="0" t="n">
        <v>4771</v>
      </c>
      <c r="AA3170" s="0" t="s">
        <v>54</v>
      </c>
      <c r="AB3170" s="0" t="s">
        <v>54</v>
      </c>
      <c r="AC3170" s="0" t="n">
        <v>4</v>
      </c>
      <c r="AD3170" s="0" t="s">
        <v>16669</v>
      </c>
      <c r="AG3170" s="6" t="n">
        <v>42763</v>
      </c>
      <c r="AH3170" s="0" t="n">
        <v>-30</v>
      </c>
      <c r="AI3170" s="0" t="n">
        <v>-33</v>
      </c>
      <c r="AJ3170" s="6" t="n">
        <v>42763</v>
      </c>
      <c r="AK3170" s="0" t="n">
        <v>4</v>
      </c>
      <c r="AL3170" s="6" t="n">
        <v>42763</v>
      </c>
      <c r="AM3170" s="0" t="n">
        <v>164</v>
      </c>
      <c r="AN3170" s="0" t="n">
        <v>176</v>
      </c>
      <c r="AO3170" s="0" t="n">
        <v>57</v>
      </c>
      <c r="AP3170" s="0" t="n">
        <v>64</v>
      </c>
      <c r="AQ3170" s="0" t="s">
        <v>674</v>
      </c>
      <c r="AR3170" s="0" t="s">
        <v>58</v>
      </c>
      <c r="AS3170" s="0" t="s">
        <v>53</v>
      </c>
      <c r="AT3170" s="0" t="n">
        <v>12</v>
      </c>
      <c r="AU3170" s="0" t="n">
        <v>12</v>
      </c>
      <c r="AV3170" s="0" t="s">
        <v>836</v>
      </c>
      <c r="AX3170" s="0" t="s">
        <v>836</v>
      </c>
    </row>
    <row r="3171" customFormat="false" ht="15" hidden="false" customHeight="false" outlineLevel="0" collapsed="false">
      <c r="A3171" s="0" t="s">
        <v>16670</v>
      </c>
      <c r="B3171" s="0" t="s">
        <v>7898</v>
      </c>
      <c r="C3171" s="0" t="s">
        <v>16671</v>
      </c>
      <c r="E3171" s="1" t="s">
        <v>16671</v>
      </c>
      <c r="G3171" s="5" t="s">
        <v>16671</v>
      </c>
      <c r="H3171" s="5"/>
      <c r="I3171" s="5"/>
      <c r="J3171" s="5"/>
      <c r="K3171" s="5"/>
      <c r="L3171" s="5"/>
      <c r="M3171" s="5"/>
      <c r="N3171" s="5"/>
      <c r="O3171" s="0" t="s">
        <v>16672</v>
      </c>
      <c r="P3171" s="0" t="s">
        <v>16673</v>
      </c>
      <c r="Q3171" s="0" t="s">
        <v>718</v>
      </c>
      <c r="R3171" s="0" t="s">
        <v>52</v>
      </c>
      <c r="S3171" s="0" t="n">
        <v>350</v>
      </c>
      <c r="T3171" s="0" t="n">
        <v>6190</v>
      </c>
      <c r="U3171" s="0" t="n">
        <v>6190</v>
      </c>
      <c r="V3171" s="0" t="n">
        <v>6209</v>
      </c>
      <c r="X3171" s="0" t="n">
        <v>25</v>
      </c>
      <c r="Y3171" s="0" t="s">
        <v>67</v>
      </c>
      <c r="Z3171" s="0" t="s">
        <v>120</v>
      </c>
      <c r="AA3171" s="0" t="s">
        <v>120</v>
      </c>
      <c r="AB3171" s="0" t="s">
        <v>56</v>
      </c>
      <c r="AC3171" s="0" t="s">
        <v>120</v>
      </c>
      <c r="AD3171" s="0" t="s">
        <v>16674</v>
      </c>
      <c r="AE3171" s="0" t="s">
        <v>16675</v>
      </c>
      <c r="AF3171" s="0" t="s">
        <v>56</v>
      </c>
      <c r="AG3171" s="0" t="s">
        <v>56</v>
      </c>
      <c r="AI3171" s="0" t="n">
        <v>750</v>
      </c>
      <c r="AJ3171" s="0" t="n">
        <v>2016</v>
      </c>
      <c r="AK3171" s="0" t="s">
        <v>56</v>
      </c>
      <c r="AL3171" s="0" t="s">
        <v>56</v>
      </c>
      <c r="AM3171" s="0" t="s">
        <v>56</v>
      </c>
      <c r="AN3171" s="0" t="s">
        <v>56</v>
      </c>
      <c r="AO3171" s="0" t="s">
        <v>70</v>
      </c>
      <c r="AP3171" s="0" t="s">
        <v>70</v>
      </c>
      <c r="AQ3171" s="0" t="s">
        <v>67</v>
      </c>
      <c r="AR3171" s="0" t="n">
        <v>111</v>
      </c>
      <c r="AS3171" s="0" t="n">
        <v>14</v>
      </c>
      <c r="AV3171" s="0" t="s">
        <v>836</v>
      </c>
    </row>
    <row r="3172" customFormat="false" ht="15" hidden="false" customHeight="false" outlineLevel="0" collapsed="false">
      <c r="A3172" s="0" t="s">
        <v>16676</v>
      </c>
      <c r="B3172" s="0" t="s">
        <v>7898</v>
      </c>
      <c r="C3172" s="0" t="s">
        <v>16677</v>
      </c>
      <c r="E3172" s="1" t="s">
        <v>16677</v>
      </c>
      <c r="G3172" s="5" t="s">
        <v>16677</v>
      </c>
      <c r="H3172" s="5"/>
      <c r="I3172" s="5"/>
      <c r="J3172" s="5"/>
      <c r="K3172" s="5"/>
      <c r="L3172" s="5"/>
      <c r="M3172" s="5"/>
      <c r="N3172" s="5"/>
      <c r="O3172" s="0" t="s">
        <v>16677</v>
      </c>
      <c r="P3172" s="0" t="s">
        <v>16678</v>
      </c>
      <c r="Q3172" s="0" t="s">
        <v>51</v>
      </c>
      <c r="R3172" s="0" t="s">
        <v>52</v>
      </c>
      <c r="S3172" s="0" t="n">
        <v>7</v>
      </c>
      <c r="T3172" s="0" t="n">
        <v>2120</v>
      </c>
      <c r="U3172" s="0" t="n">
        <v>2120</v>
      </c>
      <c r="V3172" s="0" t="n">
        <v>2120</v>
      </c>
      <c r="W3172" s="0" t="s">
        <v>16679</v>
      </c>
      <c r="X3172" s="0" t="n">
        <v>5</v>
      </c>
      <c r="Y3172" s="0" t="s">
        <v>53</v>
      </c>
      <c r="Z3172" s="0" t="n">
        <v>2120</v>
      </c>
      <c r="AA3172" s="0" t="s">
        <v>54</v>
      </c>
      <c r="AB3172" s="0" t="s">
        <v>54</v>
      </c>
      <c r="AC3172" s="0" t="n">
        <v>207</v>
      </c>
      <c r="AD3172" s="0" t="s">
        <v>16680</v>
      </c>
      <c r="AG3172" s="6" t="n">
        <v>42735</v>
      </c>
      <c r="AH3172" s="0" t="n">
        <v>-122</v>
      </c>
      <c r="AI3172" s="0" t="n">
        <v>-129</v>
      </c>
      <c r="AJ3172" s="6" t="n">
        <v>42735</v>
      </c>
      <c r="AK3172" s="0" t="n">
        <v>207</v>
      </c>
      <c r="AL3172" s="6" t="n">
        <v>42735</v>
      </c>
      <c r="AM3172" s="0" t="n">
        <v>364</v>
      </c>
      <c r="AN3172" s="0" t="n">
        <v>383</v>
      </c>
      <c r="AO3172" s="0" t="n">
        <v>292</v>
      </c>
      <c r="AP3172" s="0" t="n">
        <v>327</v>
      </c>
      <c r="AQ3172" s="0" t="s">
        <v>674</v>
      </c>
      <c r="AR3172" s="0" t="s">
        <v>58</v>
      </c>
      <c r="AS3172" s="0" t="s">
        <v>53</v>
      </c>
      <c r="AT3172" s="0" t="n">
        <v>5</v>
      </c>
      <c r="AU3172" s="0" t="n">
        <v>4</v>
      </c>
      <c r="AX3172" s="0" t="s">
        <v>836</v>
      </c>
    </row>
    <row r="3173" customFormat="false" ht="15" hidden="false" customHeight="false" outlineLevel="0" collapsed="false">
      <c r="A3173" s="0" t="s">
        <v>16681</v>
      </c>
      <c r="B3173" s="0" t="s">
        <v>7898</v>
      </c>
      <c r="C3173" s="0" t="s">
        <v>16682</v>
      </c>
      <c r="E3173" s="1" t="s">
        <v>16682</v>
      </c>
      <c r="G3173" s="5" t="s">
        <v>16682</v>
      </c>
      <c r="H3173" s="5" t="s">
        <v>16683</v>
      </c>
      <c r="I3173" s="5" t="s">
        <v>16684</v>
      </c>
      <c r="J3173" s="5"/>
      <c r="K3173" s="5"/>
      <c r="L3173" s="5"/>
      <c r="M3173" s="5"/>
      <c r="N3173" s="5" t="s">
        <v>16685</v>
      </c>
      <c r="O3173" s="0" t="s">
        <v>16682</v>
      </c>
      <c r="P3173" s="0" t="s">
        <v>16686</v>
      </c>
      <c r="Q3173" s="0" t="s">
        <v>51</v>
      </c>
      <c r="R3173" s="0" t="s">
        <v>52</v>
      </c>
      <c r="S3173" s="0" t="n">
        <v>113</v>
      </c>
      <c r="T3173" s="0" t="n">
        <v>3250</v>
      </c>
      <c r="U3173" s="0" t="n">
        <v>3250</v>
      </c>
      <c r="V3173" s="0" t="n">
        <v>7211</v>
      </c>
      <c r="X3173" s="0" t="n">
        <v>2</v>
      </c>
      <c r="Y3173" s="0" t="s">
        <v>128</v>
      </c>
      <c r="Z3173" s="0" t="n">
        <v>3250</v>
      </c>
      <c r="AA3173" s="0" t="s">
        <v>54</v>
      </c>
      <c r="AB3173" s="0" t="s">
        <v>54</v>
      </c>
      <c r="AC3173" s="0" t="n">
        <v>375</v>
      </c>
      <c r="AD3173" s="0" t="s">
        <v>16135</v>
      </c>
      <c r="AE3173" s="0" t="s">
        <v>16687</v>
      </c>
      <c r="AF3173" s="0" t="s">
        <v>56</v>
      </c>
      <c r="AG3173" s="0" t="s">
        <v>56</v>
      </c>
      <c r="AI3173" s="0" t="n">
        <v>375</v>
      </c>
      <c r="AJ3173" s="0" t="n">
        <v>2016</v>
      </c>
      <c r="AK3173" s="0" t="s">
        <v>56</v>
      </c>
      <c r="AL3173" s="0" t="s">
        <v>56</v>
      </c>
      <c r="AM3173" s="0" t="s">
        <v>56</v>
      </c>
      <c r="AN3173" s="0" t="s">
        <v>56</v>
      </c>
      <c r="AO3173" s="0" t="s">
        <v>70</v>
      </c>
      <c r="AP3173" s="0" t="s">
        <v>70</v>
      </c>
      <c r="AQ3173" s="0" t="s">
        <v>128</v>
      </c>
      <c r="AR3173" s="0" t="n">
        <v>3</v>
      </c>
      <c r="AS3173" s="0" t="n">
        <v>2</v>
      </c>
      <c r="AT3173" s="0" t="s">
        <v>16135</v>
      </c>
      <c r="AU3173" s="0" t="s">
        <v>16135</v>
      </c>
      <c r="AV3173" s="0" t="s">
        <v>836</v>
      </c>
    </row>
    <row r="3174" customFormat="false" ht="15" hidden="false" customHeight="false" outlineLevel="0" collapsed="false">
      <c r="A3174" s="0" t="s">
        <v>16688</v>
      </c>
      <c r="B3174" s="0" t="s">
        <v>7898</v>
      </c>
      <c r="C3174" s="0" t="s">
        <v>16689</v>
      </c>
      <c r="E3174" s="1" t="s">
        <v>16689</v>
      </c>
      <c r="G3174" s="5" t="s">
        <v>16689</v>
      </c>
      <c r="H3174" s="5"/>
      <c r="I3174" s="5"/>
      <c r="J3174" s="5"/>
      <c r="K3174" s="5"/>
      <c r="L3174" s="5"/>
      <c r="M3174" s="5"/>
      <c r="N3174" s="5"/>
      <c r="O3174" s="0" t="s">
        <v>16689</v>
      </c>
      <c r="P3174" s="0" t="s">
        <v>16690</v>
      </c>
      <c r="Q3174" s="0" t="s">
        <v>1046</v>
      </c>
      <c r="R3174" s="0" t="s">
        <v>52</v>
      </c>
      <c r="S3174" s="0" t="n">
        <v>3</v>
      </c>
      <c r="T3174" s="0" t="n">
        <v>6420</v>
      </c>
      <c r="U3174" s="0" t="n">
        <v>6420</v>
      </c>
      <c r="V3174" s="0" t="n">
        <v>6619</v>
      </c>
      <c r="X3174" s="0" t="n">
        <v>897</v>
      </c>
      <c r="Y3174" s="0" t="s">
        <v>128</v>
      </c>
      <c r="Z3174" s="0" t="n">
        <v>6420</v>
      </c>
      <c r="AA3174" s="0" t="s">
        <v>54</v>
      </c>
      <c r="AB3174" s="0" t="s">
        <v>54</v>
      </c>
      <c r="AC3174" s="0" t="n">
        <v>62.5</v>
      </c>
      <c r="AD3174" s="0" t="s">
        <v>16691</v>
      </c>
      <c r="AE3174" s="0" t="s">
        <v>16692</v>
      </c>
      <c r="AF3174" s="0" t="s">
        <v>56</v>
      </c>
      <c r="AG3174" s="0" t="s">
        <v>56</v>
      </c>
      <c r="AI3174" s="0" t="n">
        <v>62.5</v>
      </c>
      <c r="AJ3174" s="0" t="n">
        <v>2017</v>
      </c>
      <c r="AK3174" s="0" t="s">
        <v>56</v>
      </c>
      <c r="AL3174" s="0" t="s">
        <v>56</v>
      </c>
      <c r="AM3174" s="0" t="s">
        <v>56</v>
      </c>
      <c r="AN3174" s="0" t="s">
        <v>56</v>
      </c>
      <c r="AO3174" s="0" t="s">
        <v>70</v>
      </c>
      <c r="AP3174" s="0" t="s">
        <v>70</v>
      </c>
      <c r="AQ3174" s="0" t="s">
        <v>128</v>
      </c>
      <c r="AR3174" s="0" t="n">
        <v>371</v>
      </c>
      <c r="AS3174" s="0" t="n">
        <v>465</v>
      </c>
      <c r="AV3174" s="0" t="s">
        <v>836</v>
      </c>
      <c r="AW3174" s="0" t="s">
        <v>16693</v>
      </c>
    </row>
    <row r="3175" customFormat="false" ht="15" hidden="false" customHeight="false" outlineLevel="0" collapsed="false">
      <c r="A3175" s="0" t="s">
        <v>16694</v>
      </c>
      <c r="B3175" s="0" t="s">
        <v>7898</v>
      </c>
      <c r="C3175" s="0" t="s">
        <v>16695</v>
      </c>
      <c r="E3175" s="1" t="s">
        <v>16695</v>
      </c>
      <c r="G3175" s="5" t="s">
        <v>16695</v>
      </c>
      <c r="H3175" s="5"/>
      <c r="I3175" s="5"/>
      <c r="J3175" s="5"/>
      <c r="K3175" s="5"/>
      <c r="L3175" s="5"/>
      <c r="M3175" s="5"/>
      <c r="N3175" s="5"/>
      <c r="Q3175" s="0" t="s">
        <v>51</v>
      </c>
      <c r="R3175" s="0" t="s">
        <v>119</v>
      </c>
      <c r="S3175" s="0" t="n">
        <v>3</v>
      </c>
      <c r="T3175" s="0" t="n">
        <v>7220</v>
      </c>
      <c r="U3175" s="0" t="n">
        <v>7220</v>
      </c>
      <c r="X3175" s="0" t="n">
        <v>1</v>
      </c>
      <c r="Y3175" s="0" t="s">
        <v>512</v>
      </c>
      <c r="AD3175" s="0" t="s">
        <v>16282</v>
      </c>
      <c r="AE3175" s="0" t="s">
        <v>16696</v>
      </c>
      <c r="AF3175" s="0" t="s">
        <v>56</v>
      </c>
      <c r="AG3175" s="0" t="s">
        <v>56</v>
      </c>
      <c r="AI3175" s="0" t="n">
        <v>175</v>
      </c>
      <c r="AJ3175" s="0" t="n">
        <v>2013</v>
      </c>
      <c r="AK3175" s="0" t="s">
        <v>56</v>
      </c>
      <c r="AL3175" s="0" t="s">
        <v>56</v>
      </c>
      <c r="AM3175" s="0" t="s">
        <v>56</v>
      </c>
      <c r="AN3175" s="0" t="s">
        <v>56</v>
      </c>
      <c r="AO3175" s="0" t="s">
        <v>70</v>
      </c>
      <c r="AP3175" s="0" t="s">
        <v>70</v>
      </c>
      <c r="AQ3175" s="0" t="s">
        <v>512</v>
      </c>
      <c r="AR3175" s="0" t="n">
        <v>0</v>
      </c>
      <c r="AS3175" s="0" t="n">
        <v>0</v>
      </c>
    </row>
    <row r="3176" customFormat="false" ht="15" hidden="false" customHeight="false" outlineLevel="0" collapsed="false">
      <c r="A3176" s="0" t="s">
        <v>16697</v>
      </c>
      <c r="B3176" s="0" t="s">
        <v>7898</v>
      </c>
      <c r="C3176" s="0" t="s">
        <v>16698</v>
      </c>
      <c r="E3176" s="1" t="s">
        <v>16698</v>
      </c>
      <c r="G3176" s="5" t="s">
        <v>16698</v>
      </c>
      <c r="H3176" s="5"/>
      <c r="I3176" s="5"/>
      <c r="J3176" s="5"/>
      <c r="K3176" s="5"/>
      <c r="L3176" s="5"/>
      <c r="M3176" s="5"/>
      <c r="N3176" s="5"/>
      <c r="Q3176" s="0" t="s">
        <v>51</v>
      </c>
      <c r="R3176" s="0" t="s">
        <v>119</v>
      </c>
      <c r="S3176" s="0" t="n">
        <v>0</v>
      </c>
      <c r="T3176" s="0" t="n">
        <v>4690</v>
      </c>
      <c r="U3176" s="0" t="n">
        <v>4690</v>
      </c>
      <c r="V3176" s="0" t="n">
        <v>3299</v>
      </c>
      <c r="X3176" s="0" t="n">
        <v>0</v>
      </c>
      <c r="Y3176" s="0" t="s">
        <v>512</v>
      </c>
      <c r="AD3176" s="0" t="s">
        <v>16699</v>
      </c>
      <c r="AE3176" s="0" t="s">
        <v>16700</v>
      </c>
      <c r="AF3176" s="0" t="s">
        <v>56</v>
      </c>
      <c r="AG3176" s="0" t="s">
        <v>56</v>
      </c>
      <c r="AI3176" s="0" t="n">
        <v>750</v>
      </c>
      <c r="AJ3176" s="0" t="n">
        <v>2016</v>
      </c>
      <c r="AK3176" s="0" t="s">
        <v>56</v>
      </c>
      <c r="AL3176" s="0" t="s">
        <v>56</v>
      </c>
      <c r="AM3176" s="0" t="s">
        <v>56</v>
      </c>
      <c r="AN3176" s="0" t="s">
        <v>56</v>
      </c>
      <c r="AO3176" s="0" t="s">
        <v>70</v>
      </c>
      <c r="AP3176" s="0" t="s">
        <v>70</v>
      </c>
      <c r="AQ3176" s="0" t="s">
        <v>512</v>
      </c>
      <c r="AR3176" s="0" t="n">
        <v>0</v>
      </c>
      <c r="AS3176" s="0" t="n">
        <v>0</v>
      </c>
      <c r="AU3176" s="0" t="s">
        <v>16701</v>
      </c>
      <c r="AV3176" s="0" t="s">
        <v>836</v>
      </c>
      <c r="AW3176" s="0" t="s">
        <v>16702</v>
      </c>
    </row>
    <row r="3177" customFormat="false" ht="15" hidden="false" customHeight="false" outlineLevel="0" collapsed="false">
      <c r="A3177" s="0" t="s">
        <v>16703</v>
      </c>
      <c r="B3177" s="0" t="s">
        <v>7898</v>
      </c>
      <c r="C3177" s="0" t="s">
        <v>16704</v>
      </c>
      <c r="E3177" s="1" t="s">
        <v>16704</v>
      </c>
      <c r="G3177" s="5" t="s">
        <v>16704</v>
      </c>
      <c r="H3177" s="5"/>
      <c r="I3177" s="5"/>
      <c r="J3177" s="5"/>
      <c r="K3177" s="5"/>
      <c r="L3177" s="5"/>
      <c r="M3177" s="5"/>
      <c r="N3177" s="5"/>
      <c r="O3177" s="0" t="s">
        <v>16704</v>
      </c>
      <c r="P3177" s="0" t="s">
        <v>16705</v>
      </c>
      <c r="Q3177" s="0" t="s">
        <v>51</v>
      </c>
      <c r="R3177" s="0" t="s">
        <v>52</v>
      </c>
      <c r="S3177" s="0" t="n">
        <v>25.744</v>
      </c>
      <c r="T3177" s="0" t="n">
        <v>1200</v>
      </c>
      <c r="U3177" s="0" t="n">
        <v>1200</v>
      </c>
      <c r="V3177" s="0" t="n">
        <v>1102</v>
      </c>
      <c r="W3177" s="0" t="s">
        <v>16706</v>
      </c>
      <c r="X3177" s="0" t="n">
        <v>166</v>
      </c>
      <c r="Y3177" s="0" t="s">
        <v>53</v>
      </c>
      <c r="Z3177" s="0" t="n">
        <v>1200</v>
      </c>
      <c r="AA3177" s="0" t="s">
        <v>54</v>
      </c>
      <c r="AB3177" s="0" t="s">
        <v>54</v>
      </c>
      <c r="AC3177" s="0" t="n">
        <v>8.3</v>
      </c>
      <c r="AD3177" s="0" t="s">
        <v>761</v>
      </c>
      <c r="AG3177" s="6" t="n">
        <v>42735</v>
      </c>
      <c r="AH3177" s="0" t="n">
        <v>13.508</v>
      </c>
      <c r="AI3177" s="0" t="n">
        <v>14.239</v>
      </c>
      <c r="AJ3177" s="6" t="n">
        <v>42735</v>
      </c>
      <c r="AK3177" s="0" t="n">
        <v>8.3</v>
      </c>
      <c r="AL3177" s="6" t="n">
        <v>42735</v>
      </c>
      <c r="AM3177" s="0" t="n">
        <v>43.575</v>
      </c>
      <c r="AN3177" s="0" t="n">
        <v>45.932</v>
      </c>
      <c r="AO3177" s="0" t="n">
        <v>132.303</v>
      </c>
      <c r="AP3177" s="0" t="n">
        <v>147.829</v>
      </c>
      <c r="AQ3177" s="0" t="s">
        <v>831</v>
      </c>
      <c r="AR3177" s="0" t="s">
        <v>58</v>
      </c>
      <c r="AS3177" s="0" t="s">
        <v>53</v>
      </c>
      <c r="AT3177" s="0" t="n">
        <v>72</v>
      </c>
      <c r="AU3177" s="0" t="n">
        <v>71</v>
      </c>
      <c r="AV3177" s="0" t="s">
        <v>836</v>
      </c>
      <c r="AX3177" s="0" t="s">
        <v>836</v>
      </c>
    </row>
    <row r="3178" customFormat="false" ht="15" hidden="false" customHeight="false" outlineLevel="0" collapsed="false">
      <c r="A3178" s="0" t="s">
        <v>16707</v>
      </c>
      <c r="B3178" s="0" t="s">
        <v>7898</v>
      </c>
      <c r="C3178" s="0" t="s">
        <v>16708</v>
      </c>
      <c r="E3178" s="1" t="s">
        <v>16708</v>
      </c>
      <c r="G3178" s="5" t="s">
        <v>16708</v>
      </c>
      <c r="H3178" s="5"/>
      <c r="I3178" s="5"/>
      <c r="J3178" s="5"/>
      <c r="K3178" s="5"/>
      <c r="L3178" s="5"/>
      <c r="M3178" s="5"/>
      <c r="N3178" s="5"/>
      <c r="O3178" s="0" t="s">
        <v>16708</v>
      </c>
      <c r="P3178" s="0" t="s">
        <v>16709</v>
      </c>
      <c r="Q3178" s="0" t="s">
        <v>51</v>
      </c>
      <c r="R3178" s="0" t="s">
        <v>52</v>
      </c>
      <c r="S3178" s="0" t="n">
        <v>75</v>
      </c>
      <c r="T3178" s="0" t="n">
        <v>1920</v>
      </c>
      <c r="U3178" s="0" t="n">
        <v>1920</v>
      </c>
      <c r="V3178" s="0" t="n">
        <v>6420</v>
      </c>
      <c r="X3178" s="0" t="n">
        <v>963</v>
      </c>
      <c r="Y3178" s="0" t="s">
        <v>77</v>
      </c>
      <c r="Z3178" s="0" t="n">
        <v>1920</v>
      </c>
      <c r="AA3178" s="0" t="s">
        <v>54</v>
      </c>
      <c r="AB3178" s="0" t="s">
        <v>54</v>
      </c>
      <c r="AC3178" s="0" t="n">
        <v>87.5</v>
      </c>
      <c r="AD3178" s="0" t="s">
        <v>16710</v>
      </c>
      <c r="AE3178" s="0" t="s">
        <v>16711</v>
      </c>
      <c r="AF3178" s="0" t="s">
        <v>56</v>
      </c>
      <c r="AG3178" s="0" t="s">
        <v>56</v>
      </c>
      <c r="AI3178" s="0" t="n">
        <v>87.5</v>
      </c>
      <c r="AJ3178" s="0" t="n">
        <v>2016</v>
      </c>
      <c r="AK3178" s="0" t="s">
        <v>56</v>
      </c>
      <c r="AL3178" s="0" t="s">
        <v>56</v>
      </c>
      <c r="AM3178" s="0" t="s">
        <v>56</v>
      </c>
      <c r="AN3178" s="0" t="s">
        <v>56</v>
      </c>
      <c r="AO3178" s="0" t="s">
        <v>70</v>
      </c>
      <c r="AP3178" s="0" t="s">
        <v>70</v>
      </c>
      <c r="AQ3178" s="0" t="s">
        <v>77</v>
      </c>
      <c r="AR3178" s="0" t="n">
        <v>727</v>
      </c>
      <c r="AS3178" s="0" t="n">
        <v>730</v>
      </c>
      <c r="AV3178" s="0" t="s">
        <v>836</v>
      </c>
    </row>
    <row r="3179" customFormat="false" ht="15" hidden="false" customHeight="false" outlineLevel="0" collapsed="false">
      <c r="A3179" s="0" t="s">
        <v>16712</v>
      </c>
      <c r="B3179" s="0" t="s">
        <v>7898</v>
      </c>
      <c r="C3179" s="0" t="s">
        <v>16713</v>
      </c>
      <c r="E3179" s="1" t="s">
        <v>16713</v>
      </c>
      <c r="G3179" s="5" t="s">
        <v>16713</v>
      </c>
      <c r="H3179" s="5"/>
      <c r="I3179" s="5"/>
      <c r="J3179" s="5"/>
      <c r="K3179" s="5"/>
      <c r="L3179" s="5"/>
      <c r="M3179" s="5"/>
      <c r="N3179" s="5"/>
      <c r="Q3179" s="0" t="s">
        <v>51</v>
      </c>
      <c r="R3179" s="0" t="s">
        <v>52</v>
      </c>
      <c r="S3179" s="0" t="n">
        <v>1</v>
      </c>
      <c r="T3179" s="0" t="n">
        <v>2120</v>
      </c>
      <c r="U3179" s="0" t="n">
        <v>2120</v>
      </c>
      <c r="V3179" s="0" t="n">
        <v>7211</v>
      </c>
      <c r="W3179" s="0" t="s">
        <v>16714</v>
      </c>
      <c r="X3179" s="0" t="n">
        <v>0</v>
      </c>
      <c r="Y3179" s="0" t="s">
        <v>298</v>
      </c>
      <c r="AD3179" s="0" t="s">
        <v>16715</v>
      </c>
      <c r="AG3179" s="6" t="n">
        <v>42735</v>
      </c>
      <c r="AH3179" s="0" t="n">
        <v>-10</v>
      </c>
      <c r="AI3179" s="0" t="n">
        <v>-10</v>
      </c>
      <c r="AJ3179" s="6" t="n">
        <v>42735</v>
      </c>
      <c r="AK3179" s="0" t="s">
        <v>56</v>
      </c>
      <c r="AM3179" s="0" t="n">
        <v>6</v>
      </c>
      <c r="AN3179" s="0" t="n">
        <v>7</v>
      </c>
      <c r="AO3179" s="0" t="n">
        <v>25</v>
      </c>
      <c r="AP3179" s="0" t="n">
        <v>28</v>
      </c>
      <c r="AQ3179" s="0" t="s">
        <v>13210</v>
      </c>
      <c r="AR3179" s="0" t="s">
        <v>58</v>
      </c>
      <c r="AS3179" s="0" t="s">
        <v>298</v>
      </c>
      <c r="AT3179" s="0" t="n">
        <v>0</v>
      </c>
      <c r="AU3179" s="0" t="n">
        <v>0</v>
      </c>
      <c r="AX3179" s="0" t="s">
        <v>836</v>
      </c>
    </row>
    <row r="3180" customFormat="false" ht="15" hidden="false" customHeight="false" outlineLevel="0" collapsed="false">
      <c r="A3180" s="0" t="s">
        <v>16716</v>
      </c>
      <c r="B3180" s="0" t="s">
        <v>7898</v>
      </c>
      <c r="C3180" s="0" t="s">
        <v>16717</v>
      </c>
      <c r="E3180" s="1" t="s">
        <v>16717</v>
      </c>
      <c r="G3180" s="5" t="s">
        <v>16717</v>
      </c>
      <c r="H3180" s="5"/>
      <c r="I3180" s="5"/>
      <c r="J3180" s="5"/>
      <c r="K3180" s="5"/>
      <c r="L3180" s="5"/>
      <c r="M3180" s="5"/>
      <c r="N3180" s="5"/>
      <c r="O3180" s="0" t="s">
        <v>16717</v>
      </c>
      <c r="P3180" s="0" t="s">
        <v>16718</v>
      </c>
      <c r="Q3180" s="0" t="s">
        <v>51</v>
      </c>
      <c r="R3180" s="0" t="s">
        <v>52</v>
      </c>
      <c r="S3180" s="0" t="n">
        <v>350</v>
      </c>
      <c r="T3180" s="0" t="n">
        <v>2651</v>
      </c>
      <c r="U3180" s="0" t="n">
        <v>2651</v>
      </c>
      <c r="V3180" s="0" t="n">
        <v>2733</v>
      </c>
      <c r="X3180" s="0" t="n">
        <v>78</v>
      </c>
      <c r="Y3180" s="0" t="s">
        <v>128</v>
      </c>
      <c r="Z3180" s="0" t="n">
        <v>2651</v>
      </c>
      <c r="AA3180" s="0" t="s">
        <v>54</v>
      </c>
      <c r="AB3180" s="0" t="s">
        <v>54</v>
      </c>
      <c r="AC3180" s="0" t="n">
        <v>750</v>
      </c>
      <c r="AD3180" s="0" t="s">
        <v>16719</v>
      </c>
      <c r="AE3180" s="0" t="s">
        <v>16720</v>
      </c>
      <c r="AF3180" s="0" t="s">
        <v>56</v>
      </c>
      <c r="AG3180" s="0" t="s">
        <v>56</v>
      </c>
      <c r="AI3180" s="0" t="n">
        <v>750</v>
      </c>
      <c r="AJ3180" s="0" t="n">
        <v>2016</v>
      </c>
      <c r="AK3180" s="0" t="s">
        <v>56</v>
      </c>
      <c r="AL3180" s="0" t="s">
        <v>56</v>
      </c>
      <c r="AM3180" s="0" t="s">
        <v>56</v>
      </c>
      <c r="AN3180" s="0" t="s">
        <v>56</v>
      </c>
      <c r="AO3180" s="0" t="s">
        <v>70</v>
      </c>
      <c r="AP3180" s="0" t="s">
        <v>70</v>
      </c>
      <c r="AQ3180" s="0" t="s">
        <v>128</v>
      </c>
      <c r="AR3180" s="0" t="n">
        <v>34</v>
      </c>
      <c r="AS3180" s="0" t="n">
        <v>33</v>
      </c>
      <c r="AT3180" s="0" t="s">
        <v>16719</v>
      </c>
      <c r="AU3180" s="0" t="s">
        <v>16719</v>
      </c>
      <c r="AV3180" s="0" t="s">
        <v>836</v>
      </c>
    </row>
    <row r="3181" customFormat="false" ht="15" hidden="false" customHeight="false" outlineLevel="0" collapsed="false">
      <c r="A3181" s="0" t="s">
        <v>16721</v>
      </c>
      <c r="B3181" s="0" t="s">
        <v>7898</v>
      </c>
      <c r="C3181" s="0" t="s">
        <v>16722</v>
      </c>
      <c r="E3181" s="1" t="s">
        <v>16722</v>
      </c>
      <c r="G3181" s="5" t="s">
        <v>16722</v>
      </c>
      <c r="H3181" s="5"/>
      <c r="I3181" s="5"/>
      <c r="J3181" s="5"/>
      <c r="K3181" s="5"/>
      <c r="L3181" s="5"/>
      <c r="M3181" s="5"/>
      <c r="N3181" s="5"/>
      <c r="O3181" s="0" t="s">
        <v>16722</v>
      </c>
      <c r="P3181" s="0" t="s">
        <v>16723</v>
      </c>
      <c r="Q3181" s="0" t="s">
        <v>415</v>
      </c>
      <c r="R3181" s="0" t="s">
        <v>52</v>
      </c>
      <c r="S3181" s="0" t="s">
        <v>56</v>
      </c>
      <c r="T3181" s="0" t="n">
        <v>6500</v>
      </c>
      <c r="U3181" s="0" t="n">
        <v>6511</v>
      </c>
      <c r="X3181" s="0" t="n">
        <v>997</v>
      </c>
      <c r="Y3181" s="0" t="s">
        <v>53</v>
      </c>
      <c r="Z3181" s="0" t="n">
        <v>6500</v>
      </c>
      <c r="AA3181" s="0" t="s">
        <v>54</v>
      </c>
      <c r="AB3181" s="0" t="s">
        <v>54</v>
      </c>
      <c r="AD3181" s="0" t="s">
        <v>15539</v>
      </c>
      <c r="AH3181" s="0" t="n">
        <v>850</v>
      </c>
      <c r="AI3181" s="0" t="n">
        <v>896</v>
      </c>
      <c r="AJ3181" s="6" t="n">
        <v>42735</v>
      </c>
      <c r="AK3181" s="0" t="s">
        <v>56</v>
      </c>
      <c r="AM3181" s="0" t="n">
        <v>211.965</v>
      </c>
      <c r="AN3181" s="0" t="n">
        <v>223.432</v>
      </c>
      <c r="AO3181" s="0" t="n">
        <v>17.103</v>
      </c>
      <c r="AP3181" s="0" t="n">
        <v>19.11</v>
      </c>
      <c r="AQ3181" s="0" t="s">
        <v>831</v>
      </c>
      <c r="AR3181" s="0" t="s">
        <v>58</v>
      </c>
      <c r="AS3181" s="0" t="s">
        <v>53</v>
      </c>
      <c r="AT3181" s="0" t="n">
        <v>146</v>
      </c>
      <c r="AU3181" s="0" t="n">
        <v>173</v>
      </c>
      <c r="AX3181" s="0" t="s">
        <v>836</v>
      </c>
      <c r="AY3181" s="0" t="s">
        <v>16724</v>
      </c>
    </row>
    <row r="3182" customFormat="false" ht="15" hidden="false" customHeight="false" outlineLevel="0" collapsed="false">
      <c r="A3182" s="0" t="s">
        <v>16725</v>
      </c>
      <c r="B3182" s="0" t="s">
        <v>7898</v>
      </c>
      <c r="C3182" s="0" t="s">
        <v>16726</v>
      </c>
      <c r="E3182" s="1" t="s">
        <v>16726</v>
      </c>
      <c r="G3182" s="5" t="s">
        <v>16726</v>
      </c>
      <c r="H3182" s="5" t="s">
        <v>16727</v>
      </c>
      <c r="I3182" s="5"/>
      <c r="J3182" s="5"/>
      <c r="K3182" s="5"/>
      <c r="L3182" s="5"/>
      <c r="M3182" s="5"/>
      <c r="N3182" s="5"/>
      <c r="O3182" s="0" t="s">
        <v>16726</v>
      </c>
      <c r="P3182" s="0" t="s">
        <v>16728</v>
      </c>
      <c r="Q3182" s="0" t="s">
        <v>51</v>
      </c>
      <c r="R3182" s="0" t="s">
        <v>52</v>
      </c>
      <c r="S3182" s="0" t="n">
        <v>69</v>
      </c>
      <c r="T3182" s="0" t="n">
        <v>2120</v>
      </c>
      <c r="U3182" s="0" t="n">
        <v>2120</v>
      </c>
      <c r="V3182" s="0" t="n">
        <v>7211</v>
      </c>
      <c r="X3182" s="0" t="n">
        <v>8</v>
      </c>
      <c r="Y3182" s="0" t="s">
        <v>53</v>
      </c>
      <c r="Z3182" s="0" t="n">
        <v>2120</v>
      </c>
      <c r="AA3182" s="0" t="s">
        <v>54</v>
      </c>
      <c r="AB3182" s="0" t="s">
        <v>54</v>
      </c>
      <c r="AC3182" s="0" t="n">
        <v>58</v>
      </c>
      <c r="AD3182" s="0" t="s">
        <v>16729</v>
      </c>
      <c r="AG3182" s="6" t="n">
        <v>42735</v>
      </c>
      <c r="AH3182" s="0" t="n">
        <v>10</v>
      </c>
      <c r="AI3182" s="0" t="n">
        <v>11</v>
      </c>
      <c r="AJ3182" s="6" t="n">
        <v>42735</v>
      </c>
      <c r="AK3182" s="0" t="n">
        <v>58</v>
      </c>
      <c r="AL3182" s="6" t="n">
        <v>42735</v>
      </c>
      <c r="AM3182" s="0" t="n">
        <v>189</v>
      </c>
      <c r="AN3182" s="0" t="n">
        <v>199</v>
      </c>
      <c r="AO3182" s="0" t="n">
        <v>468</v>
      </c>
      <c r="AP3182" s="0" t="n">
        <v>523</v>
      </c>
      <c r="AQ3182" s="0" t="s">
        <v>674</v>
      </c>
      <c r="AR3182" s="0" t="s">
        <v>58</v>
      </c>
      <c r="AS3182" s="0" t="s">
        <v>53</v>
      </c>
      <c r="AT3182" s="0" t="n">
        <v>9</v>
      </c>
      <c r="AU3182" s="0" t="n">
        <v>8</v>
      </c>
      <c r="AV3182" s="0" t="s">
        <v>15564</v>
      </c>
      <c r="AX3182" s="0" t="s">
        <v>836</v>
      </c>
    </row>
    <row r="3183" customFormat="false" ht="15" hidden="false" customHeight="false" outlineLevel="0" collapsed="false">
      <c r="A3183" s="0" t="s">
        <v>16730</v>
      </c>
      <c r="B3183" s="0" t="s">
        <v>7898</v>
      </c>
      <c r="C3183" s="0" t="s">
        <v>16731</v>
      </c>
      <c r="E3183" s="1" t="s">
        <v>16731</v>
      </c>
      <c r="G3183" s="5" t="s">
        <v>16731</v>
      </c>
      <c r="H3183" s="5"/>
      <c r="I3183" s="5"/>
      <c r="J3183" s="5"/>
      <c r="K3183" s="5"/>
      <c r="L3183" s="5"/>
      <c r="M3183" s="5"/>
      <c r="N3183" s="5"/>
      <c r="O3183" s="0" t="s">
        <v>16731</v>
      </c>
      <c r="P3183" s="0" t="s">
        <v>16732</v>
      </c>
      <c r="Q3183" s="0" t="s">
        <v>51</v>
      </c>
      <c r="R3183" s="0" t="s">
        <v>52</v>
      </c>
      <c r="S3183" s="0" t="n">
        <v>18.558</v>
      </c>
      <c r="T3183" s="0" t="n">
        <v>2932</v>
      </c>
      <c r="U3183" s="0" t="n">
        <v>2932</v>
      </c>
      <c r="V3183" s="0" t="n">
        <v>1392</v>
      </c>
      <c r="W3183" s="0" t="s">
        <v>16733</v>
      </c>
      <c r="X3183" s="0" t="n">
        <v>502</v>
      </c>
      <c r="Y3183" s="0" t="s">
        <v>53</v>
      </c>
      <c r="Z3183" s="0" t="n">
        <v>2932</v>
      </c>
      <c r="AA3183" s="0" t="s">
        <v>54</v>
      </c>
      <c r="AB3183" s="0" t="s">
        <v>54</v>
      </c>
      <c r="AC3183" s="0" t="n">
        <v>148.4</v>
      </c>
      <c r="AD3183" s="0" t="s">
        <v>16734</v>
      </c>
      <c r="AG3183" s="6" t="n">
        <v>42735</v>
      </c>
      <c r="AH3183" s="0" t="n">
        <v>925</v>
      </c>
      <c r="AI3183" s="0" t="n">
        <v>975</v>
      </c>
      <c r="AJ3183" s="6" t="n">
        <v>42735</v>
      </c>
      <c r="AK3183" s="0" t="n">
        <v>148.4</v>
      </c>
      <c r="AL3183" s="6" t="n">
        <v>42735</v>
      </c>
      <c r="AM3183" s="0" t="n">
        <v>9.392</v>
      </c>
      <c r="AN3183" s="0" t="n">
        <v>9.901</v>
      </c>
      <c r="AO3183" s="0" t="n">
        <v>8.619</v>
      </c>
      <c r="AP3183" s="0" t="n">
        <v>9.631</v>
      </c>
      <c r="AQ3183" s="0" t="s">
        <v>831</v>
      </c>
      <c r="AR3183" s="0" t="s">
        <v>58</v>
      </c>
      <c r="AS3183" s="0" t="s">
        <v>53</v>
      </c>
      <c r="AT3183" s="0" t="n">
        <v>165</v>
      </c>
      <c r="AU3183" s="0" t="n">
        <v>211</v>
      </c>
      <c r="AX3183" s="0" t="s">
        <v>836</v>
      </c>
    </row>
    <row r="3184" customFormat="false" ht="15" hidden="false" customHeight="false" outlineLevel="0" collapsed="false">
      <c r="A3184" s="0" t="s">
        <v>16735</v>
      </c>
      <c r="B3184" s="0" t="s">
        <v>7898</v>
      </c>
      <c r="C3184" s="0" t="s">
        <v>16736</v>
      </c>
      <c r="E3184" s="1" t="s">
        <v>16736</v>
      </c>
      <c r="G3184" s="5" t="s">
        <v>16736</v>
      </c>
      <c r="H3184" s="5"/>
      <c r="I3184" s="5"/>
      <c r="J3184" s="5"/>
      <c r="K3184" s="5"/>
      <c r="L3184" s="5"/>
      <c r="M3184" s="5"/>
      <c r="N3184" s="5"/>
      <c r="O3184" s="0" t="s">
        <v>16736</v>
      </c>
      <c r="P3184" s="0" t="s">
        <v>16737</v>
      </c>
      <c r="Q3184" s="0" t="s">
        <v>51</v>
      </c>
      <c r="R3184" s="0" t="s">
        <v>52</v>
      </c>
      <c r="S3184" s="0" t="n">
        <v>7.5</v>
      </c>
      <c r="T3184" s="0" t="n">
        <v>2932</v>
      </c>
      <c r="U3184" s="0" t="n">
        <v>2932</v>
      </c>
      <c r="V3184" s="0" t="n">
        <v>2825</v>
      </c>
      <c r="X3184" s="0" t="n">
        <v>513</v>
      </c>
      <c r="Y3184" s="0" t="s">
        <v>53</v>
      </c>
      <c r="Z3184" s="0" t="n">
        <v>2932</v>
      </c>
      <c r="AA3184" s="0" t="s">
        <v>54</v>
      </c>
      <c r="AB3184" s="0" t="s">
        <v>54</v>
      </c>
      <c r="AC3184" s="0" t="n">
        <v>37.5</v>
      </c>
      <c r="AD3184" s="0" t="s">
        <v>16242</v>
      </c>
      <c r="AE3184" s="0" t="s">
        <v>16738</v>
      </c>
      <c r="AF3184" s="0" t="s">
        <v>56</v>
      </c>
      <c r="AG3184" s="0" t="s">
        <v>56</v>
      </c>
      <c r="AI3184" s="0" t="n">
        <v>37.5</v>
      </c>
      <c r="AJ3184" s="0" t="n">
        <v>2017</v>
      </c>
      <c r="AK3184" s="0" t="s">
        <v>56</v>
      </c>
      <c r="AL3184" s="0" t="s">
        <v>56</v>
      </c>
      <c r="AM3184" s="0" t="n">
        <v>7.954</v>
      </c>
      <c r="AN3184" s="0" t="n">
        <v>8.888</v>
      </c>
      <c r="AO3184" s="0" t="s">
        <v>831</v>
      </c>
      <c r="AP3184" s="0" t="s">
        <v>58</v>
      </c>
      <c r="AQ3184" s="0" t="s">
        <v>53</v>
      </c>
      <c r="AR3184" s="0" t="n">
        <v>288</v>
      </c>
      <c r="AS3184" s="0" t="n">
        <v>290</v>
      </c>
      <c r="AT3184" s="0" t="s">
        <v>16739</v>
      </c>
      <c r="AU3184" s="0" t="s">
        <v>836</v>
      </c>
      <c r="AV3184" s="0" t="s">
        <v>836</v>
      </c>
    </row>
    <row r="3185" customFormat="false" ht="15" hidden="false" customHeight="false" outlineLevel="0" collapsed="false">
      <c r="A3185" s="0" t="s">
        <v>16740</v>
      </c>
      <c r="B3185" s="0" t="s">
        <v>7898</v>
      </c>
      <c r="C3185" s="0" t="s">
        <v>16741</v>
      </c>
      <c r="E3185" s="1" t="s">
        <v>16741</v>
      </c>
      <c r="G3185" s="5" t="s">
        <v>16741</v>
      </c>
      <c r="H3185" s="5"/>
      <c r="I3185" s="5"/>
      <c r="J3185" s="5"/>
      <c r="K3185" s="5"/>
      <c r="L3185" s="5"/>
      <c r="M3185" s="5"/>
      <c r="N3185" s="5"/>
      <c r="O3185" s="0" t="s">
        <v>16741</v>
      </c>
      <c r="P3185" s="0" t="s">
        <v>16742</v>
      </c>
      <c r="Q3185" s="0" t="s">
        <v>51</v>
      </c>
      <c r="R3185" s="0" t="s">
        <v>52</v>
      </c>
      <c r="S3185" s="0" t="n">
        <v>350</v>
      </c>
      <c r="T3185" s="0" t="n">
        <v>5829</v>
      </c>
      <c r="U3185" s="0" t="n">
        <v>5829</v>
      </c>
      <c r="V3185" s="0" t="n">
        <v>6201</v>
      </c>
      <c r="X3185" s="0" t="n">
        <v>23</v>
      </c>
      <c r="Y3185" s="0" t="s">
        <v>128</v>
      </c>
      <c r="Z3185" s="0" t="n">
        <v>5829</v>
      </c>
      <c r="AA3185" s="0" t="s">
        <v>54</v>
      </c>
      <c r="AB3185" s="0" t="s">
        <v>54</v>
      </c>
      <c r="AC3185" s="0" t="n">
        <v>3.5</v>
      </c>
      <c r="AD3185" s="0" t="s">
        <v>15671</v>
      </c>
      <c r="AE3185" s="0" t="s">
        <v>16743</v>
      </c>
      <c r="AF3185" s="0" t="s">
        <v>56</v>
      </c>
      <c r="AG3185" s="0" t="s">
        <v>56</v>
      </c>
      <c r="AI3185" s="0" t="n">
        <v>3.5</v>
      </c>
      <c r="AJ3185" s="0" t="n">
        <v>2016</v>
      </c>
      <c r="AK3185" s="0" t="s">
        <v>56</v>
      </c>
      <c r="AL3185" s="0" t="s">
        <v>56</v>
      </c>
      <c r="AM3185" s="0" t="s">
        <v>56</v>
      </c>
      <c r="AN3185" s="0" t="s">
        <v>56</v>
      </c>
      <c r="AO3185" s="0" t="s">
        <v>70</v>
      </c>
      <c r="AP3185" s="0" t="s">
        <v>70</v>
      </c>
      <c r="AQ3185" s="0" t="s">
        <v>128</v>
      </c>
      <c r="AR3185" s="0" t="n">
        <v>11</v>
      </c>
      <c r="AS3185" s="0" t="n">
        <v>13</v>
      </c>
      <c r="AV3185" s="0" t="s">
        <v>836</v>
      </c>
      <c r="AW3185" s="0" t="s">
        <v>16744</v>
      </c>
    </row>
    <row r="3186" customFormat="false" ht="15" hidden="false" customHeight="false" outlineLevel="0" collapsed="false">
      <c r="A3186" s="0" t="s">
        <v>16745</v>
      </c>
      <c r="B3186" s="0" t="s">
        <v>7898</v>
      </c>
      <c r="C3186" s="0" t="s">
        <v>16746</v>
      </c>
      <c r="E3186" s="1" t="s">
        <v>16746</v>
      </c>
      <c r="G3186" s="5" t="s">
        <v>16746</v>
      </c>
      <c r="H3186" s="5"/>
      <c r="I3186" s="5"/>
      <c r="J3186" s="5"/>
      <c r="K3186" s="5"/>
      <c r="L3186" s="5"/>
      <c r="M3186" s="5"/>
      <c r="N3186" s="5"/>
      <c r="O3186" s="0" t="s">
        <v>16746</v>
      </c>
      <c r="P3186" s="0" t="s">
        <v>16747</v>
      </c>
      <c r="Q3186" s="0" t="s">
        <v>51</v>
      </c>
      <c r="R3186" s="0" t="s">
        <v>52</v>
      </c>
      <c r="S3186" s="0" t="n">
        <v>26.685</v>
      </c>
      <c r="T3186" s="0" t="n">
        <v>1200</v>
      </c>
      <c r="U3186" s="0" t="n">
        <v>1200</v>
      </c>
      <c r="V3186" s="0" t="n">
        <v>6420</v>
      </c>
      <c r="X3186" s="0" t="n">
        <v>485</v>
      </c>
      <c r="Y3186" s="0" t="s">
        <v>53</v>
      </c>
      <c r="Z3186" s="0" t="n">
        <v>1200</v>
      </c>
      <c r="AA3186" s="0" t="s">
        <v>54</v>
      </c>
      <c r="AB3186" s="0" t="s">
        <v>54</v>
      </c>
      <c r="AC3186" s="0" t="n">
        <v>79.5</v>
      </c>
      <c r="AD3186" s="0" t="s">
        <v>15564</v>
      </c>
      <c r="AG3186" s="6" t="n">
        <v>42735</v>
      </c>
      <c r="AH3186" s="0" t="n">
        <v>6.609</v>
      </c>
      <c r="AI3186" s="0" t="n">
        <v>6.967</v>
      </c>
      <c r="AJ3186" s="6" t="n">
        <v>42735</v>
      </c>
      <c r="AK3186" s="0" t="n">
        <v>79.5</v>
      </c>
      <c r="AL3186" s="6" t="n">
        <v>42735</v>
      </c>
      <c r="AM3186" s="0" t="n">
        <v>34.96</v>
      </c>
      <c r="AN3186" s="0" t="n">
        <v>36.851</v>
      </c>
      <c r="AO3186" s="0" t="n">
        <v>166.122</v>
      </c>
      <c r="AP3186" s="0" t="n">
        <v>185.616</v>
      </c>
      <c r="AQ3186" s="0" t="s">
        <v>831</v>
      </c>
      <c r="AR3186" s="0" t="s">
        <v>58</v>
      </c>
      <c r="AS3186" s="0" t="s">
        <v>53</v>
      </c>
      <c r="AT3186" s="0" t="n">
        <v>167</v>
      </c>
      <c r="AU3186" s="0" t="n">
        <v>173</v>
      </c>
      <c r="AX3186" s="0" t="s">
        <v>836</v>
      </c>
    </row>
    <row r="3187" customFormat="false" ht="15" hidden="false" customHeight="false" outlineLevel="0" collapsed="false">
      <c r="A3187" s="0" t="s">
        <v>16748</v>
      </c>
      <c r="B3187" s="0" t="s">
        <v>7898</v>
      </c>
      <c r="C3187" s="0" t="s">
        <v>16749</v>
      </c>
      <c r="E3187" s="1" t="s">
        <v>16749</v>
      </c>
      <c r="G3187" s="5" t="s">
        <v>16749</v>
      </c>
      <c r="H3187" s="5"/>
      <c r="I3187" s="5"/>
      <c r="J3187" s="5"/>
      <c r="K3187" s="5"/>
      <c r="L3187" s="5"/>
      <c r="M3187" s="5"/>
      <c r="N3187" s="5"/>
      <c r="O3187" s="0" t="s">
        <v>16749</v>
      </c>
      <c r="P3187" s="0" t="s">
        <v>16750</v>
      </c>
      <c r="Q3187" s="0" t="s">
        <v>51</v>
      </c>
      <c r="R3187" s="0" t="s">
        <v>52</v>
      </c>
      <c r="S3187" s="0" t="n">
        <v>3</v>
      </c>
      <c r="T3187" s="0" t="n">
        <v>2120</v>
      </c>
      <c r="U3187" s="0" t="n">
        <v>2120</v>
      </c>
      <c r="V3187" s="0" t="n">
        <v>7220</v>
      </c>
      <c r="X3187" s="0" t="n">
        <v>24</v>
      </c>
      <c r="Y3187" s="0" t="s">
        <v>77</v>
      </c>
      <c r="Z3187" s="0" t="n">
        <v>2120</v>
      </c>
      <c r="AA3187" s="0" t="s">
        <v>54</v>
      </c>
      <c r="AB3187" s="0" t="s">
        <v>54</v>
      </c>
      <c r="AC3187" s="0" t="n">
        <v>7.5</v>
      </c>
      <c r="AD3187" s="0" t="s">
        <v>16729</v>
      </c>
      <c r="AE3187" s="0" t="s">
        <v>16751</v>
      </c>
      <c r="AF3187" s="0" t="s">
        <v>56</v>
      </c>
      <c r="AG3187" s="0" t="s">
        <v>56</v>
      </c>
      <c r="AI3187" s="0" t="n">
        <v>7.5</v>
      </c>
      <c r="AJ3187" s="0" t="n">
        <v>2017</v>
      </c>
      <c r="AK3187" s="0" t="s">
        <v>56</v>
      </c>
      <c r="AL3187" s="0" t="s">
        <v>56</v>
      </c>
      <c r="AM3187" s="0" t="n">
        <v>48.195</v>
      </c>
      <c r="AN3187" s="0" t="n">
        <v>53.85</v>
      </c>
      <c r="AO3187" s="0" t="s">
        <v>674</v>
      </c>
      <c r="AP3187" s="0" t="s">
        <v>58</v>
      </c>
      <c r="AQ3187" s="0" t="s">
        <v>77</v>
      </c>
      <c r="AR3187" s="0" t="n">
        <v>14</v>
      </c>
      <c r="AS3187" s="0" t="n">
        <v>14</v>
      </c>
      <c r="AT3187" s="0" t="s">
        <v>16729</v>
      </c>
      <c r="AV3187" s="0" t="s">
        <v>836</v>
      </c>
    </row>
    <row r="3188" customFormat="false" ht="15" hidden="false" customHeight="false" outlineLevel="0" collapsed="false">
      <c r="A3188" s="0" t="s">
        <v>16752</v>
      </c>
      <c r="B3188" s="0" t="s">
        <v>7898</v>
      </c>
      <c r="C3188" s="0" t="s">
        <v>16753</v>
      </c>
      <c r="D3188" s="1" t="s">
        <v>16754</v>
      </c>
      <c r="E3188" s="1" t="s">
        <v>16754</v>
      </c>
      <c r="G3188" s="5" t="s">
        <v>16754</v>
      </c>
      <c r="H3188" s="5"/>
      <c r="I3188" s="5"/>
      <c r="J3188" s="5"/>
      <c r="K3188" s="5"/>
      <c r="L3188" s="5"/>
      <c r="M3188" s="5"/>
      <c r="N3188" s="5"/>
      <c r="O3188" s="0" t="s">
        <v>16753</v>
      </c>
      <c r="P3188" s="0" t="s">
        <v>16755</v>
      </c>
      <c r="Q3188" s="0" t="s">
        <v>51</v>
      </c>
      <c r="R3188" s="0" t="s">
        <v>52</v>
      </c>
      <c r="S3188" s="0" t="n">
        <v>350</v>
      </c>
      <c r="T3188" s="0" t="n">
        <v>2630</v>
      </c>
      <c r="U3188" s="0" t="n">
        <v>2630</v>
      </c>
      <c r="V3188" s="0" t="n">
        <v>6201</v>
      </c>
      <c r="X3188" s="0" t="n">
        <v>924</v>
      </c>
      <c r="Y3188" s="0" t="s">
        <v>53</v>
      </c>
      <c r="Z3188" s="0" t="n">
        <v>2630</v>
      </c>
      <c r="AA3188" s="0" t="s">
        <v>54</v>
      </c>
      <c r="AB3188" s="0" t="s">
        <v>54</v>
      </c>
      <c r="AC3188" s="0" t="n">
        <v>1.5</v>
      </c>
      <c r="AD3188" s="0" t="s">
        <v>15957</v>
      </c>
      <c r="AE3188" s="0" t="s">
        <v>16756</v>
      </c>
      <c r="AF3188" s="0" t="s">
        <v>56</v>
      </c>
      <c r="AG3188" s="0" t="s">
        <v>56</v>
      </c>
      <c r="AI3188" s="0" t="n">
        <v>1.5</v>
      </c>
      <c r="AJ3188" s="0" t="n">
        <v>2016</v>
      </c>
      <c r="AK3188" s="0" t="s">
        <v>56</v>
      </c>
      <c r="AL3188" s="0" t="s">
        <v>56</v>
      </c>
      <c r="AM3188" s="0" t="n">
        <v>123</v>
      </c>
      <c r="AN3188" s="0" t="n">
        <v>135</v>
      </c>
      <c r="AO3188" s="0" t="s">
        <v>189</v>
      </c>
      <c r="AP3188" s="0" t="s">
        <v>189</v>
      </c>
      <c r="AQ3188" s="0" t="s">
        <v>53</v>
      </c>
      <c r="AR3188" s="0" t="n">
        <v>49</v>
      </c>
      <c r="AS3188" s="0" t="n">
        <v>49</v>
      </c>
      <c r="AV3188" s="0" t="s">
        <v>836</v>
      </c>
      <c r="AW3188" s="0" t="s">
        <v>16757</v>
      </c>
    </row>
    <row r="3189" customFormat="false" ht="15" hidden="false" customHeight="false" outlineLevel="0" collapsed="false">
      <c r="A3189" s="0" t="s">
        <v>16758</v>
      </c>
      <c r="B3189" s="0" t="s">
        <v>7898</v>
      </c>
      <c r="C3189" s="0" t="s">
        <v>16759</v>
      </c>
      <c r="E3189" s="1" t="s">
        <v>16759</v>
      </c>
      <c r="G3189" s="5" t="s">
        <v>16759</v>
      </c>
      <c r="H3189" s="5"/>
      <c r="I3189" s="5"/>
      <c r="J3189" s="5"/>
      <c r="K3189" s="5"/>
      <c r="L3189" s="5"/>
      <c r="M3189" s="5"/>
      <c r="N3189" s="5"/>
      <c r="O3189" s="0" t="s">
        <v>16759</v>
      </c>
      <c r="P3189" s="0" t="s">
        <v>16760</v>
      </c>
      <c r="Q3189" s="0" t="s">
        <v>51</v>
      </c>
      <c r="R3189" s="0" t="s">
        <v>52</v>
      </c>
      <c r="S3189" s="0" t="n">
        <v>175</v>
      </c>
      <c r="T3189" s="0" t="n">
        <v>2120</v>
      </c>
      <c r="U3189" s="0" t="n">
        <v>2120</v>
      </c>
      <c r="V3189" s="0" t="n">
        <v>7211</v>
      </c>
      <c r="X3189" s="0" t="n">
        <v>3</v>
      </c>
      <c r="Y3189" s="0" t="s">
        <v>53</v>
      </c>
      <c r="Z3189" s="0" t="n">
        <v>2120</v>
      </c>
      <c r="AA3189" s="0" t="s">
        <v>54</v>
      </c>
      <c r="AB3189" s="0" t="s">
        <v>54</v>
      </c>
      <c r="AC3189" s="0" t="n">
        <v>153</v>
      </c>
      <c r="AD3189" s="0" t="s">
        <v>16761</v>
      </c>
      <c r="AG3189" s="6" t="n">
        <v>42735</v>
      </c>
      <c r="AH3189" s="0" t="n">
        <v>119</v>
      </c>
      <c r="AI3189" s="0" t="n">
        <v>126</v>
      </c>
      <c r="AJ3189" s="6" t="n">
        <v>42735</v>
      </c>
      <c r="AK3189" s="0" t="n">
        <v>153</v>
      </c>
      <c r="AL3189" s="6" t="n">
        <v>42735</v>
      </c>
      <c r="AM3189" s="0" t="n">
        <v>102</v>
      </c>
      <c r="AN3189" s="0" t="n">
        <v>107</v>
      </c>
      <c r="AO3189" s="0" t="n">
        <v>137</v>
      </c>
      <c r="AP3189" s="0" t="n">
        <v>153</v>
      </c>
      <c r="AQ3189" s="0" t="s">
        <v>674</v>
      </c>
      <c r="AR3189" s="0" t="s">
        <v>58</v>
      </c>
      <c r="AS3189" s="0" t="s">
        <v>53</v>
      </c>
      <c r="AT3189" s="0" t="n">
        <v>4</v>
      </c>
      <c r="AU3189" s="0" t="n">
        <v>3</v>
      </c>
      <c r="AV3189" s="0" t="s">
        <v>836</v>
      </c>
      <c r="AX3189" s="0" t="s">
        <v>836</v>
      </c>
    </row>
    <row r="3190" customFormat="false" ht="15" hidden="false" customHeight="false" outlineLevel="0" collapsed="false">
      <c r="A3190" s="0" t="s">
        <v>16762</v>
      </c>
      <c r="B3190" s="0" t="s">
        <v>7898</v>
      </c>
      <c r="C3190" s="0" t="s">
        <v>16763</v>
      </c>
      <c r="E3190" s="1" t="s">
        <v>16763</v>
      </c>
      <c r="G3190" s="5" t="s">
        <v>16763</v>
      </c>
      <c r="H3190" s="5"/>
      <c r="I3190" s="5"/>
      <c r="J3190" s="5"/>
      <c r="K3190" s="5"/>
      <c r="L3190" s="5"/>
      <c r="M3190" s="5"/>
      <c r="N3190" s="5"/>
      <c r="O3190" s="0" t="s">
        <v>16763</v>
      </c>
      <c r="P3190" s="0" t="s">
        <v>16764</v>
      </c>
      <c r="Q3190" s="0" t="s">
        <v>718</v>
      </c>
      <c r="R3190" s="0" t="s">
        <v>52</v>
      </c>
      <c r="S3190" s="0" t="n">
        <v>3.084</v>
      </c>
      <c r="T3190" s="0" t="n">
        <v>2120</v>
      </c>
      <c r="U3190" s="0" t="n">
        <v>2120</v>
      </c>
      <c r="V3190" s="0" t="n">
        <v>7211</v>
      </c>
      <c r="X3190" s="0" t="n">
        <v>92</v>
      </c>
      <c r="Y3190" s="0" t="s">
        <v>53</v>
      </c>
      <c r="Z3190" s="0" t="n">
        <v>2120</v>
      </c>
      <c r="AA3190" s="0" t="s">
        <v>54</v>
      </c>
      <c r="AB3190" s="0" t="s">
        <v>54</v>
      </c>
      <c r="AC3190" s="0" t="n">
        <v>3.121</v>
      </c>
      <c r="AD3190" s="0" t="s">
        <v>16765</v>
      </c>
      <c r="AG3190" s="6" t="n">
        <v>42735</v>
      </c>
      <c r="AH3190" s="0" t="n">
        <v>379</v>
      </c>
      <c r="AI3190" s="0" t="n">
        <v>399</v>
      </c>
      <c r="AJ3190" s="6" t="n">
        <v>42735</v>
      </c>
      <c r="AK3190" s="0" t="n">
        <v>3.121</v>
      </c>
      <c r="AL3190" s="6" t="n">
        <v>42735</v>
      </c>
      <c r="AM3190" s="0" t="n">
        <v>12.573</v>
      </c>
      <c r="AN3190" s="0" t="n">
        <v>13.253</v>
      </c>
      <c r="AO3190" s="0" t="n">
        <v>25.14</v>
      </c>
      <c r="AP3190" s="0" t="n">
        <v>28.09</v>
      </c>
      <c r="AQ3190" s="0" t="s">
        <v>674</v>
      </c>
      <c r="AR3190" s="0" t="s">
        <v>58</v>
      </c>
      <c r="AS3190" s="0" t="s">
        <v>53</v>
      </c>
      <c r="AT3190" s="0" t="n">
        <v>48</v>
      </c>
      <c r="AU3190" s="0" t="n">
        <v>52</v>
      </c>
      <c r="AX3190" s="0" t="s">
        <v>836</v>
      </c>
    </row>
    <row r="3191" customFormat="false" ht="15" hidden="false" customHeight="false" outlineLevel="0" collapsed="false">
      <c r="A3191" s="0" t="s">
        <v>16766</v>
      </c>
      <c r="B3191" s="0" t="s">
        <v>7898</v>
      </c>
      <c r="C3191" s="0" t="s">
        <v>16767</v>
      </c>
      <c r="E3191" s="1" t="s">
        <v>16767</v>
      </c>
      <c r="G3191" s="5" t="s">
        <v>16767</v>
      </c>
      <c r="H3191" s="5"/>
      <c r="I3191" s="5"/>
      <c r="J3191" s="5"/>
      <c r="K3191" s="5"/>
      <c r="L3191" s="5"/>
      <c r="M3191" s="5"/>
      <c r="N3191" s="5"/>
      <c r="O3191" s="0" t="s">
        <v>16768</v>
      </c>
      <c r="P3191" s="0" t="s">
        <v>16769</v>
      </c>
      <c r="Q3191" s="0" t="s">
        <v>51</v>
      </c>
      <c r="R3191" s="0" t="s">
        <v>52</v>
      </c>
      <c r="S3191" s="0" t="n">
        <v>2.334</v>
      </c>
      <c r="T3191" s="0" t="n">
        <v>2042</v>
      </c>
      <c r="U3191" s="0" t="n">
        <v>2042</v>
      </c>
      <c r="V3191" s="0" t="n">
        <v>2571</v>
      </c>
      <c r="W3191" s="0" t="s">
        <v>16770</v>
      </c>
      <c r="X3191" s="0" t="n">
        <v>348</v>
      </c>
      <c r="Y3191" s="0" t="s">
        <v>67</v>
      </c>
      <c r="Z3191" s="0" t="s">
        <v>120</v>
      </c>
      <c r="AA3191" s="0" t="s">
        <v>120</v>
      </c>
      <c r="AB3191" s="0" t="s">
        <v>56</v>
      </c>
      <c r="AC3191" s="0" t="s">
        <v>120</v>
      </c>
      <c r="AD3191" s="0" t="s">
        <v>15564</v>
      </c>
      <c r="AG3191" s="6" t="n">
        <v>42735</v>
      </c>
      <c r="AH3191" s="0" t="n">
        <v>-21</v>
      </c>
      <c r="AI3191" s="0" t="n">
        <v>-22</v>
      </c>
      <c r="AJ3191" s="6" t="n">
        <v>42735</v>
      </c>
      <c r="AK3191" s="0" t="n">
        <v>7.3</v>
      </c>
      <c r="AL3191" s="6" t="n">
        <v>42735</v>
      </c>
      <c r="AM3191" s="0" t="n">
        <v>2.868</v>
      </c>
      <c r="AN3191" s="0" t="n">
        <v>3.024</v>
      </c>
      <c r="AO3191" s="0" t="n">
        <v>1.11</v>
      </c>
      <c r="AP3191" s="0" t="n">
        <v>1.241</v>
      </c>
      <c r="AQ3191" s="0" t="s">
        <v>831</v>
      </c>
      <c r="AR3191" s="0" t="s">
        <v>58</v>
      </c>
      <c r="AS3191" s="0" t="s">
        <v>67</v>
      </c>
      <c r="AT3191" s="0" t="n">
        <v>277</v>
      </c>
      <c r="AU3191" s="0" t="n">
        <v>49</v>
      </c>
      <c r="AV3191" s="0" t="s">
        <v>15564</v>
      </c>
      <c r="AW3191" s="0" t="s">
        <v>836</v>
      </c>
      <c r="AX3191" s="0" t="s">
        <v>836</v>
      </c>
    </row>
    <row r="3192" customFormat="false" ht="15" hidden="false" customHeight="false" outlineLevel="0" collapsed="false">
      <c r="A3192" s="0" t="s">
        <v>16771</v>
      </c>
      <c r="B3192" s="0" t="s">
        <v>7898</v>
      </c>
      <c r="C3192" s="0" t="s">
        <v>16772</v>
      </c>
      <c r="E3192" s="1" t="s">
        <v>16772</v>
      </c>
      <c r="G3192" s="5" t="s">
        <v>16772</v>
      </c>
      <c r="H3192" s="5"/>
      <c r="I3192" s="5"/>
      <c r="J3192" s="5"/>
      <c r="K3192" s="5"/>
      <c r="L3192" s="5"/>
      <c r="M3192" s="5"/>
      <c r="N3192" s="5"/>
      <c r="O3192" s="0" t="s">
        <v>16772</v>
      </c>
      <c r="P3192" s="0" t="s">
        <v>16773</v>
      </c>
      <c r="Q3192" s="0" t="s">
        <v>51</v>
      </c>
      <c r="R3192" s="0" t="s">
        <v>52</v>
      </c>
      <c r="S3192" s="0" t="n">
        <v>3</v>
      </c>
      <c r="T3192" s="0" t="n">
        <v>2651</v>
      </c>
      <c r="U3192" s="0" t="n">
        <v>2651</v>
      </c>
      <c r="V3192" s="0" t="n">
        <v>2652</v>
      </c>
      <c r="X3192" s="0" t="n">
        <v>142</v>
      </c>
      <c r="Y3192" s="0" t="s">
        <v>53</v>
      </c>
      <c r="Z3192" s="0" t="n">
        <v>2651</v>
      </c>
      <c r="AA3192" s="0" t="s">
        <v>54</v>
      </c>
      <c r="AB3192" s="0" t="s">
        <v>54</v>
      </c>
      <c r="AC3192" s="0" t="n">
        <v>7.5</v>
      </c>
      <c r="AD3192" s="0" t="s">
        <v>16774</v>
      </c>
      <c r="AE3192" s="0" t="s">
        <v>16775</v>
      </c>
      <c r="AF3192" s="0" t="s">
        <v>56</v>
      </c>
      <c r="AG3192" s="0" t="s">
        <v>56</v>
      </c>
      <c r="AI3192" s="0" t="n">
        <v>7.5</v>
      </c>
      <c r="AJ3192" s="0" t="n">
        <v>2017</v>
      </c>
      <c r="AK3192" s="0" t="s">
        <v>56</v>
      </c>
      <c r="AL3192" s="0" t="s">
        <v>56</v>
      </c>
      <c r="AM3192" s="0" t="n">
        <v>13.246</v>
      </c>
      <c r="AN3192" s="0" t="n">
        <v>14.801</v>
      </c>
      <c r="AO3192" s="0" t="s">
        <v>831</v>
      </c>
      <c r="AP3192" s="0" t="s">
        <v>58</v>
      </c>
      <c r="AQ3192" s="0" t="s">
        <v>53</v>
      </c>
      <c r="AR3192" s="0" t="n">
        <v>87</v>
      </c>
      <c r="AS3192" s="0" t="n">
        <v>86</v>
      </c>
      <c r="AT3192" s="0" t="s">
        <v>16776</v>
      </c>
      <c r="AV3192" s="0" t="s">
        <v>836</v>
      </c>
    </row>
    <row r="3193" customFormat="false" ht="15" hidden="false" customHeight="false" outlineLevel="0" collapsed="false">
      <c r="A3193" s="0" t="s">
        <v>16777</v>
      </c>
      <c r="B3193" s="0" t="s">
        <v>7898</v>
      </c>
      <c r="C3193" s="0" t="s">
        <v>16778</v>
      </c>
      <c r="E3193" s="1" t="s">
        <v>16778</v>
      </c>
      <c r="G3193" s="5" t="s">
        <v>16778</v>
      </c>
      <c r="H3193" s="5"/>
      <c r="I3193" s="5"/>
      <c r="J3193" s="5"/>
      <c r="K3193" s="5"/>
      <c r="L3193" s="5"/>
      <c r="M3193" s="5"/>
      <c r="N3193" s="5"/>
      <c r="O3193" s="0" t="s">
        <v>16778</v>
      </c>
      <c r="P3193" s="0" t="s">
        <v>16779</v>
      </c>
      <c r="Q3193" s="0" t="s">
        <v>51</v>
      </c>
      <c r="R3193" s="0" t="s">
        <v>52</v>
      </c>
      <c r="S3193" s="0" t="n">
        <v>2.508</v>
      </c>
      <c r="T3193" s="0" t="n">
        <v>2651</v>
      </c>
      <c r="U3193" s="0" t="n">
        <v>2651</v>
      </c>
      <c r="V3193" s="0" t="n">
        <v>2651</v>
      </c>
      <c r="W3193" s="0" t="s">
        <v>16780</v>
      </c>
      <c r="X3193" s="0" t="n">
        <v>323</v>
      </c>
      <c r="Y3193" s="0" t="s">
        <v>53</v>
      </c>
      <c r="Z3193" s="0" t="n">
        <v>2651</v>
      </c>
      <c r="AA3193" s="0" t="s">
        <v>54</v>
      </c>
      <c r="AB3193" s="0" t="s">
        <v>54</v>
      </c>
      <c r="AC3193" s="0" t="n">
        <v>14.2</v>
      </c>
      <c r="AD3193" s="0" t="s">
        <v>16781</v>
      </c>
      <c r="AG3193" s="6" t="n">
        <v>42735</v>
      </c>
      <c r="AH3193" s="0" t="n">
        <v>365</v>
      </c>
      <c r="AI3193" s="0" t="n">
        <v>384</v>
      </c>
      <c r="AJ3193" s="6" t="n">
        <v>42735</v>
      </c>
      <c r="AK3193" s="0" t="n">
        <v>14.2</v>
      </c>
      <c r="AL3193" s="6" t="n">
        <v>42735</v>
      </c>
      <c r="AM3193" s="0" t="n">
        <v>2.056</v>
      </c>
      <c r="AN3193" s="0" t="n">
        <v>2.167</v>
      </c>
      <c r="AO3193" s="0" t="n">
        <v>13.777</v>
      </c>
      <c r="AP3193" s="0" t="n">
        <v>15.394</v>
      </c>
      <c r="AQ3193" s="0" t="s">
        <v>831</v>
      </c>
      <c r="AR3193" s="0" t="s">
        <v>58</v>
      </c>
      <c r="AS3193" s="0" t="s">
        <v>53</v>
      </c>
      <c r="AT3193" s="0" t="n">
        <v>158</v>
      </c>
      <c r="AU3193" s="0" t="n">
        <v>159</v>
      </c>
      <c r="AV3193" s="0" t="s">
        <v>16782</v>
      </c>
      <c r="AX3193" s="0" t="s">
        <v>836</v>
      </c>
      <c r="AY3193" s="0" t="s">
        <v>16783</v>
      </c>
    </row>
    <row r="3194" customFormat="false" ht="15" hidden="false" customHeight="false" outlineLevel="0" collapsed="false">
      <c r="A3194" s="0" t="s">
        <v>16784</v>
      </c>
      <c r="B3194" s="0" t="s">
        <v>7898</v>
      </c>
      <c r="C3194" s="0" t="s">
        <v>16785</v>
      </c>
      <c r="E3194" s="1" t="s">
        <v>16785</v>
      </c>
      <c r="G3194" s="5" t="s">
        <v>16785</v>
      </c>
      <c r="H3194" s="5"/>
      <c r="I3194" s="5"/>
      <c r="J3194" s="5"/>
      <c r="K3194" s="5"/>
      <c r="L3194" s="5"/>
      <c r="M3194" s="5"/>
      <c r="N3194" s="5"/>
      <c r="O3194" s="0" t="s">
        <v>16785</v>
      </c>
      <c r="P3194" s="0" t="s">
        <v>16786</v>
      </c>
      <c r="Q3194" s="0" t="s">
        <v>51</v>
      </c>
      <c r="R3194" s="0" t="s">
        <v>52</v>
      </c>
      <c r="S3194" s="0" t="n">
        <v>384</v>
      </c>
      <c r="T3194" s="0" t="n">
        <v>2611</v>
      </c>
      <c r="U3194" s="0" t="n">
        <v>2611</v>
      </c>
      <c r="V3194" s="0" t="n">
        <v>2620</v>
      </c>
      <c r="X3194" s="0" t="n">
        <v>30</v>
      </c>
      <c r="Y3194" s="0" t="s">
        <v>53</v>
      </c>
      <c r="Z3194" s="0" t="n">
        <v>2611</v>
      </c>
      <c r="AA3194" s="0" t="s">
        <v>54</v>
      </c>
      <c r="AB3194" s="0" t="s">
        <v>54</v>
      </c>
      <c r="AC3194" s="0" t="n">
        <v>1.571</v>
      </c>
      <c r="AD3194" s="0" t="s">
        <v>16787</v>
      </c>
      <c r="AG3194" s="6" t="n">
        <v>42735</v>
      </c>
      <c r="AH3194" s="0" t="n">
        <v>-6</v>
      </c>
      <c r="AI3194" s="0" t="n">
        <v>-7</v>
      </c>
      <c r="AJ3194" s="6" t="n">
        <v>42735</v>
      </c>
      <c r="AK3194" s="0" t="n">
        <v>1.571</v>
      </c>
      <c r="AL3194" s="6" t="n">
        <v>42735</v>
      </c>
      <c r="AM3194" s="0" t="n">
        <v>587</v>
      </c>
      <c r="AN3194" s="0" t="n">
        <v>619</v>
      </c>
      <c r="AO3194" s="0" t="n">
        <v>810</v>
      </c>
      <c r="AP3194" s="0" t="n">
        <v>905</v>
      </c>
      <c r="AQ3194" s="0" t="s">
        <v>674</v>
      </c>
      <c r="AR3194" s="0" t="s">
        <v>58</v>
      </c>
      <c r="AS3194" s="0" t="s">
        <v>53</v>
      </c>
      <c r="AT3194" s="0" t="n">
        <v>23</v>
      </c>
      <c r="AU3194" s="0" t="n">
        <v>23</v>
      </c>
      <c r="AV3194" s="0" t="s">
        <v>836</v>
      </c>
      <c r="AX3194" s="0" t="s">
        <v>836</v>
      </c>
      <c r="AY3194" s="0" t="s">
        <v>16788</v>
      </c>
    </row>
    <row r="3195" customFormat="false" ht="15" hidden="false" customHeight="false" outlineLevel="0" collapsed="false">
      <c r="A3195" s="0" t="s">
        <v>16789</v>
      </c>
      <c r="B3195" s="0" t="s">
        <v>7898</v>
      </c>
      <c r="C3195" s="0" t="s">
        <v>16790</v>
      </c>
      <c r="E3195" s="1" t="s">
        <v>16790</v>
      </c>
      <c r="G3195" s="5" t="s">
        <v>16790</v>
      </c>
      <c r="H3195" s="5"/>
      <c r="I3195" s="5"/>
      <c r="J3195" s="5"/>
      <c r="K3195" s="5"/>
      <c r="L3195" s="5"/>
      <c r="M3195" s="5"/>
      <c r="N3195" s="5"/>
      <c r="O3195" s="0" t="s">
        <v>16790</v>
      </c>
      <c r="P3195" s="0" t="s">
        <v>16791</v>
      </c>
      <c r="Q3195" s="0" t="s">
        <v>51</v>
      </c>
      <c r="R3195" s="0" t="s">
        <v>52</v>
      </c>
      <c r="S3195" s="0" t="n">
        <v>30</v>
      </c>
      <c r="T3195" s="0" t="n">
        <v>6201</v>
      </c>
      <c r="U3195" s="0" t="n">
        <v>6201</v>
      </c>
      <c r="V3195" s="0" t="n">
        <v>8299</v>
      </c>
      <c r="X3195" s="0" t="n">
        <v>447</v>
      </c>
      <c r="Y3195" s="0" t="s">
        <v>53</v>
      </c>
      <c r="Z3195" s="0" t="n">
        <v>6201</v>
      </c>
      <c r="AA3195" s="0" t="s">
        <v>54</v>
      </c>
      <c r="AB3195" s="0" t="s">
        <v>54</v>
      </c>
      <c r="AC3195" s="0" t="n">
        <v>275</v>
      </c>
      <c r="AD3195" s="0" t="s">
        <v>16792</v>
      </c>
      <c r="AE3195" s="0" t="s">
        <v>16793</v>
      </c>
      <c r="AF3195" s="0" t="s">
        <v>56</v>
      </c>
      <c r="AG3195" s="0" t="s">
        <v>56</v>
      </c>
      <c r="AI3195" s="0" t="n">
        <v>275</v>
      </c>
      <c r="AJ3195" s="0" t="n">
        <v>2017</v>
      </c>
      <c r="AK3195" s="0" t="s">
        <v>56</v>
      </c>
      <c r="AL3195" s="0" t="s">
        <v>56</v>
      </c>
      <c r="AM3195" s="0" t="n">
        <v>35.561</v>
      </c>
      <c r="AN3195" s="0" t="n">
        <v>39.734</v>
      </c>
      <c r="AO3195" s="0" t="s">
        <v>674</v>
      </c>
      <c r="AP3195" s="0" t="s">
        <v>58</v>
      </c>
      <c r="AQ3195" s="0" t="s">
        <v>53</v>
      </c>
      <c r="AR3195" s="0" t="n">
        <v>146</v>
      </c>
      <c r="AS3195" s="0" t="n">
        <v>146</v>
      </c>
      <c r="AV3195" s="0" t="s">
        <v>836</v>
      </c>
    </row>
    <row r="3196" customFormat="false" ht="15" hidden="false" customHeight="false" outlineLevel="0" collapsed="false">
      <c r="A3196" s="0" t="s">
        <v>16794</v>
      </c>
      <c r="B3196" s="0" t="s">
        <v>7898</v>
      </c>
      <c r="C3196" s="0" t="s">
        <v>16795</v>
      </c>
      <c r="E3196" s="1" t="s">
        <v>16795</v>
      </c>
      <c r="G3196" s="5" t="s">
        <v>16795</v>
      </c>
      <c r="H3196" s="5"/>
      <c r="I3196" s="5"/>
      <c r="J3196" s="5"/>
      <c r="K3196" s="5"/>
      <c r="L3196" s="5"/>
      <c r="M3196" s="5"/>
      <c r="N3196" s="5"/>
      <c r="O3196" s="0" t="s">
        <v>16795</v>
      </c>
      <c r="P3196" s="0" t="s">
        <v>16796</v>
      </c>
      <c r="Q3196" s="0" t="s">
        <v>51</v>
      </c>
      <c r="R3196" s="0" t="s">
        <v>52</v>
      </c>
      <c r="S3196" s="0" t="n">
        <v>669</v>
      </c>
      <c r="T3196" s="0" t="n">
        <v>6190</v>
      </c>
      <c r="U3196" s="0" t="n">
        <v>6190</v>
      </c>
      <c r="V3196" s="0" t="n">
        <v>2651</v>
      </c>
      <c r="W3196" s="0" t="s">
        <v>16797</v>
      </c>
      <c r="X3196" s="0" t="n">
        <v>124</v>
      </c>
      <c r="Y3196" s="0" t="s">
        <v>53</v>
      </c>
      <c r="Z3196" s="0" t="n">
        <v>6190</v>
      </c>
      <c r="AA3196" s="0" t="s">
        <v>54</v>
      </c>
      <c r="AB3196" s="0" t="s">
        <v>54</v>
      </c>
      <c r="AC3196" s="0" t="n">
        <v>2.9</v>
      </c>
      <c r="AD3196" s="0" t="s">
        <v>15957</v>
      </c>
      <c r="AG3196" s="6" t="n">
        <v>42729</v>
      </c>
      <c r="AH3196" s="0" t="n">
        <v>-57</v>
      </c>
      <c r="AI3196" s="0" t="n">
        <v>-61</v>
      </c>
      <c r="AJ3196" s="6" t="n">
        <v>42729</v>
      </c>
      <c r="AK3196" s="0" t="n">
        <v>2.9</v>
      </c>
      <c r="AL3196" s="6" t="n">
        <v>42729</v>
      </c>
      <c r="AM3196" s="0" t="n">
        <v>900</v>
      </c>
      <c r="AN3196" s="0" t="n">
        <v>949</v>
      </c>
      <c r="AO3196" s="0" t="n">
        <v>887</v>
      </c>
      <c r="AP3196" s="0" t="n">
        <v>992</v>
      </c>
      <c r="AQ3196" s="0" t="s">
        <v>674</v>
      </c>
      <c r="AR3196" s="0" t="s">
        <v>58</v>
      </c>
      <c r="AS3196" s="0" t="s">
        <v>53</v>
      </c>
      <c r="AT3196" s="0" t="n">
        <v>114</v>
      </c>
      <c r="AU3196" s="0" t="n">
        <v>113</v>
      </c>
      <c r="AV3196" s="0" t="s">
        <v>836</v>
      </c>
      <c r="AX3196" s="0" t="s">
        <v>836</v>
      </c>
    </row>
    <row r="3197" customFormat="false" ht="15" hidden="false" customHeight="false" outlineLevel="0" collapsed="false">
      <c r="A3197" s="0" t="s">
        <v>16798</v>
      </c>
      <c r="B3197" s="0" t="s">
        <v>7898</v>
      </c>
      <c r="C3197" s="0" t="s">
        <v>16799</v>
      </c>
      <c r="E3197" s="1" t="s">
        <v>16799</v>
      </c>
      <c r="G3197" s="5" t="s">
        <v>16799</v>
      </c>
      <c r="H3197" s="5"/>
      <c r="I3197" s="5"/>
      <c r="J3197" s="5"/>
      <c r="K3197" s="5"/>
      <c r="L3197" s="5"/>
      <c r="M3197" s="5"/>
      <c r="N3197" s="5"/>
      <c r="O3197" s="0" t="s">
        <v>16799</v>
      </c>
      <c r="P3197" s="0" t="s">
        <v>16800</v>
      </c>
      <c r="Q3197" s="0" t="s">
        <v>51</v>
      </c>
      <c r="R3197" s="0" t="s">
        <v>52</v>
      </c>
      <c r="S3197" s="0" t="n">
        <v>8.754</v>
      </c>
      <c r="T3197" s="0" t="n">
        <v>2042</v>
      </c>
      <c r="U3197" s="0" t="n">
        <v>2042</v>
      </c>
      <c r="V3197" s="0" t="n">
        <v>4778</v>
      </c>
      <c r="X3197" s="0" t="n">
        <v>297</v>
      </c>
      <c r="Y3197" s="0" t="s">
        <v>77</v>
      </c>
      <c r="Z3197" s="0" t="n">
        <v>2042</v>
      </c>
      <c r="AA3197" s="0" t="s">
        <v>54</v>
      </c>
      <c r="AB3197" s="0" t="s">
        <v>54</v>
      </c>
      <c r="AC3197" s="0" t="n">
        <v>10.06</v>
      </c>
      <c r="AD3197" s="0" t="s">
        <v>15564</v>
      </c>
      <c r="AG3197" s="6" t="n">
        <v>42551</v>
      </c>
      <c r="AH3197" s="0" t="n">
        <v>194</v>
      </c>
      <c r="AI3197" s="0" t="n">
        <v>215</v>
      </c>
      <c r="AJ3197" s="6" t="n">
        <v>42551</v>
      </c>
      <c r="AK3197" s="0" t="n">
        <v>10.06</v>
      </c>
      <c r="AL3197" s="6" t="n">
        <v>42551</v>
      </c>
      <c r="AM3197" s="0" t="n">
        <v>6.337</v>
      </c>
      <c r="AN3197" s="0" t="n">
        <v>7.036</v>
      </c>
      <c r="AO3197" s="0" t="n">
        <v>12.847</v>
      </c>
      <c r="AP3197" s="0" t="n">
        <v>14.355</v>
      </c>
      <c r="AQ3197" s="0" t="s">
        <v>831</v>
      </c>
      <c r="AR3197" s="0" t="s">
        <v>58</v>
      </c>
      <c r="AS3197" s="0" t="s">
        <v>77</v>
      </c>
      <c r="AT3197" s="0" t="n">
        <v>162</v>
      </c>
      <c r="AU3197" s="0" t="n">
        <v>166</v>
      </c>
      <c r="AV3197" s="0" t="s">
        <v>16801</v>
      </c>
      <c r="AX3197" s="0" t="s">
        <v>836</v>
      </c>
      <c r="AY3197" s="0" t="s">
        <v>16802</v>
      </c>
    </row>
    <row r="3198" customFormat="false" ht="15" hidden="false" customHeight="false" outlineLevel="0" collapsed="false">
      <c r="A3198" s="0" t="s">
        <v>16803</v>
      </c>
      <c r="B3198" s="0" t="s">
        <v>7898</v>
      </c>
      <c r="C3198" s="0" t="s">
        <v>16804</v>
      </c>
      <c r="E3198" s="1" t="s">
        <v>16804</v>
      </c>
      <c r="G3198" s="5" t="s">
        <v>16804</v>
      </c>
      <c r="H3198" s="5"/>
      <c r="I3198" s="5"/>
      <c r="J3198" s="5"/>
      <c r="K3198" s="5"/>
      <c r="L3198" s="5"/>
      <c r="M3198" s="5"/>
      <c r="N3198" s="5"/>
      <c r="O3198" s="0" t="s">
        <v>16804</v>
      </c>
      <c r="P3198" s="0" t="s">
        <v>16805</v>
      </c>
      <c r="Q3198" s="0" t="s">
        <v>51</v>
      </c>
      <c r="R3198" s="0" t="s">
        <v>52</v>
      </c>
      <c r="S3198" s="0" t="n">
        <v>520</v>
      </c>
      <c r="T3198" s="0" t="n">
        <v>2120</v>
      </c>
      <c r="U3198" s="0" t="n">
        <v>2120</v>
      </c>
      <c r="V3198" s="0" t="n">
        <v>2120</v>
      </c>
      <c r="X3198" s="0" t="n">
        <v>12</v>
      </c>
      <c r="Y3198" s="0" t="s">
        <v>53</v>
      </c>
      <c r="Z3198" s="0" t="n">
        <v>2120</v>
      </c>
      <c r="AA3198" s="0" t="s">
        <v>54</v>
      </c>
      <c r="AB3198" s="0" t="s">
        <v>54</v>
      </c>
      <c r="AC3198" s="0" t="n">
        <v>597</v>
      </c>
      <c r="AD3198" s="0" t="s">
        <v>16806</v>
      </c>
      <c r="AG3198" s="6" t="n">
        <v>42735</v>
      </c>
      <c r="AH3198" s="0" t="n">
        <v>-33</v>
      </c>
      <c r="AI3198" s="0" t="n">
        <v>-35</v>
      </c>
      <c r="AJ3198" s="6" t="n">
        <v>42735</v>
      </c>
      <c r="AK3198" s="0" t="n">
        <v>597</v>
      </c>
      <c r="AL3198" s="6" t="n">
        <v>42735</v>
      </c>
      <c r="AM3198" s="0" t="n">
        <v>1.273</v>
      </c>
      <c r="AN3198" s="0" t="n">
        <v>1.342</v>
      </c>
      <c r="AO3198" s="0" t="n">
        <v>802</v>
      </c>
      <c r="AP3198" s="0" t="n">
        <v>896</v>
      </c>
      <c r="AQ3198" s="0" t="s">
        <v>674</v>
      </c>
      <c r="AR3198" s="0" t="s">
        <v>58</v>
      </c>
      <c r="AS3198" s="0" t="s">
        <v>53</v>
      </c>
      <c r="AT3198" s="0" t="n">
        <v>10</v>
      </c>
      <c r="AU3198" s="0" t="n">
        <v>9</v>
      </c>
      <c r="AX3198" s="0" t="s">
        <v>836</v>
      </c>
    </row>
    <row r="3199" customFormat="false" ht="15" hidden="false" customHeight="false" outlineLevel="0" collapsed="false">
      <c r="A3199" s="0" t="s">
        <v>16807</v>
      </c>
      <c r="B3199" s="0" t="s">
        <v>7898</v>
      </c>
      <c r="C3199" s="0" t="s">
        <v>16808</v>
      </c>
      <c r="E3199" s="1" t="s">
        <v>16808</v>
      </c>
      <c r="G3199" s="5" t="s">
        <v>16808</v>
      </c>
      <c r="H3199" s="5" t="s">
        <v>16809</v>
      </c>
      <c r="I3199" s="5"/>
      <c r="J3199" s="5"/>
      <c r="K3199" s="5"/>
      <c r="L3199" s="5"/>
      <c r="M3199" s="5"/>
      <c r="N3199" s="5"/>
      <c r="O3199" s="0" t="s">
        <v>16808</v>
      </c>
      <c r="P3199" s="0" t="s">
        <v>16810</v>
      </c>
      <c r="Q3199" s="0" t="s">
        <v>51</v>
      </c>
      <c r="R3199" s="0" t="s">
        <v>52</v>
      </c>
      <c r="S3199" s="0" t="n">
        <v>223</v>
      </c>
      <c r="T3199" s="0" t="n">
        <v>6201</v>
      </c>
      <c r="U3199" s="0" t="n">
        <v>6201</v>
      </c>
      <c r="X3199" s="0" t="n">
        <v>17</v>
      </c>
      <c r="Y3199" s="0" t="s">
        <v>53</v>
      </c>
      <c r="Z3199" s="0" t="n">
        <v>6201</v>
      </c>
      <c r="AA3199" s="0" t="s">
        <v>54</v>
      </c>
      <c r="AB3199" s="0" t="s">
        <v>54</v>
      </c>
      <c r="AC3199" s="0" t="n">
        <v>985</v>
      </c>
      <c r="AD3199" s="0" t="s">
        <v>15564</v>
      </c>
      <c r="AG3199" s="6" t="n">
        <v>42735</v>
      </c>
      <c r="AH3199" s="0" t="n">
        <v>-25</v>
      </c>
      <c r="AI3199" s="0" t="n">
        <v>-26</v>
      </c>
      <c r="AJ3199" s="6" t="n">
        <v>42735</v>
      </c>
      <c r="AK3199" s="0" t="n">
        <v>985</v>
      </c>
      <c r="AL3199" s="6" t="n">
        <v>42735</v>
      </c>
      <c r="AM3199" s="0" t="n">
        <v>208</v>
      </c>
      <c r="AN3199" s="0" t="n">
        <v>220</v>
      </c>
      <c r="AO3199" s="0" t="n">
        <v>580</v>
      </c>
      <c r="AP3199" s="0" t="n">
        <v>649</v>
      </c>
      <c r="AQ3199" s="0" t="s">
        <v>674</v>
      </c>
      <c r="AR3199" s="0" t="s">
        <v>58</v>
      </c>
      <c r="AS3199" s="0" t="s">
        <v>53</v>
      </c>
      <c r="AT3199" s="0" t="n">
        <v>10</v>
      </c>
      <c r="AU3199" s="0" t="n">
        <v>10</v>
      </c>
      <c r="AX3199" s="0" t="s">
        <v>836</v>
      </c>
    </row>
    <row r="3200" customFormat="false" ht="15" hidden="false" customHeight="false" outlineLevel="0" collapsed="false">
      <c r="A3200" s="0" t="s">
        <v>16811</v>
      </c>
      <c r="B3200" s="0" t="s">
        <v>7898</v>
      </c>
      <c r="C3200" s="0" t="s">
        <v>16812</v>
      </c>
      <c r="E3200" s="1" t="s">
        <v>16812</v>
      </c>
      <c r="G3200" s="5" t="s">
        <v>16812</v>
      </c>
      <c r="H3200" s="5"/>
      <c r="I3200" s="5"/>
      <c r="J3200" s="5"/>
      <c r="K3200" s="5"/>
      <c r="L3200" s="5"/>
      <c r="M3200" s="5"/>
      <c r="N3200" s="5"/>
      <c r="O3200" s="0" t="s">
        <v>16812</v>
      </c>
      <c r="P3200" s="0" t="s">
        <v>16813</v>
      </c>
      <c r="Q3200" s="0" t="s">
        <v>51</v>
      </c>
      <c r="R3200" s="0" t="s">
        <v>52</v>
      </c>
      <c r="S3200" s="0" t="n">
        <v>10.511</v>
      </c>
      <c r="T3200" s="0" t="n">
        <v>2630</v>
      </c>
      <c r="U3200" s="0" t="n">
        <v>2630</v>
      </c>
      <c r="V3200" s="0" t="n">
        <v>2651</v>
      </c>
      <c r="W3200" s="0" t="s">
        <v>16814</v>
      </c>
      <c r="X3200" s="0" t="n">
        <v>592</v>
      </c>
      <c r="Y3200" s="0" t="s">
        <v>53</v>
      </c>
      <c r="Z3200" s="0" t="n">
        <v>2630</v>
      </c>
      <c r="AA3200" s="0" t="s">
        <v>54</v>
      </c>
      <c r="AB3200" s="0" t="s">
        <v>54</v>
      </c>
      <c r="AC3200" s="0" t="n">
        <v>38</v>
      </c>
      <c r="AD3200" s="0" t="s">
        <v>15564</v>
      </c>
      <c r="AG3200" s="6" t="n">
        <v>42735</v>
      </c>
      <c r="AH3200" s="0" t="n">
        <v>674</v>
      </c>
      <c r="AI3200" s="0" t="n">
        <v>710</v>
      </c>
      <c r="AJ3200" s="6" t="n">
        <v>42735</v>
      </c>
      <c r="AK3200" s="0" t="n">
        <v>38</v>
      </c>
      <c r="AL3200" s="6" t="n">
        <v>42735</v>
      </c>
      <c r="AM3200" s="0" t="n">
        <v>11.256</v>
      </c>
      <c r="AN3200" s="0" t="n">
        <v>11.865</v>
      </c>
      <c r="AO3200" s="0" t="n">
        <v>11.598</v>
      </c>
      <c r="AP3200" s="0" t="n">
        <v>12.96</v>
      </c>
      <c r="AQ3200" s="0" t="s">
        <v>831</v>
      </c>
      <c r="AR3200" s="0" t="s">
        <v>58</v>
      </c>
      <c r="AS3200" s="0" t="s">
        <v>53</v>
      </c>
      <c r="AT3200" s="0" t="n">
        <v>330</v>
      </c>
      <c r="AU3200" s="0" t="n">
        <v>335</v>
      </c>
      <c r="AX3200" s="0" t="s">
        <v>836</v>
      </c>
    </row>
    <row r="3201" customFormat="false" ht="15" hidden="false" customHeight="false" outlineLevel="0" collapsed="false">
      <c r="A3201" s="0" t="s">
        <v>16815</v>
      </c>
      <c r="B3201" s="0" t="s">
        <v>7898</v>
      </c>
      <c r="C3201" s="0" t="s">
        <v>16816</v>
      </c>
      <c r="E3201" s="1" t="s">
        <v>16816</v>
      </c>
      <c r="G3201" s="5" t="s">
        <v>16816</v>
      </c>
      <c r="H3201" s="5"/>
      <c r="I3201" s="5"/>
      <c r="J3201" s="5"/>
      <c r="K3201" s="5"/>
      <c r="L3201" s="5"/>
      <c r="M3201" s="5"/>
      <c r="N3201" s="5"/>
      <c r="O3201" s="0" t="s">
        <v>16816</v>
      </c>
      <c r="P3201" s="0" t="s">
        <v>16817</v>
      </c>
      <c r="Q3201" s="0" t="s">
        <v>51</v>
      </c>
      <c r="R3201" s="0" t="s">
        <v>52</v>
      </c>
      <c r="S3201" s="0" t="n">
        <v>6.366</v>
      </c>
      <c r="T3201" s="0" t="n">
        <v>5610</v>
      </c>
      <c r="U3201" s="0" t="n">
        <v>5610</v>
      </c>
      <c r="W3201" s="0" t="s">
        <v>16818</v>
      </c>
      <c r="X3201" s="0" t="n">
        <v>410</v>
      </c>
      <c r="Y3201" s="0" t="s">
        <v>53</v>
      </c>
      <c r="Z3201" s="0" t="n">
        <v>5610</v>
      </c>
      <c r="AA3201" s="0" t="s">
        <v>54</v>
      </c>
      <c r="AB3201" s="0" t="s">
        <v>54</v>
      </c>
      <c r="AC3201" s="0" t="n">
        <v>90</v>
      </c>
      <c r="AD3201" s="0" t="s">
        <v>16819</v>
      </c>
      <c r="AG3201" s="6" t="n">
        <v>42735</v>
      </c>
      <c r="AH3201" s="0" t="n">
        <v>1.536</v>
      </c>
      <c r="AI3201" s="0" t="n">
        <v>1.619</v>
      </c>
      <c r="AJ3201" s="6" t="n">
        <v>42735</v>
      </c>
      <c r="AK3201" s="0" t="n">
        <v>90</v>
      </c>
      <c r="AL3201" s="6" t="n">
        <v>42735</v>
      </c>
      <c r="AM3201" s="0" t="n">
        <v>5.173</v>
      </c>
      <c r="AN3201" s="0" t="n">
        <v>5.453</v>
      </c>
      <c r="AO3201" s="0" t="n">
        <v>23.293</v>
      </c>
      <c r="AP3201" s="0" t="n">
        <v>26.027</v>
      </c>
      <c r="AQ3201" s="0" t="s">
        <v>831</v>
      </c>
      <c r="AR3201" s="0" t="s">
        <v>58</v>
      </c>
      <c r="AS3201" s="0" t="s">
        <v>53</v>
      </c>
      <c r="AT3201" s="0" t="n">
        <v>424</v>
      </c>
      <c r="AU3201" s="0" t="n">
        <v>438</v>
      </c>
      <c r="AX3201" s="0" t="s">
        <v>836</v>
      </c>
    </row>
    <row r="3202" customFormat="false" ht="15" hidden="false" customHeight="false" outlineLevel="0" collapsed="false">
      <c r="A3202" s="0" t="s">
        <v>16820</v>
      </c>
      <c r="B3202" s="0" t="s">
        <v>7898</v>
      </c>
      <c r="C3202" s="0" t="s">
        <v>16821</v>
      </c>
      <c r="E3202" s="1" t="s">
        <v>16821</v>
      </c>
      <c r="G3202" s="5" t="s">
        <v>16821</v>
      </c>
      <c r="H3202" s="5"/>
      <c r="I3202" s="5"/>
      <c r="J3202" s="5"/>
      <c r="K3202" s="5"/>
      <c r="L3202" s="5"/>
      <c r="M3202" s="5"/>
      <c r="N3202" s="5"/>
      <c r="O3202" s="0" t="s">
        <v>16821</v>
      </c>
      <c r="P3202" s="0" t="s">
        <v>16822</v>
      </c>
      <c r="Q3202" s="0" t="s">
        <v>51</v>
      </c>
      <c r="R3202" s="0" t="s">
        <v>119</v>
      </c>
      <c r="S3202" s="0" t="n">
        <v>3</v>
      </c>
      <c r="T3202" s="0" t="n">
        <v>7022</v>
      </c>
      <c r="U3202" s="0" t="n">
        <v>7022</v>
      </c>
      <c r="V3202" s="0" t="n">
        <v>2651</v>
      </c>
      <c r="X3202" s="0" t="n">
        <v>3</v>
      </c>
      <c r="Y3202" s="0" t="s">
        <v>128</v>
      </c>
      <c r="Z3202" s="0" t="n">
        <v>7022</v>
      </c>
      <c r="AA3202" s="0" t="s">
        <v>54</v>
      </c>
      <c r="AB3202" s="0" t="s">
        <v>54</v>
      </c>
      <c r="AC3202" s="0" t="n">
        <v>375</v>
      </c>
      <c r="AD3202" s="0" t="s">
        <v>16823</v>
      </c>
      <c r="AE3202" s="0" t="s">
        <v>16824</v>
      </c>
      <c r="AF3202" s="0" t="s">
        <v>56</v>
      </c>
      <c r="AG3202" s="0" t="s">
        <v>56</v>
      </c>
      <c r="AI3202" s="0" t="n">
        <v>375</v>
      </c>
      <c r="AJ3202" s="0" t="n">
        <v>2016</v>
      </c>
      <c r="AK3202" s="0" t="s">
        <v>56</v>
      </c>
      <c r="AL3202" s="0" t="s">
        <v>56</v>
      </c>
      <c r="AM3202" s="0" t="s">
        <v>56</v>
      </c>
      <c r="AN3202" s="0" t="s">
        <v>56</v>
      </c>
      <c r="AO3202" s="0" t="s">
        <v>70</v>
      </c>
      <c r="AP3202" s="0" t="s">
        <v>70</v>
      </c>
      <c r="AQ3202" s="0" t="s">
        <v>128</v>
      </c>
      <c r="AR3202" s="0" t="n">
        <v>4</v>
      </c>
      <c r="AS3202" s="0" t="n">
        <v>3</v>
      </c>
      <c r="AT3202" s="0" t="s">
        <v>836</v>
      </c>
      <c r="AV3202" s="0" t="s">
        <v>836</v>
      </c>
    </row>
    <row r="3203" customFormat="false" ht="15" hidden="false" customHeight="false" outlineLevel="0" collapsed="false">
      <c r="A3203" s="0" t="s">
        <v>16825</v>
      </c>
      <c r="B3203" s="0" t="s">
        <v>7898</v>
      </c>
      <c r="C3203" s="0" t="s">
        <v>16826</v>
      </c>
      <c r="E3203" s="1" t="s">
        <v>16826</v>
      </c>
      <c r="G3203" s="5" t="s">
        <v>16826</v>
      </c>
      <c r="H3203" s="5"/>
      <c r="I3203" s="5"/>
      <c r="J3203" s="5"/>
      <c r="K3203" s="5"/>
      <c r="L3203" s="5"/>
      <c r="M3203" s="5"/>
      <c r="N3203" s="5"/>
      <c r="O3203" s="0" t="s">
        <v>16826</v>
      </c>
      <c r="P3203" s="0" t="s">
        <v>16827</v>
      </c>
      <c r="Q3203" s="0" t="s">
        <v>718</v>
      </c>
      <c r="R3203" s="0" t="s">
        <v>52</v>
      </c>
      <c r="S3203" s="0" t="n">
        <v>1.151</v>
      </c>
      <c r="T3203" s="0" t="n">
        <v>7490</v>
      </c>
      <c r="U3203" s="0" t="n">
        <v>7490</v>
      </c>
      <c r="V3203" s="0" t="n">
        <v>5829</v>
      </c>
      <c r="X3203" s="0" t="n">
        <v>89</v>
      </c>
      <c r="Y3203" s="0" t="s">
        <v>53</v>
      </c>
      <c r="Z3203" s="0" t="n">
        <v>7490</v>
      </c>
      <c r="AA3203" s="0" t="s">
        <v>54</v>
      </c>
      <c r="AB3203" s="0" t="s">
        <v>54</v>
      </c>
      <c r="AC3203" s="0" t="n">
        <v>2.862</v>
      </c>
      <c r="AD3203" s="0" t="s">
        <v>15564</v>
      </c>
      <c r="AG3203" s="6" t="n">
        <v>42735</v>
      </c>
      <c r="AH3203" s="0" t="n">
        <v>247</v>
      </c>
      <c r="AI3203" s="0" t="n">
        <v>261</v>
      </c>
      <c r="AJ3203" s="6" t="n">
        <v>42735</v>
      </c>
      <c r="AK3203" s="0" t="n">
        <v>2.862</v>
      </c>
      <c r="AL3203" s="6" t="n">
        <v>42735</v>
      </c>
      <c r="AM3203" s="0" t="n">
        <v>2.924</v>
      </c>
      <c r="AN3203" s="0" t="n">
        <v>3.083</v>
      </c>
      <c r="AO3203" s="0" t="n">
        <v>8.443</v>
      </c>
      <c r="AP3203" s="0" t="n">
        <v>9.433</v>
      </c>
      <c r="AQ3203" s="0" t="s">
        <v>831</v>
      </c>
      <c r="AR3203" s="0" t="s">
        <v>58</v>
      </c>
      <c r="AS3203" s="0" t="s">
        <v>53</v>
      </c>
      <c r="AT3203" s="0" t="n">
        <v>64</v>
      </c>
      <c r="AU3203" s="0" t="n">
        <v>63</v>
      </c>
      <c r="AX3203" s="0" t="s">
        <v>836</v>
      </c>
      <c r="AY3203" s="0" t="s">
        <v>16828</v>
      </c>
    </row>
    <row r="3204" customFormat="false" ht="15" hidden="false" customHeight="false" outlineLevel="0" collapsed="false">
      <c r="A3204" s="0" t="s">
        <v>16829</v>
      </c>
      <c r="B3204" s="0" t="s">
        <v>7898</v>
      </c>
      <c r="C3204" s="0" t="s">
        <v>16830</v>
      </c>
      <c r="E3204" s="1" t="s">
        <v>16830</v>
      </c>
      <c r="G3204" s="5" t="s">
        <v>16830</v>
      </c>
      <c r="H3204" s="5"/>
      <c r="I3204" s="5"/>
      <c r="J3204" s="5"/>
      <c r="K3204" s="5"/>
      <c r="L3204" s="5"/>
      <c r="M3204" s="5"/>
      <c r="N3204" s="5"/>
      <c r="O3204" s="0" t="s">
        <v>16830</v>
      </c>
      <c r="P3204" s="0" t="s">
        <v>16831</v>
      </c>
      <c r="Q3204" s="0" t="s">
        <v>51</v>
      </c>
      <c r="R3204" s="0" t="s">
        <v>52</v>
      </c>
      <c r="S3204" s="0" t="n">
        <v>350</v>
      </c>
      <c r="T3204" s="0" t="n">
        <v>5829</v>
      </c>
      <c r="U3204" s="0" t="n">
        <v>5829</v>
      </c>
      <c r="V3204" s="0" t="n">
        <v>6201</v>
      </c>
      <c r="X3204" s="0" t="n">
        <v>21</v>
      </c>
      <c r="Y3204" s="0" t="s">
        <v>53</v>
      </c>
      <c r="Z3204" s="0" t="n">
        <v>5829</v>
      </c>
      <c r="AA3204" s="0" t="s">
        <v>54</v>
      </c>
      <c r="AB3204" s="0" t="s">
        <v>54</v>
      </c>
      <c r="AC3204" s="0" t="n">
        <v>1.5</v>
      </c>
      <c r="AD3204" s="0" t="s">
        <v>16832</v>
      </c>
      <c r="AE3204" s="0" t="s">
        <v>16833</v>
      </c>
      <c r="AF3204" s="0" t="s">
        <v>56</v>
      </c>
      <c r="AG3204" s="0" t="s">
        <v>56</v>
      </c>
      <c r="AI3204" s="0" t="n">
        <v>1.5</v>
      </c>
      <c r="AJ3204" s="0" t="n">
        <v>2017</v>
      </c>
      <c r="AK3204" s="0" t="s">
        <v>56</v>
      </c>
      <c r="AL3204" s="0" t="s">
        <v>56</v>
      </c>
      <c r="AM3204" s="0" t="n">
        <v>1.857</v>
      </c>
      <c r="AN3204" s="0" t="n">
        <v>2.075</v>
      </c>
      <c r="AO3204" s="0" t="s">
        <v>674</v>
      </c>
      <c r="AP3204" s="0" t="s">
        <v>58</v>
      </c>
      <c r="AQ3204" s="0" t="s">
        <v>53</v>
      </c>
      <c r="AR3204" s="0" t="n">
        <v>8</v>
      </c>
      <c r="AS3204" s="0" t="n">
        <v>11</v>
      </c>
      <c r="AV3204" s="0" t="s">
        <v>836</v>
      </c>
      <c r="AW3204" s="0" t="s">
        <v>16834</v>
      </c>
    </row>
    <row r="3205" customFormat="false" ht="15" hidden="false" customHeight="false" outlineLevel="0" collapsed="false">
      <c r="A3205" s="0" t="s">
        <v>16835</v>
      </c>
      <c r="B3205" s="0" t="s">
        <v>7898</v>
      </c>
      <c r="C3205" s="0" t="s">
        <v>16836</v>
      </c>
      <c r="E3205" s="1" t="s">
        <v>16836</v>
      </c>
      <c r="G3205" s="5" t="s">
        <v>16836</v>
      </c>
      <c r="H3205" s="5" t="s">
        <v>16837</v>
      </c>
      <c r="I3205" s="5"/>
      <c r="J3205" s="5"/>
      <c r="K3205" s="5"/>
      <c r="L3205" s="5"/>
      <c r="M3205" s="5"/>
      <c r="N3205" s="5"/>
      <c r="O3205" s="0" t="s">
        <v>16836</v>
      </c>
      <c r="P3205" s="0" t="s">
        <v>16838</v>
      </c>
      <c r="Q3205" s="0" t="s">
        <v>51</v>
      </c>
      <c r="R3205" s="0" t="s">
        <v>52</v>
      </c>
      <c r="S3205" s="0" t="n">
        <v>32</v>
      </c>
      <c r="T3205" s="0" t="n">
        <v>2120</v>
      </c>
      <c r="U3205" s="0" t="n">
        <v>2120</v>
      </c>
      <c r="V3205" s="0" t="n">
        <v>7211</v>
      </c>
      <c r="X3205" s="0" t="n">
        <v>9</v>
      </c>
      <c r="Y3205" s="0" t="s">
        <v>53</v>
      </c>
      <c r="Z3205" s="0" t="n">
        <v>2120</v>
      </c>
      <c r="AA3205" s="0" t="s">
        <v>54</v>
      </c>
      <c r="AB3205" s="0" t="s">
        <v>54</v>
      </c>
      <c r="AC3205" s="0" t="n">
        <v>193</v>
      </c>
      <c r="AD3205" s="0" t="s">
        <v>15624</v>
      </c>
      <c r="AG3205" s="6" t="n">
        <v>42735</v>
      </c>
      <c r="AH3205" s="0" t="n">
        <v>-153</v>
      </c>
      <c r="AI3205" s="0" t="n">
        <v>-161</v>
      </c>
      <c r="AJ3205" s="6" t="n">
        <v>42735</v>
      </c>
      <c r="AK3205" s="0" t="n">
        <v>193</v>
      </c>
      <c r="AL3205" s="6" t="n">
        <v>42735</v>
      </c>
      <c r="AM3205" s="0" t="n">
        <v>134</v>
      </c>
      <c r="AN3205" s="0" t="n">
        <v>141</v>
      </c>
      <c r="AO3205" s="0" t="n">
        <v>675</v>
      </c>
      <c r="AP3205" s="0" t="n">
        <v>754</v>
      </c>
      <c r="AQ3205" s="0" t="s">
        <v>674</v>
      </c>
      <c r="AR3205" s="0" t="s">
        <v>58</v>
      </c>
      <c r="AS3205" s="0" t="s">
        <v>53</v>
      </c>
      <c r="AT3205" s="0" t="n">
        <v>10</v>
      </c>
      <c r="AU3205" s="0" t="n">
        <v>9</v>
      </c>
      <c r="AX3205" s="0" t="s">
        <v>836</v>
      </c>
    </row>
    <row r="3206" customFormat="false" ht="15" hidden="false" customHeight="false" outlineLevel="0" collapsed="false">
      <c r="A3206" s="0" t="s">
        <v>16839</v>
      </c>
      <c r="B3206" s="0" t="s">
        <v>7898</v>
      </c>
      <c r="C3206" s="0" t="s">
        <v>16840</v>
      </c>
      <c r="E3206" s="1" t="s">
        <v>16840</v>
      </c>
      <c r="G3206" s="5" t="s">
        <v>16840</v>
      </c>
      <c r="H3206" s="5"/>
      <c r="I3206" s="5"/>
      <c r="J3206" s="5"/>
      <c r="K3206" s="5"/>
      <c r="L3206" s="5"/>
      <c r="M3206" s="5"/>
      <c r="N3206" s="5"/>
      <c r="O3206" s="0" t="s">
        <v>16840</v>
      </c>
      <c r="P3206" s="0" t="s">
        <v>16841</v>
      </c>
      <c r="Q3206" s="0" t="s">
        <v>51</v>
      </c>
      <c r="R3206" s="0" t="s">
        <v>52</v>
      </c>
      <c r="S3206" s="0" t="n">
        <v>29.318</v>
      </c>
      <c r="T3206" s="0" t="n">
        <v>5911</v>
      </c>
      <c r="U3206" s="0" t="n">
        <v>5911</v>
      </c>
      <c r="V3206" s="0" t="n">
        <v>5811</v>
      </c>
      <c r="W3206" s="0" t="s">
        <v>16842</v>
      </c>
      <c r="X3206" s="0" t="n">
        <v>1</v>
      </c>
      <c r="Y3206" s="0" t="s">
        <v>53</v>
      </c>
      <c r="Z3206" s="0" t="n">
        <v>5911</v>
      </c>
      <c r="AA3206" s="0" t="s">
        <v>54</v>
      </c>
      <c r="AB3206" s="0" t="s">
        <v>54</v>
      </c>
      <c r="AC3206" s="0" t="n">
        <v>25</v>
      </c>
      <c r="AD3206" s="0" t="s">
        <v>15564</v>
      </c>
      <c r="AG3206" s="6" t="n">
        <v>42735</v>
      </c>
      <c r="AH3206" s="0" t="n">
        <v>3.725</v>
      </c>
      <c r="AI3206" s="0" t="n">
        <v>3.926</v>
      </c>
      <c r="AJ3206" s="6" t="n">
        <v>42735</v>
      </c>
      <c r="AK3206" s="0" t="n">
        <v>25</v>
      </c>
      <c r="AL3206" s="6" t="n">
        <v>42735</v>
      </c>
      <c r="AM3206" s="0" t="n">
        <v>62.58</v>
      </c>
      <c r="AN3206" s="0" t="n">
        <v>65.966</v>
      </c>
      <c r="AO3206" s="0" t="n">
        <v>69.284</v>
      </c>
      <c r="AP3206" s="0" t="n">
        <v>77.414</v>
      </c>
      <c r="AQ3206" s="0" t="s">
        <v>831</v>
      </c>
      <c r="AR3206" s="0" t="s">
        <v>58</v>
      </c>
      <c r="AS3206" s="0" t="s">
        <v>53</v>
      </c>
      <c r="AT3206" s="0" t="n">
        <v>507</v>
      </c>
      <c r="AU3206" s="0" t="n">
        <v>515</v>
      </c>
      <c r="AX3206" s="0" t="s">
        <v>836</v>
      </c>
    </row>
    <row r="3207" customFormat="false" ht="15" hidden="false" customHeight="false" outlineLevel="0" collapsed="false">
      <c r="A3207" s="0" t="s">
        <v>16843</v>
      </c>
      <c r="B3207" s="0" t="s">
        <v>7898</v>
      </c>
      <c r="C3207" s="0" t="s">
        <v>16844</v>
      </c>
      <c r="E3207" s="1" t="s">
        <v>16844</v>
      </c>
      <c r="G3207" s="5" t="s">
        <v>16844</v>
      </c>
      <c r="H3207" s="5"/>
      <c r="I3207" s="5"/>
      <c r="J3207" s="5"/>
      <c r="K3207" s="5"/>
      <c r="L3207" s="5"/>
      <c r="M3207" s="5"/>
      <c r="N3207" s="5"/>
      <c r="O3207" s="0" t="s">
        <v>16844</v>
      </c>
      <c r="P3207" s="0" t="s">
        <v>16845</v>
      </c>
      <c r="Q3207" s="0" t="s">
        <v>51</v>
      </c>
      <c r="R3207" s="0" t="s">
        <v>52</v>
      </c>
      <c r="S3207" s="0" t="n">
        <v>7.684</v>
      </c>
      <c r="T3207" s="0" t="n">
        <v>3250</v>
      </c>
      <c r="U3207" s="0" t="n">
        <v>3250</v>
      </c>
      <c r="V3207" s="0" t="n">
        <v>3250</v>
      </c>
      <c r="W3207" s="0" t="s">
        <v>16846</v>
      </c>
      <c r="X3207" s="0" t="n">
        <v>552</v>
      </c>
      <c r="Y3207" s="0" t="s">
        <v>53</v>
      </c>
      <c r="Z3207" s="0" t="n">
        <v>3250</v>
      </c>
      <c r="AA3207" s="0" t="s">
        <v>54</v>
      </c>
      <c r="AB3207" s="0" t="s">
        <v>54</v>
      </c>
      <c r="AC3207" s="0" t="n">
        <v>18.5</v>
      </c>
      <c r="AD3207" s="0" t="s">
        <v>14227</v>
      </c>
      <c r="AG3207" s="6" t="n">
        <v>42735</v>
      </c>
      <c r="AH3207" s="0" t="n">
        <v>290</v>
      </c>
      <c r="AI3207" s="0" t="n">
        <v>306</v>
      </c>
      <c r="AJ3207" s="6" t="n">
        <v>42735</v>
      </c>
      <c r="AK3207" s="0" t="n">
        <v>18.5</v>
      </c>
      <c r="AL3207" s="6" t="n">
        <v>42735</v>
      </c>
      <c r="AM3207" s="0" t="n">
        <v>25.315</v>
      </c>
      <c r="AN3207" s="0" t="n">
        <v>26.684</v>
      </c>
      <c r="AO3207" s="0" t="n">
        <v>23.291</v>
      </c>
      <c r="AP3207" s="0" t="n">
        <v>26.024</v>
      </c>
      <c r="AQ3207" s="0" t="s">
        <v>831</v>
      </c>
      <c r="AR3207" s="0" t="s">
        <v>58</v>
      </c>
      <c r="AS3207" s="0" t="s">
        <v>53</v>
      </c>
      <c r="AT3207" s="0" t="n">
        <v>328</v>
      </c>
      <c r="AU3207" s="0" t="n">
        <v>339</v>
      </c>
      <c r="AV3207" s="0" t="s">
        <v>836</v>
      </c>
      <c r="AX3207" s="0" t="s">
        <v>836</v>
      </c>
    </row>
    <row r="3208" customFormat="false" ht="15" hidden="false" customHeight="false" outlineLevel="0" collapsed="false">
      <c r="A3208" s="0" t="s">
        <v>16847</v>
      </c>
      <c r="B3208" s="0" t="s">
        <v>7898</v>
      </c>
      <c r="C3208" s="0" t="s">
        <v>16848</v>
      </c>
      <c r="E3208" s="1" t="s">
        <v>16848</v>
      </c>
      <c r="G3208" s="5" t="s">
        <v>16848</v>
      </c>
      <c r="H3208" s="5"/>
      <c r="I3208" s="5"/>
      <c r="J3208" s="5"/>
      <c r="K3208" s="5"/>
      <c r="L3208" s="5"/>
      <c r="M3208" s="5"/>
      <c r="N3208" s="5"/>
      <c r="O3208" s="0" t="s">
        <v>16848</v>
      </c>
      <c r="P3208" s="0" t="s">
        <v>16849</v>
      </c>
      <c r="Q3208" s="0" t="s">
        <v>451</v>
      </c>
      <c r="R3208" s="0" t="s">
        <v>52</v>
      </c>
      <c r="S3208" s="0" t="n">
        <v>10.776</v>
      </c>
      <c r="T3208" s="0" t="n">
        <v>6491</v>
      </c>
      <c r="U3208" s="0" t="n">
        <v>6491</v>
      </c>
      <c r="X3208" s="0" t="n">
        <v>319</v>
      </c>
      <c r="Y3208" s="0" t="s">
        <v>53</v>
      </c>
      <c r="Z3208" s="0" t="n">
        <v>6491</v>
      </c>
      <c r="AA3208" s="0" t="s">
        <v>54</v>
      </c>
      <c r="AB3208" s="0" t="s">
        <v>54</v>
      </c>
      <c r="AC3208" s="0" t="n">
        <v>11.9</v>
      </c>
      <c r="AD3208" s="0" t="s">
        <v>16497</v>
      </c>
      <c r="AG3208" s="6" t="n">
        <v>42735</v>
      </c>
      <c r="AH3208" s="0" t="n">
        <v>3.851</v>
      </c>
      <c r="AI3208" s="0" t="n">
        <v>4.059</v>
      </c>
      <c r="AJ3208" s="6" t="n">
        <v>42735</v>
      </c>
      <c r="AK3208" s="0" t="n">
        <v>11.9</v>
      </c>
      <c r="AL3208" s="6" t="n">
        <v>42735</v>
      </c>
      <c r="AM3208" s="0" t="n">
        <v>17.717</v>
      </c>
      <c r="AN3208" s="0" t="n">
        <v>18.675</v>
      </c>
      <c r="AO3208" s="0" t="n">
        <v>116.508</v>
      </c>
      <c r="AP3208" s="0" t="n">
        <v>130.18</v>
      </c>
      <c r="AQ3208" s="0" t="s">
        <v>831</v>
      </c>
      <c r="AR3208" s="0" t="s">
        <v>58</v>
      </c>
      <c r="AS3208" s="0" t="s">
        <v>53</v>
      </c>
      <c r="AT3208" s="0" t="n">
        <v>102</v>
      </c>
      <c r="AU3208" s="0" t="n">
        <v>111</v>
      </c>
      <c r="AX3208" s="0" t="s">
        <v>836</v>
      </c>
    </row>
    <row r="3209" customFormat="false" ht="15" hidden="false" customHeight="false" outlineLevel="0" collapsed="false">
      <c r="A3209" s="0" t="s">
        <v>16850</v>
      </c>
      <c r="B3209" s="0" t="s">
        <v>7898</v>
      </c>
      <c r="C3209" s="0" t="s">
        <v>16851</v>
      </c>
      <c r="E3209" s="1" t="s">
        <v>16851</v>
      </c>
      <c r="G3209" s="5" t="s">
        <v>16851</v>
      </c>
      <c r="H3209" s="5"/>
      <c r="I3209" s="5"/>
      <c r="J3209" s="5"/>
      <c r="K3209" s="5"/>
      <c r="L3209" s="5"/>
      <c r="M3209" s="5"/>
      <c r="N3209" s="5"/>
      <c r="O3209" s="0" t="s">
        <v>16851</v>
      </c>
      <c r="P3209" s="0" t="s">
        <v>16852</v>
      </c>
      <c r="Q3209" s="0" t="s">
        <v>51</v>
      </c>
      <c r="R3209" s="0" t="s">
        <v>52</v>
      </c>
      <c r="S3209" s="0" t="n">
        <v>3</v>
      </c>
      <c r="T3209" s="0" t="n">
        <v>2751</v>
      </c>
      <c r="U3209" s="0" t="n">
        <v>2751</v>
      </c>
      <c r="V3209" s="0" t="n">
        <v>3299</v>
      </c>
      <c r="X3209" s="0" t="n">
        <v>76</v>
      </c>
      <c r="Y3209" s="0" t="s">
        <v>128</v>
      </c>
      <c r="Z3209" s="0" t="n">
        <v>2751</v>
      </c>
      <c r="AA3209" s="0" t="s">
        <v>54</v>
      </c>
      <c r="AB3209" s="0" t="s">
        <v>54</v>
      </c>
      <c r="AC3209" s="0" t="n">
        <v>3.5</v>
      </c>
      <c r="AD3209" s="0" t="s">
        <v>15535</v>
      </c>
      <c r="AE3209" s="0" t="s">
        <v>16853</v>
      </c>
      <c r="AF3209" s="0" t="s">
        <v>56</v>
      </c>
      <c r="AG3209" s="0" t="s">
        <v>56</v>
      </c>
      <c r="AI3209" s="0" t="n">
        <v>3.5</v>
      </c>
      <c r="AJ3209" s="0" t="n">
        <v>2016</v>
      </c>
      <c r="AK3209" s="0" t="s">
        <v>56</v>
      </c>
      <c r="AL3209" s="0" t="s">
        <v>56</v>
      </c>
      <c r="AM3209" s="0" t="n">
        <v>3</v>
      </c>
      <c r="AN3209" s="0" t="n">
        <v>3</v>
      </c>
      <c r="AO3209" s="0" t="s">
        <v>13210</v>
      </c>
      <c r="AP3209" s="0" t="s">
        <v>58</v>
      </c>
      <c r="AQ3209" s="0" t="s">
        <v>128</v>
      </c>
      <c r="AR3209" s="0" t="n">
        <v>33</v>
      </c>
      <c r="AS3209" s="0" t="n">
        <v>32</v>
      </c>
      <c r="AV3209" s="0" t="s">
        <v>836</v>
      </c>
    </row>
    <row r="3210" customFormat="false" ht="15" hidden="false" customHeight="false" outlineLevel="0" collapsed="false">
      <c r="A3210" s="0" t="s">
        <v>16854</v>
      </c>
      <c r="B3210" s="0" t="s">
        <v>7898</v>
      </c>
      <c r="C3210" s="0" t="s">
        <v>16855</v>
      </c>
      <c r="E3210" s="1" t="s">
        <v>16855</v>
      </c>
      <c r="G3210" s="5" t="s">
        <v>16855</v>
      </c>
      <c r="H3210" s="5"/>
      <c r="I3210" s="5"/>
      <c r="J3210" s="5"/>
      <c r="K3210" s="5"/>
      <c r="L3210" s="5"/>
      <c r="M3210" s="5"/>
      <c r="N3210" s="5"/>
      <c r="Q3210" s="0" t="s">
        <v>51</v>
      </c>
      <c r="R3210" s="0" t="s">
        <v>539</v>
      </c>
      <c r="S3210" s="0" t="n">
        <v>0</v>
      </c>
      <c r="T3210" s="0" t="n">
        <v>7211</v>
      </c>
      <c r="U3210" s="0" t="n">
        <v>7211</v>
      </c>
      <c r="X3210" s="0" t="n">
        <v>0</v>
      </c>
      <c r="Y3210" s="0" t="s">
        <v>512</v>
      </c>
      <c r="AD3210" s="0" t="s">
        <v>15641</v>
      </c>
      <c r="AE3210" s="0" t="s">
        <v>16856</v>
      </c>
      <c r="AF3210" s="0" t="s">
        <v>56</v>
      </c>
      <c r="AG3210" s="0" t="s">
        <v>56</v>
      </c>
      <c r="AI3210" s="0" t="n">
        <v>1</v>
      </c>
      <c r="AJ3210" s="0" t="n">
        <v>2016</v>
      </c>
      <c r="AK3210" s="0" t="s">
        <v>56</v>
      </c>
      <c r="AL3210" s="0" t="s">
        <v>56</v>
      </c>
      <c r="AM3210" s="0" t="s">
        <v>56</v>
      </c>
      <c r="AN3210" s="0" t="s">
        <v>56</v>
      </c>
      <c r="AO3210" s="0" t="s">
        <v>70</v>
      </c>
      <c r="AP3210" s="0" t="s">
        <v>70</v>
      </c>
      <c r="AQ3210" s="0" t="s">
        <v>512</v>
      </c>
      <c r="AR3210" s="0" t="n">
        <v>0</v>
      </c>
      <c r="AS3210" s="0" t="n">
        <v>0</v>
      </c>
    </row>
    <row r="3211" customFormat="false" ht="15" hidden="false" customHeight="false" outlineLevel="0" collapsed="false">
      <c r="A3211" s="0" t="s">
        <v>16857</v>
      </c>
      <c r="B3211" s="0" t="s">
        <v>7898</v>
      </c>
      <c r="C3211" s="0" t="s">
        <v>16858</v>
      </c>
      <c r="E3211" s="1" t="s">
        <v>16858</v>
      </c>
      <c r="G3211" s="5" t="s">
        <v>16858</v>
      </c>
      <c r="H3211" s="5"/>
      <c r="I3211" s="5"/>
      <c r="J3211" s="5"/>
      <c r="K3211" s="5"/>
      <c r="L3211" s="5"/>
      <c r="M3211" s="5"/>
      <c r="N3211" s="5"/>
      <c r="O3211" s="0" t="s">
        <v>16858</v>
      </c>
      <c r="P3211" s="0" t="s">
        <v>16859</v>
      </c>
      <c r="Q3211" s="0" t="s">
        <v>51</v>
      </c>
      <c r="R3211" s="0" t="s">
        <v>52</v>
      </c>
      <c r="S3211" s="0" t="n">
        <v>7.5</v>
      </c>
      <c r="T3211" s="0" t="n">
        <v>3250</v>
      </c>
      <c r="U3211" s="0" t="n">
        <v>3250</v>
      </c>
      <c r="V3211" s="0" t="n">
        <v>3250</v>
      </c>
      <c r="X3211" s="0" t="n">
        <v>129</v>
      </c>
      <c r="Y3211" s="0" t="s">
        <v>128</v>
      </c>
      <c r="Z3211" s="0" t="n">
        <v>3250</v>
      </c>
      <c r="AA3211" s="0" t="s">
        <v>54</v>
      </c>
      <c r="AB3211" s="0" t="s">
        <v>54</v>
      </c>
      <c r="AC3211" s="0" t="n">
        <v>7.5</v>
      </c>
      <c r="AD3211" s="0" t="s">
        <v>16860</v>
      </c>
      <c r="AE3211" s="0" t="s">
        <v>16861</v>
      </c>
      <c r="AF3211" s="0" t="s">
        <v>56</v>
      </c>
      <c r="AG3211" s="0" t="s">
        <v>56</v>
      </c>
      <c r="AI3211" s="0" t="n">
        <v>7.5</v>
      </c>
      <c r="AJ3211" s="0" t="n">
        <v>2017</v>
      </c>
      <c r="AK3211" s="0" t="s">
        <v>56</v>
      </c>
      <c r="AL3211" s="0" t="s">
        <v>56</v>
      </c>
      <c r="AM3211" s="0" t="s">
        <v>56</v>
      </c>
      <c r="AN3211" s="0" t="s">
        <v>56</v>
      </c>
      <c r="AO3211" s="0" t="s">
        <v>70</v>
      </c>
      <c r="AP3211" s="0" t="s">
        <v>70</v>
      </c>
      <c r="AQ3211" s="0" t="s">
        <v>128</v>
      </c>
      <c r="AR3211" s="0" t="n">
        <v>22</v>
      </c>
      <c r="AS3211" s="0" t="n">
        <v>21</v>
      </c>
      <c r="AT3211" s="0" t="s">
        <v>836</v>
      </c>
      <c r="AV3211" s="0" t="s">
        <v>836</v>
      </c>
    </row>
    <row r="3212" customFormat="false" ht="15" hidden="false" customHeight="false" outlineLevel="0" collapsed="false">
      <c r="A3212" s="0" t="s">
        <v>16862</v>
      </c>
      <c r="B3212" s="0" t="s">
        <v>7898</v>
      </c>
      <c r="C3212" s="0" t="s">
        <v>16863</v>
      </c>
      <c r="E3212" s="1" t="s">
        <v>16863</v>
      </c>
      <c r="G3212" s="5" t="s">
        <v>16863</v>
      </c>
      <c r="H3212" s="5" t="s">
        <v>16864</v>
      </c>
      <c r="I3212" s="5"/>
      <c r="J3212" s="5"/>
      <c r="K3212" s="5"/>
      <c r="L3212" s="5"/>
      <c r="M3212" s="5"/>
      <c r="N3212" s="5"/>
      <c r="O3212" s="0" t="s">
        <v>16863</v>
      </c>
      <c r="P3212" s="0" t="s">
        <v>16865</v>
      </c>
      <c r="Q3212" s="0" t="s">
        <v>51</v>
      </c>
      <c r="R3212" s="0" t="s">
        <v>126</v>
      </c>
      <c r="S3212" s="0" t="n">
        <v>3</v>
      </c>
      <c r="T3212" s="0" t="n">
        <v>5829</v>
      </c>
      <c r="U3212" s="0" t="n">
        <v>5829</v>
      </c>
      <c r="X3212" s="0" t="n">
        <v>2</v>
      </c>
      <c r="Y3212" s="0" t="s">
        <v>128</v>
      </c>
      <c r="Z3212" s="0" t="n">
        <v>5829</v>
      </c>
      <c r="AA3212" s="0" t="s">
        <v>54</v>
      </c>
      <c r="AB3212" s="0" t="s">
        <v>54</v>
      </c>
      <c r="AC3212" s="0" t="n">
        <v>15</v>
      </c>
      <c r="AD3212" s="0" t="s">
        <v>15624</v>
      </c>
      <c r="AE3212" s="0" t="s">
        <v>16866</v>
      </c>
      <c r="AF3212" s="0" t="s">
        <v>56</v>
      </c>
      <c r="AG3212" s="0" t="s">
        <v>56</v>
      </c>
      <c r="AI3212" s="0" t="n">
        <v>15</v>
      </c>
      <c r="AJ3212" s="0" t="n">
        <v>2016</v>
      </c>
      <c r="AK3212" s="0" t="s">
        <v>56</v>
      </c>
      <c r="AL3212" s="0" t="s">
        <v>56</v>
      </c>
      <c r="AM3212" s="0" t="s">
        <v>56</v>
      </c>
      <c r="AN3212" s="0" t="s">
        <v>56</v>
      </c>
      <c r="AO3212" s="0" t="s">
        <v>70</v>
      </c>
      <c r="AP3212" s="0" t="s">
        <v>70</v>
      </c>
      <c r="AQ3212" s="0" t="s">
        <v>128</v>
      </c>
      <c r="AR3212" s="0" t="n">
        <v>3</v>
      </c>
      <c r="AS3212" s="0" t="n">
        <v>2</v>
      </c>
    </row>
    <row r="3213" customFormat="false" ht="15" hidden="false" customHeight="false" outlineLevel="0" collapsed="false">
      <c r="A3213" s="0" t="s">
        <v>16867</v>
      </c>
      <c r="B3213" s="0" t="s">
        <v>7898</v>
      </c>
      <c r="C3213" s="0" t="s">
        <v>16868</v>
      </c>
      <c r="E3213" s="1" t="s">
        <v>16868</v>
      </c>
      <c r="G3213" s="5" t="s">
        <v>16868</v>
      </c>
      <c r="H3213" s="5"/>
      <c r="I3213" s="5"/>
      <c r="J3213" s="5"/>
      <c r="K3213" s="5"/>
      <c r="L3213" s="5"/>
      <c r="M3213" s="5"/>
      <c r="N3213" s="5"/>
      <c r="O3213" s="0" t="s">
        <v>16868</v>
      </c>
      <c r="P3213" s="0" t="s">
        <v>16869</v>
      </c>
      <c r="Q3213" s="0" t="s">
        <v>51</v>
      </c>
      <c r="R3213" s="0" t="s">
        <v>52</v>
      </c>
      <c r="S3213" s="0" t="n">
        <v>3</v>
      </c>
      <c r="T3213" s="0" t="n">
        <v>3101</v>
      </c>
      <c r="U3213" s="0" t="n">
        <v>3101</v>
      </c>
      <c r="V3213" s="0" t="n">
        <v>3101</v>
      </c>
      <c r="X3213" s="0" t="n">
        <v>41</v>
      </c>
      <c r="Y3213" s="0" t="s">
        <v>128</v>
      </c>
      <c r="Z3213" s="0" t="n">
        <v>3101</v>
      </c>
      <c r="AA3213" s="0" t="s">
        <v>54</v>
      </c>
      <c r="AB3213" s="0" t="s">
        <v>54</v>
      </c>
      <c r="AC3213" s="0" t="n">
        <v>7.5</v>
      </c>
      <c r="AD3213" s="0" t="s">
        <v>16870</v>
      </c>
      <c r="AE3213" s="0" t="s">
        <v>16871</v>
      </c>
      <c r="AF3213" s="0" t="s">
        <v>56</v>
      </c>
      <c r="AG3213" s="0" t="s">
        <v>56</v>
      </c>
      <c r="AI3213" s="0" t="n">
        <v>7.5</v>
      </c>
      <c r="AJ3213" s="0" t="n">
        <v>2016</v>
      </c>
      <c r="AK3213" s="0" t="s">
        <v>56</v>
      </c>
      <c r="AL3213" s="0" t="s">
        <v>56</v>
      </c>
      <c r="AM3213" s="0" t="s">
        <v>56</v>
      </c>
      <c r="AN3213" s="0" t="s">
        <v>56</v>
      </c>
      <c r="AO3213" s="0" t="s">
        <v>70</v>
      </c>
      <c r="AP3213" s="0" t="s">
        <v>70</v>
      </c>
      <c r="AQ3213" s="0" t="s">
        <v>128</v>
      </c>
      <c r="AR3213" s="0" t="n">
        <v>19</v>
      </c>
      <c r="AS3213" s="0" t="n">
        <v>20</v>
      </c>
      <c r="AT3213" s="0" t="s">
        <v>16739</v>
      </c>
      <c r="AV3213" s="0" t="s">
        <v>836</v>
      </c>
      <c r="AW3213" s="0" t="s">
        <v>16872</v>
      </c>
    </row>
    <row r="3214" customFormat="false" ht="15" hidden="false" customHeight="false" outlineLevel="0" collapsed="false">
      <c r="A3214" s="0" t="s">
        <v>16873</v>
      </c>
      <c r="B3214" s="0" t="s">
        <v>7898</v>
      </c>
      <c r="C3214" s="0" t="s">
        <v>16874</v>
      </c>
      <c r="E3214" s="1" t="s">
        <v>16874</v>
      </c>
      <c r="G3214" s="5" t="s">
        <v>16874</v>
      </c>
      <c r="H3214" s="5" t="s">
        <v>16875</v>
      </c>
      <c r="I3214" s="5"/>
      <c r="J3214" s="5"/>
      <c r="K3214" s="5"/>
      <c r="L3214" s="5"/>
      <c r="M3214" s="5"/>
      <c r="N3214" s="5"/>
      <c r="O3214" s="0" t="s">
        <v>16876</v>
      </c>
      <c r="P3214" s="0" t="s">
        <v>16877</v>
      </c>
      <c r="Q3214" s="0" t="s">
        <v>718</v>
      </c>
      <c r="R3214" s="0" t="s">
        <v>539</v>
      </c>
      <c r="S3214" s="0" t="s">
        <v>56</v>
      </c>
      <c r="T3214" s="0" t="n">
        <v>6619</v>
      </c>
      <c r="U3214" s="0" t="n">
        <v>6619</v>
      </c>
      <c r="V3214" s="0" t="n">
        <v>6612</v>
      </c>
      <c r="X3214" s="0" t="n">
        <v>106</v>
      </c>
      <c r="Y3214" s="0" t="s">
        <v>67</v>
      </c>
      <c r="AA3214" s="0" t="s">
        <v>120</v>
      </c>
      <c r="AB3214" s="0" t="s">
        <v>56</v>
      </c>
      <c r="AD3214" s="0" t="s">
        <v>16878</v>
      </c>
      <c r="AE3214" s="0" t="s">
        <v>16879</v>
      </c>
      <c r="AF3214" s="0" t="s">
        <v>56</v>
      </c>
      <c r="AG3214" s="0" t="s">
        <v>56</v>
      </c>
      <c r="AI3214" s="0" t="s">
        <v>56</v>
      </c>
      <c r="AK3214" s="0" t="s">
        <v>56</v>
      </c>
      <c r="AL3214" s="0" t="s">
        <v>56</v>
      </c>
      <c r="AM3214" s="0" t="s">
        <v>56</v>
      </c>
      <c r="AN3214" s="0" t="s">
        <v>56</v>
      </c>
      <c r="AO3214" s="0" t="s">
        <v>70</v>
      </c>
      <c r="AP3214" s="0" t="s">
        <v>70</v>
      </c>
      <c r="AQ3214" s="0" t="s">
        <v>67</v>
      </c>
      <c r="AR3214" s="0" t="n">
        <v>244</v>
      </c>
      <c r="AS3214" s="0" t="n">
        <v>30</v>
      </c>
      <c r="AV3214" s="0" t="s">
        <v>836</v>
      </c>
      <c r="AW3214" s="0" t="s">
        <v>16880</v>
      </c>
    </row>
    <row r="3215" customFormat="false" ht="15" hidden="false" customHeight="false" outlineLevel="0" collapsed="false">
      <c r="A3215" s="0" t="s">
        <v>16881</v>
      </c>
      <c r="B3215" s="0" t="s">
        <v>7898</v>
      </c>
      <c r="C3215" s="0" t="s">
        <v>16882</v>
      </c>
      <c r="E3215" s="1" t="s">
        <v>16882</v>
      </c>
      <c r="G3215" s="5" t="s">
        <v>16882</v>
      </c>
      <c r="H3215" s="5" t="s">
        <v>16883</v>
      </c>
      <c r="I3215" s="5"/>
      <c r="J3215" s="5"/>
      <c r="K3215" s="5"/>
      <c r="L3215" s="5"/>
      <c r="M3215" s="5"/>
      <c r="N3215" s="5"/>
      <c r="O3215" s="0" t="s">
        <v>16882</v>
      </c>
      <c r="P3215" s="0" t="s">
        <v>16884</v>
      </c>
      <c r="Q3215" s="0" t="s">
        <v>51</v>
      </c>
      <c r="R3215" s="0" t="s">
        <v>52</v>
      </c>
      <c r="S3215" s="0" t="n">
        <v>113</v>
      </c>
      <c r="T3215" s="0" t="n">
        <v>2651</v>
      </c>
      <c r="U3215" s="0" t="n">
        <v>2651</v>
      </c>
      <c r="V3215" s="0" t="n">
        <v>2611</v>
      </c>
      <c r="X3215" s="0" t="n">
        <v>5</v>
      </c>
      <c r="Y3215" s="0" t="s">
        <v>128</v>
      </c>
      <c r="Z3215" s="0" t="n">
        <v>2651</v>
      </c>
      <c r="AA3215" s="0" t="s">
        <v>54</v>
      </c>
      <c r="AB3215" s="0" t="s">
        <v>54</v>
      </c>
      <c r="AC3215" s="0" t="n">
        <v>750</v>
      </c>
      <c r="AD3215" s="0" t="s">
        <v>16885</v>
      </c>
      <c r="AE3215" s="0" t="s">
        <v>16886</v>
      </c>
      <c r="AF3215" s="0" t="s">
        <v>56</v>
      </c>
      <c r="AG3215" s="0" t="s">
        <v>56</v>
      </c>
      <c r="AI3215" s="0" t="n">
        <v>750</v>
      </c>
      <c r="AJ3215" s="0" t="n">
        <v>2016</v>
      </c>
      <c r="AK3215" s="0" t="s">
        <v>56</v>
      </c>
      <c r="AL3215" s="0" t="s">
        <v>56</v>
      </c>
      <c r="AM3215" s="0" t="s">
        <v>56</v>
      </c>
      <c r="AN3215" s="0" t="s">
        <v>56</v>
      </c>
      <c r="AO3215" s="0" t="s">
        <v>70</v>
      </c>
      <c r="AP3215" s="0" t="s">
        <v>70</v>
      </c>
      <c r="AQ3215" s="0" t="s">
        <v>128</v>
      </c>
      <c r="AR3215" s="0" t="n">
        <v>6</v>
      </c>
      <c r="AS3215" s="0" t="n">
        <v>5</v>
      </c>
      <c r="AV3215" s="0" t="s">
        <v>836</v>
      </c>
    </row>
    <row r="3216" customFormat="false" ht="15" hidden="false" customHeight="false" outlineLevel="0" collapsed="false">
      <c r="A3216" s="0" t="s">
        <v>16887</v>
      </c>
      <c r="B3216" s="0" t="s">
        <v>7898</v>
      </c>
      <c r="C3216" s="0" t="s">
        <v>16888</v>
      </c>
      <c r="E3216" s="1" t="s">
        <v>16888</v>
      </c>
      <c r="G3216" s="5" t="s">
        <v>16888</v>
      </c>
      <c r="H3216" s="5" t="s">
        <v>16889</v>
      </c>
      <c r="I3216" s="5" t="s">
        <v>16890</v>
      </c>
      <c r="J3216" s="5"/>
      <c r="K3216" s="5"/>
      <c r="L3216" s="5"/>
      <c r="M3216" s="5"/>
      <c r="N3216" s="5"/>
      <c r="O3216" s="0" t="s">
        <v>16888</v>
      </c>
      <c r="P3216" s="0" t="s">
        <v>16891</v>
      </c>
      <c r="Q3216" s="0" t="s">
        <v>51</v>
      </c>
      <c r="R3216" s="0" t="s">
        <v>119</v>
      </c>
      <c r="S3216" s="0" t="n">
        <v>38</v>
      </c>
      <c r="T3216" s="0" t="n">
        <v>5829</v>
      </c>
      <c r="U3216" s="0" t="n">
        <v>5829</v>
      </c>
      <c r="X3216" s="0" t="n">
        <v>1</v>
      </c>
      <c r="Y3216" s="0" t="s">
        <v>53</v>
      </c>
      <c r="Z3216" s="0" t="n">
        <v>5829</v>
      </c>
      <c r="AA3216" s="0" t="s">
        <v>54</v>
      </c>
      <c r="AB3216" s="0" t="s">
        <v>54</v>
      </c>
      <c r="AC3216" s="0" t="n">
        <v>375</v>
      </c>
      <c r="AD3216" s="0" t="s">
        <v>1472</v>
      </c>
      <c r="AE3216" s="0" t="s">
        <v>16892</v>
      </c>
      <c r="AF3216" s="0" t="s">
        <v>56</v>
      </c>
      <c r="AG3216" s="0" t="s">
        <v>56</v>
      </c>
      <c r="AI3216" s="0" t="n">
        <v>375</v>
      </c>
      <c r="AJ3216" s="0" t="n">
        <v>2015</v>
      </c>
      <c r="AK3216" s="0" t="s">
        <v>56</v>
      </c>
      <c r="AL3216" s="0" t="s">
        <v>56</v>
      </c>
      <c r="AM3216" s="0" t="s">
        <v>56</v>
      </c>
      <c r="AN3216" s="0" t="s">
        <v>56</v>
      </c>
      <c r="AO3216" s="0" t="s">
        <v>70</v>
      </c>
      <c r="AP3216" s="0" t="s">
        <v>70</v>
      </c>
      <c r="AQ3216" s="0" t="s">
        <v>53</v>
      </c>
      <c r="AR3216" s="0" t="n">
        <v>2</v>
      </c>
      <c r="AS3216" s="0" t="n">
        <v>1</v>
      </c>
      <c r="AV3216" s="0" t="s">
        <v>836</v>
      </c>
    </row>
    <row r="3217" customFormat="false" ht="15" hidden="false" customHeight="false" outlineLevel="0" collapsed="false">
      <c r="A3217" s="0" t="s">
        <v>16893</v>
      </c>
      <c r="B3217" s="0" t="s">
        <v>7898</v>
      </c>
      <c r="C3217" s="0" t="s">
        <v>16894</v>
      </c>
      <c r="E3217" s="1" t="s">
        <v>16894</v>
      </c>
      <c r="G3217" s="5" t="s">
        <v>16894</v>
      </c>
      <c r="H3217" s="5"/>
      <c r="I3217" s="5"/>
      <c r="J3217" s="5"/>
      <c r="K3217" s="5"/>
      <c r="L3217" s="5"/>
      <c r="M3217" s="5"/>
      <c r="N3217" s="5"/>
      <c r="O3217" s="0" t="s">
        <v>16894</v>
      </c>
      <c r="P3217" s="0" t="s">
        <v>16895</v>
      </c>
      <c r="Q3217" s="0" t="s">
        <v>451</v>
      </c>
      <c r="R3217" s="0" t="s">
        <v>52</v>
      </c>
      <c r="S3217" s="0" t="n">
        <v>33.269</v>
      </c>
      <c r="T3217" s="0" t="n">
        <v>6420</v>
      </c>
      <c r="U3217" s="0" t="n">
        <v>6420</v>
      </c>
      <c r="X3217" s="0" t="n">
        <v>909</v>
      </c>
      <c r="Y3217" s="0" t="s">
        <v>53</v>
      </c>
      <c r="Z3217" s="0" t="n">
        <v>6420</v>
      </c>
      <c r="AA3217" s="0" t="s">
        <v>54</v>
      </c>
      <c r="AB3217" s="0" t="s">
        <v>54</v>
      </c>
      <c r="AC3217" s="0" t="n">
        <v>56.383</v>
      </c>
      <c r="AD3217" s="0" t="s">
        <v>15564</v>
      </c>
      <c r="AG3217" s="6" t="n">
        <v>42735</v>
      </c>
      <c r="AH3217" s="0" t="n">
        <v>5.137</v>
      </c>
      <c r="AI3217" s="0" t="n">
        <v>5.415</v>
      </c>
      <c r="AJ3217" s="6" t="n">
        <v>42735</v>
      </c>
      <c r="AK3217" s="0" t="n">
        <v>56.383</v>
      </c>
      <c r="AL3217" s="6" t="n">
        <v>42735</v>
      </c>
      <c r="AM3217" s="0" t="n">
        <v>150.73</v>
      </c>
      <c r="AN3217" s="0" t="n">
        <v>158.885</v>
      </c>
      <c r="AO3217" s="0" t="n">
        <v>66.361</v>
      </c>
      <c r="AP3217" s="0" t="n">
        <v>74.148</v>
      </c>
      <c r="AQ3217" s="0" t="s">
        <v>831</v>
      </c>
      <c r="AR3217" s="0" t="s">
        <v>58</v>
      </c>
      <c r="AS3217" s="0" t="s">
        <v>53</v>
      </c>
      <c r="AT3217" s="0" t="n">
        <v>679</v>
      </c>
      <c r="AU3217" s="0" t="n">
        <v>697</v>
      </c>
      <c r="AX3217" s="0" t="s">
        <v>836</v>
      </c>
      <c r="AY3217" s="0" t="s">
        <v>16896</v>
      </c>
    </row>
    <row r="3218" customFormat="false" ht="15" hidden="false" customHeight="false" outlineLevel="0" collapsed="false">
      <c r="A3218" s="0" t="s">
        <v>16897</v>
      </c>
      <c r="B3218" s="0" t="s">
        <v>7898</v>
      </c>
      <c r="C3218" s="0" t="s">
        <v>16898</v>
      </c>
      <c r="E3218" s="1" t="s">
        <v>16898</v>
      </c>
      <c r="G3218" s="5" t="s">
        <v>16898</v>
      </c>
      <c r="H3218" s="5"/>
      <c r="I3218" s="5"/>
      <c r="J3218" s="5"/>
      <c r="K3218" s="5"/>
      <c r="L3218" s="5"/>
      <c r="M3218" s="5"/>
      <c r="N3218" s="5"/>
      <c r="O3218" s="0" t="s">
        <v>16898</v>
      </c>
      <c r="P3218" s="0" t="s">
        <v>16899</v>
      </c>
      <c r="Q3218" s="0" t="s">
        <v>51</v>
      </c>
      <c r="R3218" s="0" t="s">
        <v>52</v>
      </c>
      <c r="S3218" s="0" t="n">
        <v>3.493</v>
      </c>
      <c r="T3218" s="0" t="n">
        <v>2041</v>
      </c>
      <c r="U3218" s="0" t="n">
        <v>2041</v>
      </c>
      <c r="V3218" s="0" t="n">
        <v>1091</v>
      </c>
      <c r="X3218" s="0" t="n">
        <v>89</v>
      </c>
      <c r="Y3218" s="0" t="s">
        <v>53</v>
      </c>
      <c r="Z3218" s="0" t="n">
        <v>2041</v>
      </c>
      <c r="AA3218" s="0" t="s">
        <v>54</v>
      </c>
      <c r="AB3218" s="0" t="s">
        <v>54</v>
      </c>
      <c r="AC3218" s="0" t="n">
        <v>4.5</v>
      </c>
      <c r="AD3218" s="0" t="s">
        <v>16900</v>
      </c>
      <c r="AG3218" s="6" t="n">
        <v>42735</v>
      </c>
      <c r="AH3218" s="0" t="n">
        <v>435</v>
      </c>
      <c r="AI3218" s="0" t="n">
        <v>459</v>
      </c>
      <c r="AJ3218" s="6" t="n">
        <v>42735</v>
      </c>
      <c r="AK3218" s="0" t="n">
        <v>4.5</v>
      </c>
      <c r="AL3218" s="6" t="n">
        <v>42735</v>
      </c>
      <c r="AM3218" s="0" t="n">
        <v>4.131</v>
      </c>
      <c r="AN3218" s="0" t="n">
        <v>4.354</v>
      </c>
      <c r="AO3218" s="0" t="n">
        <v>11.843</v>
      </c>
      <c r="AP3218" s="0" t="n">
        <v>13.233</v>
      </c>
      <c r="AQ3218" s="0" t="s">
        <v>831</v>
      </c>
      <c r="AR3218" s="0" t="s">
        <v>58</v>
      </c>
      <c r="AS3218" s="0" t="s">
        <v>53</v>
      </c>
      <c r="AT3218" s="0" t="n">
        <v>29</v>
      </c>
      <c r="AU3218" s="0" t="n">
        <v>28</v>
      </c>
      <c r="AV3218" s="0" t="s">
        <v>836</v>
      </c>
      <c r="AX3218" s="0" t="s">
        <v>836</v>
      </c>
      <c r="AY3218" s="0" t="s">
        <v>145</v>
      </c>
    </row>
    <row r="3219" customFormat="false" ht="15" hidden="false" customHeight="false" outlineLevel="0" collapsed="false">
      <c r="A3219" s="0" t="s">
        <v>16901</v>
      </c>
      <c r="B3219" s="0" t="s">
        <v>7898</v>
      </c>
      <c r="C3219" s="0" t="s">
        <v>16902</v>
      </c>
      <c r="E3219" s="1" t="s">
        <v>16902</v>
      </c>
      <c r="G3219" s="5" t="s">
        <v>16902</v>
      </c>
      <c r="H3219" s="5"/>
      <c r="I3219" s="5"/>
      <c r="J3219" s="5"/>
      <c r="K3219" s="5"/>
      <c r="L3219" s="5"/>
      <c r="M3219" s="5"/>
      <c r="N3219" s="5"/>
      <c r="O3219" s="0" t="s">
        <v>16902</v>
      </c>
      <c r="P3219" s="0" t="s">
        <v>16903</v>
      </c>
      <c r="Q3219" s="0" t="s">
        <v>51</v>
      </c>
      <c r="R3219" s="0" t="s">
        <v>52</v>
      </c>
      <c r="S3219" s="0" t="n">
        <v>52.824</v>
      </c>
      <c r="T3219" s="0" t="n">
        <v>2120</v>
      </c>
      <c r="U3219" s="0" t="n">
        <v>2120</v>
      </c>
      <c r="V3219" s="0" t="n">
        <v>1091</v>
      </c>
      <c r="W3219" s="0" t="s">
        <v>16904</v>
      </c>
      <c r="X3219" s="0" t="n">
        <v>957</v>
      </c>
      <c r="Y3219" s="0" t="s">
        <v>53</v>
      </c>
      <c r="Z3219" s="0" t="n">
        <v>2120</v>
      </c>
      <c r="AA3219" s="0" t="s">
        <v>54</v>
      </c>
      <c r="AB3219" s="0" t="s">
        <v>54</v>
      </c>
      <c r="AC3219" s="0" t="n">
        <v>96.5</v>
      </c>
      <c r="AD3219" s="0" t="s">
        <v>15564</v>
      </c>
      <c r="AG3219" s="6" t="n">
        <v>42735</v>
      </c>
      <c r="AH3219" s="0" t="n">
        <v>6.843</v>
      </c>
      <c r="AI3219" s="0" t="n">
        <v>7.213</v>
      </c>
      <c r="AJ3219" s="6" t="n">
        <v>42735</v>
      </c>
      <c r="AK3219" s="0" t="n">
        <v>96.5</v>
      </c>
      <c r="AL3219" s="6" t="n">
        <v>42735</v>
      </c>
      <c r="AM3219" s="0" t="n">
        <v>162.807</v>
      </c>
      <c r="AN3219" s="0" t="n">
        <v>171.615</v>
      </c>
      <c r="AO3219" s="0" t="n">
        <v>181.81</v>
      </c>
      <c r="AP3219" s="0" t="n">
        <v>203.145</v>
      </c>
      <c r="AQ3219" s="0" t="s">
        <v>831</v>
      </c>
      <c r="AR3219" s="0" t="s">
        <v>58</v>
      </c>
      <c r="AS3219" s="0" t="s">
        <v>53</v>
      </c>
      <c r="AT3219" s="0" t="n">
        <v>900</v>
      </c>
      <c r="AU3219" s="0" t="n">
        <v>938</v>
      </c>
      <c r="AV3219" s="0" t="s">
        <v>15564</v>
      </c>
      <c r="AW3219" s="0" t="s">
        <v>15564</v>
      </c>
      <c r="AX3219" s="0" t="s">
        <v>836</v>
      </c>
      <c r="AY3219" s="0" t="s">
        <v>16905</v>
      </c>
    </row>
    <row r="3220" customFormat="false" ht="15" hidden="false" customHeight="false" outlineLevel="0" collapsed="false">
      <c r="A3220" s="0" t="s">
        <v>16906</v>
      </c>
      <c r="B3220" s="0" t="s">
        <v>7898</v>
      </c>
      <c r="C3220" s="0" t="s">
        <v>16907</v>
      </c>
      <c r="E3220" s="1" t="s">
        <v>16907</v>
      </c>
      <c r="G3220" s="5" t="s">
        <v>16907</v>
      </c>
      <c r="H3220" s="5"/>
      <c r="I3220" s="5"/>
      <c r="J3220" s="5"/>
      <c r="K3220" s="5"/>
      <c r="L3220" s="5"/>
      <c r="M3220" s="5"/>
      <c r="N3220" s="5"/>
      <c r="O3220" s="0" t="s">
        <v>16907</v>
      </c>
      <c r="P3220" s="0" t="s">
        <v>16908</v>
      </c>
      <c r="Q3220" s="0" t="s">
        <v>51</v>
      </c>
      <c r="R3220" s="0" t="s">
        <v>52</v>
      </c>
      <c r="S3220" s="0" t="n">
        <v>218.608</v>
      </c>
      <c r="T3220" s="0" t="n">
        <v>1920</v>
      </c>
      <c r="U3220" s="0" t="n">
        <v>1920</v>
      </c>
      <c r="V3220" s="0" t="n">
        <v>610</v>
      </c>
      <c r="W3220" s="0" t="s">
        <v>16909</v>
      </c>
      <c r="X3220" s="0" t="n">
        <v>995</v>
      </c>
      <c r="Y3220" s="0" t="s">
        <v>53</v>
      </c>
      <c r="Z3220" s="0" t="n">
        <v>1920</v>
      </c>
      <c r="AA3220" s="0" t="s">
        <v>54</v>
      </c>
      <c r="AB3220" s="0" t="s">
        <v>54</v>
      </c>
      <c r="AC3220" s="0" t="n">
        <v>71.1</v>
      </c>
      <c r="AD3220" s="0" t="s">
        <v>16910</v>
      </c>
      <c r="AG3220" s="6" t="n">
        <v>42735</v>
      </c>
      <c r="AH3220" s="0" t="n">
        <v>7.438</v>
      </c>
      <c r="AI3220" s="0" t="n">
        <v>7.84</v>
      </c>
      <c r="AJ3220" s="6" t="n">
        <v>42735</v>
      </c>
      <c r="AK3220" s="0" t="n">
        <v>71.1</v>
      </c>
      <c r="AL3220" s="6" t="n">
        <v>42735</v>
      </c>
      <c r="AM3220" s="0" t="n">
        <v>313.361</v>
      </c>
      <c r="AN3220" s="0" t="n">
        <v>330.314</v>
      </c>
      <c r="AO3220" s="0" t="n">
        <v>308.082</v>
      </c>
      <c r="AP3220" s="0" t="n">
        <v>344.235</v>
      </c>
      <c r="AQ3220" s="0" t="s">
        <v>831</v>
      </c>
      <c r="AR3220" s="0" t="s">
        <v>58</v>
      </c>
      <c r="AS3220" s="0" t="s">
        <v>53</v>
      </c>
      <c r="AT3220" s="0" t="n">
        <v>713</v>
      </c>
      <c r="AU3220" s="0" t="n">
        <v>751</v>
      </c>
      <c r="AV3220" s="0" t="s">
        <v>836</v>
      </c>
      <c r="AX3220" s="0" t="s">
        <v>836</v>
      </c>
      <c r="AY3220" s="0" t="s">
        <v>16911</v>
      </c>
    </row>
    <row r="3221" customFormat="false" ht="15" hidden="false" customHeight="false" outlineLevel="0" collapsed="false">
      <c r="A3221" s="0" t="s">
        <v>16912</v>
      </c>
      <c r="B3221" s="0" t="s">
        <v>7898</v>
      </c>
      <c r="C3221" s="0" t="s">
        <v>16913</v>
      </c>
      <c r="E3221" s="1" t="s">
        <v>16913</v>
      </c>
      <c r="G3221" s="5" t="s">
        <v>16913</v>
      </c>
      <c r="H3221" s="5"/>
      <c r="I3221" s="5"/>
      <c r="J3221" s="5"/>
      <c r="K3221" s="5"/>
      <c r="L3221" s="5"/>
      <c r="M3221" s="5"/>
      <c r="N3221" s="5"/>
      <c r="O3221" s="0" t="s">
        <v>16913</v>
      </c>
      <c r="P3221" s="0" t="s">
        <v>16914</v>
      </c>
      <c r="Q3221" s="0" t="s">
        <v>51</v>
      </c>
      <c r="R3221" s="0" t="s">
        <v>52</v>
      </c>
      <c r="S3221" s="0" t="n">
        <v>750</v>
      </c>
      <c r="T3221" s="0" t="n">
        <v>3250</v>
      </c>
      <c r="U3221" s="0" t="n">
        <v>3250</v>
      </c>
      <c r="V3221" s="0" t="n">
        <v>2660</v>
      </c>
      <c r="X3221" s="0" t="n">
        <v>96</v>
      </c>
      <c r="Y3221" s="0" t="s">
        <v>128</v>
      </c>
      <c r="Z3221" s="0" t="n">
        <v>3250</v>
      </c>
      <c r="AA3221" s="0" t="s">
        <v>54</v>
      </c>
      <c r="AB3221" s="0" t="s">
        <v>54</v>
      </c>
      <c r="AC3221" s="0" t="n">
        <v>3.5</v>
      </c>
      <c r="AD3221" s="0" t="s">
        <v>16915</v>
      </c>
      <c r="AE3221" s="0" t="s">
        <v>16916</v>
      </c>
      <c r="AF3221" s="0" t="s">
        <v>56</v>
      </c>
      <c r="AG3221" s="0" t="s">
        <v>56</v>
      </c>
      <c r="AI3221" s="0" t="n">
        <v>3.5</v>
      </c>
      <c r="AJ3221" s="0" t="n">
        <v>2016</v>
      </c>
      <c r="AK3221" s="0" t="s">
        <v>56</v>
      </c>
      <c r="AL3221" s="0" t="s">
        <v>56</v>
      </c>
      <c r="AM3221" s="0" t="s">
        <v>56</v>
      </c>
      <c r="AN3221" s="0" t="s">
        <v>56</v>
      </c>
      <c r="AO3221" s="0" t="s">
        <v>70</v>
      </c>
      <c r="AP3221" s="0" t="s">
        <v>70</v>
      </c>
      <c r="AQ3221" s="0" t="s">
        <v>128</v>
      </c>
      <c r="AR3221" s="0" t="n">
        <v>55</v>
      </c>
      <c r="AS3221" s="0" t="n">
        <v>54</v>
      </c>
      <c r="AV3221" s="0" t="s">
        <v>836</v>
      </c>
    </row>
    <row r="3222" customFormat="false" ht="15" hidden="false" customHeight="false" outlineLevel="0" collapsed="false">
      <c r="A3222" s="0" t="s">
        <v>16917</v>
      </c>
      <c r="B3222" s="0" t="s">
        <v>7898</v>
      </c>
      <c r="C3222" s="0" t="s">
        <v>16918</v>
      </c>
      <c r="E3222" s="1" t="s">
        <v>16918</v>
      </c>
      <c r="G3222" s="5" t="s">
        <v>16918</v>
      </c>
      <c r="H3222" s="5"/>
      <c r="I3222" s="5"/>
      <c r="J3222" s="5"/>
      <c r="K3222" s="5"/>
      <c r="L3222" s="5"/>
      <c r="M3222" s="5"/>
      <c r="N3222" s="5"/>
      <c r="Q3222" s="0" t="s">
        <v>51</v>
      </c>
      <c r="R3222" s="0" t="s">
        <v>126</v>
      </c>
      <c r="S3222" s="0" t="n">
        <v>3</v>
      </c>
      <c r="T3222" s="0" t="n">
        <v>2030</v>
      </c>
      <c r="U3222" s="0" t="n">
        <v>2030</v>
      </c>
      <c r="V3222" s="0" t="n">
        <v>4339</v>
      </c>
      <c r="X3222" s="0" t="n">
        <v>0</v>
      </c>
      <c r="Y3222" s="0" t="s">
        <v>512</v>
      </c>
      <c r="AD3222" s="0" t="s">
        <v>16919</v>
      </c>
      <c r="AE3222" s="0" t="s">
        <v>16920</v>
      </c>
      <c r="AF3222" s="0" t="s">
        <v>56</v>
      </c>
      <c r="AG3222" s="0" t="s">
        <v>56</v>
      </c>
      <c r="AI3222" s="0" t="n">
        <v>35</v>
      </c>
      <c r="AJ3222" s="0" t="n">
        <v>2016</v>
      </c>
      <c r="AK3222" s="0" t="s">
        <v>56</v>
      </c>
      <c r="AL3222" s="0" t="s">
        <v>56</v>
      </c>
      <c r="AM3222" s="0" t="s">
        <v>56</v>
      </c>
      <c r="AN3222" s="0" t="s">
        <v>56</v>
      </c>
      <c r="AO3222" s="0" t="s">
        <v>70</v>
      </c>
      <c r="AP3222" s="0" t="s">
        <v>70</v>
      </c>
      <c r="AQ3222" s="0" t="s">
        <v>512</v>
      </c>
      <c r="AR3222" s="0" t="n">
        <v>0</v>
      </c>
      <c r="AS3222" s="0" t="n">
        <v>0</v>
      </c>
    </row>
    <row r="3223" customFormat="false" ht="15" hidden="false" customHeight="false" outlineLevel="0" collapsed="false">
      <c r="A3223" s="0" t="s">
        <v>16921</v>
      </c>
      <c r="B3223" s="0" t="s">
        <v>7898</v>
      </c>
      <c r="C3223" s="0" t="s">
        <v>16922</v>
      </c>
      <c r="E3223" s="1" t="s">
        <v>16922</v>
      </c>
      <c r="G3223" s="5" t="s">
        <v>16922</v>
      </c>
      <c r="H3223" s="5" t="s">
        <v>16923</v>
      </c>
      <c r="I3223" s="5"/>
      <c r="J3223" s="5"/>
      <c r="K3223" s="5"/>
      <c r="L3223" s="5"/>
      <c r="M3223" s="5"/>
      <c r="N3223" s="5"/>
      <c r="Q3223" s="0" t="s">
        <v>51</v>
      </c>
      <c r="R3223" s="0" t="s">
        <v>126</v>
      </c>
      <c r="S3223" s="0" t="n">
        <v>3</v>
      </c>
      <c r="T3223" s="0" t="n">
        <v>6201</v>
      </c>
      <c r="U3223" s="0" t="n">
        <v>6201</v>
      </c>
      <c r="V3223" s="0" t="n">
        <v>3250</v>
      </c>
      <c r="X3223" s="0" t="n">
        <v>1</v>
      </c>
      <c r="Y3223" s="0" t="s">
        <v>512</v>
      </c>
      <c r="AD3223" s="0" t="s">
        <v>16924</v>
      </c>
      <c r="AE3223" s="0" t="s">
        <v>16925</v>
      </c>
      <c r="AF3223" s="0" t="s">
        <v>56</v>
      </c>
      <c r="AG3223" s="0" t="s">
        <v>56</v>
      </c>
      <c r="AI3223" s="0" t="n">
        <v>75</v>
      </c>
      <c r="AJ3223" s="0" t="n">
        <v>2016</v>
      </c>
      <c r="AK3223" s="0" t="s">
        <v>56</v>
      </c>
      <c r="AL3223" s="0" t="s">
        <v>56</v>
      </c>
      <c r="AM3223" s="0" t="s">
        <v>56</v>
      </c>
      <c r="AN3223" s="0" t="s">
        <v>56</v>
      </c>
      <c r="AO3223" s="0" t="s">
        <v>70</v>
      </c>
      <c r="AP3223" s="0" t="s">
        <v>70</v>
      </c>
      <c r="AQ3223" s="0" t="s">
        <v>512</v>
      </c>
      <c r="AR3223" s="0" t="n">
        <v>0</v>
      </c>
      <c r="AS3223" s="0" t="n">
        <v>0</v>
      </c>
    </row>
    <row r="3224" customFormat="false" ht="15" hidden="false" customHeight="false" outlineLevel="0" collapsed="false">
      <c r="A3224" s="0" t="s">
        <v>16926</v>
      </c>
      <c r="B3224" s="0" t="s">
        <v>7898</v>
      </c>
      <c r="C3224" s="0" t="s">
        <v>16927</v>
      </c>
      <c r="E3224" s="1" t="s">
        <v>16927</v>
      </c>
      <c r="G3224" s="5" t="s">
        <v>16927</v>
      </c>
      <c r="H3224" s="5" t="s">
        <v>16928</v>
      </c>
      <c r="I3224" s="5" t="s">
        <v>16929</v>
      </c>
      <c r="J3224" s="5"/>
      <c r="K3224" s="5"/>
      <c r="L3224" s="5"/>
      <c r="M3224" s="5"/>
      <c r="N3224" s="5"/>
      <c r="O3224" s="0" t="s">
        <v>16927</v>
      </c>
      <c r="P3224" s="0" t="s">
        <v>16930</v>
      </c>
      <c r="Q3224" s="0" t="s">
        <v>51</v>
      </c>
      <c r="R3224" s="0" t="s">
        <v>52</v>
      </c>
      <c r="S3224" s="0" t="n">
        <v>3</v>
      </c>
      <c r="T3224" s="0" t="n">
        <v>891</v>
      </c>
      <c r="U3224" s="0" t="n">
        <v>891</v>
      </c>
      <c r="V3224" s="0" t="n">
        <v>2013</v>
      </c>
      <c r="X3224" s="0" t="n">
        <v>108</v>
      </c>
      <c r="Y3224" s="0" t="s">
        <v>128</v>
      </c>
      <c r="Z3224" s="0" t="n">
        <v>891</v>
      </c>
      <c r="AA3224" s="0" t="s">
        <v>54</v>
      </c>
      <c r="AB3224" s="0" t="s">
        <v>54</v>
      </c>
      <c r="AC3224" s="0" t="n">
        <v>3.5</v>
      </c>
      <c r="AD3224" s="0" t="s">
        <v>16931</v>
      </c>
      <c r="AE3224" s="0" t="s">
        <v>16932</v>
      </c>
      <c r="AF3224" s="0" t="s">
        <v>56</v>
      </c>
      <c r="AG3224" s="0" t="s">
        <v>56</v>
      </c>
      <c r="AI3224" s="0" t="n">
        <v>3.5</v>
      </c>
      <c r="AJ3224" s="0" t="n">
        <v>2016</v>
      </c>
      <c r="AK3224" s="0" t="s">
        <v>56</v>
      </c>
      <c r="AL3224" s="0" t="s">
        <v>56</v>
      </c>
      <c r="AM3224" s="0" t="s">
        <v>56</v>
      </c>
      <c r="AN3224" s="0" t="s">
        <v>56</v>
      </c>
      <c r="AO3224" s="0" t="s">
        <v>70</v>
      </c>
      <c r="AP3224" s="0" t="s">
        <v>70</v>
      </c>
      <c r="AQ3224" s="0" t="s">
        <v>128</v>
      </c>
      <c r="AR3224" s="0" t="n">
        <v>47</v>
      </c>
      <c r="AS3224" s="0" t="n">
        <v>47</v>
      </c>
      <c r="AU3224" s="0" t="s">
        <v>15883</v>
      </c>
      <c r="AV3224" s="0" t="s">
        <v>836</v>
      </c>
    </row>
    <row r="3225" customFormat="false" ht="15" hidden="false" customHeight="false" outlineLevel="0" collapsed="false">
      <c r="A3225" s="0" t="s">
        <v>16933</v>
      </c>
      <c r="B3225" s="0" t="s">
        <v>7898</v>
      </c>
      <c r="C3225" s="0" t="s">
        <v>16934</v>
      </c>
      <c r="E3225" s="1" t="s">
        <v>16934</v>
      </c>
      <c r="G3225" s="5" t="s">
        <v>16934</v>
      </c>
      <c r="H3225" s="5"/>
      <c r="I3225" s="5"/>
      <c r="J3225" s="5"/>
      <c r="K3225" s="5"/>
      <c r="L3225" s="5"/>
      <c r="M3225" s="5"/>
      <c r="N3225" s="5"/>
      <c r="O3225" s="0" t="s">
        <v>16935</v>
      </c>
      <c r="P3225" s="0" t="s">
        <v>16936</v>
      </c>
      <c r="Q3225" s="0" t="s">
        <v>51</v>
      </c>
      <c r="R3225" s="0" t="s">
        <v>52</v>
      </c>
      <c r="S3225" s="0" t="n">
        <v>780</v>
      </c>
      <c r="T3225" s="0" t="n">
        <v>1320</v>
      </c>
      <c r="U3225" s="0" t="n">
        <v>1320</v>
      </c>
      <c r="V3225" s="0" t="n">
        <v>1320</v>
      </c>
      <c r="W3225" s="0" t="s">
        <v>16937</v>
      </c>
      <c r="X3225" s="0" t="n">
        <v>131</v>
      </c>
      <c r="Y3225" s="0" t="s">
        <v>227</v>
      </c>
      <c r="AA3225" s="0" t="s">
        <v>16938</v>
      </c>
      <c r="AB3225" s="0" t="s">
        <v>16939</v>
      </c>
      <c r="AD3225" s="0" t="s">
        <v>16940</v>
      </c>
      <c r="AG3225" s="6" t="n">
        <v>42735</v>
      </c>
      <c r="AH3225" s="0" t="n">
        <v>50</v>
      </c>
      <c r="AI3225" s="0" t="n">
        <v>53</v>
      </c>
      <c r="AJ3225" s="6" t="n">
        <v>42735</v>
      </c>
      <c r="AK3225" s="0" t="n">
        <v>4.4</v>
      </c>
      <c r="AL3225" s="6" t="n">
        <v>42735</v>
      </c>
      <c r="AM3225" s="0" t="n">
        <v>1.199</v>
      </c>
      <c r="AN3225" s="0" t="n">
        <v>1.263</v>
      </c>
      <c r="AO3225" s="0" t="n">
        <v>1.32</v>
      </c>
      <c r="AP3225" s="0" t="n">
        <v>1.475</v>
      </c>
      <c r="AQ3225" s="0" t="s">
        <v>831</v>
      </c>
      <c r="AR3225" s="0" t="s">
        <v>58</v>
      </c>
      <c r="AS3225" s="0" t="s">
        <v>227</v>
      </c>
      <c r="AT3225" s="0" t="n">
        <v>54</v>
      </c>
      <c r="AU3225" s="0" t="n">
        <v>47</v>
      </c>
      <c r="AV3225" s="0" t="s">
        <v>16941</v>
      </c>
      <c r="AW3225" s="0" t="s">
        <v>16942</v>
      </c>
      <c r="AX3225" s="0" t="s">
        <v>836</v>
      </c>
      <c r="AY3225" s="0" t="s">
        <v>16943</v>
      </c>
    </row>
    <row r="3226" customFormat="false" ht="15" hidden="false" customHeight="false" outlineLevel="0" collapsed="false">
      <c r="A3226" s="0" t="s">
        <v>16944</v>
      </c>
      <c r="B3226" s="0" t="s">
        <v>7898</v>
      </c>
      <c r="C3226" s="0" t="s">
        <v>16945</v>
      </c>
      <c r="E3226" s="1" t="s">
        <v>16945</v>
      </c>
      <c r="G3226" s="5" t="s">
        <v>16945</v>
      </c>
      <c r="H3226" s="5" t="s">
        <v>16946</v>
      </c>
      <c r="I3226" s="5"/>
      <c r="J3226" s="5"/>
      <c r="K3226" s="5"/>
      <c r="L3226" s="5"/>
      <c r="M3226" s="5"/>
      <c r="N3226" s="5"/>
      <c r="O3226" s="0" t="s">
        <v>16945</v>
      </c>
      <c r="P3226" s="0" t="s">
        <v>16947</v>
      </c>
      <c r="Q3226" s="0" t="s">
        <v>51</v>
      </c>
      <c r="R3226" s="0" t="s">
        <v>52</v>
      </c>
      <c r="S3226" s="0" t="n">
        <v>123.692</v>
      </c>
      <c r="T3226" s="0" t="n">
        <v>3030</v>
      </c>
      <c r="U3226" s="0" t="n">
        <v>3030</v>
      </c>
      <c r="V3226" s="0" t="n">
        <v>2651</v>
      </c>
      <c r="X3226" s="0" t="n">
        <v>3.307</v>
      </c>
      <c r="Y3226" s="0" t="s">
        <v>53</v>
      </c>
      <c r="Z3226" s="0" t="n">
        <v>3030</v>
      </c>
      <c r="AA3226" s="0" t="s">
        <v>54</v>
      </c>
      <c r="AB3226" s="0" t="s">
        <v>54</v>
      </c>
      <c r="AC3226" s="0" t="n">
        <v>295</v>
      </c>
      <c r="AD3226" s="0" t="s">
        <v>16948</v>
      </c>
      <c r="AG3226" s="6" t="n">
        <v>42735</v>
      </c>
      <c r="AH3226" s="0" t="n">
        <v>7.755</v>
      </c>
      <c r="AI3226" s="0" t="n">
        <v>8.175</v>
      </c>
      <c r="AJ3226" s="6" t="n">
        <v>42735</v>
      </c>
      <c r="AK3226" s="0" t="n">
        <v>295</v>
      </c>
      <c r="AL3226" s="6" t="n">
        <v>42735</v>
      </c>
      <c r="AM3226" s="0" t="n">
        <v>346.441</v>
      </c>
      <c r="AN3226" s="0" t="n">
        <v>365.183</v>
      </c>
      <c r="AO3226" s="0" t="n">
        <v>214.583</v>
      </c>
      <c r="AP3226" s="0" t="n">
        <v>239.764</v>
      </c>
      <c r="AQ3226" s="0" t="s">
        <v>831</v>
      </c>
      <c r="AR3226" s="0" t="s">
        <v>58</v>
      </c>
      <c r="AS3226" s="0" t="s">
        <v>53</v>
      </c>
      <c r="AT3226" s="0" t="n">
        <v>4308</v>
      </c>
      <c r="AU3226" s="0" t="n">
        <v>4.442</v>
      </c>
      <c r="AV3226" s="0" t="s">
        <v>836</v>
      </c>
      <c r="AX3226" s="0" t="s">
        <v>836</v>
      </c>
      <c r="AY3226" s="0" t="s">
        <v>16949</v>
      </c>
    </row>
    <row r="3227" customFormat="false" ht="15" hidden="false" customHeight="false" outlineLevel="0" collapsed="false">
      <c r="A3227" s="0" t="s">
        <v>16950</v>
      </c>
      <c r="B3227" s="0" t="s">
        <v>7898</v>
      </c>
      <c r="C3227" s="0" t="s">
        <v>16951</v>
      </c>
      <c r="E3227" s="1" t="s">
        <v>16951</v>
      </c>
      <c r="G3227" s="5" t="s">
        <v>16951</v>
      </c>
      <c r="H3227" s="5" t="s">
        <v>16952</v>
      </c>
      <c r="I3227" s="5"/>
      <c r="J3227" s="5"/>
      <c r="K3227" s="5"/>
      <c r="L3227" s="5"/>
      <c r="M3227" s="5"/>
      <c r="N3227" s="5"/>
      <c r="O3227" s="0" t="s">
        <v>16951</v>
      </c>
      <c r="P3227" s="0" t="s">
        <v>16953</v>
      </c>
      <c r="Q3227" s="0" t="s">
        <v>51</v>
      </c>
      <c r="R3227" s="0" t="s">
        <v>126</v>
      </c>
      <c r="S3227" s="0" t="n">
        <v>3</v>
      </c>
      <c r="T3227" s="0" t="n">
        <v>2229</v>
      </c>
      <c r="U3227" s="0" t="n">
        <v>2229</v>
      </c>
      <c r="X3227" s="0" t="n">
        <v>1</v>
      </c>
      <c r="Y3227" s="0" t="s">
        <v>512</v>
      </c>
      <c r="Z3227" s="0" t="n">
        <v>2229</v>
      </c>
      <c r="AA3227" s="0" t="s">
        <v>54</v>
      </c>
      <c r="AB3227" s="0" t="s">
        <v>54</v>
      </c>
      <c r="AC3227" s="0" t="n">
        <v>7</v>
      </c>
      <c r="AD3227" s="0" t="s">
        <v>16954</v>
      </c>
      <c r="AE3227" s="0" t="s">
        <v>16955</v>
      </c>
      <c r="AF3227" s="0" t="s">
        <v>56</v>
      </c>
      <c r="AG3227" s="0" t="s">
        <v>56</v>
      </c>
      <c r="AI3227" s="0" t="n">
        <v>7</v>
      </c>
      <c r="AJ3227" s="0" t="n">
        <v>2016</v>
      </c>
      <c r="AK3227" s="0" t="s">
        <v>56</v>
      </c>
      <c r="AL3227" s="0" t="s">
        <v>56</v>
      </c>
      <c r="AM3227" s="0" t="s">
        <v>56</v>
      </c>
      <c r="AN3227" s="0" t="s">
        <v>56</v>
      </c>
      <c r="AO3227" s="0" t="s">
        <v>70</v>
      </c>
      <c r="AP3227" s="0" t="s">
        <v>70</v>
      </c>
      <c r="AQ3227" s="0" t="s">
        <v>512</v>
      </c>
      <c r="AR3227" s="0" t="n">
        <v>2</v>
      </c>
      <c r="AS3227" s="0" t="n">
        <v>1</v>
      </c>
    </row>
    <row r="3228" customFormat="false" ht="15" hidden="false" customHeight="false" outlineLevel="0" collapsed="false">
      <c r="A3228" s="0" t="s">
        <v>16956</v>
      </c>
      <c r="B3228" s="0" t="s">
        <v>7898</v>
      </c>
      <c r="C3228" s="0" t="s">
        <v>16957</v>
      </c>
      <c r="E3228" s="1" t="s">
        <v>16957</v>
      </c>
      <c r="G3228" s="5" t="s">
        <v>16957</v>
      </c>
      <c r="H3228" s="5"/>
      <c r="I3228" s="5"/>
      <c r="J3228" s="5"/>
      <c r="K3228" s="5"/>
      <c r="L3228" s="5"/>
      <c r="M3228" s="5"/>
      <c r="N3228" s="5"/>
      <c r="O3228" s="0" t="s">
        <v>16957</v>
      </c>
      <c r="P3228" s="0" t="s">
        <v>16958</v>
      </c>
      <c r="Q3228" s="0" t="s">
        <v>51</v>
      </c>
      <c r="R3228" s="0" t="s">
        <v>52</v>
      </c>
      <c r="S3228" s="0" t="n">
        <v>3.84</v>
      </c>
      <c r="T3228" s="0" t="n">
        <v>2711</v>
      </c>
      <c r="U3228" s="0" t="n">
        <v>2711</v>
      </c>
      <c r="V3228" s="0" t="n">
        <v>2410</v>
      </c>
      <c r="W3228" s="0" t="s">
        <v>16959</v>
      </c>
      <c r="X3228" s="0" t="n">
        <v>612</v>
      </c>
      <c r="Y3228" s="0" t="s">
        <v>53</v>
      </c>
      <c r="Z3228" s="0" t="n">
        <v>2711</v>
      </c>
      <c r="AA3228" s="0" t="s">
        <v>54</v>
      </c>
      <c r="AB3228" s="0" t="s">
        <v>54</v>
      </c>
      <c r="AC3228" s="0" t="n">
        <v>15.7</v>
      </c>
      <c r="AD3228" s="0" t="s">
        <v>16960</v>
      </c>
      <c r="AG3228" s="6" t="n">
        <v>42735</v>
      </c>
      <c r="AH3228" s="0" t="n">
        <v>486</v>
      </c>
      <c r="AI3228" s="0" t="n">
        <v>512</v>
      </c>
      <c r="AJ3228" s="6" t="n">
        <v>42735</v>
      </c>
      <c r="AK3228" s="0" t="n">
        <v>15.7</v>
      </c>
      <c r="AL3228" s="6" t="n">
        <v>42735</v>
      </c>
      <c r="AM3228" s="0" t="n">
        <v>6.736</v>
      </c>
      <c r="AN3228" s="0" t="n">
        <v>7.101</v>
      </c>
      <c r="AO3228" s="0" t="n">
        <v>12.443</v>
      </c>
      <c r="AP3228" s="0" t="n">
        <v>13.903</v>
      </c>
      <c r="AQ3228" s="0" t="s">
        <v>831</v>
      </c>
      <c r="AR3228" s="0" t="s">
        <v>58</v>
      </c>
      <c r="AS3228" s="0" t="s">
        <v>53</v>
      </c>
      <c r="AT3228" s="0" t="n">
        <v>467</v>
      </c>
      <c r="AU3228" s="0" t="n">
        <v>468</v>
      </c>
      <c r="AV3228" s="0" t="s">
        <v>16961</v>
      </c>
      <c r="AX3228" s="0" t="s">
        <v>836</v>
      </c>
    </row>
    <row r="3229" customFormat="false" ht="15" hidden="false" customHeight="false" outlineLevel="0" collapsed="false">
      <c r="A3229" s="0" t="s">
        <v>16962</v>
      </c>
      <c r="B3229" s="0" t="s">
        <v>7898</v>
      </c>
      <c r="C3229" s="0" t="s">
        <v>16963</v>
      </c>
      <c r="E3229" s="1" t="s">
        <v>16963</v>
      </c>
      <c r="G3229" s="5" t="s">
        <v>16963</v>
      </c>
      <c r="H3229" s="5"/>
      <c r="I3229" s="5"/>
      <c r="J3229" s="5"/>
      <c r="K3229" s="5"/>
      <c r="L3229" s="5"/>
      <c r="M3229" s="5"/>
      <c r="N3229" s="5"/>
      <c r="O3229" s="0" t="s">
        <v>16964</v>
      </c>
      <c r="P3229" s="0" t="s">
        <v>16965</v>
      </c>
      <c r="Q3229" s="0" t="s">
        <v>51</v>
      </c>
      <c r="R3229" s="0" t="s">
        <v>119</v>
      </c>
      <c r="S3229" s="0" t="n">
        <v>16</v>
      </c>
      <c r="T3229" s="0" t="n">
        <v>3250</v>
      </c>
      <c r="U3229" s="0" t="n">
        <v>3250</v>
      </c>
      <c r="V3229" s="0" t="n">
        <v>2660</v>
      </c>
      <c r="X3229" s="0" t="n">
        <v>3</v>
      </c>
      <c r="Y3229" s="0" t="s">
        <v>67</v>
      </c>
      <c r="Z3229" s="0" t="n">
        <v>2829</v>
      </c>
      <c r="AA3229" s="0" t="s">
        <v>54</v>
      </c>
      <c r="AB3229" s="0" t="s">
        <v>54</v>
      </c>
      <c r="AC3229" s="0" t="n">
        <v>1</v>
      </c>
      <c r="AD3229" s="0" t="s">
        <v>16966</v>
      </c>
      <c r="AG3229" s="6" t="n">
        <v>42369</v>
      </c>
      <c r="AH3229" s="0" t="n">
        <v>-76</v>
      </c>
      <c r="AI3229" s="0" t="n">
        <v>-83</v>
      </c>
      <c r="AJ3229" s="6" t="n">
        <v>42369</v>
      </c>
      <c r="AK3229" s="0" t="n">
        <v>130</v>
      </c>
      <c r="AL3229" s="6" t="n">
        <v>42369</v>
      </c>
      <c r="AM3229" s="0" t="n">
        <v>42</v>
      </c>
      <c r="AN3229" s="0" t="n">
        <v>46</v>
      </c>
      <c r="AO3229" s="0" t="n">
        <v>68</v>
      </c>
      <c r="AP3229" s="0" t="n">
        <v>76</v>
      </c>
      <c r="AQ3229" s="0" t="s">
        <v>189</v>
      </c>
      <c r="AR3229" s="0" t="s">
        <v>189</v>
      </c>
      <c r="AS3229" s="0" t="s">
        <v>67</v>
      </c>
      <c r="AT3229" s="0" t="n">
        <v>6</v>
      </c>
      <c r="AU3229" s="0" t="n">
        <v>3</v>
      </c>
      <c r="AV3229" s="0" t="s">
        <v>16967</v>
      </c>
      <c r="AX3229" s="0" t="s">
        <v>836</v>
      </c>
    </row>
    <row r="3230" customFormat="false" ht="15" hidden="false" customHeight="false" outlineLevel="0" collapsed="false">
      <c r="A3230" s="0" t="s">
        <v>16968</v>
      </c>
      <c r="B3230" s="0" t="s">
        <v>7898</v>
      </c>
      <c r="C3230" s="0" t="s">
        <v>16969</v>
      </c>
      <c r="E3230" s="1" t="s">
        <v>16969</v>
      </c>
      <c r="G3230" s="5" t="s">
        <v>16969</v>
      </c>
      <c r="H3230" s="5"/>
      <c r="I3230" s="5"/>
      <c r="J3230" s="5"/>
      <c r="K3230" s="5"/>
      <c r="L3230" s="5"/>
      <c r="M3230" s="5"/>
      <c r="N3230" s="5"/>
      <c r="O3230" s="0" t="s">
        <v>16969</v>
      </c>
      <c r="P3230" s="0" t="s">
        <v>16970</v>
      </c>
      <c r="Q3230" s="0" t="s">
        <v>51</v>
      </c>
      <c r="R3230" s="0" t="s">
        <v>52</v>
      </c>
      <c r="S3230" s="0" t="n">
        <v>388</v>
      </c>
      <c r="T3230" s="0" t="n">
        <v>2630</v>
      </c>
      <c r="U3230" s="0" t="n">
        <v>2630</v>
      </c>
      <c r="X3230" s="0" t="n">
        <v>57</v>
      </c>
      <c r="Y3230" s="0" t="s">
        <v>53</v>
      </c>
      <c r="Z3230" s="0" t="n">
        <v>2630</v>
      </c>
      <c r="AA3230" s="0" t="s">
        <v>54</v>
      </c>
      <c r="AB3230" s="0" t="s">
        <v>54</v>
      </c>
      <c r="AC3230" s="0" t="n">
        <v>553</v>
      </c>
      <c r="AD3230" s="0" t="s">
        <v>16971</v>
      </c>
      <c r="AG3230" s="6" t="n">
        <v>42735</v>
      </c>
      <c r="AH3230" s="0" t="n">
        <v>58</v>
      </c>
      <c r="AI3230" s="0" t="n">
        <v>61</v>
      </c>
      <c r="AJ3230" s="6" t="n">
        <v>42735</v>
      </c>
      <c r="AK3230" s="0" t="n">
        <v>553</v>
      </c>
      <c r="AL3230" s="6" t="n">
        <v>42735</v>
      </c>
      <c r="AM3230" s="0" t="n">
        <v>401</v>
      </c>
      <c r="AN3230" s="0" t="n">
        <v>423</v>
      </c>
      <c r="AO3230" s="0" t="n">
        <v>1.708</v>
      </c>
      <c r="AP3230" s="0" t="n">
        <v>1.908</v>
      </c>
      <c r="AQ3230" s="0" t="s">
        <v>831</v>
      </c>
      <c r="AR3230" s="0" t="s">
        <v>58</v>
      </c>
      <c r="AS3230" s="0" t="s">
        <v>53</v>
      </c>
      <c r="AT3230" s="0" t="n">
        <v>49</v>
      </c>
      <c r="AU3230" s="0" t="n">
        <v>48</v>
      </c>
      <c r="AV3230" s="0" t="s">
        <v>16971</v>
      </c>
      <c r="AX3230" s="0" t="s">
        <v>836</v>
      </c>
    </row>
    <row r="3231" customFormat="false" ht="15" hidden="false" customHeight="false" outlineLevel="0" collapsed="false">
      <c r="A3231" s="0" t="s">
        <v>16972</v>
      </c>
      <c r="B3231" s="0" t="s">
        <v>7898</v>
      </c>
      <c r="C3231" s="0" t="s">
        <v>16973</v>
      </c>
      <c r="E3231" s="1" t="s">
        <v>16973</v>
      </c>
      <c r="G3231" s="5" t="s">
        <v>16973</v>
      </c>
      <c r="H3231" s="5" t="s">
        <v>16974</v>
      </c>
      <c r="I3231" s="5"/>
      <c r="J3231" s="5"/>
      <c r="K3231" s="5"/>
      <c r="L3231" s="5"/>
      <c r="M3231" s="5"/>
      <c r="N3231" s="5"/>
      <c r="O3231" s="0" t="s">
        <v>16973</v>
      </c>
      <c r="P3231" s="0" t="s">
        <v>16975</v>
      </c>
      <c r="Q3231" s="0" t="s">
        <v>51</v>
      </c>
      <c r="R3231" s="0" t="s">
        <v>52</v>
      </c>
      <c r="S3231" s="0" t="n">
        <v>489</v>
      </c>
      <c r="T3231" s="0" t="n">
        <v>2120</v>
      </c>
      <c r="U3231" s="0" t="n">
        <v>2120</v>
      </c>
      <c r="V3231" s="0" t="n">
        <v>7211</v>
      </c>
      <c r="X3231" s="0" t="n">
        <v>39</v>
      </c>
      <c r="Y3231" s="0" t="s">
        <v>53</v>
      </c>
      <c r="Z3231" s="0" t="n">
        <v>2120</v>
      </c>
      <c r="AA3231" s="0" t="s">
        <v>54</v>
      </c>
      <c r="AB3231" s="0" t="s">
        <v>54</v>
      </c>
      <c r="AC3231" s="0" t="n">
        <v>1.098</v>
      </c>
      <c r="AD3231" s="0" t="s">
        <v>16976</v>
      </c>
      <c r="AG3231" s="6" t="n">
        <v>42735</v>
      </c>
      <c r="AH3231" s="0" t="n">
        <v>49</v>
      </c>
      <c r="AI3231" s="0" t="n">
        <v>52</v>
      </c>
      <c r="AJ3231" s="6" t="n">
        <v>42735</v>
      </c>
      <c r="AK3231" s="0" t="n">
        <v>1.098</v>
      </c>
      <c r="AL3231" s="6" t="n">
        <v>42735</v>
      </c>
      <c r="AM3231" s="0" t="n">
        <v>920</v>
      </c>
      <c r="AN3231" s="0" t="n">
        <v>970</v>
      </c>
      <c r="AO3231" s="0" t="n">
        <v>1.262</v>
      </c>
      <c r="AP3231" s="0" t="n">
        <v>1.41</v>
      </c>
      <c r="AQ3231" s="0" t="s">
        <v>831</v>
      </c>
      <c r="AR3231" s="0" t="s">
        <v>58</v>
      </c>
      <c r="AS3231" s="0" t="s">
        <v>53</v>
      </c>
      <c r="AT3231" s="0" t="n">
        <v>34</v>
      </c>
      <c r="AU3231" s="0" t="n">
        <v>35</v>
      </c>
      <c r="AV3231" s="0" t="s">
        <v>16977</v>
      </c>
      <c r="AX3231" s="0" t="s">
        <v>836</v>
      </c>
    </row>
    <row r="3232" customFormat="false" ht="15" hidden="false" customHeight="false" outlineLevel="0" collapsed="false">
      <c r="A3232" s="0" t="s">
        <v>16978</v>
      </c>
      <c r="B3232" s="0" t="s">
        <v>7898</v>
      </c>
      <c r="C3232" s="0" t="s">
        <v>16979</v>
      </c>
      <c r="E3232" s="1" t="s">
        <v>16979</v>
      </c>
      <c r="G3232" s="5" t="s">
        <v>16979</v>
      </c>
      <c r="H3232" s="5"/>
      <c r="I3232" s="5"/>
      <c r="J3232" s="5"/>
      <c r="K3232" s="5"/>
      <c r="L3232" s="5"/>
      <c r="M3232" s="5"/>
      <c r="N3232" s="5"/>
      <c r="Q3232" s="0" t="s">
        <v>51</v>
      </c>
      <c r="R3232" s="0" t="s">
        <v>126</v>
      </c>
      <c r="S3232" s="0" t="n">
        <v>3</v>
      </c>
      <c r="T3232" s="0" t="n">
        <v>7211</v>
      </c>
      <c r="U3232" s="0" t="n">
        <v>7211</v>
      </c>
      <c r="X3232" s="0" t="n">
        <v>0</v>
      </c>
      <c r="Y3232" s="0" t="s">
        <v>512</v>
      </c>
      <c r="AD3232" s="0" t="s">
        <v>16980</v>
      </c>
      <c r="AE3232" s="0" t="s">
        <v>16981</v>
      </c>
      <c r="AF3232" s="0" t="s">
        <v>56</v>
      </c>
      <c r="AG3232" s="0" t="s">
        <v>56</v>
      </c>
      <c r="AI3232" s="0" t="n">
        <v>15</v>
      </c>
      <c r="AJ3232" s="0" t="n">
        <v>2016</v>
      </c>
      <c r="AK3232" s="0" t="s">
        <v>56</v>
      </c>
      <c r="AL3232" s="0" t="s">
        <v>56</v>
      </c>
      <c r="AM3232" s="0" t="s">
        <v>56</v>
      </c>
      <c r="AN3232" s="0" t="s">
        <v>56</v>
      </c>
      <c r="AO3232" s="0" t="s">
        <v>70</v>
      </c>
      <c r="AP3232" s="0" t="s">
        <v>70</v>
      </c>
      <c r="AQ3232" s="0" t="s">
        <v>512</v>
      </c>
      <c r="AR3232" s="0" t="n">
        <v>0</v>
      </c>
      <c r="AS3232" s="0" t="n">
        <v>0</v>
      </c>
    </row>
    <row r="3233" customFormat="false" ht="15" hidden="false" customHeight="false" outlineLevel="0" collapsed="false">
      <c r="A3233" s="0" t="s">
        <v>16982</v>
      </c>
      <c r="B3233" s="0" t="s">
        <v>7898</v>
      </c>
      <c r="C3233" s="0" t="s">
        <v>16983</v>
      </c>
      <c r="E3233" s="1" t="s">
        <v>16983</v>
      </c>
      <c r="G3233" s="5" t="s">
        <v>16983</v>
      </c>
      <c r="H3233" s="5"/>
      <c r="I3233" s="5"/>
      <c r="J3233" s="5"/>
      <c r="K3233" s="5"/>
      <c r="L3233" s="5"/>
      <c r="M3233" s="5"/>
      <c r="N3233" s="5"/>
      <c r="Q3233" s="0" t="s">
        <v>51</v>
      </c>
      <c r="R3233" s="0" t="s">
        <v>126</v>
      </c>
      <c r="S3233" s="0" t="n">
        <v>0</v>
      </c>
      <c r="T3233" s="0" t="n">
        <v>4778</v>
      </c>
      <c r="U3233" s="0" t="n">
        <v>4778</v>
      </c>
      <c r="X3233" s="0" t="n">
        <v>0</v>
      </c>
      <c r="Y3233" s="0" t="s">
        <v>512</v>
      </c>
      <c r="AD3233" s="0" t="s">
        <v>16984</v>
      </c>
      <c r="AE3233" s="0" t="s">
        <v>16985</v>
      </c>
      <c r="AF3233" s="0" t="s">
        <v>56</v>
      </c>
      <c r="AG3233" s="0" t="s">
        <v>56</v>
      </c>
      <c r="AI3233" s="0" t="n">
        <v>15</v>
      </c>
      <c r="AJ3233" s="0" t="n">
        <v>2016</v>
      </c>
      <c r="AK3233" s="0" t="s">
        <v>56</v>
      </c>
      <c r="AL3233" s="0" t="s">
        <v>56</v>
      </c>
      <c r="AM3233" s="0" t="s">
        <v>56</v>
      </c>
      <c r="AN3233" s="0" t="s">
        <v>56</v>
      </c>
      <c r="AO3233" s="0" t="s">
        <v>70</v>
      </c>
      <c r="AP3233" s="0" t="s">
        <v>70</v>
      </c>
      <c r="AQ3233" s="0" t="s">
        <v>512</v>
      </c>
      <c r="AR3233" s="0" t="n">
        <v>0</v>
      </c>
      <c r="AS3233" s="0" t="n">
        <v>0</v>
      </c>
    </row>
    <row r="3234" customFormat="false" ht="15" hidden="false" customHeight="false" outlineLevel="0" collapsed="false">
      <c r="A3234" s="0" t="s">
        <v>16986</v>
      </c>
      <c r="B3234" s="0" t="s">
        <v>7898</v>
      </c>
      <c r="C3234" s="0" t="s">
        <v>16987</v>
      </c>
      <c r="E3234" s="1" t="s">
        <v>16987</v>
      </c>
      <c r="G3234" s="5" t="s">
        <v>16987</v>
      </c>
      <c r="H3234" s="5"/>
      <c r="I3234" s="5"/>
      <c r="J3234" s="5"/>
      <c r="K3234" s="5"/>
      <c r="L3234" s="5"/>
      <c r="M3234" s="5"/>
      <c r="N3234" s="5"/>
      <c r="Q3234" s="0" t="s">
        <v>51</v>
      </c>
      <c r="R3234" s="0" t="s">
        <v>126</v>
      </c>
      <c r="S3234" s="0" t="n">
        <v>3</v>
      </c>
      <c r="T3234" s="0" t="n">
        <v>4690</v>
      </c>
      <c r="U3234" s="0" t="n">
        <v>4690</v>
      </c>
      <c r="V3234" s="0" t="n">
        <v>3250</v>
      </c>
      <c r="X3234" s="0" t="n">
        <v>1</v>
      </c>
      <c r="Y3234" s="0" t="s">
        <v>512</v>
      </c>
      <c r="AD3234" s="0" t="s">
        <v>15785</v>
      </c>
      <c r="AE3234" s="0" t="s">
        <v>16988</v>
      </c>
      <c r="AF3234" s="0" t="s">
        <v>56</v>
      </c>
      <c r="AG3234" s="0" t="s">
        <v>56</v>
      </c>
      <c r="AI3234" s="0" t="n">
        <v>7</v>
      </c>
      <c r="AJ3234" s="0" t="n">
        <v>2016</v>
      </c>
      <c r="AK3234" s="0" t="s">
        <v>56</v>
      </c>
      <c r="AL3234" s="0" t="s">
        <v>56</v>
      </c>
      <c r="AM3234" s="0" t="s">
        <v>56</v>
      </c>
      <c r="AN3234" s="0" t="s">
        <v>56</v>
      </c>
      <c r="AO3234" s="0" t="s">
        <v>70</v>
      </c>
      <c r="AP3234" s="0" t="s">
        <v>70</v>
      </c>
      <c r="AQ3234" s="0" t="s">
        <v>512</v>
      </c>
      <c r="AR3234" s="0" t="n">
        <v>0</v>
      </c>
      <c r="AS3234" s="0" t="n">
        <v>0</v>
      </c>
    </row>
    <row r="3235" customFormat="false" ht="15" hidden="false" customHeight="false" outlineLevel="0" collapsed="false">
      <c r="A3235" s="0" t="s">
        <v>16989</v>
      </c>
      <c r="B3235" s="0" t="s">
        <v>7898</v>
      </c>
      <c r="C3235" s="0" t="s">
        <v>16990</v>
      </c>
      <c r="E3235" s="1" t="s">
        <v>16990</v>
      </c>
      <c r="G3235" s="5" t="s">
        <v>16990</v>
      </c>
      <c r="H3235" s="5"/>
      <c r="I3235" s="5"/>
      <c r="J3235" s="5"/>
      <c r="K3235" s="5"/>
      <c r="L3235" s="5"/>
      <c r="M3235" s="5"/>
      <c r="N3235" s="5"/>
      <c r="O3235" s="0" t="s">
        <v>16990</v>
      </c>
      <c r="P3235" s="0" t="s">
        <v>16991</v>
      </c>
      <c r="Q3235" s="0" t="s">
        <v>51</v>
      </c>
      <c r="R3235" s="0" t="s">
        <v>52</v>
      </c>
      <c r="S3235" s="0" t="n">
        <v>113</v>
      </c>
      <c r="T3235" s="0" t="n">
        <v>7211</v>
      </c>
      <c r="U3235" s="0" t="n">
        <v>7211</v>
      </c>
      <c r="V3235" s="0" t="n">
        <v>2120</v>
      </c>
      <c r="X3235" s="0" t="n">
        <v>1</v>
      </c>
      <c r="Y3235" s="0" t="s">
        <v>53</v>
      </c>
      <c r="Z3235" s="0" t="n">
        <v>7211</v>
      </c>
      <c r="AA3235" s="0" t="s">
        <v>54</v>
      </c>
      <c r="AB3235" s="0" t="s">
        <v>54</v>
      </c>
      <c r="AC3235" s="0" t="n">
        <v>175</v>
      </c>
      <c r="AD3235" s="0" t="s">
        <v>15701</v>
      </c>
      <c r="AE3235" s="0" t="s">
        <v>16992</v>
      </c>
      <c r="AF3235" s="0" t="s">
        <v>56</v>
      </c>
      <c r="AG3235" s="0" t="s">
        <v>56</v>
      </c>
      <c r="AI3235" s="0" t="n">
        <v>175</v>
      </c>
      <c r="AJ3235" s="0" t="n">
        <v>2016</v>
      </c>
      <c r="AK3235" s="0" t="s">
        <v>56</v>
      </c>
      <c r="AL3235" s="0" t="s">
        <v>56</v>
      </c>
      <c r="AM3235" s="0" t="s">
        <v>56</v>
      </c>
      <c r="AN3235" s="0" t="s">
        <v>56</v>
      </c>
      <c r="AO3235" s="0" t="s">
        <v>70</v>
      </c>
      <c r="AP3235" s="0" t="s">
        <v>70</v>
      </c>
      <c r="AQ3235" s="0" t="s">
        <v>53</v>
      </c>
      <c r="AR3235" s="0" t="n">
        <v>2</v>
      </c>
      <c r="AS3235" s="0" t="n">
        <v>1</v>
      </c>
      <c r="AV3235" s="0" t="s">
        <v>836</v>
      </c>
    </row>
    <row r="3236" customFormat="false" ht="15" hidden="false" customHeight="false" outlineLevel="0" collapsed="false">
      <c r="A3236" s="0" t="s">
        <v>16993</v>
      </c>
      <c r="B3236" s="0" t="s">
        <v>7898</v>
      </c>
      <c r="C3236" s="0" t="s">
        <v>16994</v>
      </c>
      <c r="E3236" s="1" t="s">
        <v>16994</v>
      </c>
      <c r="G3236" s="5" t="s">
        <v>16994</v>
      </c>
      <c r="H3236" s="5" t="s">
        <v>16995</v>
      </c>
      <c r="I3236" s="5"/>
      <c r="J3236" s="5"/>
      <c r="K3236" s="5"/>
      <c r="L3236" s="5"/>
      <c r="M3236" s="5"/>
      <c r="N3236" s="5"/>
      <c r="O3236" s="0" t="s">
        <v>16994</v>
      </c>
      <c r="P3236" s="0" t="s">
        <v>16996</v>
      </c>
      <c r="Q3236" s="0" t="s">
        <v>51</v>
      </c>
      <c r="R3236" s="0" t="s">
        <v>52</v>
      </c>
      <c r="S3236" s="0" t="n">
        <v>350</v>
      </c>
      <c r="T3236" s="0" t="n">
        <v>2823</v>
      </c>
      <c r="U3236" s="0" t="n">
        <v>2823</v>
      </c>
      <c r="V3236" s="0" t="n">
        <v>3299</v>
      </c>
      <c r="X3236" s="0" t="n">
        <v>47</v>
      </c>
      <c r="Y3236" s="0" t="s">
        <v>67</v>
      </c>
      <c r="Z3236" s="0" t="n">
        <v>2823</v>
      </c>
      <c r="AA3236" s="0" t="s">
        <v>54</v>
      </c>
      <c r="AB3236" s="0" t="s">
        <v>54</v>
      </c>
      <c r="AC3236" s="0" t="n">
        <v>750</v>
      </c>
      <c r="AD3236" s="0" t="s">
        <v>16997</v>
      </c>
      <c r="AE3236" s="0" t="s">
        <v>16998</v>
      </c>
      <c r="AF3236" s="0" t="s">
        <v>56</v>
      </c>
      <c r="AG3236" s="0" t="s">
        <v>56</v>
      </c>
      <c r="AI3236" s="0" t="n">
        <v>750</v>
      </c>
      <c r="AJ3236" s="0" t="n">
        <v>2016</v>
      </c>
      <c r="AK3236" s="0" t="s">
        <v>56</v>
      </c>
      <c r="AL3236" s="0" t="s">
        <v>56</v>
      </c>
      <c r="AM3236" s="0" t="s">
        <v>56</v>
      </c>
      <c r="AN3236" s="0" t="s">
        <v>56</v>
      </c>
      <c r="AO3236" s="0" t="s">
        <v>70</v>
      </c>
      <c r="AP3236" s="0" t="s">
        <v>70</v>
      </c>
      <c r="AQ3236" s="0" t="s">
        <v>67</v>
      </c>
      <c r="AS3236" s="0" t="n">
        <v>15</v>
      </c>
      <c r="AV3236" s="0" t="s">
        <v>836</v>
      </c>
      <c r="AW3236" s="0" t="s">
        <v>16999</v>
      </c>
    </row>
    <row r="3237" customFormat="false" ht="15" hidden="false" customHeight="false" outlineLevel="0" collapsed="false">
      <c r="A3237" s="0" t="s">
        <v>17000</v>
      </c>
      <c r="B3237" s="0" t="s">
        <v>7898</v>
      </c>
      <c r="C3237" s="0" t="s">
        <v>17001</v>
      </c>
      <c r="E3237" s="1" t="s">
        <v>17001</v>
      </c>
      <c r="G3237" s="5" t="s">
        <v>17001</v>
      </c>
      <c r="H3237" s="5"/>
      <c r="I3237" s="5"/>
      <c r="J3237" s="5"/>
      <c r="K3237" s="5"/>
      <c r="L3237" s="5"/>
      <c r="M3237" s="5"/>
      <c r="N3237" s="5"/>
      <c r="Q3237" s="0" t="s">
        <v>51</v>
      </c>
      <c r="R3237" s="0" t="s">
        <v>126</v>
      </c>
      <c r="S3237" s="0" t="n">
        <v>3</v>
      </c>
      <c r="X3237" s="0" t="n">
        <v>0</v>
      </c>
      <c r="Y3237" s="0" t="s">
        <v>512</v>
      </c>
      <c r="AD3237" s="0" t="s">
        <v>1472</v>
      </c>
      <c r="AE3237" s="0" t="s">
        <v>17002</v>
      </c>
      <c r="AF3237" s="0" t="s">
        <v>56</v>
      </c>
      <c r="AG3237" s="0" t="s">
        <v>56</v>
      </c>
      <c r="AI3237" s="0" t="n">
        <v>15</v>
      </c>
      <c r="AJ3237" s="0" t="n">
        <v>2016</v>
      </c>
      <c r="AK3237" s="0" t="s">
        <v>56</v>
      </c>
      <c r="AL3237" s="0" t="s">
        <v>56</v>
      </c>
      <c r="AM3237" s="0" t="s">
        <v>56</v>
      </c>
      <c r="AN3237" s="0" t="s">
        <v>56</v>
      </c>
      <c r="AO3237" s="0" t="s">
        <v>70</v>
      </c>
      <c r="AP3237" s="0" t="s">
        <v>70</v>
      </c>
      <c r="AQ3237" s="0" t="s">
        <v>512</v>
      </c>
      <c r="AR3237" s="0" t="n">
        <v>0</v>
      </c>
      <c r="AS3237" s="0" t="n">
        <v>0</v>
      </c>
    </row>
    <row r="3238" customFormat="false" ht="15" hidden="false" customHeight="false" outlineLevel="0" collapsed="false">
      <c r="A3238" s="0" t="s">
        <v>17003</v>
      </c>
      <c r="B3238" s="0" t="s">
        <v>7898</v>
      </c>
      <c r="C3238" s="0" t="s">
        <v>17004</v>
      </c>
      <c r="E3238" s="1" t="s">
        <v>17004</v>
      </c>
      <c r="G3238" s="5" t="s">
        <v>17004</v>
      </c>
      <c r="H3238" s="5"/>
      <c r="I3238" s="5"/>
      <c r="J3238" s="5"/>
      <c r="K3238" s="5"/>
      <c r="L3238" s="5"/>
      <c r="M3238" s="5"/>
      <c r="N3238" s="5"/>
      <c r="O3238" s="0" t="s">
        <v>17004</v>
      </c>
      <c r="P3238" s="0" t="s">
        <v>17005</v>
      </c>
      <c r="Q3238" s="0" t="s">
        <v>51</v>
      </c>
      <c r="R3238" s="0" t="s">
        <v>52</v>
      </c>
      <c r="S3238" s="0" t="n">
        <v>3</v>
      </c>
      <c r="T3238" s="0" t="n">
        <v>2434</v>
      </c>
      <c r="U3238" s="0" t="n">
        <v>2434</v>
      </c>
      <c r="V3238" s="0" t="n">
        <v>2016</v>
      </c>
      <c r="X3238" s="0" t="n">
        <v>111</v>
      </c>
      <c r="Y3238" s="0" t="s">
        <v>128</v>
      </c>
      <c r="Z3238" s="0" t="n">
        <v>2434</v>
      </c>
      <c r="AA3238" s="0" t="s">
        <v>54</v>
      </c>
      <c r="AB3238" s="0" t="s">
        <v>54</v>
      </c>
      <c r="AC3238" s="0" t="n">
        <v>7.5</v>
      </c>
      <c r="AD3238" s="0" t="s">
        <v>17006</v>
      </c>
      <c r="AE3238" s="0" t="s">
        <v>17007</v>
      </c>
      <c r="AF3238" s="0" t="s">
        <v>56</v>
      </c>
      <c r="AG3238" s="0" t="s">
        <v>56</v>
      </c>
      <c r="AI3238" s="0" t="n">
        <v>7.5</v>
      </c>
      <c r="AJ3238" s="0" t="n">
        <v>2016</v>
      </c>
      <c r="AK3238" s="0" t="s">
        <v>56</v>
      </c>
      <c r="AL3238" s="0" t="s">
        <v>56</v>
      </c>
      <c r="AM3238" s="0" t="s">
        <v>56</v>
      </c>
      <c r="AN3238" s="0" t="s">
        <v>56</v>
      </c>
      <c r="AO3238" s="0" t="s">
        <v>70</v>
      </c>
      <c r="AP3238" s="0" t="s">
        <v>70</v>
      </c>
      <c r="AQ3238" s="0" t="s">
        <v>128</v>
      </c>
      <c r="AR3238" s="0" t="n">
        <v>40</v>
      </c>
      <c r="AS3238" s="0" t="n">
        <v>42</v>
      </c>
      <c r="AT3238" s="0" t="s">
        <v>17008</v>
      </c>
      <c r="AU3238" s="0" t="s">
        <v>15883</v>
      </c>
      <c r="AV3238" s="0" t="s">
        <v>836</v>
      </c>
      <c r="AW3238" s="0" t="s">
        <v>17009</v>
      </c>
    </row>
    <row r="3239" customFormat="false" ht="15" hidden="false" customHeight="false" outlineLevel="0" collapsed="false">
      <c r="A3239" s="0" t="s">
        <v>17010</v>
      </c>
      <c r="B3239" s="0" t="s">
        <v>7898</v>
      </c>
      <c r="C3239" s="0" t="s">
        <v>17011</v>
      </c>
      <c r="E3239" s="1" t="s">
        <v>17011</v>
      </c>
      <c r="G3239" s="5" t="s">
        <v>17011</v>
      </c>
      <c r="H3239" s="5"/>
      <c r="I3239" s="5"/>
      <c r="J3239" s="5"/>
      <c r="K3239" s="5"/>
      <c r="L3239" s="5"/>
      <c r="M3239" s="5"/>
      <c r="N3239" s="5"/>
      <c r="Q3239" s="0" t="s">
        <v>51</v>
      </c>
      <c r="R3239" s="0" t="s">
        <v>52</v>
      </c>
      <c r="S3239" s="0" t="n">
        <v>113</v>
      </c>
      <c r="T3239" s="0" t="n">
        <v>2041</v>
      </c>
      <c r="U3239" s="0" t="n">
        <v>2041</v>
      </c>
      <c r="V3239" s="0" t="n">
        <v>2813</v>
      </c>
      <c r="X3239" s="0" t="n">
        <v>4</v>
      </c>
      <c r="Y3239" s="0" t="s">
        <v>512</v>
      </c>
      <c r="AD3239" s="0" t="s">
        <v>17012</v>
      </c>
      <c r="AE3239" s="0" t="s">
        <v>17013</v>
      </c>
      <c r="AF3239" s="0" t="s">
        <v>56</v>
      </c>
      <c r="AG3239" s="0" t="s">
        <v>56</v>
      </c>
      <c r="AI3239" s="0" t="n">
        <v>1.5</v>
      </c>
      <c r="AJ3239" s="0" t="n">
        <v>2017</v>
      </c>
      <c r="AK3239" s="0" t="s">
        <v>56</v>
      </c>
      <c r="AL3239" s="0" t="s">
        <v>56</v>
      </c>
      <c r="AM3239" s="0" t="s">
        <v>56</v>
      </c>
      <c r="AN3239" s="0" t="s">
        <v>56</v>
      </c>
      <c r="AO3239" s="0" t="s">
        <v>70</v>
      </c>
      <c r="AP3239" s="0" t="s">
        <v>70</v>
      </c>
      <c r="AQ3239" s="0" t="s">
        <v>512</v>
      </c>
      <c r="AR3239" s="0" t="n">
        <v>0</v>
      </c>
      <c r="AS3239" s="0" t="n">
        <v>0</v>
      </c>
    </row>
    <row r="3240" customFormat="false" ht="15" hidden="false" customHeight="false" outlineLevel="0" collapsed="false">
      <c r="A3240" s="0" t="s">
        <v>17014</v>
      </c>
      <c r="B3240" s="0" t="s">
        <v>7898</v>
      </c>
      <c r="C3240" s="0" t="s">
        <v>17015</v>
      </c>
      <c r="E3240" s="1" t="s">
        <v>17015</v>
      </c>
      <c r="G3240" s="5" t="s">
        <v>17015</v>
      </c>
      <c r="H3240" s="5"/>
      <c r="I3240" s="5"/>
      <c r="J3240" s="5"/>
      <c r="K3240" s="5"/>
      <c r="L3240" s="5"/>
      <c r="M3240" s="5"/>
      <c r="N3240" s="5"/>
      <c r="O3240" s="0" t="s">
        <v>17015</v>
      </c>
      <c r="P3240" s="0" t="s">
        <v>17016</v>
      </c>
      <c r="Q3240" s="0" t="s">
        <v>51</v>
      </c>
      <c r="R3240" s="0" t="s">
        <v>52</v>
      </c>
      <c r="S3240" s="0" t="n">
        <v>3</v>
      </c>
      <c r="T3240" s="0" t="n">
        <v>2593</v>
      </c>
      <c r="U3240" s="0" t="n">
        <v>2593</v>
      </c>
      <c r="V3240" s="0" t="n">
        <v>6420</v>
      </c>
      <c r="X3240" s="0" t="n">
        <v>44</v>
      </c>
      <c r="Y3240" s="0" t="s">
        <v>128</v>
      </c>
      <c r="Z3240" s="0" t="n">
        <v>2593</v>
      </c>
      <c r="AA3240" s="0" t="s">
        <v>54</v>
      </c>
      <c r="AB3240" s="0" t="s">
        <v>54</v>
      </c>
      <c r="AC3240" s="0" t="n">
        <v>3.5</v>
      </c>
      <c r="AD3240" s="0" t="s">
        <v>17017</v>
      </c>
      <c r="AE3240" s="0" t="s">
        <v>17018</v>
      </c>
      <c r="AF3240" s="0" t="s">
        <v>56</v>
      </c>
      <c r="AG3240" s="0" t="s">
        <v>56</v>
      </c>
      <c r="AI3240" s="0" t="n">
        <v>3.5</v>
      </c>
      <c r="AJ3240" s="0" t="n">
        <v>2016</v>
      </c>
      <c r="AK3240" s="0" t="s">
        <v>56</v>
      </c>
      <c r="AL3240" s="0" t="s">
        <v>56</v>
      </c>
      <c r="AM3240" s="0" t="s">
        <v>56</v>
      </c>
      <c r="AN3240" s="0" t="s">
        <v>56</v>
      </c>
      <c r="AO3240" s="0" t="s">
        <v>70</v>
      </c>
      <c r="AP3240" s="0" t="s">
        <v>70</v>
      </c>
      <c r="AQ3240" s="0" t="s">
        <v>128</v>
      </c>
      <c r="AR3240" s="0" t="n">
        <v>28</v>
      </c>
      <c r="AS3240" s="0" t="n">
        <v>27</v>
      </c>
      <c r="AV3240" s="0" t="s">
        <v>836</v>
      </c>
    </row>
    <row r="3241" customFormat="false" ht="15" hidden="false" customHeight="false" outlineLevel="0" collapsed="false">
      <c r="A3241" s="0" t="s">
        <v>17019</v>
      </c>
      <c r="B3241" s="0" t="s">
        <v>7898</v>
      </c>
      <c r="C3241" s="0" t="s">
        <v>17020</v>
      </c>
      <c r="E3241" s="1" t="s">
        <v>17020</v>
      </c>
      <c r="G3241" s="5" t="s">
        <v>17020</v>
      </c>
      <c r="H3241" s="5" t="s">
        <v>17021</v>
      </c>
      <c r="I3241" s="5"/>
      <c r="J3241" s="5"/>
      <c r="K3241" s="5"/>
      <c r="L3241" s="5"/>
      <c r="M3241" s="5"/>
      <c r="N3241" s="5"/>
      <c r="O3241" s="0" t="s">
        <v>17022</v>
      </c>
      <c r="P3241" s="0" t="s">
        <v>17023</v>
      </c>
      <c r="Q3241" s="0" t="s">
        <v>51</v>
      </c>
      <c r="R3241" s="0" t="s">
        <v>539</v>
      </c>
      <c r="S3241" s="0" t="s">
        <v>56</v>
      </c>
      <c r="T3241" s="0" t="n">
        <v>6420</v>
      </c>
      <c r="U3241" s="0" t="n">
        <v>6420</v>
      </c>
      <c r="X3241" s="0" t="n">
        <v>1</v>
      </c>
      <c r="Y3241" s="0" t="s">
        <v>67</v>
      </c>
      <c r="Z3241" s="0" t="n">
        <v>6420</v>
      </c>
      <c r="AA3241" s="0" t="s">
        <v>1178</v>
      </c>
      <c r="AB3241" s="0" t="s">
        <v>56</v>
      </c>
      <c r="AD3241" s="0" t="s">
        <v>17024</v>
      </c>
      <c r="AE3241" s="0" t="s">
        <v>17025</v>
      </c>
      <c r="AF3241" s="0" t="s">
        <v>56</v>
      </c>
      <c r="AG3241" s="0" t="s">
        <v>56</v>
      </c>
      <c r="AI3241" s="0" t="s">
        <v>56</v>
      </c>
      <c r="AK3241" s="0" t="s">
        <v>56</v>
      </c>
      <c r="AL3241" s="0" t="s">
        <v>56</v>
      </c>
      <c r="AM3241" s="0" t="s">
        <v>56</v>
      </c>
      <c r="AN3241" s="0" t="s">
        <v>56</v>
      </c>
      <c r="AO3241" s="0" t="s">
        <v>70</v>
      </c>
      <c r="AP3241" s="0" t="s">
        <v>70</v>
      </c>
      <c r="AQ3241" s="0" t="s">
        <v>67</v>
      </c>
      <c r="AR3241" s="0" t="n">
        <v>2</v>
      </c>
      <c r="AS3241" s="0" t="n">
        <v>0</v>
      </c>
    </row>
    <row r="3242" customFormat="false" ht="15" hidden="false" customHeight="false" outlineLevel="0" collapsed="false">
      <c r="A3242" s="0" t="s">
        <v>17026</v>
      </c>
      <c r="B3242" s="0" t="s">
        <v>7898</v>
      </c>
      <c r="C3242" s="0" t="s">
        <v>17027</v>
      </c>
      <c r="E3242" s="1" t="s">
        <v>17027</v>
      </c>
      <c r="G3242" s="5" t="s">
        <v>17027</v>
      </c>
      <c r="H3242" s="5"/>
      <c r="I3242" s="5"/>
      <c r="J3242" s="5"/>
      <c r="K3242" s="5"/>
      <c r="L3242" s="5"/>
      <c r="M3242" s="5"/>
      <c r="N3242" s="5"/>
      <c r="Q3242" s="0" t="s">
        <v>51</v>
      </c>
      <c r="R3242" s="0" t="s">
        <v>52</v>
      </c>
      <c r="S3242" s="0" t="n">
        <v>63</v>
      </c>
      <c r="T3242" s="0" t="n">
        <v>7211</v>
      </c>
      <c r="U3242" s="0" t="n">
        <v>7211</v>
      </c>
      <c r="V3242" s="0" t="n">
        <v>7220</v>
      </c>
      <c r="X3242" s="0" t="n">
        <v>0</v>
      </c>
      <c r="Y3242" s="0" t="s">
        <v>512</v>
      </c>
      <c r="AD3242" s="0" t="s">
        <v>6902</v>
      </c>
      <c r="AE3242" s="0" t="s">
        <v>17028</v>
      </c>
      <c r="AF3242" s="0" t="s">
        <v>56</v>
      </c>
      <c r="AG3242" s="0" t="s">
        <v>56</v>
      </c>
      <c r="AI3242" s="0" t="n">
        <v>1.5</v>
      </c>
      <c r="AJ3242" s="0" t="n">
        <v>2016</v>
      </c>
      <c r="AK3242" s="0" t="s">
        <v>56</v>
      </c>
      <c r="AL3242" s="0" t="s">
        <v>56</v>
      </c>
      <c r="AM3242" s="0" t="s">
        <v>56</v>
      </c>
      <c r="AN3242" s="0" t="s">
        <v>56</v>
      </c>
      <c r="AO3242" s="0" t="s">
        <v>70</v>
      </c>
      <c r="AP3242" s="0" t="s">
        <v>70</v>
      </c>
      <c r="AQ3242" s="0" t="s">
        <v>512</v>
      </c>
      <c r="AR3242" s="0" t="n">
        <v>0</v>
      </c>
      <c r="AS3242" s="0" t="n">
        <v>0</v>
      </c>
      <c r="AV3242" s="0" t="s">
        <v>836</v>
      </c>
    </row>
    <row r="3243" customFormat="false" ht="15" hidden="false" customHeight="false" outlineLevel="0" collapsed="false">
      <c r="A3243" s="0" t="s">
        <v>17029</v>
      </c>
      <c r="B3243" s="0" t="s">
        <v>7898</v>
      </c>
      <c r="C3243" s="0" t="s">
        <v>17030</v>
      </c>
      <c r="E3243" s="1" t="s">
        <v>17030</v>
      </c>
      <c r="G3243" s="5" t="s">
        <v>17030</v>
      </c>
      <c r="H3243" s="5"/>
      <c r="I3243" s="5"/>
      <c r="J3243" s="5"/>
      <c r="K3243" s="5"/>
      <c r="L3243" s="5"/>
      <c r="M3243" s="5"/>
      <c r="N3243" s="5"/>
      <c r="O3243" s="0" t="s">
        <v>17030</v>
      </c>
      <c r="P3243" s="0" t="s">
        <v>17031</v>
      </c>
      <c r="Q3243" s="0" t="s">
        <v>51</v>
      </c>
      <c r="R3243" s="0" t="s">
        <v>52</v>
      </c>
      <c r="S3243" s="0" t="n">
        <v>113</v>
      </c>
      <c r="T3243" s="0" t="n">
        <v>4741</v>
      </c>
      <c r="U3243" s="0" t="n">
        <v>4741</v>
      </c>
      <c r="V3243" s="0" t="n">
        <v>4651</v>
      </c>
      <c r="X3243" s="0" t="n">
        <v>42</v>
      </c>
      <c r="Y3243" s="0" t="s">
        <v>128</v>
      </c>
      <c r="Z3243" s="0" t="n">
        <v>4741</v>
      </c>
      <c r="AA3243" s="0" t="s">
        <v>54</v>
      </c>
      <c r="AB3243" s="0" t="s">
        <v>54</v>
      </c>
      <c r="AC3243" s="0" t="n">
        <v>1.5</v>
      </c>
      <c r="AD3243" s="0" t="s">
        <v>17032</v>
      </c>
      <c r="AE3243" s="0" t="s">
        <v>17033</v>
      </c>
      <c r="AF3243" s="0" t="s">
        <v>56</v>
      </c>
      <c r="AG3243" s="0" t="s">
        <v>56</v>
      </c>
      <c r="AI3243" s="0" t="n">
        <v>1.5</v>
      </c>
      <c r="AJ3243" s="0" t="n">
        <v>2017</v>
      </c>
      <c r="AK3243" s="0" t="s">
        <v>56</v>
      </c>
      <c r="AL3243" s="0" t="s">
        <v>56</v>
      </c>
      <c r="AM3243" s="0" t="s">
        <v>56</v>
      </c>
      <c r="AN3243" s="0" t="s">
        <v>56</v>
      </c>
      <c r="AO3243" s="0" t="s">
        <v>70</v>
      </c>
      <c r="AP3243" s="0" t="s">
        <v>70</v>
      </c>
      <c r="AQ3243" s="0" t="s">
        <v>128</v>
      </c>
      <c r="AR3243" s="0" t="n">
        <v>33</v>
      </c>
      <c r="AS3243" s="0" t="n">
        <v>34</v>
      </c>
      <c r="AV3243" s="0" t="s">
        <v>836</v>
      </c>
    </row>
    <row r="3244" customFormat="false" ht="15" hidden="false" customHeight="false" outlineLevel="0" collapsed="false">
      <c r="A3244" s="0" t="s">
        <v>17034</v>
      </c>
      <c r="B3244" s="0" t="s">
        <v>7898</v>
      </c>
      <c r="C3244" s="0" t="s">
        <v>17035</v>
      </c>
      <c r="E3244" s="1" t="s">
        <v>17035</v>
      </c>
      <c r="G3244" s="5" t="s">
        <v>17035</v>
      </c>
      <c r="H3244" s="5"/>
      <c r="I3244" s="5"/>
      <c r="J3244" s="5"/>
      <c r="K3244" s="5"/>
      <c r="L3244" s="5"/>
      <c r="M3244" s="5"/>
      <c r="N3244" s="5"/>
      <c r="O3244" s="0" t="s">
        <v>17036</v>
      </c>
      <c r="P3244" s="0" t="s">
        <v>17037</v>
      </c>
      <c r="Q3244" s="0" t="s">
        <v>51</v>
      </c>
      <c r="R3244" s="0" t="s">
        <v>119</v>
      </c>
      <c r="S3244" s="0" t="n">
        <v>18</v>
      </c>
      <c r="T3244" s="0" t="n">
        <v>2651</v>
      </c>
      <c r="U3244" s="0" t="n">
        <v>2651</v>
      </c>
      <c r="V3244" s="0" t="n">
        <v>2670</v>
      </c>
      <c r="X3244" s="0" t="n">
        <v>12</v>
      </c>
      <c r="Y3244" s="0" t="s">
        <v>67</v>
      </c>
      <c r="Z3244" s="0" t="s">
        <v>120</v>
      </c>
      <c r="AA3244" s="0" t="s">
        <v>54</v>
      </c>
      <c r="AB3244" s="0" t="s">
        <v>54</v>
      </c>
      <c r="AC3244" s="0" t="s">
        <v>120</v>
      </c>
      <c r="AD3244" s="0" t="s">
        <v>17038</v>
      </c>
      <c r="AE3244" s="0" t="s">
        <v>17039</v>
      </c>
      <c r="AF3244" s="0" t="s">
        <v>56</v>
      </c>
      <c r="AG3244" s="0" t="s">
        <v>56</v>
      </c>
      <c r="AI3244" s="0" t="n">
        <v>750</v>
      </c>
      <c r="AJ3244" s="0" t="n">
        <v>2016</v>
      </c>
      <c r="AK3244" s="0" t="s">
        <v>56</v>
      </c>
      <c r="AL3244" s="0" t="s">
        <v>56</v>
      </c>
      <c r="AM3244" s="0" t="s">
        <v>56</v>
      </c>
      <c r="AN3244" s="0" t="s">
        <v>56</v>
      </c>
      <c r="AO3244" s="0" t="s">
        <v>70</v>
      </c>
      <c r="AP3244" s="0" t="s">
        <v>70</v>
      </c>
      <c r="AQ3244" s="0" t="s">
        <v>67</v>
      </c>
      <c r="AR3244" s="0" t="n">
        <v>6</v>
      </c>
      <c r="AS3244" s="0" t="n">
        <v>4</v>
      </c>
      <c r="AT3244" s="0" t="s">
        <v>836</v>
      </c>
      <c r="AV3244" s="0" t="s">
        <v>836</v>
      </c>
      <c r="AW3244" s="0" t="s">
        <v>17040</v>
      </c>
    </row>
    <row r="3245" customFormat="false" ht="15" hidden="false" customHeight="false" outlineLevel="0" collapsed="false">
      <c r="A3245" s="0" t="s">
        <v>17041</v>
      </c>
      <c r="B3245" s="0" t="s">
        <v>7898</v>
      </c>
      <c r="C3245" s="0" t="s">
        <v>17042</v>
      </c>
      <c r="E3245" s="1" t="s">
        <v>17042</v>
      </c>
      <c r="G3245" s="5" t="s">
        <v>17042</v>
      </c>
      <c r="H3245" s="5"/>
      <c r="I3245" s="5"/>
      <c r="J3245" s="5"/>
      <c r="K3245" s="5"/>
      <c r="L3245" s="5"/>
      <c r="M3245" s="5"/>
      <c r="N3245" s="5"/>
      <c r="O3245" s="0" t="s">
        <v>17042</v>
      </c>
      <c r="P3245" s="0" t="s">
        <v>17043</v>
      </c>
      <c r="Q3245" s="0" t="s">
        <v>51</v>
      </c>
      <c r="R3245" s="0" t="s">
        <v>52</v>
      </c>
      <c r="S3245" s="0" t="n">
        <v>3</v>
      </c>
      <c r="T3245" s="0" t="n">
        <v>4675</v>
      </c>
      <c r="U3245" s="0" t="n">
        <v>4675</v>
      </c>
      <c r="V3245" s="0" t="n">
        <v>2016</v>
      </c>
      <c r="X3245" s="0" t="n">
        <v>33</v>
      </c>
      <c r="Y3245" s="0" t="s">
        <v>128</v>
      </c>
      <c r="Z3245" s="0" t="n">
        <v>4675</v>
      </c>
      <c r="AA3245" s="0" t="s">
        <v>54</v>
      </c>
      <c r="AB3245" s="0" t="s">
        <v>54</v>
      </c>
      <c r="AC3245" s="0" t="n">
        <v>1.5</v>
      </c>
      <c r="AD3245" s="0" t="s">
        <v>15564</v>
      </c>
      <c r="AE3245" s="0" t="s">
        <v>17044</v>
      </c>
      <c r="AF3245" s="0" t="s">
        <v>56</v>
      </c>
      <c r="AG3245" s="0" t="s">
        <v>56</v>
      </c>
      <c r="AI3245" s="0" t="n">
        <v>1.5</v>
      </c>
      <c r="AJ3245" s="0" t="n">
        <v>2016</v>
      </c>
      <c r="AK3245" s="0" t="s">
        <v>56</v>
      </c>
      <c r="AL3245" s="0" t="s">
        <v>56</v>
      </c>
      <c r="AM3245" s="0" t="s">
        <v>56</v>
      </c>
      <c r="AN3245" s="0" t="s">
        <v>56</v>
      </c>
      <c r="AO3245" s="0" t="s">
        <v>70</v>
      </c>
      <c r="AP3245" s="0" t="s">
        <v>70</v>
      </c>
      <c r="AQ3245" s="0" t="s">
        <v>128</v>
      </c>
      <c r="AR3245" s="0" t="n">
        <v>20</v>
      </c>
      <c r="AS3245" s="0" t="n">
        <v>19</v>
      </c>
      <c r="AT3245" s="0" t="s">
        <v>17045</v>
      </c>
      <c r="AU3245" s="0" t="s">
        <v>17045</v>
      </c>
      <c r="AV3245" s="0" t="s">
        <v>836</v>
      </c>
    </row>
    <row r="3246" customFormat="false" ht="15" hidden="false" customHeight="false" outlineLevel="0" collapsed="false">
      <c r="A3246" s="0" t="s">
        <v>17046</v>
      </c>
      <c r="B3246" s="0" t="s">
        <v>7898</v>
      </c>
      <c r="C3246" s="0" t="s">
        <v>17047</v>
      </c>
      <c r="E3246" s="1" t="s">
        <v>17047</v>
      </c>
      <c r="G3246" s="5" t="s">
        <v>17047</v>
      </c>
      <c r="H3246" s="5" t="s">
        <v>17048</v>
      </c>
      <c r="I3246" s="5"/>
      <c r="J3246" s="5"/>
      <c r="K3246" s="5"/>
      <c r="L3246" s="5"/>
      <c r="M3246" s="5"/>
      <c r="N3246" s="5"/>
      <c r="O3246" s="0" t="s">
        <v>17047</v>
      </c>
      <c r="P3246" s="0" t="s">
        <v>17049</v>
      </c>
      <c r="Q3246" s="0" t="s">
        <v>51</v>
      </c>
      <c r="R3246" s="0" t="s">
        <v>119</v>
      </c>
      <c r="S3246" s="0" t="n">
        <v>38</v>
      </c>
      <c r="T3246" s="0" t="n">
        <v>5829</v>
      </c>
      <c r="U3246" s="0" t="n">
        <v>5829</v>
      </c>
      <c r="V3246" s="0" t="n">
        <v>6201</v>
      </c>
      <c r="X3246" s="0" t="n">
        <v>11</v>
      </c>
      <c r="Y3246" s="0" t="s">
        <v>53</v>
      </c>
      <c r="Z3246" s="0" t="n">
        <v>5829</v>
      </c>
      <c r="AA3246" s="0" t="s">
        <v>54</v>
      </c>
      <c r="AB3246" s="0" t="s">
        <v>54</v>
      </c>
      <c r="AC3246" s="0" t="n">
        <v>375</v>
      </c>
      <c r="AD3246" s="0" t="s">
        <v>17050</v>
      </c>
      <c r="AE3246" s="0" t="s">
        <v>17051</v>
      </c>
      <c r="AF3246" s="0" t="s">
        <v>56</v>
      </c>
      <c r="AG3246" s="0" t="s">
        <v>56</v>
      </c>
      <c r="AI3246" s="0" t="n">
        <v>375</v>
      </c>
      <c r="AJ3246" s="0" t="n">
        <v>2016</v>
      </c>
      <c r="AK3246" s="0" t="s">
        <v>56</v>
      </c>
      <c r="AL3246" s="0" t="s">
        <v>56</v>
      </c>
      <c r="AM3246" s="0" t="s">
        <v>56</v>
      </c>
      <c r="AN3246" s="0" t="s">
        <v>56</v>
      </c>
      <c r="AO3246" s="0" t="s">
        <v>70</v>
      </c>
      <c r="AP3246" s="0" t="s">
        <v>70</v>
      </c>
      <c r="AQ3246" s="0" t="s">
        <v>53</v>
      </c>
      <c r="AR3246" s="0" t="n">
        <v>6</v>
      </c>
      <c r="AS3246" s="0" t="n">
        <v>5</v>
      </c>
      <c r="AV3246" s="0" t="s">
        <v>836</v>
      </c>
      <c r="AW3246" s="0" t="s">
        <v>17052</v>
      </c>
    </row>
    <row r="3247" customFormat="false" ht="15" hidden="false" customHeight="false" outlineLevel="0" collapsed="false">
      <c r="A3247" s="0" t="s">
        <v>17053</v>
      </c>
      <c r="B3247" s="0" t="s">
        <v>7898</v>
      </c>
      <c r="C3247" s="0" t="s">
        <v>17054</v>
      </c>
      <c r="D3247" s="1" t="s">
        <v>17055</v>
      </c>
      <c r="E3247" s="1" t="s">
        <v>17055</v>
      </c>
      <c r="G3247" s="5" t="s">
        <v>17055</v>
      </c>
      <c r="H3247" s="5"/>
      <c r="I3247" s="5"/>
      <c r="J3247" s="5"/>
      <c r="K3247" s="5"/>
      <c r="L3247" s="5"/>
      <c r="M3247" s="5"/>
      <c r="N3247" s="5"/>
      <c r="O3247" s="0" t="s">
        <v>17054</v>
      </c>
      <c r="P3247" s="0" t="s">
        <v>17056</v>
      </c>
      <c r="Q3247" s="0" t="s">
        <v>51</v>
      </c>
      <c r="R3247" s="0" t="s">
        <v>52</v>
      </c>
      <c r="S3247" s="0" t="n">
        <v>350</v>
      </c>
      <c r="T3247" s="0" t="n">
        <v>2611</v>
      </c>
      <c r="U3247" s="0" t="n">
        <v>2611</v>
      </c>
      <c r="V3247" s="0" t="n">
        <v>2823</v>
      </c>
      <c r="X3247" s="0" t="n">
        <v>69</v>
      </c>
      <c r="Y3247" s="0" t="s">
        <v>1154</v>
      </c>
      <c r="Z3247" s="0" t="n">
        <v>2611</v>
      </c>
      <c r="AA3247" s="0" t="s">
        <v>54</v>
      </c>
      <c r="AB3247" s="0" t="s">
        <v>54</v>
      </c>
      <c r="AC3247" s="0" t="n">
        <v>375</v>
      </c>
      <c r="AD3247" s="0" t="s">
        <v>15876</v>
      </c>
      <c r="AE3247" s="0" t="s">
        <v>17057</v>
      </c>
      <c r="AF3247" s="0" t="s">
        <v>56</v>
      </c>
      <c r="AG3247" s="0" t="s">
        <v>56</v>
      </c>
      <c r="AI3247" s="0" t="n">
        <v>375</v>
      </c>
      <c r="AJ3247" s="0" t="n">
        <v>2017</v>
      </c>
      <c r="AK3247" s="0" t="s">
        <v>56</v>
      </c>
      <c r="AL3247" s="0" t="s">
        <v>56</v>
      </c>
      <c r="AM3247" s="0" t="n">
        <v>1.786</v>
      </c>
      <c r="AN3247" s="0" t="n">
        <v>1.9</v>
      </c>
      <c r="AO3247" s="0" t="s">
        <v>189</v>
      </c>
      <c r="AP3247" s="0" t="s">
        <v>189</v>
      </c>
      <c r="AQ3247" s="0" t="s">
        <v>1154</v>
      </c>
      <c r="AR3247" s="0" t="n">
        <v>59</v>
      </c>
      <c r="AS3247" s="0" t="n">
        <v>60</v>
      </c>
      <c r="AV3247" s="0" t="s">
        <v>836</v>
      </c>
    </row>
    <row r="3248" customFormat="false" ht="15" hidden="false" customHeight="false" outlineLevel="0" collapsed="false">
      <c r="A3248" s="0" t="s">
        <v>17058</v>
      </c>
      <c r="B3248" s="0" t="s">
        <v>7898</v>
      </c>
      <c r="C3248" s="0" t="s">
        <v>17059</v>
      </c>
      <c r="E3248" s="1" t="s">
        <v>17059</v>
      </c>
      <c r="G3248" s="5" t="s">
        <v>17059</v>
      </c>
      <c r="H3248" s="5"/>
      <c r="I3248" s="5"/>
      <c r="J3248" s="5"/>
      <c r="K3248" s="5"/>
      <c r="L3248" s="5"/>
      <c r="M3248" s="5"/>
      <c r="N3248" s="5"/>
      <c r="O3248" s="0" t="s">
        <v>17059</v>
      </c>
      <c r="P3248" s="0" t="s">
        <v>17060</v>
      </c>
      <c r="Q3248" s="0" t="s">
        <v>51</v>
      </c>
      <c r="R3248" s="0" t="s">
        <v>52</v>
      </c>
      <c r="S3248" s="0" t="n">
        <v>350</v>
      </c>
      <c r="T3248" s="0" t="n">
        <v>2893</v>
      </c>
      <c r="U3248" s="0" t="n">
        <v>2893</v>
      </c>
      <c r="V3248" s="0" t="n">
        <v>2822</v>
      </c>
      <c r="X3248" s="0" t="n">
        <v>101</v>
      </c>
      <c r="Y3248" s="0" t="s">
        <v>128</v>
      </c>
      <c r="Z3248" s="0" t="n">
        <v>2893</v>
      </c>
      <c r="AA3248" s="0" t="s">
        <v>54</v>
      </c>
      <c r="AB3248" s="0" t="s">
        <v>54</v>
      </c>
      <c r="AC3248" s="0" t="n">
        <v>1.5</v>
      </c>
      <c r="AD3248" s="0" t="s">
        <v>17061</v>
      </c>
      <c r="AE3248" s="0" t="s">
        <v>17062</v>
      </c>
      <c r="AF3248" s="0" t="s">
        <v>56</v>
      </c>
      <c r="AG3248" s="0" t="s">
        <v>56</v>
      </c>
      <c r="AI3248" s="0" t="n">
        <v>1.5</v>
      </c>
      <c r="AJ3248" s="0" t="n">
        <v>2016</v>
      </c>
      <c r="AK3248" s="0" t="s">
        <v>56</v>
      </c>
      <c r="AL3248" s="0" t="s">
        <v>56</v>
      </c>
      <c r="AM3248" s="0" t="s">
        <v>56</v>
      </c>
      <c r="AN3248" s="0" t="s">
        <v>56</v>
      </c>
      <c r="AO3248" s="0" t="s">
        <v>70</v>
      </c>
      <c r="AP3248" s="0" t="s">
        <v>70</v>
      </c>
      <c r="AQ3248" s="0" t="s">
        <v>128</v>
      </c>
      <c r="AR3248" s="0" t="n">
        <v>13</v>
      </c>
      <c r="AS3248" s="0" t="n">
        <v>13</v>
      </c>
      <c r="AT3248" s="0" t="s">
        <v>17061</v>
      </c>
      <c r="AV3248" s="0" t="s">
        <v>836</v>
      </c>
      <c r="AW3248" s="0" t="s">
        <v>17063</v>
      </c>
    </row>
    <row r="3249" customFormat="false" ht="15" hidden="false" customHeight="false" outlineLevel="0" collapsed="false">
      <c r="A3249" s="0" t="s">
        <v>17064</v>
      </c>
      <c r="B3249" s="0" t="s">
        <v>7898</v>
      </c>
      <c r="C3249" s="0" t="s">
        <v>17065</v>
      </c>
      <c r="E3249" s="1" t="s">
        <v>17065</v>
      </c>
      <c r="G3249" s="5" t="s">
        <v>17065</v>
      </c>
      <c r="H3249" s="5" t="s">
        <v>17066</v>
      </c>
      <c r="I3249" s="5"/>
      <c r="J3249" s="5"/>
      <c r="K3249" s="5"/>
      <c r="L3249" s="5"/>
      <c r="M3249" s="5"/>
      <c r="N3249" s="5"/>
      <c r="O3249" s="0" t="s">
        <v>17065</v>
      </c>
      <c r="P3249" s="0" t="s">
        <v>17067</v>
      </c>
      <c r="Q3249" s="0" t="s">
        <v>51</v>
      </c>
      <c r="R3249" s="0" t="s">
        <v>52</v>
      </c>
      <c r="S3249" s="0" t="n">
        <v>350</v>
      </c>
      <c r="T3249" s="0" t="n">
        <v>2849</v>
      </c>
      <c r="U3249" s="0" t="n">
        <v>2849</v>
      </c>
      <c r="V3249" s="0" t="n">
        <v>4614</v>
      </c>
      <c r="X3249" s="0" t="n">
        <v>31</v>
      </c>
      <c r="Y3249" s="0" t="s">
        <v>128</v>
      </c>
      <c r="Z3249" s="0" t="n">
        <v>2849</v>
      </c>
      <c r="AA3249" s="0" t="s">
        <v>54</v>
      </c>
      <c r="AB3249" s="0" t="s">
        <v>54</v>
      </c>
      <c r="AC3249" s="0" t="n">
        <v>3.5</v>
      </c>
      <c r="AD3249" s="0" t="s">
        <v>16940</v>
      </c>
      <c r="AE3249" s="0" t="s">
        <v>17068</v>
      </c>
      <c r="AF3249" s="0" t="s">
        <v>56</v>
      </c>
      <c r="AG3249" s="0" t="s">
        <v>56</v>
      </c>
      <c r="AI3249" s="0" t="n">
        <v>3.5</v>
      </c>
      <c r="AJ3249" s="0" t="n">
        <v>2016</v>
      </c>
      <c r="AK3249" s="0" t="s">
        <v>56</v>
      </c>
      <c r="AL3249" s="0" t="s">
        <v>56</v>
      </c>
      <c r="AM3249" s="0" t="s">
        <v>56</v>
      </c>
      <c r="AN3249" s="0" t="s">
        <v>56</v>
      </c>
      <c r="AO3249" s="0" t="s">
        <v>70</v>
      </c>
      <c r="AP3249" s="0" t="s">
        <v>70</v>
      </c>
      <c r="AQ3249" s="0" t="s">
        <v>128</v>
      </c>
      <c r="AR3249" s="0" t="n">
        <v>21</v>
      </c>
      <c r="AS3249" s="0" t="n">
        <v>20</v>
      </c>
      <c r="AT3249" s="0" t="s">
        <v>836</v>
      </c>
      <c r="AV3249" s="0" t="s">
        <v>836</v>
      </c>
      <c r="AW3249" s="0" t="s">
        <v>17069</v>
      </c>
    </row>
    <row r="3250" customFormat="false" ht="15" hidden="false" customHeight="false" outlineLevel="0" collapsed="false">
      <c r="A3250" s="0" t="s">
        <v>17070</v>
      </c>
      <c r="B3250" s="0" t="s">
        <v>7898</v>
      </c>
      <c r="C3250" s="0" t="s">
        <v>17071</v>
      </c>
      <c r="E3250" s="1" t="s">
        <v>17071</v>
      </c>
      <c r="G3250" s="5" t="s">
        <v>17071</v>
      </c>
      <c r="H3250" s="5" t="s">
        <v>17072</v>
      </c>
      <c r="I3250" s="5"/>
      <c r="J3250" s="5"/>
      <c r="K3250" s="5"/>
      <c r="L3250" s="5"/>
      <c r="M3250" s="5"/>
      <c r="N3250" s="5"/>
      <c r="O3250" s="0" t="s">
        <v>17071</v>
      </c>
      <c r="P3250" s="0" t="s">
        <v>17073</v>
      </c>
      <c r="Q3250" s="0" t="s">
        <v>51</v>
      </c>
      <c r="R3250" s="0" t="s">
        <v>52</v>
      </c>
      <c r="S3250" s="0" t="n">
        <v>750</v>
      </c>
      <c r="T3250" s="0" t="n">
        <v>2052</v>
      </c>
      <c r="U3250" s="0" t="n">
        <v>2052</v>
      </c>
      <c r="V3250" s="0" t="n">
        <v>3030</v>
      </c>
      <c r="X3250" s="0" t="n">
        <v>100</v>
      </c>
      <c r="Y3250" s="0" t="s">
        <v>77</v>
      </c>
      <c r="Z3250" s="0" t="n">
        <v>2052</v>
      </c>
      <c r="AA3250" s="0" t="s">
        <v>54</v>
      </c>
      <c r="AB3250" s="0" t="s">
        <v>54</v>
      </c>
      <c r="AC3250" s="0" t="n">
        <v>3.5</v>
      </c>
      <c r="AD3250" s="0" t="s">
        <v>17074</v>
      </c>
      <c r="AE3250" s="0" t="s">
        <v>17075</v>
      </c>
      <c r="AF3250" s="0" t="s">
        <v>56</v>
      </c>
      <c r="AG3250" s="0" t="s">
        <v>56</v>
      </c>
      <c r="AI3250" s="0" t="n">
        <v>3.5</v>
      </c>
      <c r="AJ3250" s="0" t="n">
        <v>2017</v>
      </c>
      <c r="AK3250" s="0" t="s">
        <v>56</v>
      </c>
      <c r="AL3250" s="0" t="s">
        <v>56</v>
      </c>
      <c r="AM3250" s="0" t="s">
        <v>56</v>
      </c>
      <c r="AN3250" s="0" t="s">
        <v>56</v>
      </c>
      <c r="AO3250" s="0" t="s">
        <v>70</v>
      </c>
      <c r="AP3250" s="0" t="s">
        <v>70</v>
      </c>
      <c r="AQ3250" s="0" t="s">
        <v>77</v>
      </c>
      <c r="AR3250" s="0" t="n">
        <v>39</v>
      </c>
      <c r="AS3250" s="0" t="n">
        <v>39</v>
      </c>
      <c r="AT3250" s="0" t="s">
        <v>836</v>
      </c>
      <c r="AV3250" s="0" t="s">
        <v>836</v>
      </c>
      <c r="AW3250" s="0" t="s">
        <v>17076</v>
      </c>
    </row>
    <row r="3251" customFormat="false" ht="15" hidden="false" customHeight="false" outlineLevel="0" collapsed="false">
      <c r="A3251" s="0" t="s">
        <v>17077</v>
      </c>
      <c r="B3251" s="0" t="s">
        <v>7898</v>
      </c>
      <c r="C3251" s="0" t="s">
        <v>17078</v>
      </c>
      <c r="E3251" s="1" t="s">
        <v>17078</v>
      </c>
      <c r="G3251" s="5" t="s">
        <v>17078</v>
      </c>
      <c r="H3251" s="5"/>
      <c r="I3251" s="5"/>
      <c r="J3251" s="5"/>
      <c r="K3251" s="5"/>
      <c r="L3251" s="5"/>
      <c r="M3251" s="5"/>
      <c r="N3251" s="5"/>
      <c r="O3251" s="0" t="s">
        <v>17078</v>
      </c>
      <c r="P3251" s="0" t="s">
        <v>17079</v>
      </c>
      <c r="Q3251" s="0" t="s">
        <v>51</v>
      </c>
      <c r="R3251" s="0" t="s">
        <v>52</v>
      </c>
      <c r="S3251" s="0" t="n">
        <v>750</v>
      </c>
      <c r="T3251" s="0" t="n">
        <v>2814</v>
      </c>
      <c r="U3251" s="0" t="n">
        <v>2814</v>
      </c>
      <c r="V3251" s="0" t="n">
        <v>2814</v>
      </c>
      <c r="X3251" s="0" t="n">
        <v>47</v>
      </c>
      <c r="Y3251" s="0" t="s">
        <v>128</v>
      </c>
      <c r="Z3251" s="0" t="n">
        <v>2814</v>
      </c>
      <c r="AA3251" s="0" t="s">
        <v>54</v>
      </c>
      <c r="AB3251" s="0" t="s">
        <v>54</v>
      </c>
      <c r="AC3251" s="0" t="n">
        <v>3.5</v>
      </c>
      <c r="AD3251" s="0" t="s">
        <v>17080</v>
      </c>
      <c r="AE3251" s="0" t="s">
        <v>17081</v>
      </c>
      <c r="AF3251" s="0" t="s">
        <v>56</v>
      </c>
      <c r="AG3251" s="0" t="s">
        <v>56</v>
      </c>
      <c r="AI3251" s="0" t="n">
        <v>3.5</v>
      </c>
      <c r="AJ3251" s="0" t="n">
        <v>2016</v>
      </c>
      <c r="AK3251" s="0" t="s">
        <v>56</v>
      </c>
      <c r="AL3251" s="0" t="s">
        <v>56</v>
      </c>
      <c r="AM3251" s="0" t="s">
        <v>56</v>
      </c>
      <c r="AN3251" s="0" t="s">
        <v>56</v>
      </c>
      <c r="AO3251" s="0" t="s">
        <v>70</v>
      </c>
      <c r="AP3251" s="0" t="s">
        <v>70</v>
      </c>
      <c r="AQ3251" s="0" t="s">
        <v>128</v>
      </c>
      <c r="AR3251" s="0" t="n">
        <v>23</v>
      </c>
      <c r="AS3251" s="0" t="n">
        <v>22</v>
      </c>
      <c r="AT3251" s="0" t="s">
        <v>17082</v>
      </c>
      <c r="AV3251" s="0" t="s">
        <v>836</v>
      </c>
    </row>
    <row r="3252" customFormat="false" ht="15" hidden="false" customHeight="false" outlineLevel="0" collapsed="false">
      <c r="A3252" s="0" t="s">
        <v>17083</v>
      </c>
      <c r="B3252" s="0" t="s">
        <v>7898</v>
      </c>
      <c r="C3252" s="0" t="s">
        <v>17084</v>
      </c>
      <c r="E3252" s="1" t="s">
        <v>17084</v>
      </c>
      <c r="G3252" s="5" t="s">
        <v>17084</v>
      </c>
      <c r="H3252" s="5" t="s">
        <v>17085</v>
      </c>
      <c r="I3252" s="5"/>
      <c r="J3252" s="5"/>
      <c r="K3252" s="5"/>
      <c r="L3252" s="5"/>
      <c r="M3252" s="5"/>
      <c r="N3252" s="5"/>
      <c r="O3252" s="0" t="s">
        <v>17084</v>
      </c>
      <c r="P3252" s="0" t="s">
        <v>17086</v>
      </c>
      <c r="Q3252" s="0" t="s">
        <v>51</v>
      </c>
      <c r="R3252" s="0" t="s">
        <v>52</v>
      </c>
      <c r="S3252" s="0" t="n">
        <v>3</v>
      </c>
      <c r="T3252" s="0" t="n">
        <v>113</v>
      </c>
      <c r="U3252" s="0" t="n">
        <v>113</v>
      </c>
      <c r="V3252" s="0" t="n">
        <v>111</v>
      </c>
      <c r="X3252" s="0" t="n">
        <v>455</v>
      </c>
      <c r="Y3252" s="0" t="s">
        <v>128</v>
      </c>
      <c r="Z3252" s="0" t="n">
        <v>113</v>
      </c>
      <c r="AA3252" s="0" t="s">
        <v>54</v>
      </c>
      <c r="AB3252" s="0" t="s">
        <v>54</v>
      </c>
      <c r="AC3252" s="0" t="n">
        <v>17.5</v>
      </c>
      <c r="AD3252" s="0" t="s">
        <v>17087</v>
      </c>
      <c r="AE3252" s="0" t="s">
        <v>17088</v>
      </c>
      <c r="AF3252" s="0" t="s">
        <v>56</v>
      </c>
      <c r="AG3252" s="0" t="s">
        <v>56</v>
      </c>
      <c r="AI3252" s="0" t="n">
        <v>17.5</v>
      </c>
      <c r="AJ3252" s="0" t="n">
        <v>2017</v>
      </c>
      <c r="AK3252" s="0" t="s">
        <v>56</v>
      </c>
      <c r="AL3252" s="0" t="s">
        <v>56</v>
      </c>
      <c r="AM3252" s="0" t="s">
        <v>56</v>
      </c>
      <c r="AN3252" s="0" t="s">
        <v>56</v>
      </c>
      <c r="AO3252" s="0" t="s">
        <v>70</v>
      </c>
      <c r="AP3252" s="0" t="s">
        <v>70</v>
      </c>
      <c r="AQ3252" s="0" t="s">
        <v>128</v>
      </c>
      <c r="AR3252" s="0" t="n">
        <v>130</v>
      </c>
      <c r="AS3252" s="0" t="n">
        <v>130</v>
      </c>
      <c r="AT3252" s="0" t="s">
        <v>17089</v>
      </c>
      <c r="AV3252" s="0" t="s">
        <v>836</v>
      </c>
    </row>
    <row r="3253" customFormat="false" ht="15" hidden="false" customHeight="false" outlineLevel="0" collapsed="false">
      <c r="A3253" s="0" t="s">
        <v>17090</v>
      </c>
      <c r="B3253" s="0" t="s">
        <v>7898</v>
      </c>
      <c r="C3253" s="0" t="s">
        <v>17091</v>
      </c>
      <c r="E3253" s="1" t="s">
        <v>17091</v>
      </c>
      <c r="G3253" s="5" t="s">
        <v>17091</v>
      </c>
      <c r="H3253" s="5" t="s">
        <v>17092</v>
      </c>
      <c r="I3253" s="5" t="s">
        <v>17093</v>
      </c>
      <c r="J3253" s="5"/>
      <c r="K3253" s="5"/>
      <c r="L3253" s="5"/>
      <c r="M3253" s="5"/>
      <c r="N3253" s="5"/>
      <c r="O3253" s="0" t="s">
        <v>17094</v>
      </c>
      <c r="P3253" s="0" t="s">
        <v>17095</v>
      </c>
      <c r="Q3253" s="0" t="s">
        <v>51</v>
      </c>
      <c r="R3253" s="0" t="s">
        <v>126</v>
      </c>
      <c r="S3253" s="0" t="n">
        <v>3</v>
      </c>
      <c r="T3253" s="0" t="n">
        <v>2630</v>
      </c>
      <c r="U3253" s="0" t="n">
        <v>2630</v>
      </c>
      <c r="V3253" s="0" t="n">
        <v>7211</v>
      </c>
      <c r="X3253" s="0" t="n">
        <v>0</v>
      </c>
      <c r="Y3253" s="0" t="s">
        <v>67</v>
      </c>
      <c r="Z3253" s="0" t="n">
        <v>2630</v>
      </c>
      <c r="AA3253" s="0" t="s">
        <v>694</v>
      </c>
      <c r="AB3253" s="0" t="s">
        <v>56</v>
      </c>
      <c r="AD3253" s="0" t="s">
        <v>16629</v>
      </c>
      <c r="AE3253" s="0" t="s">
        <v>17096</v>
      </c>
      <c r="AF3253" s="0" t="s">
        <v>56</v>
      </c>
      <c r="AG3253" s="0" t="s">
        <v>56</v>
      </c>
      <c r="AI3253" s="0" t="n">
        <v>35</v>
      </c>
      <c r="AJ3253" s="0" t="n">
        <v>2016</v>
      </c>
      <c r="AK3253" s="0" t="s">
        <v>56</v>
      </c>
      <c r="AL3253" s="0" t="s">
        <v>56</v>
      </c>
      <c r="AM3253" s="0" t="s">
        <v>56</v>
      </c>
      <c r="AN3253" s="0" t="s">
        <v>56</v>
      </c>
      <c r="AO3253" s="0" t="s">
        <v>70</v>
      </c>
      <c r="AP3253" s="0" t="s">
        <v>70</v>
      </c>
      <c r="AQ3253" s="0" t="s">
        <v>67</v>
      </c>
      <c r="AR3253" s="0" t="n">
        <v>4</v>
      </c>
      <c r="AS3253" s="0" t="n">
        <v>0</v>
      </c>
    </row>
    <row r="3254" customFormat="false" ht="15" hidden="false" customHeight="false" outlineLevel="0" collapsed="false">
      <c r="A3254" s="0" t="s">
        <v>17097</v>
      </c>
      <c r="B3254" s="0" t="s">
        <v>7898</v>
      </c>
      <c r="C3254" s="0" t="s">
        <v>17098</v>
      </c>
      <c r="E3254" s="1" t="s">
        <v>17098</v>
      </c>
      <c r="G3254" s="5" t="s">
        <v>17098</v>
      </c>
      <c r="H3254" s="5"/>
      <c r="I3254" s="5"/>
      <c r="J3254" s="5"/>
      <c r="K3254" s="5"/>
      <c r="L3254" s="5"/>
      <c r="M3254" s="5"/>
      <c r="N3254" s="5"/>
      <c r="Q3254" s="0" t="s">
        <v>51</v>
      </c>
      <c r="R3254" s="0" t="s">
        <v>126</v>
      </c>
      <c r="S3254" s="0" t="n">
        <v>3</v>
      </c>
      <c r="T3254" s="0" t="n">
        <v>3250</v>
      </c>
      <c r="U3254" s="0" t="n">
        <v>3250</v>
      </c>
      <c r="X3254" s="0" t="n">
        <v>0</v>
      </c>
      <c r="Y3254" s="0" t="s">
        <v>512</v>
      </c>
      <c r="AD3254" s="0" t="s">
        <v>17099</v>
      </c>
      <c r="AE3254" s="0" t="s">
        <v>17100</v>
      </c>
      <c r="AF3254" s="0" t="s">
        <v>56</v>
      </c>
      <c r="AG3254" s="0" t="s">
        <v>56</v>
      </c>
      <c r="AI3254" s="0" t="n">
        <v>1</v>
      </c>
      <c r="AJ3254" s="0" t="n">
        <v>2016</v>
      </c>
      <c r="AK3254" s="0" t="s">
        <v>56</v>
      </c>
      <c r="AL3254" s="0" t="s">
        <v>56</v>
      </c>
      <c r="AM3254" s="0" t="s">
        <v>56</v>
      </c>
      <c r="AN3254" s="0" t="s">
        <v>56</v>
      </c>
      <c r="AO3254" s="0" t="s">
        <v>70</v>
      </c>
      <c r="AP3254" s="0" t="s">
        <v>70</v>
      </c>
      <c r="AQ3254" s="0" t="s">
        <v>512</v>
      </c>
      <c r="AR3254" s="0" t="n">
        <v>0</v>
      </c>
      <c r="AS3254" s="0" t="n">
        <v>0</v>
      </c>
      <c r="AU3254" s="0" t="s">
        <v>15883</v>
      </c>
      <c r="AV3254" s="0" t="s">
        <v>836</v>
      </c>
    </row>
    <row r="3255" customFormat="false" ht="15" hidden="false" customHeight="false" outlineLevel="0" collapsed="false">
      <c r="A3255" s="0" t="s">
        <v>17101</v>
      </c>
      <c r="B3255" s="0" t="s">
        <v>7898</v>
      </c>
      <c r="C3255" s="0" t="s">
        <v>17102</v>
      </c>
      <c r="E3255" s="1" t="s">
        <v>17102</v>
      </c>
      <c r="G3255" s="5" t="s">
        <v>17102</v>
      </c>
      <c r="H3255" s="5"/>
      <c r="I3255" s="5"/>
      <c r="J3255" s="5"/>
      <c r="K3255" s="5"/>
      <c r="L3255" s="5"/>
      <c r="M3255" s="5"/>
      <c r="N3255" s="5"/>
      <c r="O3255" s="0" t="s">
        <v>17103</v>
      </c>
      <c r="P3255" s="0" t="s">
        <v>17104</v>
      </c>
      <c r="Q3255" s="0" t="s">
        <v>51</v>
      </c>
      <c r="R3255" s="0" t="s">
        <v>126</v>
      </c>
      <c r="S3255" s="0" t="n">
        <v>8</v>
      </c>
      <c r="T3255" s="0" t="n">
        <v>7112</v>
      </c>
      <c r="U3255" s="0" t="n">
        <v>7112</v>
      </c>
      <c r="V3255" s="0" t="n">
        <v>3030</v>
      </c>
      <c r="X3255" s="0" t="n">
        <v>2</v>
      </c>
      <c r="Y3255" s="0" t="s">
        <v>67</v>
      </c>
      <c r="Z3255" s="0" t="s">
        <v>120</v>
      </c>
      <c r="AA3255" s="0" t="s">
        <v>54</v>
      </c>
      <c r="AB3255" s="0" t="s">
        <v>54</v>
      </c>
      <c r="AC3255" s="0" t="s">
        <v>120</v>
      </c>
      <c r="AD3255" s="0" t="s">
        <v>17105</v>
      </c>
      <c r="AE3255" s="0" t="s">
        <v>17106</v>
      </c>
      <c r="AF3255" s="0" t="s">
        <v>56</v>
      </c>
      <c r="AG3255" s="0" t="s">
        <v>56</v>
      </c>
      <c r="AI3255" s="0" t="n">
        <v>35</v>
      </c>
      <c r="AJ3255" s="0" t="n">
        <v>2016</v>
      </c>
      <c r="AK3255" s="0" t="s">
        <v>56</v>
      </c>
      <c r="AL3255" s="0" t="s">
        <v>56</v>
      </c>
      <c r="AM3255" s="0" t="s">
        <v>56</v>
      </c>
      <c r="AN3255" s="0" t="s">
        <v>56</v>
      </c>
      <c r="AO3255" s="0" t="s">
        <v>70</v>
      </c>
      <c r="AP3255" s="0" t="s">
        <v>70</v>
      </c>
      <c r="AQ3255" s="0" t="s">
        <v>67</v>
      </c>
      <c r="AR3255" s="0" t="n">
        <v>4</v>
      </c>
      <c r="AS3255" s="0" t="n">
        <v>2</v>
      </c>
    </row>
    <row r="3256" customFormat="false" ht="15" hidden="false" customHeight="false" outlineLevel="0" collapsed="false">
      <c r="A3256" s="0" t="s">
        <v>17107</v>
      </c>
      <c r="B3256" s="0" t="s">
        <v>7898</v>
      </c>
      <c r="C3256" s="0" t="s">
        <v>17108</v>
      </c>
      <c r="E3256" s="1" t="s">
        <v>17108</v>
      </c>
      <c r="G3256" s="5" t="s">
        <v>17108</v>
      </c>
      <c r="H3256" s="5" t="s">
        <v>17109</v>
      </c>
      <c r="I3256" s="5"/>
      <c r="J3256" s="5"/>
      <c r="K3256" s="5"/>
      <c r="L3256" s="5"/>
      <c r="M3256" s="5"/>
      <c r="N3256" s="5"/>
      <c r="Q3256" s="0" t="s">
        <v>51</v>
      </c>
      <c r="R3256" s="0" t="s">
        <v>119</v>
      </c>
      <c r="S3256" s="0" t="n">
        <v>38</v>
      </c>
      <c r="T3256" s="0" t="n">
        <v>6201</v>
      </c>
      <c r="U3256" s="0" t="n">
        <v>6201</v>
      </c>
      <c r="V3256" s="0" t="n">
        <v>7490</v>
      </c>
      <c r="X3256" s="0" t="n">
        <v>0</v>
      </c>
      <c r="Y3256" s="0" t="s">
        <v>512</v>
      </c>
      <c r="AD3256" s="0" t="s">
        <v>16135</v>
      </c>
      <c r="AE3256" s="0" t="s">
        <v>17110</v>
      </c>
      <c r="AF3256" s="0" t="s">
        <v>56</v>
      </c>
      <c r="AG3256" s="0" t="s">
        <v>56</v>
      </c>
      <c r="AI3256" s="0" t="n">
        <v>375</v>
      </c>
      <c r="AJ3256" s="0" t="n">
        <v>2016</v>
      </c>
      <c r="AK3256" s="0" t="s">
        <v>56</v>
      </c>
      <c r="AL3256" s="0" t="s">
        <v>56</v>
      </c>
      <c r="AM3256" s="0" t="s">
        <v>56</v>
      </c>
      <c r="AN3256" s="0" t="s">
        <v>56</v>
      </c>
      <c r="AO3256" s="0" t="s">
        <v>70</v>
      </c>
      <c r="AP3256" s="0" t="s">
        <v>70</v>
      </c>
      <c r="AQ3256" s="0" t="s">
        <v>512</v>
      </c>
      <c r="AR3256" s="0" t="n">
        <v>0</v>
      </c>
      <c r="AS3256" s="0" t="n">
        <v>0</v>
      </c>
      <c r="AV3256" s="0" t="s">
        <v>836</v>
      </c>
    </row>
    <row r="3257" customFormat="false" ht="15" hidden="false" customHeight="false" outlineLevel="0" collapsed="false">
      <c r="A3257" s="0" t="s">
        <v>17111</v>
      </c>
      <c r="B3257" s="0" t="s">
        <v>7898</v>
      </c>
      <c r="C3257" s="0" t="s">
        <v>17112</v>
      </c>
      <c r="E3257" s="1" t="s">
        <v>17112</v>
      </c>
      <c r="G3257" s="5" t="s">
        <v>17112</v>
      </c>
      <c r="H3257" s="5"/>
      <c r="I3257" s="5"/>
      <c r="J3257" s="5"/>
      <c r="K3257" s="5"/>
      <c r="L3257" s="5"/>
      <c r="M3257" s="5"/>
      <c r="N3257" s="5"/>
      <c r="O3257" s="0" t="s">
        <v>17113</v>
      </c>
      <c r="P3257" s="0" t="s">
        <v>17114</v>
      </c>
      <c r="Q3257" s="0" t="s">
        <v>51</v>
      </c>
      <c r="R3257" s="0" t="s">
        <v>52</v>
      </c>
      <c r="S3257" s="0" t="n">
        <v>750</v>
      </c>
      <c r="T3257" s="0" t="n">
        <v>2540</v>
      </c>
      <c r="U3257" s="0" t="n">
        <v>2540</v>
      </c>
      <c r="V3257" s="0" t="n">
        <v>2540</v>
      </c>
      <c r="X3257" s="0" t="n">
        <v>20</v>
      </c>
      <c r="Y3257" s="0" t="s">
        <v>67</v>
      </c>
      <c r="Z3257" s="0" t="s">
        <v>120</v>
      </c>
      <c r="AA3257" s="0" t="s">
        <v>120</v>
      </c>
      <c r="AB3257" s="0" t="s">
        <v>56</v>
      </c>
      <c r="AC3257" s="0" t="s">
        <v>120</v>
      </c>
      <c r="AD3257" s="0" t="s">
        <v>15573</v>
      </c>
      <c r="AE3257" s="0" t="s">
        <v>17115</v>
      </c>
      <c r="AF3257" s="0" t="s">
        <v>56</v>
      </c>
      <c r="AG3257" s="0" t="s">
        <v>56</v>
      </c>
      <c r="AI3257" s="0" t="n">
        <v>3.5</v>
      </c>
      <c r="AJ3257" s="0" t="n">
        <v>2016</v>
      </c>
      <c r="AK3257" s="0" t="s">
        <v>56</v>
      </c>
      <c r="AL3257" s="0" t="s">
        <v>56</v>
      </c>
      <c r="AM3257" s="0" t="s">
        <v>56</v>
      </c>
      <c r="AN3257" s="0" t="s">
        <v>56</v>
      </c>
      <c r="AO3257" s="0" t="s">
        <v>70</v>
      </c>
      <c r="AP3257" s="0" t="s">
        <v>70</v>
      </c>
      <c r="AQ3257" s="0" t="s">
        <v>67</v>
      </c>
      <c r="AR3257" s="0" t="n">
        <v>852</v>
      </c>
      <c r="AS3257" s="0" t="n">
        <v>3</v>
      </c>
      <c r="AT3257" s="0" t="s">
        <v>17116</v>
      </c>
      <c r="AV3257" s="0" t="s">
        <v>836</v>
      </c>
    </row>
    <row r="3258" customFormat="false" ht="15" hidden="false" customHeight="false" outlineLevel="0" collapsed="false">
      <c r="A3258" s="0" t="s">
        <v>17117</v>
      </c>
      <c r="B3258" s="0" t="s">
        <v>7898</v>
      </c>
      <c r="C3258" s="0" t="s">
        <v>17118</v>
      </c>
      <c r="E3258" s="1" t="s">
        <v>17118</v>
      </c>
      <c r="G3258" s="5" t="s">
        <v>17118</v>
      </c>
      <c r="H3258" s="5"/>
      <c r="I3258" s="5"/>
      <c r="J3258" s="5"/>
      <c r="K3258" s="5"/>
      <c r="L3258" s="5"/>
      <c r="M3258" s="5"/>
      <c r="N3258" s="5"/>
      <c r="Q3258" s="0" t="s">
        <v>51</v>
      </c>
      <c r="R3258" s="0" t="s">
        <v>126</v>
      </c>
      <c r="S3258" s="0" t="n">
        <v>1</v>
      </c>
      <c r="T3258" s="0" t="n">
        <v>4690</v>
      </c>
      <c r="U3258" s="0" t="n">
        <v>4690</v>
      </c>
      <c r="V3258" s="0" t="n">
        <v>8621</v>
      </c>
      <c r="X3258" s="0" t="n">
        <v>0</v>
      </c>
      <c r="Y3258" s="0" t="s">
        <v>512</v>
      </c>
      <c r="AD3258" s="0" t="s">
        <v>17119</v>
      </c>
      <c r="AE3258" s="0" t="s">
        <v>17120</v>
      </c>
      <c r="AF3258" s="0" t="s">
        <v>56</v>
      </c>
      <c r="AG3258" s="0" t="s">
        <v>56</v>
      </c>
      <c r="AI3258" s="0" t="n">
        <v>35</v>
      </c>
      <c r="AJ3258" s="0" t="n">
        <v>2016</v>
      </c>
      <c r="AK3258" s="0" t="s">
        <v>56</v>
      </c>
      <c r="AL3258" s="0" t="s">
        <v>56</v>
      </c>
      <c r="AM3258" s="0" t="s">
        <v>56</v>
      </c>
      <c r="AN3258" s="0" t="s">
        <v>56</v>
      </c>
      <c r="AO3258" s="0" t="s">
        <v>70</v>
      </c>
      <c r="AP3258" s="0" t="s">
        <v>70</v>
      </c>
      <c r="AQ3258" s="0" t="s">
        <v>512</v>
      </c>
      <c r="AR3258" s="0" t="n">
        <v>0</v>
      </c>
      <c r="AS3258" s="0" t="n">
        <v>0</v>
      </c>
    </row>
    <row r="3259" customFormat="false" ht="15" hidden="false" customHeight="false" outlineLevel="0" collapsed="false">
      <c r="A3259" s="0" t="s">
        <v>17121</v>
      </c>
      <c r="B3259" s="0" t="s">
        <v>7898</v>
      </c>
      <c r="C3259" s="0" t="s">
        <v>17122</v>
      </c>
      <c r="E3259" s="1" t="s">
        <v>17122</v>
      </c>
      <c r="G3259" s="5" t="s">
        <v>17122</v>
      </c>
      <c r="H3259" s="5"/>
      <c r="I3259" s="5"/>
      <c r="J3259" s="5"/>
      <c r="K3259" s="5"/>
      <c r="L3259" s="5"/>
      <c r="M3259" s="5"/>
      <c r="N3259" s="5"/>
      <c r="Q3259" s="0" t="s">
        <v>51</v>
      </c>
      <c r="R3259" s="0" t="s">
        <v>539</v>
      </c>
      <c r="S3259" s="0" t="n">
        <v>0</v>
      </c>
      <c r="T3259" s="0" t="n">
        <v>8690</v>
      </c>
      <c r="U3259" s="0" t="n">
        <v>8690</v>
      </c>
      <c r="X3259" s="0" t="n">
        <v>0</v>
      </c>
      <c r="Y3259" s="0" t="s">
        <v>512</v>
      </c>
      <c r="AD3259" s="0" t="s">
        <v>16242</v>
      </c>
      <c r="AE3259" s="0" t="s">
        <v>17123</v>
      </c>
      <c r="AF3259" s="0" t="s">
        <v>56</v>
      </c>
      <c r="AG3259" s="0" t="s">
        <v>56</v>
      </c>
      <c r="AI3259" s="0" t="n">
        <v>1</v>
      </c>
      <c r="AJ3259" s="0" t="n">
        <v>2016</v>
      </c>
      <c r="AK3259" s="0" t="s">
        <v>56</v>
      </c>
      <c r="AL3259" s="0" t="s">
        <v>56</v>
      </c>
      <c r="AM3259" s="0" t="s">
        <v>56</v>
      </c>
      <c r="AN3259" s="0" t="s">
        <v>56</v>
      </c>
      <c r="AO3259" s="0" t="s">
        <v>70</v>
      </c>
      <c r="AP3259" s="0" t="s">
        <v>70</v>
      </c>
      <c r="AQ3259" s="0" t="s">
        <v>512</v>
      </c>
      <c r="AR3259" s="0" t="n">
        <v>0</v>
      </c>
      <c r="AS3259" s="0" t="n">
        <v>0</v>
      </c>
    </row>
    <row r="3260" customFormat="false" ht="15" hidden="false" customHeight="false" outlineLevel="0" collapsed="false">
      <c r="A3260" s="0" t="s">
        <v>17124</v>
      </c>
      <c r="B3260" s="0" t="s">
        <v>7898</v>
      </c>
      <c r="C3260" s="0" t="s">
        <v>17125</v>
      </c>
      <c r="E3260" s="1" t="s">
        <v>17125</v>
      </c>
      <c r="G3260" s="5" t="s">
        <v>17125</v>
      </c>
      <c r="H3260" s="5"/>
      <c r="I3260" s="5"/>
      <c r="J3260" s="5"/>
      <c r="K3260" s="5"/>
      <c r="L3260" s="5"/>
      <c r="M3260" s="5"/>
      <c r="N3260" s="5" t="s">
        <v>10887</v>
      </c>
      <c r="O3260" s="0" t="s">
        <v>17125</v>
      </c>
      <c r="P3260" s="0" t="s">
        <v>17126</v>
      </c>
      <c r="Q3260" s="0" t="s">
        <v>51</v>
      </c>
      <c r="R3260" s="0" t="s">
        <v>52</v>
      </c>
      <c r="S3260" s="0" t="n">
        <v>9.39</v>
      </c>
      <c r="T3260" s="0" t="n">
        <v>2434</v>
      </c>
      <c r="U3260" s="0" t="n">
        <v>2434</v>
      </c>
      <c r="V3260" s="0" t="n">
        <v>2313</v>
      </c>
      <c r="X3260" s="0" t="n">
        <v>277</v>
      </c>
      <c r="Y3260" s="0" t="s">
        <v>53</v>
      </c>
      <c r="Z3260" s="0" t="n">
        <v>2434</v>
      </c>
      <c r="AA3260" s="0" t="s">
        <v>54</v>
      </c>
      <c r="AB3260" s="0" t="s">
        <v>54</v>
      </c>
      <c r="AC3260" s="0" t="n">
        <v>40.7</v>
      </c>
      <c r="AD3260" s="0" t="s">
        <v>17127</v>
      </c>
      <c r="AG3260" s="6" t="n">
        <v>42735</v>
      </c>
      <c r="AH3260" s="0" t="n">
        <v>3.412</v>
      </c>
      <c r="AI3260" s="0" t="n">
        <v>3.597</v>
      </c>
      <c r="AJ3260" s="6" t="n">
        <v>42735</v>
      </c>
      <c r="AK3260" s="0" t="n">
        <v>40.7</v>
      </c>
      <c r="AL3260" s="6" t="n">
        <v>42735</v>
      </c>
      <c r="AM3260" s="0" t="n">
        <v>26.467</v>
      </c>
      <c r="AN3260" s="0" t="n">
        <v>27.899</v>
      </c>
      <c r="AO3260" s="0" t="n">
        <v>24.897</v>
      </c>
      <c r="AP3260" s="0" t="n">
        <v>27.819</v>
      </c>
      <c r="AQ3260" s="0" t="s">
        <v>831</v>
      </c>
      <c r="AR3260" s="0" t="s">
        <v>58</v>
      </c>
      <c r="AS3260" s="0" t="s">
        <v>53</v>
      </c>
      <c r="AT3260" s="0" t="n">
        <v>114</v>
      </c>
      <c r="AU3260" s="0" t="n">
        <v>122</v>
      </c>
      <c r="AV3260" s="0" t="s">
        <v>836</v>
      </c>
      <c r="AX3260" s="0" t="s">
        <v>836</v>
      </c>
      <c r="AY3260" s="0" t="s">
        <v>17128</v>
      </c>
    </row>
    <row r="3261" customFormat="false" ht="15" hidden="false" customHeight="false" outlineLevel="0" collapsed="false">
      <c r="A3261" s="0" t="s">
        <v>17129</v>
      </c>
      <c r="B3261" s="0" t="s">
        <v>7898</v>
      </c>
      <c r="C3261" s="0" t="s">
        <v>17130</v>
      </c>
      <c r="E3261" s="1" t="s">
        <v>17130</v>
      </c>
      <c r="G3261" s="5" t="s">
        <v>17130</v>
      </c>
      <c r="H3261" s="5"/>
      <c r="I3261" s="5"/>
      <c r="J3261" s="5"/>
      <c r="K3261" s="5"/>
      <c r="L3261" s="5"/>
      <c r="M3261" s="5"/>
      <c r="N3261" s="5"/>
      <c r="O3261" s="0" t="s">
        <v>17130</v>
      </c>
      <c r="P3261" s="0" t="s">
        <v>17131</v>
      </c>
      <c r="Q3261" s="0" t="s">
        <v>51</v>
      </c>
      <c r="R3261" s="0" t="s">
        <v>52</v>
      </c>
      <c r="S3261" s="0" t="n">
        <v>1.543</v>
      </c>
      <c r="T3261" s="0" t="n">
        <v>2670</v>
      </c>
      <c r="U3261" s="0" t="n">
        <v>2670</v>
      </c>
      <c r="V3261" s="0" t="n">
        <v>1812</v>
      </c>
      <c r="X3261" s="0" t="n">
        <v>387</v>
      </c>
      <c r="Y3261" s="0" t="s">
        <v>53</v>
      </c>
      <c r="Z3261" s="0" t="n">
        <v>2670</v>
      </c>
      <c r="AA3261" s="0" t="s">
        <v>54</v>
      </c>
      <c r="AB3261" s="0" t="s">
        <v>54</v>
      </c>
      <c r="AC3261" s="0" t="n">
        <v>6.1</v>
      </c>
      <c r="AD3261" s="0" t="s">
        <v>16940</v>
      </c>
      <c r="AG3261" s="6" t="n">
        <v>42735</v>
      </c>
      <c r="AH3261" s="0" t="n">
        <v>14</v>
      </c>
      <c r="AI3261" s="0" t="n">
        <v>15</v>
      </c>
      <c r="AJ3261" s="6" t="n">
        <v>42735</v>
      </c>
      <c r="AK3261" s="0" t="n">
        <v>6.1</v>
      </c>
      <c r="AL3261" s="6" t="n">
        <v>42735</v>
      </c>
      <c r="AM3261" s="0" t="n">
        <v>1.685</v>
      </c>
      <c r="AN3261" s="0" t="n">
        <v>1.776</v>
      </c>
      <c r="AO3261" s="0" t="n">
        <v>353</v>
      </c>
      <c r="AP3261" s="0" t="n">
        <v>395</v>
      </c>
      <c r="AQ3261" s="0" t="s">
        <v>831</v>
      </c>
      <c r="AR3261" s="0" t="s">
        <v>58</v>
      </c>
      <c r="AS3261" s="0" t="s">
        <v>53</v>
      </c>
      <c r="AT3261" s="0" t="n">
        <v>141</v>
      </c>
      <c r="AU3261" s="0" t="n">
        <v>141</v>
      </c>
      <c r="AX3261" s="0" t="s">
        <v>836</v>
      </c>
    </row>
    <row r="3262" customFormat="false" ht="15" hidden="false" customHeight="false" outlineLevel="0" collapsed="false">
      <c r="A3262" s="0" t="s">
        <v>17132</v>
      </c>
      <c r="B3262" s="0" t="s">
        <v>7898</v>
      </c>
      <c r="C3262" s="0" t="s">
        <v>17133</v>
      </c>
      <c r="E3262" s="1" t="s">
        <v>17133</v>
      </c>
      <c r="G3262" s="5" t="s">
        <v>17133</v>
      </c>
      <c r="H3262" s="5"/>
      <c r="I3262" s="5"/>
      <c r="J3262" s="5"/>
      <c r="K3262" s="5"/>
      <c r="L3262" s="5"/>
      <c r="M3262" s="5"/>
      <c r="N3262" s="5"/>
      <c r="O3262" s="0" t="s">
        <v>17133</v>
      </c>
      <c r="P3262" s="0" t="s">
        <v>17134</v>
      </c>
      <c r="Q3262" s="0" t="s">
        <v>51</v>
      </c>
      <c r="R3262" s="0" t="s">
        <v>52</v>
      </c>
      <c r="S3262" s="0" t="n">
        <v>10.771</v>
      </c>
      <c r="T3262" s="0" t="n">
        <v>7490</v>
      </c>
      <c r="U3262" s="0" t="n">
        <v>7490</v>
      </c>
      <c r="V3262" s="0" t="n">
        <v>2620</v>
      </c>
      <c r="W3262" s="0" t="s">
        <v>17135</v>
      </c>
      <c r="X3262" s="0" t="n">
        <v>1.044</v>
      </c>
      <c r="Y3262" s="0" t="s">
        <v>53</v>
      </c>
      <c r="Z3262" s="0" t="n">
        <v>7490</v>
      </c>
      <c r="AA3262" s="0" t="s">
        <v>54</v>
      </c>
      <c r="AB3262" s="0" t="s">
        <v>54</v>
      </c>
      <c r="AC3262" s="0" t="n">
        <v>37.6</v>
      </c>
      <c r="AD3262" s="0" t="s">
        <v>17136</v>
      </c>
      <c r="AG3262" s="6" t="n">
        <v>42735</v>
      </c>
      <c r="AH3262" s="0" t="n">
        <v>-475</v>
      </c>
      <c r="AI3262" s="0" t="n">
        <v>-501</v>
      </c>
      <c r="AJ3262" s="6" t="n">
        <v>42735</v>
      </c>
      <c r="AK3262" s="0" t="n">
        <v>37.6</v>
      </c>
      <c r="AL3262" s="6" t="n">
        <v>42735</v>
      </c>
      <c r="AM3262" s="0" t="n">
        <v>17.214</v>
      </c>
      <c r="AN3262" s="0" t="n">
        <v>18.145</v>
      </c>
      <c r="AO3262" s="0" t="n">
        <v>6.639</v>
      </c>
      <c r="AP3262" s="0" t="n">
        <v>7.419</v>
      </c>
      <c r="AQ3262" s="0" t="s">
        <v>831</v>
      </c>
      <c r="AR3262" s="0" t="s">
        <v>58</v>
      </c>
      <c r="AS3262" s="0" t="s">
        <v>53</v>
      </c>
      <c r="AT3262" s="0" t="n">
        <v>783</v>
      </c>
      <c r="AU3262" s="0" t="n">
        <v>801</v>
      </c>
      <c r="AV3262" s="0" t="s">
        <v>836</v>
      </c>
      <c r="AW3262" s="0" t="s">
        <v>17137</v>
      </c>
      <c r="AX3262" s="0" t="s">
        <v>836</v>
      </c>
      <c r="AY3262" s="0" t="s">
        <v>17137</v>
      </c>
    </row>
    <row r="3263" customFormat="false" ht="15" hidden="false" customHeight="false" outlineLevel="0" collapsed="false">
      <c r="A3263" s="0" t="s">
        <v>17138</v>
      </c>
      <c r="B3263" s="0" t="s">
        <v>7898</v>
      </c>
      <c r="C3263" s="0" t="s">
        <v>17139</v>
      </c>
      <c r="E3263" s="1" t="s">
        <v>17139</v>
      </c>
      <c r="G3263" s="5" t="s">
        <v>17139</v>
      </c>
      <c r="H3263" s="5"/>
      <c r="I3263" s="5"/>
      <c r="J3263" s="5"/>
      <c r="K3263" s="5"/>
      <c r="L3263" s="5"/>
      <c r="M3263" s="5"/>
      <c r="N3263" s="5"/>
      <c r="O3263" s="0" t="s">
        <v>17139</v>
      </c>
      <c r="P3263" s="0" t="s">
        <v>17140</v>
      </c>
      <c r="Q3263" s="0" t="s">
        <v>51</v>
      </c>
      <c r="R3263" s="0" t="s">
        <v>52</v>
      </c>
      <c r="S3263" s="0" t="n">
        <v>2.412</v>
      </c>
      <c r="T3263" s="0" t="n">
        <v>3030</v>
      </c>
      <c r="U3263" s="0" t="n">
        <v>3030</v>
      </c>
      <c r="V3263" s="0" t="n">
        <v>2651</v>
      </c>
      <c r="X3263" s="0" t="n">
        <v>228</v>
      </c>
      <c r="Y3263" s="0" t="s">
        <v>53</v>
      </c>
      <c r="Z3263" s="0" t="n">
        <v>3030</v>
      </c>
      <c r="AA3263" s="0" t="s">
        <v>54</v>
      </c>
      <c r="AB3263" s="0" t="s">
        <v>54</v>
      </c>
      <c r="AC3263" s="0" t="n">
        <v>10.497</v>
      </c>
      <c r="AD3263" s="0" t="s">
        <v>17141</v>
      </c>
      <c r="AG3263" s="6" t="n">
        <v>42644</v>
      </c>
      <c r="AH3263" s="0" t="n">
        <v>114</v>
      </c>
      <c r="AI3263" s="0" t="n">
        <v>127</v>
      </c>
      <c r="AJ3263" s="6" t="n">
        <v>42644</v>
      </c>
      <c r="AK3263" s="0" t="n">
        <v>10.497</v>
      </c>
      <c r="AL3263" s="6" t="n">
        <v>42644</v>
      </c>
      <c r="AM3263" s="0" t="n">
        <v>2.692</v>
      </c>
      <c r="AN3263" s="0" t="n">
        <v>3.005</v>
      </c>
      <c r="AO3263" s="0" t="n">
        <v>1.996</v>
      </c>
      <c r="AP3263" s="0" t="n">
        <v>2.23</v>
      </c>
      <c r="AQ3263" s="0" t="s">
        <v>831</v>
      </c>
      <c r="AR3263" s="0" t="s">
        <v>58</v>
      </c>
      <c r="AS3263" s="0" t="s">
        <v>53</v>
      </c>
      <c r="AT3263" s="0" t="n">
        <v>136</v>
      </c>
      <c r="AU3263" s="0" t="n">
        <v>135</v>
      </c>
      <c r="AX3263" s="0" t="s">
        <v>836</v>
      </c>
      <c r="AY3263" s="0" t="s">
        <v>17142</v>
      </c>
    </row>
    <row r="3264" customFormat="false" ht="15" hidden="false" customHeight="false" outlineLevel="0" collapsed="false">
      <c r="A3264" s="0" t="s">
        <v>17143</v>
      </c>
      <c r="B3264" s="0" t="s">
        <v>7898</v>
      </c>
      <c r="C3264" s="0" t="s">
        <v>17144</v>
      </c>
      <c r="E3264" s="1" t="s">
        <v>17144</v>
      </c>
      <c r="G3264" s="5" t="s">
        <v>17144</v>
      </c>
      <c r="H3264" s="5"/>
      <c r="I3264" s="5"/>
      <c r="J3264" s="5"/>
      <c r="K3264" s="5"/>
      <c r="L3264" s="5"/>
      <c r="M3264" s="5"/>
      <c r="N3264" s="5"/>
      <c r="O3264" s="0" t="s">
        <v>17144</v>
      </c>
      <c r="P3264" s="0" t="s">
        <v>17145</v>
      </c>
      <c r="Q3264" s="0" t="s">
        <v>51</v>
      </c>
      <c r="R3264" s="0" t="s">
        <v>52</v>
      </c>
      <c r="S3264" s="0" t="n">
        <v>633</v>
      </c>
      <c r="T3264" s="0" t="n">
        <v>3030</v>
      </c>
      <c r="U3264" s="0" t="n">
        <v>3030</v>
      </c>
      <c r="V3264" s="0" t="n">
        <v>2620</v>
      </c>
      <c r="W3264" s="0" t="s">
        <v>17146</v>
      </c>
      <c r="X3264" s="0" t="n">
        <v>32</v>
      </c>
      <c r="Y3264" s="0" t="s">
        <v>53</v>
      </c>
      <c r="Z3264" s="0" t="n">
        <v>3030</v>
      </c>
      <c r="AA3264" s="0" t="s">
        <v>54</v>
      </c>
      <c r="AB3264" s="0" t="s">
        <v>54</v>
      </c>
      <c r="AC3264" s="0" t="n">
        <v>2.304</v>
      </c>
      <c r="AD3264" s="0" t="s">
        <v>17141</v>
      </c>
      <c r="AG3264" s="6" t="n">
        <v>42735</v>
      </c>
      <c r="AH3264" s="0" t="n">
        <v>46</v>
      </c>
      <c r="AI3264" s="0" t="n">
        <v>48</v>
      </c>
      <c r="AJ3264" s="6" t="n">
        <v>42735</v>
      </c>
      <c r="AK3264" s="0" t="n">
        <v>2.304</v>
      </c>
      <c r="AL3264" s="6" t="n">
        <v>42735</v>
      </c>
      <c r="AM3264" s="0" t="n">
        <v>573</v>
      </c>
      <c r="AN3264" s="0" t="n">
        <v>604</v>
      </c>
      <c r="AO3264" s="0" t="n">
        <v>577</v>
      </c>
      <c r="AP3264" s="0" t="n">
        <v>645</v>
      </c>
      <c r="AQ3264" s="0" t="s">
        <v>674</v>
      </c>
      <c r="AR3264" s="0" t="s">
        <v>58</v>
      </c>
      <c r="AS3264" s="0" t="s">
        <v>53</v>
      </c>
      <c r="AT3264" s="0" t="n">
        <v>25</v>
      </c>
      <c r="AU3264" s="0" t="n">
        <v>24</v>
      </c>
      <c r="AV3264" s="0" t="s">
        <v>836</v>
      </c>
      <c r="AX3264" s="0" t="s">
        <v>836</v>
      </c>
      <c r="AY3264" s="0" t="s">
        <v>17147</v>
      </c>
    </row>
    <row r="3265" customFormat="false" ht="15" hidden="false" customHeight="false" outlineLevel="0" collapsed="false">
      <c r="A3265" s="0" t="s">
        <v>17148</v>
      </c>
      <c r="B3265" s="0" t="s">
        <v>7898</v>
      </c>
      <c r="C3265" s="0" t="s">
        <v>17149</v>
      </c>
      <c r="E3265" s="1" t="s">
        <v>17149</v>
      </c>
      <c r="G3265" s="5" t="s">
        <v>17149</v>
      </c>
      <c r="H3265" s="5" t="s">
        <v>17150</v>
      </c>
      <c r="I3265" s="5"/>
      <c r="J3265" s="5"/>
      <c r="K3265" s="5"/>
      <c r="L3265" s="5"/>
      <c r="M3265" s="5"/>
      <c r="N3265" s="5"/>
      <c r="O3265" s="0" t="s">
        <v>17149</v>
      </c>
      <c r="P3265" s="0" t="s">
        <v>17151</v>
      </c>
      <c r="Q3265" s="0" t="s">
        <v>51</v>
      </c>
      <c r="R3265" s="0" t="s">
        <v>52</v>
      </c>
      <c r="S3265" s="0" t="n">
        <v>764</v>
      </c>
      <c r="T3265" s="0" t="n">
        <v>2660</v>
      </c>
      <c r="U3265" s="0" t="n">
        <v>2660</v>
      </c>
      <c r="V3265" s="0" t="n">
        <v>3250</v>
      </c>
      <c r="X3265" s="0" t="n">
        <v>75</v>
      </c>
      <c r="Y3265" s="0" t="s">
        <v>53</v>
      </c>
      <c r="Z3265" s="0" t="n">
        <v>2660</v>
      </c>
      <c r="AA3265" s="0" t="s">
        <v>54</v>
      </c>
      <c r="AB3265" s="0" t="s">
        <v>54</v>
      </c>
      <c r="AC3265" s="0" t="n">
        <v>3.3</v>
      </c>
      <c r="AD3265" s="0" t="s">
        <v>17152</v>
      </c>
      <c r="AG3265" s="6" t="n">
        <v>42735</v>
      </c>
      <c r="AH3265" s="0" t="n">
        <v>14</v>
      </c>
      <c r="AI3265" s="0" t="n">
        <v>15</v>
      </c>
      <c r="AJ3265" s="6" t="n">
        <v>42735</v>
      </c>
      <c r="AK3265" s="0" t="n">
        <v>3.3</v>
      </c>
      <c r="AL3265" s="6" t="n">
        <v>42735</v>
      </c>
      <c r="AM3265" s="0" t="n">
        <v>1.261</v>
      </c>
      <c r="AN3265" s="0" t="n">
        <v>1.329</v>
      </c>
      <c r="AO3265" s="0" t="n">
        <v>1.277</v>
      </c>
      <c r="AP3265" s="0" t="n">
        <v>1.426</v>
      </c>
      <c r="AQ3265" s="0" t="s">
        <v>674</v>
      </c>
      <c r="AR3265" s="0" t="s">
        <v>58</v>
      </c>
      <c r="AS3265" s="0" t="s">
        <v>53</v>
      </c>
      <c r="AT3265" s="0" t="n">
        <v>38</v>
      </c>
      <c r="AU3265" s="0" t="n">
        <v>39</v>
      </c>
      <c r="AX3265" s="0" t="s">
        <v>836</v>
      </c>
      <c r="AY3265" s="0" t="s">
        <v>17153</v>
      </c>
    </row>
    <row r="3266" customFormat="false" ht="15" hidden="false" customHeight="false" outlineLevel="0" collapsed="false">
      <c r="A3266" s="0" t="s">
        <v>17154</v>
      </c>
      <c r="B3266" s="0" t="s">
        <v>7898</v>
      </c>
      <c r="C3266" s="0" t="s">
        <v>17155</v>
      </c>
      <c r="E3266" s="1" t="s">
        <v>17155</v>
      </c>
      <c r="G3266" s="5" t="s">
        <v>17155</v>
      </c>
      <c r="H3266" s="5" t="s">
        <v>17156</v>
      </c>
      <c r="I3266" s="5"/>
      <c r="J3266" s="5"/>
      <c r="K3266" s="5"/>
      <c r="L3266" s="5"/>
      <c r="M3266" s="5"/>
      <c r="N3266" s="5"/>
      <c r="O3266" s="0" t="s">
        <v>17155</v>
      </c>
      <c r="P3266" s="0" t="s">
        <v>17157</v>
      </c>
      <c r="Q3266" s="0" t="s">
        <v>51</v>
      </c>
      <c r="R3266" s="0" t="s">
        <v>52</v>
      </c>
      <c r="S3266" s="0" t="n">
        <v>7.515</v>
      </c>
      <c r="T3266" s="0" t="n">
        <v>8690</v>
      </c>
      <c r="U3266" s="0" t="n">
        <v>8690</v>
      </c>
      <c r="W3266" s="0" t="s">
        <v>17158</v>
      </c>
      <c r="X3266" s="0" t="n">
        <v>2.469</v>
      </c>
      <c r="Y3266" s="0" t="s">
        <v>53</v>
      </c>
      <c r="Z3266" s="0" t="n">
        <v>8690</v>
      </c>
      <c r="AA3266" s="0" t="s">
        <v>54</v>
      </c>
      <c r="AB3266" s="0" t="s">
        <v>54</v>
      </c>
      <c r="AC3266" s="0" t="n">
        <v>43</v>
      </c>
      <c r="AD3266" s="0" t="s">
        <v>15573</v>
      </c>
      <c r="AG3266" s="6" t="n">
        <v>42735</v>
      </c>
      <c r="AH3266" s="0" t="n">
        <v>612</v>
      </c>
      <c r="AI3266" s="0" t="n">
        <v>645</v>
      </c>
      <c r="AJ3266" s="6" t="n">
        <v>42735</v>
      </c>
      <c r="AK3266" s="0" t="n">
        <v>43</v>
      </c>
      <c r="AL3266" s="6" t="n">
        <v>42735</v>
      </c>
      <c r="AM3266" s="0" t="n">
        <v>9.582</v>
      </c>
      <c r="AN3266" s="0" t="n">
        <v>10.1</v>
      </c>
      <c r="AO3266" s="0" t="n">
        <v>13.476</v>
      </c>
      <c r="AP3266" s="0" t="n">
        <v>15.058</v>
      </c>
      <c r="AQ3266" s="0" t="s">
        <v>831</v>
      </c>
      <c r="AR3266" s="0" t="s">
        <v>58</v>
      </c>
      <c r="AS3266" s="0" t="s">
        <v>53</v>
      </c>
      <c r="AT3266" s="0" t="n">
        <v>317</v>
      </c>
      <c r="AU3266" s="0" t="n">
        <v>329</v>
      </c>
      <c r="AX3266" s="0" t="s">
        <v>836</v>
      </c>
    </row>
    <row r="3267" customFormat="false" ht="15" hidden="false" customHeight="false" outlineLevel="0" collapsed="false">
      <c r="A3267" s="0" t="s">
        <v>17159</v>
      </c>
      <c r="B3267" s="0" t="s">
        <v>7898</v>
      </c>
      <c r="C3267" s="0" t="s">
        <v>17160</v>
      </c>
      <c r="E3267" s="1" t="s">
        <v>17160</v>
      </c>
      <c r="G3267" s="5" t="s">
        <v>17160</v>
      </c>
      <c r="H3267" s="5"/>
      <c r="I3267" s="5"/>
      <c r="J3267" s="5"/>
      <c r="K3267" s="5"/>
      <c r="L3267" s="5"/>
      <c r="M3267" s="5"/>
      <c r="N3267" s="5"/>
      <c r="O3267" s="0" t="s">
        <v>17160</v>
      </c>
      <c r="P3267" s="0" t="s">
        <v>17161</v>
      </c>
      <c r="Q3267" s="0" t="s">
        <v>51</v>
      </c>
      <c r="R3267" s="0" t="s">
        <v>52</v>
      </c>
      <c r="S3267" s="0" t="n">
        <v>1.387</v>
      </c>
      <c r="T3267" s="0" t="n">
        <v>2660</v>
      </c>
      <c r="U3267" s="0" t="n">
        <v>2660</v>
      </c>
      <c r="V3267" s="0" t="n">
        <v>2611</v>
      </c>
      <c r="W3267" s="0" t="s">
        <v>17162</v>
      </c>
      <c r="X3267" s="0" t="n">
        <v>93</v>
      </c>
      <c r="Y3267" s="0" t="s">
        <v>53</v>
      </c>
      <c r="Z3267" s="0" t="n">
        <v>2660</v>
      </c>
      <c r="AA3267" s="0" t="s">
        <v>54</v>
      </c>
      <c r="AB3267" s="0" t="s">
        <v>54</v>
      </c>
      <c r="AC3267" s="0" t="n">
        <v>9.4</v>
      </c>
      <c r="AD3267" s="0" t="s">
        <v>17163</v>
      </c>
      <c r="AG3267" s="6" t="n">
        <v>42734</v>
      </c>
      <c r="AH3267" s="0" t="n">
        <v>6</v>
      </c>
      <c r="AI3267" s="0" t="n">
        <v>6</v>
      </c>
      <c r="AJ3267" s="6" t="n">
        <v>42734</v>
      </c>
      <c r="AK3267" s="0" t="n">
        <v>9.4</v>
      </c>
      <c r="AL3267" s="6" t="n">
        <v>42734</v>
      </c>
      <c r="AM3267" s="0" t="n">
        <v>2.687</v>
      </c>
      <c r="AN3267" s="0" t="n">
        <v>2.833</v>
      </c>
      <c r="AO3267" s="0" t="n">
        <v>1.2</v>
      </c>
      <c r="AP3267" s="0" t="n">
        <v>1.341</v>
      </c>
      <c r="AQ3267" s="0" t="s">
        <v>831</v>
      </c>
      <c r="AR3267" s="0" t="s">
        <v>58</v>
      </c>
      <c r="AS3267" s="0" t="s">
        <v>53</v>
      </c>
      <c r="AT3267" s="0" t="n">
        <v>71</v>
      </c>
      <c r="AU3267" s="0" t="n">
        <v>77</v>
      </c>
      <c r="AV3267" s="0" t="s">
        <v>17164</v>
      </c>
      <c r="AX3267" s="0" t="s">
        <v>836</v>
      </c>
    </row>
    <row r="3268" customFormat="false" ht="15" hidden="false" customHeight="false" outlineLevel="0" collapsed="false">
      <c r="A3268" s="0" t="s">
        <v>17165</v>
      </c>
      <c r="B3268" s="0" t="s">
        <v>7898</v>
      </c>
      <c r="C3268" s="0" t="s">
        <v>17166</v>
      </c>
      <c r="E3268" s="1" t="s">
        <v>17166</v>
      </c>
      <c r="G3268" s="5" t="s">
        <v>17166</v>
      </c>
      <c r="H3268" s="5"/>
      <c r="I3268" s="5"/>
      <c r="J3268" s="5"/>
      <c r="K3268" s="5"/>
      <c r="L3268" s="5"/>
      <c r="M3268" s="5"/>
      <c r="N3268" s="5"/>
      <c r="O3268" s="0" t="s">
        <v>17166</v>
      </c>
      <c r="P3268" s="0" t="s">
        <v>17167</v>
      </c>
      <c r="Q3268" s="0" t="s">
        <v>51</v>
      </c>
      <c r="R3268" s="0" t="s">
        <v>52</v>
      </c>
      <c r="S3268" s="0" t="n">
        <v>113</v>
      </c>
      <c r="T3268" s="0" t="n">
        <v>6201</v>
      </c>
      <c r="U3268" s="0" t="n">
        <v>6201</v>
      </c>
      <c r="V3268" s="0" t="n">
        <v>8299</v>
      </c>
      <c r="X3268" s="0" t="n">
        <v>12</v>
      </c>
      <c r="Y3268" s="0" t="s">
        <v>53</v>
      </c>
      <c r="Z3268" s="0" t="n">
        <v>7490</v>
      </c>
      <c r="AA3268" s="0" t="s">
        <v>54</v>
      </c>
      <c r="AB3268" s="0" t="s">
        <v>54</v>
      </c>
      <c r="AC3268" s="0" t="n">
        <v>375</v>
      </c>
      <c r="AD3268" s="0" t="s">
        <v>16282</v>
      </c>
      <c r="AE3268" s="0" t="s">
        <v>17168</v>
      </c>
      <c r="AF3268" s="0" t="s">
        <v>56</v>
      </c>
      <c r="AG3268" s="0" t="s">
        <v>56</v>
      </c>
      <c r="AI3268" s="0" t="n">
        <v>375</v>
      </c>
      <c r="AJ3268" s="0" t="n">
        <v>2017</v>
      </c>
      <c r="AK3268" s="0" t="s">
        <v>56</v>
      </c>
      <c r="AL3268" s="0" t="s">
        <v>56</v>
      </c>
      <c r="AM3268" s="0" t="n">
        <v>119</v>
      </c>
      <c r="AN3268" s="0" t="n">
        <v>133</v>
      </c>
      <c r="AO3268" s="0" t="s">
        <v>674</v>
      </c>
      <c r="AP3268" s="0" t="s">
        <v>58</v>
      </c>
      <c r="AQ3268" s="0" t="s">
        <v>53</v>
      </c>
      <c r="AR3268" s="0" t="n">
        <v>13</v>
      </c>
      <c r="AS3268" s="0" t="n">
        <v>12</v>
      </c>
      <c r="AV3268" s="0" t="s">
        <v>836</v>
      </c>
    </row>
    <row r="3269" customFormat="false" ht="15" hidden="false" customHeight="false" outlineLevel="0" collapsed="false">
      <c r="A3269" s="0" t="s">
        <v>17169</v>
      </c>
      <c r="B3269" s="0" t="s">
        <v>7898</v>
      </c>
      <c r="C3269" s="0" t="s">
        <v>17170</v>
      </c>
      <c r="E3269" s="1" t="s">
        <v>17170</v>
      </c>
      <c r="G3269" s="5" t="s">
        <v>17170</v>
      </c>
      <c r="H3269" s="5"/>
      <c r="I3269" s="5"/>
      <c r="J3269" s="5"/>
      <c r="K3269" s="5"/>
      <c r="L3269" s="5"/>
      <c r="M3269" s="5"/>
      <c r="N3269" s="5"/>
      <c r="Q3269" s="0" t="s">
        <v>51</v>
      </c>
      <c r="R3269" s="0" t="s">
        <v>539</v>
      </c>
      <c r="S3269" s="0" t="n">
        <v>1</v>
      </c>
      <c r="T3269" s="0" t="n">
        <v>6910</v>
      </c>
      <c r="U3269" s="0" t="n">
        <v>6910</v>
      </c>
      <c r="V3269" s="0" t="n">
        <v>5829</v>
      </c>
      <c r="X3269" s="0" t="n">
        <v>0</v>
      </c>
      <c r="Y3269" s="0" t="s">
        <v>512</v>
      </c>
      <c r="AD3269" s="0" t="s">
        <v>17171</v>
      </c>
      <c r="AE3269" s="0" t="s">
        <v>17172</v>
      </c>
      <c r="AF3269" s="0" t="s">
        <v>56</v>
      </c>
      <c r="AG3269" s="0" t="s">
        <v>56</v>
      </c>
      <c r="AI3269" s="0" t="n">
        <v>1</v>
      </c>
      <c r="AJ3269" s="0" t="n">
        <v>2016</v>
      </c>
      <c r="AK3269" s="0" t="s">
        <v>56</v>
      </c>
      <c r="AL3269" s="0" t="s">
        <v>56</v>
      </c>
      <c r="AM3269" s="0" t="s">
        <v>56</v>
      </c>
      <c r="AN3269" s="0" t="s">
        <v>56</v>
      </c>
      <c r="AO3269" s="0" t="s">
        <v>70</v>
      </c>
      <c r="AP3269" s="0" t="s">
        <v>70</v>
      </c>
      <c r="AQ3269" s="0" t="s">
        <v>512</v>
      </c>
      <c r="AR3269" s="0" t="n">
        <v>0</v>
      </c>
      <c r="AS3269" s="0" t="n">
        <v>0</v>
      </c>
    </row>
    <row r="3270" customFormat="false" ht="15" hidden="false" customHeight="false" outlineLevel="0" collapsed="false">
      <c r="A3270" s="0" t="s">
        <v>17173</v>
      </c>
      <c r="B3270" s="0" t="s">
        <v>7898</v>
      </c>
      <c r="C3270" s="0" t="s">
        <v>17174</v>
      </c>
      <c r="E3270" s="1" t="s">
        <v>17174</v>
      </c>
      <c r="G3270" s="5" t="s">
        <v>17174</v>
      </c>
      <c r="H3270" s="5"/>
      <c r="I3270" s="5"/>
      <c r="J3270" s="5"/>
      <c r="K3270" s="5"/>
      <c r="L3270" s="5"/>
      <c r="M3270" s="5"/>
      <c r="N3270" s="5"/>
      <c r="O3270" s="0" t="s">
        <v>17174</v>
      </c>
      <c r="P3270" s="0" t="s">
        <v>17175</v>
      </c>
      <c r="Q3270" s="0" t="s">
        <v>51</v>
      </c>
      <c r="R3270" s="0" t="s">
        <v>52</v>
      </c>
      <c r="S3270" s="0" t="n">
        <v>91</v>
      </c>
      <c r="T3270" s="0" t="n">
        <v>2651</v>
      </c>
      <c r="U3270" s="0" t="n">
        <v>2651</v>
      </c>
      <c r="V3270" s="0" t="n">
        <v>2660</v>
      </c>
      <c r="X3270" s="0" t="n">
        <v>15</v>
      </c>
      <c r="Y3270" s="0" t="s">
        <v>53</v>
      </c>
      <c r="Z3270" s="0" t="n">
        <v>2651</v>
      </c>
      <c r="AA3270" s="0" t="s">
        <v>54</v>
      </c>
      <c r="AB3270" s="0" t="s">
        <v>54</v>
      </c>
      <c r="AC3270" s="0" t="n">
        <v>438</v>
      </c>
      <c r="AD3270" s="0" t="s">
        <v>16112</v>
      </c>
      <c r="AG3270" s="6" t="n">
        <v>42735</v>
      </c>
      <c r="AH3270" s="0" t="n">
        <v>-71</v>
      </c>
      <c r="AI3270" s="0" t="n">
        <v>-74</v>
      </c>
      <c r="AJ3270" s="6" t="n">
        <v>42735</v>
      </c>
      <c r="AK3270" s="0" t="n">
        <v>438</v>
      </c>
      <c r="AL3270" s="6" t="n">
        <v>42735</v>
      </c>
      <c r="AM3270" s="0" t="n">
        <v>131</v>
      </c>
      <c r="AN3270" s="0" t="n">
        <v>138</v>
      </c>
      <c r="AO3270" s="0" t="n">
        <v>374</v>
      </c>
      <c r="AP3270" s="0" t="n">
        <v>418</v>
      </c>
      <c r="AQ3270" s="0" t="s">
        <v>674</v>
      </c>
      <c r="AR3270" s="0" t="s">
        <v>58</v>
      </c>
      <c r="AS3270" s="0" t="s">
        <v>53</v>
      </c>
      <c r="AT3270" s="0" t="n">
        <v>14</v>
      </c>
      <c r="AU3270" s="0" t="n">
        <v>13</v>
      </c>
      <c r="AX3270" s="0" t="s">
        <v>836</v>
      </c>
    </row>
    <row r="3271" customFormat="false" ht="15" hidden="false" customHeight="false" outlineLevel="0" collapsed="false">
      <c r="A3271" s="0" t="s">
        <v>17176</v>
      </c>
      <c r="B3271" s="0" t="s">
        <v>7898</v>
      </c>
      <c r="C3271" s="0" t="s">
        <v>17177</v>
      </c>
      <c r="E3271" s="1" t="s">
        <v>17177</v>
      </c>
      <c r="G3271" s="5" t="s">
        <v>17177</v>
      </c>
      <c r="H3271" s="5"/>
      <c r="I3271" s="5"/>
      <c r="J3271" s="5"/>
      <c r="K3271" s="5"/>
      <c r="L3271" s="5"/>
      <c r="M3271" s="5"/>
      <c r="N3271" s="5"/>
      <c r="O3271" s="0" t="s">
        <v>17178</v>
      </c>
      <c r="P3271" s="0" t="s">
        <v>17179</v>
      </c>
      <c r="Q3271" s="0" t="s">
        <v>51</v>
      </c>
      <c r="R3271" s="0" t="s">
        <v>52</v>
      </c>
      <c r="S3271" s="0" t="n">
        <v>113</v>
      </c>
      <c r="T3271" s="0" t="n">
        <v>2611</v>
      </c>
      <c r="U3271" s="0" t="n">
        <v>2611</v>
      </c>
      <c r="V3271" s="0" t="n">
        <v>2611</v>
      </c>
      <c r="X3271" s="0" t="n">
        <v>4</v>
      </c>
      <c r="Y3271" s="0" t="s">
        <v>67</v>
      </c>
      <c r="Z3271" s="0" t="s">
        <v>120</v>
      </c>
      <c r="AA3271" s="0" t="s">
        <v>5442</v>
      </c>
      <c r="AB3271" s="0" t="s">
        <v>56</v>
      </c>
      <c r="AC3271" s="0" t="s">
        <v>120</v>
      </c>
      <c r="AD3271" s="0" t="s">
        <v>16439</v>
      </c>
      <c r="AE3271" s="0" t="s">
        <v>17180</v>
      </c>
      <c r="AF3271" s="0" t="s">
        <v>56</v>
      </c>
      <c r="AG3271" s="0" t="s">
        <v>56</v>
      </c>
      <c r="AI3271" s="0" t="n">
        <v>175</v>
      </c>
      <c r="AJ3271" s="0" t="n">
        <v>2016</v>
      </c>
      <c r="AK3271" s="0" t="s">
        <v>56</v>
      </c>
      <c r="AL3271" s="0" t="s">
        <v>56</v>
      </c>
      <c r="AM3271" s="0" t="s">
        <v>56</v>
      </c>
      <c r="AN3271" s="0" t="s">
        <v>56</v>
      </c>
      <c r="AO3271" s="0" t="s">
        <v>70</v>
      </c>
      <c r="AP3271" s="0" t="s">
        <v>70</v>
      </c>
      <c r="AQ3271" s="0" t="s">
        <v>67</v>
      </c>
      <c r="AR3271" s="0" t="n">
        <v>5</v>
      </c>
      <c r="AS3271" s="0" t="n">
        <v>2</v>
      </c>
      <c r="AT3271" s="0" t="s">
        <v>17181</v>
      </c>
      <c r="AV3271" s="0" t="s">
        <v>836</v>
      </c>
    </row>
    <row r="3272" customFormat="false" ht="15" hidden="false" customHeight="false" outlineLevel="0" collapsed="false">
      <c r="A3272" s="0" t="s">
        <v>17182</v>
      </c>
      <c r="B3272" s="0" t="s">
        <v>7898</v>
      </c>
      <c r="C3272" s="0" t="s">
        <v>17183</v>
      </c>
      <c r="E3272" s="1" t="s">
        <v>17183</v>
      </c>
      <c r="G3272" s="5" t="s">
        <v>17183</v>
      </c>
      <c r="H3272" s="5" t="s">
        <v>17184</v>
      </c>
      <c r="I3272" s="5"/>
      <c r="J3272" s="5"/>
      <c r="K3272" s="5"/>
      <c r="L3272" s="5"/>
      <c r="M3272" s="5"/>
      <c r="N3272" s="5"/>
      <c r="O3272" s="0" t="s">
        <v>17183</v>
      </c>
      <c r="P3272" s="0" t="s">
        <v>17185</v>
      </c>
      <c r="Q3272" s="0" t="s">
        <v>51</v>
      </c>
      <c r="R3272" s="0" t="s">
        <v>119</v>
      </c>
      <c r="S3272" s="0" t="n">
        <v>18</v>
      </c>
      <c r="T3272" s="0" t="n">
        <v>7211</v>
      </c>
      <c r="U3272" s="0" t="n">
        <v>7211</v>
      </c>
      <c r="V3272" s="0" t="n">
        <v>7220</v>
      </c>
      <c r="X3272" s="0" t="n">
        <v>9</v>
      </c>
      <c r="Y3272" s="0" t="s">
        <v>128</v>
      </c>
      <c r="Z3272" s="0" t="n">
        <v>7211</v>
      </c>
      <c r="AA3272" s="0" t="s">
        <v>54</v>
      </c>
      <c r="AB3272" s="0" t="s">
        <v>54</v>
      </c>
      <c r="AC3272" s="0" t="n">
        <v>35</v>
      </c>
      <c r="AD3272" s="0" t="s">
        <v>17186</v>
      </c>
      <c r="AE3272" s="0" t="s">
        <v>17187</v>
      </c>
      <c r="AF3272" s="0" t="s">
        <v>56</v>
      </c>
      <c r="AG3272" s="0" t="s">
        <v>56</v>
      </c>
      <c r="AI3272" s="0" t="n">
        <v>35</v>
      </c>
      <c r="AJ3272" s="0" t="n">
        <v>2016</v>
      </c>
      <c r="AK3272" s="0" t="s">
        <v>56</v>
      </c>
      <c r="AL3272" s="0" t="s">
        <v>56</v>
      </c>
      <c r="AM3272" s="0" t="s">
        <v>56</v>
      </c>
      <c r="AN3272" s="0" t="s">
        <v>56</v>
      </c>
      <c r="AO3272" s="0" t="s">
        <v>70</v>
      </c>
      <c r="AP3272" s="0" t="s">
        <v>70</v>
      </c>
      <c r="AQ3272" s="0" t="s">
        <v>128</v>
      </c>
      <c r="AR3272" s="0" t="n">
        <v>6</v>
      </c>
      <c r="AS3272" s="0" t="n">
        <v>5</v>
      </c>
      <c r="AV3272" s="0" t="s">
        <v>836</v>
      </c>
      <c r="AW3272" s="0" t="s">
        <v>17188</v>
      </c>
    </row>
    <row r="3273" customFormat="false" ht="15" hidden="false" customHeight="false" outlineLevel="0" collapsed="false">
      <c r="A3273" s="0" t="s">
        <v>17189</v>
      </c>
      <c r="B3273" s="0" t="s">
        <v>7898</v>
      </c>
      <c r="C3273" s="0" t="s">
        <v>17190</v>
      </c>
      <c r="E3273" s="1" t="s">
        <v>17190</v>
      </c>
      <c r="G3273" s="5" t="s">
        <v>17190</v>
      </c>
      <c r="H3273" s="5"/>
      <c r="I3273" s="5"/>
      <c r="J3273" s="5"/>
      <c r="K3273" s="5"/>
      <c r="L3273" s="5"/>
      <c r="M3273" s="5"/>
      <c r="N3273" s="5"/>
      <c r="Q3273" s="0" t="s">
        <v>51</v>
      </c>
      <c r="R3273" s="0" t="s">
        <v>119</v>
      </c>
      <c r="S3273" s="0" t="n">
        <v>1</v>
      </c>
      <c r="T3273" s="0" t="n">
        <v>7220</v>
      </c>
      <c r="U3273" s="0" t="n">
        <v>7220</v>
      </c>
      <c r="V3273" s="0" t="n">
        <v>7211</v>
      </c>
      <c r="X3273" s="0" t="n">
        <v>3</v>
      </c>
      <c r="Y3273" s="0" t="s">
        <v>512</v>
      </c>
      <c r="AD3273" s="0" t="s">
        <v>6914</v>
      </c>
      <c r="AE3273" s="0" t="s">
        <v>17191</v>
      </c>
      <c r="AF3273" s="0" t="s">
        <v>56</v>
      </c>
      <c r="AG3273" s="0" t="s">
        <v>56</v>
      </c>
      <c r="AI3273" s="0" t="n">
        <v>175</v>
      </c>
      <c r="AJ3273" s="0" t="n">
        <v>2016</v>
      </c>
      <c r="AK3273" s="0" t="s">
        <v>56</v>
      </c>
      <c r="AL3273" s="0" t="s">
        <v>56</v>
      </c>
      <c r="AM3273" s="0" t="s">
        <v>56</v>
      </c>
      <c r="AN3273" s="0" t="s">
        <v>56</v>
      </c>
      <c r="AO3273" s="0" t="s">
        <v>70</v>
      </c>
      <c r="AP3273" s="0" t="s">
        <v>70</v>
      </c>
      <c r="AQ3273" s="0" t="s">
        <v>512</v>
      </c>
      <c r="AR3273" s="0" t="n">
        <v>0</v>
      </c>
      <c r="AS3273" s="0" t="n">
        <v>1</v>
      </c>
    </row>
    <row r="3274" customFormat="false" ht="15" hidden="false" customHeight="false" outlineLevel="0" collapsed="false">
      <c r="A3274" s="0" t="s">
        <v>17192</v>
      </c>
      <c r="B3274" s="0" t="s">
        <v>7898</v>
      </c>
      <c r="C3274" s="0" t="s">
        <v>17193</v>
      </c>
      <c r="E3274" s="1" t="s">
        <v>17193</v>
      </c>
      <c r="G3274" s="5" t="s">
        <v>17193</v>
      </c>
      <c r="H3274" s="5" t="s">
        <v>17194</v>
      </c>
      <c r="I3274" s="5"/>
      <c r="J3274" s="5"/>
      <c r="K3274" s="5"/>
      <c r="L3274" s="5"/>
      <c r="M3274" s="5"/>
      <c r="N3274" s="5"/>
      <c r="Q3274" s="0" t="s">
        <v>51</v>
      </c>
      <c r="R3274" s="0" t="s">
        <v>126</v>
      </c>
      <c r="S3274" s="0" t="n">
        <v>0</v>
      </c>
      <c r="T3274" s="0" t="n">
        <v>3250</v>
      </c>
      <c r="U3274" s="0" t="n">
        <v>3250</v>
      </c>
      <c r="V3274" s="0" t="n">
        <v>4690</v>
      </c>
      <c r="X3274" s="0" t="n">
        <v>0</v>
      </c>
      <c r="Y3274" s="0" t="s">
        <v>512</v>
      </c>
      <c r="AD3274" s="0" t="s">
        <v>7905</v>
      </c>
      <c r="AE3274" s="0" t="s">
        <v>17195</v>
      </c>
      <c r="AF3274" s="0" t="s">
        <v>56</v>
      </c>
      <c r="AG3274" s="0" t="s">
        <v>56</v>
      </c>
      <c r="AI3274" s="0" t="n">
        <v>15</v>
      </c>
      <c r="AJ3274" s="0" t="n">
        <v>2016</v>
      </c>
      <c r="AK3274" s="0" t="s">
        <v>56</v>
      </c>
      <c r="AL3274" s="0" t="s">
        <v>56</v>
      </c>
      <c r="AM3274" s="0" t="s">
        <v>56</v>
      </c>
      <c r="AN3274" s="0" t="s">
        <v>56</v>
      </c>
      <c r="AO3274" s="0" t="s">
        <v>70</v>
      </c>
      <c r="AP3274" s="0" t="s">
        <v>70</v>
      </c>
      <c r="AQ3274" s="0" t="s">
        <v>512</v>
      </c>
      <c r="AR3274" s="0" t="n">
        <v>0</v>
      </c>
      <c r="AS3274" s="0" t="n">
        <v>0</v>
      </c>
    </row>
    <row r="3275" customFormat="false" ht="15" hidden="false" customHeight="false" outlineLevel="0" collapsed="false">
      <c r="A3275" s="0" t="s">
        <v>17196</v>
      </c>
      <c r="B3275" s="0" t="s">
        <v>7898</v>
      </c>
      <c r="C3275" s="0" t="s">
        <v>17197</v>
      </c>
      <c r="E3275" s="1" t="s">
        <v>17197</v>
      </c>
      <c r="G3275" s="5" t="s">
        <v>17197</v>
      </c>
      <c r="H3275" s="5" t="s">
        <v>17198</v>
      </c>
      <c r="I3275" s="5"/>
      <c r="J3275" s="5"/>
      <c r="K3275" s="5"/>
      <c r="L3275" s="5"/>
      <c r="M3275" s="5"/>
      <c r="N3275" s="5"/>
      <c r="O3275" s="0" t="s">
        <v>17199</v>
      </c>
      <c r="P3275" s="0" t="s">
        <v>17200</v>
      </c>
      <c r="Q3275" s="0" t="s">
        <v>51</v>
      </c>
      <c r="R3275" s="0" t="s">
        <v>539</v>
      </c>
      <c r="S3275" s="0" t="s">
        <v>56</v>
      </c>
      <c r="T3275" s="0" t="n">
        <v>4645</v>
      </c>
      <c r="U3275" s="0" t="n">
        <v>4645</v>
      </c>
      <c r="X3275" s="0" t="n">
        <v>1</v>
      </c>
      <c r="Y3275" s="0" t="s">
        <v>67</v>
      </c>
      <c r="AA3275" s="0" t="s">
        <v>1178</v>
      </c>
      <c r="AB3275" s="0" t="s">
        <v>56</v>
      </c>
      <c r="AD3275" s="0" t="s">
        <v>17201</v>
      </c>
      <c r="AE3275" s="0" t="s">
        <v>17202</v>
      </c>
      <c r="AF3275" s="0" t="s">
        <v>56</v>
      </c>
      <c r="AG3275" s="0" t="s">
        <v>56</v>
      </c>
      <c r="AI3275" s="0" t="s">
        <v>56</v>
      </c>
      <c r="AK3275" s="0" t="s">
        <v>56</v>
      </c>
      <c r="AL3275" s="0" t="s">
        <v>56</v>
      </c>
      <c r="AM3275" s="0" t="s">
        <v>56</v>
      </c>
      <c r="AN3275" s="0" t="s">
        <v>56</v>
      </c>
      <c r="AO3275" s="0" t="s">
        <v>70</v>
      </c>
      <c r="AP3275" s="0" t="s">
        <v>70</v>
      </c>
      <c r="AQ3275" s="0" t="s">
        <v>67</v>
      </c>
      <c r="AR3275" s="0" t="n">
        <v>2</v>
      </c>
      <c r="AS3275" s="0" t="n">
        <v>0</v>
      </c>
      <c r="AU3275" s="0" t="s">
        <v>15883</v>
      </c>
      <c r="AV3275" s="0" t="s">
        <v>836</v>
      </c>
    </row>
    <row r="3276" customFormat="false" ht="15" hidden="false" customHeight="false" outlineLevel="0" collapsed="false">
      <c r="A3276" s="0" t="s">
        <v>17203</v>
      </c>
      <c r="B3276" s="0" t="s">
        <v>7898</v>
      </c>
      <c r="C3276" s="0" t="s">
        <v>17204</v>
      </c>
      <c r="E3276" s="1" t="s">
        <v>17204</v>
      </c>
      <c r="G3276" s="5" t="s">
        <v>17204</v>
      </c>
      <c r="H3276" s="5"/>
      <c r="I3276" s="5"/>
      <c r="J3276" s="5"/>
      <c r="K3276" s="5"/>
      <c r="L3276" s="5"/>
      <c r="M3276" s="5"/>
      <c r="N3276" s="5"/>
      <c r="O3276" s="0" t="s">
        <v>17204</v>
      </c>
      <c r="P3276" s="0" t="s">
        <v>17205</v>
      </c>
      <c r="Q3276" s="0" t="s">
        <v>51</v>
      </c>
      <c r="R3276" s="0" t="s">
        <v>119</v>
      </c>
      <c r="S3276" s="0" t="n">
        <v>63</v>
      </c>
      <c r="T3276" s="0" t="n">
        <v>5829</v>
      </c>
      <c r="U3276" s="0" t="n">
        <v>5829</v>
      </c>
      <c r="V3276" s="0" t="n">
        <v>5911</v>
      </c>
      <c r="X3276" s="0" t="n">
        <v>1</v>
      </c>
      <c r="Y3276" s="0" t="s">
        <v>128</v>
      </c>
      <c r="Z3276" s="0" t="n">
        <v>5829</v>
      </c>
      <c r="AA3276" s="0" t="s">
        <v>54</v>
      </c>
      <c r="AB3276" s="0" t="s">
        <v>54</v>
      </c>
      <c r="AC3276" s="0" t="n">
        <v>175</v>
      </c>
      <c r="AD3276" s="0" t="s">
        <v>17206</v>
      </c>
      <c r="AE3276" s="0" t="s">
        <v>17207</v>
      </c>
      <c r="AF3276" s="0" t="s">
        <v>56</v>
      </c>
      <c r="AG3276" s="0" t="s">
        <v>56</v>
      </c>
      <c r="AI3276" s="0" t="n">
        <v>175</v>
      </c>
      <c r="AJ3276" s="0" t="n">
        <v>2016</v>
      </c>
      <c r="AK3276" s="0" t="s">
        <v>56</v>
      </c>
      <c r="AL3276" s="0" t="s">
        <v>56</v>
      </c>
      <c r="AM3276" s="0" t="s">
        <v>56</v>
      </c>
      <c r="AN3276" s="0" t="s">
        <v>56</v>
      </c>
      <c r="AO3276" s="0" t="s">
        <v>70</v>
      </c>
      <c r="AP3276" s="0" t="s">
        <v>70</v>
      </c>
      <c r="AQ3276" s="0" t="s">
        <v>128</v>
      </c>
      <c r="AR3276" s="0" t="n">
        <v>2</v>
      </c>
      <c r="AS3276" s="0" t="n">
        <v>1</v>
      </c>
      <c r="AV3276" s="0" t="s">
        <v>836</v>
      </c>
    </row>
    <row r="3277" customFormat="false" ht="15" hidden="false" customHeight="false" outlineLevel="0" collapsed="false">
      <c r="A3277" s="0" t="s">
        <v>17208</v>
      </c>
      <c r="B3277" s="0" t="s">
        <v>7898</v>
      </c>
      <c r="C3277" s="0" t="s">
        <v>17209</v>
      </c>
      <c r="E3277" s="1" t="s">
        <v>17209</v>
      </c>
      <c r="G3277" s="5" t="s">
        <v>17209</v>
      </c>
      <c r="H3277" s="5"/>
      <c r="I3277" s="5"/>
      <c r="J3277" s="5"/>
      <c r="K3277" s="5"/>
      <c r="L3277" s="5"/>
      <c r="M3277" s="5"/>
      <c r="N3277" s="5"/>
      <c r="Q3277" s="0" t="s">
        <v>51</v>
      </c>
      <c r="R3277" s="0" t="s">
        <v>119</v>
      </c>
      <c r="S3277" s="0" t="n">
        <v>18</v>
      </c>
      <c r="T3277" s="0" t="n">
        <v>7112</v>
      </c>
      <c r="U3277" s="0" t="n">
        <v>7112</v>
      </c>
      <c r="V3277" s="0" t="n">
        <v>2369</v>
      </c>
      <c r="X3277" s="0" t="n">
        <v>3</v>
      </c>
      <c r="Y3277" s="0" t="s">
        <v>53</v>
      </c>
      <c r="AD3277" s="0" t="s">
        <v>17210</v>
      </c>
      <c r="AE3277" s="0" t="s">
        <v>17211</v>
      </c>
      <c r="AF3277" s="0" t="s">
        <v>56</v>
      </c>
      <c r="AG3277" s="0" t="s">
        <v>56</v>
      </c>
      <c r="AI3277" s="0" t="n">
        <v>75</v>
      </c>
      <c r="AJ3277" s="0" t="n">
        <v>2016</v>
      </c>
      <c r="AK3277" s="0" t="s">
        <v>56</v>
      </c>
      <c r="AL3277" s="0" t="s">
        <v>56</v>
      </c>
      <c r="AM3277" s="0" t="s">
        <v>56</v>
      </c>
      <c r="AN3277" s="0" t="s">
        <v>56</v>
      </c>
      <c r="AO3277" s="0" t="s">
        <v>70</v>
      </c>
      <c r="AP3277" s="0" t="s">
        <v>70</v>
      </c>
      <c r="AQ3277" s="0" t="s">
        <v>53</v>
      </c>
      <c r="AR3277" s="0" t="n">
        <v>0</v>
      </c>
      <c r="AS3277" s="0" t="n">
        <v>0</v>
      </c>
      <c r="AT3277" s="0" t="s">
        <v>836</v>
      </c>
      <c r="AV3277" s="0" t="s">
        <v>836</v>
      </c>
    </row>
    <row r="3278" customFormat="false" ht="15" hidden="false" customHeight="false" outlineLevel="0" collapsed="false">
      <c r="A3278" s="0" t="s">
        <v>17212</v>
      </c>
      <c r="B3278" s="0" t="s">
        <v>7898</v>
      </c>
      <c r="C3278" s="0" t="s">
        <v>17213</v>
      </c>
      <c r="E3278" s="1" t="s">
        <v>17213</v>
      </c>
      <c r="G3278" s="5" t="s">
        <v>17213</v>
      </c>
      <c r="H3278" s="5"/>
      <c r="I3278" s="5"/>
      <c r="J3278" s="5"/>
      <c r="K3278" s="5"/>
      <c r="L3278" s="5"/>
      <c r="M3278" s="5"/>
      <c r="N3278" s="5"/>
      <c r="Q3278" s="0" t="s">
        <v>51</v>
      </c>
      <c r="R3278" s="0" t="s">
        <v>126</v>
      </c>
      <c r="S3278" s="0" t="n">
        <v>0</v>
      </c>
      <c r="T3278" s="0" t="n">
        <v>2016</v>
      </c>
      <c r="U3278" s="0" t="n">
        <v>2016</v>
      </c>
      <c r="V3278" s="0" t="n">
        <v>7211</v>
      </c>
      <c r="X3278" s="0" t="n">
        <v>0</v>
      </c>
      <c r="Y3278" s="0" t="s">
        <v>512</v>
      </c>
      <c r="AD3278" s="0" t="s">
        <v>17214</v>
      </c>
      <c r="AE3278" s="0" t="s">
        <v>17215</v>
      </c>
      <c r="AF3278" s="0" t="s">
        <v>56</v>
      </c>
      <c r="AG3278" s="0" t="s">
        <v>56</v>
      </c>
      <c r="AI3278" s="0" t="n">
        <v>35</v>
      </c>
      <c r="AJ3278" s="0" t="n">
        <v>2016</v>
      </c>
      <c r="AK3278" s="0" t="s">
        <v>56</v>
      </c>
      <c r="AL3278" s="0" t="s">
        <v>56</v>
      </c>
      <c r="AM3278" s="0" t="s">
        <v>56</v>
      </c>
      <c r="AN3278" s="0" t="s">
        <v>56</v>
      </c>
      <c r="AO3278" s="0" t="s">
        <v>70</v>
      </c>
      <c r="AP3278" s="0" t="s">
        <v>70</v>
      </c>
      <c r="AQ3278" s="0" t="s">
        <v>512</v>
      </c>
      <c r="AR3278" s="0" t="n">
        <v>0</v>
      </c>
      <c r="AS3278" s="0" t="n">
        <v>0</v>
      </c>
    </row>
    <row r="3279" customFormat="false" ht="15" hidden="false" customHeight="false" outlineLevel="0" collapsed="false">
      <c r="A3279" s="0" t="s">
        <v>17216</v>
      </c>
      <c r="B3279" s="0" t="s">
        <v>7898</v>
      </c>
      <c r="C3279" s="0" t="s">
        <v>17217</v>
      </c>
      <c r="E3279" s="1" t="s">
        <v>17217</v>
      </c>
      <c r="G3279" s="5" t="s">
        <v>17217</v>
      </c>
      <c r="H3279" s="5"/>
      <c r="I3279" s="5"/>
      <c r="J3279" s="5"/>
      <c r="K3279" s="5"/>
      <c r="L3279" s="5"/>
      <c r="M3279" s="5" t="s">
        <v>17218</v>
      </c>
      <c r="N3279" s="5"/>
      <c r="O3279" s="0" t="s">
        <v>17217</v>
      </c>
      <c r="P3279" s="0" t="s">
        <v>17219</v>
      </c>
      <c r="Q3279" s="0" t="s">
        <v>51</v>
      </c>
      <c r="R3279" s="0" t="s">
        <v>119</v>
      </c>
      <c r="S3279" s="0" t="n">
        <v>38</v>
      </c>
      <c r="T3279" s="0" t="n">
        <v>2720</v>
      </c>
      <c r="U3279" s="0" t="n">
        <v>2720</v>
      </c>
      <c r="X3279" s="0" t="n">
        <v>2</v>
      </c>
      <c r="Y3279" s="0" t="s">
        <v>128</v>
      </c>
      <c r="Z3279" s="0" t="n">
        <v>2720</v>
      </c>
      <c r="AA3279" s="0" t="s">
        <v>54</v>
      </c>
      <c r="AB3279" s="0" t="s">
        <v>54</v>
      </c>
      <c r="AC3279" s="0" t="n">
        <v>175</v>
      </c>
      <c r="AD3279" s="0" t="s">
        <v>16199</v>
      </c>
      <c r="AE3279" s="0" t="s">
        <v>17220</v>
      </c>
      <c r="AF3279" s="0" t="s">
        <v>56</v>
      </c>
      <c r="AG3279" s="0" t="s">
        <v>56</v>
      </c>
      <c r="AI3279" s="0" t="n">
        <v>175</v>
      </c>
      <c r="AJ3279" s="0" t="n">
        <v>2016</v>
      </c>
      <c r="AK3279" s="0" t="s">
        <v>56</v>
      </c>
      <c r="AL3279" s="0" t="s">
        <v>56</v>
      </c>
      <c r="AM3279" s="0" t="s">
        <v>56</v>
      </c>
      <c r="AN3279" s="0" t="s">
        <v>56</v>
      </c>
      <c r="AO3279" s="0" t="s">
        <v>70</v>
      </c>
      <c r="AP3279" s="0" t="s">
        <v>70</v>
      </c>
      <c r="AQ3279" s="0" t="s">
        <v>128</v>
      </c>
      <c r="AR3279" s="0" t="n">
        <v>2</v>
      </c>
      <c r="AS3279" s="0" t="n">
        <v>1</v>
      </c>
      <c r="AV3279" s="0" t="s">
        <v>836</v>
      </c>
    </row>
    <row r="3280" customFormat="false" ht="15" hidden="false" customHeight="false" outlineLevel="0" collapsed="false">
      <c r="A3280" s="0" t="s">
        <v>17221</v>
      </c>
      <c r="B3280" s="0" t="s">
        <v>7898</v>
      </c>
      <c r="C3280" s="0" t="s">
        <v>17222</v>
      </c>
      <c r="E3280" s="1" t="s">
        <v>17222</v>
      </c>
      <c r="G3280" s="5" t="s">
        <v>17222</v>
      </c>
      <c r="H3280" s="5"/>
      <c r="I3280" s="5"/>
      <c r="J3280" s="5"/>
      <c r="K3280" s="5"/>
      <c r="L3280" s="5"/>
      <c r="M3280" s="5"/>
      <c r="N3280" s="5"/>
      <c r="Q3280" s="0" t="s">
        <v>51</v>
      </c>
      <c r="R3280" s="0" t="s">
        <v>126</v>
      </c>
      <c r="S3280" s="0" t="n">
        <v>3</v>
      </c>
      <c r="X3280" s="0" t="n">
        <v>3</v>
      </c>
      <c r="Y3280" s="0" t="s">
        <v>512</v>
      </c>
      <c r="AD3280" s="0" t="s">
        <v>6902</v>
      </c>
      <c r="AE3280" s="0" t="s">
        <v>17223</v>
      </c>
      <c r="AF3280" s="0" t="s">
        <v>56</v>
      </c>
      <c r="AG3280" s="0" t="s">
        <v>56</v>
      </c>
      <c r="AI3280" s="0" t="n">
        <v>15</v>
      </c>
      <c r="AJ3280" s="0" t="n">
        <v>2016</v>
      </c>
      <c r="AK3280" s="0" t="s">
        <v>56</v>
      </c>
      <c r="AL3280" s="0" t="s">
        <v>56</v>
      </c>
      <c r="AM3280" s="0" t="s">
        <v>56</v>
      </c>
      <c r="AN3280" s="0" t="s">
        <v>56</v>
      </c>
      <c r="AO3280" s="0" t="s">
        <v>70</v>
      </c>
      <c r="AP3280" s="0" t="s">
        <v>70</v>
      </c>
      <c r="AQ3280" s="0" t="s">
        <v>512</v>
      </c>
      <c r="AR3280" s="0" t="n">
        <v>0</v>
      </c>
      <c r="AS3280" s="0" t="n">
        <v>0</v>
      </c>
      <c r="AT3280" s="0" t="s">
        <v>836</v>
      </c>
      <c r="AV3280" s="0" t="s">
        <v>836</v>
      </c>
    </row>
    <row r="3281" customFormat="false" ht="15" hidden="false" customHeight="false" outlineLevel="0" collapsed="false">
      <c r="A3281" s="0" t="s">
        <v>17224</v>
      </c>
      <c r="B3281" s="0" t="s">
        <v>7898</v>
      </c>
      <c r="C3281" s="0" t="s">
        <v>17225</v>
      </c>
      <c r="E3281" s="1" t="s">
        <v>17225</v>
      </c>
      <c r="G3281" s="5" t="s">
        <v>17225</v>
      </c>
      <c r="H3281" s="5"/>
      <c r="I3281" s="5"/>
      <c r="J3281" s="5"/>
      <c r="K3281" s="5"/>
      <c r="L3281" s="5"/>
      <c r="M3281" s="5"/>
      <c r="N3281" s="5"/>
      <c r="Q3281" s="0" t="s">
        <v>51</v>
      </c>
      <c r="R3281" s="0" t="s">
        <v>126</v>
      </c>
      <c r="S3281" s="0" t="n">
        <v>3</v>
      </c>
      <c r="T3281" s="0" t="n">
        <v>2611</v>
      </c>
      <c r="U3281" s="0" t="n">
        <v>2611</v>
      </c>
      <c r="X3281" s="0" t="n">
        <v>1</v>
      </c>
      <c r="Y3281" s="0" t="s">
        <v>512</v>
      </c>
      <c r="AD3281" s="0" t="s">
        <v>15656</v>
      </c>
      <c r="AE3281" s="0" t="s">
        <v>17226</v>
      </c>
      <c r="AF3281" s="0" t="s">
        <v>56</v>
      </c>
      <c r="AG3281" s="0" t="s">
        <v>56</v>
      </c>
      <c r="AI3281" s="0" t="n">
        <v>35</v>
      </c>
      <c r="AJ3281" s="0" t="n">
        <v>2016</v>
      </c>
      <c r="AK3281" s="0" t="s">
        <v>56</v>
      </c>
      <c r="AL3281" s="0" t="s">
        <v>56</v>
      </c>
      <c r="AM3281" s="0" t="s">
        <v>56</v>
      </c>
      <c r="AN3281" s="0" t="s">
        <v>56</v>
      </c>
      <c r="AO3281" s="0" t="s">
        <v>70</v>
      </c>
      <c r="AP3281" s="0" t="s">
        <v>70</v>
      </c>
      <c r="AQ3281" s="0" t="s">
        <v>512</v>
      </c>
      <c r="AR3281" s="0" t="n">
        <v>0</v>
      </c>
      <c r="AS3281" s="0" t="n">
        <v>0</v>
      </c>
    </row>
    <row r="3282" customFormat="false" ht="15" hidden="false" customHeight="false" outlineLevel="0" collapsed="false">
      <c r="A3282" s="0" t="s">
        <v>17227</v>
      </c>
      <c r="B3282" s="0" t="s">
        <v>7898</v>
      </c>
      <c r="C3282" s="0" t="s">
        <v>17228</v>
      </c>
      <c r="E3282" s="1" t="s">
        <v>17228</v>
      </c>
      <c r="G3282" s="5" t="s">
        <v>17228</v>
      </c>
      <c r="H3282" s="5"/>
      <c r="I3282" s="5"/>
      <c r="J3282" s="5"/>
      <c r="K3282" s="5"/>
      <c r="L3282" s="5"/>
      <c r="M3282" s="5"/>
      <c r="N3282" s="5"/>
      <c r="Q3282" s="0" t="s">
        <v>51</v>
      </c>
      <c r="R3282" s="0" t="s">
        <v>539</v>
      </c>
      <c r="S3282" s="0" t="n">
        <v>0</v>
      </c>
      <c r="T3282" s="0" t="n">
        <v>8541</v>
      </c>
      <c r="U3282" s="0" t="n">
        <v>8541</v>
      </c>
      <c r="X3282" s="0" t="n">
        <v>0</v>
      </c>
      <c r="Y3282" s="0" t="s">
        <v>512</v>
      </c>
      <c r="AD3282" s="0" t="s">
        <v>17229</v>
      </c>
      <c r="AE3282" s="0" t="s">
        <v>17230</v>
      </c>
      <c r="AF3282" s="0" t="s">
        <v>56</v>
      </c>
      <c r="AG3282" s="0" t="s">
        <v>56</v>
      </c>
      <c r="AI3282" s="0" t="n">
        <v>1</v>
      </c>
      <c r="AJ3282" s="0" t="n">
        <v>2016</v>
      </c>
      <c r="AK3282" s="0" t="s">
        <v>56</v>
      </c>
      <c r="AL3282" s="0" t="s">
        <v>56</v>
      </c>
      <c r="AM3282" s="0" t="s">
        <v>56</v>
      </c>
      <c r="AN3282" s="0" t="s">
        <v>56</v>
      </c>
      <c r="AO3282" s="0" t="s">
        <v>70</v>
      </c>
      <c r="AP3282" s="0" t="s">
        <v>70</v>
      </c>
      <c r="AQ3282" s="0" t="s">
        <v>512</v>
      </c>
      <c r="AR3282" s="0" t="n">
        <v>0</v>
      </c>
      <c r="AS3282" s="0" t="n">
        <v>0</v>
      </c>
    </row>
    <row r="3283" customFormat="false" ht="15" hidden="false" customHeight="false" outlineLevel="0" collapsed="false">
      <c r="A3283" s="0" t="s">
        <v>17231</v>
      </c>
      <c r="B3283" s="0" t="s">
        <v>7898</v>
      </c>
      <c r="C3283" s="0" t="s">
        <v>17232</v>
      </c>
      <c r="E3283" s="1" t="s">
        <v>17232</v>
      </c>
      <c r="G3283" s="5" t="s">
        <v>17232</v>
      </c>
      <c r="H3283" s="5" t="s">
        <v>17233</v>
      </c>
      <c r="I3283" s="5" t="s">
        <v>17234</v>
      </c>
      <c r="J3283" s="5"/>
      <c r="K3283" s="5"/>
      <c r="L3283" s="5"/>
      <c r="M3283" s="5"/>
      <c r="N3283" s="5"/>
      <c r="Q3283" s="0" t="s">
        <v>51</v>
      </c>
      <c r="R3283" s="0" t="s">
        <v>119</v>
      </c>
      <c r="S3283" s="0" t="n">
        <v>18</v>
      </c>
      <c r="T3283" s="0" t="n">
        <v>2811</v>
      </c>
      <c r="U3283" s="0" t="n">
        <v>2811</v>
      </c>
      <c r="V3283" s="0" t="n">
        <v>2013</v>
      </c>
      <c r="X3283" s="0" t="n">
        <v>0</v>
      </c>
      <c r="Y3283" s="0" t="s">
        <v>512</v>
      </c>
      <c r="AD3283" s="0" t="s">
        <v>15539</v>
      </c>
      <c r="AE3283" s="0" t="s">
        <v>17235</v>
      </c>
      <c r="AF3283" s="0" t="s">
        <v>56</v>
      </c>
      <c r="AG3283" s="0" t="s">
        <v>56</v>
      </c>
      <c r="AI3283" s="0" t="n">
        <v>75</v>
      </c>
      <c r="AJ3283" s="0" t="n">
        <v>2016</v>
      </c>
      <c r="AK3283" s="0" t="s">
        <v>56</v>
      </c>
      <c r="AL3283" s="0" t="s">
        <v>56</v>
      </c>
      <c r="AM3283" s="0" t="s">
        <v>56</v>
      </c>
      <c r="AN3283" s="0" t="s">
        <v>56</v>
      </c>
      <c r="AO3283" s="0" t="s">
        <v>70</v>
      </c>
      <c r="AP3283" s="0" t="s">
        <v>70</v>
      </c>
      <c r="AQ3283" s="0" t="s">
        <v>512</v>
      </c>
      <c r="AR3283" s="0" t="n">
        <v>0</v>
      </c>
      <c r="AS3283" s="0" t="n">
        <v>0</v>
      </c>
    </row>
    <row r="3284" customFormat="false" ht="15" hidden="false" customHeight="false" outlineLevel="0" collapsed="false">
      <c r="A3284" s="0" t="s">
        <v>17236</v>
      </c>
      <c r="B3284" s="0" t="s">
        <v>7898</v>
      </c>
      <c r="C3284" s="0" t="s">
        <v>17237</v>
      </c>
      <c r="E3284" s="1" t="s">
        <v>17237</v>
      </c>
      <c r="G3284" s="5" t="s">
        <v>17237</v>
      </c>
      <c r="H3284" s="5"/>
      <c r="I3284" s="5"/>
      <c r="J3284" s="5"/>
      <c r="K3284" s="5"/>
      <c r="L3284" s="5"/>
      <c r="M3284" s="5"/>
      <c r="N3284" s="5"/>
      <c r="O3284" s="0" t="s">
        <v>17237</v>
      </c>
      <c r="P3284" s="0" t="s">
        <v>17238</v>
      </c>
      <c r="Q3284" s="0" t="s">
        <v>51</v>
      </c>
      <c r="R3284" s="0" t="s">
        <v>126</v>
      </c>
      <c r="S3284" s="0" t="n">
        <v>8</v>
      </c>
      <c r="T3284" s="0" t="n">
        <v>7211</v>
      </c>
      <c r="U3284" s="0" t="n">
        <v>7211</v>
      </c>
      <c r="V3284" s="0" t="n">
        <v>2059</v>
      </c>
      <c r="X3284" s="0" t="n">
        <v>1</v>
      </c>
      <c r="Y3284" s="0" t="s">
        <v>128</v>
      </c>
      <c r="Z3284" s="0" t="n">
        <v>7211</v>
      </c>
      <c r="AA3284" s="0" t="s">
        <v>54</v>
      </c>
      <c r="AB3284" s="0" t="s">
        <v>54</v>
      </c>
      <c r="AC3284" s="0" t="n">
        <v>35</v>
      </c>
      <c r="AD3284" s="0" t="s">
        <v>15957</v>
      </c>
      <c r="AE3284" s="0" t="s">
        <v>17239</v>
      </c>
      <c r="AF3284" s="0" t="s">
        <v>56</v>
      </c>
      <c r="AG3284" s="0" t="s">
        <v>56</v>
      </c>
      <c r="AI3284" s="0" t="n">
        <v>35</v>
      </c>
      <c r="AJ3284" s="0" t="n">
        <v>2016</v>
      </c>
      <c r="AK3284" s="0" t="s">
        <v>56</v>
      </c>
      <c r="AL3284" s="0" t="s">
        <v>56</v>
      </c>
      <c r="AM3284" s="0" t="s">
        <v>56</v>
      </c>
      <c r="AN3284" s="0" t="s">
        <v>56</v>
      </c>
      <c r="AO3284" s="0" t="s">
        <v>70</v>
      </c>
      <c r="AP3284" s="0" t="s">
        <v>70</v>
      </c>
      <c r="AQ3284" s="0" t="s">
        <v>128</v>
      </c>
      <c r="AR3284" s="0" t="n">
        <v>2</v>
      </c>
      <c r="AS3284" s="0" t="n">
        <v>1</v>
      </c>
      <c r="AV3284" s="0" t="s">
        <v>836</v>
      </c>
    </row>
    <row r="3285" customFormat="false" ht="15" hidden="false" customHeight="false" outlineLevel="0" collapsed="false">
      <c r="A3285" s="0" t="s">
        <v>17240</v>
      </c>
      <c r="B3285" s="0" t="s">
        <v>7898</v>
      </c>
      <c r="C3285" s="0" t="s">
        <v>17241</v>
      </c>
      <c r="E3285" s="1" t="s">
        <v>17241</v>
      </c>
      <c r="G3285" s="5" t="s">
        <v>17241</v>
      </c>
      <c r="H3285" s="5"/>
      <c r="I3285" s="5"/>
      <c r="J3285" s="5"/>
      <c r="K3285" s="5"/>
      <c r="L3285" s="5"/>
      <c r="M3285" s="5"/>
      <c r="N3285" s="5"/>
      <c r="Q3285" s="0" t="s">
        <v>51</v>
      </c>
      <c r="R3285" s="0" t="s">
        <v>126</v>
      </c>
      <c r="S3285" s="0" t="n">
        <v>3</v>
      </c>
      <c r="T3285" s="0" t="n">
        <v>7211</v>
      </c>
      <c r="U3285" s="0" t="n">
        <v>7211</v>
      </c>
      <c r="V3285" s="0" t="n">
        <v>2059</v>
      </c>
      <c r="X3285" s="0" t="n">
        <v>0</v>
      </c>
      <c r="Y3285" s="0" t="s">
        <v>128</v>
      </c>
      <c r="AD3285" s="0" t="s">
        <v>17242</v>
      </c>
      <c r="AE3285" s="0" t="s">
        <v>17243</v>
      </c>
      <c r="AF3285" s="0" t="s">
        <v>56</v>
      </c>
      <c r="AG3285" s="0" t="s">
        <v>56</v>
      </c>
      <c r="AI3285" s="0" t="n">
        <v>15</v>
      </c>
      <c r="AJ3285" s="0" t="n">
        <v>2016</v>
      </c>
      <c r="AK3285" s="0" t="s">
        <v>56</v>
      </c>
      <c r="AL3285" s="0" t="s">
        <v>56</v>
      </c>
      <c r="AM3285" s="0" t="s">
        <v>56</v>
      </c>
      <c r="AN3285" s="0" t="s">
        <v>56</v>
      </c>
      <c r="AO3285" s="0" t="s">
        <v>70</v>
      </c>
      <c r="AP3285" s="0" t="s">
        <v>70</v>
      </c>
      <c r="AQ3285" s="0" t="s">
        <v>128</v>
      </c>
      <c r="AR3285" s="0" t="n">
        <v>0</v>
      </c>
      <c r="AS3285" s="0" t="n">
        <v>0</v>
      </c>
    </row>
    <row r="3286" customFormat="false" ht="15" hidden="false" customHeight="false" outlineLevel="0" collapsed="false">
      <c r="A3286" s="0" t="s">
        <v>17244</v>
      </c>
      <c r="B3286" s="0" t="s">
        <v>7898</v>
      </c>
      <c r="C3286" s="0" t="s">
        <v>17245</v>
      </c>
      <c r="E3286" s="1" t="s">
        <v>17245</v>
      </c>
      <c r="G3286" s="5" t="s">
        <v>17245</v>
      </c>
      <c r="H3286" s="5"/>
      <c r="I3286" s="5"/>
      <c r="J3286" s="5"/>
      <c r="K3286" s="5"/>
      <c r="L3286" s="5"/>
      <c r="M3286" s="5"/>
      <c r="N3286" s="5"/>
      <c r="O3286" s="0" t="s">
        <v>17245</v>
      </c>
      <c r="P3286" s="0" t="s">
        <v>17246</v>
      </c>
      <c r="Q3286" s="0" t="s">
        <v>51</v>
      </c>
      <c r="R3286" s="0" t="s">
        <v>119</v>
      </c>
      <c r="S3286" s="0" t="n">
        <v>38</v>
      </c>
      <c r="X3286" s="0" t="n">
        <v>6</v>
      </c>
      <c r="Y3286" s="0" t="s">
        <v>128</v>
      </c>
      <c r="AA3286" s="0" t="s">
        <v>54</v>
      </c>
      <c r="AB3286" s="0" t="s">
        <v>54</v>
      </c>
      <c r="AC3286" s="0" t="n">
        <v>175</v>
      </c>
      <c r="AD3286" s="0" t="s">
        <v>17247</v>
      </c>
      <c r="AE3286" s="0" t="s">
        <v>17248</v>
      </c>
      <c r="AF3286" s="0" t="s">
        <v>56</v>
      </c>
      <c r="AG3286" s="0" t="s">
        <v>56</v>
      </c>
      <c r="AI3286" s="0" t="n">
        <v>175</v>
      </c>
      <c r="AJ3286" s="0" t="n">
        <v>2016</v>
      </c>
      <c r="AK3286" s="0" t="s">
        <v>56</v>
      </c>
      <c r="AL3286" s="0" t="s">
        <v>56</v>
      </c>
      <c r="AM3286" s="0" t="s">
        <v>56</v>
      </c>
      <c r="AN3286" s="0" t="s">
        <v>56</v>
      </c>
      <c r="AO3286" s="0" t="s">
        <v>70</v>
      </c>
      <c r="AP3286" s="0" t="s">
        <v>70</v>
      </c>
      <c r="AQ3286" s="0" t="s">
        <v>128</v>
      </c>
      <c r="AR3286" s="0" t="n">
        <v>5</v>
      </c>
      <c r="AS3286" s="0" t="n">
        <v>4</v>
      </c>
      <c r="AV3286" s="0" t="s">
        <v>836</v>
      </c>
      <c r="AW3286" s="0" t="s">
        <v>17249</v>
      </c>
    </row>
    <row r="3287" customFormat="false" ht="15" hidden="false" customHeight="false" outlineLevel="0" collapsed="false">
      <c r="A3287" s="0" t="s">
        <v>17250</v>
      </c>
      <c r="B3287" s="0" t="s">
        <v>7898</v>
      </c>
      <c r="C3287" s="0" t="s">
        <v>17251</v>
      </c>
      <c r="E3287" s="1" t="s">
        <v>17251</v>
      </c>
      <c r="G3287" s="5" t="s">
        <v>17251</v>
      </c>
      <c r="H3287" s="5"/>
      <c r="I3287" s="5"/>
      <c r="J3287" s="5"/>
      <c r="K3287" s="5"/>
      <c r="L3287" s="5"/>
      <c r="M3287" s="5"/>
      <c r="N3287" s="5"/>
      <c r="O3287" s="0" t="s">
        <v>17251</v>
      </c>
      <c r="P3287" s="0" t="s">
        <v>17252</v>
      </c>
      <c r="Q3287" s="0" t="s">
        <v>51</v>
      </c>
      <c r="R3287" s="0" t="s">
        <v>126</v>
      </c>
      <c r="S3287" s="0" t="n">
        <v>1</v>
      </c>
      <c r="T3287" s="0" t="n">
        <v>6209</v>
      </c>
      <c r="U3287" s="0" t="n">
        <v>6209</v>
      </c>
      <c r="V3287" s="0" t="n">
        <v>6190</v>
      </c>
      <c r="X3287" s="0" t="n">
        <v>1</v>
      </c>
      <c r="Y3287" s="0" t="s">
        <v>128</v>
      </c>
      <c r="Z3287" s="0" t="n">
        <v>6209</v>
      </c>
      <c r="AA3287" s="0" t="s">
        <v>54</v>
      </c>
      <c r="AB3287" s="0" t="s">
        <v>54</v>
      </c>
      <c r="AC3287" s="0" t="n">
        <v>75</v>
      </c>
      <c r="AD3287" s="0" t="s">
        <v>17253</v>
      </c>
      <c r="AE3287" s="0" t="s">
        <v>17254</v>
      </c>
      <c r="AF3287" s="0" t="s">
        <v>56</v>
      </c>
      <c r="AG3287" s="0" t="s">
        <v>56</v>
      </c>
      <c r="AI3287" s="0" t="n">
        <v>75</v>
      </c>
      <c r="AJ3287" s="0" t="n">
        <v>2016</v>
      </c>
      <c r="AK3287" s="0" t="s">
        <v>56</v>
      </c>
      <c r="AL3287" s="0" t="s">
        <v>56</v>
      </c>
      <c r="AM3287" s="0" t="s">
        <v>56</v>
      </c>
      <c r="AN3287" s="0" t="s">
        <v>56</v>
      </c>
      <c r="AO3287" s="0" t="s">
        <v>70</v>
      </c>
      <c r="AP3287" s="0" t="s">
        <v>70</v>
      </c>
      <c r="AQ3287" s="0" t="s">
        <v>128</v>
      </c>
      <c r="AR3287" s="0" t="n">
        <v>2</v>
      </c>
      <c r="AS3287" s="0" t="n">
        <v>1</v>
      </c>
    </row>
    <row r="3288" customFormat="false" ht="15" hidden="false" customHeight="false" outlineLevel="0" collapsed="false">
      <c r="A3288" s="0" t="s">
        <v>17255</v>
      </c>
      <c r="B3288" s="0" t="s">
        <v>7898</v>
      </c>
      <c r="C3288" s="0" t="s">
        <v>17256</v>
      </c>
      <c r="E3288" s="1" t="s">
        <v>17256</v>
      </c>
      <c r="G3288" s="5" t="s">
        <v>17256</v>
      </c>
      <c r="H3288" s="5"/>
      <c r="I3288" s="5"/>
      <c r="J3288" s="5"/>
      <c r="K3288" s="5"/>
      <c r="L3288" s="5"/>
      <c r="M3288" s="5"/>
      <c r="N3288" s="5"/>
      <c r="O3288" s="0" t="s">
        <v>17256</v>
      </c>
      <c r="P3288" s="0" t="s">
        <v>17257</v>
      </c>
      <c r="Q3288" s="0" t="s">
        <v>51</v>
      </c>
      <c r="R3288" s="0" t="s">
        <v>126</v>
      </c>
      <c r="S3288" s="0" t="n">
        <v>3</v>
      </c>
      <c r="T3288" s="0" t="n">
        <v>7120</v>
      </c>
      <c r="U3288" s="0" t="n">
        <v>7120</v>
      </c>
      <c r="X3288" s="0" t="n">
        <v>3</v>
      </c>
      <c r="Y3288" s="0" t="s">
        <v>128</v>
      </c>
      <c r="Z3288" s="0" t="n">
        <v>7120</v>
      </c>
      <c r="AA3288" s="0" t="s">
        <v>54</v>
      </c>
      <c r="AB3288" s="0" t="s">
        <v>54</v>
      </c>
      <c r="AC3288" s="0" t="n">
        <v>7</v>
      </c>
      <c r="AD3288" s="0" t="s">
        <v>15558</v>
      </c>
      <c r="AE3288" s="0" t="s">
        <v>17258</v>
      </c>
      <c r="AF3288" s="0" t="s">
        <v>56</v>
      </c>
      <c r="AG3288" s="0" t="s">
        <v>56</v>
      </c>
      <c r="AI3288" s="0" t="n">
        <v>7</v>
      </c>
      <c r="AJ3288" s="0" t="n">
        <v>2016</v>
      </c>
      <c r="AK3288" s="0" t="s">
        <v>56</v>
      </c>
      <c r="AL3288" s="0" t="s">
        <v>56</v>
      </c>
      <c r="AM3288" s="0" t="s">
        <v>56</v>
      </c>
      <c r="AN3288" s="0" t="s">
        <v>56</v>
      </c>
      <c r="AO3288" s="0" t="s">
        <v>70</v>
      </c>
      <c r="AP3288" s="0" t="s">
        <v>70</v>
      </c>
      <c r="AQ3288" s="0" t="s">
        <v>128</v>
      </c>
      <c r="AR3288" s="0" t="n">
        <v>2</v>
      </c>
      <c r="AS3288" s="0" t="n">
        <v>1</v>
      </c>
    </row>
    <row r="3289" customFormat="false" ht="15" hidden="false" customHeight="false" outlineLevel="0" collapsed="false">
      <c r="A3289" s="0" t="s">
        <v>17259</v>
      </c>
      <c r="B3289" s="0" t="s">
        <v>7898</v>
      </c>
      <c r="C3289" s="0" t="s">
        <v>17260</v>
      </c>
      <c r="E3289" s="1" t="s">
        <v>17260</v>
      </c>
      <c r="G3289" s="5" t="s">
        <v>17260</v>
      </c>
      <c r="H3289" s="5"/>
      <c r="I3289" s="5"/>
      <c r="J3289" s="5"/>
      <c r="K3289" s="5"/>
      <c r="L3289" s="5"/>
      <c r="M3289" s="5"/>
      <c r="N3289" s="5"/>
      <c r="O3289" s="0" t="s">
        <v>17260</v>
      </c>
      <c r="P3289" s="0" t="s">
        <v>17261</v>
      </c>
      <c r="Q3289" s="0" t="s">
        <v>51</v>
      </c>
      <c r="R3289" s="0" t="s">
        <v>119</v>
      </c>
      <c r="S3289" s="0" t="n">
        <v>18</v>
      </c>
      <c r="T3289" s="0" t="n">
        <v>6201</v>
      </c>
      <c r="U3289" s="0" t="n">
        <v>6201</v>
      </c>
      <c r="V3289" s="0" t="n">
        <v>5829</v>
      </c>
      <c r="X3289" s="0" t="n">
        <v>7</v>
      </c>
      <c r="Y3289" s="0" t="s">
        <v>512</v>
      </c>
      <c r="Z3289" s="0" t="n">
        <v>6201</v>
      </c>
      <c r="AA3289" s="0" t="s">
        <v>54</v>
      </c>
      <c r="AB3289" s="0" t="s">
        <v>54</v>
      </c>
      <c r="AC3289" s="0" t="n">
        <v>75</v>
      </c>
      <c r="AD3289" s="0" t="s">
        <v>15594</v>
      </c>
      <c r="AE3289" s="0" t="s">
        <v>17262</v>
      </c>
      <c r="AF3289" s="0" t="s">
        <v>56</v>
      </c>
      <c r="AG3289" s="0" t="s">
        <v>56</v>
      </c>
      <c r="AI3289" s="0" t="n">
        <v>75</v>
      </c>
      <c r="AJ3289" s="0" t="n">
        <v>2016</v>
      </c>
      <c r="AK3289" s="0" t="s">
        <v>56</v>
      </c>
      <c r="AL3289" s="0" t="s">
        <v>56</v>
      </c>
      <c r="AM3289" s="0" t="s">
        <v>56</v>
      </c>
      <c r="AN3289" s="0" t="s">
        <v>56</v>
      </c>
      <c r="AO3289" s="0" t="s">
        <v>70</v>
      </c>
      <c r="AP3289" s="0" t="s">
        <v>70</v>
      </c>
      <c r="AQ3289" s="0" t="s">
        <v>512</v>
      </c>
      <c r="AR3289" s="0" t="n">
        <v>4</v>
      </c>
      <c r="AS3289" s="0" t="n">
        <v>3</v>
      </c>
      <c r="AV3289" s="0" t="s">
        <v>836</v>
      </c>
    </row>
    <row r="3290" customFormat="false" ht="15" hidden="false" customHeight="false" outlineLevel="0" collapsed="false">
      <c r="A3290" s="0" t="s">
        <v>17263</v>
      </c>
      <c r="B3290" s="0" t="s">
        <v>7898</v>
      </c>
      <c r="C3290" s="0" t="s">
        <v>17264</v>
      </c>
      <c r="E3290" s="1" t="s">
        <v>17264</v>
      </c>
      <c r="G3290" s="5" t="s">
        <v>17264</v>
      </c>
      <c r="H3290" s="5"/>
      <c r="I3290" s="5"/>
      <c r="J3290" s="5"/>
      <c r="K3290" s="5"/>
      <c r="L3290" s="5"/>
      <c r="M3290" s="5"/>
      <c r="N3290" s="5"/>
      <c r="O3290" s="0" t="s">
        <v>17264</v>
      </c>
      <c r="P3290" s="0" t="s">
        <v>17265</v>
      </c>
      <c r="Q3290" s="0" t="s">
        <v>51</v>
      </c>
      <c r="R3290" s="0" t="s">
        <v>539</v>
      </c>
      <c r="S3290" s="0" t="n">
        <v>1</v>
      </c>
      <c r="T3290" s="0" t="n">
        <v>7990</v>
      </c>
      <c r="U3290" s="0" t="n">
        <v>7990</v>
      </c>
      <c r="X3290" s="0" t="n">
        <v>2</v>
      </c>
      <c r="Y3290" s="0" t="s">
        <v>128</v>
      </c>
      <c r="Z3290" s="0" t="n">
        <v>7990</v>
      </c>
      <c r="AA3290" s="0" t="s">
        <v>54</v>
      </c>
      <c r="AB3290" s="0" t="s">
        <v>54</v>
      </c>
      <c r="AC3290" s="0" t="n">
        <v>1</v>
      </c>
      <c r="AD3290" s="0" t="s">
        <v>17266</v>
      </c>
      <c r="AE3290" s="0" t="s">
        <v>17267</v>
      </c>
      <c r="AF3290" s="0" t="s">
        <v>56</v>
      </c>
      <c r="AG3290" s="0" t="s">
        <v>56</v>
      </c>
      <c r="AI3290" s="0" t="n">
        <v>1</v>
      </c>
      <c r="AJ3290" s="0" t="n">
        <v>2016</v>
      </c>
      <c r="AK3290" s="0" t="s">
        <v>56</v>
      </c>
      <c r="AL3290" s="0" t="s">
        <v>56</v>
      </c>
      <c r="AM3290" s="0" t="s">
        <v>56</v>
      </c>
      <c r="AN3290" s="0" t="s">
        <v>56</v>
      </c>
      <c r="AO3290" s="0" t="s">
        <v>70</v>
      </c>
      <c r="AP3290" s="0" t="s">
        <v>70</v>
      </c>
      <c r="AQ3290" s="0" t="s">
        <v>128</v>
      </c>
      <c r="AR3290" s="0" t="n">
        <v>2</v>
      </c>
      <c r="AS3290" s="0" t="n">
        <v>1</v>
      </c>
    </row>
    <row r="3291" customFormat="false" ht="15" hidden="false" customHeight="false" outlineLevel="0" collapsed="false">
      <c r="A3291" s="0" t="s">
        <v>17268</v>
      </c>
      <c r="B3291" s="0" t="s">
        <v>7898</v>
      </c>
      <c r="C3291" s="0" t="s">
        <v>17269</v>
      </c>
      <c r="E3291" s="1" t="s">
        <v>17269</v>
      </c>
      <c r="G3291" s="5" t="s">
        <v>17269</v>
      </c>
      <c r="H3291" s="5" t="s">
        <v>17270</v>
      </c>
      <c r="I3291" s="5"/>
      <c r="J3291" s="5"/>
      <c r="K3291" s="5"/>
      <c r="L3291" s="5"/>
      <c r="M3291" s="5"/>
      <c r="N3291" s="5"/>
      <c r="O3291" s="0" t="s">
        <v>17269</v>
      </c>
      <c r="P3291" s="0" t="s">
        <v>17271</v>
      </c>
      <c r="Q3291" s="0" t="s">
        <v>51</v>
      </c>
      <c r="R3291" s="0" t="s">
        <v>539</v>
      </c>
      <c r="S3291" s="0" t="n">
        <v>1</v>
      </c>
      <c r="T3291" s="0" t="n">
        <v>7211</v>
      </c>
      <c r="U3291" s="0" t="n">
        <v>7211</v>
      </c>
      <c r="X3291" s="0" t="n">
        <v>2</v>
      </c>
      <c r="Y3291" s="0" t="s">
        <v>128</v>
      </c>
      <c r="Z3291" s="0" t="n">
        <v>7211</v>
      </c>
      <c r="AA3291" s="0" t="s">
        <v>54</v>
      </c>
      <c r="AB3291" s="0" t="s">
        <v>54</v>
      </c>
      <c r="AC3291" s="0" t="n">
        <v>1</v>
      </c>
      <c r="AD3291" s="0" t="s">
        <v>17272</v>
      </c>
      <c r="AE3291" s="0" t="s">
        <v>17273</v>
      </c>
      <c r="AF3291" s="0" t="s">
        <v>56</v>
      </c>
      <c r="AG3291" s="0" t="s">
        <v>56</v>
      </c>
      <c r="AI3291" s="0" t="n">
        <v>1</v>
      </c>
      <c r="AJ3291" s="0" t="n">
        <v>2012</v>
      </c>
      <c r="AK3291" s="0" t="s">
        <v>56</v>
      </c>
      <c r="AL3291" s="0" t="s">
        <v>56</v>
      </c>
      <c r="AM3291" s="0" t="s">
        <v>56</v>
      </c>
      <c r="AN3291" s="0" t="s">
        <v>56</v>
      </c>
      <c r="AO3291" s="0" t="s">
        <v>70</v>
      </c>
      <c r="AP3291" s="0" t="s">
        <v>70</v>
      </c>
      <c r="AQ3291" s="0" t="s">
        <v>128</v>
      </c>
      <c r="AR3291" s="0" t="n">
        <v>3</v>
      </c>
      <c r="AS3291" s="0" t="n">
        <v>2</v>
      </c>
    </row>
    <row r="3292" customFormat="false" ht="15" hidden="false" customHeight="false" outlineLevel="0" collapsed="false">
      <c r="A3292" s="0" t="s">
        <v>17274</v>
      </c>
      <c r="B3292" s="0" t="s">
        <v>7898</v>
      </c>
      <c r="C3292" s="0" t="s">
        <v>17275</v>
      </c>
      <c r="E3292" s="1" t="s">
        <v>17275</v>
      </c>
      <c r="G3292" s="5" t="s">
        <v>17275</v>
      </c>
      <c r="H3292" s="5" t="s">
        <v>17276</v>
      </c>
      <c r="I3292" s="5" t="s">
        <v>17277</v>
      </c>
      <c r="J3292" s="5"/>
      <c r="K3292" s="5"/>
      <c r="L3292" s="5"/>
      <c r="M3292" s="5"/>
      <c r="N3292" s="5"/>
      <c r="Q3292" s="0" t="s">
        <v>51</v>
      </c>
      <c r="R3292" s="0" t="s">
        <v>539</v>
      </c>
      <c r="S3292" s="0" t="n">
        <v>0</v>
      </c>
      <c r="T3292" s="0" t="n">
        <v>4322</v>
      </c>
      <c r="U3292" s="0" t="n">
        <v>4322</v>
      </c>
      <c r="V3292" s="0" t="n">
        <v>111</v>
      </c>
      <c r="X3292" s="0" t="n">
        <v>0</v>
      </c>
      <c r="Y3292" s="0" t="s">
        <v>512</v>
      </c>
      <c r="AD3292" s="0" t="s">
        <v>16112</v>
      </c>
      <c r="AE3292" s="0" t="s">
        <v>17278</v>
      </c>
      <c r="AF3292" s="0" t="s">
        <v>56</v>
      </c>
      <c r="AG3292" s="0" t="s">
        <v>56</v>
      </c>
      <c r="AI3292" s="0" t="n">
        <v>7</v>
      </c>
      <c r="AJ3292" s="0" t="n">
        <v>2016</v>
      </c>
      <c r="AK3292" s="0" t="s">
        <v>56</v>
      </c>
      <c r="AL3292" s="0" t="s">
        <v>56</v>
      </c>
      <c r="AM3292" s="0" t="s">
        <v>56</v>
      </c>
      <c r="AN3292" s="0" t="s">
        <v>56</v>
      </c>
      <c r="AO3292" s="0" t="s">
        <v>70</v>
      </c>
      <c r="AP3292" s="0" t="s">
        <v>70</v>
      </c>
      <c r="AQ3292" s="0" t="s">
        <v>512</v>
      </c>
      <c r="AR3292" s="0" t="n">
        <v>0</v>
      </c>
      <c r="AS3292" s="0" t="n">
        <v>0</v>
      </c>
    </row>
    <row r="3293" customFormat="false" ht="15" hidden="false" customHeight="false" outlineLevel="0" collapsed="false">
      <c r="A3293" s="0" t="s">
        <v>17279</v>
      </c>
      <c r="B3293" s="0" t="s">
        <v>7898</v>
      </c>
      <c r="C3293" s="0" t="s">
        <v>17280</v>
      </c>
      <c r="E3293" s="1" t="s">
        <v>17280</v>
      </c>
      <c r="G3293" s="5" t="s">
        <v>17280</v>
      </c>
      <c r="H3293" s="5"/>
      <c r="I3293" s="5"/>
      <c r="J3293" s="5"/>
      <c r="K3293" s="5"/>
      <c r="L3293" s="5"/>
      <c r="M3293" s="5"/>
      <c r="N3293" s="5"/>
      <c r="O3293" s="0" t="s">
        <v>17280</v>
      </c>
      <c r="P3293" s="0" t="s">
        <v>17281</v>
      </c>
      <c r="Q3293" s="0" t="s">
        <v>51</v>
      </c>
      <c r="R3293" s="0" t="s">
        <v>126</v>
      </c>
      <c r="S3293" s="0" t="n">
        <v>8</v>
      </c>
      <c r="T3293" s="0" t="n">
        <v>2059</v>
      </c>
      <c r="U3293" s="0" t="n">
        <v>2059</v>
      </c>
      <c r="V3293" s="0" t="n">
        <v>7211</v>
      </c>
      <c r="X3293" s="0" t="n">
        <v>2</v>
      </c>
      <c r="Y3293" s="0" t="s">
        <v>128</v>
      </c>
      <c r="Z3293" s="0" t="n">
        <v>2059</v>
      </c>
      <c r="AA3293" s="0" t="s">
        <v>54</v>
      </c>
      <c r="AB3293" s="0" t="s">
        <v>54</v>
      </c>
      <c r="AC3293" s="0" t="n">
        <v>75</v>
      </c>
      <c r="AD3293" s="0" t="s">
        <v>15957</v>
      </c>
      <c r="AE3293" s="0" t="s">
        <v>17282</v>
      </c>
      <c r="AF3293" s="0" t="s">
        <v>56</v>
      </c>
      <c r="AG3293" s="0" t="s">
        <v>56</v>
      </c>
      <c r="AI3293" s="0" t="n">
        <v>75</v>
      </c>
      <c r="AJ3293" s="0" t="n">
        <v>2016</v>
      </c>
      <c r="AK3293" s="0" t="s">
        <v>56</v>
      </c>
      <c r="AL3293" s="0" t="s">
        <v>56</v>
      </c>
      <c r="AM3293" s="0" t="s">
        <v>56</v>
      </c>
      <c r="AN3293" s="0" t="s">
        <v>56</v>
      </c>
      <c r="AO3293" s="0" t="s">
        <v>70</v>
      </c>
      <c r="AP3293" s="0" t="s">
        <v>70</v>
      </c>
      <c r="AQ3293" s="0" t="s">
        <v>128</v>
      </c>
      <c r="AR3293" s="0" t="n">
        <v>2</v>
      </c>
      <c r="AS3293" s="0" t="n">
        <v>1</v>
      </c>
    </row>
    <row r="3294" customFormat="false" ht="15" hidden="false" customHeight="false" outlineLevel="0" collapsed="false">
      <c r="A3294" s="0" t="s">
        <v>17283</v>
      </c>
      <c r="B3294" s="0" t="s">
        <v>7898</v>
      </c>
      <c r="C3294" s="0" t="s">
        <v>17284</v>
      </c>
      <c r="E3294" s="1" t="s">
        <v>17284</v>
      </c>
      <c r="G3294" s="5" t="s">
        <v>17284</v>
      </c>
      <c r="H3294" s="5"/>
      <c r="I3294" s="5"/>
      <c r="J3294" s="5"/>
      <c r="K3294" s="5"/>
      <c r="L3294" s="5"/>
      <c r="M3294" s="5"/>
      <c r="N3294" s="5" t="s">
        <v>17285</v>
      </c>
      <c r="Q3294" s="0" t="s">
        <v>51</v>
      </c>
      <c r="R3294" s="0" t="s">
        <v>119</v>
      </c>
      <c r="S3294" s="0" t="n">
        <v>3</v>
      </c>
      <c r="T3294" s="0" t="n">
        <v>2120</v>
      </c>
      <c r="U3294" s="0" t="n">
        <v>2120</v>
      </c>
      <c r="V3294" s="0" t="n">
        <v>2120</v>
      </c>
      <c r="X3294" s="0" t="n">
        <v>0</v>
      </c>
      <c r="Y3294" s="0" t="s">
        <v>512</v>
      </c>
      <c r="AD3294" s="0" t="s">
        <v>17286</v>
      </c>
      <c r="AE3294" s="0" t="s">
        <v>17287</v>
      </c>
      <c r="AF3294" s="0" t="s">
        <v>56</v>
      </c>
      <c r="AG3294" s="0" t="s">
        <v>56</v>
      </c>
      <c r="AI3294" s="0" t="n">
        <v>175</v>
      </c>
      <c r="AJ3294" s="0" t="n">
        <v>2016</v>
      </c>
      <c r="AK3294" s="0" t="s">
        <v>56</v>
      </c>
      <c r="AL3294" s="0" t="s">
        <v>56</v>
      </c>
      <c r="AM3294" s="0" t="s">
        <v>56</v>
      </c>
      <c r="AN3294" s="0" t="s">
        <v>56</v>
      </c>
      <c r="AO3294" s="0" t="s">
        <v>70</v>
      </c>
      <c r="AP3294" s="0" t="s">
        <v>70</v>
      </c>
      <c r="AQ3294" s="0" t="s">
        <v>512</v>
      </c>
      <c r="AR3294" s="0" t="n">
        <v>0</v>
      </c>
      <c r="AS3294" s="0" t="n">
        <v>0</v>
      </c>
    </row>
    <row r="3295" customFormat="false" ht="15" hidden="false" customHeight="false" outlineLevel="0" collapsed="false">
      <c r="A3295" s="0" t="s">
        <v>17288</v>
      </c>
      <c r="B3295" s="0" t="s">
        <v>7898</v>
      </c>
      <c r="C3295" s="0" t="s">
        <v>17289</v>
      </c>
      <c r="E3295" s="1" t="s">
        <v>17289</v>
      </c>
      <c r="G3295" s="5" t="s">
        <v>17289</v>
      </c>
      <c r="H3295" s="5"/>
      <c r="I3295" s="5"/>
      <c r="J3295" s="5"/>
      <c r="K3295" s="5"/>
      <c r="L3295" s="5"/>
      <c r="M3295" s="5"/>
      <c r="N3295" s="5"/>
      <c r="O3295" s="0" t="s">
        <v>17290</v>
      </c>
      <c r="P3295" s="0" t="s">
        <v>17291</v>
      </c>
      <c r="Q3295" s="0" t="s">
        <v>51</v>
      </c>
      <c r="R3295" s="0" t="s">
        <v>539</v>
      </c>
      <c r="S3295" s="0" t="s">
        <v>56</v>
      </c>
      <c r="T3295" s="0" t="n">
        <v>910</v>
      </c>
      <c r="U3295" s="0" t="n">
        <v>910</v>
      </c>
      <c r="X3295" s="0" t="n">
        <v>0</v>
      </c>
      <c r="Y3295" s="0" t="s">
        <v>67</v>
      </c>
      <c r="Z3295" s="0" t="n">
        <v>910</v>
      </c>
      <c r="AA3295" s="0" t="s">
        <v>120</v>
      </c>
      <c r="AB3295" s="0" t="s">
        <v>1178</v>
      </c>
      <c r="AC3295" s="0" t="n">
        <v>750</v>
      </c>
      <c r="AD3295" s="0" t="s">
        <v>15558</v>
      </c>
      <c r="AE3295" s="0" t="s">
        <v>17292</v>
      </c>
      <c r="AF3295" s="0" t="s">
        <v>56</v>
      </c>
      <c r="AG3295" s="0" t="s">
        <v>56</v>
      </c>
      <c r="AI3295" s="0" t="s">
        <v>56</v>
      </c>
      <c r="AK3295" s="0" t="s">
        <v>56</v>
      </c>
      <c r="AL3295" s="0" t="s">
        <v>56</v>
      </c>
      <c r="AM3295" s="0" t="s">
        <v>56</v>
      </c>
      <c r="AN3295" s="0" t="s">
        <v>56</v>
      </c>
      <c r="AO3295" s="0" t="s">
        <v>70</v>
      </c>
      <c r="AP3295" s="0" t="s">
        <v>70</v>
      </c>
      <c r="AQ3295" s="0" t="s">
        <v>67</v>
      </c>
      <c r="AR3295" s="0" t="n">
        <v>9</v>
      </c>
      <c r="AS3295" s="0" t="n">
        <v>0</v>
      </c>
      <c r="AV3295" s="0" t="s">
        <v>836</v>
      </c>
    </row>
    <row r="3296" customFormat="false" ht="15" hidden="false" customHeight="false" outlineLevel="0" collapsed="false">
      <c r="A3296" s="0" t="s">
        <v>17293</v>
      </c>
      <c r="B3296" s="0" t="s">
        <v>7898</v>
      </c>
      <c r="C3296" s="0" t="s">
        <v>17294</v>
      </c>
      <c r="E3296" s="1" t="s">
        <v>17294</v>
      </c>
      <c r="G3296" s="5" t="s">
        <v>17294</v>
      </c>
      <c r="H3296" s="5"/>
      <c r="I3296" s="5"/>
      <c r="J3296" s="5"/>
      <c r="K3296" s="5"/>
      <c r="L3296" s="5"/>
      <c r="M3296" s="5"/>
      <c r="N3296" s="5"/>
      <c r="Q3296" s="0" t="s">
        <v>51</v>
      </c>
      <c r="R3296" s="0" t="s">
        <v>539</v>
      </c>
      <c r="S3296" s="0" t="n">
        <v>0</v>
      </c>
      <c r="T3296" s="0" t="n">
        <v>2611</v>
      </c>
      <c r="U3296" s="0" t="n">
        <v>2611</v>
      </c>
      <c r="X3296" s="0" t="n">
        <v>0</v>
      </c>
      <c r="Y3296" s="0" t="s">
        <v>512</v>
      </c>
      <c r="AD3296" s="0" t="s">
        <v>15564</v>
      </c>
      <c r="AE3296" s="0" t="s">
        <v>17295</v>
      </c>
      <c r="AF3296" s="0" t="s">
        <v>56</v>
      </c>
      <c r="AG3296" s="0" t="s">
        <v>56</v>
      </c>
      <c r="AI3296" s="0" t="n">
        <v>1</v>
      </c>
      <c r="AJ3296" s="0" t="n">
        <v>2016</v>
      </c>
      <c r="AK3296" s="0" t="s">
        <v>56</v>
      </c>
      <c r="AL3296" s="0" t="s">
        <v>56</v>
      </c>
      <c r="AM3296" s="0" t="s">
        <v>56</v>
      </c>
      <c r="AN3296" s="0" t="s">
        <v>56</v>
      </c>
      <c r="AO3296" s="0" t="s">
        <v>70</v>
      </c>
      <c r="AP3296" s="0" t="s">
        <v>70</v>
      </c>
      <c r="AQ3296" s="0" t="s">
        <v>512</v>
      </c>
      <c r="AR3296" s="0" t="n">
        <v>0</v>
      </c>
      <c r="AS3296" s="0" t="n">
        <v>0</v>
      </c>
    </row>
    <row r="3297" customFormat="false" ht="15" hidden="false" customHeight="false" outlineLevel="0" collapsed="false">
      <c r="A3297" s="0" t="s">
        <v>17296</v>
      </c>
      <c r="B3297" s="0" t="s">
        <v>7898</v>
      </c>
      <c r="C3297" s="0" t="s">
        <v>17297</v>
      </c>
      <c r="E3297" s="1" t="s">
        <v>17297</v>
      </c>
      <c r="G3297" s="5" t="s">
        <v>17297</v>
      </c>
      <c r="H3297" s="5"/>
      <c r="I3297" s="5"/>
      <c r="J3297" s="5"/>
      <c r="K3297" s="5"/>
      <c r="L3297" s="5"/>
      <c r="M3297" s="5"/>
      <c r="N3297" s="5"/>
      <c r="Q3297" s="0" t="s">
        <v>51</v>
      </c>
      <c r="R3297" s="0" t="s">
        <v>126</v>
      </c>
      <c r="S3297" s="0" t="n">
        <v>8</v>
      </c>
      <c r="T3297" s="0" t="n">
        <v>6201</v>
      </c>
      <c r="U3297" s="0" t="n">
        <v>6201</v>
      </c>
      <c r="X3297" s="0" t="n">
        <v>0</v>
      </c>
      <c r="Y3297" s="0" t="s">
        <v>512</v>
      </c>
      <c r="AD3297" s="0" t="s">
        <v>15887</v>
      </c>
      <c r="AE3297" s="0" t="s">
        <v>17298</v>
      </c>
      <c r="AF3297" s="0" t="s">
        <v>56</v>
      </c>
      <c r="AG3297" s="0" t="s">
        <v>56</v>
      </c>
      <c r="AI3297" s="0" t="n">
        <v>7</v>
      </c>
      <c r="AJ3297" s="0" t="n">
        <v>2016</v>
      </c>
      <c r="AK3297" s="0" t="s">
        <v>56</v>
      </c>
      <c r="AL3297" s="0" t="s">
        <v>56</v>
      </c>
      <c r="AM3297" s="0" t="s">
        <v>56</v>
      </c>
      <c r="AN3297" s="0" t="s">
        <v>56</v>
      </c>
      <c r="AO3297" s="0" t="s">
        <v>70</v>
      </c>
      <c r="AP3297" s="0" t="s">
        <v>70</v>
      </c>
      <c r="AQ3297" s="0" t="s">
        <v>512</v>
      </c>
      <c r="AR3297" s="0" t="n">
        <v>0</v>
      </c>
      <c r="AS3297" s="0" t="n">
        <v>0</v>
      </c>
    </row>
    <row r="3298" customFormat="false" ht="15" hidden="false" customHeight="false" outlineLevel="0" collapsed="false">
      <c r="A3298" s="0" t="s">
        <v>17299</v>
      </c>
      <c r="B3298" s="0" t="s">
        <v>7898</v>
      </c>
      <c r="C3298" s="0" t="s">
        <v>17300</v>
      </c>
      <c r="E3298" s="1" t="s">
        <v>17300</v>
      </c>
      <c r="G3298" s="5" t="s">
        <v>17300</v>
      </c>
      <c r="H3298" s="5"/>
      <c r="I3298" s="5"/>
      <c r="J3298" s="5"/>
      <c r="K3298" s="5"/>
      <c r="L3298" s="5"/>
      <c r="M3298" s="5"/>
      <c r="N3298" s="5"/>
      <c r="Q3298" s="0" t="s">
        <v>51</v>
      </c>
      <c r="R3298" s="0" t="s">
        <v>539</v>
      </c>
      <c r="S3298" s="0" t="n">
        <v>0</v>
      </c>
      <c r="T3298" s="0" t="n">
        <v>4652</v>
      </c>
      <c r="U3298" s="0" t="n">
        <v>4652</v>
      </c>
      <c r="X3298" s="0" t="n">
        <v>0</v>
      </c>
      <c r="Y3298" s="0" t="s">
        <v>512</v>
      </c>
      <c r="AD3298" s="0" t="s">
        <v>16135</v>
      </c>
      <c r="AE3298" s="0" t="s">
        <v>17110</v>
      </c>
      <c r="AF3298" s="0" t="s">
        <v>56</v>
      </c>
      <c r="AG3298" s="0" t="s">
        <v>56</v>
      </c>
      <c r="AI3298" s="0" t="n">
        <v>1</v>
      </c>
      <c r="AJ3298" s="0" t="n">
        <v>2016</v>
      </c>
      <c r="AK3298" s="0" t="s">
        <v>56</v>
      </c>
      <c r="AL3298" s="0" t="s">
        <v>56</v>
      </c>
      <c r="AM3298" s="0" t="s">
        <v>56</v>
      </c>
      <c r="AN3298" s="0" t="s">
        <v>56</v>
      </c>
      <c r="AO3298" s="0" t="s">
        <v>70</v>
      </c>
      <c r="AP3298" s="0" t="s">
        <v>70</v>
      </c>
      <c r="AQ3298" s="0" t="s">
        <v>512</v>
      </c>
      <c r="AR3298" s="0" t="n">
        <v>0</v>
      </c>
      <c r="AS3298" s="0" t="n">
        <v>0</v>
      </c>
    </row>
    <row r="3299" customFormat="false" ht="15" hidden="false" customHeight="false" outlineLevel="0" collapsed="false">
      <c r="A3299" s="0" t="s">
        <v>17301</v>
      </c>
      <c r="B3299" s="0" t="s">
        <v>7898</v>
      </c>
      <c r="C3299" s="0" t="s">
        <v>17302</v>
      </c>
      <c r="E3299" s="1" t="s">
        <v>17302</v>
      </c>
      <c r="G3299" s="5" t="s">
        <v>17302</v>
      </c>
      <c r="H3299" s="5"/>
      <c r="I3299" s="5"/>
      <c r="J3299" s="5"/>
      <c r="K3299" s="5"/>
      <c r="L3299" s="5"/>
      <c r="M3299" s="5"/>
      <c r="N3299" s="5"/>
      <c r="O3299" s="0" t="s">
        <v>17302</v>
      </c>
      <c r="P3299" s="0" t="s">
        <v>17303</v>
      </c>
      <c r="Q3299" s="0" t="s">
        <v>51</v>
      </c>
      <c r="R3299" s="0" t="s">
        <v>126</v>
      </c>
      <c r="S3299" s="0" t="n">
        <v>3</v>
      </c>
      <c r="T3299" s="0" t="n">
        <v>5829</v>
      </c>
      <c r="U3299" s="0" t="n">
        <v>5829</v>
      </c>
      <c r="X3299" s="0" t="n">
        <v>4</v>
      </c>
      <c r="Y3299" s="0" t="s">
        <v>128</v>
      </c>
      <c r="Z3299" s="0" t="n">
        <v>5829</v>
      </c>
      <c r="AA3299" s="0" t="s">
        <v>54</v>
      </c>
      <c r="AB3299" s="0" t="s">
        <v>54</v>
      </c>
      <c r="AC3299" s="0" t="n">
        <v>7</v>
      </c>
      <c r="AD3299" s="0" t="s">
        <v>17304</v>
      </c>
      <c r="AE3299" s="0" t="s">
        <v>17305</v>
      </c>
      <c r="AF3299" s="0" t="s">
        <v>56</v>
      </c>
      <c r="AG3299" s="0" t="s">
        <v>56</v>
      </c>
      <c r="AI3299" s="0" t="n">
        <v>7</v>
      </c>
      <c r="AJ3299" s="0" t="n">
        <v>2016</v>
      </c>
      <c r="AK3299" s="0" t="s">
        <v>56</v>
      </c>
      <c r="AL3299" s="0" t="s">
        <v>56</v>
      </c>
      <c r="AM3299" s="0" t="s">
        <v>56</v>
      </c>
      <c r="AN3299" s="0" t="s">
        <v>56</v>
      </c>
      <c r="AO3299" s="0" t="s">
        <v>70</v>
      </c>
      <c r="AP3299" s="0" t="s">
        <v>70</v>
      </c>
      <c r="AQ3299" s="0" t="s">
        <v>128</v>
      </c>
      <c r="AR3299" s="0" t="n">
        <v>3</v>
      </c>
      <c r="AS3299" s="0" t="n">
        <v>2</v>
      </c>
    </row>
    <row r="3300" customFormat="false" ht="15" hidden="false" customHeight="false" outlineLevel="0" collapsed="false">
      <c r="A3300" s="0" t="s">
        <v>17306</v>
      </c>
      <c r="B3300" s="0" t="s">
        <v>7898</v>
      </c>
      <c r="C3300" s="0" t="s">
        <v>17307</v>
      </c>
      <c r="E3300" s="1" t="s">
        <v>17307</v>
      </c>
      <c r="G3300" s="5" t="s">
        <v>17307</v>
      </c>
      <c r="H3300" s="5"/>
      <c r="I3300" s="5"/>
      <c r="J3300" s="5"/>
      <c r="K3300" s="5"/>
      <c r="L3300" s="5"/>
      <c r="M3300" s="5"/>
      <c r="N3300" s="5"/>
      <c r="Q3300" s="0" t="s">
        <v>51</v>
      </c>
      <c r="R3300" s="0" t="s">
        <v>126</v>
      </c>
      <c r="S3300" s="0" t="n">
        <v>3</v>
      </c>
      <c r="T3300" s="0" t="n">
        <v>4690</v>
      </c>
      <c r="U3300" s="0" t="n">
        <v>4690</v>
      </c>
      <c r="V3300" s="0" t="n">
        <v>8690</v>
      </c>
      <c r="X3300" s="0" t="n">
        <v>4</v>
      </c>
      <c r="Y3300" s="0" t="s">
        <v>512</v>
      </c>
      <c r="AD3300" s="0" t="s">
        <v>16112</v>
      </c>
      <c r="AE3300" s="0" t="s">
        <v>17308</v>
      </c>
      <c r="AF3300" s="0" t="s">
        <v>56</v>
      </c>
      <c r="AG3300" s="0" t="s">
        <v>56</v>
      </c>
      <c r="AI3300" s="0" t="n">
        <v>35</v>
      </c>
      <c r="AJ3300" s="0" t="n">
        <v>2016</v>
      </c>
      <c r="AK3300" s="0" t="s">
        <v>56</v>
      </c>
      <c r="AL3300" s="0" t="s">
        <v>56</v>
      </c>
      <c r="AM3300" s="0" t="s">
        <v>56</v>
      </c>
      <c r="AN3300" s="0" t="s">
        <v>56</v>
      </c>
      <c r="AO3300" s="0" t="s">
        <v>70</v>
      </c>
      <c r="AP3300" s="0" t="s">
        <v>70</v>
      </c>
      <c r="AQ3300" s="0" t="s">
        <v>512</v>
      </c>
      <c r="AR3300" s="0" t="n">
        <v>0</v>
      </c>
      <c r="AS3300" s="0" t="n">
        <v>0</v>
      </c>
    </row>
    <row r="3301" customFormat="false" ht="15" hidden="false" customHeight="false" outlineLevel="0" collapsed="false">
      <c r="A3301" s="0" t="s">
        <v>17309</v>
      </c>
      <c r="B3301" s="0" t="s">
        <v>7898</v>
      </c>
      <c r="C3301" s="0" t="s">
        <v>17310</v>
      </c>
      <c r="E3301" s="1" t="s">
        <v>17310</v>
      </c>
      <c r="G3301" s="5" t="s">
        <v>17310</v>
      </c>
      <c r="H3301" s="5"/>
      <c r="I3301" s="5"/>
      <c r="J3301" s="5"/>
      <c r="K3301" s="5"/>
      <c r="L3301" s="5"/>
      <c r="M3301" s="5"/>
      <c r="N3301" s="5"/>
      <c r="Q3301" s="0" t="s">
        <v>51</v>
      </c>
      <c r="R3301" s="0" t="s">
        <v>539</v>
      </c>
      <c r="S3301" s="0" t="n">
        <v>1</v>
      </c>
      <c r="T3301" s="0" t="n">
        <v>7211</v>
      </c>
      <c r="U3301" s="0" t="n">
        <v>7211</v>
      </c>
      <c r="V3301" s="0" t="n">
        <v>3250</v>
      </c>
      <c r="X3301" s="0" t="n">
        <v>0</v>
      </c>
      <c r="Y3301" s="0" t="s">
        <v>512</v>
      </c>
      <c r="AD3301" s="0" t="s">
        <v>15957</v>
      </c>
      <c r="AE3301" s="0" t="s">
        <v>17311</v>
      </c>
      <c r="AF3301" s="0" t="s">
        <v>56</v>
      </c>
      <c r="AG3301" s="0" t="s">
        <v>56</v>
      </c>
      <c r="AI3301" s="0" t="n">
        <v>1</v>
      </c>
      <c r="AJ3301" s="0" t="n">
        <v>2016</v>
      </c>
      <c r="AK3301" s="0" t="s">
        <v>56</v>
      </c>
      <c r="AL3301" s="0" t="s">
        <v>56</v>
      </c>
      <c r="AM3301" s="0" t="s">
        <v>56</v>
      </c>
      <c r="AN3301" s="0" t="s">
        <v>56</v>
      </c>
      <c r="AO3301" s="0" t="s">
        <v>70</v>
      </c>
      <c r="AP3301" s="0" t="s">
        <v>70</v>
      </c>
      <c r="AQ3301" s="0" t="s">
        <v>512</v>
      </c>
      <c r="AR3301" s="0" t="n">
        <v>0</v>
      </c>
      <c r="AS3301" s="0" t="n">
        <v>0</v>
      </c>
    </row>
    <row r="3302" customFormat="false" ht="15" hidden="false" customHeight="false" outlineLevel="0" collapsed="false">
      <c r="A3302" s="0" t="s">
        <v>17312</v>
      </c>
      <c r="B3302" s="0" t="s">
        <v>7898</v>
      </c>
      <c r="C3302" s="0" t="s">
        <v>17313</v>
      </c>
      <c r="E3302" s="1" t="s">
        <v>17313</v>
      </c>
      <c r="G3302" s="5" t="s">
        <v>17313</v>
      </c>
      <c r="H3302" s="5"/>
      <c r="I3302" s="5"/>
      <c r="J3302" s="5"/>
      <c r="K3302" s="5"/>
      <c r="L3302" s="5"/>
      <c r="M3302" s="5"/>
      <c r="N3302" s="5"/>
      <c r="Q3302" s="0" t="s">
        <v>51</v>
      </c>
      <c r="R3302" s="0" t="s">
        <v>119</v>
      </c>
      <c r="S3302" s="0" t="n">
        <v>63</v>
      </c>
      <c r="T3302" s="0" t="n">
        <v>8299</v>
      </c>
      <c r="U3302" s="0" t="n">
        <v>8299</v>
      </c>
      <c r="V3302" s="0" t="n">
        <v>5819</v>
      </c>
      <c r="X3302" s="0" t="n">
        <v>1</v>
      </c>
      <c r="Y3302" s="0" t="s">
        <v>77</v>
      </c>
      <c r="AD3302" s="0" t="s">
        <v>16832</v>
      </c>
      <c r="AE3302" s="0" t="s">
        <v>17314</v>
      </c>
      <c r="AF3302" s="0" t="s">
        <v>56</v>
      </c>
      <c r="AG3302" s="0" t="s">
        <v>56</v>
      </c>
      <c r="AI3302" s="0" t="n">
        <v>175</v>
      </c>
      <c r="AJ3302" s="0" t="n">
        <v>2016</v>
      </c>
      <c r="AK3302" s="0" t="s">
        <v>56</v>
      </c>
      <c r="AL3302" s="0" t="s">
        <v>56</v>
      </c>
      <c r="AM3302" s="0" t="s">
        <v>56</v>
      </c>
      <c r="AN3302" s="0" t="s">
        <v>56</v>
      </c>
      <c r="AO3302" s="0" t="s">
        <v>70</v>
      </c>
      <c r="AP3302" s="0" t="s">
        <v>70</v>
      </c>
      <c r="AQ3302" s="0" t="s">
        <v>77</v>
      </c>
      <c r="AR3302" s="0" t="n">
        <v>0</v>
      </c>
      <c r="AS3302" s="0" t="n">
        <v>0</v>
      </c>
      <c r="AV3302" s="0" t="s">
        <v>836</v>
      </c>
    </row>
    <row r="3303" customFormat="false" ht="15" hidden="false" customHeight="false" outlineLevel="0" collapsed="false">
      <c r="A3303" s="0" t="s">
        <v>17315</v>
      </c>
      <c r="B3303" s="0" t="s">
        <v>7898</v>
      </c>
      <c r="C3303" s="0" t="s">
        <v>17316</v>
      </c>
      <c r="E3303" s="1" t="s">
        <v>17316</v>
      </c>
      <c r="G3303" s="5" t="s">
        <v>17316</v>
      </c>
      <c r="H3303" s="5"/>
      <c r="I3303" s="5"/>
      <c r="J3303" s="5"/>
      <c r="K3303" s="5"/>
      <c r="L3303" s="5"/>
      <c r="M3303" s="5"/>
      <c r="N3303" s="5"/>
      <c r="O3303" s="0" t="s">
        <v>17316</v>
      </c>
      <c r="P3303" s="0" t="s">
        <v>17317</v>
      </c>
      <c r="Q3303" s="0" t="s">
        <v>51</v>
      </c>
      <c r="R3303" s="0" t="s">
        <v>126</v>
      </c>
      <c r="S3303" s="0" t="n">
        <v>8</v>
      </c>
      <c r="T3303" s="0" t="n">
        <v>2229</v>
      </c>
      <c r="U3303" s="0" t="n">
        <v>2229</v>
      </c>
      <c r="X3303" s="0" t="n">
        <v>4</v>
      </c>
      <c r="Y3303" s="0" t="s">
        <v>128</v>
      </c>
      <c r="Z3303" s="0" t="n">
        <v>2229</v>
      </c>
      <c r="AA3303" s="0" t="s">
        <v>54</v>
      </c>
      <c r="AB3303" s="0" t="s">
        <v>54</v>
      </c>
      <c r="AC3303" s="0" t="n">
        <v>35</v>
      </c>
      <c r="AD3303" s="0" t="s">
        <v>17318</v>
      </c>
      <c r="AE3303" s="0" t="s">
        <v>17319</v>
      </c>
      <c r="AF3303" s="0" t="s">
        <v>56</v>
      </c>
      <c r="AG3303" s="0" t="s">
        <v>56</v>
      </c>
      <c r="AI3303" s="0" t="n">
        <v>35</v>
      </c>
      <c r="AJ3303" s="0" t="n">
        <v>2016</v>
      </c>
      <c r="AK3303" s="0" t="s">
        <v>56</v>
      </c>
      <c r="AL3303" s="0" t="s">
        <v>56</v>
      </c>
      <c r="AM3303" s="0" t="s">
        <v>56</v>
      </c>
      <c r="AN3303" s="0" t="s">
        <v>56</v>
      </c>
      <c r="AO3303" s="0" t="s">
        <v>70</v>
      </c>
      <c r="AP3303" s="0" t="s">
        <v>70</v>
      </c>
      <c r="AQ3303" s="0" t="s">
        <v>128</v>
      </c>
      <c r="AR3303" s="0" t="n">
        <v>4</v>
      </c>
      <c r="AS3303" s="0" t="n">
        <v>3</v>
      </c>
      <c r="AT3303" s="0" t="s">
        <v>17320</v>
      </c>
      <c r="AV3303" s="0" t="s">
        <v>836</v>
      </c>
    </row>
    <row r="3304" customFormat="false" ht="15" hidden="false" customHeight="false" outlineLevel="0" collapsed="false">
      <c r="A3304" s="0" t="s">
        <v>17321</v>
      </c>
      <c r="B3304" s="0" t="s">
        <v>7898</v>
      </c>
      <c r="C3304" s="0" t="s">
        <v>17322</v>
      </c>
      <c r="E3304" s="1" t="s">
        <v>17322</v>
      </c>
      <c r="G3304" s="5" t="s">
        <v>17322</v>
      </c>
      <c r="H3304" s="5"/>
      <c r="I3304" s="5"/>
      <c r="J3304" s="5"/>
      <c r="K3304" s="5"/>
      <c r="L3304" s="5"/>
      <c r="M3304" s="5"/>
      <c r="N3304" s="5"/>
      <c r="Q3304" s="0" t="s">
        <v>51</v>
      </c>
      <c r="R3304" s="0" t="s">
        <v>539</v>
      </c>
      <c r="S3304" s="0" t="n">
        <v>0</v>
      </c>
      <c r="T3304" s="0" t="n">
        <v>7490</v>
      </c>
      <c r="U3304" s="0" t="n">
        <v>7490</v>
      </c>
      <c r="X3304" s="0" t="n">
        <v>0</v>
      </c>
      <c r="Y3304" s="0" t="s">
        <v>512</v>
      </c>
      <c r="AD3304" s="0" t="s">
        <v>16629</v>
      </c>
      <c r="AE3304" s="0" t="s">
        <v>17323</v>
      </c>
      <c r="AF3304" s="0" t="s">
        <v>56</v>
      </c>
      <c r="AG3304" s="0" t="s">
        <v>56</v>
      </c>
      <c r="AI3304" s="0" t="n">
        <v>1</v>
      </c>
      <c r="AJ3304" s="0" t="n">
        <v>2015</v>
      </c>
      <c r="AK3304" s="0" t="s">
        <v>56</v>
      </c>
      <c r="AL3304" s="0" t="s">
        <v>56</v>
      </c>
      <c r="AM3304" s="0" t="s">
        <v>56</v>
      </c>
      <c r="AN3304" s="0" t="s">
        <v>56</v>
      </c>
      <c r="AO3304" s="0" t="s">
        <v>70</v>
      </c>
      <c r="AP3304" s="0" t="s">
        <v>70</v>
      </c>
      <c r="AQ3304" s="0" t="s">
        <v>512</v>
      </c>
      <c r="AR3304" s="0" t="n">
        <v>0</v>
      </c>
      <c r="AS3304" s="0" t="n">
        <v>0</v>
      </c>
    </row>
    <row r="3305" customFormat="false" ht="15" hidden="false" customHeight="false" outlineLevel="0" collapsed="false">
      <c r="A3305" s="0" t="s">
        <v>17324</v>
      </c>
      <c r="B3305" s="0" t="s">
        <v>7898</v>
      </c>
      <c r="C3305" s="0" t="s">
        <v>17325</v>
      </c>
      <c r="E3305" s="1" t="s">
        <v>17325</v>
      </c>
      <c r="G3305" s="5" t="s">
        <v>17325</v>
      </c>
      <c r="H3305" s="5" t="s">
        <v>17326</v>
      </c>
      <c r="I3305" s="5"/>
      <c r="J3305" s="5"/>
      <c r="K3305" s="5"/>
      <c r="L3305" s="5"/>
      <c r="M3305" s="5"/>
      <c r="N3305" s="5"/>
      <c r="Q3305" s="0" t="s">
        <v>51</v>
      </c>
      <c r="R3305" s="0" t="s">
        <v>126</v>
      </c>
      <c r="S3305" s="0" t="n">
        <v>3</v>
      </c>
      <c r="T3305" s="0" t="n">
        <v>2059</v>
      </c>
      <c r="U3305" s="0" t="n">
        <v>2059</v>
      </c>
      <c r="V3305" s="0" t="n">
        <v>2014</v>
      </c>
      <c r="X3305" s="0" t="n">
        <v>0</v>
      </c>
      <c r="Y3305" s="0" t="s">
        <v>298</v>
      </c>
      <c r="AD3305" s="0" t="s">
        <v>17327</v>
      </c>
      <c r="AE3305" s="0" t="s">
        <v>17328</v>
      </c>
      <c r="AF3305" s="0" t="s">
        <v>56</v>
      </c>
      <c r="AG3305" s="0" t="s">
        <v>56</v>
      </c>
      <c r="AI3305" s="0" t="n">
        <v>35</v>
      </c>
      <c r="AJ3305" s="0" t="n">
        <v>2016</v>
      </c>
      <c r="AK3305" s="0" t="s">
        <v>56</v>
      </c>
      <c r="AL3305" s="0" t="s">
        <v>56</v>
      </c>
      <c r="AM3305" s="0" t="s">
        <v>56</v>
      </c>
      <c r="AN3305" s="0" t="s">
        <v>56</v>
      </c>
      <c r="AO3305" s="0" t="s">
        <v>70</v>
      </c>
      <c r="AP3305" s="0" t="s">
        <v>70</v>
      </c>
      <c r="AQ3305" s="0" t="s">
        <v>298</v>
      </c>
      <c r="AR3305" s="0" t="n">
        <v>0</v>
      </c>
      <c r="AS3305" s="0" t="n">
        <v>0</v>
      </c>
      <c r="AV3305" s="0" t="s">
        <v>836</v>
      </c>
    </row>
    <row r="3306" customFormat="false" ht="15" hidden="false" customHeight="false" outlineLevel="0" collapsed="false">
      <c r="A3306" s="0" t="s">
        <v>17329</v>
      </c>
      <c r="B3306" s="0" t="s">
        <v>7898</v>
      </c>
      <c r="C3306" s="0" t="s">
        <v>17330</v>
      </c>
      <c r="E3306" s="1" t="s">
        <v>17330</v>
      </c>
      <c r="G3306" s="5" t="s">
        <v>17330</v>
      </c>
      <c r="H3306" s="5"/>
      <c r="I3306" s="5"/>
      <c r="J3306" s="5"/>
      <c r="K3306" s="5"/>
      <c r="L3306" s="5"/>
      <c r="M3306" s="5"/>
      <c r="N3306" s="5"/>
      <c r="Q3306" s="0" t="s">
        <v>51</v>
      </c>
      <c r="R3306" s="0" t="s">
        <v>539</v>
      </c>
      <c r="S3306" s="0" t="n">
        <v>0</v>
      </c>
      <c r="X3306" s="0" t="n">
        <v>3</v>
      </c>
      <c r="Y3306" s="0" t="s">
        <v>512</v>
      </c>
      <c r="AD3306" s="0" t="s">
        <v>17331</v>
      </c>
      <c r="AE3306" s="0" t="s">
        <v>17332</v>
      </c>
      <c r="AF3306" s="0" t="s">
        <v>56</v>
      </c>
      <c r="AG3306" s="0" t="s">
        <v>56</v>
      </c>
      <c r="AI3306" s="0" t="n">
        <v>1</v>
      </c>
      <c r="AJ3306" s="0" t="n">
        <v>2016</v>
      </c>
      <c r="AK3306" s="0" t="s">
        <v>56</v>
      </c>
      <c r="AL3306" s="0" t="s">
        <v>56</v>
      </c>
      <c r="AM3306" s="0" t="s">
        <v>56</v>
      </c>
      <c r="AN3306" s="0" t="s">
        <v>56</v>
      </c>
      <c r="AO3306" s="0" t="s">
        <v>70</v>
      </c>
      <c r="AP3306" s="0" t="s">
        <v>70</v>
      </c>
      <c r="AQ3306" s="0" t="s">
        <v>512</v>
      </c>
      <c r="AR3306" s="0" t="n">
        <v>0</v>
      </c>
      <c r="AS3306" s="0" t="n">
        <v>0</v>
      </c>
    </row>
    <row r="3307" customFormat="false" ht="15" hidden="false" customHeight="false" outlineLevel="0" collapsed="false">
      <c r="A3307" s="0" t="s">
        <v>17333</v>
      </c>
      <c r="B3307" s="0" t="s">
        <v>7898</v>
      </c>
      <c r="C3307" s="0" t="s">
        <v>17334</v>
      </c>
      <c r="E3307" s="1" t="s">
        <v>17334</v>
      </c>
      <c r="G3307" s="5" t="s">
        <v>17334</v>
      </c>
      <c r="H3307" s="5"/>
      <c r="I3307" s="5"/>
      <c r="J3307" s="5"/>
      <c r="K3307" s="5"/>
      <c r="L3307" s="5"/>
      <c r="M3307" s="5"/>
      <c r="N3307" s="5"/>
      <c r="Q3307" s="0" t="s">
        <v>51</v>
      </c>
      <c r="R3307" s="0" t="s">
        <v>126</v>
      </c>
      <c r="S3307" s="0" t="n">
        <v>3</v>
      </c>
      <c r="T3307" s="0" t="n">
        <v>7211</v>
      </c>
      <c r="U3307" s="0" t="n">
        <v>7211</v>
      </c>
      <c r="X3307" s="0" t="n">
        <v>2</v>
      </c>
      <c r="Y3307" s="0" t="s">
        <v>512</v>
      </c>
      <c r="AD3307" s="0" t="s">
        <v>15957</v>
      </c>
      <c r="AE3307" s="0" t="s">
        <v>17335</v>
      </c>
      <c r="AF3307" s="0" t="s">
        <v>56</v>
      </c>
      <c r="AG3307" s="0" t="s">
        <v>56</v>
      </c>
      <c r="AI3307" s="0" t="n">
        <v>7</v>
      </c>
      <c r="AJ3307" s="0" t="n">
        <v>2016</v>
      </c>
      <c r="AK3307" s="0" t="s">
        <v>56</v>
      </c>
      <c r="AL3307" s="0" t="s">
        <v>56</v>
      </c>
      <c r="AM3307" s="0" t="s">
        <v>56</v>
      </c>
      <c r="AN3307" s="0" t="s">
        <v>56</v>
      </c>
      <c r="AO3307" s="0" t="s">
        <v>70</v>
      </c>
      <c r="AP3307" s="0" t="s">
        <v>70</v>
      </c>
      <c r="AQ3307" s="0" t="s">
        <v>512</v>
      </c>
      <c r="AR3307" s="0" t="n">
        <v>0</v>
      </c>
      <c r="AS3307" s="0" t="n">
        <v>0</v>
      </c>
    </row>
    <row r="3308" customFormat="false" ht="15" hidden="false" customHeight="false" outlineLevel="0" collapsed="false">
      <c r="A3308" s="0" t="s">
        <v>17336</v>
      </c>
      <c r="B3308" s="0" t="s">
        <v>7898</v>
      </c>
      <c r="C3308" s="0" t="s">
        <v>17337</v>
      </c>
      <c r="E3308" s="1" t="s">
        <v>17337</v>
      </c>
      <c r="G3308" s="5" t="s">
        <v>17337</v>
      </c>
      <c r="H3308" s="5" t="s">
        <v>17338</v>
      </c>
      <c r="I3308" s="5"/>
      <c r="J3308" s="5"/>
      <c r="K3308" s="5"/>
      <c r="L3308" s="5"/>
      <c r="M3308" s="5"/>
      <c r="N3308" s="5"/>
      <c r="O3308" s="0" t="s">
        <v>17339</v>
      </c>
      <c r="P3308" s="0" t="s">
        <v>17340</v>
      </c>
      <c r="Q3308" s="0" t="s">
        <v>51</v>
      </c>
      <c r="R3308" s="0" t="s">
        <v>539</v>
      </c>
      <c r="S3308" s="0" t="s">
        <v>56</v>
      </c>
      <c r="X3308" s="0" t="n">
        <v>35</v>
      </c>
      <c r="Y3308" s="0" t="s">
        <v>67</v>
      </c>
      <c r="Z3308" s="0" t="s">
        <v>120</v>
      </c>
      <c r="AA3308" s="0" t="s">
        <v>54</v>
      </c>
      <c r="AB3308" s="0" t="s">
        <v>54</v>
      </c>
      <c r="AC3308" s="0" t="s">
        <v>120</v>
      </c>
      <c r="AH3308" s="0" t="s">
        <v>56</v>
      </c>
      <c r="AI3308" s="0" t="s">
        <v>56</v>
      </c>
      <c r="AK3308" s="0" t="s">
        <v>56</v>
      </c>
      <c r="AM3308" s="0" t="s">
        <v>56</v>
      </c>
      <c r="AN3308" s="0" t="s">
        <v>56</v>
      </c>
      <c r="AO3308" s="0" t="s">
        <v>56</v>
      </c>
      <c r="AP3308" s="0" t="s">
        <v>56</v>
      </c>
      <c r="AQ3308" s="0" t="s">
        <v>70</v>
      </c>
      <c r="AR3308" s="0" t="s">
        <v>70</v>
      </c>
      <c r="AS3308" s="0" t="s">
        <v>67</v>
      </c>
      <c r="AT3308" s="0" t="n">
        <v>29</v>
      </c>
      <c r="AU3308" s="0" t="n">
        <v>4</v>
      </c>
      <c r="AX3308" s="0" t="s">
        <v>836</v>
      </c>
    </row>
    <row r="3309" customFormat="false" ht="15" hidden="false" customHeight="false" outlineLevel="0" collapsed="false">
      <c r="A3309" s="0" t="s">
        <v>17341</v>
      </c>
      <c r="B3309" s="0" t="s">
        <v>7898</v>
      </c>
      <c r="C3309" s="0" t="s">
        <v>17342</v>
      </c>
      <c r="E3309" s="1" t="s">
        <v>17342</v>
      </c>
      <c r="G3309" s="5" t="s">
        <v>17342</v>
      </c>
      <c r="H3309" s="5"/>
      <c r="I3309" s="5"/>
      <c r="J3309" s="5"/>
      <c r="K3309" s="5"/>
      <c r="L3309" s="5"/>
      <c r="M3309" s="5"/>
      <c r="N3309" s="5"/>
      <c r="O3309" s="0" t="s">
        <v>17343</v>
      </c>
      <c r="P3309" s="0" t="s">
        <v>17344</v>
      </c>
      <c r="Q3309" s="0" t="s">
        <v>51</v>
      </c>
      <c r="R3309" s="0" t="s">
        <v>52</v>
      </c>
      <c r="S3309" s="0" t="n">
        <v>358</v>
      </c>
      <c r="T3309" s="0" t="n">
        <v>6201</v>
      </c>
      <c r="U3309" s="0" t="n">
        <v>6201</v>
      </c>
      <c r="X3309" s="0" t="n">
        <v>12</v>
      </c>
      <c r="Y3309" s="0" t="s">
        <v>67</v>
      </c>
      <c r="AA3309" s="0" t="s">
        <v>54</v>
      </c>
      <c r="AB3309" s="0" t="s">
        <v>54</v>
      </c>
      <c r="AD3309" s="0" t="s">
        <v>17345</v>
      </c>
      <c r="AG3309" s="6" t="n">
        <v>42582</v>
      </c>
      <c r="AH3309" s="0" t="n">
        <v>-12</v>
      </c>
      <c r="AI3309" s="0" t="n">
        <v>-14</v>
      </c>
      <c r="AJ3309" s="6" t="n">
        <v>42582</v>
      </c>
      <c r="AK3309" s="0" t="n">
        <v>804</v>
      </c>
      <c r="AL3309" s="6" t="n">
        <v>42582</v>
      </c>
      <c r="AM3309" s="0" t="n">
        <v>404</v>
      </c>
      <c r="AN3309" s="0" t="n">
        <v>449</v>
      </c>
      <c r="AO3309" s="0" t="n">
        <v>1.358</v>
      </c>
      <c r="AP3309" s="0" t="n">
        <v>1.486</v>
      </c>
      <c r="AQ3309" s="0" t="s">
        <v>189</v>
      </c>
      <c r="AR3309" s="0" t="s">
        <v>189</v>
      </c>
      <c r="AS3309" s="0" t="s">
        <v>67</v>
      </c>
      <c r="AT3309" s="0" t="n">
        <v>8</v>
      </c>
      <c r="AU3309" s="0" t="n">
        <v>5</v>
      </c>
      <c r="AX3309" s="0" t="s">
        <v>836</v>
      </c>
    </row>
    <row r="3310" customFormat="false" ht="15" hidden="false" customHeight="false" outlineLevel="0" collapsed="false">
      <c r="A3310" s="0" t="s">
        <v>17346</v>
      </c>
      <c r="B3310" s="0" t="s">
        <v>7898</v>
      </c>
      <c r="C3310" s="0" t="s">
        <v>17347</v>
      </c>
      <c r="E3310" s="1" t="s">
        <v>17347</v>
      </c>
      <c r="G3310" s="5" t="s">
        <v>17347</v>
      </c>
      <c r="H3310" s="5"/>
      <c r="I3310" s="5"/>
      <c r="J3310" s="5"/>
      <c r="K3310" s="5"/>
      <c r="L3310" s="5"/>
      <c r="M3310" s="5"/>
      <c r="N3310" s="5"/>
      <c r="O3310" s="0" t="s">
        <v>17347</v>
      </c>
      <c r="P3310" s="0" t="s">
        <v>17348</v>
      </c>
      <c r="Q3310" s="0" t="s">
        <v>51</v>
      </c>
      <c r="R3310" s="0" t="s">
        <v>52</v>
      </c>
      <c r="S3310" s="0" t="n">
        <v>1.285</v>
      </c>
      <c r="T3310" s="0" t="n">
        <v>610</v>
      </c>
      <c r="U3310" s="0" t="n">
        <v>610</v>
      </c>
      <c r="X3310" s="0" t="n">
        <v>23</v>
      </c>
      <c r="Y3310" s="0" t="s">
        <v>53</v>
      </c>
      <c r="Z3310" s="0" t="n">
        <v>610</v>
      </c>
      <c r="AA3310" s="0" t="s">
        <v>54</v>
      </c>
      <c r="AB3310" s="0" t="s">
        <v>54</v>
      </c>
      <c r="AC3310" s="0" t="n">
        <v>850</v>
      </c>
      <c r="AD3310" s="0" t="s">
        <v>16079</v>
      </c>
      <c r="AG3310" s="6" t="n">
        <v>42735</v>
      </c>
      <c r="AH3310" s="0" t="n">
        <v>-1.27</v>
      </c>
      <c r="AI3310" s="0" t="n">
        <v>-1.339</v>
      </c>
      <c r="AJ3310" s="6" t="n">
        <v>42735</v>
      </c>
      <c r="AK3310" s="0" t="n">
        <v>850</v>
      </c>
      <c r="AL3310" s="6" t="n">
        <v>42735</v>
      </c>
      <c r="AM3310" s="0" t="n">
        <v>9.369</v>
      </c>
      <c r="AN3310" s="0" t="n">
        <v>9.876</v>
      </c>
      <c r="AO3310" s="0" t="n">
        <v>1.766</v>
      </c>
      <c r="AP3310" s="0" t="n">
        <v>1.973</v>
      </c>
      <c r="AQ3310" s="0" t="s">
        <v>831</v>
      </c>
      <c r="AR3310" s="0" t="s">
        <v>58</v>
      </c>
      <c r="AS3310" s="0" t="s">
        <v>53</v>
      </c>
      <c r="AT3310" s="0" t="n">
        <v>13</v>
      </c>
      <c r="AU3310" s="0" t="n">
        <v>13</v>
      </c>
      <c r="AX3310" s="0" t="s">
        <v>836</v>
      </c>
    </row>
    <row r="3311" customFormat="false" ht="15" hidden="false" customHeight="false" outlineLevel="0" collapsed="false">
      <c r="A3311" s="0" t="s">
        <v>17349</v>
      </c>
      <c r="B3311" s="0" t="s">
        <v>7898</v>
      </c>
      <c r="C3311" s="0" t="s">
        <v>17350</v>
      </c>
      <c r="E3311" s="1" t="s">
        <v>17350</v>
      </c>
      <c r="G3311" s="5" t="s">
        <v>17350</v>
      </c>
      <c r="H3311" s="5" t="s">
        <v>17351</v>
      </c>
      <c r="I3311" s="5"/>
      <c r="J3311" s="5"/>
      <c r="K3311" s="5"/>
      <c r="L3311" s="5"/>
      <c r="M3311" s="5"/>
      <c r="N3311" s="5"/>
      <c r="O3311" s="0" t="s">
        <v>17350</v>
      </c>
      <c r="P3311" s="0" t="s">
        <v>17352</v>
      </c>
      <c r="Q3311" s="0" t="s">
        <v>51</v>
      </c>
      <c r="R3311" s="0" t="s">
        <v>52</v>
      </c>
      <c r="S3311" s="0" t="n">
        <v>0</v>
      </c>
      <c r="T3311" s="0" t="n">
        <v>2454</v>
      </c>
      <c r="U3311" s="0" t="n">
        <v>2454</v>
      </c>
      <c r="X3311" s="0" t="n">
        <v>8</v>
      </c>
      <c r="Y3311" s="0" t="s">
        <v>1154</v>
      </c>
      <c r="Z3311" s="0" t="n">
        <v>2454</v>
      </c>
      <c r="AA3311" s="0" t="s">
        <v>54</v>
      </c>
      <c r="AB3311" s="0" t="s">
        <v>54</v>
      </c>
      <c r="AD3311" s="0" t="s">
        <v>16184</v>
      </c>
      <c r="AG3311" s="6" t="n">
        <v>42735</v>
      </c>
      <c r="AH3311" s="0" t="n">
        <v>-18</v>
      </c>
      <c r="AI3311" s="0" t="n">
        <v>-19</v>
      </c>
      <c r="AJ3311" s="6" t="n">
        <v>42735</v>
      </c>
      <c r="AK3311" s="0" t="n">
        <v>23</v>
      </c>
      <c r="AL3311" s="6" t="n">
        <v>42369</v>
      </c>
      <c r="AM3311" s="0" t="n">
        <v>58</v>
      </c>
      <c r="AN3311" s="0" t="n">
        <v>61</v>
      </c>
      <c r="AO3311" s="0" t="n">
        <v>217</v>
      </c>
      <c r="AP3311" s="0" t="n">
        <v>243</v>
      </c>
      <c r="AQ3311" s="0" t="s">
        <v>13210</v>
      </c>
      <c r="AR3311" s="0" t="s">
        <v>58</v>
      </c>
      <c r="AS3311" s="0" t="s">
        <v>1154</v>
      </c>
      <c r="AT3311" s="0" t="n">
        <v>9</v>
      </c>
      <c r="AU3311" s="0" t="n">
        <v>8</v>
      </c>
      <c r="AV3311" s="0" t="s">
        <v>836</v>
      </c>
      <c r="AX3311" s="0" t="s">
        <v>836</v>
      </c>
    </row>
    <row r="3312" customFormat="false" ht="15" hidden="false" customHeight="false" outlineLevel="0" collapsed="false">
      <c r="A3312" s="0" t="s">
        <v>17353</v>
      </c>
      <c r="B3312" s="0" t="s">
        <v>7898</v>
      </c>
      <c r="C3312" s="0" t="s">
        <v>17354</v>
      </c>
      <c r="E3312" s="1" t="s">
        <v>17354</v>
      </c>
      <c r="G3312" s="5" t="s">
        <v>17354</v>
      </c>
      <c r="H3312" s="5"/>
      <c r="I3312" s="5"/>
      <c r="J3312" s="5"/>
      <c r="K3312" s="5"/>
      <c r="L3312" s="5"/>
      <c r="M3312" s="5"/>
      <c r="N3312" s="5"/>
      <c r="O3312" s="0" t="s">
        <v>17354</v>
      </c>
      <c r="P3312" s="0" t="s">
        <v>17355</v>
      </c>
      <c r="Q3312" s="0" t="s">
        <v>51</v>
      </c>
      <c r="R3312" s="0" t="s">
        <v>52</v>
      </c>
      <c r="S3312" s="0" t="n">
        <v>36</v>
      </c>
      <c r="T3312" s="0" t="n">
        <v>7211</v>
      </c>
      <c r="U3312" s="0" t="n">
        <v>7211</v>
      </c>
      <c r="V3312" s="0" t="n">
        <v>2120</v>
      </c>
      <c r="X3312" s="0" t="n">
        <v>1</v>
      </c>
      <c r="Y3312" s="0" t="s">
        <v>53</v>
      </c>
      <c r="Z3312" s="0" t="n">
        <v>7211</v>
      </c>
      <c r="AA3312" s="0" t="s">
        <v>54</v>
      </c>
      <c r="AB3312" s="0" t="s">
        <v>54</v>
      </c>
      <c r="AC3312" s="0" t="n">
        <v>163</v>
      </c>
      <c r="AD3312" s="0" t="s">
        <v>15815</v>
      </c>
      <c r="AG3312" s="6" t="n">
        <v>42735</v>
      </c>
      <c r="AH3312" s="0" t="n">
        <v>-255</v>
      </c>
      <c r="AI3312" s="0" t="n">
        <v>-269</v>
      </c>
      <c r="AJ3312" s="6" t="n">
        <v>42735</v>
      </c>
      <c r="AK3312" s="0" t="n">
        <v>163</v>
      </c>
      <c r="AL3312" s="6" t="n">
        <v>42735</v>
      </c>
      <c r="AM3312" s="0" t="n">
        <v>326</v>
      </c>
      <c r="AN3312" s="0" t="n">
        <v>343</v>
      </c>
      <c r="AO3312" s="0" t="n">
        <v>2.904</v>
      </c>
      <c r="AP3312" s="0" t="n">
        <v>3.245</v>
      </c>
      <c r="AQ3312" s="0" t="s">
        <v>674</v>
      </c>
      <c r="AR3312" s="0" t="s">
        <v>58</v>
      </c>
      <c r="AS3312" s="0" t="s">
        <v>53</v>
      </c>
      <c r="AT3312" s="0" t="n">
        <v>2</v>
      </c>
      <c r="AU3312" s="0" t="n">
        <v>1</v>
      </c>
      <c r="AV3312" s="0" t="s">
        <v>15815</v>
      </c>
      <c r="AX3312" s="0" t="s">
        <v>836</v>
      </c>
    </row>
    <row r="3313" customFormat="false" ht="15" hidden="false" customHeight="false" outlineLevel="0" collapsed="false">
      <c r="A3313" s="0" t="s">
        <v>17356</v>
      </c>
      <c r="B3313" s="0" t="s">
        <v>7898</v>
      </c>
      <c r="C3313" s="0" t="s">
        <v>17357</v>
      </c>
      <c r="E3313" s="1" t="s">
        <v>17357</v>
      </c>
      <c r="G3313" s="5" t="s">
        <v>17357</v>
      </c>
      <c r="H3313" s="5" t="s">
        <v>17358</v>
      </c>
      <c r="I3313" s="5" t="s">
        <v>17359</v>
      </c>
      <c r="J3313" s="5"/>
      <c r="K3313" s="5"/>
      <c r="L3313" s="5"/>
      <c r="M3313" s="5"/>
      <c r="N3313" s="5"/>
      <c r="Q3313" s="0" t="s">
        <v>51</v>
      </c>
      <c r="R3313" s="0" t="s">
        <v>126</v>
      </c>
      <c r="S3313" s="0" t="n">
        <v>3</v>
      </c>
      <c r="T3313" s="0" t="n">
        <v>2811</v>
      </c>
      <c r="U3313" s="0" t="n">
        <v>2811</v>
      </c>
      <c r="V3313" s="0" t="n">
        <v>2120</v>
      </c>
      <c r="X3313" s="0" t="n">
        <v>1</v>
      </c>
      <c r="Y3313" s="0" t="s">
        <v>512</v>
      </c>
      <c r="AD3313" s="0" t="s">
        <v>17360</v>
      </c>
      <c r="AE3313" s="0" t="s">
        <v>17361</v>
      </c>
      <c r="AF3313" s="0" t="s">
        <v>56</v>
      </c>
      <c r="AG3313" s="0" t="s">
        <v>56</v>
      </c>
      <c r="AI3313" s="0" t="n">
        <v>15</v>
      </c>
      <c r="AJ3313" s="0" t="n">
        <v>2016</v>
      </c>
      <c r="AK3313" s="0" t="s">
        <v>56</v>
      </c>
      <c r="AL3313" s="0" t="s">
        <v>56</v>
      </c>
      <c r="AM3313" s="0" t="s">
        <v>56</v>
      </c>
      <c r="AN3313" s="0" t="s">
        <v>56</v>
      </c>
      <c r="AO3313" s="0" t="s">
        <v>70</v>
      </c>
      <c r="AP3313" s="0" t="s">
        <v>70</v>
      </c>
      <c r="AQ3313" s="0" t="s">
        <v>512</v>
      </c>
      <c r="AR3313" s="0" t="n">
        <v>0</v>
      </c>
      <c r="AS3313" s="0" t="n">
        <v>0</v>
      </c>
    </row>
    <row r="3314" customFormat="false" ht="15" hidden="false" customHeight="false" outlineLevel="0" collapsed="false">
      <c r="A3314" s="0" t="s">
        <v>17362</v>
      </c>
      <c r="B3314" s="0" t="s">
        <v>7898</v>
      </c>
      <c r="C3314" s="0" t="s">
        <v>17363</v>
      </c>
      <c r="E3314" s="1" t="s">
        <v>17363</v>
      </c>
      <c r="G3314" s="5" t="s">
        <v>17363</v>
      </c>
      <c r="H3314" s="5"/>
      <c r="I3314" s="5"/>
      <c r="J3314" s="5"/>
      <c r="K3314" s="5"/>
      <c r="L3314" s="5"/>
      <c r="M3314" s="5"/>
      <c r="N3314" s="5"/>
      <c r="O3314" s="0" t="s">
        <v>17363</v>
      </c>
      <c r="P3314" s="0" t="s">
        <v>17364</v>
      </c>
      <c r="Q3314" s="0" t="s">
        <v>51</v>
      </c>
      <c r="R3314" s="0" t="s">
        <v>52</v>
      </c>
      <c r="S3314" s="0" t="n">
        <v>1.744</v>
      </c>
      <c r="T3314" s="0" t="n">
        <v>2016</v>
      </c>
      <c r="U3314" s="0" t="n">
        <v>2016</v>
      </c>
      <c r="V3314" s="0" t="n">
        <v>2017</v>
      </c>
      <c r="W3314" s="0" t="s">
        <v>17365</v>
      </c>
      <c r="X3314" s="0" t="n">
        <v>75</v>
      </c>
      <c r="Y3314" s="0" t="s">
        <v>53</v>
      </c>
      <c r="Z3314" s="0" t="n">
        <v>2016</v>
      </c>
      <c r="AA3314" s="0" t="s">
        <v>54</v>
      </c>
      <c r="AB3314" s="0" t="s">
        <v>54</v>
      </c>
      <c r="AC3314" s="0" t="n">
        <v>1.971</v>
      </c>
      <c r="AD3314" s="0" t="s">
        <v>15558</v>
      </c>
      <c r="AG3314" s="6" t="n">
        <v>42735</v>
      </c>
      <c r="AH3314" s="0" t="n">
        <v>102</v>
      </c>
      <c r="AI3314" s="0" t="n">
        <v>107</v>
      </c>
      <c r="AJ3314" s="6" t="n">
        <v>42735</v>
      </c>
      <c r="AK3314" s="0" t="n">
        <v>1.971</v>
      </c>
      <c r="AL3314" s="6" t="n">
        <v>42735</v>
      </c>
      <c r="AM3314" s="0" t="n">
        <v>2.757</v>
      </c>
      <c r="AN3314" s="0" t="n">
        <v>2.907</v>
      </c>
      <c r="AO3314" s="0" t="n">
        <v>901</v>
      </c>
      <c r="AP3314" s="0" t="n">
        <v>1.006</v>
      </c>
      <c r="AQ3314" s="0" t="s">
        <v>831</v>
      </c>
      <c r="AR3314" s="0" t="s">
        <v>58</v>
      </c>
      <c r="AS3314" s="0" t="s">
        <v>53</v>
      </c>
      <c r="AT3314" s="0" t="n">
        <v>37</v>
      </c>
      <c r="AU3314" s="0" t="n">
        <v>36</v>
      </c>
      <c r="AV3314" s="0" t="s">
        <v>17366</v>
      </c>
      <c r="AX3314" s="0" t="s">
        <v>836</v>
      </c>
      <c r="AY3314" s="0" t="s">
        <v>17367</v>
      </c>
    </row>
    <row r="3315" customFormat="false" ht="15" hidden="false" customHeight="false" outlineLevel="0" collapsed="false">
      <c r="A3315" s="0" t="s">
        <v>17368</v>
      </c>
      <c r="B3315" s="0" t="s">
        <v>7898</v>
      </c>
      <c r="C3315" s="0" t="s">
        <v>17369</v>
      </c>
      <c r="E3315" s="1" t="s">
        <v>17369</v>
      </c>
      <c r="G3315" s="5" t="s">
        <v>17369</v>
      </c>
      <c r="H3315" s="5"/>
      <c r="I3315" s="5"/>
      <c r="J3315" s="5"/>
      <c r="K3315" s="5"/>
      <c r="L3315" s="5"/>
      <c r="M3315" s="5"/>
      <c r="N3315" s="5"/>
      <c r="O3315" s="0" t="s">
        <v>17369</v>
      </c>
      <c r="P3315" s="0" t="s">
        <v>17370</v>
      </c>
      <c r="Q3315" s="0" t="s">
        <v>51</v>
      </c>
      <c r="R3315" s="0" t="s">
        <v>52</v>
      </c>
      <c r="S3315" s="0" t="n">
        <v>12.503</v>
      </c>
      <c r="T3315" s="0" t="n">
        <v>1200</v>
      </c>
      <c r="U3315" s="0" t="n">
        <v>1200</v>
      </c>
      <c r="V3315" s="0" t="n">
        <v>1082</v>
      </c>
      <c r="X3315" s="0" t="n">
        <v>126</v>
      </c>
      <c r="Y3315" s="0" t="s">
        <v>77</v>
      </c>
      <c r="Z3315" s="0" t="n">
        <v>1200</v>
      </c>
      <c r="AA3315" s="0" t="s">
        <v>54</v>
      </c>
      <c r="AB3315" s="0" t="s">
        <v>54</v>
      </c>
      <c r="AC3315" s="0" t="n">
        <v>5.55</v>
      </c>
      <c r="AD3315" s="0" t="s">
        <v>17371</v>
      </c>
      <c r="AG3315" s="6" t="n">
        <v>42735</v>
      </c>
      <c r="AH3315" s="0" t="n">
        <v>5.761</v>
      </c>
      <c r="AI3315" s="0" t="n">
        <v>6.073</v>
      </c>
      <c r="AJ3315" s="6" t="n">
        <v>42735</v>
      </c>
      <c r="AK3315" s="0" t="n">
        <v>5.55</v>
      </c>
      <c r="AL3315" s="6" t="n">
        <v>42735</v>
      </c>
      <c r="AM3315" s="0" t="n">
        <v>48.473</v>
      </c>
      <c r="AN3315" s="0" t="n">
        <v>51.095</v>
      </c>
      <c r="AO3315" s="0" t="n">
        <v>83.954</v>
      </c>
      <c r="AP3315" s="0" t="n">
        <v>93.806</v>
      </c>
      <c r="AQ3315" s="0" t="s">
        <v>831</v>
      </c>
      <c r="AR3315" s="0" t="s">
        <v>58</v>
      </c>
      <c r="AS3315" s="0" t="s">
        <v>77</v>
      </c>
      <c r="AT3315" s="0" t="n">
        <v>56</v>
      </c>
      <c r="AU3315" s="0" t="n">
        <v>61</v>
      </c>
      <c r="AV3315" s="0" t="s">
        <v>836</v>
      </c>
      <c r="AX3315" s="0" t="s">
        <v>836</v>
      </c>
    </row>
    <row r="3316" customFormat="false" ht="15" hidden="false" customHeight="false" outlineLevel="0" collapsed="false">
      <c r="A3316" s="0" t="s">
        <v>17372</v>
      </c>
      <c r="B3316" s="0" t="s">
        <v>7898</v>
      </c>
      <c r="C3316" s="0" t="s">
        <v>17373</v>
      </c>
      <c r="E3316" s="1" t="s">
        <v>17373</v>
      </c>
      <c r="G3316" s="5" t="s">
        <v>17373</v>
      </c>
      <c r="H3316" s="5"/>
      <c r="I3316" s="5"/>
      <c r="J3316" s="5"/>
      <c r="K3316" s="5"/>
      <c r="L3316" s="5"/>
      <c r="M3316" s="5"/>
      <c r="N3316" s="5"/>
      <c r="O3316" s="0" t="s">
        <v>17373</v>
      </c>
      <c r="P3316" s="0" t="s">
        <v>17374</v>
      </c>
      <c r="Q3316" s="0" t="s">
        <v>51</v>
      </c>
      <c r="R3316" s="0" t="s">
        <v>52</v>
      </c>
      <c r="S3316" s="0" t="n">
        <v>2.049</v>
      </c>
      <c r="T3316" s="0" t="n">
        <v>2014</v>
      </c>
      <c r="U3316" s="0" t="n">
        <v>2014</v>
      </c>
      <c r="V3316" s="0" t="n">
        <v>2013</v>
      </c>
      <c r="X3316" s="0" t="n">
        <v>92</v>
      </c>
      <c r="Y3316" s="0" t="s">
        <v>53</v>
      </c>
      <c r="Z3316" s="0" t="n">
        <v>2014</v>
      </c>
      <c r="AA3316" s="0" t="s">
        <v>54</v>
      </c>
      <c r="AB3316" s="0" t="s">
        <v>54</v>
      </c>
      <c r="AC3316" s="0" t="n">
        <v>1.998</v>
      </c>
      <c r="AD3316" s="0" t="s">
        <v>761</v>
      </c>
      <c r="AG3316" s="6" t="n">
        <v>42735</v>
      </c>
      <c r="AH3316" s="0" t="n">
        <v>230</v>
      </c>
      <c r="AI3316" s="0" t="n">
        <v>243</v>
      </c>
      <c r="AJ3316" s="6" t="n">
        <v>42735</v>
      </c>
      <c r="AK3316" s="0" t="n">
        <v>1.998</v>
      </c>
      <c r="AL3316" s="6" t="n">
        <v>42735</v>
      </c>
      <c r="AM3316" s="0" t="n">
        <v>1.344</v>
      </c>
      <c r="AN3316" s="0" t="n">
        <v>1.416</v>
      </c>
      <c r="AO3316" s="0" t="n">
        <v>4.818</v>
      </c>
      <c r="AP3316" s="0" t="n">
        <v>5.384</v>
      </c>
      <c r="AQ3316" s="0" t="s">
        <v>831</v>
      </c>
      <c r="AR3316" s="0" t="s">
        <v>58</v>
      </c>
      <c r="AS3316" s="0" t="s">
        <v>53</v>
      </c>
      <c r="AT3316" s="0" t="n">
        <v>70</v>
      </c>
      <c r="AU3316" s="0" t="n">
        <v>72</v>
      </c>
      <c r="AX3316" s="0" t="s">
        <v>836</v>
      </c>
    </row>
    <row r="3317" customFormat="false" ht="15" hidden="false" customHeight="false" outlineLevel="0" collapsed="false">
      <c r="A3317" s="0" t="s">
        <v>17375</v>
      </c>
      <c r="B3317" s="0" t="s">
        <v>7898</v>
      </c>
      <c r="C3317" s="0" t="s">
        <v>17376</v>
      </c>
      <c r="E3317" s="1" t="s">
        <v>17376</v>
      </c>
      <c r="G3317" s="5" t="s">
        <v>17376</v>
      </c>
      <c r="H3317" s="5"/>
      <c r="I3317" s="5"/>
      <c r="J3317" s="5"/>
      <c r="K3317" s="5"/>
      <c r="L3317" s="5"/>
      <c r="M3317" s="5"/>
      <c r="N3317" s="5"/>
      <c r="Q3317" s="0" t="s">
        <v>51</v>
      </c>
      <c r="R3317" s="0" t="s">
        <v>539</v>
      </c>
      <c r="S3317" s="0" t="s">
        <v>56</v>
      </c>
      <c r="X3317" s="0" t="n">
        <v>0</v>
      </c>
      <c r="Y3317" s="0" t="s">
        <v>512</v>
      </c>
      <c r="AD3317" s="0" t="s">
        <v>17377</v>
      </c>
      <c r="AH3317" s="0" t="s">
        <v>56</v>
      </c>
      <c r="AI3317" s="0" t="s">
        <v>56</v>
      </c>
      <c r="AK3317" s="0" t="s">
        <v>56</v>
      </c>
      <c r="AM3317" s="0" t="s">
        <v>56</v>
      </c>
      <c r="AN3317" s="0" t="s">
        <v>56</v>
      </c>
      <c r="AO3317" s="0" t="s">
        <v>56</v>
      </c>
      <c r="AP3317" s="0" t="s">
        <v>56</v>
      </c>
      <c r="AQ3317" s="0" t="s">
        <v>70</v>
      </c>
      <c r="AR3317" s="0" t="s">
        <v>70</v>
      </c>
      <c r="AS3317" s="0" t="s">
        <v>512</v>
      </c>
      <c r="AT3317" s="0" t="n">
        <v>0</v>
      </c>
      <c r="AU3317" s="0" t="n">
        <v>0</v>
      </c>
      <c r="AV3317" s="0" t="s">
        <v>17378</v>
      </c>
      <c r="AX3317" s="0" t="s">
        <v>836</v>
      </c>
      <c r="AY3317" s="0" t="s">
        <v>17379</v>
      </c>
    </row>
    <row r="3318" customFormat="false" ht="15" hidden="false" customHeight="false" outlineLevel="0" collapsed="false">
      <c r="A3318" s="0" t="s">
        <v>17380</v>
      </c>
      <c r="B3318" s="0" t="s">
        <v>7898</v>
      </c>
      <c r="C3318" s="0" t="s">
        <v>17381</v>
      </c>
      <c r="E3318" s="1" t="s">
        <v>17381</v>
      </c>
      <c r="G3318" s="5" t="s">
        <v>17381</v>
      </c>
      <c r="H3318" s="5"/>
      <c r="I3318" s="5"/>
      <c r="J3318" s="5"/>
      <c r="K3318" s="5"/>
      <c r="L3318" s="5"/>
      <c r="M3318" s="5"/>
      <c r="N3318" s="5"/>
      <c r="O3318" s="0" t="s">
        <v>17381</v>
      </c>
      <c r="P3318" s="0" t="s">
        <v>17382</v>
      </c>
      <c r="Q3318" s="0" t="s">
        <v>51</v>
      </c>
      <c r="R3318" s="0" t="s">
        <v>52</v>
      </c>
      <c r="S3318" s="0" t="n">
        <v>408</v>
      </c>
      <c r="T3318" s="0" t="n">
        <v>2611</v>
      </c>
      <c r="U3318" s="0" t="n">
        <v>2611</v>
      </c>
      <c r="V3318" s="0" t="n">
        <v>2630</v>
      </c>
      <c r="W3318" s="0" t="s">
        <v>17383</v>
      </c>
      <c r="X3318" s="0" t="n">
        <v>19</v>
      </c>
      <c r="Y3318" s="0" t="s">
        <v>53</v>
      </c>
      <c r="Z3318" s="0" t="n">
        <v>2611</v>
      </c>
      <c r="AA3318" s="0" t="s">
        <v>54</v>
      </c>
      <c r="AB3318" s="0" t="s">
        <v>54</v>
      </c>
      <c r="AC3318" s="0" t="n">
        <v>1.689</v>
      </c>
      <c r="AD3318" s="0" t="s">
        <v>15876</v>
      </c>
      <c r="AG3318" s="6" t="n">
        <v>42553</v>
      </c>
      <c r="AH3318" s="0" t="n">
        <v>8</v>
      </c>
      <c r="AI3318" s="0" t="n">
        <v>9</v>
      </c>
      <c r="AJ3318" s="6" t="n">
        <v>42553</v>
      </c>
      <c r="AK3318" s="0" t="n">
        <v>1.689</v>
      </c>
      <c r="AL3318" s="6" t="n">
        <v>42553</v>
      </c>
      <c r="AM3318" s="0" t="n">
        <v>323</v>
      </c>
      <c r="AN3318" s="0" t="n">
        <v>359</v>
      </c>
      <c r="AO3318" s="0" t="n">
        <v>1.493</v>
      </c>
      <c r="AP3318" s="0" t="n">
        <v>1.668</v>
      </c>
      <c r="AQ3318" s="0" t="s">
        <v>674</v>
      </c>
      <c r="AR3318" s="0" t="s">
        <v>58</v>
      </c>
      <c r="AS3318" s="0" t="s">
        <v>53</v>
      </c>
      <c r="AT3318" s="0" t="n">
        <v>12</v>
      </c>
      <c r="AU3318" s="0" t="n">
        <v>11</v>
      </c>
      <c r="AV3318" s="0" t="s">
        <v>17384</v>
      </c>
      <c r="AW3318" s="0" t="s">
        <v>17385</v>
      </c>
      <c r="AX3318" s="0" t="s">
        <v>836</v>
      </c>
      <c r="AY3318" s="0" t="s">
        <v>17386</v>
      </c>
    </row>
    <row r="3319" customFormat="false" ht="15" hidden="false" customHeight="false" outlineLevel="0" collapsed="false">
      <c r="A3319" s="0" t="s">
        <v>17387</v>
      </c>
      <c r="B3319" s="0" t="s">
        <v>7898</v>
      </c>
      <c r="C3319" s="0" t="s">
        <v>17388</v>
      </c>
      <c r="E3319" s="1" t="s">
        <v>17388</v>
      </c>
      <c r="G3319" s="5" t="s">
        <v>17388</v>
      </c>
      <c r="H3319" s="5"/>
      <c r="I3319" s="5"/>
      <c r="J3319" s="5"/>
      <c r="K3319" s="5"/>
      <c r="L3319" s="5"/>
      <c r="M3319" s="5"/>
      <c r="N3319" s="5"/>
      <c r="O3319" s="0" t="s">
        <v>17388</v>
      </c>
      <c r="P3319" s="0" t="s">
        <v>17389</v>
      </c>
      <c r="Q3319" s="0" t="s">
        <v>51</v>
      </c>
      <c r="R3319" s="0" t="s">
        <v>52</v>
      </c>
      <c r="S3319" s="0" t="n">
        <v>230</v>
      </c>
      <c r="T3319" s="0" t="n">
        <v>5829</v>
      </c>
      <c r="U3319" s="0" t="n">
        <v>5829</v>
      </c>
      <c r="V3319" s="0" t="n">
        <v>2620</v>
      </c>
      <c r="X3319" s="0" t="n">
        <v>18</v>
      </c>
      <c r="Y3319" s="0" t="s">
        <v>53</v>
      </c>
      <c r="Z3319" s="0" t="n">
        <v>5829</v>
      </c>
      <c r="AA3319" s="0" t="s">
        <v>54</v>
      </c>
      <c r="AB3319" s="0" t="s">
        <v>54</v>
      </c>
      <c r="AC3319" s="0" t="n">
        <v>837</v>
      </c>
      <c r="AD3319" s="0" t="s">
        <v>15876</v>
      </c>
      <c r="AG3319" s="6" t="n">
        <v>42735</v>
      </c>
      <c r="AH3319" s="0" t="n">
        <v>-20</v>
      </c>
      <c r="AI3319" s="0" t="n">
        <v>-21</v>
      </c>
      <c r="AJ3319" s="6" t="n">
        <v>42735</v>
      </c>
      <c r="AK3319" s="0" t="n">
        <v>837</v>
      </c>
      <c r="AL3319" s="6" t="n">
        <v>42735</v>
      </c>
      <c r="AM3319" s="0" t="n">
        <v>210</v>
      </c>
      <c r="AN3319" s="0" t="n">
        <v>221</v>
      </c>
      <c r="AO3319" s="0" t="n">
        <v>526</v>
      </c>
      <c r="AP3319" s="0" t="n">
        <v>588</v>
      </c>
      <c r="AQ3319" s="0" t="s">
        <v>831</v>
      </c>
      <c r="AR3319" s="0" t="s">
        <v>58</v>
      </c>
      <c r="AS3319" s="0" t="s">
        <v>53</v>
      </c>
      <c r="AT3319" s="0" t="n">
        <v>13</v>
      </c>
      <c r="AU3319" s="0" t="n">
        <v>12</v>
      </c>
      <c r="AX3319" s="0" t="s">
        <v>836</v>
      </c>
    </row>
    <row r="3320" customFormat="false" ht="15" hidden="false" customHeight="false" outlineLevel="0" collapsed="false">
      <c r="A3320" s="0" t="s">
        <v>17390</v>
      </c>
      <c r="B3320" s="0" t="s">
        <v>7898</v>
      </c>
      <c r="C3320" s="0" t="s">
        <v>17391</v>
      </c>
      <c r="E3320" s="1" t="s">
        <v>17391</v>
      </c>
      <c r="G3320" s="5" t="s">
        <v>17391</v>
      </c>
      <c r="H3320" s="5"/>
      <c r="I3320" s="5"/>
      <c r="J3320" s="5"/>
      <c r="K3320" s="5"/>
      <c r="L3320" s="5"/>
      <c r="M3320" s="5"/>
      <c r="N3320" s="5"/>
      <c r="O3320" s="0" t="s">
        <v>17391</v>
      </c>
      <c r="P3320" s="0" t="s">
        <v>17392</v>
      </c>
      <c r="Q3320" s="0" t="s">
        <v>51</v>
      </c>
      <c r="R3320" s="0" t="s">
        <v>52</v>
      </c>
      <c r="S3320" s="0" t="n">
        <v>350</v>
      </c>
      <c r="T3320" s="0" t="n">
        <v>5829</v>
      </c>
      <c r="U3320" s="0" t="n">
        <v>5829</v>
      </c>
      <c r="V3320" s="0" t="n">
        <v>6209</v>
      </c>
      <c r="X3320" s="0" t="n">
        <v>31</v>
      </c>
      <c r="Y3320" s="0" t="s">
        <v>53</v>
      </c>
      <c r="Z3320" s="0" t="n">
        <v>5829</v>
      </c>
      <c r="AA3320" s="0" t="s">
        <v>54</v>
      </c>
      <c r="AB3320" s="0" t="s">
        <v>54</v>
      </c>
      <c r="AC3320" s="0" t="n">
        <v>1.5</v>
      </c>
      <c r="AD3320" s="0" t="s">
        <v>15624</v>
      </c>
      <c r="AE3320" s="0" t="s">
        <v>17393</v>
      </c>
      <c r="AF3320" s="0" t="s">
        <v>56</v>
      </c>
      <c r="AG3320" s="0" t="s">
        <v>56</v>
      </c>
      <c r="AI3320" s="0" t="n">
        <v>1.5</v>
      </c>
      <c r="AJ3320" s="0" t="n">
        <v>2017</v>
      </c>
      <c r="AK3320" s="0" t="s">
        <v>56</v>
      </c>
      <c r="AL3320" s="0" t="s">
        <v>56</v>
      </c>
      <c r="AM3320" s="0" t="n">
        <v>5.195</v>
      </c>
      <c r="AN3320" s="0" t="n">
        <v>5.805</v>
      </c>
      <c r="AO3320" s="0" t="s">
        <v>674</v>
      </c>
      <c r="AP3320" s="0" t="s">
        <v>58</v>
      </c>
      <c r="AQ3320" s="0" t="s">
        <v>53</v>
      </c>
      <c r="AR3320" s="0" t="n">
        <v>15</v>
      </c>
      <c r="AS3320" s="0" t="n">
        <v>17</v>
      </c>
      <c r="AV3320" s="0" t="s">
        <v>836</v>
      </c>
    </row>
    <row r="3321" customFormat="false" ht="15" hidden="false" customHeight="false" outlineLevel="0" collapsed="false">
      <c r="A3321" s="0" t="s">
        <v>17394</v>
      </c>
      <c r="B3321" s="0" t="s">
        <v>7898</v>
      </c>
      <c r="C3321" s="0" t="s">
        <v>17395</v>
      </c>
      <c r="E3321" s="1" t="s">
        <v>17395</v>
      </c>
      <c r="G3321" s="5" t="s">
        <v>17395</v>
      </c>
      <c r="H3321" s="5"/>
      <c r="I3321" s="5"/>
      <c r="J3321" s="5"/>
      <c r="K3321" s="5"/>
      <c r="L3321" s="5"/>
      <c r="M3321" s="5"/>
      <c r="N3321" s="5"/>
      <c r="O3321" s="0" t="s">
        <v>17395</v>
      </c>
      <c r="P3321" s="0" t="s">
        <v>17396</v>
      </c>
      <c r="Q3321" s="0" t="s">
        <v>51</v>
      </c>
      <c r="R3321" s="0" t="s">
        <v>52</v>
      </c>
      <c r="S3321" s="0" t="n">
        <v>750</v>
      </c>
      <c r="T3321" s="0" t="n">
        <v>2620</v>
      </c>
      <c r="U3321" s="0" t="n">
        <v>2620</v>
      </c>
      <c r="V3321" s="0" t="n">
        <v>5829</v>
      </c>
      <c r="X3321" s="0" t="n">
        <v>61</v>
      </c>
      <c r="Y3321" s="0" t="s">
        <v>53</v>
      </c>
      <c r="Z3321" s="0" t="n">
        <v>5829</v>
      </c>
      <c r="AA3321" s="0" t="s">
        <v>54</v>
      </c>
      <c r="AB3321" s="0" t="s">
        <v>54</v>
      </c>
      <c r="AC3321" s="0" t="n">
        <v>3.5</v>
      </c>
      <c r="AD3321" s="0" t="s">
        <v>15656</v>
      </c>
      <c r="AE3321" s="0" t="s">
        <v>17397</v>
      </c>
      <c r="AF3321" s="0" t="s">
        <v>56</v>
      </c>
      <c r="AG3321" s="0" t="s">
        <v>56</v>
      </c>
      <c r="AI3321" s="0" t="n">
        <v>3.5</v>
      </c>
      <c r="AJ3321" s="0" t="n">
        <v>2017</v>
      </c>
      <c r="AK3321" s="0" t="s">
        <v>56</v>
      </c>
      <c r="AL3321" s="0" t="s">
        <v>56</v>
      </c>
      <c r="AM3321" s="0" t="n">
        <v>2.501</v>
      </c>
      <c r="AN3321" s="0" t="n">
        <v>2.795</v>
      </c>
      <c r="AO3321" s="0" t="s">
        <v>674</v>
      </c>
      <c r="AP3321" s="0" t="s">
        <v>58</v>
      </c>
      <c r="AQ3321" s="0" t="s">
        <v>53</v>
      </c>
      <c r="AR3321" s="0" t="n">
        <v>44</v>
      </c>
      <c r="AS3321" s="0" t="n">
        <v>45</v>
      </c>
      <c r="AV3321" s="0" t="s">
        <v>836</v>
      </c>
    </row>
    <row r="3322" customFormat="false" ht="15" hidden="false" customHeight="false" outlineLevel="0" collapsed="false">
      <c r="A3322" s="0" t="s">
        <v>17398</v>
      </c>
      <c r="B3322" s="0" t="s">
        <v>7898</v>
      </c>
      <c r="C3322" s="0" t="s">
        <v>17399</v>
      </c>
      <c r="E3322" s="1" t="s">
        <v>17399</v>
      </c>
      <c r="G3322" s="5" t="s">
        <v>17399</v>
      </c>
      <c r="H3322" s="5"/>
      <c r="I3322" s="5"/>
      <c r="J3322" s="5"/>
      <c r="K3322" s="5"/>
      <c r="L3322" s="5"/>
      <c r="M3322" s="5"/>
      <c r="N3322" s="5"/>
      <c r="O3322" s="0" t="s">
        <v>17399</v>
      </c>
      <c r="P3322" s="0" t="s">
        <v>17400</v>
      </c>
      <c r="Q3322" s="0" t="s">
        <v>51</v>
      </c>
      <c r="R3322" s="0" t="s">
        <v>52</v>
      </c>
      <c r="S3322" s="0" t="n">
        <v>150</v>
      </c>
      <c r="T3322" s="0" t="n">
        <v>6311</v>
      </c>
      <c r="U3322" s="0" t="n">
        <v>6311</v>
      </c>
      <c r="V3322" s="0" t="n">
        <v>6201</v>
      </c>
      <c r="X3322" s="0" t="n">
        <v>16</v>
      </c>
      <c r="Y3322" s="0" t="s">
        <v>53</v>
      </c>
      <c r="Z3322" s="0" t="n">
        <v>6311</v>
      </c>
      <c r="AA3322" s="0" t="s">
        <v>54</v>
      </c>
      <c r="AB3322" s="0" t="s">
        <v>54</v>
      </c>
      <c r="AC3322" s="0" t="n">
        <v>490</v>
      </c>
      <c r="AD3322" s="0" t="s">
        <v>15624</v>
      </c>
      <c r="AG3322" s="6" t="n">
        <v>42735</v>
      </c>
      <c r="AH3322" s="0" t="n">
        <v>-9</v>
      </c>
      <c r="AI3322" s="0" t="n">
        <v>-10</v>
      </c>
      <c r="AJ3322" s="6" t="n">
        <v>42735</v>
      </c>
      <c r="AK3322" s="0" t="n">
        <v>490</v>
      </c>
      <c r="AL3322" s="6" t="n">
        <v>42735</v>
      </c>
      <c r="AM3322" s="0" t="n">
        <v>129</v>
      </c>
      <c r="AN3322" s="0" t="n">
        <v>136</v>
      </c>
      <c r="AO3322" s="0" t="n">
        <v>186</v>
      </c>
      <c r="AP3322" s="0" t="n">
        <v>208</v>
      </c>
      <c r="AQ3322" s="0" t="s">
        <v>674</v>
      </c>
      <c r="AR3322" s="0" t="s">
        <v>58</v>
      </c>
      <c r="AS3322" s="0" t="s">
        <v>53</v>
      </c>
      <c r="AT3322" s="0" t="n">
        <v>12</v>
      </c>
      <c r="AU3322" s="0" t="n">
        <v>11</v>
      </c>
      <c r="AX3322" s="0" t="s">
        <v>836</v>
      </c>
      <c r="AY3322" s="0" t="s">
        <v>1102</v>
      </c>
    </row>
    <row r="3323" customFormat="false" ht="15" hidden="false" customHeight="false" outlineLevel="0" collapsed="false">
      <c r="A3323" s="0" t="s">
        <v>17401</v>
      </c>
      <c r="B3323" s="0" t="s">
        <v>7898</v>
      </c>
      <c r="C3323" s="0" t="s">
        <v>17402</v>
      </c>
      <c r="E3323" s="1" t="s">
        <v>17402</v>
      </c>
      <c r="G3323" s="5" t="s">
        <v>17402</v>
      </c>
      <c r="H3323" s="5"/>
      <c r="I3323" s="5"/>
      <c r="J3323" s="5"/>
      <c r="K3323" s="5"/>
      <c r="L3323" s="5"/>
      <c r="M3323" s="5"/>
      <c r="N3323" s="5"/>
      <c r="Q3323" s="0" t="s">
        <v>51</v>
      </c>
      <c r="R3323" s="0" t="s">
        <v>52</v>
      </c>
      <c r="S3323" s="0" t="n">
        <v>47</v>
      </c>
      <c r="T3323" s="0" t="n">
        <v>2611</v>
      </c>
      <c r="U3323" s="0" t="n">
        <v>2611</v>
      </c>
      <c r="X3323" s="0" t="n">
        <v>1</v>
      </c>
      <c r="Y3323" s="0" t="s">
        <v>77</v>
      </c>
      <c r="AD3323" s="0" t="s">
        <v>15876</v>
      </c>
      <c r="AG3323" s="6" t="n">
        <v>42735</v>
      </c>
      <c r="AH3323" s="0" t="n">
        <v>-15</v>
      </c>
      <c r="AI3323" s="0" t="n">
        <v>-15</v>
      </c>
      <c r="AJ3323" s="6" t="n">
        <v>42735</v>
      </c>
      <c r="AK3323" s="0" t="n">
        <v>145</v>
      </c>
      <c r="AL3323" s="6" t="n">
        <v>42735</v>
      </c>
      <c r="AM3323" s="0" t="n">
        <v>50</v>
      </c>
      <c r="AN3323" s="0" t="n">
        <v>53</v>
      </c>
      <c r="AO3323" s="0" t="n">
        <v>42</v>
      </c>
      <c r="AP3323" s="0" t="n">
        <v>47</v>
      </c>
      <c r="AQ3323" s="0" t="s">
        <v>674</v>
      </c>
      <c r="AR3323" s="0" t="s">
        <v>58</v>
      </c>
      <c r="AS3323" s="0" t="s">
        <v>77</v>
      </c>
      <c r="AT3323" s="0" t="n">
        <v>0</v>
      </c>
      <c r="AU3323" s="0" t="n">
        <v>0</v>
      </c>
      <c r="AX3323" s="0" t="s">
        <v>836</v>
      </c>
    </row>
    <row r="3324" customFormat="false" ht="15" hidden="false" customHeight="false" outlineLevel="0" collapsed="false">
      <c r="A3324" s="0" t="s">
        <v>17403</v>
      </c>
      <c r="B3324" s="0" t="s">
        <v>7898</v>
      </c>
      <c r="C3324" s="0" t="s">
        <v>17404</v>
      </c>
      <c r="E3324" s="1" t="s">
        <v>17404</v>
      </c>
      <c r="G3324" s="5" t="s">
        <v>17404</v>
      </c>
      <c r="H3324" s="5" t="s">
        <v>17405</v>
      </c>
      <c r="I3324" s="5" t="s">
        <v>17406</v>
      </c>
      <c r="J3324" s="5"/>
      <c r="K3324" s="5"/>
      <c r="L3324" s="5"/>
      <c r="M3324" s="5"/>
      <c r="N3324" s="5"/>
      <c r="O3324" s="0" t="s">
        <v>17407</v>
      </c>
      <c r="P3324" s="0" t="s">
        <v>17408</v>
      </c>
      <c r="Q3324" s="0" t="s">
        <v>51</v>
      </c>
      <c r="R3324" s="0" t="s">
        <v>52</v>
      </c>
      <c r="S3324" s="0" t="n">
        <v>613</v>
      </c>
      <c r="T3324" s="0" t="n">
        <v>5829</v>
      </c>
      <c r="U3324" s="0" t="n">
        <v>5829</v>
      </c>
      <c r="V3324" s="0" t="n">
        <v>6201</v>
      </c>
      <c r="X3324" s="0" t="n">
        <v>83</v>
      </c>
      <c r="Y3324" s="0" t="s">
        <v>195</v>
      </c>
      <c r="Z3324" s="0" t="n">
        <v>6619</v>
      </c>
      <c r="AA3324" s="0" t="s">
        <v>1178</v>
      </c>
      <c r="AB3324" s="0" t="s">
        <v>56</v>
      </c>
      <c r="AC3324" s="0" t="n">
        <v>35</v>
      </c>
      <c r="AD3324" s="0" t="s">
        <v>17409</v>
      </c>
      <c r="AG3324" s="6" t="n">
        <v>42369</v>
      </c>
      <c r="AH3324" s="0" t="n">
        <v>-34</v>
      </c>
      <c r="AI3324" s="0" t="n">
        <v>-36</v>
      </c>
      <c r="AJ3324" s="6" t="n">
        <v>42369</v>
      </c>
      <c r="AK3324" s="0" t="n">
        <v>2.511</v>
      </c>
      <c r="AL3324" s="6" t="n">
        <v>42369</v>
      </c>
      <c r="AM3324" s="0" t="n">
        <v>612</v>
      </c>
      <c r="AN3324" s="0" t="n">
        <v>667</v>
      </c>
      <c r="AO3324" s="0" t="n">
        <v>2.6</v>
      </c>
      <c r="AP3324" s="0" t="n">
        <v>2.895</v>
      </c>
      <c r="AQ3324" s="0" t="s">
        <v>189</v>
      </c>
      <c r="AR3324" s="0" t="s">
        <v>189</v>
      </c>
      <c r="AS3324" s="0" t="s">
        <v>195</v>
      </c>
      <c r="AT3324" s="0" t="n">
        <v>154</v>
      </c>
      <c r="AU3324" s="0" t="n">
        <v>10</v>
      </c>
      <c r="AX3324" s="0" t="s">
        <v>836</v>
      </c>
    </row>
    <row r="3325" customFormat="false" ht="15" hidden="false" customHeight="false" outlineLevel="0" collapsed="false">
      <c r="A3325" s="0" t="s">
        <v>17410</v>
      </c>
      <c r="B3325" s="0" t="s">
        <v>7898</v>
      </c>
      <c r="C3325" s="0" t="s">
        <v>17411</v>
      </c>
      <c r="E3325" s="1" t="s">
        <v>17411</v>
      </c>
      <c r="G3325" s="5" t="s">
        <v>17411</v>
      </c>
      <c r="H3325" s="5"/>
      <c r="I3325" s="5"/>
      <c r="J3325" s="5"/>
      <c r="K3325" s="5"/>
      <c r="L3325" s="5"/>
      <c r="M3325" s="5"/>
      <c r="N3325" s="5"/>
      <c r="O3325" s="0" t="s">
        <v>17412</v>
      </c>
      <c r="P3325" s="0" t="s">
        <v>17413</v>
      </c>
      <c r="Q3325" s="0" t="s">
        <v>51</v>
      </c>
      <c r="R3325" s="0" t="s">
        <v>52</v>
      </c>
      <c r="S3325" s="0" t="n">
        <v>27.638</v>
      </c>
      <c r="T3325" s="0" t="n">
        <v>6209</v>
      </c>
      <c r="U3325" s="0" t="n">
        <v>6209</v>
      </c>
      <c r="X3325" s="0" t="n">
        <v>143</v>
      </c>
      <c r="Y3325" s="0" t="s">
        <v>67</v>
      </c>
      <c r="Z3325" s="0" t="s">
        <v>120</v>
      </c>
      <c r="AA3325" s="0" t="s">
        <v>120</v>
      </c>
      <c r="AB3325" s="0" t="s">
        <v>17414</v>
      </c>
      <c r="AC3325" s="0" t="s">
        <v>120</v>
      </c>
      <c r="AD3325" s="0" t="s">
        <v>16112</v>
      </c>
      <c r="AG3325" s="6" t="n">
        <v>42735</v>
      </c>
      <c r="AH3325" s="0" t="n">
        <v>9.693</v>
      </c>
      <c r="AI3325" s="0" t="n">
        <v>10.217</v>
      </c>
      <c r="AJ3325" s="6" t="n">
        <v>42735</v>
      </c>
      <c r="AK3325" s="0" t="n">
        <v>17.048</v>
      </c>
      <c r="AL3325" s="6" t="n">
        <v>42735</v>
      </c>
      <c r="AM3325" s="0" t="n">
        <v>61.627</v>
      </c>
      <c r="AN3325" s="0" t="n">
        <v>64.961</v>
      </c>
      <c r="AO3325" s="0" t="n">
        <v>325.061</v>
      </c>
      <c r="AP3325" s="0" t="n">
        <v>363.207</v>
      </c>
      <c r="AQ3325" s="0" t="s">
        <v>674</v>
      </c>
      <c r="AR3325" s="0" t="s">
        <v>58</v>
      </c>
      <c r="AS3325" s="0" t="s">
        <v>67</v>
      </c>
      <c r="AT3325" s="0" t="n">
        <v>92</v>
      </c>
      <c r="AU3325" s="0" t="n">
        <v>64</v>
      </c>
      <c r="AX3325" s="0" t="s">
        <v>836</v>
      </c>
    </row>
    <row r="3326" customFormat="false" ht="15" hidden="false" customHeight="false" outlineLevel="0" collapsed="false">
      <c r="A3326" s="0" t="s">
        <v>17415</v>
      </c>
      <c r="B3326" s="0" t="s">
        <v>7898</v>
      </c>
      <c r="C3326" s="0" t="s">
        <v>17416</v>
      </c>
      <c r="E3326" s="1" t="s">
        <v>17416</v>
      </c>
      <c r="G3326" s="5" t="s">
        <v>17416</v>
      </c>
      <c r="H3326" s="5"/>
      <c r="I3326" s="5"/>
      <c r="J3326" s="5"/>
      <c r="K3326" s="5"/>
      <c r="L3326" s="5"/>
      <c r="M3326" s="5"/>
      <c r="N3326" s="5"/>
      <c r="O3326" s="0" t="s">
        <v>17416</v>
      </c>
      <c r="P3326" s="0" t="s">
        <v>17417</v>
      </c>
      <c r="Q3326" s="0" t="s">
        <v>51</v>
      </c>
      <c r="R3326" s="0" t="s">
        <v>52</v>
      </c>
      <c r="S3326" s="0" t="n">
        <v>168</v>
      </c>
      <c r="T3326" s="0" t="n">
        <v>7490</v>
      </c>
      <c r="U3326" s="0" t="n">
        <v>7490</v>
      </c>
      <c r="V3326" s="0" t="n">
        <v>6201</v>
      </c>
      <c r="W3326" s="0" t="s">
        <v>17418</v>
      </c>
      <c r="X3326" s="0" t="n">
        <v>31</v>
      </c>
      <c r="Y3326" s="0" t="s">
        <v>77</v>
      </c>
      <c r="Z3326" s="0" t="n">
        <v>7490</v>
      </c>
      <c r="AA3326" s="0" t="s">
        <v>54</v>
      </c>
      <c r="AB3326" s="0" t="s">
        <v>54</v>
      </c>
      <c r="AC3326" s="0" t="n">
        <v>510</v>
      </c>
      <c r="AD3326" s="0" t="s">
        <v>17419</v>
      </c>
      <c r="AG3326" s="6" t="n">
        <v>42735</v>
      </c>
      <c r="AH3326" s="0" t="n">
        <v>-70</v>
      </c>
      <c r="AI3326" s="0" t="n">
        <v>-74</v>
      </c>
      <c r="AJ3326" s="6" t="n">
        <v>42735</v>
      </c>
      <c r="AK3326" s="0" t="n">
        <v>510</v>
      </c>
      <c r="AL3326" s="6" t="n">
        <v>42735</v>
      </c>
      <c r="AM3326" s="0" t="n">
        <v>197</v>
      </c>
      <c r="AN3326" s="0" t="n">
        <v>208</v>
      </c>
      <c r="AO3326" s="0" t="n">
        <v>288</v>
      </c>
      <c r="AP3326" s="0" t="n">
        <v>322</v>
      </c>
      <c r="AQ3326" s="0" t="s">
        <v>674</v>
      </c>
      <c r="AR3326" s="0" t="s">
        <v>58</v>
      </c>
      <c r="AS3326" s="0" t="s">
        <v>77</v>
      </c>
      <c r="AT3326" s="0" t="n">
        <v>23</v>
      </c>
      <c r="AU3326" s="0" t="n">
        <v>25</v>
      </c>
      <c r="AX3326" s="0" t="s">
        <v>836</v>
      </c>
      <c r="AY3326" s="0" t="s">
        <v>17420</v>
      </c>
    </row>
    <row r="3327" customFormat="false" ht="15" hidden="false" customHeight="false" outlineLevel="0" collapsed="false">
      <c r="A3327" s="0" t="s">
        <v>17421</v>
      </c>
      <c r="B3327" s="0" t="s">
        <v>7898</v>
      </c>
      <c r="C3327" s="0" t="s">
        <v>17422</v>
      </c>
      <c r="E3327" s="1" t="s">
        <v>17422</v>
      </c>
      <c r="G3327" s="5" t="s">
        <v>17422</v>
      </c>
      <c r="H3327" s="5" t="s">
        <v>17423</v>
      </c>
      <c r="I3327" s="5"/>
      <c r="J3327" s="5"/>
      <c r="K3327" s="5"/>
      <c r="L3327" s="5"/>
      <c r="M3327" s="5"/>
      <c r="N3327" s="5"/>
      <c r="O3327" s="0" t="s">
        <v>17422</v>
      </c>
      <c r="P3327" s="0" t="s">
        <v>17424</v>
      </c>
      <c r="Q3327" s="0" t="s">
        <v>51</v>
      </c>
      <c r="R3327" s="0" t="s">
        <v>52</v>
      </c>
      <c r="S3327" s="0" t="n">
        <v>1.129</v>
      </c>
      <c r="T3327" s="0" t="n">
        <v>2611</v>
      </c>
      <c r="U3327" s="0" t="n">
        <v>2611</v>
      </c>
      <c r="V3327" s="0" t="n">
        <v>6201</v>
      </c>
      <c r="X3327" s="0" t="n">
        <v>6</v>
      </c>
      <c r="Y3327" s="0" t="s">
        <v>53</v>
      </c>
      <c r="Z3327" s="0" t="n">
        <v>2611</v>
      </c>
      <c r="AA3327" s="0" t="s">
        <v>54</v>
      </c>
      <c r="AB3327" s="0" t="s">
        <v>54</v>
      </c>
      <c r="AC3327" s="0" t="n">
        <v>1.5</v>
      </c>
      <c r="AD3327" s="0" t="s">
        <v>17345</v>
      </c>
      <c r="AG3327" s="6" t="n">
        <v>42735</v>
      </c>
      <c r="AH3327" s="0" t="n">
        <v>175</v>
      </c>
      <c r="AI3327" s="0" t="n">
        <v>184</v>
      </c>
      <c r="AJ3327" s="6" t="n">
        <v>42735</v>
      </c>
      <c r="AK3327" s="0" t="n">
        <v>1.5</v>
      </c>
      <c r="AL3327" s="6" t="n">
        <v>42735</v>
      </c>
      <c r="AM3327" s="0" t="n">
        <v>1.64</v>
      </c>
      <c r="AN3327" s="0" t="n">
        <v>1.729</v>
      </c>
      <c r="AO3327" s="0" t="n">
        <v>10.168</v>
      </c>
      <c r="AP3327" s="0" t="n">
        <v>11.361</v>
      </c>
      <c r="AQ3327" s="0" t="s">
        <v>831</v>
      </c>
      <c r="AR3327" s="0" t="s">
        <v>58</v>
      </c>
      <c r="AS3327" s="0" t="s">
        <v>53</v>
      </c>
      <c r="AT3327" s="0" t="n">
        <v>6</v>
      </c>
      <c r="AU3327" s="0" t="n">
        <v>5</v>
      </c>
      <c r="AX3327" s="0" t="s">
        <v>836</v>
      </c>
    </row>
    <row r="3328" customFormat="false" ht="15" hidden="false" customHeight="false" outlineLevel="0" collapsed="false">
      <c r="A3328" s="0" t="s">
        <v>17425</v>
      </c>
      <c r="B3328" s="0" t="s">
        <v>7898</v>
      </c>
      <c r="C3328" s="0" t="s">
        <v>17426</v>
      </c>
      <c r="E3328" s="1" t="s">
        <v>17426</v>
      </c>
      <c r="G3328" s="5" t="s">
        <v>17426</v>
      </c>
      <c r="H3328" s="5"/>
      <c r="I3328" s="5"/>
      <c r="J3328" s="5"/>
      <c r="K3328" s="5"/>
      <c r="L3328" s="5"/>
      <c r="M3328" s="5"/>
      <c r="N3328" s="5"/>
      <c r="Q3328" s="0" t="s">
        <v>51</v>
      </c>
      <c r="R3328" s="0" t="s">
        <v>126</v>
      </c>
      <c r="S3328" s="0" t="n">
        <v>3</v>
      </c>
      <c r="T3328" s="0" t="n">
        <v>6201</v>
      </c>
      <c r="U3328" s="0" t="n">
        <v>6201</v>
      </c>
      <c r="X3328" s="0" t="n">
        <v>1</v>
      </c>
      <c r="Y3328" s="0" t="s">
        <v>512</v>
      </c>
      <c r="AD3328" s="0" t="s">
        <v>17272</v>
      </c>
      <c r="AE3328" s="0" t="s">
        <v>17427</v>
      </c>
      <c r="AF3328" s="0" t="s">
        <v>56</v>
      </c>
      <c r="AG3328" s="0" t="s">
        <v>56</v>
      </c>
      <c r="AI3328" s="0" t="n">
        <v>15</v>
      </c>
      <c r="AJ3328" s="0" t="n">
        <v>2016</v>
      </c>
      <c r="AK3328" s="0" t="s">
        <v>56</v>
      </c>
      <c r="AL3328" s="0" t="s">
        <v>56</v>
      </c>
      <c r="AM3328" s="0" t="s">
        <v>56</v>
      </c>
      <c r="AN3328" s="0" t="s">
        <v>56</v>
      </c>
      <c r="AO3328" s="0" t="s">
        <v>70</v>
      </c>
      <c r="AP3328" s="0" t="s">
        <v>70</v>
      </c>
      <c r="AQ3328" s="0" t="s">
        <v>512</v>
      </c>
      <c r="AR3328" s="0" t="n">
        <v>0</v>
      </c>
      <c r="AS3328" s="0" t="n">
        <v>0</v>
      </c>
    </row>
    <row r="3329" customFormat="false" ht="15" hidden="false" customHeight="false" outlineLevel="0" collapsed="false">
      <c r="A3329" s="0" t="s">
        <v>17428</v>
      </c>
      <c r="B3329" s="0" t="s">
        <v>7898</v>
      </c>
      <c r="C3329" s="0" t="s">
        <v>17429</v>
      </c>
      <c r="E3329" s="1" t="s">
        <v>17429</v>
      </c>
      <c r="G3329" s="5" t="s">
        <v>17429</v>
      </c>
      <c r="H3329" s="5"/>
      <c r="I3329" s="5"/>
      <c r="J3329" s="5"/>
      <c r="K3329" s="5"/>
      <c r="L3329" s="5"/>
      <c r="M3329" s="5"/>
      <c r="N3329" s="5"/>
      <c r="O3329" s="0" t="s">
        <v>17429</v>
      </c>
      <c r="P3329" s="0" t="s">
        <v>17430</v>
      </c>
      <c r="Q3329" s="0" t="s">
        <v>51</v>
      </c>
      <c r="R3329" s="0" t="s">
        <v>52</v>
      </c>
      <c r="S3329" s="0" t="n">
        <v>0</v>
      </c>
      <c r="T3329" s="0" t="n">
        <v>2120</v>
      </c>
      <c r="U3329" s="0" t="n">
        <v>2120</v>
      </c>
      <c r="V3329" s="0" t="n">
        <v>7211</v>
      </c>
      <c r="X3329" s="0" t="n">
        <v>2</v>
      </c>
      <c r="Y3329" s="0" t="s">
        <v>53</v>
      </c>
      <c r="Z3329" s="0" t="n">
        <v>2120</v>
      </c>
      <c r="AA3329" s="0" t="s">
        <v>54</v>
      </c>
      <c r="AB3329" s="0" t="s">
        <v>54</v>
      </c>
      <c r="AC3329" s="0" t="n">
        <v>33</v>
      </c>
      <c r="AD3329" s="0" t="s">
        <v>17431</v>
      </c>
      <c r="AG3329" s="6" t="n">
        <v>42735</v>
      </c>
      <c r="AH3329" s="0" t="n">
        <v>-63</v>
      </c>
      <c r="AI3329" s="0" t="n">
        <v>-66</v>
      </c>
      <c r="AJ3329" s="6" t="n">
        <v>42735</v>
      </c>
      <c r="AK3329" s="0" t="n">
        <v>33</v>
      </c>
      <c r="AL3329" s="6" t="n">
        <v>42735</v>
      </c>
      <c r="AM3329" s="0" t="n">
        <v>22</v>
      </c>
      <c r="AN3329" s="0" t="n">
        <v>23</v>
      </c>
      <c r="AO3329" s="0" t="n">
        <v>2</v>
      </c>
      <c r="AP3329" s="0" t="n">
        <v>2</v>
      </c>
      <c r="AQ3329" s="0" t="s">
        <v>674</v>
      </c>
      <c r="AR3329" s="0" t="s">
        <v>58</v>
      </c>
      <c r="AS3329" s="0" t="s">
        <v>53</v>
      </c>
      <c r="AT3329" s="0" t="n">
        <v>3</v>
      </c>
      <c r="AU3329" s="0" t="n">
        <v>2</v>
      </c>
      <c r="AV3329" s="0" t="s">
        <v>836</v>
      </c>
      <c r="AX3329" s="0" t="s">
        <v>836</v>
      </c>
    </row>
    <row r="3330" customFormat="false" ht="15" hidden="false" customHeight="false" outlineLevel="0" collapsed="false">
      <c r="A3330" s="0" t="s">
        <v>17432</v>
      </c>
      <c r="B3330" s="0" t="s">
        <v>7898</v>
      </c>
      <c r="C3330" s="0" t="s">
        <v>17433</v>
      </c>
      <c r="E3330" s="1" t="s">
        <v>17433</v>
      </c>
      <c r="G3330" s="5" t="s">
        <v>17433</v>
      </c>
      <c r="H3330" s="5" t="s">
        <v>17434</v>
      </c>
      <c r="I3330" s="5"/>
      <c r="J3330" s="5"/>
      <c r="K3330" s="5"/>
      <c r="L3330" s="5"/>
      <c r="M3330" s="5"/>
      <c r="N3330" s="5"/>
      <c r="O3330" s="0" t="s">
        <v>17433</v>
      </c>
      <c r="P3330" s="0" t="s">
        <v>17435</v>
      </c>
      <c r="Q3330" s="0" t="s">
        <v>51</v>
      </c>
      <c r="R3330" s="0" t="s">
        <v>52</v>
      </c>
      <c r="S3330" s="0" t="n">
        <v>750</v>
      </c>
      <c r="T3330" s="0" t="n">
        <v>9609</v>
      </c>
      <c r="U3330" s="0" t="n">
        <v>9609</v>
      </c>
      <c r="V3330" s="0" t="n">
        <v>8299</v>
      </c>
      <c r="X3330" s="0" t="n">
        <v>40</v>
      </c>
      <c r="Y3330" s="0" t="s">
        <v>53</v>
      </c>
      <c r="Z3330" s="0" t="n">
        <v>5814</v>
      </c>
      <c r="AA3330" s="0" t="s">
        <v>54</v>
      </c>
      <c r="AB3330" s="0" t="s">
        <v>54</v>
      </c>
      <c r="AC3330" s="0" t="n">
        <v>3.5</v>
      </c>
      <c r="AD3330" s="0" t="s">
        <v>15594</v>
      </c>
      <c r="AE3330" s="0" t="s">
        <v>17436</v>
      </c>
      <c r="AF3330" s="0" t="s">
        <v>56</v>
      </c>
      <c r="AG3330" s="0" t="s">
        <v>56</v>
      </c>
      <c r="AI3330" s="0" t="n">
        <v>3.5</v>
      </c>
      <c r="AJ3330" s="0" t="n">
        <v>2017</v>
      </c>
      <c r="AK3330" s="0" t="s">
        <v>56</v>
      </c>
      <c r="AL3330" s="0" t="s">
        <v>56</v>
      </c>
      <c r="AM3330" s="0" t="n">
        <v>2.166</v>
      </c>
      <c r="AN3330" s="0" t="n">
        <v>2.42</v>
      </c>
      <c r="AO3330" s="0" t="s">
        <v>831</v>
      </c>
      <c r="AP3330" s="0" t="s">
        <v>58</v>
      </c>
      <c r="AQ3330" s="0" t="s">
        <v>53</v>
      </c>
      <c r="AR3330" s="0" t="n">
        <v>23</v>
      </c>
      <c r="AS3330" s="0" t="n">
        <v>22</v>
      </c>
      <c r="AV3330" s="0" t="s">
        <v>836</v>
      </c>
    </row>
    <row r="3331" customFormat="false" ht="15" hidden="false" customHeight="false" outlineLevel="0" collapsed="false">
      <c r="A3331" s="0" t="s">
        <v>17437</v>
      </c>
      <c r="B3331" s="0" t="s">
        <v>7898</v>
      </c>
      <c r="C3331" s="0" t="s">
        <v>17438</v>
      </c>
      <c r="E3331" s="1" t="s">
        <v>17438</v>
      </c>
      <c r="G3331" s="5" t="s">
        <v>17438</v>
      </c>
      <c r="H3331" s="5"/>
      <c r="I3331" s="5"/>
      <c r="J3331" s="5"/>
      <c r="K3331" s="5"/>
      <c r="L3331" s="5"/>
      <c r="M3331" s="5"/>
      <c r="N3331" s="5"/>
      <c r="O3331" s="0" t="s">
        <v>17438</v>
      </c>
      <c r="P3331" s="0" t="s">
        <v>17439</v>
      </c>
      <c r="Q3331" s="0" t="s">
        <v>51</v>
      </c>
      <c r="R3331" s="0" t="s">
        <v>52</v>
      </c>
      <c r="S3331" s="0" t="n">
        <v>22.138</v>
      </c>
      <c r="T3331" s="0" t="n">
        <v>4719</v>
      </c>
      <c r="U3331" s="0" t="n">
        <v>4719</v>
      </c>
      <c r="V3331" s="0" t="n">
        <v>4719</v>
      </c>
      <c r="X3331" s="0" t="n">
        <v>82</v>
      </c>
      <c r="Y3331" s="0" t="s">
        <v>77</v>
      </c>
      <c r="Z3331" s="0" t="n">
        <v>4719</v>
      </c>
      <c r="AA3331" s="0" t="s">
        <v>54</v>
      </c>
      <c r="AB3331" s="0" t="s">
        <v>54</v>
      </c>
      <c r="AC3331" s="0" t="n">
        <v>140</v>
      </c>
      <c r="AD3331" s="0" t="s">
        <v>16430</v>
      </c>
      <c r="AG3331" s="6" t="n">
        <v>42763</v>
      </c>
      <c r="AH3331" s="0" t="n">
        <v>-2.065</v>
      </c>
      <c r="AI3331" s="0" t="n">
        <v>-2.221</v>
      </c>
      <c r="AJ3331" s="6" t="n">
        <v>42763</v>
      </c>
      <c r="AK3331" s="0" t="n">
        <v>140</v>
      </c>
      <c r="AL3331" s="6" t="n">
        <v>42763</v>
      </c>
      <c r="AM3331" s="0" t="n">
        <v>8.705</v>
      </c>
      <c r="AN3331" s="0" t="n">
        <v>9.362</v>
      </c>
      <c r="AO3331" s="0" t="n">
        <v>707</v>
      </c>
      <c r="AP3331" s="0" t="n">
        <v>789</v>
      </c>
      <c r="AQ3331" s="0" t="s">
        <v>674</v>
      </c>
      <c r="AR3331" s="0" t="s">
        <v>58</v>
      </c>
      <c r="AS3331" s="0" t="s">
        <v>77</v>
      </c>
      <c r="AT3331" s="0" t="n">
        <v>222</v>
      </c>
      <c r="AU3331" s="0" t="n">
        <v>221</v>
      </c>
      <c r="AX3331" s="0" t="s">
        <v>836</v>
      </c>
      <c r="AY3331" s="0" t="s">
        <v>230</v>
      </c>
    </row>
    <row r="3332" customFormat="false" ht="15" hidden="false" customHeight="false" outlineLevel="0" collapsed="false">
      <c r="A3332" s="0" t="s">
        <v>17440</v>
      </c>
      <c r="B3332" s="0" t="s">
        <v>7898</v>
      </c>
      <c r="C3332" s="0" t="s">
        <v>17441</v>
      </c>
      <c r="E3332" s="1" t="s">
        <v>17441</v>
      </c>
      <c r="G3332" s="5" t="s">
        <v>17441</v>
      </c>
      <c r="H3332" s="5" t="s">
        <v>17442</v>
      </c>
      <c r="I3332" s="5" t="s">
        <v>17443</v>
      </c>
      <c r="J3332" s="5"/>
      <c r="K3332" s="5"/>
      <c r="L3332" s="5"/>
      <c r="M3332" s="5"/>
      <c r="N3332" s="5"/>
      <c r="O3332" s="0" t="s">
        <v>17441</v>
      </c>
      <c r="P3332" s="0" t="s">
        <v>17444</v>
      </c>
      <c r="Q3332" s="0" t="s">
        <v>51</v>
      </c>
      <c r="R3332" s="0" t="s">
        <v>52</v>
      </c>
      <c r="S3332" s="0" t="n">
        <v>3.473</v>
      </c>
      <c r="T3332" s="0" t="n">
        <v>2932</v>
      </c>
      <c r="U3332" s="0" t="n">
        <v>2932</v>
      </c>
      <c r="V3332" s="0" t="n">
        <v>2790</v>
      </c>
      <c r="X3332" s="0" t="n">
        <v>237</v>
      </c>
      <c r="Y3332" s="0" t="s">
        <v>53</v>
      </c>
      <c r="Z3332" s="0" t="n">
        <v>2932</v>
      </c>
      <c r="AA3332" s="0" t="s">
        <v>54</v>
      </c>
      <c r="AB3332" s="0" t="s">
        <v>54</v>
      </c>
      <c r="AC3332" s="0" t="n">
        <v>30</v>
      </c>
      <c r="AD3332" s="0" t="s">
        <v>17445</v>
      </c>
      <c r="AG3332" s="6" t="n">
        <v>42735</v>
      </c>
      <c r="AH3332" s="0" t="n">
        <v>132</v>
      </c>
      <c r="AI3332" s="0" t="n">
        <v>139</v>
      </c>
      <c r="AJ3332" s="6" t="n">
        <v>42735</v>
      </c>
      <c r="AK3332" s="0" t="n">
        <v>30</v>
      </c>
      <c r="AL3332" s="6" t="n">
        <v>42735</v>
      </c>
      <c r="AM3332" s="0" t="n">
        <v>2.364</v>
      </c>
      <c r="AN3332" s="0" t="n">
        <v>2.492</v>
      </c>
      <c r="AO3332" s="0" t="n">
        <v>1.602</v>
      </c>
      <c r="AP3332" s="0" t="n">
        <v>1.79</v>
      </c>
      <c r="AQ3332" s="0" t="s">
        <v>831</v>
      </c>
      <c r="AR3332" s="0" t="s">
        <v>58</v>
      </c>
      <c r="AS3332" s="0" t="s">
        <v>53</v>
      </c>
      <c r="AT3332" s="0" t="n">
        <v>108</v>
      </c>
      <c r="AU3332" s="0" t="n">
        <v>116</v>
      </c>
      <c r="AX3332" s="0" t="s">
        <v>836</v>
      </c>
    </row>
    <row r="3333" customFormat="false" ht="15" hidden="false" customHeight="false" outlineLevel="0" collapsed="false">
      <c r="A3333" s="0" t="s">
        <v>17446</v>
      </c>
      <c r="B3333" s="0" t="s">
        <v>7898</v>
      </c>
      <c r="C3333" s="0" t="s">
        <v>17447</v>
      </c>
      <c r="E3333" s="1" t="s">
        <v>17447</v>
      </c>
      <c r="G3333" s="5" t="s">
        <v>17447</v>
      </c>
      <c r="H3333" s="5"/>
      <c r="I3333" s="5"/>
      <c r="J3333" s="5"/>
      <c r="K3333" s="5"/>
      <c r="L3333" s="5"/>
      <c r="M3333" s="5"/>
      <c r="N3333" s="5"/>
      <c r="O3333" s="0" t="s">
        <v>17447</v>
      </c>
      <c r="P3333" s="0" t="s">
        <v>17448</v>
      </c>
      <c r="Q3333" s="0" t="s">
        <v>51</v>
      </c>
      <c r="R3333" s="0" t="s">
        <v>52</v>
      </c>
      <c r="S3333" s="0" t="n">
        <v>3</v>
      </c>
      <c r="T3333" s="0" t="n">
        <v>5829</v>
      </c>
      <c r="U3333" s="0" t="n">
        <v>5829</v>
      </c>
      <c r="V3333" s="0" t="n">
        <v>6201</v>
      </c>
      <c r="X3333" s="0" t="n">
        <v>58</v>
      </c>
      <c r="Y3333" s="0" t="s">
        <v>53</v>
      </c>
      <c r="Z3333" s="0" t="n">
        <v>6201</v>
      </c>
      <c r="AA3333" s="0" t="s">
        <v>54</v>
      </c>
      <c r="AB3333" s="0" t="s">
        <v>54</v>
      </c>
      <c r="AC3333" s="0" t="n">
        <v>3.5</v>
      </c>
      <c r="AD3333" s="0" t="s">
        <v>17345</v>
      </c>
      <c r="AE3333" s="0" t="s">
        <v>17449</v>
      </c>
      <c r="AF3333" s="0" t="s">
        <v>56</v>
      </c>
      <c r="AG3333" s="0" t="s">
        <v>56</v>
      </c>
      <c r="AI3333" s="0" t="n">
        <v>3.5</v>
      </c>
      <c r="AJ3333" s="0" t="n">
        <v>2017</v>
      </c>
      <c r="AK3333" s="0" t="s">
        <v>56</v>
      </c>
      <c r="AL3333" s="0" t="s">
        <v>56</v>
      </c>
      <c r="AM3333" s="0" t="n">
        <v>16.473</v>
      </c>
      <c r="AN3333" s="0" t="n">
        <v>18.406</v>
      </c>
      <c r="AO3333" s="0" t="s">
        <v>831</v>
      </c>
      <c r="AP3333" s="0" t="s">
        <v>58</v>
      </c>
      <c r="AQ3333" s="0" t="s">
        <v>53</v>
      </c>
      <c r="AR3333" s="0" t="n">
        <v>31</v>
      </c>
      <c r="AS3333" s="0" t="n">
        <v>34</v>
      </c>
      <c r="AV3333" s="0" t="s">
        <v>836</v>
      </c>
      <c r="AW3333" s="0" t="s">
        <v>17450</v>
      </c>
    </row>
    <row r="3334" customFormat="false" ht="15" hidden="false" customHeight="false" outlineLevel="0" collapsed="false">
      <c r="A3334" s="0" t="s">
        <v>17451</v>
      </c>
      <c r="B3334" s="0" t="s">
        <v>7898</v>
      </c>
      <c r="C3334" s="0" t="s">
        <v>17452</v>
      </c>
      <c r="E3334" s="1" t="s">
        <v>17452</v>
      </c>
      <c r="G3334" s="5" t="s">
        <v>17452</v>
      </c>
      <c r="H3334" s="5" t="s">
        <v>17453</v>
      </c>
      <c r="I3334" s="5"/>
      <c r="J3334" s="5"/>
      <c r="K3334" s="5"/>
      <c r="L3334" s="5"/>
      <c r="M3334" s="5"/>
      <c r="N3334" s="5"/>
      <c r="O3334" s="0" t="s">
        <v>17452</v>
      </c>
      <c r="P3334" s="0" t="s">
        <v>17454</v>
      </c>
      <c r="Q3334" s="0" t="s">
        <v>51</v>
      </c>
      <c r="R3334" s="0" t="s">
        <v>52</v>
      </c>
      <c r="S3334" s="0" t="n">
        <v>6.793</v>
      </c>
      <c r="T3334" s="0" t="n">
        <v>3030</v>
      </c>
      <c r="U3334" s="0" t="n">
        <v>3030</v>
      </c>
      <c r="V3334" s="0" t="n">
        <v>3030</v>
      </c>
      <c r="X3334" s="0" t="n">
        <v>52</v>
      </c>
      <c r="Y3334" s="0" t="s">
        <v>53</v>
      </c>
      <c r="Z3334" s="0" t="n">
        <v>3030</v>
      </c>
      <c r="AA3334" s="0" t="s">
        <v>54</v>
      </c>
      <c r="AB3334" s="0" t="s">
        <v>54</v>
      </c>
      <c r="AC3334" s="0" t="n">
        <v>14.4</v>
      </c>
      <c r="AD3334" s="0" t="s">
        <v>16710</v>
      </c>
      <c r="AG3334" s="6" t="n">
        <v>42735</v>
      </c>
      <c r="AH3334" s="0" t="n">
        <v>446</v>
      </c>
      <c r="AI3334" s="0" t="n">
        <v>470</v>
      </c>
      <c r="AJ3334" s="6" t="n">
        <v>42735</v>
      </c>
      <c r="AK3334" s="0" t="n">
        <v>14.4</v>
      </c>
      <c r="AL3334" s="6" t="n">
        <v>42735</v>
      </c>
      <c r="AM3334" s="0" t="n">
        <v>5.128</v>
      </c>
      <c r="AN3334" s="0" t="n">
        <v>5.405</v>
      </c>
      <c r="AO3334" s="0" t="n">
        <v>6.056</v>
      </c>
      <c r="AP3334" s="0" t="n">
        <v>6.767</v>
      </c>
      <c r="AQ3334" s="0" t="s">
        <v>831</v>
      </c>
      <c r="AR3334" s="0" t="s">
        <v>58</v>
      </c>
      <c r="AS3334" s="0" t="s">
        <v>53</v>
      </c>
      <c r="AT3334" s="0" t="n">
        <v>25</v>
      </c>
      <c r="AU3334" s="0" t="n">
        <v>24</v>
      </c>
      <c r="AX3334" s="0" t="s">
        <v>836</v>
      </c>
    </row>
    <row r="3335" customFormat="false" ht="15" hidden="false" customHeight="false" outlineLevel="0" collapsed="false">
      <c r="A3335" s="0" t="s">
        <v>17455</v>
      </c>
      <c r="B3335" s="0" t="s">
        <v>7898</v>
      </c>
      <c r="C3335" s="0" t="s">
        <v>17456</v>
      </c>
      <c r="E3335" s="1" t="s">
        <v>17456</v>
      </c>
      <c r="G3335" s="5" t="s">
        <v>17456</v>
      </c>
      <c r="H3335" s="5"/>
      <c r="I3335" s="5"/>
      <c r="J3335" s="5"/>
      <c r="K3335" s="5"/>
      <c r="L3335" s="5"/>
      <c r="M3335" s="5"/>
      <c r="N3335" s="5"/>
      <c r="O3335" s="0" t="s">
        <v>17457</v>
      </c>
      <c r="P3335" s="0" t="s">
        <v>17458</v>
      </c>
      <c r="Q3335" s="0" t="s">
        <v>51</v>
      </c>
      <c r="R3335" s="0" t="s">
        <v>52</v>
      </c>
      <c r="S3335" s="0" t="n">
        <v>1.569</v>
      </c>
      <c r="T3335" s="0" t="n">
        <v>6201</v>
      </c>
      <c r="U3335" s="0" t="n">
        <v>6201</v>
      </c>
      <c r="V3335" s="0" t="n">
        <v>6203</v>
      </c>
      <c r="X3335" s="0" t="n">
        <v>72</v>
      </c>
      <c r="Y3335" s="0" t="s">
        <v>67</v>
      </c>
      <c r="Z3335" s="0" t="s">
        <v>120</v>
      </c>
      <c r="AA3335" s="0" t="s">
        <v>17459</v>
      </c>
      <c r="AB3335" s="0" t="s">
        <v>17460</v>
      </c>
      <c r="AC3335" s="0" t="s">
        <v>120</v>
      </c>
      <c r="AD3335" s="0" t="s">
        <v>17461</v>
      </c>
      <c r="AG3335" s="6" t="n">
        <v>42766</v>
      </c>
      <c r="AH3335" s="0" t="n">
        <v>-380</v>
      </c>
      <c r="AI3335" s="0" t="n">
        <v>-408</v>
      </c>
      <c r="AJ3335" s="6" t="n">
        <v>42766</v>
      </c>
      <c r="AK3335" s="0" t="n">
        <v>6.6</v>
      </c>
      <c r="AL3335" s="6" t="n">
        <v>42766</v>
      </c>
      <c r="AM3335" s="0" t="n">
        <v>3.039</v>
      </c>
      <c r="AN3335" s="0" t="n">
        <v>3.268</v>
      </c>
      <c r="AO3335" s="0" t="n">
        <v>18.939</v>
      </c>
      <c r="AP3335" s="0" t="n">
        <v>21.162</v>
      </c>
      <c r="AQ3335" s="0" t="s">
        <v>831</v>
      </c>
      <c r="AR3335" s="0" t="s">
        <v>58</v>
      </c>
      <c r="AS3335" s="0" t="s">
        <v>67</v>
      </c>
      <c r="AT3335" s="0" t="n">
        <v>34</v>
      </c>
      <c r="AU3335" s="0" t="n">
        <v>33</v>
      </c>
      <c r="AX3335" s="0" t="s">
        <v>836</v>
      </c>
    </row>
    <row r="3336" customFormat="false" ht="15" hidden="false" customHeight="false" outlineLevel="0" collapsed="false">
      <c r="A3336" s="0" t="s">
        <v>17462</v>
      </c>
      <c r="B3336" s="0" t="s">
        <v>7898</v>
      </c>
      <c r="C3336" s="0" t="s">
        <v>17463</v>
      </c>
      <c r="E3336" s="1" t="s">
        <v>17463</v>
      </c>
      <c r="G3336" s="5" t="s">
        <v>17463</v>
      </c>
      <c r="H3336" s="5" t="s">
        <v>17464</v>
      </c>
      <c r="I3336" s="5"/>
      <c r="J3336" s="5"/>
      <c r="K3336" s="5"/>
      <c r="L3336" s="5"/>
      <c r="M3336" s="5"/>
      <c r="N3336" s="5"/>
      <c r="O3336" s="0" t="s">
        <v>17463</v>
      </c>
      <c r="P3336" s="0" t="s">
        <v>17465</v>
      </c>
      <c r="Q3336" s="0" t="s">
        <v>51</v>
      </c>
      <c r="R3336" s="0" t="s">
        <v>52</v>
      </c>
      <c r="S3336" s="0" t="n">
        <v>1.379</v>
      </c>
      <c r="T3336" s="0" t="n">
        <v>6201</v>
      </c>
      <c r="U3336" s="0" t="n">
        <v>6201</v>
      </c>
      <c r="V3336" s="0" t="n">
        <v>6201</v>
      </c>
      <c r="X3336" s="0" t="n">
        <v>67</v>
      </c>
      <c r="Y3336" s="0" t="s">
        <v>53</v>
      </c>
      <c r="Z3336" s="0" t="n">
        <v>6201</v>
      </c>
      <c r="AA3336" s="0" t="s">
        <v>54</v>
      </c>
      <c r="AB3336" s="0" t="s">
        <v>54</v>
      </c>
      <c r="AC3336" s="0" t="n">
        <v>3.795</v>
      </c>
      <c r="AD3336" s="0" t="s">
        <v>17345</v>
      </c>
      <c r="AG3336" s="6" t="n">
        <v>42582</v>
      </c>
      <c r="AH3336" s="0" t="n">
        <v>-203</v>
      </c>
      <c r="AI3336" s="0" t="n">
        <v>-226</v>
      </c>
      <c r="AJ3336" s="6" t="n">
        <v>42582</v>
      </c>
      <c r="AK3336" s="0" t="n">
        <v>3.795</v>
      </c>
      <c r="AL3336" s="6" t="n">
        <v>42582</v>
      </c>
      <c r="AM3336" s="0" t="n">
        <v>2.572</v>
      </c>
      <c r="AN3336" s="0" t="n">
        <v>2.858</v>
      </c>
      <c r="AO3336" s="0" t="n">
        <v>11.268</v>
      </c>
      <c r="AP3336" s="0" t="n">
        <v>12.59</v>
      </c>
      <c r="AQ3336" s="0" t="s">
        <v>831</v>
      </c>
      <c r="AR3336" s="0" t="s">
        <v>58</v>
      </c>
      <c r="AS3336" s="0" t="s">
        <v>53</v>
      </c>
      <c r="AT3336" s="0" t="n">
        <v>44</v>
      </c>
      <c r="AU3336" s="0" t="n">
        <v>43</v>
      </c>
      <c r="AX3336" s="0" t="s">
        <v>836</v>
      </c>
    </row>
    <row r="3337" customFormat="false" ht="15" hidden="false" customHeight="false" outlineLevel="0" collapsed="false">
      <c r="A3337" s="0" t="s">
        <v>17466</v>
      </c>
      <c r="B3337" s="0" t="s">
        <v>7898</v>
      </c>
      <c r="C3337" s="0" t="s">
        <v>17467</v>
      </c>
      <c r="E3337" s="1" t="s">
        <v>17467</v>
      </c>
      <c r="G3337" s="5" t="s">
        <v>17467</v>
      </c>
      <c r="H3337" s="5"/>
      <c r="I3337" s="5"/>
      <c r="J3337" s="5"/>
      <c r="K3337" s="5"/>
      <c r="L3337" s="5"/>
      <c r="M3337" s="5"/>
      <c r="N3337" s="5"/>
      <c r="O3337" s="0" t="s">
        <v>17468</v>
      </c>
      <c r="P3337" s="0" t="s">
        <v>17469</v>
      </c>
      <c r="Q3337" s="0" t="s">
        <v>51</v>
      </c>
      <c r="R3337" s="0" t="s">
        <v>52</v>
      </c>
      <c r="S3337" s="0" t="n">
        <v>8.774</v>
      </c>
      <c r="T3337" s="0" t="n">
        <v>7911</v>
      </c>
      <c r="U3337" s="0" t="n">
        <v>7911</v>
      </c>
      <c r="V3337" s="0" t="n">
        <v>7990</v>
      </c>
      <c r="X3337" s="0" t="n">
        <v>604</v>
      </c>
      <c r="Y3337" s="0" t="s">
        <v>67</v>
      </c>
      <c r="Z3337" s="0" t="n">
        <v>6209</v>
      </c>
      <c r="AA3337" s="0" t="s">
        <v>17470</v>
      </c>
      <c r="AB3337" s="0" t="s">
        <v>56</v>
      </c>
      <c r="AC3337" s="0" t="n">
        <v>20.075</v>
      </c>
      <c r="AD3337" s="0" t="s">
        <v>1472</v>
      </c>
      <c r="AG3337" s="6" t="n">
        <v>42735</v>
      </c>
      <c r="AH3337" s="0" t="n">
        <v>267</v>
      </c>
      <c r="AI3337" s="0" t="n">
        <v>282</v>
      </c>
      <c r="AJ3337" s="6" t="n">
        <v>42735</v>
      </c>
      <c r="AK3337" s="0" t="n">
        <v>20.075</v>
      </c>
      <c r="AL3337" s="6" t="n">
        <v>42735</v>
      </c>
      <c r="AM3337" s="0" t="n">
        <v>14.968</v>
      </c>
      <c r="AN3337" s="0" t="n">
        <v>15.778</v>
      </c>
      <c r="AO3337" s="0" t="n">
        <v>18.791</v>
      </c>
      <c r="AP3337" s="0" t="n">
        <v>20.996</v>
      </c>
      <c r="AQ3337" s="0" t="s">
        <v>674</v>
      </c>
      <c r="AR3337" s="0" t="s">
        <v>58</v>
      </c>
      <c r="AS3337" s="0" t="s">
        <v>67</v>
      </c>
      <c r="AT3337" s="0" t="n">
        <v>331</v>
      </c>
      <c r="AU3337" s="0" t="n">
        <v>241</v>
      </c>
      <c r="AX3337" s="0" t="s">
        <v>836</v>
      </c>
    </row>
    <row r="3338" customFormat="false" ht="15" hidden="false" customHeight="false" outlineLevel="0" collapsed="false">
      <c r="A3338" s="0" t="s">
        <v>17471</v>
      </c>
      <c r="B3338" s="0" t="s">
        <v>7898</v>
      </c>
      <c r="C3338" s="0" t="s">
        <v>17472</v>
      </c>
      <c r="E3338" s="1" t="s">
        <v>17472</v>
      </c>
      <c r="G3338" s="5" t="s">
        <v>17472</v>
      </c>
      <c r="H3338" s="5" t="s">
        <v>17473</v>
      </c>
      <c r="I3338" s="5"/>
      <c r="J3338" s="5"/>
      <c r="K3338" s="5"/>
      <c r="L3338" s="5"/>
      <c r="M3338" s="5"/>
      <c r="N3338" s="5"/>
      <c r="O3338" s="0" t="s">
        <v>17472</v>
      </c>
      <c r="P3338" s="0" t="s">
        <v>17474</v>
      </c>
      <c r="Q3338" s="0" t="s">
        <v>51</v>
      </c>
      <c r="R3338" s="0" t="s">
        <v>52</v>
      </c>
      <c r="S3338" s="0" t="n">
        <v>399</v>
      </c>
      <c r="T3338" s="0" t="n">
        <v>5829</v>
      </c>
      <c r="U3338" s="0" t="n">
        <v>5829</v>
      </c>
      <c r="V3338" s="0" t="n">
        <v>6209</v>
      </c>
      <c r="X3338" s="0" t="n">
        <v>31</v>
      </c>
      <c r="Y3338" s="0" t="s">
        <v>53</v>
      </c>
      <c r="Z3338" s="0" t="n">
        <v>5829</v>
      </c>
      <c r="AA3338" s="0" t="s">
        <v>54</v>
      </c>
      <c r="AB3338" s="0" t="s">
        <v>54</v>
      </c>
      <c r="AC3338" s="0" t="n">
        <v>1.495</v>
      </c>
      <c r="AD3338" s="0" t="s">
        <v>16135</v>
      </c>
      <c r="AG3338" s="6" t="n">
        <v>42766</v>
      </c>
      <c r="AH3338" s="0" t="n">
        <v>-141</v>
      </c>
      <c r="AI3338" s="0" t="n">
        <v>-152</v>
      </c>
      <c r="AJ3338" s="6" t="n">
        <v>42766</v>
      </c>
      <c r="AK3338" s="0" t="n">
        <v>1.495</v>
      </c>
      <c r="AL3338" s="6" t="n">
        <v>42766</v>
      </c>
      <c r="AM3338" s="0" t="n">
        <v>459</v>
      </c>
      <c r="AN3338" s="0" t="n">
        <v>494</v>
      </c>
      <c r="AO3338" s="0" t="n">
        <v>1.376</v>
      </c>
      <c r="AP3338" s="0" t="n">
        <v>1.538</v>
      </c>
      <c r="AQ3338" s="0" t="s">
        <v>831</v>
      </c>
      <c r="AR3338" s="0" t="s">
        <v>58</v>
      </c>
      <c r="AS3338" s="0" t="s">
        <v>53</v>
      </c>
      <c r="AT3338" s="0" t="n">
        <v>20</v>
      </c>
      <c r="AU3338" s="0" t="n">
        <v>22</v>
      </c>
      <c r="AX3338" s="0" t="s">
        <v>836</v>
      </c>
    </row>
    <row r="3339" customFormat="false" ht="15" hidden="false" customHeight="false" outlineLevel="0" collapsed="false">
      <c r="A3339" s="0" t="s">
        <v>17475</v>
      </c>
      <c r="B3339" s="0" t="s">
        <v>7898</v>
      </c>
      <c r="C3339" s="0" t="s">
        <v>17476</v>
      </c>
      <c r="E3339" s="1" t="s">
        <v>17476</v>
      </c>
      <c r="G3339" s="5" t="s">
        <v>17476</v>
      </c>
      <c r="H3339" s="5"/>
      <c r="I3339" s="5"/>
      <c r="J3339" s="5"/>
      <c r="K3339" s="5"/>
      <c r="L3339" s="5"/>
      <c r="M3339" s="5"/>
      <c r="N3339" s="5"/>
      <c r="O3339" s="0" t="s">
        <v>17476</v>
      </c>
      <c r="P3339" s="0" t="s">
        <v>17477</v>
      </c>
      <c r="Q3339" s="0" t="s">
        <v>51</v>
      </c>
      <c r="R3339" s="0" t="s">
        <v>52</v>
      </c>
      <c r="S3339" s="0" t="n">
        <v>200</v>
      </c>
      <c r="T3339" s="0" t="n">
        <v>5829</v>
      </c>
      <c r="U3339" s="0" t="n">
        <v>5829</v>
      </c>
      <c r="V3339" s="0" t="n">
        <v>6201</v>
      </c>
      <c r="X3339" s="0" t="n">
        <v>8</v>
      </c>
      <c r="Y3339" s="0" t="s">
        <v>53</v>
      </c>
      <c r="Z3339" s="0" t="n">
        <v>5829</v>
      </c>
      <c r="AA3339" s="0" t="s">
        <v>54</v>
      </c>
      <c r="AB3339" s="0" t="s">
        <v>54</v>
      </c>
      <c r="AC3339" s="0" t="n">
        <v>756</v>
      </c>
      <c r="AD3339" s="0" t="s">
        <v>16629</v>
      </c>
      <c r="AG3339" s="6" t="n">
        <v>42490</v>
      </c>
      <c r="AH3339" s="0" t="n">
        <v>-22</v>
      </c>
      <c r="AI3339" s="0" t="n">
        <v>-25</v>
      </c>
      <c r="AJ3339" s="6" t="n">
        <v>42490</v>
      </c>
      <c r="AK3339" s="0" t="n">
        <v>756</v>
      </c>
      <c r="AL3339" s="6" t="n">
        <v>42490</v>
      </c>
      <c r="AM3339" s="0" t="n">
        <v>288</v>
      </c>
      <c r="AN3339" s="0" t="n">
        <v>328</v>
      </c>
      <c r="AO3339" s="0" t="n">
        <v>362</v>
      </c>
      <c r="AP3339" s="0" t="n">
        <v>405</v>
      </c>
      <c r="AQ3339" s="0" t="s">
        <v>674</v>
      </c>
      <c r="AR3339" s="0" t="s">
        <v>58</v>
      </c>
      <c r="AS3339" s="0" t="s">
        <v>53</v>
      </c>
      <c r="AT3339" s="0" t="n">
        <v>4</v>
      </c>
      <c r="AU3339" s="0" t="n">
        <v>4</v>
      </c>
      <c r="AX3339" s="0" t="s">
        <v>836</v>
      </c>
      <c r="AY3339" s="0" t="s">
        <v>17478</v>
      </c>
    </row>
    <row r="3340" customFormat="false" ht="15" hidden="false" customHeight="false" outlineLevel="0" collapsed="false">
      <c r="A3340" s="0" t="s">
        <v>17479</v>
      </c>
      <c r="B3340" s="0" t="s">
        <v>7898</v>
      </c>
      <c r="C3340" s="0" t="s">
        <v>17480</v>
      </c>
      <c r="E3340" s="1" t="s">
        <v>17480</v>
      </c>
      <c r="G3340" s="5" t="s">
        <v>17480</v>
      </c>
      <c r="H3340" s="5" t="s">
        <v>17481</v>
      </c>
      <c r="I3340" s="5"/>
      <c r="J3340" s="5"/>
      <c r="K3340" s="5"/>
      <c r="L3340" s="5"/>
      <c r="M3340" s="5"/>
      <c r="N3340" s="5"/>
      <c r="O3340" s="0" t="s">
        <v>17482</v>
      </c>
      <c r="P3340" s="0" t="s">
        <v>17483</v>
      </c>
      <c r="Q3340" s="0" t="s">
        <v>51</v>
      </c>
      <c r="R3340" s="0" t="s">
        <v>52</v>
      </c>
      <c r="S3340" s="0" t="n">
        <v>350</v>
      </c>
      <c r="T3340" s="0" t="n">
        <v>2120</v>
      </c>
      <c r="U3340" s="0" t="n">
        <v>2120</v>
      </c>
      <c r="X3340" s="0" t="n">
        <v>3</v>
      </c>
      <c r="Y3340" s="0" t="s">
        <v>67</v>
      </c>
      <c r="AA3340" s="0" t="s">
        <v>54</v>
      </c>
      <c r="AB3340" s="0" t="s">
        <v>54</v>
      </c>
      <c r="AD3340" s="0" t="s">
        <v>6902</v>
      </c>
      <c r="AE3340" s="0" t="s">
        <v>17484</v>
      </c>
      <c r="AF3340" s="0" t="s">
        <v>56</v>
      </c>
      <c r="AG3340" s="0" t="s">
        <v>56</v>
      </c>
      <c r="AI3340" s="0" t="n">
        <v>175</v>
      </c>
      <c r="AJ3340" s="0" t="n">
        <v>2016</v>
      </c>
      <c r="AK3340" s="0" t="s">
        <v>56</v>
      </c>
      <c r="AL3340" s="0" t="s">
        <v>56</v>
      </c>
      <c r="AM3340" s="0" t="n">
        <v>55</v>
      </c>
      <c r="AN3340" s="0" t="n">
        <v>58</v>
      </c>
      <c r="AO3340" s="0" t="s">
        <v>189</v>
      </c>
      <c r="AP3340" s="0" t="s">
        <v>189</v>
      </c>
      <c r="AQ3340" s="0" t="s">
        <v>67</v>
      </c>
      <c r="AR3340" s="0" t="n">
        <v>3</v>
      </c>
      <c r="AS3340" s="0" t="n">
        <v>2</v>
      </c>
      <c r="AV3340" s="0" t="s">
        <v>836</v>
      </c>
    </row>
    <row r="3341" customFormat="false" ht="15" hidden="false" customHeight="false" outlineLevel="0" collapsed="false">
      <c r="A3341" s="0" t="s">
        <v>17485</v>
      </c>
      <c r="B3341" s="0" t="s">
        <v>7898</v>
      </c>
      <c r="C3341" s="0" t="s">
        <v>17486</v>
      </c>
      <c r="E3341" s="1" t="s">
        <v>17486</v>
      </c>
      <c r="G3341" s="5" t="s">
        <v>17486</v>
      </c>
      <c r="H3341" s="5" t="s">
        <v>17487</v>
      </c>
      <c r="I3341" s="5"/>
      <c r="J3341" s="5"/>
      <c r="K3341" s="5"/>
      <c r="L3341" s="5"/>
      <c r="M3341" s="5"/>
      <c r="N3341" s="5"/>
      <c r="O3341" s="0" t="s">
        <v>17486</v>
      </c>
      <c r="P3341" s="0" t="s">
        <v>17488</v>
      </c>
      <c r="Q3341" s="0" t="s">
        <v>51</v>
      </c>
      <c r="R3341" s="0" t="s">
        <v>52</v>
      </c>
      <c r="S3341" s="0" t="n">
        <v>227</v>
      </c>
      <c r="T3341" s="0" t="n">
        <v>7490</v>
      </c>
      <c r="U3341" s="0" t="n">
        <v>7490</v>
      </c>
      <c r="V3341" s="0" t="n">
        <v>6209</v>
      </c>
      <c r="W3341" s="0" t="s">
        <v>17489</v>
      </c>
      <c r="X3341" s="0" t="n">
        <v>321</v>
      </c>
      <c r="Y3341" s="0" t="s">
        <v>53</v>
      </c>
      <c r="Z3341" s="0" t="n">
        <v>7490</v>
      </c>
      <c r="AA3341" s="0" t="s">
        <v>54</v>
      </c>
      <c r="AB3341" s="0" t="s">
        <v>54</v>
      </c>
      <c r="AC3341" s="0" t="n">
        <v>783</v>
      </c>
      <c r="AD3341" s="0" t="s">
        <v>15564</v>
      </c>
      <c r="AG3341" s="6" t="n">
        <v>42735</v>
      </c>
      <c r="AH3341" s="0" t="n">
        <v>-5</v>
      </c>
      <c r="AI3341" s="0" t="n">
        <v>-5</v>
      </c>
      <c r="AJ3341" s="6" t="n">
        <v>42735</v>
      </c>
      <c r="AK3341" s="0" t="n">
        <v>783</v>
      </c>
      <c r="AL3341" s="6" t="n">
        <v>42735</v>
      </c>
      <c r="AM3341" s="0" t="n">
        <v>294</v>
      </c>
      <c r="AN3341" s="0" t="n">
        <v>310</v>
      </c>
      <c r="AO3341" s="0" t="n">
        <v>129</v>
      </c>
      <c r="AP3341" s="0" t="n">
        <v>144</v>
      </c>
      <c r="AQ3341" s="0" t="s">
        <v>831</v>
      </c>
      <c r="AR3341" s="0" t="s">
        <v>58</v>
      </c>
      <c r="AS3341" s="0" t="s">
        <v>53</v>
      </c>
      <c r="AT3341" s="0" t="n">
        <v>31</v>
      </c>
      <c r="AU3341" s="0" t="n">
        <v>33</v>
      </c>
      <c r="AX3341" s="0" t="s">
        <v>836</v>
      </c>
      <c r="AY3341" s="0" t="s">
        <v>17490</v>
      </c>
    </row>
    <row r="3342" customFormat="false" ht="15" hidden="false" customHeight="false" outlineLevel="0" collapsed="false">
      <c r="A3342" s="0" t="s">
        <v>17491</v>
      </c>
      <c r="B3342" s="0" t="s">
        <v>7898</v>
      </c>
      <c r="C3342" s="0" t="s">
        <v>17492</v>
      </c>
      <c r="E3342" s="1" t="s">
        <v>17492</v>
      </c>
      <c r="G3342" s="5" t="s">
        <v>17492</v>
      </c>
      <c r="H3342" s="5"/>
      <c r="I3342" s="5"/>
      <c r="J3342" s="5"/>
      <c r="K3342" s="5"/>
      <c r="L3342" s="5"/>
      <c r="M3342" s="5"/>
      <c r="N3342" s="5"/>
      <c r="O3342" s="0" t="s">
        <v>17492</v>
      </c>
      <c r="P3342" s="0" t="s">
        <v>17493</v>
      </c>
      <c r="Q3342" s="0" t="s">
        <v>51</v>
      </c>
      <c r="R3342" s="0" t="s">
        <v>52</v>
      </c>
      <c r="S3342" s="0" t="n">
        <v>254</v>
      </c>
      <c r="T3342" s="0" t="n">
        <v>8552</v>
      </c>
      <c r="U3342" s="0" t="n">
        <v>8552</v>
      </c>
      <c r="X3342" s="0" t="n">
        <v>22</v>
      </c>
      <c r="Y3342" s="0" t="s">
        <v>53</v>
      </c>
      <c r="Z3342" s="0" t="n">
        <v>8552</v>
      </c>
      <c r="AA3342" s="0" t="s">
        <v>54</v>
      </c>
      <c r="AB3342" s="0" t="s">
        <v>54</v>
      </c>
      <c r="AC3342" s="0" t="n">
        <v>766</v>
      </c>
      <c r="AD3342" s="0" t="s">
        <v>17345</v>
      </c>
      <c r="AG3342" s="6" t="n">
        <v>42735</v>
      </c>
      <c r="AH3342" s="0" t="n">
        <v>-40</v>
      </c>
      <c r="AI3342" s="0" t="n">
        <v>-42</v>
      </c>
      <c r="AJ3342" s="6" t="n">
        <v>42735</v>
      </c>
      <c r="AK3342" s="0" t="n">
        <v>766</v>
      </c>
      <c r="AL3342" s="6" t="n">
        <v>42735</v>
      </c>
      <c r="AM3342" s="0" t="n">
        <v>276</v>
      </c>
      <c r="AN3342" s="0" t="n">
        <v>291</v>
      </c>
      <c r="AO3342" s="0" t="n">
        <v>1.087</v>
      </c>
      <c r="AP3342" s="0" t="n">
        <v>1.215</v>
      </c>
      <c r="AQ3342" s="0" t="s">
        <v>831</v>
      </c>
      <c r="AR3342" s="0" t="s">
        <v>58</v>
      </c>
      <c r="AS3342" s="0" t="s">
        <v>53</v>
      </c>
      <c r="AT3342" s="0" t="n">
        <v>17</v>
      </c>
      <c r="AU3342" s="0" t="n">
        <v>18</v>
      </c>
      <c r="AX3342" s="0" t="s">
        <v>836</v>
      </c>
    </row>
    <row r="3343" customFormat="false" ht="15" hidden="false" customHeight="false" outlineLevel="0" collapsed="false">
      <c r="A3343" s="0" t="s">
        <v>17494</v>
      </c>
      <c r="B3343" s="0" t="s">
        <v>7898</v>
      </c>
      <c r="C3343" s="0" t="s">
        <v>17495</v>
      </c>
      <c r="E3343" s="1" t="s">
        <v>17495</v>
      </c>
      <c r="G3343" s="5" t="s">
        <v>17495</v>
      </c>
      <c r="H3343" s="5"/>
      <c r="I3343" s="5"/>
      <c r="J3343" s="5"/>
      <c r="K3343" s="5"/>
      <c r="L3343" s="5"/>
      <c r="M3343" s="5"/>
      <c r="N3343" s="5"/>
      <c r="Q3343" s="0" t="s">
        <v>51</v>
      </c>
      <c r="R3343" s="0" t="s">
        <v>52</v>
      </c>
      <c r="S3343" s="0" t="n">
        <v>0</v>
      </c>
      <c r="T3343" s="0" t="n">
        <v>2120</v>
      </c>
      <c r="U3343" s="0" t="n">
        <v>2120</v>
      </c>
      <c r="V3343" s="0" t="n">
        <v>2120</v>
      </c>
      <c r="X3343" s="0" t="n">
        <v>1</v>
      </c>
      <c r="Y3343" s="0" t="s">
        <v>53</v>
      </c>
      <c r="AD3343" s="0" t="s">
        <v>15957</v>
      </c>
      <c r="AG3343" s="6" t="n">
        <v>42735</v>
      </c>
      <c r="AH3343" s="0" t="n">
        <v>-55</v>
      </c>
      <c r="AI3343" s="0" t="n">
        <v>-58</v>
      </c>
      <c r="AJ3343" s="6" t="n">
        <v>42735</v>
      </c>
      <c r="AK3343" s="0" t="n">
        <v>58</v>
      </c>
      <c r="AL3343" s="6" t="n">
        <v>42735</v>
      </c>
      <c r="AM3343" s="0" t="n">
        <v>76</v>
      </c>
      <c r="AN3343" s="0" t="n">
        <v>81</v>
      </c>
      <c r="AO3343" s="0" t="n">
        <v>78</v>
      </c>
      <c r="AP3343" s="0" t="n">
        <v>87</v>
      </c>
      <c r="AQ3343" s="0" t="s">
        <v>674</v>
      </c>
      <c r="AR3343" s="0" t="s">
        <v>58</v>
      </c>
      <c r="AS3343" s="0" t="s">
        <v>53</v>
      </c>
      <c r="AT3343" s="0" t="n">
        <v>0</v>
      </c>
      <c r="AU3343" s="0" t="n">
        <v>0</v>
      </c>
      <c r="AX3343" s="0" t="s">
        <v>836</v>
      </c>
    </row>
    <row r="3344" customFormat="false" ht="15" hidden="false" customHeight="false" outlineLevel="0" collapsed="false">
      <c r="A3344" s="0" t="s">
        <v>17496</v>
      </c>
      <c r="B3344" s="0" t="s">
        <v>7898</v>
      </c>
      <c r="C3344" s="0" t="s">
        <v>17497</v>
      </c>
      <c r="E3344" s="1" t="s">
        <v>17497</v>
      </c>
      <c r="G3344" s="5" t="s">
        <v>17497</v>
      </c>
      <c r="H3344" s="5"/>
      <c r="I3344" s="5"/>
      <c r="J3344" s="5"/>
      <c r="K3344" s="5"/>
      <c r="L3344" s="5"/>
      <c r="M3344" s="5"/>
      <c r="N3344" s="5"/>
      <c r="O3344" s="0" t="s">
        <v>17497</v>
      </c>
      <c r="P3344" s="0" t="s">
        <v>17498</v>
      </c>
      <c r="Q3344" s="0" t="s">
        <v>51</v>
      </c>
      <c r="R3344" s="0" t="s">
        <v>52</v>
      </c>
      <c r="S3344" s="0" t="n">
        <v>6.028</v>
      </c>
      <c r="T3344" s="0" t="n">
        <v>1414</v>
      </c>
      <c r="U3344" s="0" t="n">
        <v>1414</v>
      </c>
      <c r="V3344" s="0" t="n">
        <v>1413</v>
      </c>
      <c r="X3344" s="0" t="n">
        <v>604</v>
      </c>
      <c r="Y3344" s="0" t="s">
        <v>53</v>
      </c>
      <c r="Z3344" s="0" t="n">
        <v>1414</v>
      </c>
      <c r="AA3344" s="0" t="s">
        <v>54</v>
      </c>
      <c r="AB3344" s="0" t="s">
        <v>54</v>
      </c>
      <c r="AC3344" s="0" t="n">
        <v>67.8</v>
      </c>
      <c r="AD3344" s="0" t="s">
        <v>17371</v>
      </c>
      <c r="AG3344" s="6" t="n">
        <v>42735</v>
      </c>
      <c r="AH3344" s="0" t="n">
        <v>512</v>
      </c>
      <c r="AI3344" s="0" t="n">
        <v>539</v>
      </c>
      <c r="AJ3344" s="6" t="n">
        <v>42735</v>
      </c>
      <c r="AK3344" s="0" t="n">
        <v>67.8</v>
      </c>
      <c r="AL3344" s="6" t="n">
        <v>42735</v>
      </c>
      <c r="AM3344" s="0" t="n">
        <v>6.575</v>
      </c>
      <c r="AN3344" s="0" t="n">
        <v>6.93</v>
      </c>
      <c r="AO3344" s="0" t="n">
        <v>7.414</v>
      </c>
      <c r="AP3344" s="0" t="n">
        <v>8.284</v>
      </c>
      <c r="AQ3344" s="0" t="s">
        <v>831</v>
      </c>
      <c r="AR3344" s="0" t="s">
        <v>58</v>
      </c>
      <c r="AS3344" s="0" t="s">
        <v>53</v>
      </c>
      <c r="AT3344" s="0" t="n">
        <v>293</v>
      </c>
      <c r="AU3344" s="0" t="n">
        <v>296</v>
      </c>
      <c r="AV3344" s="0" t="s">
        <v>17499</v>
      </c>
      <c r="AX3344" s="0" t="s">
        <v>836</v>
      </c>
      <c r="AY3344" s="0" t="s">
        <v>17500</v>
      </c>
    </row>
    <row r="3345" customFormat="false" ht="15" hidden="false" customHeight="false" outlineLevel="0" collapsed="false">
      <c r="A3345" s="0" t="s">
        <v>17501</v>
      </c>
      <c r="B3345" s="0" t="s">
        <v>7898</v>
      </c>
      <c r="C3345" s="0" t="s">
        <v>17502</v>
      </c>
      <c r="E3345" s="1" t="s">
        <v>17502</v>
      </c>
      <c r="G3345" s="5" t="s">
        <v>17502</v>
      </c>
      <c r="H3345" s="5"/>
      <c r="I3345" s="5"/>
      <c r="J3345" s="5"/>
      <c r="K3345" s="5"/>
      <c r="L3345" s="5"/>
      <c r="M3345" s="5"/>
      <c r="N3345" s="5"/>
      <c r="O3345" s="0" t="s">
        <v>17502</v>
      </c>
      <c r="P3345" s="0" t="s">
        <v>17503</v>
      </c>
      <c r="Q3345" s="0" t="s">
        <v>51</v>
      </c>
      <c r="R3345" s="0" t="s">
        <v>52</v>
      </c>
      <c r="S3345" s="0" t="n">
        <v>7.043</v>
      </c>
      <c r="T3345" s="0" t="n">
        <v>6201</v>
      </c>
      <c r="U3345" s="0" t="n">
        <v>6201</v>
      </c>
      <c r="V3345" s="0" t="n">
        <v>3030</v>
      </c>
      <c r="W3345" s="0" t="s">
        <v>17504</v>
      </c>
      <c r="X3345" s="0" t="n">
        <v>406</v>
      </c>
      <c r="Y3345" s="0" t="s">
        <v>53</v>
      </c>
      <c r="Z3345" s="0" t="n">
        <v>6201</v>
      </c>
      <c r="AA3345" s="0" t="s">
        <v>54</v>
      </c>
      <c r="AB3345" s="0" t="s">
        <v>54</v>
      </c>
      <c r="AC3345" s="0" t="n">
        <v>32</v>
      </c>
      <c r="AD3345" s="0" t="s">
        <v>16581</v>
      </c>
      <c r="AG3345" s="6" t="n">
        <v>42734</v>
      </c>
      <c r="AH3345" s="0" t="n">
        <v>231</v>
      </c>
      <c r="AI3345" s="0" t="n">
        <v>244</v>
      </c>
      <c r="AJ3345" s="6" t="n">
        <v>42734</v>
      </c>
      <c r="AK3345" s="0" t="n">
        <v>32</v>
      </c>
      <c r="AL3345" s="6" t="n">
        <v>42734</v>
      </c>
      <c r="AM3345" s="0" t="n">
        <v>8.663</v>
      </c>
      <c r="AN3345" s="0" t="n">
        <v>9.132</v>
      </c>
      <c r="AO3345" s="0" t="n">
        <v>7.26</v>
      </c>
      <c r="AP3345" s="0" t="n">
        <v>8.112</v>
      </c>
      <c r="AQ3345" s="0" t="s">
        <v>831</v>
      </c>
      <c r="AR3345" s="0" t="s">
        <v>58</v>
      </c>
      <c r="AS3345" s="0" t="s">
        <v>53</v>
      </c>
      <c r="AT3345" s="0" t="n">
        <v>165</v>
      </c>
      <c r="AU3345" s="0" t="n">
        <v>168</v>
      </c>
      <c r="AX3345" s="0" t="s">
        <v>836</v>
      </c>
    </row>
    <row r="3346" customFormat="false" ht="15" hidden="false" customHeight="false" outlineLevel="0" collapsed="false">
      <c r="A3346" s="0" t="s">
        <v>17505</v>
      </c>
      <c r="B3346" s="0" t="s">
        <v>7898</v>
      </c>
      <c r="C3346" s="0" t="s">
        <v>17506</v>
      </c>
      <c r="E3346" s="1" t="s">
        <v>17506</v>
      </c>
      <c r="G3346" s="5" t="s">
        <v>17506</v>
      </c>
      <c r="H3346" s="5"/>
      <c r="I3346" s="5"/>
      <c r="J3346" s="5"/>
      <c r="K3346" s="5"/>
      <c r="L3346" s="5"/>
      <c r="M3346" s="5"/>
      <c r="N3346" s="5"/>
      <c r="O3346" s="0" t="s">
        <v>17506</v>
      </c>
      <c r="P3346" s="0" t="s">
        <v>17507</v>
      </c>
      <c r="Q3346" s="0" t="s">
        <v>51</v>
      </c>
      <c r="R3346" s="0" t="s">
        <v>52</v>
      </c>
      <c r="S3346" s="0" t="n">
        <v>0</v>
      </c>
      <c r="T3346" s="0" t="n">
        <v>2120</v>
      </c>
      <c r="U3346" s="0" t="n">
        <v>2120</v>
      </c>
      <c r="V3346" s="0" t="n">
        <v>2110</v>
      </c>
      <c r="W3346" s="0" t="s">
        <v>17508</v>
      </c>
      <c r="X3346" s="0" t="n">
        <v>1</v>
      </c>
      <c r="Y3346" s="0" t="s">
        <v>53</v>
      </c>
      <c r="Z3346" s="0" t="n">
        <v>2120</v>
      </c>
      <c r="AA3346" s="0" t="s">
        <v>54</v>
      </c>
      <c r="AB3346" s="0" t="s">
        <v>54</v>
      </c>
      <c r="AC3346" s="0" t="n">
        <v>116</v>
      </c>
      <c r="AD3346" s="0" t="s">
        <v>15564</v>
      </c>
      <c r="AG3346" s="6" t="n">
        <v>42735</v>
      </c>
      <c r="AH3346" s="0" t="n">
        <v>-188</v>
      </c>
      <c r="AI3346" s="0" t="n">
        <v>-199</v>
      </c>
      <c r="AJ3346" s="6" t="n">
        <v>42735</v>
      </c>
      <c r="AK3346" s="0" t="n">
        <v>116</v>
      </c>
      <c r="AL3346" s="6" t="n">
        <v>42735</v>
      </c>
      <c r="AM3346" s="0" t="n">
        <v>85</v>
      </c>
      <c r="AN3346" s="0" t="n">
        <v>90</v>
      </c>
      <c r="AO3346" s="0" t="n">
        <v>932</v>
      </c>
      <c r="AP3346" s="0" t="n">
        <v>1.042</v>
      </c>
      <c r="AQ3346" s="0" t="s">
        <v>674</v>
      </c>
      <c r="AR3346" s="0" t="s">
        <v>58</v>
      </c>
      <c r="AS3346" s="0" t="s">
        <v>53</v>
      </c>
      <c r="AT3346" s="0" t="n">
        <v>2</v>
      </c>
      <c r="AU3346" s="0" t="n">
        <v>1</v>
      </c>
      <c r="AV3346" s="0" t="s">
        <v>836</v>
      </c>
      <c r="AX3346" s="0" t="s">
        <v>836</v>
      </c>
    </row>
    <row r="3347" customFormat="false" ht="15" hidden="false" customHeight="false" outlineLevel="0" collapsed="false">
      <c r="A3347" s="0" t="s">
        <v>17509</v>
      </c>
      <c r="B3347" s="0" t="s">
        <v>7898</v>
      </c>
      <c r="C3347" s="0" t="s">
        <v>17510</v>
      </c>
      <c r="E3347" s="1" t="s">
        <v>17510</v>
      </c>
      <c r="G3347" s="5" t="s">
        <v>17510</v>
      </c>
      <c r="H3347" s="5"/>
      <c r="I3347" s="5"/>
      <c r="J3347" s="5"/>
      <c r="K3347" s="5"/>
      <c r="L3347" s="5"/>
      <c r="M3347" s="5"/>
      <c r="N3347" s="5"/>
      <c r="O3347" s="0" t="s">
        <v>17510</v>
      </c>
      <c r="P3347" s="0" t="s">
        <v>17511</v>
      </c>
      <c r="Q3347" s="0" t="s">
        <v>51</v>
      </c>
      <c r="R3347" s="0" t="s">
        <v>119</v>
      </c>
      <c r="S3347" s="0" t="n">
        <v>51</v>
      </c>
      <c r="T3347" s="0" t="n">
        <v>2620</v>
      </c>
      <c r="U3347" s="0" t="n">
        <v>2620</v>
      </c>
      <c r="X3347" s="0" t="n">
        <v>14</v>
      </c>
      <c r="Y3347" s="0" t="s">
        <v>1154</v>
      </c>
      <c r="Z3347" s="0" t="n">
        <v>2620</v>
      </c>
      <c r="AA3347" s="0" t="s">
        <v>54</v>
      </c>
      <c r="AB3347" s="0" t="s">
        <v>54</v>
      </c>
      <c r="AC3347" s="0" t="n">
        <v>318</v>
      </c>
      <c r="AD3347" s="0" t="s">
        <v>17345</v>
      </c>
      <c r="AG3347" s="6" t="n">
        <v>42400</v>
      </c>
      <c r="AH3347" s="0" t="n">
        <v>-91</v>
      </c>
      <c r="AI3347" s="0" t="n">
        <v>-99</v>
      </c>
      <c r="AJ3347" s="6" t="n">
        <v>42400</v>
      </c>
      <c r="AK3347" s="0" t="n">
        <v>318</v>
      </c>
      <c r="AL3347" s="6" t="n">
        <v>42400</v>
      </c>
      <c r="AM3347" s="0" t="n">
        <v>103</v>
      </c>
      <c r="AN3347" s="0" t="n">
        <v>113</v>
      </c>
      <c r="AO3347" s="0" t="n">
        <v>0</v>
      </c>
      <c r="AP3347" s="0" t="n">
        <v>0</v>
      </c>
      <c r="AQ3347" s="0" t="s">
        <v>189</v>
      </c>
      <c r="AR3347" s="0" t="s">
        <v>189</v>
      </c>
      <c r="AS3347" s="0" t="s">
        <v>1154</v>
      </c>
      <c r="AT3347" s="0" t="n">
        <v>9</v>
      </c>
      <c r="AU3347" s="0" t="n">
        <v>8</v>
      </c>
      <c r="AX3347" s="0" t="s">
        <v>836</v>
      </c>
    </row>
    <row r="3348" customFormat="false" ht="15" hidden="false" customHeight="false" outlineLevel="0" collapsed="false">
      <c r="A3348" s="0" t="s">
        <v>17512</v>
      </c>
      <c r="B3348" s="0" t="s">
        <v>7898</v>
      </c>
      <c r="C3348" s="0" t="s">
        <v>17513</v>
      </c>
      <c r="E3348" s="1" t="s">
        <v>17513</v>
      </c>
      <c r="G3348" s="5" t="s">
        <v>17513</v>
      </c>
      <c r="H3348" s="5" t="s">
        <v>17514</v>
      </c>
      <c r="I3348" s="5"/>
      <c r="J3348" s="5"/>
      <c r="K3348" s="5"/>
      <c r="L3348" s="5"/>
      <c r="M3348" s="5"/>
      <c r="N3348" s="5"/>
      <c r="Q3348" s="0" t="s">
        <v>51</v>
      </c>
      <c r="R3348" s="0" t="s">
        <v>52</v>
      </c>
      <c r="S3348" s="0" t="n">
        <v>84</v>
      </c>
      <c r="T3348" s="0" t="n">
        <v>3250</v>
      </c>
      <c r="U3348" s="0" t="n">
        <v>3250</v>
      </c>
      <c r="X3348" s="0" t="n">
        <v>0</v>
      </c>
      <c r="Y3348" s="0" t="s">
        <v>53</v>
      </c>
      <c r="AD3348" s="0" t="s">
        <v>15957</v>
      </c>
      <c r="AG3348" s="6" t="n">
        <v>42735</v>
      </c>
      <c r="AH3348" s="0" t="n">
        <v>-79</v>
      </c>
      <c r="AI3348" s="0" t="n">
        <v>-83</v>
      </c>
      <c r="AJ3348" s="6" t="n">
        <v>42735</v>
      </c>
      <c r="AK3348" s="0" t="n">
        <v>591</v>
      </c>
      <c r="AL3348" s="6" t="n">
        <v>42735</v>
      </c>
      <c r="AM3348" s="0" t="n">
        <v>107</v>
      </c>
      <c r="AN3348" s="0" t="n">
        <v>112</v>
      </c>
      <c r="AO3348" s="0" t="n">
        <v>36</v>
      </c>
      <c r="AP3348" s="0" t="n">
        <v>40</v>
      </c>
      <c r="AQ3348" s="0" t="s">
        <v>674</v>
      </c>
      <c r="AR3348" s="0" t="s">
        <v>58</v>
      </c>
      <c r="AS3348" s="0" t="s">
        <v>53</v>
      </c>
      <c r="AT3348" s="0" t="n">
        <v>0</v>
      </c>
      <c r="AU3348" s="0" t="n">
        <v>0</v>
      </c>
      <c r="AX3348" s="0" t="s">
        <v>836</v>
      </c>
    </row>
    <row r="3349" customFormat="false" ht="15" hidden="false" customHeight="false" outlineLevel="0" collapsed="false">
      <c r="A3349" s="0" t="s">
        <v>17515</v>
      </c>
      <c r="B3349" s="0" t="s">
        <v>7898</v>
      </c>
      <c r="C3349" s="0" t="s">
        <v>17516</v>
      </c>
      <c r="E3349" s="1" t="s">
        <v>17516</v>
      </c>
      <c r="G3349" s="5" t="s">
        <v>17516</v>
      </c>
      <c r="H3349" s="5"/>
      <c r="I3349" s="5"/>
      <c r="J3349" s="5"/>
      <c r="K3349" s="5"/>
      <c r="L3349" s="5"/>
      <c r="M3349" s="5"/>
      <c r="N3349" s="5"/>
      <c r="O3349" s="0" t="s">
        <v>17516</v>
      </c>
      <c r="P3349" s="0" t="s">
        <v>17517</v>
      </c>
      <c r="Q3349" s="0" t="s">
        <v>51</v>
      </c>
      <c r="R3349" s="0" t="s">
        <v>52</v>
      </c>
      <c r="S3349" s="0" t="n">
        <v>170</v>
      </c>
      <c r="T3349" s="0" t="n">
        <v>5829</v>
      </c>
      <c r="U3349" s="0" t="n">
        <v>5829</v>
      </c>
      <c r="V3349" s="0" t="n">
        <v>6201</v>
      </c>
      <c r="X3349" s="0" t="n">
        <v>8</v>
      </c>
      <c r="Y3349" s="0" t="s">
        <v>53</v>
      </c>
      <c r="Z3349" s="0" t="n">
        <v>5829</v>
      </c>
      <c r="AA3349" s="0" t="s">
        <v>54</v>
      </c>
      <c r="AB3349" s="0" t="s">
        <v>54</v>
      </c>
      <c r="AC3349" s="0" t="n">
        <v>620</v>
      </c>
      <c r="AD3349" s="0" t="s">
        <v>16126</v>
      </c>
      <c r="AG3349" s="6" t="n">
        <v>42735</v>
      </c>
      <c r="AH3349" s="0" t="n">
        <v>-35</v>
      </c>
      <c r="AI3349" s="0" t="n">
        <v>-37</v>
      </c>
      <c r="AJ3349" s="6" t="n">
        <v>42735</v>
      </c>
      <c r="AK3349" s="0" t="n">
        <v>620</v>
      </c>
      <c r="AL3349" s="6" t="n">
        <v>42735</v>
      </c>
      <c r="AM3349" s="0" t="n">
        <v>129</v>
      </c>
      <c r="AN3349" s="0" t="n">
        <v>136</v>
      </c>
      <c r="AO3349" s="0" t="n">
        <v>253</v>
      </c>
      <c r="AP3349" s="0" t="n">
        <v>283</v>
      </c>
      <c r="AQ3349" s="0" t="s">
        <v>831</v>
      </c>
      <c r="AR3349" s="0" t="s">
        <v>58</v>
      </c>
      <c r="AS3349" s="0" t="s">
        <v>53</v>
      </c>
      <c r="AT3349" s="0" t="n">
        <v>4</v>
      </c>
      <c r="AU3349" s="0" t="n">
        <v>4</v>
      </c>
      <c r="AX3349" s="0" t="s">
        <v>836</v>
      </c>
    </row>
    <row r="3350" customFormat="false" ht="15" hidden="false" customHeight="false" outlineLevel="0" collapsed="false">
      <c r="A3350" s="0" t="s">
        <v>17518</v>
      </c>
      <c r="B3350" s="0" t="s">
        <v>7898</v>
      </c>
      <c r="C3350" s="0" t="s">
        <v>17519</v>
      </c>
      <c r="E3350" s="1" t="s">
        <v>17519</v>
      </c>
      <c r="G3350" s="5" t="s">
        <v>17519</v>
      </c>
      <c r="H3350" s="5" t="s">
        <v>17520</v>
      </c>
      <c r="I3350" s="5"/>
      <c r="J3350" s="5"/>
      <c r="K3350" s="5"/>
      <c r="L3350" s="5"/>
      <c r="M3350" s="5"/>
      <c r="N3350" s="5"/>
      <c r="O3350" s="0" t="s">
        <v>17519</v>
      </c>
      <c r="P3350" s="0" t="s">
        <v>17521</v>
      </c>
      <c r="Q3350" s="0" t="s">
        <v>718</v>
      </c>
      <c r="R3350" s="0" t="s">
        <v>52</v>
      </c>
      <c r="S3350" s="0" t="n">
        <v>5.423</v>
      </c>
      <c r="T3350" s="0" t="n">
        <v>7490</v>
      </c>
      <c r="U3350" s="0" t="n">
        <v>7490</v>
      </c>
      <c r="V3350" s="0" t="n">
        <v>6420</v>
      </c>
      <c r="X3350" s="0" t="n">
        <v>802</v>
      </c>
      <c r="Y3350" s="0" t="s">
        <v>53</v>
      </c>
      <c r="Z3350" s="0" t="n">
        <v>7490</v>
      </c>
      <c r="AA3350" s="0" t="s">
        <v>54</v>
      </c>
      <c r="AB3350" s="0" t="s">
        <v>54</v>
      </c>
      <c r="AC3350" s="0" t="n">
        <v>10.7</v>
      </c>
      <c r="AD3350" s="0" t="s">
        <v>17522</v>
      </c>
      <c r="AG3350" s="6" t="n">
        <v>42735</v>
      </c>
      <c r="AH3350" s="0" t="n">
        <v>240</v>
      </c>
      <c r="AI3350" s="0" t="n">
        <v>253</v>
      </c>
      <c r="AJ3350" s="6" t="n">
        <v>42735</v>
      </c>
      <c r="AK3350" s="0" t="n">
        <v>10.7</v>
      </c>
      <c r="AL3350" s="6" t="n">
        <v>42735</v>
      </c>
      <c r="AM3350" s="0" t="n">
        <v>8.936</v>
      </c>
      <c r="AN3350" s="0" t="n">
        <v>9.42</v>
      </c>
      <c r="AO3350" s="0" t="n">
        <v>8.018</v>
      </c>
      <c r="AP3350" s="0" t="n">
        <v>8.959</v>
      </c>
      <c r="AQ3350" s="0" t="s">
        <v>831</v>
      </c>
      <c r="AR3350" s="0" t="s">
        <v>58</v>
      </c>
      <c r="AS3350" s="0" t="s">
        <v>53</v>
      </c>
      <c r="AT3350" s="0" t="n">
        <v>191</v>
      </c>
      <c r="AU3350" s="0" t="n">
        <v>192</v>
      </c>
      <c r="AX3350" s="0" t="s">
        <v>836</v>
      </c>
    </row>
    <row r="3351" customFormat="false" ht="15" hidden="false" customHeight="false" outlineLevel="0" collapsed="false">
      <c r="A3351" s="0" t="s">
        <v>17523</v>
      </c>
      <c r="B3351" s="0" t="s">
        <v>7898</v>
      </c>
      <c r="C3351" s="0" t="s">
        <v>17524</v>
      </c>
      <c r="E3351" s="1" t="s">
        <v>17524</v>
      </c>
      <c r="G3351" s="5" t="s">
        <v>17524</v>
      </c>
      <c r="H3351" s="5"/>
      <c r="I3351" s="5"/>
      <c r="J3351" s="5"/>
      <c r="K3351" s="5"/>
      <c r="L3351" s="5"/>
      <c r="M3351" s="5"/>
      <c r="N3351" s="5"/>
      <c r="O3351" s="0" t="s">
        <v>17524</v>
      </c>
      <c r="P3351" s="0" t="s">
        <v>17525</v>
      </c>
      <c r="Q3351" s="0" t="s">
        <v>51</v>
      </c>
      <c r="R3351" s="0" t="s">
        <v>52</v>
      </c>
      <c r="S3351" s="0" t="n">
        <v>4.268</v>
      </c>
      <c r="T3351" s="0" t="n">
        <v>4221</v>
      </c>
      <c r="U3351" s="0" t="n">
        <v>4221</v>
      </c>
      <c r="V3351" s="0" t="n">
        <v>910</v>
      </c>
      <c r="X3351" s="0" t="n">
        <v>413</v>
      </c>
      <c r="Y3351" s="0" t="s">
        <v>53</v>
      </c>
      <c r="Z3351" s="0" t="n">
        <v>4221</v>
      </c>
      <c r="AA3351" s="0" t="s">
        <v>54</v>
      </c>
      <c r="AB3351" s="0" t="s">
        <v>54</v>
      </c>
      <c r="AC3351" s="0" t="n">
        <v>27.5</v>
      </c>
      <c r="AD3351" s="0" t="s">
        <v>15558</v>
      </c>
      <c r="AG3351" s="6" t="n">
        <v>42735</v>
      </c>
      <c r="AH3351" s="0" t="n">
        <v>-58</v>
      </c>
      <c r="AI3351" s="0" t="n">
        <v>-61</v>
      </c>
      <c r="AJ3351" s="6" t="n">
        <v>42735</v>
      </c>
      <c r="AK3351" s="0" t="n">
        <v>27.5</v>
      </c>
      <c r="AL3351" s="6" t="n">
        <v>42735</v>
      </c>
      <c r="AM3351" s="0" t="n">
        <v>3.931</v>
      </c>
      <c r="AN3351" s="0" t="n">
        <v>4.144</v>
      </c>
      <c r="AO3351" s="0" t="n">
        <v>1.97</v>
      </c>
      <c r="AP3351" s="0" t="n">
        <v>2.202</v>
      </c>
      <c r="AQ3351" s="0" t="s">
        <v>831</v>
      </c>
      <c r="AR3351" s="0" t="s">
        <v>58</v>
      </c>
      <c r="AS3351" s="0" t="s">
        <v>53</v>
      </c>
      <c r="AT3351" s="0" t="n">
        <v>173</v>
      </c>
      <c r="AU3351" s="0" t="n">
        <v>185</v>
      </c>
      <c r="AX3351" s="0" t="s">
        <v>836</v>
      </c>
      <c r="AY3351" s="0" t="s">
        <v>17526</v>
      </c>
    </row>
    <row r="3352" customFormat="false" ht="15" hidden="false" customHeight="false" outlineLevel="0" collapsed="false">
      <c r="A3352" s="0" t="s">
        <v>17527</v>
      </c>
      <c r="B3352" s="0" t="s">
        <v>7898</v>
      </c>
      <c r="C3352" s="0" t="s">
        <v>17528</v>
      </c>
      <c r="E3352" s="1" t="s">
        <v>17528</v>
      </c>
      <c r="G3352" s="5" t="s">
        <v>17528</v>
      </c>
      <c r="H3352" s="5"/>
      <c r="I3352" s="5"/>
      <c r="J3352" s="5"/>
      <c r="K3352" s="5"/>
      <c r="L3352" s="5"/>
      <c r="M3352" s="5"/>
      <c r="N3352" s="5"/>
      <c r="O3352" s="0" t="s">
        <v>17528</v>
      </c>
      <c r="P3352" s="0" t="s">
        <v>17529</v>
      </c>
      <c r="Q3352" s="0" t="s">
        <v>51</v>
      </c>
      <c r="R3352" s="0" t="s">
        <v>52</v>
      </c>
      <c r="S3352" s="0" t="n">
        <v>3</v>
      </c>
      <c r="T3352" s="0" t="n">
        <v>2611</v>
      </c>
      <c r="U3352" s="0" t="n">
        <v>2611</v>
      </c>
      <c r="X3352" s="0" t="n">
        <v>99</v>
      </c>
      <c r="Y3352" s="0" t="s">
        <v>53</v>
      </c>
      <c r="Z3352" s="0" t="n">
        <v>2611</v>
      </c>
      <c r="AA3352" s="0" t="s">
        <v>54</v>
      </c>
      <c r="AB3352" s="0" t="s">
        <v>54</v>
      </c>
      <c r="AC3352" s="0" t="n">
        <v>7.5</v>
      </c>
      <c r="AD3352" s="0" t="s">
        <v>17419</v>
      </c>
      <c r="AE3352" s="0" t="s">
        <v>17530</v>
      </c>
      <c r="AF3352" s="0" t="s">
        <v>56</v>
      </c>
      <c r="AG3352" s="0" t="s">
        <v>56</v>
      </c>
      <c r="AI3352" s="0" t="n">
        <v>7.5</v>
      </c>
      <c r="AJ3352" s="0" t="n">
        <v>2017</v>
      </c>
      <c r="AK3352" s="0" t="s">
        <v>56</v>
      </c>
      <c r="AL3352" s="0" t="s">
        <v>56</v>
      </c>
      <c r="AM3352" s="0" t="n">
        <v>3.749</v>
      </c>
      <c r="AN3352" s="0" t="n">
        <v>4.189</v>
      </c>
      <c r="AO3352" s="0" t="s">
        <v>674</v>
      </c>
      <c r="AP3352" s="0" t="s">
        <v>58</v>
      </c>
      <c r="AQ3352" s="0" t="s">
        <v>53</v>
      </c>
      <c r="AR3352" s="0" t="n">
        <v>47</v>
      </c>
      <c r="AS3352" s="0" t="n">
        <v>51</v>
      </c>
      <c r="AT3352" s="0" t="s">
        <v>17419</v>
      </c>
      <c r="AV3352" s="0" t="s">
        <v>836</v>
      </c>
      <c r="AW3352" s="0" t="s">
        <v>17531</v>
      </c>
    </row>
    <row r="3353" customFormat="false" ht="15" hidden="false" customHeight="false" outlineLevel="0" collapsed="false">
      <c r="A3353" s="0" t="s">
        <v>17532</v>
      </c>
      <c r="B3353" s="0" t="s">
        <v>7898</v>
      </c>
      <c r="C3353" s="0" t="s">
        <v>17533</v>
      </c>
      <c r="E3353" s="1" t="s">
        <v>17533</v>
      </c>
      <c r="G3353" s="5" t="s">
        <v>17533</v>
      </c>
      <c r="H3353" s="5"/>
      <c r="I3353" s="5"/>
      <c r="J3353" s="5"/>
      <c r="K3353" s="5"/>
      <c r="L3353" s="5"/>
      <c r="M3353" s="5"/>
      <c r="N3353" s="5"/>
      <c r="O3353" s="0" t="s">
        <v>17533</v>
      </c>
      <c r="P3353" s="0" t="s">
        <v>17534</v>
      </c>
      <c r="Q3353" s="0" t="s">
        <v>51</v>
      </c>
      <c r="R3353" s="0" t="s">
        <v>52</v>
      </c>
      <c r="S3353" s="0" t="n">
        <v>323</v>
      </c>
      <c r="T3353" s="0" t="n">
        <v>2611</v>
      </c>
      <c r="U3353" s="0" t="n">
        <v>2611</v>
      </c>
      <c r="V3353" s="0" t="n">
        <v>6201</v>
      </c>
      <c r="X3353" s="0" t="n">
        <v>7</v>
      </c>
      <c r="Y3353" s="0" t="s">
        <v>53</v>
      </c>
      <c r="Z3353" s="0" t="n">
        <v>2611</v>
      </c>
      <c r="AA3353" s="0" t="s">
        <v>54</v>
      </c>
      <c r="AB3353" s="0" t="s">
        <v>54</v>
      </c>
      <c r="AC3353" s="0" t="n">
        <v>430</v>
      </c>
      <c r="AD3353" s="0" t="s">
        <v>17535</v>
      </c>
      <c r="AG3353" s="6" t="n">
        <v>42735</v>
      </c>
      <c r="AH3353" s="0" t="n">
        <v>-64</v>
      </c>
      <c r="AI3353" s="0" t="n">
        <v>-67</v>
      </c>
      <c r="AJ3353" s="6" t="n">
        <v>42735</v>
      </c>
      <c r="AK3353" s="0" t="n">
        <v>430</v>
      </c>
      <c r="AL3353" s="6" t="n">
        <v>42735</v>
      </c>
      <c r="AM3353" s="0" t="n">
        <v>155</v>
      </c>
      <c r="AN3353" s="0" t="n">
        <v>164</v>
      </c>
      <c r="AO3353" s="0" t="n">
        <v>64</v>
      </c>
      <c r="AP3353" s="0" t="n">
        <v>72</v>
      </c>
      <c r="AQ3353" s="0" t="s">
        <v>674</v>
      </c>
      <c r="AR3353" s="0" t="s">
        <v>58</v>
      </c>
      <c r="AS3353" s="0" t="s">
        <v>53</v>
      </c>
      <c r="AT3353" s="0" t="n">
        <v>5</v>
      </c>
      <c r="AU3353" s="0" t="n">
        <v>4</v>
      </c>
      <c r="AV3353" s="0" t="s">
        <v>836</v>
      </c>
      <c r="AW3353" s="0" t="s">
        <v>836</v>
      </c>
      <c r="AX3353" s="0" t="s">
        <v>836</v>
      </c>
    </row>
    <row r="3354" customFormat="false" ht="15" hidden="false" customHeight="false" outlineLevel="0" collapsed="false">
      <c r="A3354" s="0" t="s">
        <v>17536</v>
      </c>
      <c r="B3354" s="0" t="s">
        <v>7898</v>
      </c>
      <c r="C3354" s="0" t="s">
        <v>17537</v>
      </c>
      <c r="E3354" s="1" t="s">
        <v>17537</v>
      </c>
      <c r="G3354" s="5" t="s">
        <v>17537</v>
      </c>
      <c r="H3354" s="5"/>
      <c r="I3354" s="5"/>
      <c r="J3354" s="5"/>
      <c r="K3354" s="5"/>
      <c r="L3354" s="5"/>
      <c r="M3354" s="5"/>
      <c r="N3354" s="5"/>
      <c r="O3354" s="0" t="s">
        <v>17537</v>
      </c>
      <c r="P3354" s="0" t="s">
        <v>17538</v>
      </c>
      <c r="Q3354" s="0" t="s">
        <v>51</v>
      </c>
      <c r="R3354" s="0" t="s">
        <v>52</v>
      </c>
      <c r="S3354" s="0" t="n">
        <v>113</v>
      </c>
      <c r="T3354" s="0" t="n">
        <v>6209</v>
      </c>
      <c r="U3354" s="0" t="n">
        <v>6209</v>
      </c>
      <c r="V3354" s="0" t="n">
        <v>6209</v>
      </c>
      <c r="W3354" s="0" t="s">
        <v>17539</v>
      </c>
      <c r="X3354" s="0" t="n">
        <v>20</v>
      </c>
      <c r="Y3354" s="0" t="s">
        <v>53</v>
      </c>
      <c r="Z3354" s="0" t="n">
        <v>6209</v>
      </c>
      <c r="AA3354" s="0" t="s">
        <v>54</v>
      </c>
      <c r="AB3354" s="0" t="s">
        <v>54</v>
      </c>
      <c r="AC3354" s="0" t="n">
        <v>265</v>
      </c>
      <c r="AD3354" s="0" t="s">
        <v>16832</v>
      </c>
      <c r="AG3354" s="6" t="n">
        <v>42735</v>
      </c>
      <c r="AH3354" s="0" t="n">
        <v>-2</v>
      </c>
      <c r="AI3354" s="0" t="n">
        <v>-2</v>
      </c>
      <c r="AJ3354" s="6" t="n">
        <v>42735</v>
      </c>
      <c r="AK3354" s="0" t="n">
        <v>265</v>
      </c>
      <c r="AL3354" s="6" t="n">
        <v>42735</v>
      </c>
      <c r="AM3354" s="0" t="n">
        <v>96</v>
      </c>
      <c r="AN3354" s="0" t="n">
        <v>101</v>
      </c>
      <c r="AO3354" s="0" t="n">
        <v>144</v>
      </c>
      <c r="AP3354" s="0" t="n">
        <v>161</v>
      </c>
      <c r="AQ3354" s="0" t="s">
        <v>831</v>
      </c>
      <c r="AR3354" s="0" t="s">
        <v>58</v>
      </c>
      <c r="AS3354" s="0" t="s">
        <v>53</v>
      </c>
      <c r="AT3354" s="0" t="n">
        <v>15</v>
      </c>
      <c r="AU3354" s="0" t="n">
        <v>14</v>
      </c>
      <c r="AX3354" s="0" t="s">
        <v>836</v>
      </c>
      <c r="AY3354" s="0" t="s">
        <v>17540</v>
      </c>
    </row>
    <row r="3355" customFormat="false" ht="15" hidden="false" customHeight="false" outlineLevel="0" collapsed="false">
      <c r="A3355" s="0" t="s">
        <v>17541</v>
      </c>
      <c r="B3355" s="0" t="s">
        <v>7898</v>
      </c>
      <c r="C3355" s="0" t="s">
        <v>17542</v>
      </c>
      <c r="E3355" s="1" t="s">
        <v>17542</v>
      </c>
      <c r="G3355" s="5" t="s">
        <v>17542</v>
      </c>
      <c r="H3355" s="5"/>
      <c r="I3355" s="5"/>
      <c r="J3355" s="5"/>
      <c r="K3355" s="5"/>
      <c r="L3355" s="5"/>
      <c r="M3355" s="5"/>
      <c r="N3355" s="5"/>
      <c r="O3355" s="0" t="s">
        <v>17542</v>
      </c>
      <c r="P3355" s="0" t="s">
        <v>17543</v>
      </c>
      <c r="Q3355" s="0" t="s">
        <v>51</v>
      </c>
      <c r="R3355" s="0" t="s">
        <v>52</v>
      </c>
      <c r="S3355" s="0" t="n">
        <v>0</v>
      </c>
      <c r="T3355" s="0" t="n">
        <v>7211</v>
      </c>
      <c r="U3355" s="0" t="n">
        <v>7211</v>
      </c>
      <c r="V3355" s="0" t="n">
        <v>2120</v>
      </c>
      <c r="X3355" s="0" t="n">
        <v>1</v>
      </c>
      <c r="Y3355" s="0" t="s">
        <v>53</v>
      </c>
      <c r="Z3355" s="0" t="n">
        <v>7211</v>
      </c>
      <c r="AA3355" s="0" t="s">
        <v>54</v>
      </c>
      <c r="AB3355" s="0" t="s">
        <v>54</v>
      </c>
      <c r="AC3355" s="0" t="n">
        <v>69</v>
      </c>
      <c r="AD3355" s="0" t="s">
        <v>15849</v>
      </c>
      <c r="AG3355" s="6" t="n">
        <v>42735</v>
      </c>
      <c r="AH3355" s="0" t="n">
        <v>-48</v>
      </c>
      <c r="AI3355" s="0" t="n">
        <v>-51</v>
      </c>
      <c r="AJ3355" s="6" t="n">
        <v>42735</v>
      </c>
      <c r="AK3355" s="0" t="n">
        <v>69</v>
      </c>
      <c r="AL3355" s="6" t="n">
        <v>42735</v>
      </c>
      <c r="AM3355" s="0" t="n">
        <v>95</v>
      </c>
      <c r="AN3355" s="0" t="n">
        <v>100</v>
      </c>
      <c r="AO3355" s="0" t="n">
        <v>296</v>
      </c>
      <c r="AP3355" s="0" t="n">
        <v>331</v>
      </c>
      <c r="AQ3355" s="0" t="s">
        <v>674</v>
      </c>
      <c r="AR3355" s="0" t="s">
        <v>58</v>
      </c>
      <c r="AS3355" s="0" t="s">
        <v>53</v>
      </c>
      <c r="AT3355" s="0" t="n">
        <v>2</v>
      </c>
      <c r="AU3355" s="0" t="n">
        <v>1</v>
      </c>
      <c r="AV3355" s="0" t="s">
        <v>17544</v>
      </c>
      <c r="AX3355" s="0" t="s">
        <v>836</v>
      </c>
    </row>
    <row r="3356" customFormat="false" ht="15" hidden="false" customHeight="false" outlineLevel="0" collapsed="false">
      <c r="A3356" s="0" t="s">
        <v>17545</v>
      </c>
      <c r="B3356" s="0" t="s">
        <v>7898</v>
      </c>
      <c r="C3356" s="0" t="s">
        <v>17546</v>
      </c>
      <c r="E3356" s="1" t="s">
        <v>17546</v>
      </c>
      <c r="G3356" s="5" t="s">
        <v>17546</v>
      </c>
      <c r="H3356" s="5"/>
      <c r="I3356" s="5"/>
      <c r="J3356" s="5"/>
      <c r="K3356" s="5"/>
      <c r="L3356" s="5"/>
      <c r="M3356" s="5"/>
      <c r="N3356" s="5"/>
      <c r="O3356" s="0" t="s">
        <v>17546</v>
      </c>
      <c r="P3356" s="0" t="s">
        <v>17547</v>
      </c>
      <c r="Q3356" s="0" t="s">
        <v>51</v>
      </c>
      <c r="R3356" s="0" t="s">
        <v>52</v>
      </c>
      <c r="S3356" s="0" t="n">
        <v>19</v>
      </c>
      <c r="T3356" s="0" t="n">
        <v>6201</v>
      </c>
      <c r="U3356" s="0" t="n">
        <v>6201</v>
      </c>
      <c r="V3356" s="0" t="n">
        <v>5829</v>
      </c>
      <c r="W3356" s="0" t="s">
        <v>17548</v>
      </c>
      <c r="X3356" s="0" t="n">
        <v>67</v>
      </c>
      <c r="Y3356" s="0" t="s">
        <v>53</v>
      </c>
      <c r="Z3356" s="0" t="n">
        <v>6201</v>
      </c>
      <c r="AA3356" s="0" t="s">
        <v>54</v>
      </c>
      <c r="AB3356" s="0" t="s">
        <v>54</v>
      </c>
      <c r="AC3356" s="0" t="n">
        <v>763</v>
      </c>
      <c r="AD3356" s="0" t="s">
        <v>15564</v>
      </c>
      <c r="AG3356" s="6" t="n">
        <v>42735</v>
      </c>
      <c r="AH3356" s="0" t="n">
        <v>-23</v>
      </c>
      <c r="AI3356" s="0" t="n">
        <v>-24</v>
      </c>
      <c r="AJ3356" s="6" t="n">
        <v>42735</v>
      </c>
      <c r="AK3356" s="0" t="n">
        <v>763</v>
      </c>
      <c r="AL3356" s="6" t="n">
        <v>42735</v>
      </c>
      <c r="AM3356" s="0" t="n">
        <v>79</v>
      </c>
      <c r="AN3356" s="0" t="n">
        <v>83</v>
      </c>
      <c r="AO3356" s="0" t="n">
        <v>32</v>
      </c>
      <c r="AP3356" s="0" t="n">
        <v>35</v>
      </c>
      <c r="AQ3356" s="0" t="s">
        <v>674</v>
      </c>
      <c r="AR3356" s="0" t="s">
        <v>58</v>
      </c>
      <c r="AS3356" s="0" t="s">
        <v>53</v>
      </c>
      <c r="AT3356" s="0" t="n">
        <v>59</v>
      </c>
      <c r="AU3356" s="0" t="n">
        <v>59</v>
      </c>
      <c r="AX3356" s="0" t="s">
        <v>836</v>
      </c>
      <c r="AY3356" s="0" t="s">
        <v>17549</v>
      </c>
    </row>
    <row r="3357" customFormat="false" ht="15" hidden="false" customHeight="false" outlineLevel="0" collapsed="false">
      <c r="A3357" s="0" t="s">
        <v>17550</v>
      </c>
      <c r="B3357" s="0" t="s">
        <v>7898</v>
      </c>
      <c r="C3357" s="0" t="s">
        <v>17551</v>
      </c>
      <c r="E3357" s="1" t="s">
        <v>17551</v>
      </c>
      <c r="G3357" s="5" t="s">
        <v>17551</v>
      </c>
      <c r="H3357" s="5"/>
      <c r="I3357" s="5"/>
      <c r="J3357" s="5"/>
      <c r="K3357" s="5"/>
      <c r="L3357" s="5"/>
      <c r="M3357" s="5"/>
      <c r="N3357" s="5"/>
      <c r="Q3357" s="0" t="s">
        <v>51</v>
      </c>
      <c r="R3357" s="0" t="s">
        <v>52</v>
      </c>
      <c r="S3357" s="0" t="n">
        <v>18</v>
      </c>
      <c r="T3357" s="0" t="n">
        <v>2020</v>
      </c>
      <c r="U3357" s="0" t="n">
        <v>2020</v>
      </c>
      <c r="V3357" s="0" t="n">
        <v>2120</v>
      </c>
      <c r="X3357" s="0" t="n">
        <v>1</v>
      </c>
      <c r="Y3357" s="0" t="s">
        <v>53</v>
      </c>
      <c r="AD3357" s="0" t="s">
        <v>17552</v>
      </c>
      <c r="AE3357" s="0" t="s">
        <v>17553</v>
      </c>
      <c r="AF3357" s="0" t="s">
        <v>56</v>
      </c>
      <c r="AG3357" s="0" t="s">
        <v>56</v>
      </c>
      <c r="AI3357" s="0" t="n">
        <v>75</v>
      </c>
      <c r="AJ3357" s="0" t="n">
        <v>2017</v>
      </c>
      <c r="AK3357" s="0" t="s">
        <v>56</v>
      </c>
      <c r="AL3357" s="0" t="s">
        <v>56</v>
      </c>
      <c r="AM3357" s="0" t="n">
        <v>36</v>
      </c>
      <c r="AN3357" s="0" t="n">
        <v>40</v>
      </c>
      <c r="AO3357" s="0" t="s">
        <v>674</v>
      </c>
      <c r="AP3357" s="0" t="s">
        <v>58</v>
      </c>
      <c r="AQ3357" s="0" t="s">
        <v>53</v>
      </c>
      <c r="AR3357" s="0" t="n">
        <v>0</v>
      </c>
      <c r="AS3357" s="0" t="n">
        <v>0</v>
      </c>
      <c r="AT3357" s="0" t="s">
        <v>17552</v>
      </c>
      <c r="AU3357" s="0" t="s">
        <v>17552</v>
      </c>
      <c r="AV3357" s="0" t="s">
        <v>836</v>
      </c>
    </row>
    <row r="3358" customFormat="false" ht="15" hidden="false" customHeight="false" outlineLevel="0" collapsed="false">
      <c r="A3358" s="0" t="s">
        <v>17554</v>
      </c>
      <c r="B3358" s="0" t="s">
        <v>7898</v>
      </c>
      <c r="C3358" s="0" t="s">
        <v>17555</v>
      </c>
      <c r="E3358" s="1" t="s">
        <v>17555</v>
      </c>
      <c r="G3358" s="5" t="s">
        <v>17555</v>
      </c>
      <c r="H3358" s="5"/>
      <c r="I3358" s="5"/>
      <c r="J3358" s="5"/>
      <c r="K3358" s="5"/>
      <c r="L3358" s="5"/>
      <c r="M3358" s="5"/>
      <c r="N3358" s="5" t="s">
        <v>17556</v>
      </c>
      <c r="O3358" s="0" t="s">
        <v>17555</v>
      </c>
      <c r="P3358" s="0" t="s">
        <v>17557</v>
      </c>
      <c r="Q3358" s="0" t="s">
        <v>51</v>
      </c>
      <c r="R3358" s="0" t="s">
        <v>52</v>
      </c>
      <c r="S3358" s="0" t="n">
        <v>16</v>
      </c>
      <c r="T3358" s="0" t="n">
        <v>2120</v>
      </c>
      <c r="U3358" s="0" t="n">
        <v>2120</v>
      </c>
      <c r="V3358" s="0" t="n">
        <v>7211</v>
      </c>
      <c r="W3358" s="0" t="s">
        <v>17558</v>
      </c>
      <c r="X3358" s="0" t="n">
        <v>400</v>
      </c>
      <c r="Y3358" s="0" t="s">
        <v>53</v>
      </c>
      <c r="Z3358" s="0" t="n">
        <v>2120</v>
      </c>
      <c r="AA3358" s="0" t="s">
        <v>54</v>
      </c>
      <c r="AB3358" s="0" t="s">
        <v>54</v>
      </c>
      <c r="AC3358" s="0" t="n">
        <v>45</v>
      </c>
      <c r="AD3358" s="0" t="s">
        <v>15564</v>
      </c>
      <c r="AG3358" s="6" t="n">
        <v>42735</v>
      </c>
      <c r="AH3358" s="0" t="n">
        <v>-52</v>
      </c>
      <c r="AI3358" s="0" t="n">
        <v>-55</v>
      </c>
      <c r="AJ3358" s="6" t="n">
        <v>42735</v>
      </c>
      <c r="AK3358" s="0" t="n">
        <v>45</v>
      </c>
      <c r="AL3358" s="6" t="n">
        <v>42735</v>
      </c>
      <c r="AM3358" s="0" t="n">
        <v>162</v>
      </c>
      <c r="AN3358" s="0" t="n">
        <v>171</v>
      </c>
      <c r="AO3358" s="0" t="n">
        <v>224</v>
      </c>
      <c r="AP3358" s="0" t="n">
        <v>251</v>
      </c>
      <c r="AQ3358" s="0" t="s">
        <v>674</v>
      </c>
      <c r="AR3358" s="0" t="s">
        <v>58</v>
      </c>
      <c r="AS3358" s="0" t="s">
        <v>53</v>
      </c>
      <c r="AT3358" s="0" t="n">
        <v>14</v>
      </c>
      <c r="AU3358" s="0" t="n">
        <v>28</v>
      </c>
      <c r="AX3358" s="0" t="s">
        <v>836</v>
      </c>
    </row>
    <row r="3359" customFormat="false" ht="15" hidden="false" customHeight="false" outlineLevel="0" collapsed="false">
      <c r="A3359" s="0" t="s">
        <v>17559</v>
      </c>
      <c r="B3359" s="0" t="s">
        <v>7898</v>
      </c>
      <c r="C3359" s="0" t="s">
        <v>17560</v>
      </c>
      <c r="E3359" s="1" t="s">
        <v>17560</v>
      </c>
      <c r="G3359" s="5" t="s">
        <v>17560</v>
      </c>
      <c r="H3359" s="5" t="s">
        <v>17561</v>
      </c>
      <c r="I3359" s="5" t="s">
        <v>17562</v>
      </c>
      <c r="J3359" s="5"/>
      <c r="K3359" s="5"/>
      <c r="L3359" s="5"/>
      <c r="M3359" s="5"/>
      <c r="N3359" s="5"/>
      <c r="O3359" s="0" t="s">
        <v>17560</v>
      </c>
      <c r="P3359" s="0" t="s">
        <v>17563</v>
      </c>
      <c r="Q3359" s="0" t="s">
        <v>51</v>
      </c>
      <c r="R3359" s="0" t="s">
        <v>52</v>
      </c>
      <c r="S3359" s="0" t="n">
        <v>6.489</v>
      </c>
      <c r="T3359" s="0" t="n">
        <v>2229</v>
      </c>
      <c r="U3359" s="0" t="n">
        <v>2229</v>
      </c>
      <c r="V3359" s="0" t="n">
        <v>1729</v>
      </c>
      <c r="W3359" s="0" t="s">
        <v>17564</v>
      </c>
      <c r="X3359" s="0" t="n">
        <v>586</v>
      </c>
      <c r="Y3359" s="0" t="s">
        <v>53</v>
      </c>
      <c r="Z3359" s="0" t="n">
        <v>2229</v>
      </c>
      <c r="AA3359" s="0" t="s">
        <v>54</v>
      </c>
      <c r="AB3359" s="0" t="s">
        <v>54</v>
      </c>
      <c r="AC3359" s="0" t="n">
        <v>21</v>
      </c>
      <c r="AD3359" s="0" t="s">
        <v>17565</v>
      </c>
      <c r="AG3359" s="6" t="n">
        <v>42644</v>
      </c>
      <c r="AH3359" s="0" t="n">
        <v>211</v>
      </c>
      <c r="AI3359" s="0" t="n">
        <v>236</v>
      </c>
      <c r="AJ3359" s="6" t="n">
        <v>42644</v>
      </c>
      <c r="AK3359" s="0" t="n">
        <v>21</v>
      </c>
      <c r="AL3359" s="6" t="n">
        <v>42644</v>
      </c>
      <c r="AM3359" s="0" t="n">
        <v>6.857</v>
      </c>
      <c r="AN3359" s="0" t="n">
        <v>7.653</v>
      </c>
      <c r="AO3359" s="0" t="n">
        <v>6.737</v>
      </c>
      <c r="AP3359" s="0" t="n">
        <v>7.528</v>
      </c>
      <c r="AQ3359" s="0" t="s">
        <v>831</v>
      </c>
      <c r="AR3359" s="0" t="s">
        <v>58</v>
      </c>
      <c r="AS3359" s="0" t="s">
        <v>53</v>
      </c>
      <c r="AT3359" s="0" t="n">
        <v>303</v>
      </c>
      <c r="AU3359" s="0" t="n">
        <v>304</v>
      </c>
      <c r="AV3359" s="0" t="s">
        <v>836</v>
      </c>
      <c r="AX3359" s="0" t="s">
        <v>836</v>
      </c>
    </row>
    <row r="3360" customFormat="false" ht="15" hidden="false" customHeight="false" outlineLevel="0" collapsed="false">
      <c r="A3360" s="0" t="s">
        <v>17566</v>
      </c>
      <c r="B3360" s="0" t="s">
        <v>7898</v>
      </c>
      <c r="C3360" s="0" t="s">
        <v>17567</v>
      </c>
      <c r="E3360" s="1" t="s">
        <v>17567</v>
      </c>
      <c r="G3360" s="5" t="s">
        <v>17567</v>
      </c>
      <c r="H3360" s="5"/>
      <c r="I3360" s="5"/>
      <c r="J3360" s="5"/>
      <c r="K3360" s="5"/>
      <c r="L3360" s="5"/>
      <c r="M3360" s="5"/>
      <c r="N3360" s="5"/>
      <c r="O3360" s="0" t="s">
        <v>17568</v>
      </c>
      <c r="P3360" s="0" t="s">
        <v>17569</v>
      </c>
      <c r="Q3360" s="0" t="s">
        <v>51</v>
      </c>
      <c r="R3360" s="0" t="s">
        <v>119</v>
      </c>
      <c r="S3360" s="0" t="n">
        <v>63</v>
      </c>
      <c r="T3360" s="0" t="n">
        <v>4332</v>
      </c>
      <c r="U3360" s="0" t="n">
        <v>4332</v>
      </c>
      <c r="V3360" s="0" t="n">
        <v>3101</v>
      </c>
      <c r="X3360" s="0" t="n">
        <v>0</v>
      </c>
      <c r="Y3360" s="0" t="s">
        <v>67</v>
      </c>
      <c r="Z3360" s="0" t="s">
        <v>120</v>
      </c>
      <c r="AA3360" s="0" t="s">
        <v>54</v>
      </c>
      <c r="AB3360" s="0" t="s">
        <v>54</v>
      </c>
      <c r="AC3360" s="0" t="s">
        <v>120</v>
      </c>
      <c r="AD3360" s="0" t="s">
        <v>17050</v>
      </c>
      <c r="AE3360" s="0" t="s">
        <v>17570</v>
      </c>
      <c r="AF3360" s="0" t="s">
        <v>56</v>
      </c>
      <c r="AG3360" s="0" t="s">
        <v>56</v>
      </c>
      <c r="AI3360" s="0" t="n">
        <v>375</v>
      </c>
      <c r="AJ3360" s="0" t="n">
        <v>2016</v>
      </c>
      <c r="AK3360" s="0" t="s">
        <v>56</v>
      </c>
      <c r="AL3360" s="0" t="s">
        <v>56</v>
      </c>
      <c r="AM3360" s="0" t="s">
        <v>56</v>
      </c>
      <c r="AN3360" s="0" t="s">
        <v>56</v>
      </c>
      <c r="AO3360" s="0" t="s">
        <v>70</v>
      </c>
      <c r="AP3360" s="0" t="s">
        <v>70</v>
      </c>
      <c r="AQ3360" s="0" t="s">
        <v>67</v>
      </c>
      <c r="AR3360" s="0" t="n">
        <v>2</v>
      </c>
      <c r="AS3360" s="0" t="n">
        <v>0</v>
      </c>
      <c r="AU3360" s="0" t="s">
        <v>1071</v>
      </c>
      <c r="AV3360" s="0" t="s">
        <v>836</v>
      </c>
    </row>
    <row r="3361" customFormat="false" ht="15" hidden="false" customHeight="false" outlineLevel="0" collapsed="false">
      <c r="A3361" s="0" t="s">
        <v>17571</v>
      </c>
      <c r="B3361" s="0" t="s">
        <v>7898</v>
      </c>
      <c r="C3361" s="0" t="s">
        <v>17572</v>
      </c>
      <c r="E3361" s="1" t="s">
        <v>17572</v>
      </c>
      <c r="G3361" s="5" t="s">
        <v>17572</v>
      </c>
      <c r="H3361" s="5"/>
      <c r="I3361" s="5"/>
      <c r="J3361" s="5"/>
      <c r="K3361" s="5"/>
      <c r="L3361" s="5"/>
      <c r="M3361" s="5"/>
      <c r="N3361" s="5"/>
      <c r="O3361" s="0" t="s">
        <v>17572</v>
      </c>
      <c r="P3361" s="0" t="s">
        <v>17573</v>
      </c>
      <c r="Q3361" s="0" t="s">
        <v>51</v>
      </c>
      <c r="R3361" s="0" t="s">
        <v>52</v>
      </c>
      <c r="S3361" s="0" t="n">
        <v>350</v>
      </c>
      <c r="T3361" s="0" t="n">
        <v>2441</v>
      </c>
      <c r="U3361" s="0" t="n">
        <v>2441</v>
      </c>
      <c r="X3361" s="0" t="n">
        <v>9</v>
      </c>
      <c r="Y3361" s="0" t="s">
        <v>128</v>
      </c>
      <c r="Z3361" s="0" t="n">
        <v>2441</v>
      </c>
      <c r="AA3361" s="0" t="s">
        <v>54</v>
      </c>
      <c r="AB3361" s="0" t="s">
        <v>54</v>
      </c>
      <c r="AC3361" s="0" t="n">
        <v>375</v>
      </c>
      <c r="AD3361" s="0" t="s">
        <v>17574</v>
      </c>
      <c r="AE3361" s="0" t="s">
        <v>17575</v>
      </c>
      <c r="AF3361" s="0" t="s">
        <v>56</v>
      </c>
      <c r="AG3361" s="0" t="s">
        <v>56</v>
      </c>
      <c r="AI3361" s="0" t="n">
        <v>375</v>
      </c>
      <c r="AJ3361" s="0" t="n">
        <v>2016</v>
      </c>
      <c r="AK3361" s="0" t="s">
        <v>56</v>
      </c>
      <c r="AL3361" s="0" t="s">
        <v>56</v>
      </c>
      <c r="AM3361" s="0" t="n">
        <v>4</v>
      </c>
      <c r="AN3361" s="0" t="n">
        <v>5</v>
      </c>
      <c r="AO3361" s="0" t="s">
        <v>189</v>
      </c>
      <c r="AP3361" s="0" t="s">
        <v>189</v>
      </c>
      <c r="AQ3361" s="0" t="s">
        <v>128</v>
      </c>
      <c r="AR3361" s="0" t="n">
        <v>8</v>
      </c>
      <c r="AS3361" s="0" t="n">
        <v>7</v>
      </c>
      <c r="AV3361" s="0" t="s">
        <v>836</v>
      </c>
    </row>
    <row r="3362" customFormat="false" ht="15" hidden="false" customHeight="false" outlineLevel="0" collapsed="false">
      <c r="A3362" s="0" t="s">
        <v>17576</v>
      </c>
      <c r="B3362" s="0" t="s">
        <v>7898</v>
      </c>
      <c r="C3362" s="0" t="s">
        <v>17577</v>
      </c>
      <c r="E3362" s="1" t="s">
        <v>17577</v>
      </c>
      <c r="G3362" s="5" t="s">
        <v>17577</v>
      </c>
      <c r="H3362" s="5" t="s">
        <v>17578</v>
      </c>
      <c r="I3362" s="5"/>
      <c r="J3362" s="5"/>
      <c r="K3362" s="5"/>
      <c r="L3362" s="5"/>
      <c r="M3362" s="5"/>
      <c r="N3362" s="5"/>
      <c r="O3362" s="0" t="s">
        <v>17577</v>
      </c>
      <c r="P3362" s="0" t="s">
        <v>17579</v>
      </c>
      <c r="Q3362" s="0" t="s">
        <v>51</v>
      </c>
      <c r="R3362" s="0" t="s">
        <v>119</v>
      </c>
      <c r="S3362" s="0" t="n">
        <v>1</v>
      </c>
      <c r="T3362" s="0" t="n">
        <v>4690</v>
      </c>
      <c r="U3362" s="0" t="n">
        <v>4690</v>
      </c>
      <c r="V3362" s="0" t="n">
        <v>2790</v>
      </c>
      <c r="X3362" s="0" t="n">
        <v>1</v>
      </c>
      <c r="Y3362" s="0" t="s">
        <v>128</v>
      </c>
      <c r="Z3362" s="0" t="n">
        <v>4690</v>
      </c>
      <c r="AA3362" s="0" t="s">
        <v>54</v>
      </c>
      <c r="AB3362" s="0" t="s">
        <v>54</v>
      </c>
      <c r="AC3362" s="0" t="n">
        <v>175</v>
      </c>
      <c r="AD3362" s="0" t="s">
        <v>16646</v>
      </c>
      <c r="AE3362" s="0" t="s">
        <v>17580</v>
      </c>
      <c r="AF3362" s="0" t="s">
        <v>56</v>
      </c>
      <c r="AG3362" s="0" t="s">
        <v>56</v>
      </c>
      <c r="AI3362" s="0" t="n">
        <v>175</v>
      </c>
      <c r="AJ3362" s="0" t="n">
        <v>2016</v>
      </c>
      <c r="AK3362" s="0" t="s">
        <v>56</v>
      </c>
      <c r="AL3362" s="0" t="s">
        <v>56</v>
      </c>
      <c r="AM3362" s="0" t="s">
        <v>56</v>
      </c>
      <c r="AN3362" s="0" t="s">
        <v>56</v>
      </c>
      <c r="AO3362" s="0" t="s">
        <v>70</v>
      </c>
      <c r="AP3362" s="0" t="s">
        <v>70</v>
      </c>
      <c r="AQ3362" s="0" t="s">
        <v>128</v>
      </c>
      <c r="AR3362" s="0" t="n">
        <v>2</v>
      </c>
      <c r="AS3362" s="0" t="n">
        <v>1</v>
      </c>
      <c r="AV3362" s="0" t="s">
        <v>836</v>
      </c>
    </row>
    <row r="3363" customFormat="false" ht="15" hidden="false" customHeight="false" outlineLevel="0" collapsed="false">
      <c r="A3363" s="0" t="s">
        <v>17581</v>
      </c>
      <c r="B3363" s="0" t="s">
        <v>7898</v>
      </c>
      <c r="C3363" s="0" t="s">
        <v>17582</v>
      </c>
      <c r="E3363" s="1" t="s">
        <v>17582</v>
      </c>
      <c r="G3363" s="5" t="s">
        <v>17582</v>
      </c>
      <c r="H3363" s="5" t="s">
        <v>17583</v>
      </c>
      <c r="I3363" s="5"/>
      <c r="J3363" s="5"/>
      <c r="K3363" s="5"/>
      <c r="L3363" s="5"/>
      <c r="M3363" s="5"/>
      <c r="N3363" s="5"/>
      <c r="O3363" s="0" t="s">
        <v>17582</v>
      </c>
      <c r="P3363" s="0" t="s">
        <v>17584</v>
      </c>
      <c r="Q3363" s="0" t="s">
        <v>51</v>
      </c>
      <c r="R3363" s="0" t="s">
        <v>52</v>
      </c>
      <c r="S3363" s="0" t="n">
        <v>1.444</v>
      </c>
      <c r="T3363" s="0" t="n">
        <v>2711</v>
      </c>
      <c r="U3363" s="0" t="n">
        <v>2711</v>
      </c>
      <c r="V3363" s="0" t="n">
        <v>2811</v>
      </c>
      <c r="X3363" s="0" t="n">
        <v>109</v>
      </c>
      <c r="Y3363" s="0" t="s">
        <v>53</v>
      </c>
      <c r="Z3363" s="0" t="n">
        <v>2711</v>
      </c>
      <c r="AA3363" s="0" t="s">
        <v>54</v>
      </c>
      <c r="AB3363" s="0" t="s">
        <v>54</v>
      </c>
      <c r="AC3363" s="0" t="n">
        <v>4.202</v>
      </c>
      <c r="AD3363" s="0" t="s">
        <v>17585</v>
      </c>
      <c r="AG3363" s="6" t="n">
        <v>42735</v>
      </c>
      <c r="AH3363" s="0" t="n">
        <v>94</v>
      </c>
      <c r="AI3363" s="0" t="n">
        <v>99</v>
      </c>
      <c r="AJ3363" s="6" t="n">
        <v>42735</v>
      </c>
      <c r="AK3363" s="0" t="n">
        <v>4.202</v>
      </c>
      <c r="AL3363" s="6" t="n">
        <v>42735</v>
      </c>
      <c r="AM3363" s="0" t="n">
        <v>1.766</v>
      </c>
      <c r="AN3363" s="0" t="n">
        <v>1.862</v>
      </c>
      <c r="AO3363" s="0" t="n">
        <v>2.001</v>
      </c>
      <c r="AP3363" s="0" t="n">
        <v>2.236</v>
      </c>
      <c r="AQ3363" s="0" t="s">
        <v>831</v>
      </c>
      <c r="AR3363" s="0" t="s">
        <v>58</v>
      </c>
      <c r="AS3363" s="0" t="s">
        <v>53</v>
      </c>
      <c r="AT3363" s="0" t="n">
        <v>58</v>
      </c>
      <c r="AU3363" s="0" t="n">
        <v>57</v>
      </c>
      <c r="AV3363" s="0" t="s">
        <v>836</v>
      </c>
      <c r="AX3363" s="0" t="s">
        <v>836</v>
      </c>
    </row>
    <row r="3364" customFormat="false" ht="15" hidden="false" customHeight="false" outlineLevel="0" collapsed="false">
      <c r="A3364" s="0" t="s">
        <v>17586</v>
      </c>
      <c r="B3364" s="0" t="s">
        <v>7898</v>
      </c>
      <c r="C3364" s="0" t="s">
        <v>17587</v>
      </c>
      <c r="E3364" s="1" t="s">
        <v>17587</v>
      </c>
      <c r="G3364" s="5" t="s">
        <v>17587</v>
      </c>
      <c r="H3364" s="5"/>
      <c r="I3364" s="5"/>
      <c r="J3364" s="5"/>
      <c r="K3364" s="5"/>
      <c r="L3364" s="5"/>
      <c r="M3364" s="5"/>
      <c r="N3364" s="5"/>
      <c r="O3364" s="0" t="s">
        <v>17587</v>
      </c>
      <c r="P3364" s="0" t="s">
        <v>17588</v>
      </c>
      <c r="Q3364" s="0" t="s">
        <v>51</v>
      </c>
      <c r="R3364" s="0" t="s">
        <v>52</v>
      </c>
      <c r="S3364" s="0" t="n">
        <v>3</v>
      </c>
      <c r="T3364" s="0" t="n">
        <v>7211</v>
      </c>
      <c r="U3364" s="0" t="n">
        <v>7211</v>
      </c>
      <c r="V3364" s="0" t="n">
        <v>9499</v>
      </c>
      <c r="X3364" s="0" t="n">
        <v>2</v>
      </c>
      <c r="Y3364" s="0" t="s">
        <v>128</v>
      </c>
      <c r="Z3364" s="0" t="n">
        <v>7211</v>
      </c>
      <c r="AA3364" s="0" t="s">
        <v>54</v>
      </c>
      <c r="AB3364" s="0" t="s">
        <v>54</v>
      </c>
      <c r="AC3364" s="0" t="n">
        <v>1.5</v>
      </c>
      <c r="AD3364" s="0" t="s">
        <v>17589</v>
      </c>
      <c r="AE3364" s="0" t="s">
        <v>17590</v>
      </c>
      <c r="AF3364" s="0" t="s">
        <v>56</v>
      </c>
      <c r="AG3364" s="0" t="s">
        <v>56</v>
      </c>
      <c r="AI3364" s="0" t="n">
        <v>1.5</v>
      </c>
      <c r="AJ3364" s="0" t="n">
        <v>2016</v>
      </c>
      <c r="AK3364" s="0" t="s">
        <v>56</v>
      </c>
      <c r="AL3364" s="0" t="s">
        <v>56</v>
      </c>
      <c r="AM3364" s="0" t="s">
        <v>56</v>
      </c>
      <c r="AN3364" s="0" t="s">
        <v>56</v>
      </c>
      <c r="AO3364" s="0" t="s">
        <v>70</v>
      </c>
      <c r="AP3364" s="0" t="s">
        <v>70</v>
      </c>
      <c r="AQ3364" s="0" t="s">
        <v>128</v>
      </c>
      <c r="AR3364" s="0" t="n">
        <v>2</v>
      </c>
      <c r="AS3364" s="0" t="n">
        <v>1</v>
      </c>
      <c r="AV3364" s="0" t="s">
        <v>836</v>
      </c>
    </row>
    <row r="3365" customFormat="false" ht="15" hidden="false" customHeight="false" outlineLevel="0" collapsed="false">
      <c r="A3365" s="0" t="s">
        <v>17591</v>
      </c>
      <c r="B3365" s="0" t="s">
        <v>7898</v>
      </c>
      <c r="C3365" s="0" t="s">
        <v>17592</v>
      </c>
      <c r="E3365" s="1" t="s">
        <v>17592</v>
      </c>
      <c r="G3365" s="5" t="s">
        <v>17592</v>
      </c>
      <c r="H3365" s="5"/>
      <c r="I3365" s="5"/>
      <c r="J3365" s="5"/>
      <c r="K3365" s="5"/>
      <c r="L3365" s="5"/>
      <c r="M3365" s="5"/>
      <c r="N3365" s="5"/>
      <c r="O3365" s="0" t="s">
        <v>7718</v>
      </c>
      <c r="P3365" s="0" t="s">
        <v>7719</v>
      </c>
      <c r="Q3365" s="0" t="s">
        <v>51</v>
      </c>
      <c r="R3365" s="0" t="s">
        <v>52</v>
      </c>
      <c r="S3365" s="0" t="n">
        <v>1.477</v>
      </c>
      <c r="T3365" s="0" t="n">
        <v>7490</v>
      </c>
      <c r="U3365" s="0" t="n">
        <v>7490</v>
      </c>
      <c r="V3365" s="0" t="n">
        <v>6920</v>
      </c>
      <c r="W3365" s="0" t="s">
        <v>17593</v>
      </c>
      <c r="X3365" s="0" t="n">
        <v>47</v>
      </c>
      <c r="Y3365" s="0" t="s">
        <v>67</v>
      </c>
      <c r="Z3365" s="0" t="n">
        <v>6492</v>
      </c>
      <c r="AA3365" s="0" t="s">
        <v>1178</v>
      </c>
      <c r="AB3365" s="0" t="s">
        <v>56</v>
      </c>
      <c r="AC3365" s="0" t="n">
        <v>3.5</v>
      </c>
      <c r="AD3365" s="0" t="s">
        <v>17594</v>
      </c>
      <c r="AG3365" s="6" t="n">
        <v>42369</v>
      </c>
      <c r="AH3365" s="0" t="n">
        <v>-81</v>
      </c>
      <c r="AI3365" s="0" t="n">
        <v>-88</v>
      </c>
      <c r="AJ3365" s="6" t="n">
        <v>42369</v>
      </c>
      <c r="AK3365" s="0" t="s">
        <v>56</v>
      </c>
      <c r="AM3365" s="0" t="n">
        <v>4.186</v>
      </c>
      <c r="AN3365" s="0" t="n">
        <v>4.557</v>
      </c>
      <c r="AO3365" s="0" t="n">
        <v>1.236</v>
      </c>
      <c r="AP3365" s="0" t="n">
        <v>1.731</v>
      </c>
      <c r="AQ3365" s="0" t="s">
        <v>189</v>
      </c>
      <c r="AR3365" s="0" t="s">
        <v>189</v>
      </c>
      <c r="AS3365" s="0" t="s">
        <v>67</v>
      </c>
      <c r="AT3365" s="0" t="n">
        <v>1438</v>
      </c>
      <c r="AU3365" s="0" t="n">
        <v>32</v>
      </c>
      <c r="AX3365" s="0" t="s">
        <v>836</v>
      </c>
    </row>
    <row r="3366" customFormat="false" ht="15" hidden="false" customHeight="false" outlineLevel="0" collapsed="false">
      <c r="A3366" s="0" t="s">
        <v>17595</v>
      </c>
      <c r="B3366" s="0" t="s">
        <v>7898</v>
      </c>
      <c r="C3366" s="0" t="s">
        <v>17596</v>
      </c>
      <c r="E3366" s="1" t="s">
        <v>17596</v>
      </c>
      <c r="G3366" s="5" t="s">
        <v>17596</v>
      </c>
      <c r="H3366" s="5"/>
      <c r="I3366" s="5"/>
      <c r="J3366" s="5"/>
      <c r="K3366" s="5"/>
      <c r="L3366" s="5"/>
      <c r="M3366" s="5"/>
      <c r="N3366" s="5"/>
      <c r="Q3366" s="0" t="s">
        <v>51</v>
      </c>
      <c r="R3366" s="0" t="s">
        <v>126</v>
      </c>
      <c r="S3366" s="0" t="n">
        <v>3</v>
      </c>
      <c r="T3366" s="0" t="n">
        <v>7990</v>
      </c>
      <c r="U3366" s="0" t="n">
        <v>7990</v>
      </c>
      <c r="V3366" s="0" t="n">
        <v>7022</v>
      </c>
      <c r="X3366" s="0" t="n">
        <v>2</v>
      </c>
      <c r="Y3366" s="0" t="s">
        <v>512</v>
      </c>
      <c r="AD3366" s="0" t="s">
        <v>15558</v>
      </c>
      <c r="AE3366" s="0" t="s">
        <v>17597</v>
      </c>
      <c r="AF3366" s="0" t="s">
        <v>56</v>
      </c>
      <c r="AG3366" s="0" t="s">
        <v>56</v>
      </c>
      <c r="AI3366" s="0" t="n">
        <v>35</v>
      </c>
      <c r="AJ3366" s="0" t="n">
        <v>2016</v>
      </c>
      <c r="AK3366" s="0" t="s">
        <v>56</v>
      </c>
      <c r="AL3366" s="0" t="s">
        <v>56</v>
      </c>
      <c r="AM3366" s="0" t="s">
        <v>56</v>
      </c>
      <c r="AN3366" s="0" t="s">
        <v>56</v>
      </c>
      <c r="AO3366" s="0" t="s">
        <v>70</v>
      </c>
      <c r="AP3366" s="0" t="s">
        <v>70</v>
      </c>
      <c r="AQ3366" s="0" t="s">
        <v>512</v>
      </c>
      <c r="AR3366" s="0" t="n">
        <v>0</v>
      </c>
      <c r="AS3366" s="0" t="n">
        <v>0</v>
      </c>
    </row>
    <row r="3367" customFormat="false" ht="15" hidden="false" customHeight="false" outlineLevel="0" collapsed="false">
      <c r="A3367" s="0" t="s">
        <v>17598</v>
      </c>
      <c r="B3367" s="0" t="s">
        <v>7898</v>
      </c>
      <c r="C3367" s="0" t="s">
        <v>17599</v>
      </c>
      <c r="E3367" s="1" t="s">
        <v>17599</v>
      </c>
      <c r="G3367" s="5" t="s">
        <v>17599</v>
      </c>
      <c r="H3367" s="5" t="s">
        <v>17600</v>
      </c>
      <c r="I3367" s="5"/>
      <c r="J3367" s="5"/>
      <c r="K3367" s="5"/>
      <c r="L3367" s="5"/>
      <c r="M3367" s="5"/>
      <c r="N3367" s="5"/>
      <c r="O3367" s="0" t="s">
        <v>17599</v>
      </c>
      <c r="P3367" s="0" t="s">
        <v>17601</v>
      </c>
      <c r="Q3367" s="0" t="s">
        <v>51</v>
      </c>
      <c r="R3367" s="0" t="s">
        <v>52</v>
      </c>
      <c r="S3367" s="0" t="n">
        <v>7</v>
      </c>
      <c r="T3367" s="0" t="n">
        <v>6190</v>
      </c>
      <c r="U3367" s="0" t="n">
        <v>6190</v>
      </c>
      <c r="V3367" s="0" t="n">
        <v>6201</v>
      </c>
      <c r="W3367" s="0" t="s">
        <v>17602</v>
      </c>
      <c r="X3367" s="0" t="n">
        <v>3</v>
      </c>
      <c r="Y3367" s="0" t="s">
        <v>53</v>
      </c>
      <c r="Z3367" s="0" t="n">
        <v>6190</v>
      </c>
      <c r="AA3367" s="0" t="s">
        <v>54</v>
      </c>
      <c r="AB3367" s="0" t="s">
        <v>54</v>
      </c>
      <c r="AD3367" s="0" t="s">
        <v>17603</v>
      </c>
      <c r="AG3367" s="6" t="n">
        <v>42735</v>
      </c>
      <c r="AH3367" s="0" t="n">
        <v>-22</v>
      </c>
      <c r="AI3367" s="0" t="n">
        <v>-23</v>
      </c>
      <c r="AJ3367" s="6" t="n">
        <v>42735</v>
      </c>
      <c r="AK3367" s="0" t="s">
        <v>56</v>
      </c>
      <c r="AM3367" s="0" t="n">
        <v>19</v>
      </c>
      <c r="AN3367" s="0" t="n">
        <v>20</v>
      </c>
      <c r="AO3367" s="0" t="n">
        <v>18</v>
      </c>
      <c r="AP3367" s="0" t="n">
        <v>20</v>
      </c>
      <c r="AQ3367" s="0" t="s">
        <v>674</v>
      </c>
      <c r="AR3367" s="0" t="s">
        <v>58</v>
      </c>
      <c r="AS3367" s="0" t="s">
        <v>53</v>
      </c>
      <c r="AT3367" s="0" t="n">
        <v>3</v>
      </c>
      <c r="AU3367" s="0" t="n">
        <v>2</v>
      </c>
      <c r="AX3367" s="0" t="s">
        <v>836</v>
      </c>
    </row>
    <row r="3368" customFormat="false" ht="15" hidden="false" customHeight="false" outlineLevel="0" collapsed="false">
      <c r="A3368" s="0" t="s">
        <v>17604</v>
      </c>
      <c r="B3368" s="0" t="s">
        <v>7898</v>
      </c>
      <c r="C3368" s="0" t="s">
        <v>17605</v>
      </c>
      <c r="E3368" s="1" t="s">
        <v>17605</v>
      </c>
      <c r="G3368" s="5" t="s">
        <v>17605</v>
      </c>
      <c r="H3368" s="5"/>
      <c r="I3368" s="5"/>
      <c r="J3368" s="5"/>
      <c r="K3368" s="5"/>
      <c r="L3368" s="5"/>
      <c r="M3368" s="5"/>
      <c r="N3368" s="5"/>
      <c r="O3368" s="0" t="s">
        <v>17605</v>
      </c>
      <c r="P3368" s="0" t="s">
        <v>17606</v>
      </c>
      <c r="Q3368" s="0" t="s">
        <v>51</v>
      </c>
      <c r="R3368" s="0" t="s">
        <v>52</v>
      </c>
      <c r="S3368" s="0" t="n">
        <v>269</v>
      </c>
      <c r="T3368" s="0" t="n">
        <v>2630</v>
      </c>
      <c r="U3368" s="0" t="n">
        <v>2630</v>
      </c>
      <c r="V3368" s="0" t="n">
        <v>4221</v>
      </c>
      <c r="W3368" s="0" t="s">
        <v>17607</v>
      </c>
      <c r="X3368" s="0" t="n">
        <v>57</v>
      </c>
      <c r="Y3368" s="0" t="s">
        <v>53</v>
      </c>
      <c r="Z3368" s="0" t="n">
        <v>2630</v>
      </c>
      <c r="AA3368" s="0" t="s">
        <v>54</v>
      </c>
      <c r="AB3368" s="0" t="s">
        <v>54</v>
      </c>
      <c r="AC3368" s="0" t="n">
        <v>720</v>
      </c>
      <c r="AD3368" s="0" t="s">
        <v>17345</v>
      </c>
      <c r="AG3368" s="6" t="n">
        <v>42552</v>
      </c>
      <c r="AH3368" s="0" t="n">
        <v>-27</v>
      </c>
      <c r="AI3368" s="0" t="n">
        <v>-30</v>
      </c>
      <c r="AJ3368" s="6" t="n">
        <v>42552</v>
      </c>
      <c r="AK3368" s="0" t="n">
        <v>720</v>
      </c>
      <c r="AL3368" s="6" t="n">
        <v>42552</v>
      </c>
      <c r="AM3368" s="0" t="n">
        <v>150</v>
      </c>
      <c r="AN3368" s="0" t="n">
        <v>166</v>
      </c>
      <c r="AO3368" s="0" t="n">
        <v>87</v>
      </c>
      <c r="AP3368" s="0" t="n">
        <v>97</v>
      </c>
      <c r="AQ3368" s="0" t="s">
        <v>674</v>
      </c>
      <c r="AR3368" s="0" t="s">
        <v>58</v>
      </c>
      <c r="AS3368" s="0" t="s">
        <v>53</v>
      </c>
      <c r="AT3368" s="0" t="n">
        <v>39</v>
      </c>
      <c r="AU3368" s="0" t="n">
        <v>39</v>
      </c>
      <c r="AX3368" s="0" t="s">
        <v>836</v>
      </c>
    </row>
    <row r="3369" customFormat="false" ht="15" hidden="false" customHeight="false" outlineLevel="0" collapsed="false">
      <c r="A3369" s="0" t="s">
        <v>17608</v>
      </c>
      <c r="B3369" s="0" t="s">
        <v>7898</v>
      </c>
      <c r="C3369" s="0" t="s">
        <v>17609</v>
      </c>
      <c r="E3369" s="1" t="s">
        <v>17609</v>
      </c>
      <c r="G3369" s="5" t="s">
        <v>17609</v>
      </c>
      <c r="H3369" s="5" t="s">
        <v>17610</v>
      </c>
      <c r="I3369" s="5" t="s">
        <v>17611</v>
      </c>
      <c r="J3369" s="5"/>
      <c r="K3369" s="5"/>
      <c r="L3369" s="5"/>
      <c r="M3369" s="5"/>
      <c r="N3369" s="5"/>
      <c r="Q3369" s="0" t="s">
        <v>51</v>
      </c>
      <c r="R3369" s="0" t="s">
        <v>119</v>
      </c>
      <c r="S3369" s="0" t="n">
        <v>38</v>
      </c>
      <c r="T3369" s="0" t="n">
        <v>7022</v>
      </c>
      <c r="U3369" s="0" t="n">
        <v>7022</v>
      </c>
      <c r="V3369" s="0" t="n">
        <v>8299</v>
      </c>
      <c r="X3369" s="0" t="n">
        <v>2</v>
      </c>
      <c r="Y3369" s="0" t="s">
        <v>512</v>
      </c>
      <c r="AD3369" s="0" t="s">
        <v>16385</v>
      </c>
      <c r="AE3369" s="0" t="s">
        <v>17612</v>
      </c>
      <c r="AF3369" s="0" t="s">
        <v>56</v>
      </c>
      <c r="AG3369" s="0" t="s">
        <v>56</v>
      </c>
      <c r="AI3369" s="0" t="n">
        <v>175</v>
      </c>
      <c r="AJ3369" s="0" t="n">
        <v>2016</v>
      </c>
      <c r="AK3369" s="0" t="s">
        <v>56</v>
      </c>
      <c r="AL3369" s="0" t="s">
        <v>56</v>
      </c>
      <c r="AM3369" s="0" t="s">
        <v>56</v>
      </c>
      <c r="AN3369" s="0" t="s">
        <v>56</v>
      </c>
      <c r="AO3369" s="0" t="s">
        <v>70</v>
      </c>
      <c r="AP3369" s="0" t="s">
        <v>70</v>
      </c>
      <c r="AQ3369" s="0" t="s">
        <v>512</v>
      </c>
      <c r="AR3369" s="0" t="n">
        <v>0</v>
      </c>
      <c r="AS3369" s="0" t="n">
        <v>0</v>
      </c>
      <c r="AV3369" s="0" t="s">
        <v>836</v>
      </c>
    </row>
    <row r="3370" customFormat="false" ht="15" hidden="false" customHeight="false" outlineLevel="0" collapsed="false">
      <c r="A3370" s="0" t="s">
        <v>17613</v>
      </c>
      <c r="B3370" s="0" t="s">
        <v>7898</v>
      </c>
      <c r="C3370" s="0" t="s">
        <v>17614</v>
      </c>
      <c r="E3370" s="1" t="s">
        <v>17614</v>
      </c>
      <c r="G3370" s="5" t="s">
        <v>17614</v>
      </c>
      <c r="H3370" s="5"/>
      <c r="I3370" s="5"/>
      <c r="J3370" s="5"/>
      <c r="K3370" s="5"/>
      <c r="L3370" s="5"/>
      <c r="M3370" s="5"/>
      <c r="N3370" s="5"/>
      <c r="O3370" s="0" t="s">
        <v>17614</v>
      </c>
      <c r="P3370" s="0" t="s">
        <v>17615</v>
      </c>
      <c r="Q3370" s="0" t="s">
        <v>51</v>
      </c>
      <c r="R3370" s="0" t="s">
        <v>52</v>
      </c>
      <c r="S3370" s="0" t="n">
        <v>51</v>
      </c>
      <c r="T3370" s="0" t="n">
        <v>2120</v>
      </c>
      <c r="U3370" s="0" t="n">
        <v>2120</v>
      </c>
      <c r="V3370" s="0" t="n">
        <v>7211</v>
      </c>
      <c r="X3370" s="0" t="n">
        <v>1</v>
      </c>
      <c r="Y3370" s="0" t="s">
        <v>53</v>
      </c>
      <c r="Z3370" s="0" t="n">
        <v>2120</v>
      </c>
      <c r="AA3370" s="0" t="s">
        <v>54</v>
      </c>
      <c r="AB3370" s="0" t="s">
        <v>54</v>
      </c>
      <c r="AC3370" s="0" t="n">
        <v>156</v>
      </c>
      <c r="AD3370" s="0" t="s">
        <v>15564</v>
      </c>
      <c r="AG3370" s="6" t="n">
        <v>42735</v>
      </c>
      <c r="AH3370" s="0" t="n">
        <v>-183</v>
      </c>
      <c r="AI3370" s="0" t="n">
        <v>-193</v>
      </c>
      <c r="AJ3370" s="6" t="n">
        <v>42735</v>
      </c>
      <c r="AK3370" s="0" t="n">
        <v>156</v>
      </c>
      <c r="AL3370" s="6" t="n">
        <v>42735</v>
      </c>
      <c r="AM3370" s="0" t="n">
        <v>284</v>
      </c>
      <c r="AN3370" s="0" t="n">
        <v>300</v>
      </c>
      <c r="AO3370" s="0" t="n">
        <v>89</v>
      </c>
      <c r="AP3370" s="0" t="n">
        <v>100</v>
      </c>
      <c r="AQ3370" s="0" t="s">
        <v>674</v>
      </c>
      <c r="AR3370" s="0" t="s">
        <v>58</v>
      </c>
      <c r="AS3370" s="0" t="s">
        <v>53</v>
      </c>
      <c r="AT3370" s="0" t="n">
        <v>2</v>
      </c>
      <c r="AU3370" s="0" t="n">
        <v>1</v>
      </c>
      <c r="AX3370" s="0" t="s">
        <v>836</v>
      </c>
    </row>
    <row r="3371" customFormat="false" ht="15" hidden="false" customHeight="false" outlineLevel="0" collapsed="false">
      <c r="A3371" s="0" t="s">
        <v>17616</v>
      </c>
      <c r="B3371" s="0" t="s">
        <v>7898</v>
      </c>
      <c r="C3371" s="0" t="s">
        <v>17617</v>
      </c>
      <c r="E3371" s="1" t="s">
        <v>17617</v>
      </c>
      <c r="G3371" s="5" t="s">
        <v>17617</v>
      </c>
      <c r="H3371" s="5"/>
      <c r="I3371" s="5"/>
      <c r="J3371" s="5"/>
      <c r="K3371" s="5"/>
      <c r="L3371" s="5"/>
      <c r="M3371" s="5"/>
      <c r="N3371" s="5"/>
      <c r="O3371" s="0" t="s">
        <v>17617</v>
      </c>
      <c r="P3371" s="0" t="s">
        <v>17618</v>
      </c>
      <c r="Q3371" s="0" t="s">
        <v>51</v>
      </c>
      <c r="R3371" s="0" t="s">
        <v>52</v>
      </c>
      <c r="S3371" s="0" t="n">
        <v>544</v>
      </c>
      <c r="T3371" s="0" t="n">
        <v>5829</v>
      </c>
      <c r="U3371" s="0" t="n">
        <v>5829</v>
      </c>
      <c r="V3371" s="0" t="n">
        <v>6201</v>
      </c>
      <c r="X3371" s="0" t="n">
        <v>26</v>
      </c>
      <c r="Y3371" s="0" t="s">
        <v>77</v>
      </c>
      <c r="Z3371" s="0" t="n">
        <v>5829</v>
      </c>
      <c r="AA3371" s="0" t="s">
        <v>54</v>
      </c>
      <c r="AB3371" s="0" t="s">
        <v>54</v>
      </c>
      <c r="AC3371" s="0" t="n">
        <v>1.794</v>
      </c>
      <c r="AD3371" s="0" t="s">
        <v>17461</v>
      </c>
      <c r="AG3371" s="6" t="n">
        <v>42766</v>
      </c>
      <c r="AH3371" s="0" t="n">
        <v>64</v>
      </c>
      <c r="AI3371" s="0" t="n">
        <v>69</v>
      </c>
      <c r="AJ3371" s="6" t="n">
        <v>42766</v>
      </c>
      <c r="AK3371" s="0" t="n">
        <v>1.794</v>
      </c>
      <c r="AL3371" s="6" t="n">
        <v>42766</v>
      </c>
      <c r="AM3371" s="0" t="n">
        <v>853</v>
      </c>
      <c r="AN3371" s="0" t="n">
        <v>917</v>
      </c>
      <c r="AO3371" s="0" t="n">
        <v>6.068</v>
      </c>
      <c r="AP3371" s="0" t="n">
        <v>6.78</v>
      </c>
      <c r="AQ3371" s="0" t="s">
        <v>831</v>
      </c>
      <c r="AR3371" s="0" t="s">
        <v>58</v>
      </c>
      <c r="AS3371" s="0" t="s">
        <v>77</v>
      </c>
      <c r="AT3371" s="0" t="n">
        <v>13</v>
      </c>
      <c r="AU3371" s="0" t="n">
        <v>14</v>
      </c>
      <c r="AX3371" s="0" t="s">
        <v>836</v>
      </c>
      <c r="AY3371" s="0" t="s">
        <v>14614</v>
      </c>
    </row>
    <row r="3372" customFormat="false" ht="15" hidden="false" customHeight="false" outlineLevel="0" collapsed="false">
      <c r="A3372" s="0" t="s">
        <v>17619</v>
      </c>
      <c r="B3372" s="0" t="s">
        <v>7898</v>
      </c>
      <c r="C3372" s="0" t="s">
        <v>17620</v>
      </c>
      <c r="E3372" s="1" t="s">
        <v>17620</v>
      </c>
      <c r="G3372" s="5" t="s">
        <v>17620</v>
      </c>
      <c r="H3372" s="5"/>
      <c r="I3372" s="5"/>
      <c r="J3372" s="5"/>
      <c r="K3372" s="5"/>
      <c r="L3372" s="5"/>
      <c r="M3372" s="5"/>
      <c r="N3372" s="5"/>
      <c r="O3372" s="0" t="s">
        <v>17620</v>
      </c>
      <c r="P3372" s="0" t="s">
        <v>17621</v>
      </c>
      <c r="Q3372" s="0" t="s">
        <v>51</v>
      </c>
      <c r="R3372" s="0" t="s">
        <v>52</v>
      </c>
      <c r="S3372" s="0" t="n">
        <v>399</v>
      </c>
      <c r="T3372" s="0" t="n">
        <v>3250</v>
      </c>
      <c r="U3372" s="0" t="n">
        <v>3250</v>
      </c>
      <c r="V3372" s="0" t="n">
        <v>2660</v>
      </c>
      <c r="X3372" s="0" t="n">
        <v>47</v>
      </c>
      <c r="Y3372" s="0" t="s">
        <v>53</v>
      </c>
      <c r="Z3372" s="0" t="n">
        <v>3250</v>
      </c>
      <c r="AA3372" s="0" t="s">
        <v>54</v>
      </c>
      <c r="AB3372" s="0" t="s">
        <v>54</v>
      </c>
      <c r="AC3372" s="0" t="n">
        <v>959</v>
      </c>
      <c r="AD3372" s="0" t="s">
        <v>16126</v>
      </c>
      <c r="AG3372" s="6" t="n">
        <v>42551</v>
      </c>
      <c r="AH3372" s="0" t="n">
        <v>-23</v>
      </c>
      <c r="AI3372" s="0" t="n">
        <v>-26</v>
      </c>
      <c r="AJ3372" s="6" t="n">
        <v>42551</v>
      </c>
      <c r="AK3372" s="0" t="n">
        <v>959</v>
      </c>
      <c r="AL3372" s="6" t="n">
        <v>42551</v>
      </c>
      <c r="AM3372" s="0" t="n">
        <v>422</v>
      </c>
      <c r="AN3372" s="0" t="n">
        <v>469</v>
      </c>
      <c r="AO3372" s="0" t="n">
        <v>353</v>
      </c>
      <c r="AP3372" s="0" t="n">
        <v>394</v>
      </c>
      <c r="AQ3372" s="0" t="s">
        <v>674</v>
      </c>
      <c r="AR3372" s="0" t="s">
        <v>58</v>
      </c>
      <c r="AS3372" s="0" t="s">
        <v>53</v>
      </c>
      <c r="AT3372" s="0" t="n">
        <v>27</v>
      </c>
      <c r="AU3372" s="0" t="n">
        <v>27</v>
      </c>
      <c r="AV3372" s="0" t="s">
        <v>16967</v>
      </c>
      <c r="AX3372" s="0" t="s">
        <v>836</v>
      </c>
      <c r="AY3372" s="0" t="s">
        <v>1239</v>
      </c>
    </row>
    <row r="3373" customFormat="false" ht="15" hidden="false" customHeight="false" outlineLevel="0" collapsed="false">
      <c r="A3373" s="0" t="s">
        <v>17622</v>
      </c>
      <c r="B3373" s="0" t="s">
        <v>7898</v>
      </c>
      <c r="C3373" s="0" t="s">
        <v>17623</v>
      </c>
      <c r="E3373" s="1" t="s">
        <v>17623</v>
      </c>
      <c r="G3373" s="5" t="s">
        <v>17623</v>
      </c>
      <c r="H3373" s="5"/>
      <c r="I3373" s="5"/>
      <c r="J3373" s="5"/>
      <c r="K3373" s="5"/>
      <c r="L3373" s="5"/>
      <c r="M3373" s="5"/>
      <c r="N3373" s="5"/>
      <c r="O3373" s="0" t="s">
        <v>17623</v>
      </c>
      <c r="P3373" s="0" t="s">
        <v>17624</v>
      </c>
      <c r="Q3373" s="0" t="s">
        <v>51</v>
      </c>
      <c r="R3373" s="0" t="s">
        <v>52</v>
      </c>
      <c r="S3373" s="0" t="n">
        <v>2.81</v>
      </c>
      <c r="T3373" s="0" t="n">
        <v>2910</v>
      </c>
      <c r="U3373" s="0" t="n">
        <v>2910</v>
      </c>
      <c r="V3373" s="0" t="n">
        <v>2813</v>
      </c>
      <c r="X3373" s="0" t="n">
        <v>203</v>
      </c>
      <c r="Y3373" s="0" t="s">
        <v>53</v>
      </c>
      <c r="Z3373" s="0" t="n">
        <v>2910</v>
      </c>
      <c r="AA3373" s="0" t="s">
        <v>54</v>
      </c>
      <c r="AB3373" s="0" t="s">
        <v>54</v>
      </c>
      <c r="AC3373" s="0" t="n">
        <v>12.86</v>
      </c>
      <c r="AD3373" s="0" t="s">
        <v>17625</v>
      </c>
      <c r="AG3373" s="6" t="n">
        <v>42735</v>
      </c>
      <c r="AH3373" s="0" t="n">
        <v>212</v>
      </c>
      <c r="AI3373" s="0" t="n">
        <v>223</v>
      </c>
      <c r="AJ3373" s="6" t="n">
        <v>42735</v>
      </c>
      <c r="AK3373" s="0" t="n">
        <v>12.86</v>
      </c>
      <c r="AL3373" s="6" t="n">
        <v>42735</v>
      </c>
      <c r="AM3373" s="0" t="n">
        <v>2.899</v>
      </c>
      <c r="AN3373" s="0" t="n">
        <v>3.056</v>
      </c>
      <c r="AO3373" s="0" t="n">
        <v>6.018</v>
      </c>
      <c r="AP3373" s="0" t="n">
        <v>6.725</v>
      </c>
      <c r="AQ3373" s="0" t="s">
        <v>831</v>
      </c>
      <c r="AR3373" s="0" t="s">
        <v>58</v>
      </c>
      <c r="AS3373" s="0" t="s">
        <v>53</v>
      </c>
      <c r="AT3373" s="0" t="n">
        <v>66</v>
      </c>
      <c r="AU3373" s="0" t="n">
        <v>94</v>
      </c>
      <c r="AV3373" s="0" t="s">
        <v>836</v>
      </c>
      <c r="AX3373" s="0" t="s">
        <v>836</v>
      </c>
    </row>
    <row r="3374" customFormat="false" ht="15" hidden="false" customHeight="false" outlineLevel="0" collapsed="false">
      <c r="A3374" s="0" t="s">
        <v>17626</v>
      </c>
      <c r="B3374" s="0" t="s">
        <v>7898</v>
      </c>
      <c r="C3374" s="0" t="s">
        <v>17627</v>
      </c>
      <c r="E3374" s="1" t="s">
        <v>17627</v>
      </c>
      <c r="G3374" s="5" t="s">
        <v>17627</v>
      </c>
      <c r="H3374" s="5"/>
      <c r="I3374" s="5"/>
      <c r="J3374" s="5"/>
      <c r="K3374" s="5"/>
      <c r="L3374" s="5"/>
      <c r="M3374" s="5" t="s">
        <v>17628</v>
      </c>
      <c r="N3374" s="5" t="s">
        <v>17629</v>
      </c>
      <c r="Q3374" s="0" t="s">
        <v>51</v>
      </c>
      <c r="R3374" s="0" t="s">
        <v>539</v>
      </c>
      <c r="S3374" s="0" t="n">
        <v>0</v>
      </c>
      <c r="T3374" s="0" t="n">
        <v>7211</v>
      </c>
      <c r="U3374" s="0" t="n">
        <v>7211</v>
      </c>
      <c r="X3374" s="0" t="n">
        <v>0</v>
      </c>
      <c r="Y3374" s="0" t="s">
        <v>512</v>
      </c>
      <c r="AD3374" s="0" t="s">
        <v>17012</v>
      </c>
      <c r="AE3374" s="0" t="s">
        <v>17630</v>
      </c>
      <c r="AF3374" s="0" t="s">
        <v>56</v>
      </c>
      <c r="AG3374" s="0" t="s">
        <v>56</v>
      </c>
      <c r="AI3374" s="0" t="n">
        <v>1</v>
      </c>
      <c r="AJ3374" s="0" t="n">
        <v>2016</v>
      </c>
      <c r="AK3374" s="0" t="s">
        <v>56</v>
      </c>
      <c r="AL3374" s="0" t="s">
        <v>56</v>
      </c>
      <c r="AM3374" s="0" t="s">
        <v>56</v>
      </c>
      <c r="AN3374" s="0" t="s">
        <v>56</v>
      </c>
      <c r="AO3374" s="0" t="s">
        <v>70</v>
      </c>
      <c r="AP3374" s="0" t="s">
        <v>70</v>
      </c>
      <c r="AQ3374" s="0" t="s">
        <v>512</v>
      </c>
      <c r="AR3374" s="0" t="n">
        <v>0</v>
      </c>
      <c r="AS3374" s="0" t="n">
        <v>0</v>
      </c>
    </row>
    <row r="3375" customFormat="false" ht="15" hidden="false" customHeight="false" outlineLevel="0" collapsed="false">
      <c r="A3375" s="0" t="s">
        <v>17631</v>
      </c>
      <c r="B3375" s="0" t="s">
        <v>7898</v>
      </c>
      <c r="C3375" s="0" t="s">
        <v>17632</v>
      </c>
      <c r="E3375" s="1" t="s">
        <v>17632</v>
      </c>
      <c r="G3375" s="5" t="s">
        <v>17632</v>
      </c>
      <c r="H3375" s="5" t="s">
        <v>17633</v>
      </c>
      <c r="I3375" s="5"/>
      <c r="J3375" s="5"/>
      <c r="K3375" s="5"/>
      <c r="L3375" s="5"/>
      <c r="M3375" s="5"/>
      <c r="N3375" s="5"/>
      <c r="O3375" s="0" t="s">
        <v>17634</v>
      </c>
      <c r="P3375" s="0" t="s">
        <v>17635</v>
      </c>
      <c r="Q3375" s="0" t="s">
        <v>51</v>
      </c>
      <c r="R3375" s="0" t="s">
        <v>119</v>
      </c>
      <c r="S3375" s="0" t="n">
        <v>63</v>
      </c>
      <c r="T3375" s="0" t="n">
        <v>3250</v>
      </c>
      <c r="U3375" s="0" t="n">
        <v>3250</v>
      </c>
      <c r="V3375" s="0" t="n">
        <v>4690</v>
      </c>
      <c r="X3375" s="0" t="n">
        <v>2</v>
      </c>
      <c r="Y3375" s="0" t="s">
        <v>67</v>
      </c>
      <c r="Z3375" s="0" t="n">
        <v>3250</v>
      </c>
      <c r="AA3375" s="0" t="s">
        <v>54</v>
      </c>
      <c r="AB3375" s="0" t="s">
        <v>54</v>
      </c>
      <c r="AD3375" s="0" t="s">
        <v>16823</v>
      </c>
      <c r="AE3375" s="0" t="s">
        <v>17636</v>
      </c>
      <c r="AF3375" s="0" t="s">
        <v>56</v>
      </c>
      <c r="AG3375" s="0" t="s">
        <v>56</v>
      </c>
      <c r="AI3375" s="0" t="n">
        <v>750</v>
      </c>
      <c r="AJ3375" s="0" t="n">
        <v>2016</v>
      </c>
      <c r="AK3375" s="0" t="s">
        <v>56</v>
      </c>
      <c r="AL3375" s="0" t="s">
        <v>56</v>
      </c>
      <c r="AM3375" s="0" t="s">
        <v>56</v>
      </c>
      <c r="AN3375" s="0" t="s">
        <v>56</v>
      </c>
      <c r="AO3375" s="0" t="s">
        <v>70</v>
      </c>
      <c r="AP3375" s="0" t="s">
        <v>70</v>
      </c>
      <c r="AQ3375" s="0" t="s">
        <v>67</v>
      </c>
      <c r="AR3375" s="0" t="n">
        <v>4</v>
      </c>
      <c r="AS3375" s="0" t="n">
        <v>2</v>
      </c>
      <c r="AV3375" s="0" t="s">
        <v>836</v>
      </c>
    </row>
    <row r="3376" customFormat="false" ht="15" hidden="false" customHeight="false" outlineLevel="0" collapsed="false">
      <c r="A3376" s="0" t="s">
        <v>17637</v>
      </c>
      <c r="B3376" s="0" t="s">
        <v>7898</v>
      </c>
      <c r="C3376" s="0" t="s">
        <v>17638</v>
      </c>
      <c r="E3376" s="1" t="s">
        <v>17638</v>
      </c>
      <c r="G3376" s="5" t="s">
        <v>17638</v>
      </c>
      <c r="H3376" s="5"/>
      <c r="I3376" s="5"/>
      <c r="J3376" s="5"/>
      <c r="K3376" s="5"/>
      <c r="L3376" s="5"/>
      <c r="M3376" s="5"/>
      <c r="N3376" s="5"/>
      <c r="O3376" s="0" t="s">
        <v>17638</v>
      </c>
      <c r="P3376" s="0" t="s">
        <v>17639</v>
      </c>
      <c r="Q3376" s="0" t="s">
        <v>51</v>
      </c>
      <c r="R3376" s="0" t="s">
        <v>52</v>
      </c>
      <c r="S3376" s="0" t="n">
        <v>2.53</v>
      </c>
      <c r="T3376" s="0" t="n">
        <v>6209</v>
      </c>
      <c r="U3376" s="0" t="n">
        <v>6209</v>
      </c>
      <c r="X3376" s="0" t="n">
        <v>80</v>
      </c>
      <c r="Y3376" s="0" t="s">
        <v>53</v>
      </c>
      <c r="Z3376" s="0" t="n">
        <v>6209</v>
      </c>
      <c r="AA3376" s="0" t="s">
        <v>54</v>
      </c>
      <c r="AB3376" s="0" t="s">
        <v>54</v>
      </c>
      <c r="AC3376" s="0" t="n">
        <v>3.583</v>
      </c>
      <c r="AD3376" s="0" t="s">
        <v>15594</v>
      </c>
      <c r="AG3376" s="6" t="n">
        <v>42735</v>
      </c>
      <c r="AH3376" s="0" t="n">
        <v>-433</v>
      </c>
      <c r="AI3376" s="0" t="n">
        <v>-457</v>
      </c>
      <c r="AJ3376" s="6" t="n">
        <v>42735</v>
      </c>
      <c r="AK3376" s="0" t="n">
        <v>3.583</v>
      </c>
      <c r="AL3376" s="6" t="n">
        <v>42735</v>
      </c>
      <c r="AM3376" s="0" t="n">
        <v>6.518</v>
      </c>
      <c r="AN3376" s="0" t="n">
        <v>6.87</v>
      </c>
      <c r="AO3376" s="0" t="n">
        <v>11.963</v>
      </c>
      <c r="AP3376" s="0" t="n">
        <v>13.367</v>
      </c>
      <c r="AQ3376" s="0" t="s">
        <v>831</v>
      </c>
      <c r="AR3376" s="0" t="s">
        <v>58</v>
      </c>
      <c r="AS3376" s="0" t="s">
        <v>53</v>
      </c>
      <c r="AT3376" s="0" t="n">
        <v>62</v>
      </c>
      <c r="AU3376" s="0" t="n">
        <v>61</v>
      </c>
      <c r="AX3376" s="0" t="s">
        <v>836</v>
      </c>
      <c r="AY3376" s="0" t="s">
        <v>17640</v>
      </c>
    </row>
    <row r="3377" customFormat="false" ht="15" hidden="false" customHeight="false" outlineLevel="0" collapsed="false">
      <c r="A3377" s="0" t="s">
        <v>17641</v>
      </c>
      <c r="B3377" s="0" t="s">
        <v>7898</v>
      </c>
      <c r="C3377" s="0" t="s">
        <v>17642</v>
      </c>
      <c r="E3377" s="1" t="s">
        <v>17642</v>
      </c>
      <c r="G3377" s="5" t="s">
        <v>17642</v>
      </c>
      <c r="H3377" s="5"/>
      <c r="I3377" s="5"/>
      <c r="J3377" s="5"/>
      <c r="K3377" s="5"/>
      <c r="L3377" s="5"/>
      <c r="M3377" s="5"/>
      <c r="N3377" s="5"/>
      <c r="Q3377" s="0" t="s">
        <v>51</v>
      </c>
      <c r="R3377" s="0" t="s">
        <v>539</v>
      </c>
      <c r="S3377" s="0" t="n">
        <v>0</v>
      </c>
      <c r="T3377" s="0" t="n">
        <v>6201</v>
      </c>
      <c r="U3377" s="0" t="n">
        <v>6201</v>
      </c>
      <c r="X3377" s="0" t="n">
        <v>0</v>
      </c>
      <c r="Y3377" s="0" t="s">
        <v>512</v>
      </c>
      <c r="AD3377" s="0" t="s">
        <v>15558</v>
      </c>
      <c r="AE3377" s="0" t="s">
        <v>17643</v>
      </c>
      <c r="AF3377" s="0" t="s">
        <v>56</v>
      </c>
      <c r="AG3377" s="0" t="s">
        <v>56</v>
      </c>
      <c r="AI3377" s="0" t="n">
        <v>1</v>
      </c>
      <c r="AJ3377" s="0" t="n">
        <v>2014</v>
      </c>
      <c r="AK3377" s="0" t="s">
        <v>56</v>
      </c>
      <c r="AL3377" s="0" t="s">
        <v>56</v>
      </c>
      <c r="AM3377" s="0" t="s">
        <v>56</v>
      </c>
      <c r="AN3377" s="0" t="s">
        <v>56</v>
      </c>
      <c r="AO3377" s="0" t="s">
        <v>70</v>
      </c>
      <c r="AP3377" s="0" t="s">
        <v>70</v>
      </c>
      <c r="AQ3377" s="0" t="s">
        <v>512</v>
      </c>
      <c r="AR3377" s="0" t="n">
        <v>0</v>
      </c>
      <c r="AS3377" s="0" t="n">
        <v>0</v>
      </c>
    </row>
    <row r="3378" customFormat="false" ht="15" hidden="false" customHeight="false" outlineLevel="0" collapsed="false">
      <c r="A3378" s="0" t="s">
        <v>17644</v>
      </c>
      <c r="B3378" s="0" t="s">
        <v>7898</v>
      </c>
      <c r="C3378" s="0" t="s">
        <v>17645</v>
      </c>
      <c r="E3378" s="1" t="s">
        <v>17645</v>
      </c>
      <c r="G3378" s="5" t="s">
        <v>17645</v>
      </c>
      <c r="H3378" s="5" t="s">
        <v>17646</v>
      </c>
      <c r="I3378" s="5"/>
      <c r="J3378" s="5"/>
      <c r="K3378" s="5"/>
      <c r="L3378" s="5"/>
      <c r="M3378" s="5"/>
      <c r="N3378" s="5"/>
      <c r="Q3378" s="0" t="s">
        <v>51</v>
      </c>
      <c r="R3378" s="0" t="s">
        <v>126</v>
      </c>
      <c r="S3378" s="0" t="n">
        <v>3</v>
      </c>
      <c r="T3378" s="0" t="n">
        <v>8690</v>
      </c>
      <c r="U3378" s="0" t="n">
        <v>8690</v>
      </c>
      <c r="X3378" s="0" t="n">
        <v>0</v>
      </c>
      <c r="Y3378" s="0" t="s">
        <v>512</v>
      </c>
      <c r="AD3378" s="0" t="s">
        <v>15681</v>
      </c>
      <c r="AE3378" s="0" t="s">
        <v>17647</v>
      </c>
      <c r="AF3378" s="0" t="s">
        <v>56</v>
      </c>
      <c r="AG3378" s="0" t="s">
        <v>56</v>
      </c>
      <c r="AI3378" s="0" t="n">
        <v>15</v>
      </c>
      <c r="AJ3378" s="0" t="n">
        <v>2016</v>
      </c>
      <c r="AK3378" s="0" t="s">
        <v>56</v>
      </c>
      <c r="AL3378" s="0" t="s">
        <v>56</v>
      </c>
      <c r="AM3378" s="0" t="s">
        <v>56</v>
      </c>
      <c r="AN3378" s="0" t="s">
        <v>56</v>
      </c>
      <c r="AO3378" s="0" t="s">
        <v>70</v>
      </c>
      <c r="AP3378" s="0" t="s">
        <v>70</v>
      </c>
      <c r="AQ3378" s="0" t="s">
        <v>512</v>
      </c>
      <c r="AR3378" s="0" t="n">
        <v>0</v>
      </c>
      <c r="AS3378" s="0" t="n">
        <v>0</v>
      </c>
      <c r="AT3378" s="0" t="s">
        <v>836</v>
      </c>
      <c r="AV3378" s="0" t="s">
        <v>836</v>
      </c>
      <c r="AW3378" s="0" t="s">
        <v>17648</v>
      </c>
    </row>
    <row r="3379" customFormat="false" ht="15" hidden="false" customHeight="false" outlineLevel="0" collapsed="false">
      <c r="A3379" s="0" t="s">
        <v>17649</v>
      </c>
      <c r="B3379" s="0" t="s">
        <v>7898</v>
      </c>
      <c r="C3379" s="0" t="s">
        <v>17650</v>
      </c>
      <c r="E3379" s="1" t="s">
        <v>17650</v>
      </c>
      <c r="G3379" s="5" t="s">
        <v>17650</v>
      </c>
      <c r="H3379" s="5"/>
      <c r="I3379" s="5"/>
      <c r="J3379" s="5"/>
      <c r="K3379" s="5"/>
      <c r="L3379" s="5"/>
      <c r="M3379" s="5"/>
      <c r="N3379" s="5"/>
      <c r="Q3379" s="0" t="s">
        <v>51</v>
      </c>
      <c r="R3379" s="0" t="s">
        <v>119</v>
      </c>
      <c r="S3379" s="0" t="n">
        <v>3</v>
      </c>
      <c r="T3379" s="0" t="n">
        <v>5829</v>
      </c>
      <c r="U3379" s="0" t="n">
        <v>5829</v>
      </c>
      <c r="X3379" s="0" t="n">
        <v>0</v>
      </c>
      <c r="Y3379" s="0" t="s">
        <v>512</v>
      </c>
      <c r="AD3379" s="0" t="s">
        <v>17651</v>
      </c>
      <c r="AE3379" s="0" t="s">
        <v>17652</v>
      </c>
      <c r="AF3379" s="0" t="s">
        <v>56</v>
      </c>
      <c r="AG3379" s="0" t="s">
        <v>56</v>
      </c>
      <c r="AI3379" s="0" t="n">
        <v>375</v>
      </c>
      <c r="AJ3379" s="0" t="n">
        <v>2016</v>
      </c>
      <c r="AK3379" s="0" t="s">
        <v>56</v>
      </c>
      <c r="AL3379" s="0" t="s">
        <v>56</v>
      </c>
      <c r="AM3379" s="0" t="s">
        <v>56</v>
      </c>
      <c r="AN3379" s="0" t="s">
        <v>56</v>
      </c>
      <c r="AO3379" s="0" t="s">
        <v>70</v>
      </c>
      <c r="AP3379" s="0" t="s">
        <v>70</v>
      </c>
      <c r="AQ3379" s="0" t="s">
        <v>512</v>
      </c>
      <c r="AR3379" s="0" t="n">
        <v>0</v>
      </c>
      <c r="AS3379" s="0" t="n">
        <v>0</v>
      </c>
      <c r="AV3379" s="0" t="s">
        <v>836</v>
      </c>
    </row>
    <row r="3380" customFormat="false" ht="15" hidden="false" customHeight="false" outlineLevel="0" collapsed="false">
      <c r="A3380" s="0" t="s">
        <v>17653</v>
      </c>
      <c r="B3380" s="0" t="s">
        <v>7898</v>
      </c>
      <c r="C3380" s="0" t="s">
        <v>17654</v>
      </c>
      <c r="E3380" s="1" t="s">
        <v>17654</v>
      </c>
      <c r="G3380" s="5" t="s">
        <v>17654</v>
      </c>
      <c r="H3380" s="5"/>
      <c r="I3380" s="5"/>
      <c r="J3380" s="5"/>
      <c r="K3380" s="5"/>
      <c r="L3380" s="5"/>
      <c r="M3380" s="5"/>
      <c r="N3380" s="5"/>
      <c r="Q3380" s="0" t="s">
        <v>51</v>
      </c>
      <c r="R3380" s="0" t="s">
        <v>539</v>
      </c>
      <c r="S3380" s="0" t="n">
        <v>1</v>
      </c>
      <c r="T3380" s="0" t="n">
        <v>4690</v>
      </c>
      <c r="U3380" s="0" t="n">
        <v>4690</v>
      </c>
      <c r="V3380" s="0" t="n">
        <v>7211</v>
      </c>
      <c r="X3380" s="0" t="n">
        <v>0</v>
      </c>
      <c r="Y3380" s="0" t="s">
        <v>512</v>
      </c>
      <c r="AD3380" s="0" t="s">
        <v>6902</v>
      </c>
      <c r="AE3380" s="0" t="s">
        <v>17655</v>
      </c>
      <c r="AF3380" s="0" t="s">
        <v>56</v>
      </c>
      <c r="AG3380" s="0" t="s">
        <v>56</v>
      </c>
      <c r="AI3380" s="0" t="n">
        <v>1</v>
      </c>
      <c r="AJ3380" s="0" t="n">
        <v>2016</v>
      </c>
      <c r="AK3380" s="0" t="s">
        <v>56</v>
      </c>
      <c r="AL3380" s="0" t="s">
        <v>56</v>
      </c>
      <c r="AM3380" s="0" t="s">
        <v>56</v>
      </c>
      <c r="AN3380" s="0" t="s">
        <v>56</v>
      </c>
      <c r="AO3380" s="0" t="s">
        <v>70</v>
      </c>
      <c r="AP3380" s="0" t="s">
        <v>70</v>
      </c>
      <c r="AQ3380" s="0" t="s">
        <v>512</v>
      </c>
      <c r="AR3380" s="0" t="n">
        <v>0</v>
      </c>
      <c r="AS3380" s="0" t="n">
        <v>0</v>
      </c>
      <c r="AV3380" s="0" t="s">
        <v>836</v>
      </c>
    </row>
    <row r="3381" customFormat="false" ht="15" hidden="false" customHeight="false" outlineLevel="0" collapsed="false">
      <c r="A3381" s="0" t="s">
        <v>17656</v>
      </c>
      <c r="B3381" s="0" t="s">
        <v>7898</v>
      </c>
      <c r="C3381" s="0" t="s">
        <v>17657</v>
      </c>
      <c r="E3381" s="1" t="s">
        <v>17657</v>
      </c>
      <c r="G3381" s="5" t="s">
        <v>17657</v>
      </c>
      <c r="H3381" s="5"/>
      <c r="I3381" s="5"/>
      <c r="J3381" s="5"/>
      <c r="K3381" s="5"/>
      <c r="L3381" s="5"/>
      <c r="M3381" s="5"/>
      <c r="N3381" s="5"/>
      <c r="Q3381" s="0" t="s">
        <v>51</v>
      </c>
      <c r="R3381" s="0" t="s">
        <v>126</v>
      </c>
      <c r="S3381" s="0" t="n">
        <v>3</v>
      </c>
      <c r="T3381" s="0" t="n">
        <v>6201</v>
      </c>
      <c r="U3381" s="0" t="n">
        <v>6201</v>
      </c>
      <c r="V3381" s="0" t="n">
        <v>5829</v>
      </c>
      <c r="X3381" s="0" t="n">
        <v>0</v>
      </c>
      <c r="Y3381" s="0" t="s">
        <v>512</v>
      </c>
      <c r="AD3381" s="0" t="s">
        <v>1472</v>
      </c>
      <c r="AE3381" s="0" t="s">
        <v>17658</v>
      </c>
      <c r="AF3381" s="0" t="s">
        <v>56</v>
      </c>
      <c r="AG3381" s="0" t="s">
        <v>56</v>
      </c>
      <c r="AI3381" s="0" t="n">
        <v>75</v>
      </c>
      <c r="AJ3381" s="0" t="n">
        <v>2015</v>
      </c>
      <c r="AK3381" s="0" t="s">
        <v>56</v>
      </c>
      <c r="AL3381" s="0" t="s">
        <v>56</v>
      </c>
      <c r="AM3381" s="0" t="s">
        <v>56</v>
      </c>
      <c r="AN3381" s="0" t="s">
        <v>56</v>
      </c>
      <c r="AO3381" s="0" t="s">
        <v>70</v>
      </c>
      <c r="AP3381" s="0" t="s">
        <v>70</v>
      </c>
      <c r="AQ3381" s="0" t="s">
        <v>512</v>
      </c>
      <c r="AR3381" s="0" t="n">
        <v>0</v>
      </c>
      <c r="AS3381" s="0" t="n">
        <v>0</v>
      </c>
    </row>
    <row r="3382" customFormat="false" ht="15" hidden="false" customHeight="false" outlineLevel="0" collapsed="false">
      <c r="A3382" s="0" t="s">
        <v>17659</v>
      </c>
      <c r="B3382" s="0" t="s">
        <v>7898</v>
      </c>
      <c r="C3382" s="0" t="s">
        <v>17660</v>
      </c>
      <c r="E3382" s="1" t="s">
        <v>17660</v>
      </c>
      <c r="G3382" s="5" t="s">
        <v>17660</v>
      </c>
      <c r="H3382" s="5" t="s">
        <v>17661</v>
      </c>
      <c r="I3382" s="5"/>
      <c r="J3382" s="5"/>
      <c r="K3382" s="5"/>
      <c r="L3382" s="5"/>
      <c r="M3382" s="5"/>
      <c r="N3382" s="5"/>
      <c r="O3382" s="0" t="s">
        <v>17660</v>
      </c>
      <c r="P3382" s="0" t="s">
        <v>17662</v>
      </c>
      <c r="Q3382" s="0" t="s">
        <v>51</v>
      </c>
      <c r="R3382" s="0" t="s">
        <v>126</v>
      </c>
      <c r="S3382" s="0" t="n">
        <v>3</v>
      </c>
      <c r="T3382" s="0" t="n">
        <v>7211</v>
      </c>
      <c r="U3382" s="0" t="n">
        <v>7211</v>
      </c>
      <c r="V3382" s="0" t="n">
        <v>3250</v>
      </c>
      <c r="X3382" s="0" t="n">
        <v>3</v>
      </c>
      <c r="Y3382" s="0" t="s">
        <v>128</v>
      </c>
      <c r="Z3382" s="0" t="n">
        <v>7211</v>
      </c>
      <c r="AA3382" s="0" t="s">
        <v>54</v>
      </c>
      <c r="AB3382" s="0" t="s">
        <v>54</v>
      </c>
      <c r="AC3382" s="0" t="n">
        <v>7</v>
      </c>
      <c r="AD3382" s="0" t="s">
        <v>16646</v>
      </c>
      <c r="AE3382" s="0" t="s">
        <v>17663</v>
      </c>
      <c r="AF3382" s="0" t="s">
        <v>56</v>
      </c>
      <c r="AG3382" s="0" t="s">
        <v>56</v>
      </c>
      <c r="AI3382" s="0" t="n">
        <v>7</v>
      </c>
      <c r="AJ3382" s="0" t="n">
        <v>2016</v>
      </c>
      <c r="AK3382" s="0" t="s">
        <v>56</v>
      </c>
      <c r="AL3382" s="0" t="s">
        <v>56</v>
      </c>
      <c r="AM3382" s="0" t="s">
        <v>56</v>
      </c>
      <c r="AN3382" s="0" t="s">
        <v>56</v>
      </c>
      <c r="AO3382" s="0" t="s">
        <v>70</v>
      </c>
      <c r="AP3382" s="0" t="s">
        <v>70</v>
      </c>
      <c r="AQ3382" s="0" t="s">
        <v>128</v>
      </c>
      <c r="AR3382" s="0" t="n">
        <v>3</v>
      </c>
      <c r="AS3382" s="0" t="n">
        <v>2</v>
      </c>
    </row>
    <row r="3383" customFormat="false" ht="15" hidden="false" customHeight="false" outlineLevel="0" collapsed="false">
      <c r="A3383" s="0" t="s">
        <v>17664</v>
      </c>
      <c r="B3383" s="0" t="s">
        <v>7898</v>
      </c>
      <c r="C3383" s="0" t="s">
        <v>17665</v>
      </c>
      <c r="E3383" s="1" t="s">
        <v>17665</v>
      </c>
      <c r="G3383" s="5" t="s">
        <v>17665</v>
      </c>
      <c r="H3383" s="5" t="s">
        <v>17666</v>
      </c>
      <c r="I3383" s="5"/>
      <c r="J3383" s="5"/>
      <c r="K3383" s="5"/>
      <c r="L3383" s="5"/>
      <c r="M3383" s="5"/>
      <c r="N3383" s="5"/>
      <c r="Q3383" s="0" t="s">
        <v>51</v>
      </c>
      <c r="R3383" s="0" t="s">
        <v>539</v>
      </c>
      <c r="S3383" s="0" t="n">
        <v>0</v>
      </c>
      <c r="T3383" s="0" t="n">
        <v>2611</v>
      </c>
      <c r="U3383" s="0" t="n">
        <v>2611</v>
      </c>
      <c r="X3383" s="0" t="n">
        <v>0</v>
      </c>
      <c r="Y3383" s="0" t="s">
        <v>512</v>
      </c>
      <c r="AD3383" s="0" t="s">
        <v>17210</v>
      </c>
      <c r="AE3383" s="0" t="s">
        <v>17667</v>
      </c>
      <c r="AF3383" s="0" t="s">
        <v>56</v>
      </c>
      <c r="AG3383" s="0" t="s">
        <v>56</v>
      </c>
      <c r="AI3383" s="0" t="n">
        <v>1</v>
      </c>
      <c r="AJ3383" s="0" t="n">
        <v>2016</v>
      </c>
      <c r="AK3383" s="0" t="s">
        <v>56</v>
      </c>
      <c r="AL3383" s="0" t="s">
        <v>56</v>
      </c>
      <c r="AM3383" s="0" t="s">
        <v>56</v>
      </c>
      <c r="AN3383" s="0" t="s">
        <v>56</v>
      </c>
      <c r="AO3383" s="0" t="s">
        <v>70</v>
      </c>
      <c r="AP3383" s="0" t="s">
        <v>70</v>
      </c>
      <c r="AQ3383" s="0" t="s">
        <v>512</v>
      </c>
      <c r="AR3383" s="0" t="n">
        <v>0</v>
      </c>
      <c r="AS3383" s="0" t="n">
        <v>0</v>
      </c>
    </row>
    <row r="3384" customFormat="false" ht="15" hidden="false" customHeight="false" outlineLevel="0" collapsed="false">
      <c r="A3384" s="0" t="s">
        <v>17668</v>
      </c>
      <c r="B3384" s="0" t="s">
        <v>7898</v>
      </c>
      <c r="C3384" s="0" t="s">
        <v>17669</v>
      </c>
      <c r="E3384" s="1" t="s">
        <v>17669</v>
      </c>
      <c r="G3384" s="5" t="s">
        <v>17669</v>
      </c>
      <c r="H3384" s="5"/>
      <c r="I3384" s="5"/>
      <c r="J3384" s="5"/>
      <c r="K3384" s="5"/>
      <c r="L3384" s="5"/>
      <c r="M3384" s="5"/>
      <c r="N3384" s="5"/>
      <c r="O3384" s="0" t="s">
        <v>17669</v>
      </c>
      <c r="P3384" s="0" t="s">
        <v>17670</v>
      </c>
      <c r="Q3384" s="0" t="s">
        <v>51</v>
      </c>
      <c r="R3384" s="0" t="s">
        <v>539</v>
      </c>
      <c r="S3384" s="0" t="s">
        <v>56</v>
      </c>
      <c r="X3384" s="0" t="n">
        <v>1</v>
      </c>
      <c r="Y3384" s="0" t="s">
        <v>128</v>
      </c>
      <c r="AA3384" s="0" t="s">
        <v>54</v>
      </c>
      <c r="AB3384" s="0" t="s">
        <v>54</v>
      </c>
      <c r="AD3384" s="0" t="s">
        <v>17671</v>
      </c>
      <c r="AE3384" s="0" t="s">
        <v>17672</v>
      </c>
      <c r="AF3384" s="0" t="s">
        <v>56</v>
      </c>
      <c r="AG3384" s="0" t="s">
        <v>56</v>
      </c>
      <c r="AI3384" s="0" t="s">
        <v>56</v>
      </c>
      <c r="AK3384" s="0" t="s">
        <v>56</v>
      </c>
      <c r="AL3384" s="0" t="s">
        <v>56</v>
      </c>
      <c r="AM3384" s="0" t="s">
        <v>56</v>
      </c>
      <c r="AN3384" s="0" t="s">
        <v>56</v>
      </c>
      <c r="AO3384" s="0" t="s">
        <v>70</v>
      </c>
      <c r="AP3384" s="0" t="s">
        <v>70</v>
      </c>
      <c r="AQ3384" s="0" t="s">
        <v>128</v>
      </c>
      <c r="AR3384" s="0" t="n">
        <v>2</v>
      </c>
      <c r="AS3384" s="0" t="n">
        <v>1</v>
      </c>
    </row>
    <row r="3385" customFormat="false" ht="15" hidden="false" customHeight="false" outlineLevel="0" collapsed="false">
      <c r="A3385" s="0" t="s">
        <v>17673</v>
      </c>
      <c r="B3385" s="0" t="s">
        <v>7898</v>
      </c>
      <c r="C3385" s="0" t="s">
        <v>17674</v>
      </c>
      <c r="E3385" s="1" t="s">
        <v>17674</v>
      </c>
      <c r="G3385" s="5" t="s">
        <v>17674</v>
      </c>
      <c r="H3385" s="5"/>
      <c r="I3385" s="5"/>
      <c r="J3385" s="5"/>
      <c r="K3385" s="5"/>
      <c r="L3385" s="5"/>
      <c r="M3385" s="5"/>
      <c r="N3385" s="5"/>
      <c r="O3385" s="0" t="s">
        <v>17674</v>
      </c>
      <c r="P3385" s="0" t="s">
        <v>17675</v>
      </c>
      <c r="Q3385" s="0" t="s">
        <v>51</v>
      </c>
      <c r="R3385" s="0" t="s">
        <v>52</v>
      </c>
      <c r="S3385" s="0" t="n">
        <v>7.961</v>
      </c>
      <c r="T3385" s="0" t="n">
        <v>1089</v>
      </c>
      <c r="U3385" s="0" t="n">
        <v>1089</v>
      </c>
      <c r="V3385" s="0" t="n">
        <v>1039</v>
      </c>
      <c r="X3385" s="0" t="n">
        <v>409</v>
      </c>
      <c r="Y3385" s="0" t="s">
        <v>53</v>
      </c>
      <c r="Z3385" s="0" t="n">
        <v>1089</v>
      </c>
      <c r="AA3385" s="0" t="s">
        <v>54</v>
      </c>
      <c r="AB3385" s="0" t="s">
        <v>54</v>
      </c>
      <c r="AC3385" s="0" t="n">
        <v>16.5</v>
      </c>
      <c r="AD3385" s="0" t="s">
        <v>17676</v>
      </c>
      <c r="AG3385" s="6" t="n">
        <v>42582</v>
      </c>
      <c r="AH3385" s="0" t="n">
        <v>507</v>
      </c>
      <c r="AI3385" s="0" t="n">
        <v>563</v>
      </c>
      <c r="AJ3385" s="6" t="n">
        <v>42582</v>
      </c>
      <c r="AK3385" s="0" t="n">
        <v>16.5</v>
      </c>
      <c r="AL3385" s="6" t="n">
        <v>42582</v>
      </c>
      <c r="AM3385" s="0" t="n">
        <v>7.052</v>
      </c>
      <c r="AN3385" s="0" t="n">
        <v>7.837</v>
      </c>
      <c r="AO3385" s="0" t="n">
        <v>14.59</v>
      </c>
      <c r="AP3385" s="0" t="n">
        <v>16.302</v>
      </c>
      <c r="AQ3385" s="0" t="s">
        <v>831</v>
      </c>
      <c r="AR3385" s="0" t="s">
        <v>58</v>
      </c>
      <c r="AS3385" s="0" t="s">
        <v>53</v>
      </c>
      <c r="AT3385" s="0" t="n">
        <v>158</v>
      </c>
      <c r="AU3385" s="0" t="n">
        <v>161</v>
      </c>
      <c r="AV3385" s="0" t="s">
        <v>836</v>
      </c>
      <c r="AX3385" s="0" t="s">
        <v>836</v>
      </c>
    </row>
    <row r="3386" customFormat="false" ht="15" hidden="false" customHeight="false" outlineLevel="0" collapsed="false">
      <c r="A3386" s="0" t="s">
        <v>17677</v>
      </c>
      <c r="B3386" s="0" t="s">
        <v>7898</v>
      </c>
      <c r="C3386" s="0" t="s">
        <v>17678</v>
      </c>
      <c r="E3386" s="1" t="s">
        <v>17678</v>
      </c>
      <c r="G3386" s="5" t="s">
        <v>17678</v>
      </c>
      <c r="H3386" s="5"/>
      <c r="I3386" s="5"/>
      <c r="J3386" s="5"/>
      <c r="K3386" s="5"/>
      <c r="L3386" s="5"/>
      <c r="M3386" s="5"/>
      <c r="N3386" s="5"/>
      <c r="Q3386" s="0" t="s">
        <v>51</v>
      </c>
      <c r="R3386" s="0" t="s">
        <v>539</v>
      </c>
      <c r="S3386" s="0" t="n">
        <v>0</v>
      </c>
      <c r="T3386" s="0" t="n">
        <v>2712</v>
      </c>
      <c r="U3386" s="0" t="n">
        <v>2712</v>
      </c>
      <c r="V3386" s="0" t="n">
        <v>2651</v>
      </c>
      <c r="X3386" s="0" t="n">
        <v>1</v>
      </c>
      <c r="Y3386" s="0" t="s">
        <v>512</v>
      </c>
      <c r="AD3386" s="0" t="s">
        <v>17679</v>
      </c>
      <c r="AE3386" s="0" t="s">
        <v>17680</v>
      </c>
      <c r="AF3386" s="0" t="s">
        <v>56</v>
      </c>
      <c r="AG3386" s="0" t="s">
        <v>56</v>
      </c>
      <c r="AI3386" s="0" t="n">
        <v>7</v>
      </c>
      <c r="AJ3386" s="0" t="n">
        <v>2016</v>
      </c>
      <c r="AK3386" s="0" t="s">
        <v>56</v>
      </c>
      <c r="AL3386" s="0" t="s">
        <v>56</v>
      </c>
      <c r="AM3386" s="0" t="s">
        <v>56</v>
      </c>
      <c r="AN3386" s="0" t="s">
        <v>56</v>
      </c>
      <c r="AO3386" s="0" t="s">
        <v>70</v>
      </c>
      <c r="AP3386" s="0" t="s">
        <v>70</v>
      </c>
      <c r="AQ3386" s="0" t="s">
        <v>512</v>
      </c>
      <c r="AR3386" s="0" t="n">
        <v>0</v>
      </c>
      <c r="AS3386" s="0" t="n">
        <v>0</v>
      </c>
    </row>
    <row r="3387" customFormat="false" ht="15" hidden="false" customHeight="false" outlineLevel="0" collapsed="false">
      <c r="A3387" s="0" t="s">
        <v>17681</v>
      </c>
      <c r="B3387" s="0" t="s">
        <v>7898</v>
      </c>
      <c r="C3387" s="0" t="s">
        <v>17682</v>
      </c>
      <c r="E3387" s="1" t="s">
        <v>17682</v>
      </c>
      <c r="G3387" s="5" t="s">
        <v>17682</v>
      </c>
      <c r="H3387" s="5"/>
      <c r="I3387" s="5"/>
      <c r="J3387" s="5"/>
      <c r="K3387" s="5"/>
      <c r="L3387" s="5"/>
      <c r="M3387" s="5"/>
      <c r="N3387" s="5"/>
      <c r="Q3387" s="0" t="s">
        <v>51</v>
      </c>
      <c r="R3387" s="0" t="s">
        <v>539</v>
      </c>
      <c r="S3387" s="0" t="n">
        <v>1</v>
      </c>
      <c r="T3387" s="0" t="n">
        <v>6201</v>
      </c>
      <c r="U3387" s="0" t="n">
        <v>6201</v>
      </c>
      <c r="X3387" s="0" t="n">
        <v>0</v>
      </c>
      <c r="Y3387" s="0" t="s">
        <v>512</v>
      </c>
      <c r="AD3387" s="0" t="s">
        <v>16126</v>
      </c>
      <c r="AE3387" s="0" t="s">
        <v>17683</v>
      </c>
      <c r="AF3387" s="0" t="s">
        <v>56</v>
      </c>
      <c r="AG3387" s="0" t="s">
        <v>56</v>
      </c>
      <c r="AI3387" s="0" t="n">
        <v>7</v>
      </c>
      <c r="AJ3387" s="0" t="n">
        <v>2016</v>
      </c>
      <c r="AK3387" s="0" t="s">
        <v>56</v>
      </c>
      <c r="AL3387" s="0" t="s">
        <v>56</v>
      </c>
      <c r="AM3387" s="0" t="s">
        <v>56</v>
      </c>
      <c r="AN3387" s="0" t="s">
        <v>56</v>
      </c>
      <c r="AO3387" s="0" t="s">
        <v>70</v>
      </c>
      <c r="AP3387" s="0" t="s">
        <v>70</v>
      </c>
      <c r="AQ3387" s="0" t="s">
        <v>512</v>
      </c>
      <c r="AR3387" s="0" t="n">
        <v>0</v>
      </c>
      <c r="AS3387" s="0" t="n">
        <v>0</v>
      </c>
    </row>
    <row r="3388" customFormat="false" ht="15" hidden="false" customHeight="false" outlineLevel="0" collapsed="false">
      <c r="A3388" s="0" t="s">
        <v>17684</v>
      </c>
      <c r="B3388" s="0" t="s">
        <v>7898</v>
      </c>
      <c r="C3388" s="0" t="s">
        <v>17685</v>
      </c>
      <c r="E3388" s="1" t="s">
        <v>17685</v>
      </c>
      <c r="G3388" s="5" t="s">
        <v>17685</v>
      </c>
      <c r="H3388" s="5"/>
      <c r="I3388" s="5"/>
      <c r="J3388" s="5"/>
      <c r="K3388" s="5"/>
      <c r="L3388" s="5"/>
      <c r="M3388" s="5"/>
      <c r="N3388" s="5"/>
      <c r="O3388" s="0" t="s">
        <v>17685</v>
      </c>
      <c r="P3388" s="0" t="s">
        <v>17686</v>
      </c>
      <c r="Q3388" s="0" t="s">
        <v>51</v>
      </c>
      <c r="R3388" s="0" t="s">
        <v>119</v>
      </c>
      <c r="S3388" s="0" t="n">
        <v>38</v>
      </c>
      <c r="T3388" s="0" t="n">
        <v>7311</v>
      </c>
      <c r="U3388" s="0" t="n">
        <v>7311</v>
      </c>
      <c r="V3388" s="0" t="n">
        <v>7311</v>
      </c>
      <c r="X3388" s="0" t="n">
        <v>40</v>
      </c>
      <c r="Y3388" s="0" t="s">
        <v>128</v>
      </c>
      <c r="Z3388" s="0" t="n">
        <v>7311</v>
      </c>
      <c r="AA3388" s="0" t="s">
        <v>54</v>
      </c>
      <c r="AB3388" s="0" t="s">
        <v>54</v>
      </c>
      <c r="AC3388" s="0" t="n">
        <v>175</v>
      </c>
      <c r="AD3388" s="0" t="s">
        <v>17687</v>
      </c>
      <c r="AE3388" s="0" t="s">
        <v>17688</v>
      </c>
      <c r="AF3388" s="0" t="s">
        <v>56</v>
      </c>
      <c r="AG3388" s="0" t="s">
        <v>56</v>
      </c>
      <c r="AI3388" s="0" t="n">
        <v>175</v>
      </c>
      <c r="AJ3388" s="0" t="n">
        <v>2016</v>
      </c>
      <c r="AK3388" s="0" t="s">
        <v>56</v>
      </c>
      <c r="AL3388" s="0" t="s">
        <v>56</v>
      </c>
      <c r="AM3388" s="0" t="s">
        <v>56</v>
      </c>
      <c r="AN3388" s="0" t="s">
        <v>56</v>
      </c>
      <c r="AO3388" s="0" t="s">
        <v>70</v>
      </c>
      <c r="AP3388" s="0" t="s">
        <v>70</v>
      </c>
      <c r="AQ3388" s="0" t="s">
        <v>128</v>
      </c>
      <c r="AR3388" s="0" t="n">
        <v>26</v>
      </c>
      <c r="AS3388" s="0" t="n">
        <v>25</v>
      </c>
      <c r="AV3388" s="0" t="s">
        <v>836</v>
      </c>
    </row>
    <row r="3389" customFormat="false" ht="15" hidden="false" customHeight="false" outlineLevel="0" collapsed="false">
      <c r="A3389" s="0" t="s">
        <v>17689</v>
      </c>
      <c r="B3389" s="0" t="s">
        <v>7898</v>
      </c>
      <c r="C3389" s="0" t="s">
        <v>17690</v>
      </c>
      <c r="E3389" s="1" t="s">
        <v>17690</v>
      </c>
      <c r="G3389" s="5" t="s">
        <v>17690</v>
      </c>
      <c r="H3389" s="5"/>
      <c r="I3389" s="5"/>
      <c r="J3389" s="5"/>
      <c r="K3389" s="5"/>
      <c r="L3389" s="5"/>
      <c r="M3389" s="5"/>
      <c r="N3389" s="5"/>
      <c r="O3389" s="0" t="s">
        <v>17690</v>
      </c>
      <c r="P3389" s="0" t="s">
        <v>17691</v>
      </c>
      <c r="Q3389" s="0" t="s">
        <v>51</v>
      </c>
      <c r="R3389" s="0" t="s">
        <v>52</v>
      </c>
      <c r="S3389" s="0" t="n">
        <v>12.483</v>
      </c>
      <c r="T3389" s="0" t="n">
        <v>3250</v>
      </c>
      <c r="U3389" s="0" t="n">
        <v>3250</v>
      </c>
      <c r="V3389" s="0" t="n">
        <v>2651</v>
      </c>
      <c r="X3389" s="0" t="n">
        <v>765</v>
      </c>
      <c r="Y3389" s="0" t="s">
        <v>53</v>
      </c>
      <c r="Z3389" s="0" t="n">
        <v>3250</v>
      </c>
      <c r="AA3389" s="0" t="s">
        <v>54</v>
      </c>
      <c r="AB3389" s="0" t="s">
        <v>54</v>
      </c>
      <c r="AC3389" s="0" t="n">
        <v>50.9</v>
      </c>
      <c r="AD3389" s="0" t="s">
        <v>17692</v>
      </c>
      <c r="AG3389" s="6" t="n">
        <v>42643</v>
      </c>
      <c r="AH3389" s="0" t="n">
        <v>875</v>
      </c>
      <c r="AI3389" s="0" t="n">
        <v>977</v>
      </c>
      <c r="AJ3389" s="6" t="n">
        <v>42643</v>
      </c>
      <c r="AK3389" s="0" t="n">
        <v>50.9</v>
      </c>
      <c r="AL3389" s="6" t="n">
        <v>42643</v>
      </c>
      <c r="AM3389" s="0" t="n">
        <v>22.924</v>
      </c>
      <c r="AN3389" s="0" t="n">
        <v>25.586</v>
      </c>
      <c r="AO3389" s="0" t="n">
        <v>39.395</v>
      </c>
      <c r="AP3389" s="0" t="n">
        <v>44.018</v>
      </c>
      <c r="AQ3389" s="0" t="s">
        <v>831</v>
      </c>
      <c r="AR3389" s="0" t="s">
        <v>58</v>
      </c>
      <c r="AS3389" s="0" t="s">
        <v>53</v>
      </c>
      <c r="AT3389" s="0" t="n">
        <v>403</v>
      </c>
      <c r="AU3389" s="0" t="n">
        <v>408</v>
      </c>
      <c r="AV3389" s="0" t="s">
        <v>836</v>
      </c>
      <c r="AX3389" s="0" t="s">
        <v>836</v>
      </c>
      <c r="AY3389" s="0" t="s">
        <v>17693</v>
      </c>
    </row>
    <row r="3390" customFormat="false" ht="15" hidden="false" customHeight="false" outlineLevel="0" collapsed="false">
      <c r="A3390" s="0" t="s">
        <v>17694</v>
      </c>
      <c r="B3390" s="0" t="s">
        <v>7898</v>
      </c>
      <c r="C3390" s="0" t="s">
        <v>17695</v>
      </c>
      <c r="E3390" s="1" t="s">
        <v>17695</v>
      </c>
      <c r="G3390" s="5" t="s">
        <v>17695</v>
      </c>
      <c r="H3390" s="5"/>
      <c r="I3390" s="5"/>
      <c r="J3390" s="5"/>
      <c r="K3390" s="5"/>
      <c r="L3390" s="5"/>
      <c r="M3390" s="5"/>
      <c r="N3390" s="5"/>
      <c r="O3390" s="0" t="s">
        <v>17695</v>
      </c>
      <c r="P3390" s="0" t="s">
        <v>17696</v>
      </c>
      <c r="Q3390" s="0" t="s">
        <v>51</v>
      </c>
      <c r="R3390" s="0" t="s">
        <v>52</v>
      </c>
      <c r="S3390" s="0" t="n">
        <v>19.427</v>
      </c>
      <c r="T3390" s="0" t="n">
        <v>2120</v>
      </c>
      <c r="U3390" s="0" t="n">
        <v>2120</v>
      </c>
      <c r="V3390" s="0" t="n">
        <v>4645</v>
      </c>
      <c r="W3390" s="0" t="s">
        <v>17697</v>
      </c>
      <c r="X3390" s="0" t="n">
        <v>573</v>
      </c>
      <c r="Y3390" s="0" t="s">
        <v>53</v>
      </c>
      <c r="Z3390" s="0" t="n">
        <v>2120</v>
      </c>
      <c r="AA3390" s="0" t="s">
        <v>54</v>
      </c>
      <c r="AB3390" s="0" t="s">
        <v>54</v>
      </c>
      <c r="AC3390" s="0" t="n">
        <v>25</v>
      </c>
      <c r="AD3390" s="0" t="s">
        <v>15564</v>
      </c>
      <c r="AG3390" s="6" t="n">
        <v>42735</v>
      </c>
      <c r="AH3390" s="0" t="n">
        <v>4.228</v>
      </c>
      <c r="AI3390" s="0" t="n">
        <v>4.457</v>
      </c>
      <c r="AJ3390" s="6" t="n">
        <v>42735</v>
      </c>
      <c r="AK3390" s="0" t="n">
        <v>25</v>
      </c>
      <c r="AL3390" s="6" t="n">
        <v>42735</v>
      </c>
      <c r="AM3390" s="0" t="n">
        <v>31.977</v>
      </c>
      <c r="AN3390" s="0" t="n">
        <v>33.707</v>
      </c>
      <c r="AO3390" s="0" t="n">
        <v>83.924</v>
      </c>
      <c r="AP3390" s="0" t="n">
        <v>93.772</v>
      </c>
      <c r="AQ3390" s="0" t="s">
        <v>831</v>
      </c>
      <c r="AR3390" s="0" t="s">
        <v>58</v>
      </c>
      <c r="AS3390" s="0" t="s">
        <v>53</v>
      </c>
      <c r="AT3390" s="0" t="n">
        <v>253</v>
      </c>
      <c r="AU3390" s="0" t="n">
        <v>262</v>
      </c>
      <c r="AV3390" s="0" t="s">
        <v>836</v>
      </c>
      <c r="AX3390" s="0" t="s">
        <v>836</v>
      </c>
    </row>
    <row r="3391" customFormat="false" ht="15" hidden="false" customHeight="false" outlineLevel="0" collapsed="false">
      <c r="A3391" s="0" t="s">
        <v>17698</v>
      </c>
      <c r="B3391" s="0" t="s">
        <v>7898</v>
      </c>
      <c r="C3391" s="0" t="s">
        <v>17699</v>
      </c>
      <c r="E3391" s="1" t="s">
        <v>17699</v>
      </c>
      <c r="G3391" s="5" t="s">
        <v>17699</v>
      </c>
      <c r="H3391" s="5"/>
      <c r="I3391" s="5"/>
      <c r="J3391" s="5"/>
      <c r="K3391" s="5"/>
      <c r="L3391" s="5"/>
      <c r="M3391" s="5"/>
      <c r="N3391" s="5"/>
      <c r="O3391" s="0" t="s">
        <v>17699</v>
      </c>
      <c r="P3391" s="0" t="s">
        <v>17700</v>
      </c>
      <c r="Q3391" s="0" t="s">
        <v>51</v>
      </c>
      <c r="R3391" s="0" t="s">
        <v>52</v>
      </c>
      <c r="S3391" s="0" t="n">
        <v>71.89</v>
      </c>
      <c r="T3391" s="0" t="n">
        <v>2120</v>
      </c>
      <c r="U3391" s="0" t="n">
        <v>2120</v>
      </c>
      <c r="V3391" s="0" t="n">
        <v>1722</v>
      </c>
      <c r="X3391" s="0" t="n">
        <v>997</v>
      </c>
      <c r="Y3391" s="0" t="s">
        <v>53</v>
      </c>
      <c r="Z3391" s="0" t="n">
        <v>2120</v>
      </c>
      <c r="AA3391" s="0" t="s">
        <v>54</v>
      </c>
      <c r="AB3391" s="0" t="s">
        <v>54</v>
      </c>
      <c r="AC3391" s="0" t="n">
        <v>126.4</v>
      </c>
      <c r="AD3391" s="0" t="s">
        <v>17701</v>
      </c>
      <c r="AG3391" s="6" t="n">
        <v>42736</v>
      </c>
      <c r="AH3391" s="0" t="n">
        <v>15.691</v>
      </c>
      <c r="AI3391" s="0" t="n">
        <v>16.54</v>
      </c>
      <c r="AJ3391" s="6" t="n">
        <v>42736</v>
      </c>
      <c r="AK3391" s="0" t="n">
        <v>126.4</v>
      </c>
      <c r="AL3391" s="6" t="n">
        <v>42736</v>
      </c>
      <c r="AM3391" s="0" t="n">
        <v>133.961</v>
      </c>
      <c r="AN3391" s="0" t="n">
        <v>141.208</v>
      </c>
      <c r="AO3391" s="0" t="n">
        <v>328.704</v>
      </c>
      <c r="AP3391" s="0" t="n">
        <v>367.277</v>
      </c>
      <c r="AQ3391" s="0" t="s">
        <v>831</v>
      </c>
      <c r="AR3391" s="0" t="s">
        <v>58</v>
      </c>
      <c r="AS3391" s="0" t="s">
        <v>53</v>
      </c>
      <c r="AT3391" s="0" t="n">
        <v>606</v>
      </c>
      <c r="AU3391" s="0" t="n">
        <v>639</v>
      </c>
      <c r="AX3391" s="0" t="s">
        <v>836</v>
      </c>
    </row>
    <row r="3392" customFormat="false" ht="15" hidden="false" customHeight="false" outlineLevel="0" collapsed="false">
      <c r="A3392" s="0" t="s">
        <v>17702</v>
      </c>
      <c r="B3392" s="0" t="s">
        <v>7898</v>
      </c>
      <c r="C3392" s="0" t="s">
        <v>17703</v>
      </c>
      <c r="E3392" s="1" t="s">
        <v>17703</v>
      </c>
      <c r="G3392" s="5" t="s">
        <v>17703</v>
      </c>
      <c r="H3392" s="5"/>
      <c r="I3392" s="5"/>
      <c r="J3392" s="5"/>
      <c r="K3392" s="5"/>
      <c r="L3392" s="5"/>
      <c r="M3392" s="5"/>
      <c r="N3392" s="5"/>
      <c r="O3392" s="0" t="s">
        <v>17703</v>
      </c>
      <c r="P3392" s="0" t="s">
        <v>17704</v>
      </c>
      <c r="Q3392" s="0" t="s">
        <v>51</v>
      </c>
      <c r="R3392" s="0" t="s">
        <v>52</v>
      </c>
      <c r="S3392" s="0" t="n">
        <v>3.714</v>
      </c>
      <c r="T3392" s="0" t="n">
        <v>3250</v>
      </c>
      <c r="U3392" s="0" t="n">
        <v>3250</v>
      </c>
      <c r="V3392" s="0" t="n">
        <v>2660</v>
      </c>
      <c r="X3392" s="0" t="n">
        <v>297</v>
      </c>
      <c r="Y3392" s="0" t="s">
        <v>53</v>
      </c>
      <c r="Z3392" s="0" t="n">
        <v>3250</v>
      </c>
      <c r="AA3392" s="0" t="s">
        <v>54</v>
      </c>
      <c r="AB3392" s="0" t="s">
        <v>54</v>
      </c>
      <c r="AC3392" s="0" t="n">
        <v>16.3</v>
      </c>
      <c r="AD3392" s="0" t="s">
        <v>17705</v>
      </c>
      <c r="AG3392" s="6" t="n">
        <v>42735</v>
      </c>
      <c r="AH3392" s="0" t="n">
        <v>502</v>
      </c>
      <c r="AI3392" s="0" t="n">
        <v>529</v>
      </c>
      <c r="AJ3392" s="6" t="n">
        <v>42735</v>
      </c>
      <c r="AK3392" s="0" t="n">
        <v>16.3</v>
      </c>
      <c r="AL3392" s="6" t="n">
        <v>42735</v>
      </c>
      <c r="AM3392" s="0" t="n">
        <v>5.034</v>
      </c>
      <c r="AN3392" s="0" t="n">
        <v>5.306</v>
      </c>
      <c r="AO3392" s="0" t="n">
        <v>20.488</v>
      </c>
      <c r="AP3392" s="0" t="n">
        <v>22.893</v>
      </c>
      <c r="AQ3392" s="0" t="s">
        <v>831</v>
      </c>
      <c r="AR3392" s="0" t="s">
        <v>58</v>
      </c>
      <c r="AS3392" s="0" t="s">
        <v>53</v>
      </c>
      <c r="AT3392" s="0" t="n">
        <v>153</v>
      </c>
      <c r="AU3392" s="0" t="n">
        <v>156</v>
      </c>
      <c r="AV3392" s="0" t="s">
        <v>17706</v>
      </c>
      <c r="AX3392" s="0" t="s">
        <v>836</v>
      </c>
      <c r="AY3392" s="0" t="s">
        <v>17707</v>
      </c>
    </row>
    <row r="3393" customFormat="false" ht="15" hidden="false" customHeight="false" outlineLevel="0" collapsed="false">
      <c r="A3393" s="0" t="s">
        <v>17708</v>
      </c>
      <c r="B3393" s="0" t="s">
        <v>7898</v>
      </c>
      <c r="C3393" s="0" t="s">
        <v>17709</v>
      </c>
      <c r="E3393" s="1" t="s">
        <v>17709</v>
      </c>
      <c r="G3393" s="5" t="s">
        <v>17709</v>
      </c>
      <c r="H3393" s="5"/>
      <c r="I3393" s="5"/>
      <c r="J3393" s="5"/>
      <c r="K3393" s="5"/>
      <c r="L3393" s="5"/>
      <c r="M3393" s="5"/>
      <c r="N3393" s="5"/>
      <c r="O3393" s="0" t="s">
        <v>17709</v>
      </c>
      <c r="P3393" s="0" t="s">
        <v>17710</v>
      </c>
      <c r="Q3393" s="0" t="s">
        <v>51</v>
      </c>
      <c r="R3393" s="0" t="s">
        <v>52</v>
      </c>
      <c r="S3393" s="0" t="n">
        <v>11.668</v>
      </c>
      <c r="T3393" s="0" t="n">
        <v>6311</v>
      </c>
      <c r="U3393" s="0" t="n">
        <v>6311</v>
      </c>
      <c r="V3393" s="0" t="n">
        <v>6201</v>
      </c>
      <c r="X3393" s="0" t="n">
        <v>499</v>
      </c>
      <c r="Y3393" s="0" t="s">
        <v>53</v>
      </c>
      <c r="Z3393" s="0" t="n">
        <v>6311</v>
      </c>
      <c r="AA3393" s="0" t="s">
        <v>54</v>
      </c>
      <c r="AB3393" s="0" t="s">
        <v>54</v>
      </c>
      <c r="AC3393" s="0" t="n">
        <v>57</v>
      </c>
      <c r="AD3393" s="0" t="s">
        <v>16715</v>
      </c>
      <c r="AG3393" s="6" t="n">
        <v>42551</v>
      </c>
      <c r="AH3393" s="0" t="n">
        <v>1.344</v>
      </c>
      <c r="AI3393" s="0" t="n">
        <v>1.493</v>
      </c>
      <c r="AJ3393" s="6" t="n">
        <v>42551</v>
      </c>
      <c r="AK3393" s="0" t="n">
        <v>57</v>
      </c>
      <c r="AL3393" s="6" t="n">
        <v>42551</v>
      </c>
      <c r="AM3393" s="0" t="n">
        <v>39.335</v>
      </c>
      <c r="AN3393" s="0" t="n">
        <v>43.67</v>
      </c>
      <c r="AO3393" s="0" t="n">
        <v>40.927</v>
      </c>
      <c r="AP3393" s="0" t="n">
        <v>45.73</v>
      </c>
      <c r="AQ3393" s="0" t="s">
        <v>674</v>
      </c>
      <c r="AR3393" s="0" t="s">
        <v>58</v>
      </c>
      <c r="AS3393" s="0" t="s">
        <v>53</v>
      </c>
      <c r="AT3393" s="0" t="n">
        <v>181</v>
      </c>
      <c r="AU3393" s="0" t="n">
        <v>180</v>
      </c>
      <c r="AX3393" s="0" t="s">
        <v>836</v>
      </c>
      <c r="AY3393" s="0" t="s">
        <v>17711</v>
      </c>
    </row>
    <row r="3394" customFormat="false" ht="15" hidden="false" customHeight="false" outlineLevel="0" collapsed="false">
      <c r="A3394" s="0" t="s">
        <v>17712</v>
      </c>
      <c r="B3394" s="0" t="s">
        <v>7898</v>
      </c>
      <c r="C3394" s="0" t="s">
        <v>17713</v>
      </c>
      <c r="E3394" s="1" t="s">
        <v>17713</v>
      </c>
      <c r="G3394" s="5" t="s">
        <v>17713</v>
      </c>
      <c r="H3394" s="5"/>
      <c r="I3394" s="5"/>
      <c r="J3394" s="5"/>
      <c r="K3394" s="5"/>
      <c r="L3394" s="5"/>
      <c r="M3394" s="5"/>
      <c r="N3394" s="5"/>
      <c r="O3394" s="0" t="s">
        <v>17713</v>
      </c>
      <c r="P3394" s="0" t="s">
        <v>17714</v>
      </c>
      <c r="Q3394" s="0" t="s">
        <v>51</v>
      </c>
      <c r="R3394" s="0" t="s">
        <v>52</v>
      </c>
      <c r="S3394" s="0" t="n">
        <v>39.807</v>
      </c>
      <c r="T3394" s="0" t="n">
        <v>2120</v>
      </c>
      <c r="U3394" s="0" t="n">
        <v>2120</v>
      </c>
      <c r="V3394" s="0" t="n">
        <v>2042</v>
      </c>
      <c r="W3394" s="0" t="s">
        <v>17715</v>
      </c>
      <c r="X3394" s="0" t="n">
        <v>996</v>
      </c>
      <c r="Y3394" s="0" t="s">
        <v>53</v>
      </c>
      <c r="Z3394" s="0" t="n">
        <v>2120</v>
      </c>
      <c r="AA3394" s="0" t="s">
        <v>54</v>
      </c>
      <c r="AB3394" s="0" t="s">
        <v>54</v>
      </c>
      <c r="AC3394" s="0" t="n">
        <v>68</v>
      </c>
      <c r="AD3394" s="0" t="s">
        <v>17716</v>
      </c>
      <c r="AG3394" s="6" t="n">
        <v>42735</v>
      </c>
      <c r="AH3394" s="0" t="n">
        <v>3.719</v>
      </c>
      <c r="AI3394" s="0" t="n">
        <v>3.92</v>
      </c>
      <c r="AJ3394" s="6" t="n">
        <v>42735</v>
      </c>
      <c r="AK3394" s="0" t="n">
        <v>68</v>
      </c>
      <c r="AL3394" s="6" t="n">
        <v>42735</v>
      </c>
      <c r="AM3394" s="0" t="n">
        <v>90.482</v>
      </c>
      <c r="AN3394" s="0" t="n">
        <v>95.377</v>
      </c>
      <c r="AO3394" s="0" t="n">
        <v>161.366</v>
      </c>
      <c r="AP3394" s="0" t="n">
        <v>180.302</v>
      </c>
      <c r="AQ3394" s="0" t="s">
        <v>831</v>
      </c>
      <c r="AR3394" s="0" t="s">
        <v>58</v>
      </c>
      <c r="AS3394" s="0" t="s">
        <v>53</v>
      </c>
      <c r="AT3394" s="0" t="n">
        <v>695</v>
      </c>
      <c r="AU3394" s="0" t="n">
        <v>716</v>
      </c>
      <c r="AV3394" s="0" t="s">
        <v>836</v>
      </c>
      <c r="AX3394" s="0" t="s">
        <v>836</v>
      </c>
    </row>
    <row r="3395" customFormat="false" ht="15" hidden="false" customHeight="false" outlineLevel="0" collapsed="false">
      <c r="A3395" s="0" t="s">
        <v>17717</v>
      </c>
      <c r="B3395" s="0" t="s">
        <v>7898</v>
      </c>
      <c r="C3395" s="0" t="s">
        <v>17718</v>
      </c>
      <c r="E3395" s="1" t="s">
        <v>17718</v>
      </c>
      <c r="G3395" s="5" t="s">
        <v>17718</v>
      </c>
      <c r="H3395" s="5"/>
      <c r="I3395" s="5"/>
      <c r="J3395" s="5"/>
      <c r="K3395" s="5"/>
      <c r="L3395" s="5"/>
      <c r="M3395" s="5"/>
      <c r="N3395" s="5"/>
      <c r="O3395" s="0" t="s">
        <v>17718</v>
      </c>
      <c r="P3395" s="0" t="s">
        <v>17719</v>
      </c>
      <c r="Q3395" s="0" t="s">
        <v>51</v>
      </c>
      <c r="R3395" s="0" t="s">
        <v>52</v>
      </c>
      <c r="S3395" s="0" t="n">
        <v>173</v>
      </c>
      <c r="T3395" s="0" t="n">
        <v>910</v>
      </c>
      <c r="U3395" s="0" t="n">
        <v>910</v>
      </c>
      <c r="V3395" s="0" t="n">
        <v>910</v>
      </c>
      <c r="W3395" s="0" t="s">
        <v>17720</v>
      </c>
      <c r="X3395" s="0" t="n">
        <v>78</v>
      </c>
      <c r="Y3395" s="0" t="s">
        <v>53</v>
      </c>
      <c r="Z3395" s="0" t="n">
        <v>910</v>
      </c>
      <c r="AA3395" s="0" t="s">
        <v>54</v>
      </c>
      <c r="AB3395" s="0" t="s">
        <v>54</v>
      </c>
      <c r="AC3395" s="0" t="n">
        <v>335</v>
      </c>
      <c r="AD3395" s="0" t="s">
        <v>15558</v>
      </c>
      <c r="AG3395" s="6" t="n">
        <v>42735</v>
      </c>
      <c r="AH3395" s="0" t="n">
        <v>-62</v>
      </c>
      <c r="AI3395" s="0" t="n">
        <v>-65</v>
      </c>
      <c r="AJ3395" s="6" t="n">
        <v>42735</v>
      </c>
      <c r="AK3395" s="0" t="n">
        <v>335</v>
      </c>
      <c r="AL3395" s="6" t="n">
        <v>42735</v>
      </c>
      <c r="AM3395" s="0" t="n">
        <v>297</v>
      </c>
      <c r="AN3395" s="0" t="n">
        <v>313</v>
      </c>
      <c r="AO3395" s="0" t="n">
        <v>45</v>
      </c>
      <c r="AP3395" s="0" t="n">
        <v>50</v>
      </c>
      <c r="AQ3395" s="0" t="s">
        <v>831</v>
      </c>
      <c r="AR3395" s="0" t="s">
        <v>58</v>
      </c>
      <c r="AS3395" s="0" t="s">
        <v>53</v>
      </c>
      <c r="AT3395" s="0" t="n">
        <v>55</v>
      </c>
      <c r="AU3395" s="0" t="n">
        <v>54</v>
      </c>
      <c r="AV3395" s="0" t="s">
        <v>1071</v>
      </c>
      <c r="AX3395" s="0" t="s">
        <v>836</v>
      </c>
    </row>
    <row r="3396" customFormat="false" ht="15" hidden="false" customHeight="false" outlineLevel="0" collapsed="false">
      <c r="A3396" s="0" t="s">
        <v>17721</v>
      </c>
      <c r="B3396" s="0" t="s">
        <v>7898</v>
      </c>
      <c r="C3396" s="0" t="s">
        <v>17722</v>
      </c>
      <c r="E3396" s="1" t="s">
        <v>17722</v>
      </c>
      <c r="G3396" s="5" t="s">
        <v>17722</v>
      </c>
      <c r="H3396" s="5"/>
      <c r="I3396" s="5"/>
      <c r="J3396" s="5"/>
      <c r="K3396" s="5"/>
      <c r="L3396" s="5"/>
      <c r="M3396" s="5"/>
      <c r="N3396" s="5"/>
      <c r="O3396" s="0" t="s">
        <v>17722</v>
      </c>
      <c r="P3396" s="0" t="s">
        <v>17723</v>
      </c>
      <c r="Q3396" s="0" t="s">
        <v>51</v>
      </c>
      <c r="R3396" s="0" t="s">
        <v>52</v>
      </c>
      <c r="S3396" s="0" t="n">
        <v>8</v>
      </c>
      <c r="T3396" s="0" t="n">
        <v>2120</v>
      </c>
      <c r="U3396" s="0" t="n">
        <v>2120</v>
      </c>
      <c r="V3396" s="0" t="n">
        <v>7211</v>
      </c>
      <c r="W3396" s="0" t="s">
        <v>17724</v>
      </c>
      <c r="X3396" s="0" t="n">
        <v>4</v>
      </c>
      <c r="Y3396" s="0" t="s">
        <v>1154</v>
      </c>
      <c r="Z3396" s="0" t="n">
        <v>2120</v>
      </c>
      <c r="AA3396" s="0" t="s">
        <v>54</v>
      </c>
      <c r="AB3396" s="0" t="s">
        <v>54</v>
      </c>
      <c r="AD3396" s="0" t="s">
        <v>17725</v>
      </c>
      <c r="AG3396" s="6" t="n">
        <v>42735</v>
      </c>
      <c r="AH3396" s="0" t="n">
        <v>-1</v>
      </c>
      <c r="AI3396" s="0" t="n">
        <v>-1</v>
      </c>
      <c r="AJ3396" s="6" t="n">
        <v>42735</v>
      </c>
      <c r="AK3396" s="0" t="s">
        <v>56</v>
      </c>
      <c r="AM3396" s="0" t="n">
        <v>11</v>
      </c>
      <c r="AN3396" s="0" t="n">
        <v>11</v>
      </c>
      <c r="AO3396" s="0" t="n">
        <v>11</v>
      </c>
      <c r="AP3396" s="0" t="n">
        <v>12</v>
      </c>
      <c r="AQ3396" s="0" t="s">
        <v>13210</v>
      </c>
      <c r="AR3396" s="0" t="s">
        <v>58</v>
      </c>
      <c r="AS3396" s="0" t="s">
        <v>1154</v>
      </c>
      <c r="AT3396" s="0" t="n">
        <v>3</v>
      </c>
      <c r="AU3396" s="0" t="n">
        <v>2</v>
      </c>
      <c r="AV3396" s="0" t="s">
        <v>17726</v>
      </c>
      <c r="AX3396" s="0" t="s">
        <v>836</v>
      </c>
    </row>
    <row r="3397" customFormat="false" ht="15" hidden="false" customHeight="false" outlineLevel="0" collapsed="false">
      <c r="A3397" s="0" t="s">
        <v>17727</v>
      </c>
      <c r="B3397" s="0" t="s">
        <v>7898</v>
      </c>
      <c r="C3397" s="0" t="s">
        <v>17728</v>
      </c>
      <c r="E3397" s="1" t="s">
        <v>17728</v>
      </c>
      <c r="G3397" s="5" t="s">
        <v>17728</v>
      </c>
      <c r="H3397" s="5"/>
      <c r="I3397" s="5"/>
      <c r="J3397" s="5"/>
      <c r="K3397" s="5"/>
      <c r="L3397" s="5"/>
      <c r="M3397" s="5"/>
      <c r="N3397" s="5"/>
      <c r="O3397" s="0" t="s">
        <v>17729</v>
      </c>
      <c r="P3397" s="0" t="s">
        <v>17730</v>
      </c>
      <c r="Q3397" s="0" t="s">
        <v>51</v>
      </c>
      <c r="R3397" s="0" t="s">
        <v>52</v>
      </c>
      <c r="S3397" s="0" t="n">
        <v>380</v>
      </c>
      <c r="T3397" s="0" t="n">
        <v>2120</v>
      </c>
      <c r="U3397" s="0" t="n">
        <v>2120</v>
      </c>
      <c r="V3397" s="0" t="n">
        <v>3250</v>
      </c>
      <c r="X3397" s="0" t="n">
        <v>32</v>
      </c>
      <c r="Y3397" s="0" t="s">
        <v>67</v>
      </c>
      <c r="AA3397" s="0" t="s">
        <v>17731</v>
      </c>
      <c r="AB3397" s="0" t="s">
        <v>56</v>
      </c>
      <c r="AD3397" s="0" t="s">
        <v>17732</v>
      </c>
      <c r="AG3397" s="6" t="n">
        <v>42521</v>
      </c>
      <c r="AH3397" s="0" t="n">
        <v>-38</v>
      </c>
      <c r="AI3397" s="0" t="n">
        <v>-42</v>
      </c>
      <c r="AJ3397" s="6" t="n">
        <v>42521</v>
      </c>
      <c r="AK3397" s="0" t="s">
        <v>56</v>
      </c>
      <c r="AM3397" s="0" t="n">
        <v>1.531</v>
      </c>
      <c r="AN3397" s="0" t="n">
        <v>1.708</v>
      </c>
      <c r="AO3397" s="0" t="n">
        <v>1.308</v>
      </c>
      <c r="AP3397" s="0" t="n">
        <v>1.89</v>
      </c>
      <c r="AQ3397" s="0" t="s">
        <v>189</v>
      </c>
      <c r="AR3397" s="0" t="s">
        <v>189</v>
      </c>
      <c r="AS3397" s="0" t="s">
        <v>67</v>
      </c>
      <c r="AT3397" s="0" t="n">
        <v>24</v>
      </c>
      <c r="AU3397" s="0" t="n">
        <v>21</v>
      </c>
      <c r="AX3397" s="0" t="s">
        <v>836</v>
      </c>
    </row>
    <row r="3398" customFormat="false" ht="15" hidden="false" customHeight="false" outlineLevel="0" collapsed="false">
      <c r="A3398" s="0" t="s">
        <v>17733</v>
      </c>
      <c r="B3398" s="0" t="s">
        <v>7898</v>
      </c>
      <c r="C3398" s="0" t="s">
        <v>17734</v>
      </c>
      <c r="E3398" s="1" t="s">
        <v>17734</v>
      </c>
      <c r="G3398" s="5" t="s">
        <v>17734</v>
      </c>
      <c r="H3398" s="5"/>
      <c r="I3398" s="5"/>
      <c r="J3398" s="5"/>
      <c r="K3398" s="5"/>
      <c r="L3398" s="5"/>
      <c r="M3398" s="5"/>
      <c r="N3398" s="5"/>
      <c r="O3398" s="0" t="s">
        <v>17735</v>
      </c>
      <c r="P3398" s="0" t="s">
        <v>17736</v>
      </c>
      <c r="Q3398" s="0" t="s">
        <v>51</v>
      </c>
      <c r="R3398" s="0" t="s">
        <v>119</v>
      </c>
      <c r="S3398" s="0" t="n">
        <v>59</v>
      </c>
      <c r="T3398" s="0" t="n">
        <v>2611</v>
      </c>
      <c r="U3398" s="0" t="n">
        <v>2611</v>
      </c>
      <c r="V3398" s="0" t="n">
        <v>2630</v>
      </c>
      <c r="X3398" s="0" t="n">
        <v>5</v>
      </c>
      <c r="Y3398" s="0" t="s">
        <v>67</v>
      </c>
      <c r="Z3398" s="0" t="n">
        <v>2670</v>
      </c>
      <c r="AA3398" s="0" t="s">
        <v>1178</v>
      </c>
      <c r="AB3398" s="0" t="s">
        <v>56</v>
      </c>
      <c r="AC3398" s="0" t="n">
        <v>8.927</v>
      </c>
      <c r="AD3398" s="0" t="s">
        <v>17737</v>
      </c>
      <c r="AG3398" s="6" t="n">
        <v>42369</v>
      </c>
      <c r="AH3398" s="0" t="n">
        <v>-22</v>
      </c>
      <c r="AI3398" s="0" t="n">
        <v>-23</v>
      </c>
      <c r="AJ3398" s="6" t="n">
        <v>42369</v>
      </c>
      <c r="AK3398" s="0" t="n">
        <v>258</v>
      </c>
      <c r="AL3398" s="6" t="n">
        <v>42369</v>
      </c>
      <c r="AM3398" s="0" t="n">
        <v>29</v>
      </c>
      <c r="AN3398" s="0" t="n">
        <v>32</v>
      </c>
      <c r="AO3398" s="0" t="n">
        <v>70</v>
      </c>
      <c r="AP3398" s="0" t="n">
        <v>76</v>
      </c>
      <c r="AQ3398" s="0" t="s">
        <v>189</v>
      </c>
      <c r="AR3398" s="0" t="s">
        <v>189</v>
      </c>
      <c r="AS3398" s="0" t="s">
        <v>67</v>
      </c>
      <c r="AT3398" s="0" t="n">
        <v>61</v>
      </c>
      <c r="AU3398" s="0" t="n">
        <v>3</v>
      </c>
      <c r="AW3398" s="0" t="s">
        <v>17738</v>
      </c>
      <c r="AX3398" s="0" t="s">
        <v>836</v>
      </c>
    </row>
    <row r="3399" customFormat="false" ht="15" hidden="false" customHeight="false" outlineLevel="0" collapsed="false">
      <c r="A3399" s="0" t="s">
        <v>17739</v>
      </c>
      <c r="B3399" s="0" t="s">
        <v>7898</v>
      </c>
      <c r="C3399" s="0" t="s">
        <v>17740</v>
      </c>
      <c r="E3399" s="1" t="s">
        <v>17740</v>
      </c>
      <c r="G3399" s="5" t="s">
        <v>17740</v>
      </c>
      <c r="H3399" s="5"/>
      <c r="I3399" s="5"/>
      <c r="J3399" s="5"/>
      <c r="K3399" s="5"/>
      <c r="L3399" s="5"/>
      <c r="M3399" s="5"/>
      <c r="N3399" s="5"/>
      <c r="O3399" s="0" t="s">
        <v>17740</v>
      </c>
      <c r="P3399" s="0" t="s">
        <v>17741</v>
      </c>
      <c r="Q3399" s="0" t="s">
        <v>51</v>
      </c>
      <c r="R3399" s="0" t="s">
        <v>52</v>
      </c>
      <c r="S3399" s="0" t="n">
        <v>39.302</v>
      </c>
      <c r="T3399" s="0" t="n">
        <v>2932</v>
      </c>
      <c r="U3399" s="0" t="n">
        <v>2932</v>
      </c>
      <c r="V3399" s="0" t="n">
        <v>2014</v>
      </c>
      <c r="W3399" s="0" t="s">
        <v>17742</v>
      </c>
      <c r="X3399" s="0" t="n">
        <v>1</v>
      </c>
      <c r="Y3399" s="0" t="s">
        <v>53</v>
      </c>
      <c r="Z3399" s="0" t="n">
        <v>2932</v>
      </c>
      <c r="AA3399" s="0" t="s">
        <v>54</v>
      </c>
      <c r="AB3399" s="0" t="s">
        <v>54</v>
      </c>
      <c r="AC3399" s="0" t="n">
        <v>131</v>
      </c>
      <c r="AD3399" s="0" t="s">
        <v>17743</v>
      </c>
      <c r="AG3399" s="6" t="n">
        <v>42735</v>
      </c>
      <c r="AH3399" s="0" t="n">
        <v>4.562</v>
      </c>
      <c r="AI3399" s="0" t="n">
        <v>4.809</v>
      </c>
      <c r="AJ3399" s="6" t="n">
        <v>42735</v>
      </c>
      <c r="AK3399" s="0" t="n">
        <v>131</v>
      </c>
      <c r="AL3399" s="6" t="n">
        <v>42735</v>
      </c>
      <c r="AM3399" s="0" t="n">
        <v>51.367</v>
      </c>
      <c r="AN3399" s="0" t="n">
        <v>54.146</v>
      </c>
      <c r="AO3399" s="0" t="n">
        <v>91.602</v>
      </c>
      <c r="AP3399" s="0" t="n">
        <v>102.352</v>
      </c>
      <c r="AQ3399" s="0" t="s">
        <v>831</v>
      </c>
      <c r="AR3399" s="0" t="s">
        <v>58</v>
      </c>
      <c r="AS3399" s="0" t="s">
        <v>53</v>
      </c>
      <c r="AT3399" s="0" t="n">
        <v>918</v>
      </c>
      <c r="AU3399" s="0" t="n">
        <v>971</v>
      </c>
      <c r="AV3399" s="0" t="s">
        <v>1071</v>
      </c>
      <c r="AW3399" s="0" t="s">
        <v>1071</v>
      </c>
      <c r="AX3399" s="0" t="s">
        <v>836</v>
      </c>
      <c r="AY3399" s="0" t="s">
        <v>17744</v>
      </c>
    </row>
    <row r="3400" customFormat="false" ht="15" hidden="false" customHeight="false" outlineLevel="0" collapsed="false">
      <c r="A3400" s="0" t="s">
        <v>17745</v>
      </c>
      <c r="B3400" s="0" t="s">
        <v>7898</v>
      </c>
      <c r="C3400" s="0" t="s">
        <v>17746</v>
      </c>
      <c r="E3400" s="1" t="s">
        <v>17746</v>
      </c>
      <c r="G3400" s="5" t="s">
        <v>17746</v>
      </c>
      <c r="H3400" s="5"/>
      <c r="I3400" s="5"/>
      <c r="J3400" s="5"/>
      <c r="K3400" s="5"/>
      <c r="L3400" s="5"/>
      <c r="M3400" s="5"/>
      <c r="N3400" s="5"/>
      <c r="O3400" s="0" t="s">
        <v>17746</v>
      </c>
      <c r="P3400" s="0" t="s">
        <v>17747</v>
      </c>
      <c r="Q3400" s="0" t="s">
        <v>51</v>
      </c>
      <c r="R3400" s="0" t="s">
        <v>52</v>
      </c>
      <c r="S3400" s="0" t="n">
        <v>30</v>
      </c>
      <c r="T3400" s="0" t="n">
        <v>2120</v>
      </c>
      <c r="U3400" s="0" t="n">
        <v>2120</v>
      </c>
      <c r="X3400" s="0" t="n">
        <v>308</v>
      </c>
      <c r="Y3400" s="0" t="s">
        <v>53</v>
      </c>
      <c r="Z3400" s="0" t="n">
        <v>2120</v>
      </c>
      <c r="AA3400" s="0" t="s">
        <v>54</v>
      </c>
      <c r="AB3400" s="0" t="s">
        <v>54</v>
      </c>
      <c r="AC3400" s="0" t="n">
        <v>7.5</v>
      </c>
      <c r="AD3400" s="0" t="s">
        <v>17748</v>
      </c>
      <c r="AE3400" s="0" t="s">
        <v>17749</v>
      </c>
      <c r="AF3400" s="0" t="s">
        <v>56</v>
      </c>
      <c r="AG3400" s="0" t="s">
        <v>56</v>
      </c>
      <c r="AI3400" s="0" t="n">
        <v>7.5</v>
      </c>
      <c r="AJ3400" s="0" t="n">
        <v>2017</v>
      </c>
      <c r="AK3400" s="0" t="s">
        <v>56</v>
      </c>
      <c r="AL3400" s="0" t="s">
        <v>56</v>
      </c>
      <c r="AM3400" s="0" t="n">
        <v>93.537</v>
      </c>
      <c r="AN3400" s="0" t="n">
        <v>104.513</v>
      </c>
      <c r="AO3400" s="0" t="s">
        <v>674</v>
      </c>
      <c r="AP3400" s="0" t="s">
        <v>58</v>
      </c>
      <c r="AQ3400" s="0" t="s">
        <v>53</v>
      </c>
      <c r="AR3400" s="0" t="n">
        <v>131</v>
      </c>
      <c r="AS3400" s="0" t="n">
        <v>161</v>
      </c>
      <c r="AT3400" s="0" t="s">
        <v>17726</v>
      </c>
      <c r="AV3400" s="0" t="s">
        <v>836</v>
      </c>
    </row>
    <row r="3401" customFormat="false" ht="15" hidden="false" customHeight="false" outlineLevel="0" collapsed="false">
      <c r="A3401" s="0" t="s">
        <v>17750</v>
      </c>
      <c r="B3401" s="0" t="s">
        <v>7898</v>
      </c>
      <c r="C3401" s="0" t="s">
        <v>17751</v>
      </c>
      <c r="E3401" s="1" t="s">
        <v>17751</v>
      </c>
      <c r="G3401" s="5" t="s">
        <v>17751</v>
      </c>
      <c r="H3401" s="5"/>
      <c r="I3401" s="5"/>
      <c r="J3401" s="5"/>
      <c r="K3401" s="5"/>
      <c r="L3401" s="5"/>
      <c r="M3401" s="5"/>
      <c r="N3401" s="5"/>
      <c r="O3401" s="0" t="s">
        <v>17752</v>
      </c>
      <c r="P3401" s="0" t="s">
        <v>17753</v>
      </c>
      <c r="Q3401" s="0" t="s">
        <v>51</v>
      </c>
      <c r="R3401" s="0" t="s">
        <v>52</v>
      </c>
      <c r="S3401" s="0" t="n">
        <v>1.385</v>
      </c>
      <c r="T3401" s="0" t="n">
        <v>2932</v>
      </c>
      <c r="U3401" s="0" t="n">
        <v>2932</v>
      </c>
      <c r="V3401" s="0" t="n">
        <v>2790</v>
      </c>
      <c r="W3401" s="0" t="s">
        <v>17754</v>
      </c>
      <c r="X3401" s="0" t="n">
        <v>15</v>
      </c>
      <c r="Y3401" s="0" t="s">
        <v>67</v>
      </c>
      <c r="AA3401" s="0" t="s">
        <v>1178</v>
      </c>
      <c r="AB3401" s="0" t="s">
        <v>56</v>
      </c>
      <c r="AD3401" s="0" t="s">
        <v>17755</v>
      </c>
      <c r="AG3401" s="6" t="n">
        <v>35976</v>
      </c>
      <c r="AH3401" s="0" t="n">
        <v>-324</v>
      </c>
      <c r="AI3401" s="0" t="n">
        <v>-369</v>
      </c>
      <c r="AJ3401" s="6" t="n">
        <v>35976</v>
      </c>
      <c r="AK3401" s="0" t="n">
        <v>16.3</v>
      </c>
      <c r="AL3401" s="6" t="n">
        <v>35976</v>
      </c>
      <c r="AM3401" s="0" t="n">
        <v>1.449</v>
      </c>
      <c r="AN3401" s="0" t="n">
        <v>1.65</v>
      </c>
      <c r="AO3401" s="0" t="n">
        <v>0</v>
      </c>
      <c r="AP3401" s="0" t="n">
        <v>0</v>
      </c>
      <c r="AQ3401" s="0" t="s">
        <v>189</v>
      </c>
      <c r="AR3401" s="0" t="s">
        <v>189</v>
      </c>
      <c r="AS3401" s="0" t="s">
        <v>67</v>
      </c>
      <c r="AT3401" s="0" t="n">
        <v>6</v>
      </c>
      <c r="AU3401" s="0" t="n">
        <v>6</v>
      </c>
      <c r="AX3401" s="0" t="s">
        <v>836</v>
      </c>
      <c r="AY3401" s="0" t="s">
        <v>17756</v>
      </c>
    </row>
    <row r="3402" customFormat="false" ht="15" hidden="false" customHeight="false" outlineLevel="0" collapsed="false">
      <c r="A3402" s="0" t="s">
        <v>17757</v>
      </c>
      <c r="B3402" s="0" t="s">
        <v>7898</v>
      </c>
      <c r="C3402" s="0" t="s">
        <v>17758</v>
      </c>
      <c r="E3402" s="1" t="s">
        <v>17758</v>
      </c>
      <c r="G3402" s="5" t="s">
        <v>17758</v>
      </c>
      <c r="H3402" s="5" t="s">
        <v>17759</v>
      </c>
      <c r="I3402" s="5"/>
      <c r="J3402" s="5"/>
      <c r="K3402" s="5"/>
      <c r="L3402" s="5"/>
      <c r="M3402" s="5"/>
      <c r="N3402" s="5"/>
      <c r="O3402" s="0" t="s">
        <v>17758</v>
      </c>
      <c r="P3402" s="0" t="s">
        <v>17760</v>
      </c>
      <c r="Q3402" s="0" t="s">
        <v>51</v>
      </c>
      <c r="R3402" s="0" t="s">
        <v>539</v>
      </c>
      <c r="S3402" s="0" t="n">
        <v>0</v>
      </c>
      <c r="T3402" s="0" t="n">
        <v>2611</v>
      </c>
      <c r="U3402" s="0" t="n">
        <v>2611</v>
      </c>
      <c r="V3402" s="0" t="n">
        <v>4652</v>
      </c>
      <c r="X3402" s="0" t="n">
        <v>1</v>
      </c>
      <c r="Y3402" s="0" t="s">
        <v>128</v>
      </c>
      <c r="Z3402" s="0" t="n">
        <v>2611</v>
      </c>
      <c r="AA3402" s="0" t="s">
        <v>54</v>
      </c>
      <c r="AB3402" s="0" t="s">
        <v>54</v>
      </c>
      <c r="AC3402" s="0" t="n">
        <v>1</v>
      </c>
      <c r="AD3402" s="0" t="s">
        <v>17761</v>
      </c>
      <c r="AE3402" s="0" t="s">
        <v>17762</v>
      </c>
      <c r="AF3402" s="0" t="s">
        <v>56</v>
      </c>
      <c r="AG3402" s="0" t="s">
        <v>56</v>
      </c>
      <c r="AI3402" s="0" t="n">
        <v>1</v>
      </c>
      <c r="AJ3402" s="0" t="n">
        <v>2016</v>
      </c>
      <c r="AK3402" s="0" t="s">
        <v>56</v>
      </c>
      <c r="AL3402" s="0" t="s">
        <v>56</v>
      </c>
      <c r="AM3402" s="0" t="s">
        <v>56</v>
      </c>
      <c r="AN3402" s="0" t="s">
        <v>56</v>
      </c>
      <c r="AO3402" s="0" t="s">
        <v>70</v>
      </c>
      <c r="AP3402" s="0" t="s">
        <v>70</v>
      </c>
      <c r="AQ3402" s="0" t="s">
        <v>128</v>
      </c>
      <c r="AR3402" s="0" t="n">
        <v>2</v>
      </c>
      <c r="AS3402" s="0" t="n">
        <v>1</v>
      </c>
    </row>
    <row r="3403" customFormat="false" ht="15" hidden="false" customHeight="false" outlineLevel="0" collapsed="false">
      <c r="A3403" s="0" t="s">
        <v>17763</v>
      </c>
      <c r="B3403" s="0" t="s">
        <v>7898</v>
      </c>
      <c r="C3403" s="0" t="s">
        <v>17764</v>
      </c>
      <c r="E3403" s="1" t="s">
        <v>17764</v>
      </c>
      <c r="G3403" s="5" t="s">
        <v>17764</v>
      </c>
      <c r="H3403" s="5"/>
      <c r="I3403" s="5"/>
      <c r="J3403" s="5"/>
      <c r="K3403" s="5"/>
      <c r="L3403" s="5"/>
      <c r="M3403" s="5"/>
      <c r="N3403" s="5"/>
      <c r="O3403" s="0" t="s">
        <v>17764</v>
      </c>
      <c r="P3403" s="0" t="s">
        <v>17765</v>
      </c>
      <c r="Q3403" s="0" t="s">
        <v>51</v>
      </c>
      <c r="R3403" s="0" t="s">
        <v>52</v>
      </c>
      <c r="S3403" s="0" t="n">
        <v>6.702</v>
      </c>
      <c r="T3403" s="0" t="n">
        <v>2319</v>
      </c>
      <c r="U3403" s="0" t="n">
        <v>2319</v>
      </c>
      <c r="W3403" s="0" t="s">
        <v>17766</v>
      </c>
      <c r="X3403" s="0" t="n">
        <v>471</v>
      </c>
      <c r="Y3403" s="0" t="s">
        <v>53</v>
      </c>
      <c r="Z3403" s="0" t="n">
        <v>2319</v>
      </c>
      <c r="AA3403" s="0" t="s">
        <v>54</v>
      </c>
      <c r="AB3403" s="0" t="s">
        <v>54</v>
      </c>
      <c r="AC3403" s="0" t="n">
        <v>27</v>
      </c>
      <c r="AD3403" s="0" t="s">
        <v>17767</v>
      </c>
      <c r="AG3403" s="6" t="n">
        <v>42735</v>
      </c>
      <c r="AH3403" s="0" t="n">
        <v>198</v>
      </c>
      <c r="AI3403" s="0" t="n">
        <v>209</v>
      </c>
      <c r="AJ3403" s="6" t="n">
        <v>42735</v>
      </c>
      <c r="AK3403" s="0" t="n">
        <v>27</v>
      </c>
      <c r="AL3403" s="6" t="n">
        <v>42735</v>
      </c>
      <c r="AM3403" s="0" t="n">
        <v>8.666</v>
      </c>
      <c r="AN3403" s="0" t="n">
        <v>9.135</v>
      </c>
      <c r="AO3403" s="0" t="n">
        <v>3.413</v>
      </c>
      <c r="AP3403" s="0" t="n">
        <v>3.814</v>
      </c>
      <c r="AQ3403" s="0" t="s">
        <v>831</v>
      </c>
      <c r="AR3403" s="0" t="s">
        <v>58</v>
      </c>
      <c r="AS3403" s="0" t="s">
        <v>53</v>
      </c>
      <c r="AT3403" s="0" t="n">
        <v>234</v>
      </c>
      <c r="AU3403" s="0" t="n">
        <v>233</v>
      </c>
      <c r="AX3403" s="0" t="s">
        <v>836</v>
      </c>
    </row>
    <row r="3404" customFormat="false" ht="15" hidden="false" customHeight="false" outlineLevel="0" collapsed="false">
      <c r="A3404" s="0" t="s">
        <v>17768</v>
      </c>
      <c r="B3404" s="0" t="s">
        <v>7898</v>
      </c>
      <c r="C3404" s="0" t="s">
        <v>17769</v>
      </c>
      <c r="E3404" s="1" t="s">
        <v>17769</v>
      </c>
      <c r="G3404" s="5" t="s">
        <v>17769</v>
      </c>
      <c r="H3404" s="5"/>
      <c r="I3404" s="5"/>
      <c r="J3404" s="5"/>
      <c r="K3404" s="5"/>
      <c r="L3404" s="5"/>
      <c r="M3404" s="5"/>
      <c r="N3404" s="5"/>
      <c r="O3404" s="0" t="s">
        <v>17769</v>
      </c>
      <c r="P3404" s="0" t="s">
        <v>17770</v>
      </c>
      <c r="Q3404" s="0" t="s">
        <v>51</v>
      </c>
      <c r="R3404" s="0" t="s">
        <v>52</v>
      </c>
      <c r="S3404" s="0" t="n">
        <v>6.286</v>
      </c>
      <c r="T3404" s="0" t="n">
        <v>2611</v>
      </c>
      <c r="U3404" s="0" t="n">
        <v>2611</v>
      </c>
      <c r="V3404" s="0" t="n">
        <v>2434</v>
      </c>
      <c r="X3404" s="0" t="n">
        <v>460</v>
      </c>
      <c r="Y3404" s="0" t="s">
        <v>53</v>
      </c>
      <c r="Z3404" s="0" t="n">
        <v>2611</v>
      </c>
      <c r="AA3404" s="0" t="s">
        <v>54</v>
      </c>
      <c r="AB3404" s="0" t="s">
        <v>54</v>
      </c>
      <c r="AC3404" s="0" t="n">
        <v>62</v>
      </c>
      <c r="AD3404" s="0" t="s">
        <v>17771</v>
      </c>
      <c r="AG3404" s="6" t="n">
        <v>42735</v>
      </c>
      <c r="AH3404" s="0" t="n">
        <v>781</v>
      </c>
      <c r="AI3404" s="0" t="n">
        <v>823</v>
      </c>
      <c r="AJ3404" s="6" t="n">
        <v>42735</v>
      </c>
      <c r="AK3404" s="0" t="n">
        <v>62</v>
      </c>
      <c r="AL3404" s="6" t="n">
        <v>42735</v>
      </c>
      <c r="AM3404" s="0" t="n">
        <v>8.063</v>
      </c>
      <c r="AN3404" s="0" t="n">
        <v>8.499</v>
      </c>
      <c r="AO3404" s="0" t="n">
        <v>20.448</v>
      </c>
      <c r="AP3404" s="0" t="n">
        <v>22.848</v>
      </c>
      <c r="AQ3404" s="0" t="s">
        <v>831</v>
      </c>
      <c r="AR3404" s="0" t="s">
        <v>58</v>
      </c>
      <c r="AS3404" s="0" t="s">
        <v>53</v>
      </c>
      <c r="AT3404" s="0" t="n">
        <v>268</v>
      </c>
      <c r="AU3404" s="0" t="n">
        <v>289</v>
      </c>
      <c r="AV3404" s="0" t="s">
        <v>17772</v>
      </c>
      <c r="AX3404" s="0" t="s">
        <v>836</v>
      </c>
      <c r="AY3404" s="0" t="s">
        <v>17773</v>
      </c>
    </row>
    <row r="3405" customFormat="false" ht="15" hidden="false" customHeight="false" outlineLevel="0" collapsed="false">
      <c r="A3405" s="0" t="s">
        <v>17774</v>
      </c>
      <c r="B3405" s="0" t="s">
        <v>7898</v>
      </c>
      <c r="C3405" s="0" t="s">
        <v>17775</v>
      </c>
      <c r="E3405" s="1" t="s">
        <v>17775</v>
      </c>
      <c r="G3405" s="5" t="s">
        <v>17775</v>
      </c>
      <c r="H3405" s="5"/>
      <c r="I3405" s="5"/>
      <c r="J3405" s="5"/>
      <c r="K3405" s="5"/>
      <c r="L3405" s="5"/>
      <c r="M3405" s="5"/>
      <c r="N3405" s="5"/>
      <c r="O3405" s="0" t="s">
        <v>17776</v>
      </c>
      <c r="P3405" s="0" t="s">
        <v>17777</v>
      </c>
      <c r="Q3405" s="0" t="s">
        <v>51</v>
      </c>
      <c r="R3405" s="0" t="s">
        <v>52</v>
      </c>
      <c r="S3405" s="0" t="n">
        <v>113</v>
      </c>
      <c r="T3405" s="0" t="n">
        <v>2120</v>
      </c>
      <c r="U3405" s="0" t="n">
        <v>2120</v>
      </c>
      <c r="V3405" s="0" t="n">
        <v>2120</v>
      </c>
      <c r="X3405" s="0" t="n">
        <v>27</v>
      </c>
      <c r="Y3405" s="0" t="s">
        <v>67</v>
      </c>
      <c r="AA3405" s="0" t="s">
        <v>120</v>
      </c>
      <c r="AB3405" s="0" t="s">
        <v>56</v>
      </c>
      <c r="AD3405" s="0" t="s">
        <v>6902</v>
      </c>
      <c r="AE3405" s="0" t="s">
        <v>17778</v>
      </c>
      <c r="AF3405" s="0" t="s">
        <v>56</v>
      </c>
      <c r="AG3405" s="0" t="s">
        <v>56</v>
      </c>
      <c r="AI3405" s="0" t="n">
        <v>375</v>
      </c>
      <c r="AJ3405" s="0" t="n">
        <v>2016</v>
      </c>
      <c r="AK3405" s="0" t="s">
        <v>56</v>
      </c>
      <c r="AL3405" s="0" t="s">
        <v>56</v>
      </c>
      <c r="AM3405" s="0" t="n">
        <v>4.405</v>
      </c>
      <c r="AN3405" s="0" t="n">
        <v>4.668</v>
      </c>
      <c r="AO3405" s="0" t="s">
        <v>189</v>
      </c>
      <c r="AP3405" s="0" t="s">
        <v>189</v>
      </c>
      <c r="AQ3405" s="0" t="s">
        <v>67</v>
      </c>
      <c r="AR3405" s="0" t="n">
        <v>24</v>
      </c>
      <c r="AS3405" s="0" t="n">
        <v>20</v>
      </c>
      <c r="AV3405" s="0" t="s">
        <v>836</v>
      </c>
    </row>
    <row r="3406" customFormat="false" ht="15" hidden="false" customHeight="false" outlineLevel="0" collapsed="false">
      <c r="A3406" s="0" t="s">
        <v>17779</v>
      </c>
      <c r="B3406" s="0" t="s">
        <v>7898</v>
      </c>
      <c r="C3406" s="0" t="s">
        <v>17780</v>
      </c>
      <c r="E3406" s="1" t="s">
        <v>17780</v>
      </c>
      <c r="G3406" s="5" t="s">
        <v>17780</v>
      </c>
      <c r="H3406" s="5"/>
      <c r="I3406" s="5"/>
      <c r="J3406" s="5"/>
      <c r="K3406" s="5"/>
      <c r="L3406" s="5"/>
      <c r="M3406" s="5"/>
      <c r="N3406" s="5"/>
      <c r="O3406" s="0" t="s">
        <v>16591</v>
      </c>
      <c r="P3406" s="0" t="s">
        <v>16592</v>
      </c>
      <c r="Q3406" s="0" t="s">
        <v>51</v>
      </c>
      <c r="R3406" s="0" t="s">
        <v>52</v>
      </c>
      <c r="S3406" s="0" t="n">
        <v>7.5</v>
      </c>
      <c r="T3406" s="0" t="n">
        <v>2016</v>
      </c>
      <c r="U3406" s="0" t="n">
        <v>2016</v>
      </c>
      <c r="V3406" s="0" t="n">
        <v>6420</v>
      </c>
      <c r="X3406" s="0" t="n">
        <v>222</v>
      </c>
      <c r="Y3406" s="0" t="s">
        <v>67</v>
      </c>
      <c r="AA3406" s="0" t="s">
        <v>120</v>
      </c>
      <c r="AB3406" s="0" t="s">
        <v>56</v>
      </c>
      <c r="AD3406" s="0" t="s">
        <v>16781</v>
      </c>
      <c r="AE3406" s="0" t="s">
        <v>17781</v>
      </c>
      <c r="AF3406" s="0" t="s">
        <v>56</v>
      </c>
      <c r="AG3406" s="0" t="s">
        <v>56</v>
      </c>
      <c r="AI3406" s="0" t="n">
        <v>375</v>
      </c>
      <c r="AJ3406" s="0" t="n">
        <v>2016</v>
      </c>
      <c r="AK3406" s="0" t="s">
        <v>56</v>
      </c>
      <c r="AL3406" s="0" t="s">
        <v>56</v>
      </c>
      <c r="AM3406" s="0" t="s">
        <v>56</v>
      </c>
      <c r="AN3406" s="0" t="s">
        <v>56</v>
      </c>
      <c r="AO3406" s="0" t="s">
        <v>70</v>
      </c>
      <c r="AP3406" s="0" t="s">
        <v>70</v>
      </c>
      <c r="AQ3406" s="0" t="s">
        <v>67</v>
      </c>
      <c r="AR3406" s="0" t="n">
        <v>1001</v>
      </c>
      <c r="AS3406" s="0" t="n">
        <v>3</v>
      </c>
      <c r="AV3406" s="0" t="s">
        <v>836</v>
      </c>
    </row>
    <row r="3407" customFormat="false" ht="15" hidden="false" customHeight="false" outlineLevel="0" collapsed="false">
      <c r="A3407" s="0" t="s">
        <v>17782</v>
      </c>
      <c r="B3407" s="0" t="s">
        <v>7898</v>
      </c>
      <c r="C3407" s="0" t="s">
        <v>17783</v>
      </c>
      <c r="E3407" s="1" t="s">
        <v>17783</v>
      </c>
      <c r="G3407" s="5" t="s">
        <v>17783</v>
      </c>
      <c r="H3407" s="5"/>
      <c r="I3407" s="5"/>
      <c r="J3407" s="5"/>
      <c r="K3407" s="5"/>
      <c r="L3407" s="5"/>
      <c r="M3407" s="5"/>
      <c r="N3407" s="5"/>
      <c r="O3407" s="0" t="s">
        <v>17783</v>
      </c>
      <c r="P3407" s="0" t="s">
        <v>17784</v>
      </c>
      <c r="Q3407" s="0" t="s">
        <v>51</v>
      </c>
      <c r="R3407" s="0" t="s">
        <v>52</v>
      </c>
      <c r="S3407" s="0" t="n">
        <v>651</v>
      </c>
      <c r="T3407" s="0" t="n">
        <v>5829</v>
      </c>
      <c r="U3407" s="0" t="n">
        <v>5829</v>
      </c>
      <c r="V3407" s="0" t="n">
        <v>6201</v>
      </c>
      <c r="X3407" s="0" t="n">
        <v>42</v>
      </c>
      <c r="Y3407" s="0" t="s">
        <v>53</v>
      </c>
      <c r="Z3407" s="0" t="n">
        <v>5829</v>
      </c>
      <c r="AA3407" s="0" t="s">
        <v>54</v>
      </c>
      <c r="AB3407" s="0" t="s">
        <v>54</v>
      </c>
      <c r="AC3407" s="0" t="n">
        <v>2.656</v>
      </c>
      <c r="AD3407" s="0" t="s">
        <v>17785</v>
      </c>
      <c r="AG3407" s="6" t="n">
        <v>42825</v>
      </c>
      <c r="AH3407" s="0" t="n">
        <v>1</v>
      </c>
      <c r="AI3407" s="0" t="n">
        <v>1</v>
      </c>
      <c r="AJ3407" s="6" t="n">
        <v>42825</v>
      </c>
      <c r="AK3407" s="0" t="n">
        <v>2.656</v>
      </c>
      <c r="AL3407" s="6" t="n">
        <v>42825</v>
      </c>
      <c r="AM3407" s="0" t="n">
        <v>751</v>
      </c>
      <c r="AN3407" s="0" t="n">
        <v>803</v>
      </c>
      <c r="AO3407" s="0" t="n">
        <v>2.353</v>
      </c>
      <c r="AP3407" s="0" t="n">
        <v>2.629</v>
      </c>
      <c r="AQ3407" s="0" t="s">
        <v>674</v>
      </c>
      <c r="AR3407" s="0" t="s">
        <v>58</v>
      </c>
      <c r="AS3407" s="0" t="s">
        <v>53</v>
      </c>
      <c r="AT3407" s="0" t="n">
        <v>29</v>
      </c>
      <c r="AU3407" s="0" t="n">
        <v>29</v>
      </c>
      <c r="AX3407" s="0" t="s">
        <v>836</v>
      </c>
    </row>
    <row r="3408" customFormat="false" ht="15" hidden="false" customHeight="false" outlineLevel="0" collapsed="false">
      <c r="A3408" s="0" t="s">
        <v>17786</v>
      </c>
      <c r="B3408" s="0" t="s">
        <v>7898</v>
      </c>
      <c r="C3408" s="0" t="s">
        <v>17787</v>
      </c>
      <c r="E3408" s="1" t="s">
        <v>17787</v>
      </c>
      <c r="G3408" s="5" t="s">
        <v>17787</v>
      </c>
      <c r="H3408" s="5" t="s">
        <v>17788</v>
      </c>
      <c r="I3408" s="5"/>
      <c r="J3408" s="5"/>
      <c r="K3408" s="5"/>
      <c r="L3408" s="5"/>
      <c r="M3408" s="5"/>
      <c r="N3408" s="5"/>
      <c r="O3408" s="0" t="s">
        <v>17787</v>
      </c>
      <c r="P3408" s="0" t="s">
        <v>17789</v>
      </c>
      <c r="Q3408" s="0" t="s">
        <v>51</v>
      </c>
      <c r="R3408" s="0" t="s">
        <v>52</v>
      </c>
      <c r="S3408" s="0" t="n">
        <v>7.5</v>
      </c>
      <c r="T3408" s="0" t="n">
        <v>1061</v>
      </c>
      <c r="U3408" s="0" t="n">
        <v>1061</v>
      </c>
      <c r="V3408" s="0" t="n">
        <v>111</v>
      </c>
      <c r="X3408" s="0" t="n">
        <v>230</v>
      </c>
      <c r="Y3408" s="0" t="s">
        <v>53</v>
      </c>
      <c r="Z3408" s="0" t="n">
        <v>1061</v>
      </c>
      <c r="AA3408" s="0" t="s">
        <v>54</v>
      </c>
      <c r="AB3408" s="0" t="s">
        <v>54</v>
      </c>
      <c r="AC3408" s="0" t="n">
        <v>17.5</v>
      </c>
      <c r="AD3408" s="0" t="s">
        <v>17790</v>
      </c>
      <c r="AE3408" s="0" t="s">
        <v>17791</v>
      </c>
      <c r="AF3408" s="0" t="s">
        <v>56</v>
      </c>
      <c r="AG3408" s="0" t="s">
        <v>56</v>
      </c>
      <c r="AI3408" s="0" t="n">
        <v>17.5</v>
      </c>
      <c r="AJ3408" s="0" t="n">
        <v>2017</v>
      </c>
      <c r="AK3408" s="0" t="s">
        <v>56</v>
      </c>
      <c r="AL3408" s="0" t="s">
        <v>56</v>
      </c>
      <c r="AM3408" s="0" t="n">
        <v>7.591</v>
      </c>
      <c r="AN3408" s="0" t="n">
        <v>8.482</v>
      </c>
      <c r="AO3408" s="0" t="s">
        <v>831</v>
      </c>
      <c r="AP3408" s="0" t="s">
        <v>58</v>
      </c>
      <c r="AQ3408" s="0" t="s">
        <v>53</v>
      </c>
      <c r="AR3408" s="0" t="n">
        <v>143</v>
      </c>
      <c r="AS3408" s="0" t="n">
        <v>142</v>
      </c>
      <c r="AV3408" s="0" t="s">
        <v>836</v>
      </c>
      <c r="AW3408" s="0" t="s">
        <v>17792</v>
      </c>
    </row>
    <row r="3409" customFormat="false" ht="15" hidden="false" customHeight="false" outlineLevel="0" collapsed="false">
      <c r="A3409" s="0" t="s">
        <v>17793</v>
      </c>
      <c r="B3409" s="0" t="s">
        <v>7898</v>
      </c>
      <c r="C3409" s="0" t="s">
        <v>17794</v>
      </c>
      <c r="E3409" s="1" t="s">
        <v>17794</v>
      </c>
      <c r="G3409" s="5" t="s">
        <v>17794</v>
      </c>
      <c r="H3409" s="5" t="s">
        <v>17795</v>
      </c>
      <c r="I3409" s="5"/>
      <c r="J3409" s="5"/>
      <c r="K3409" s="5"/>
      <c r="L3409" s="5"/>
      <c r="M3409" s="5"/>
      <c r="N3409" s="5"/>
      <c r="O3409" s="0" t="s">
        <v>17794</v>
      </c>
      <c r="P3409" s="0" t="s">
        <v>17796</v>
      </c>
      <c r="Q3409" s="0" t="s">
        <v>51</v>
      </c>
      <c r="R3409" s="0" t="s">
        <v>52</v>
      </c>
      <c r="S3409" s="0" t="n">
        <v>233</v>
      </c>
      <c r="T3409" s="0" t="n">
        <v>2651</v>
      </c>
      <c r="U3409" s="0" t="n">
        <v>2651</v>
      </c>
      <c r="V3409" s="0" t="n">
        <v>2651</v>
      </c>
      <c r="X3409" s="0" t="n">
        <v>18</v>
      </c>
      <c r="Y3409" s="0" t="s">
        <v>53</v>
      </c>
      <c r="Z3409" s="0" t="n">
        <v>2651</v>
      </c>
      <c r="AA3409" s="0" t="s">
        <v>54</v>
      </c>
      <c r="AB3409" s="0" t="s">
        <v>54</v>
      </c>
      <c r="AC3409" s="0" t="n">
        <v>579</v>
      </c>
      <c r="AD3409" s="0" t="s">
        <v>15539</v>
      </c>
      <c r="AG3409" s="6" t="n">
        <v>42735</v>
      </c>
      <c r="AH3409" s="0" t="n">
        <v>35</v>
      </c>
      <c r="AI3409" s="0" t="n">
        <v>37</v>
      </c>
      <c r="AJ3409" s="6" t="n">
        <v>42735</v>
      </c>
      <c r="AK3409" s="0" t="n">
        <v>579</v>
      </c>
      <c r="AL3409" s="6" t="n">
        <v>42735</v>
      </c>
      <c r="AM3409" s="0" t="n">
        <v>321</v>
      </c>
      <c r="AN3409" s="0" t="n">
        <v>339</v>
      </c>
      <c r="AO3409" s="0" t="n">
        <v>684</v>
      </c>
      <c r="AP3409" s="0" t="n">
        <v>764</v>
      </c>
      <c r="AQ3409" s="0" t="s">
        <v>831</v>
      </c>
      <c r="AR3409" s="0" t="s">
        <v>58</v>
      </c>
      <c r="AS3409" s="0" t="s">
        <v>53</v>
      </c>
      <c r="AT3409" s="0" t="n">
        <v>11</v>
      </c>
      <c r="AU3409" s="0" t="n">
        <v>10</v>
      </c>
      <c r="AV3409" s="0" t="s">
        <v>17797</v>
      </c>
      <c r="AX3409" s="0" t="s">
        <v>836</v>
      </c>
      <c r="AY3409" s="0" t="s">
        <v>17798</v>
      </c>
    </row>
    <row r="3410" customFormat="false" ht="15" hidden="false" customHeight="false" outlineLevel="0" collapsed="false">
      <c r="A3410" s="0" t="s">
        <v>17799</v>
      </c>
      <c r="B3410" s="0" t="s">
        <v>7898</v>
      </c>
      <c r="C3410" s="0" t="s">
        <v>17800</v>
      </c>
      <c r="E3410" s="1" t="s">
        <v>17800</v>
      </c>
      <c r="G3410" s="5" t="s">
        <v>17800</v>
      </c>
      <c r="H3410" s="5"/>
      <c r="I3410" s="5"/>
      <c r="J3410" s="5"/>
      <c r="K3410" s="5"/>
      <c r="L3410" s="5"/>
      <c r="M3410" s="5"/>
      <c r="N3410" s="5"/>
      <c r="O3410" s="0" t="s">
        <v>17800</v>
      </c>
      <c r="P3410" s="0" t="s">
        <v>17801</v>
      </c>
      <c r="Q3410" s="0" t="s">
        <v>51</v>
      </c>
      <c r="R3410" s="0" t="s">
        <v>52</v>
      </c>
      <c r="S3410" s="0" t="n">
        <v>6</v>
      </c>
      <c r="T3410" s="0" t="n">
        <v>2120</v>
      </c>
      <c r="U3410" s="0" t="n">
        <v>2120</v>
      </c>
      <c r="V3410" s="0" t="n">
        <v>7211</v>
      </c>
      <c r="X3410" s="0" t="n">
        <v>2</v>
      </c>
      <c r="Y3410" s="0" t="s">
        <v>53</v>
      </c>
      <c r="Z3410" s="0" t="n">
        <v>2120</v>
      </c>
      <c r="AA3410" s="0" t="s">
        <v>54</v>
      </c>
      <c r="AB3410" s="0" t="s">
        <v>54</v>
      </c>
      <c r="AC3410" s="0" t="n">
        <v>23</v>
      </c>
      <c r="AD3410" s="0" t="s">
        <v>17802</v>
      </c>
      <c r="AG3410" s="6" t="n">
        <v>42735</v>
      </c>
      <c r="AH3410" s="0" t="n">
        <v>-19</v>
      </c>
      <c r="AI3410" s="0" t="n">
        <v>-20</v>
      </c>
      <c r="AJ3410" s="6" t="n">
        <v>42735</v>
      </c>
      <c r="AK3410" s="0" t="n">
        <v>23</v>
      </c>
      <c r="AL3410" s="6" t="n">
        <v>42735</v>
      </c>
      <c r="AM3410" s="0" t="n">
        <v>22</v>
      </c>
      <c r="AN3410" s="0" t="n">
        <v>23</v>
      </c>
      <c r="AO3410" s="0" t="n">
        <v>18</v>
      </c>
      <c r="AP3410" s="0" t="n">
        <v>20</v>
      </c>
      <c r="AQ3410" s="0" t="s">
        <v>674</v>
      </c>
      <c r="AR3410" s="0" t="s">
        <v>58</v>
      </c>
      <c r="AS3410" s="0" t="s">
        <v>53</v>
      </c>
      <c r="AT3410" s="0" t="n">
        <v>3</v>
      </c>
      <c r="AU3410" s="0" t="n">
        <v>2</v>
      </c>
      <c r="AV3410" s="0" t="s">
        <v>17802</v>
      </c>
      <c r="AW3410" s="0" t="s">
        <v>17802</v>
      </c>
      <c r="AX3410" s="0" t="s">
        <v>836</v>
      </c>
    </row>
    <row r="3411" customFormat="false" ht="15" hidden="false" customHeight="false" outlineLevel="0" collapsed="false">
      <c r="A3411" s="0" t="s">
        <v>17803</v>
      </c>
      <c r="B3411" s="0" t="s">
        <v>7898</v>
      </c>
      <c r="C3411" s="0" t="s">
        <v>17804</v>
      </c>
      <c r="E3411" s="1" t="s">
        <v>17804</v>
      </c>
      <c r="G3411" s="5" t="s">
        <v>17804</v>
      </c>
      <c r="H3411" s="5"/>
      <c r="I3411" s="5"/>
      <c r="J3411" s="5"/>
      <c r="K3411" s="5"/>
      <c r="L3411" s="5"/>
      <c r="M3411" s="5"/>
      <c r="N3411" s="5"/>
      <c r="O3411" s="0" t="s">
        <v>17805</v>
      </c>
      <c r="P3411" s="0" t="s">
        <v>17806</v>
      </c>
      <c r="Q3411" s="0" t="s">
        <v>51</v>
      </c>
      <c r="R3411" s="0" t="s">
        <v>52</v>
      </c>
      <c r="S3411" s="0" t="n">
        <v>4.081</v>
      </c>
      <c r="T3411" s="0" t="n">
        <v>2630</v>
      </c>
      <c r="U3411" s="0" t="n">
        <v>2630</v>
      </c>
      <c r="V3411" s="0" t="n">
        <v>2630</v>
      </c>
      <c r="W3411" s="0" t="s">
        <v>17807</v>
      </c>
      <c r="X3411" s="0" t="n">
        <v>452</v>
      </c>
      <c r="Y3411" s="0" t="s">
        <v>67</v>
      </c>
      <c r="Z3411" s="0" t="n">
        <v>2630</v>
      </c>
      <c r="AA3411" s="0" t="s">
        <v>1178</v>
      </c>
      <c r="AB3411" s="0" t="s">
        <v>56</v>
      </c>
      <c r="AD3411" s="0" t="s">
        <v>17345</v>
      </c>
      <c r="AG3411" s="6" t="n">
        <v>42277</v>
      </c>
      <c r="AH3411" s="0" t="n">
        <v>-129</v>
      </c>
      <c r="AI3411" s="0" t="n">
        <v>-144</v>
      </c>
      <c r="AJ3411" s="6" t="n">
        <v>42277</v>
      </c>
      <c r="AK3411" s="0" t="s">
        <v>56</v>
      </c>
      <c r="AM3411" s="0" t="n">
        <v>6.125</v>
      </c>
      <c r="AN3411" s="0" t="n">
        <v>6.862</v>
      </c>
      <c r="AO3411" s="0" t="n">
        <v>5.531</v>
      </c>
      <c r="AP3411" s="0" t="n">
        <v>7.991</v>
      </c>
      <c r="AQ3411" s="0" t="s">
        <v>189</v>
      </c>
      <c r="AR3411" s="0" t="s">
        <v>189</v>
      </c>
      <c r="AS3411" s="0" t="s">
        <v>67</v>
      </c>
      <c r="AT3411" s="0" t="n">
        <v>142</v>
      </c>
      <c r="AU3411" s="0" t="n">
        <v>110</v>
      </c>
      <c r="AX3411" s="0" t="s">
        <v>836</v>
      </c>
      <c r="AY3411" s="0" t="s">
        <v>17808</v>
      </c>
    </row>
    <row r="3412" customFormat="false" ht="15" hidden="false" customHeight="false" outlineLevel="0" collapsed="false">
      <c r="A3412" s="0" t="s">
        <v>17809</v>
      </c>
      <c r="B3412" s="0" t="s">
        <v>7898</v>
      </c>
      <c r="C3412" s="0" t="s">
        <v>17810</v>
      </c>
      <c r="E3412" s="1" t="s">
        <v>17810</v>
      </c>
      <c r="G3412" s="5" t="s">
        <v>17810</v>
      </c>
      <c r="H3412" s="5"/>
      <c r="I3412" s="5"/>
      <c r="J3412" s="5"/>
      <c r="K3412" s="5"/>
      <c r="L3412" s="5"/>
      <c r="M3412" s="5"/>
      <c r="N3412" s="5"/>
      <c r="O3412" s="0" t="s">
        <v>17810</v>
      </c>
      <c r="P3412" s="0" t="s">
        <v>17811</v>
      </c>
      <c r="Q3412" s="0" t="s">
        <v>718</v>
      </c>
      <c r="R3412" s="0" t="s">
        <v>52</v>
      </c>
      <c r="S3412" s="0" t="n">
        <v>1.704</v>
      </c>
      <c r="T3412" s="0" t="n">
        <v>8291</v>
      </c>
      <c r="U3412" s="0" t="n">
        <v>8291</v>
      </c>
      <c r="V3412" s="0" t="n">
        <v>6209</v>
      </c>
      <c r="W3412" s="0" t="s">
        <v>17812</v>
      </c>
      <c r="X3412" s="0" t="n">
        <v>181</v>
      </c>
      <c r="Y3412" s="0" t="s">
        <v>53</v>
      </c>
      <c r="Z3412" s="0" t="n">
        <v>8291</v>
      </c>
      <c r="AA3412" s="0" t="s">
        <v>54</v>
      </c>
      <c r="AB3412" s="0" t="s">
        <v>54</v>
      </c>
      <c r="AC3412" s="0" t="n">
        <v>4.8</v>
      </c>
      <c r="AD3412" s="0" t="s">
        <v>17813</v>
      </c>
      <c r="AG3412" s="6" t="n">
        <v>42735</v>
      </c>
      <c r="AH3412" s="0" t="n">
        <v>92</v>
      </c>
      <c r="AI3412" s="0" t="n">
        <v>97</v>
      </c>
      <c r="AJ3412" s="6" t="n">
        <v>42735</v>
      </c>
      <c r="AK3412" s="0" t="n">
        <v>4.8</v>
      </c>
      <c r="AL3412" s="6" t="n">
        <v>42735</v>
      </c>
      <c r="AM3412" s="0" t="n">
        <v>2.096</v>
      </c>
      <c r="AN3412" s="0" t="n">
        <v>2.209</v>
      </c>
      <c r="AO3412" s="0" t="n">
        <v>3.408</v>
      </c>
      <c r="AP3412" s="0" t="n">
        <v>3.808</v>
      </c>
      <c r="AQ3412" s="0" t="s">
        <v>831</v>
      </c>
      <c r="AR3412" s="0" t="s">
        <v>58</v>
      </c>
      <c r="AS3412" s="0" t="s">
        <v>53</v>
      </c>
      <c r="AT3412" s="0" t="n">
        <v>95</v>
      </c>
      <c r="AU3412" s="0" t="n">
        <v>95</v>
      </c>
      <c r="AX3412" s="0" t="s">
        <v>836</v>
      </c>
    </row>
    <row r="3413" customFormat="false" ht="15" hidden="false" customHeight="false" outlineLevel="0" collapsed="false">
      <c r="A3413" s="0" t="s">
        <v>17814</v>
      </c>
      <c r="B3413" s="0" t="s">
        <v>7898</v>
      </c>
      <c r="C3413" s="0" t="s">
        <v>17815</v>
      </c>
      <c r="E3413" s="1" t="s">
        <v>17815</v>
      </c>
      <c r="G3413" s="5" t="s">
        <v>17815</v>
      </c>
      <c r="H3413" s="5"/>
      <c r="I3413" s="5"/>
      <c r="J3413" s="5"/>
      <c r="K3413" s="5"/>
      <c r="L3413" s="5"/>
      <c r="M3413" s="5"/>
      <c r="N3413" s="5"/>
      <c r="O3413" s="0" t="s">
        <v>17815</v>
      </c>
      <c r="P3413" s="0" t="s">
        <v>17816</v>
      </c>
      <c r="Q3413" s="0" t="s">
        <v>51</v>
      </c>
      <c r="R3413" s="0" t="s">
        <v>52</v>
      </c>
      <c r="S3413" s="0" t="n">
        <v>25</v>
      </c>
      <c r="T3413" s="0" t="n">
        <v>2120</v>
      </c>
      <c r="U3413" s="0" t="n">
        <v>2120</v>
      </c>
      <c r="X3413" s="0" t="n">
        <v>13</v>
      </c>
      <c r="Y3413" s="0" t="s">
        <v>77</v>
      </c>
      <c r="Z3413" s="0" t="n">
        <v>2120</v>
      </c>
      <c r="AA3413" s="0" t="s">
        <v>54</v>
      </c>
      <c r="AB3413" s="0" t="s">
        <v>54</v>
      </c>
      <c r="AC3413" s="0" t="n">
        <v>456</v>
      </c>
      <c r="AD3413" s="0" t="s">
        <v>15564</v>
      </c>
      <c r="AG3413" s="6" t="n">
        <v>42735</v>
      </c>
      <c r="AH3413" s="0" t="n">
        <v>-392</v>
      </c>
      <c r="AI3413" s="0" t="n">
        <v>-413</v>
      </c>
      <c r="AJ3413" s="6" t="n">
        <v>42735</v>
      </c>
      <c r="AK3413" s="0" t="n">
        <v>456</v>
      </c>
      <c r="AL3413" s="6" t="n">
        <v>42735</v>
      </c>
      <c r="AM3413" s="0" t="n">
        <v>701</v>
      </c>
      <c r="AN3413" s="0" t="n">
        <v>739</v>
      </c>
      <c r="AO3413" s="0" t="n">
        <v>2.917</v>
      </c>
      <c r="AP3413" s="0" t="n">
        <v>3.259</v>
      </c>
      <c r="AQ3413" s="0" t="s">
        <v>674</v>
      </c>
      <c r="AR3413" s="0" t="s">
        <v>58</v>
      </c>
      <c r="AS3413" s="0" t="s">
        <v>77</v>
      </c>
      <c r="AT3413" s="0" t="n">
        <v>12</v>
      </c>
      <c r="AU3413" s="0" t="n">
        <v>12</v>
      </c>
      <c r="AX3413" s="0" t="s">
        <v>836</v>
      </c>
    </row>
    <row r="3414" customFormat="false" ht="15" hidden="false" customHeight="false" outlineLevel="0" collapsed="false">
      <c r="A3414" s="0" t="s">
        <v>17817</v>
      </c>
      <c r="B3414" s="0" t="s">
        <v>7898</v>
      </c>
      <c r="C3414" s="0" t="s">
        <v>17818</v>
      </c>
      <c r="E3414" s="1" t="s">
        <v>17818</v>
      </c>
      <c r="G3414" s="5" t="s">
        <v>17818</v>
      </c>
      <c r="H3414" s="5"/>
      <c r="I3414" s="5"/>
      <c r="J3414" s="5"/>
      <c r="K3414" s="5"/>
      <c r="L3414" s="5"/>
      <c r="M3414" s="5"/>
      <c r="N3414" s="5"/>
      <c r="O3414" s="0" t="s">
        <v>17818</v>
      </c>
      <c r="P3414" s="0" t="s">
        <v>17819</v>
      </c>
      <c r="Q3414" s="0" t="s">
        <v>51</v>
      </c>
      <c r="R3414" s="0" t="s">
        <v>126</v>
      </c>
      <c r="S3414" s="0" t="n">
        <v>3</v>
      </c>
      <c r="T3414" s="0" t="n">
        <v>7211</v>
      </c>
      <c r="U3414" s="0" t="n">
        <v>7211</v>
      </c>
      <c r="X3414" s="0" t="n">
        <v>2</v>
      </c>
      <c r="Y3414" s="0" t="s">
        <v>128</v>
      </c>
      <c r="Z3414" s="0" t="n">
        <v>7211</v>
      </c>
      <c r="AA3414" s="0" t="s">
        <v>54</v>
      </c>
      <c r="AB3414" s="0" t="s">
        <v>54</v>
      </c>
      <c r="AC3414" s="0" t="n">
        <v>1</v>
      </c>
      <c r="AD3414" s="0" t="s">
        <v>6902</v>
      </c>
      <c r="AE3414" s="0" t="s">
        <v>17820</v>
      </c>
      <c r="AF3414" s="0" t="s">
        <v>56</v>
      </c>
      <c r="AG3414" s="0" t="s">
        <v>56</v>
      </c>
      <c r="AI3414" s="0" t="n">
        <v>1</v>
      </c>
      <c r="AJ3414" s="0" t="n">
        <v>2016</v>
      </c>
      <c r="AK3414" s="0" t="s">
        <v>56</v>
      </c>
      <c r="AL3414" s="0" t="s">
        <v>56</v>
      </c>
      <c r="AM3414" s="0" t="s">
        <v>56</v>
      </c>
      <c r="AN3414" s="0" t="s">
        <v>56</v>
      </c>
      <c r="AO3414" s="0" t="s">
        <v>70</v>
      </c>
      <c r="AP3414" s="0" t="s">
        <v>70</v>
      </c>
      <c r="AQ3414" s="0" t="s">
        <v>128</v>
      </c>
      <c r="AR3414" s="0" t="n">
        <v>3</v>
      </c>
      <c r="AS3414" s="0" t="n">
        <v>2</v>
      </c>
    </row>
    <row r="3415" customFormat="false" ht="15" hidden="false" customHeight="false" outlineLevel="0" collapsed="false">
      <c r="A3415" s="0" t="s">
        <v>17821</v>
      </c>
      <c r="B3415" s="0" t="s">
        <v>7898</v>
      </c>
      <c r="C3415" s="0" t="s">
        <v>17822</v>
      </c>
      <c r="E3415" s="1" t="s">
        <v>17822</v>
      </c>
      <c r="G3415" s="5" t="s">
        <v>17822</v>
      </c>
      <c r="H3415" s="5"/>
      <c r="I3415" s="5"/>
      <c r="J3415" s="5"/>
      <c r="K3415" s="5"/>
      <c r="L3415" s="5"/>
      <c r="M3415" s="5"/>
      <c r="N3415" s="5"/>
      <c r="O3415" s="0" t="s">
        <v>17822</v>
      </c>
      <c r="P3415" s="0" t="s">
        <v>17823</v>
      </c>
      <c r="Q3415" s="0" t="s">
        <v>51</v>
      </c>
      <c r="R3415" s="0" t="s">
        <v>52</v>
      </c>
      <c r="S3415" s="0" t="n">
        <v>113</v>
      </c>
      <c r="T3415" s="0" t="n">
        <v>6311</v>
      </c>
      <c r="U3415" s="0" t="n">
        <v>6311</v>
      </c>
      <c r="V3415" s="0" t="n">
        <v>5829</v>
      </c>
      <c r="X3415" s="0" t="n">
        <v>22</v>
      </c>
      <c r="Y3415" s="0" t="s">
        <v>128</v>
      </c>
      <c r="Z3415" s="0" t="n">
        <v>6311</v>
      </c>
      <c r="AA3415" s="0" t="s">
        <v>54</v>
      </c>
      <c r="AB3415" s="0" t="s">
        <v>54</v>
      </c>
      <c r="AC3415" s="0" t="n">
        <v>175</v>
      </c>
      <c r="AD3415" s="0" t="s">
        <v>15594</v>
      </c>
      <c r="AE3415" s="0" t="s">
        <v>17824</v>
      </c>
      <c r="AF3415" s="0" t="s">
        <v>56</v>
      </c>
      <c r="AG3415" s="0" t="s">
        <v>56</v>
      </c>
      <c r="AI3415" s="0" t="n">
        <v>175</v>
      </c>
      <c r="AJ3415" s="0" t="n">
        <v>2016</v>
      </c>
      <c r="AK3415" s="0" t="s">
        <v>56</v>
      </c>
      <c r="AL3415" s="0" t="s">
        <v>56</v>
      </c>
      <c r="AM3415" s="0" t="s">
        <v>56</v>
      </c>
      <c r="AN3415" s="0" t="s">
        <v>56</v>
      </c>
      <c r="AO3415" s="0" t="s">
        <v>70</v>
      </c>
      <c r="AP3415" s="0" t="s">
        <v>70</v>
      </c>
      <c r="AQ3415" s="0" t="s">
        <v>128</v>
      </c>
      <c r="AR3415" s="0" t="n">
        <v>21</v>
      </c>
      <c r="AS3415" s="0" t="n">
        <v>20</v>
      </c>
      <c r="AV3415" s="0" t="s">
        <v>836</v>
      </c>
      <c r="AW3415" s="0" t="s">
        <v>17825</v>
      </c>
    </row>
    <row r="3416" customFormat="false" ht="15" hidden="false" customHeight="false" outlineLevel="0" collapsed="false">
      <c r="A3416" s="0" t="s">
        <v>17826</v>
      </c>
      <c r="B3416" s="0" t="s">
        <v>7898</v>
      </c>
      <c r="C3416" s="0" t="s">
        <v>17827</v>
      </c>
      <c r="E3416" s="1" t="s">
        <v>17827</v>
      </c>
      <c r="G3416" s="5" t="s">
        <v>17827</v>
      </c>
      <c r="H3416" s="5"/>
      <c r="I3416" s="5"/>
      <c r="J3416" s="5"/>
      <c r="K3416" s="5"/>
      <c r="L3416" s="5"/>
      <c r="M3416" s="5"/>
      <c r="N3416" s="5"/>
      <c r="Q3416" s="0" t="s">
        <v>51</v>
      </c>
      <c r="R3416" s="0" t="s">
        <v>52</v>
      </c>
      <c r="S3416" s="0" t="n">
        <v>350</v>
      </c>
      <c r="T3416" s="0" t="n">
        <v>5829</v>
      </c>
      <c r="U3416" s="0" t="n">
        <v>5829</v>
      </c>
      <c r="X3416" s="0" t="n">
        <v>0</v>
      </c>
      <c r="Y3416" s="0" t="s">
        <v>512</v>
      </c>
      <c r="AD3416" s="0" t="s">
        <v>17828</v>
      </c>
      <c r="AE3416" s="0" t="s">
        <v>17829</v>
      </c>
      <c r="AF3416" s="0" t="s">
        <v>56</v>
      </c>
      <c r="AG3416" s="0" t="s">
        <v>56</v>
      </c>
      <c r="AI3416" s="0" t="n">
        <v>1.5</v>
      </c>
      <c r="AJ3416" s="0" t="n">
        <v>2015</v>
      </c>
      <c r="AK3416" s="0" t="s">
        <v>56</v>
      </c>
      <c r="AL3416" s="0" t="s">
        <v>56</v>
      </c>
      <c r="AM3416" s="0" t="s">
        <v>56</v>
      </c>
      <c r="AN3416" s="0" t="s">
        <v>56</v>
      </c>
      <c r="AO3416" s="0" t="s">
        <v>70</v>
      </c>
      <c r="AP3416" s="0" t="s">
        <v>70</v>
      </c>
      <c r="AQ3416" s="0" t="s">
        <v>512</v>
      </c>
      <c r="AR3416" s="0" t="n">
        <v>0</v>
      </c>
      <c r="AS3416" s="0" t="n">
        <v>0</v>
      </c>
      <c r="AV3416" s="0" t="s">
        <v>836</v>
      </c>
    </row>
    <row r="3417" customFormat="false" ht="15" hidden="false" customHeight="false" outlineLevel="0" collapsed="false">
      <c r="A3417" s="0" t="s">
        <v>17830</v>
      </c>
      <c r="B3417" s="0" t="s">
        <v>7898</v>
      </c>
      <c r="C3417" s="0" t="s">
        <v>17831</v>
      </c>
      <c r="E3417" s="1" t="s">
        <v>17831</v>
      </c>
      <c r="G3417" s="5" t="s">
        <v>17831</v>
      </c>
      <c r="H3417" s="5" t="s">
        <v>17832</v>
      </c>
      <c r="I3417" s="5"/>
      <c r="J3417" s="5"/>
      <c r="K3417" s="5"/>
      <c r="L3417" s="5"/>
      <c r="M3417" s="5"/>
      <c r="N3417" s="5"/>
      <c r="Q3417" s="0" t="s">
        <v>51</v>
      </c>
      <c r="R3417" s="0" t="s">
        <v>539</v>
      </c>
      <c r="S3417" s="0" t="n">
        <v>1</v>
      </c>
      <c r="T3417" s="0" t="n">
        <v>8690</v>
      </c>
      <c r="U3417" s="0" t="n">
        <v>8690</v>
      </c>
      <c r="V3417" s="0" t="n">
        <v>4690</v>
      </c>
      <c r="X3417" s="0" t="n">
        <v>0</v>
      </c>
      <c r="Y3417" s="0" t="s">
        <v>512</v>
      </c>
      <c r="AD3417" s="0" t="s">
        <v>17833</v>
      </c>
      <c r="AE3417" s="0" t="s">
        <v>17834</v>
      </c>
      <c r="AF3417" s="0" t="s">
        <v>56</v>
      </c>
      <c r="AG3417" s="0" t="s">
        <v>56</v>
      </c>
      <c r="AI3417" s="0" t="n">
        <v>7</v>
      </c>
      <c r="AJ3417" s="0" t="n">
        <v>2016</v>
      </c>
      <c r="AK3417" s="0" t="s">
        <v>56</v>
      </c>
      <c r="AL3417" s="0" t="s">
        <v>56</v>
      </c>
      <c r="AM3417" s="0" t="s">
        <v>56</v>
      </c>
      <c r="AN3417" s="0" t="s">
        <v>56</v>
      </c>
      <c r="AO3417" s="0" t="s">
        <v>70</v>
      </c>
      <c r="AP3417" s="0" t="s">
        <v>70</v>
      </c>
      <c r="AQ3417" s="0" t="s">
        <v>512</v>
      </c>
      <c r="AR3417" s="0" t="n">
        <v>0</v>
      </c>
      <c r="AS3417" s="0" t="n">
        <v>0</v>
      </c>
    </row>
    <row r="3418" customFormat="false" ht="15" hidden="false" customHeight="false" outlineLevel="0" collapsed="false">
      <c r="A3418" s="0" t="s">
        <v>17835</v>
      </c>
      <c r="B3418" s="0" t="s">
        <v>7898</v>
      </c>
      <c r="C3418" s="0" t="s">
        <v>17836</v>
      </c>
      <c r="E3418" s="1" t="s">
        <v>17836</v>
      </c>
      <c r="G3418" s="5" t="s">
        <v>17836</v>
      </c>
      <c r="H3418" s="5"/>
      <c r="I3418" s="5"/>
      <c r="J3418" s="5"/>
      <c r="K3418" s="5"/>
      <c r="L3418" s="5"/>
      <c r="M3418" s="5"/>
      <c r="N3418" s="5"/>
      <c r="Q3418" s="0" t="s">
        <v>51</v>
      </c>
      <c r="R3418" s="0" t="s">
        <v>126</v>
      </c>
      <c r="S3418" s="0" t="n">
        <v>3</v>
      </c>
      <c r="T3418" s="0" t="n">
        <v>6201</v>
      </c>
      <c r="U3418" s="0" t="n">
        <v>6201</v>
      </c>
      <c r="V3418" s="0" t="n">
        <v>5829</v>
      </c>
      <c r="X3418" s="0" t="n">
        <v>0</v>
      </c>
      <c r="Y3418" s="0" t="s">
        <v>512</v>
      </c>
      <c r="AD3418" s="0" t="s">
        <v>16135</v>
      </c>
      <c r="AE3418" s="0" t="s">
        <v>17837</v>
      </c>
      <c r="AF3418" s="0" t="s">
        <v>56</v>
      </c>
      <c r="AG3418" s="0" t="s">
        <v>56</v>
      </c>
      <c r="AI3418" s="0" t="n">
        <v>7</v>
      </c>
      <c r="AJ3418" s="0" t="n">
        <v>2016</v>
      </c>
      <c r="AK3418" s="0" t="s">
        <v>56</v>
      </c>
      <c r="AL3418" s="0" t="s">
        <v>56</v>
      </c>
      <c r="AM3418" s="0" t="s">
        <v>56</v>
      </c>
      <c r="AN3418" s="0" t="s">
        <v>56</v>
      </c>
      <c r="AO3418" s="0" t="s">
        <v>70</v>
      </c>
      <c r="AP3418" s="0" t="s">
        <v>70</v>
      </c>
      <c r="AQ3418" s="0" t="s">
        <v>512</v>
      </c>
      <c r="AR3418" s="0" t="n">
        <v>0</v>
      </c>
      <c r="AS3418" s="0" t="n">
        <v>0</v>
      </c>
    </row>
    <row r="3419" customFormat="false" ht="15" hidden="false" customHeight="false" outlineLevel="0" collapsed="false">
      <c r="A3419" s="0" t="s">
        <v>17838</v>
      </c>
      <c r="B3419" s="0" t="s">
        <v>7898</v>
      </c>
      <c r="C3419" s="0" t="s">
        <v>17839</v>
      </c>
      <c r="E3419" s="1" t="s">
        <v>17839</v>
      </c>
      <c r="G3419" s="5" t="s">
        <v>17839</v>
      </c>
      <c r="H3419" s="5"/>
      <c r="I3419" s="5"/>
      <c r="J3419" s="5"/>
      <c r="K3419" s="5"/>
      <c r="L3419" s="5"/>
      <c r="M3419" s="5"/>
      <c r="N3419" s="5"/>
      <c r="Q3419" s="0" t="s">
        <v>51</v>
      </c>
      <c r="R3419" s="0" t="s">
        <v>539</v>
      </c>
      <c r="S3419" s="0" t="n">
        <v>1</v>
      </c>
      <c r="T3419" s="0" t="n">
        <v>3511</v>
      </c>
      <c r="U3419" s="0" t="n">
        <v>3511</v>
      </c>
      <c r="V3419" s="0" t="n">
        <v>3512</v>
      </c>
      <c r="X3419" s="0" t="n">
        <v>0</v>
      </c>
      <c r="Y3419" s="0" t="s">
        <v>512</v>
      </c>
      <c r="AD3419" s="0" t="s">
        <v>15594</v>
      </c>
      <c r="AE3419" s="0" t="s">
        <v>17840</v>
      </c>
      <c r="AF3419" s="0" t="s">
        <v>56</v>
      </c>
      <c r="AG3419" s="0" t="s">
        <v>56</v>
      </c>
      <c r="AI3419" s="0" t="n">
        <v>1</v>
      </c>
      <c r="AJ3419" s="0" t="n">
        <v>2016</v>
      </c>
      <c r="AK3419" s="0" t="s">
        <v>56</v>
      </c>
      <c r="AL3419" s="0" t="s">
        <v>56</v>
      </c>
      <c r="AM3419" s="0" t="s">
        <v>56</v>
      </c>
      <c r="AN3419" s="0" t="s">
        <v>56</v>
      </c>
      <c r="AO3419" s="0" t="s">
        <v>70</v>
      </c>
      <c r="AP3419" s="0" t="s">
        <v>70</v>
      </c>
      <c r="AQ3419" s="0" t="s">
        <v>512</v>
      </c>
      <c r="AR3419" s="0" t="n">
        <v>0</v>
      </c>
      <c r="AS3419" s="0" t="n">
        <v>0</v>
      </c>
    </row>
    <row r="3420" customFormat="false" ht="15" hidden="false" customHeight="false" outlineLevel="0" collapsed="false">
      <c r="A3420" s="0" t="s">
        <v>17841</v>
      </c>
      <c r="B3420" s="0" t="s">
        <v>7898</v>
      </c>
      <c r="C3420" s="0" t="s">
        <v>17842</v>
      </c>
      <c r="E3420" s="1" t="s">
        <v>17842</v>
      </c>
      <c r="G3420" s="5" t="s">
        <v>17842</v>
      </c>
      <c r="H3420" s="5" t="s">
        <v>17843</v>
      </c>
      <c r="I3420" s="5"/>
      <c r="J3420" s="5"/>
      <c r="K3420" s="5"/>
      <c r="L3420" s="5"/>
      <c r="M3420" s="5"/>
      <c r="N3420" s="5"/>
      <c r="O3420" s="0" t="s">
        <v>17844</v>
      </c>
      <c r="P3420" s="0" t="s">
        <v>17845</v>
      </c>
      <c r="Q3420" s="0" t="s">
        <v>51</v>
      </c>
      <c r="R3420" s="0" t="s">
        <v>539</v>
      </c>
      <c r="S3420" s="0" t="s">
        <v>56</v>
      </c>
      <c r="X3420" s="0" t="n">
        <v>0</v>
      </c>
      <c r="Y3420" s="0" t="s">
        <v>67</v>
      </c>
      <c r="AA3420" s="0" t="s">
        <v>1178</v>
      </c>
      <c r="AB3420" s="0" t="s">
        <v>56</v>
      </c>
      <c r="AD3420" s="0" t="s">
        <v>15594</v>
      </c>
      <c r="AE3420" s="0" t="s">
        <v>17846</v>
      </c>
      <c r="AF3420" s="0" t="s">
        <v>56</v>
      </c>
      <c r="AG3420" s="0" t="s">
        <v>56</v>
      </c>
      <c r="AI3420" s="0" t="s">
        <v>56</v>
      </c>
      <c r="AK3420" s="0" t="s">
        <v>56</v>
      </c>
      <c r="AL3420" s="0" t="s">
        <v>56</v>
      </c>
      <c r="AM3420" s="0" t="s">
        <v>56</v>
      </c>
      <c r="AN3420" s="0" t="s">
        <v>56</v>
      </c>
      <c r="AO3420" s="0" t="s">
        <v>70</v>
      </c>
      <c r="AP3420" s="0" t="s">
        <v>70</v>
      </c>
      <c r="AQ3420" s="0" t="s">
        <v>67</v>
      </c>
      <c r="AR3420" s="0" t="n">
        <v>3</v>
      </c>
      <c r="AS3420" s="0" t="n">
        <v>0</v>
      </c>
    </row>
    <row r="3421" customFormat="false" ht="15" hidden="false" customHeight="false" outlineLevel="0" collapsed="false">
      <c r="A3421" s="0" t="s">
        <v>17847</v>
      </c>
      <c r="B3421" s="0" t="s">
        <v>7898</v>
      </c>
      <c r="C3421" s="0" t="s">
        <v>17848</v>
      </c>
      <c r="E3421" s="1" t="s">
        <v>17848</v>
      </c>
      <c r="G3421" s="5" t="s">
        <v>17848</v>
      </c>
      <c r="H3421" s="5"/>
      <c r="I3421" s="5"/>
      <c r="J3421" s="5"/>
      <c r="K3421" s="5"/>
      <c r="L3421" s="5"/>
      <c r="M3421" s="5"/>
      <c r="N3421" s="5"/>
      <c r="O3421" s="0" t="s">
        <v>17848</v>
      </c>
      <c r="P3421" s="0" t="s">
        <v>17849</v>
      </c>
      <c r="Q3421" s="0" t="s">
        <v>51</v>
      </c>
      <c r="R3421" s="0" t="s">
        <v>126</v>
      </c>
      <c r="S3421" s="0" t="n">
        <v>3</v>
      </c>
      <c r="T3421" s="0" t="n">
        <v>6420</v>
      </c>
      <c r="U3421" s="0" t="n">
        <v>6420</v>
      </c>
      <c r="X3421" s="0" t="n">
        <v>2</v>
      </c>
      <c r="Y3421" s="0" t="s">
        <v>128</v>
      </c>
      <c r="Z3421" s="0" t="n">
        <v>6420</v>
      </c>
      <c r="AA3421" s="0" t="s">
        <v>54</v>
      </c>
      <c r="AB3421" s="0" t="s">
        <v>54</v>
      </c>
      <c r="AC3421" s="0" t="n">
        <v>7</v>
      </c>
      <c r="AD3421" s="0" t="s">
        <v>17850</v>
      </c>
      <c r="AE3421" s="0" t="s">
        <v>17851</v>
      </c>
      <c r="AF3421" s="0" t="s">
        <v>56</v>
      </c>
      <c r="AG3421" s="0" t="s">
        <v>56</v>
      </c>
      <c r="AI3421" s="0" t="n">
        <v>7</v>
      </c>
      <c r="AJ3421" s="0" t="n">
        <v>2016</v>
      </c>
      <c r="AK3421" s="0" t="s">
        <v>56</v>
      </c>
      <c r="AL3421" s="0" t="s">
        <v>56</v>
      </c>
      <c r="AM3421" s="0" t="s">
        <v>56</v>
      </c>
      <c r="AN3421" s="0" t="s">
        <v>56</v>
      </c>
      <c r="AO3421" s="0" t="s">
        <v>70</v>
      </c>
      <c r="AP3421" s="0" t="s">
        <v>70</v>
      </c>
      <c r="AQ3421" s="0" t="s">
        <v>128</v>
      </c>
      <c r="AR3421" s="0" t="n">
        <v>2</v>
      </c>
      <c r="AS3421" s="0" t="n">
        <v>1</v>
      </c>
    </row>
    <row r="3422" customFormat="false" ht="15" hidden="false" customHeight="false" outlineLevel="0" collapsed="false">
      <c r="A3422" s="0" t="s">
        <v>17852</v>
      </c>
      <c r="B3422" s="0" t="s">
        <v>7898</v>
      </c>
      <c r="C3422" s="0" t="s">
        <v>17853</v>
      </c>
      <c r="E3422" s="1" t="s">
        <v>17853</v>
      </c>
      <c r="G3422" s="5" t="s">
        <v>17853</v>
      </c>
      <c r="H3422" s="5" t="s">
        <v>17854</v>
      </c>
      <c r="I3422" s="5"/>
      <c r="J3422" s="5"/>
      <c r="K3422" s="5"/>
      <c r="L3422" s="5"/>
      <c r="M3422" s="5"/>
      <c r="N3422" s="5"/>
      <c r="O3422" s="0" t="s">
        <v>17853</v>
      </c>
      <c r="P3422" s="0" t="s">
        <v>17855</v>
      </c>
      <c r="Q3422" s="0" t="s">
        <v>51</v>
      </c>
      <c r="R3422" s="0" t="s">
        <v>52</v>
      </c>
      <c r="S3422" s="0" t="n">
        <v>3</v>
      </c>
      <c r="T3422" s="0" t="n">
        <v>2229</v>
      </c>
      <c r="U3422" s="0" t="n">
        <v>2229</v>
      </c>
      <c r="V3422" s="0" t="n">
        <v>1622</v>
      </c>
      <c r="X3422" s="0" t="n">
        <v>239</v>
      </c>
      <c r="Y3422" s="0" t="s">
        <v>53</v>
      </c>
      <c r="Z3422" s="0" t="n">
        <v>2229</v>
      </c>
      <c r="AA3422" s="0" t="s">
        <v>54</v>
      </c>
      <c r="AB3422" s="0" t="s">
        <v>54</v>
      </c>
      <c r="AC3422" s="0" t="n">
        <v>3.5</v>
      </c>
      <c r="AD3422" s="0" t="s">
        <v>17856</v>
      </c>
      <c r="AE3422" s="0" t="s">
        <v>17857</v>
      </c>
      <c r="AF3422" s="0" t="s">
        <v>56</v>
      </c>
      <c r="AG3422" s="0" t="s">
        <v>56</v>
      </c>
      <c r="AI3422" s="0" t="n">
        <v>3.5</v>
      </c>
      <c r="AJ3422" s="0" t="n">
        <v>2017</v>
      </c>
      <c r="AK3422" s="0" t="s">
        <v>56</v>
      </c>
      <c r="AL3422" s="0" t="s">
        <v>56</v>
      </c>
      <c r="AM3422" s="0" t="n">
        <v>2.142</v>
      </c>
      <c r="AN3422" s="0" t="n">
        <v>2.394</v>
      </c>
      <c r="AO3422" s="0" t="s">
        <v>831</v>
      </c>
      <c r="AP3422" s="0" t="s">
        <v>58</v>
      </c>
      <c r="AQ3422" s="0" t="s">
        <v>53</v>
      </c>
      <c r="AR3422" s="0" t="n">
        <v>84</v>
      </c>
      <c r="AS3422" s="0" t="n">
        <v>84</v>
      </c>
      <c r="AT3422" s="0" t="s">
        <v>17858</v>
      </c>
      <c r="AV3422" s="0" t="s">
        <v>836</v>
      </c>
      <c r="AW3422" s="0" t="s">
        <v>17859</v>
      </c>
    </row>
    <row r="3423" customFormat="false" ht="15" hidden="false" customHeight="false" outlineLevel="0" collapsed="false">
      <c r="A3423" s="0" t="s">
        <v>17860</v>
      </c>
      <c r="B3423" s="0" t="s">
        <v>7898</v>
      </c>
      <c r="C3423" s="0" t="s">
        <v>17861</v>
      </c>
      <c r="E3423" s="1" t="s">
        <v>17861</v>
      </c>
      <c r="G3423" s="5" t="s">
        <v>17861</v>
      </c>
      <c r="H3423" s="5" t="s">
        <v>17862</v>
      </c>
      <c r="I3423" s="5" t="s">
        <v>17863</v>
      </c>
      <c r="J3423" s="5"/>
      <c r="K3423" s="5"/>
      <c r="L3423" s="5"/>
      <c r="M3423" s="5"/>
      <c r="N3423" s="5"/>
      <c r="Q3423" s="0" t="s">
        <v>51</v>
      </c>
      <c r="R3423" s="0" t="s">
        <v>539</v>
      </c>
      <c r="S3423" s="0" t="n">
        <v>1</v>
      </c>
      <c r="T3423" s="0" t="n">
        <v>6201</v>
      </c>
      <c r="U3423" s="0" t="n">
        <v>6201</v>
      </c>
      <c r="X3423" s="0" t="n">
        <v>1</v>
      </c>
      <c r="Y3423" s="0" t="s">
        <v>512</v>
      </c>
      <c r="AD3423" s="0" t="s">
        <v>17864</v>
      </c>
      <c r="AE3423" s="0" t="s">
        <v>17865</v>
      </c>
      <c r="AF3423" s="0" t="s">
        <v>56</v>
      </c>
      <c r="AG3423" s="0" t="s">
        <v>56</v>
      </c>
      <c r="AI3423" s="0" t="n">
        <v>1</v>
      </c>
      <c r="AJ3423" s="0" t="n">
        <v>2016</v>
      </c>
      <c r="AK3423" s="0" t="s">
        <v>56</v>
      </c>
      <c r="AL3423" s="0" t="s">
        <v>56</v>
      </c>
      <c r="AM3423" s="0" t="s">
        <v>56</v>
      </c>
      <c r="AN3423" s="0" t="s">
        <v>56</v>
      </c>
      <c r="AO3423" s="0" t="s">
        <v>70</v>
      </c>
      <c r="AP3423" s="0" t="s">
        <v>70</v>
      </c>
      <c r="AQ3423" s="0" t="s">
        <v>512</v>
      </c>
      <c r="AR3423" s="0" t="n">
        <v>0</v>
      </c>
      <c r="AS3423" s="0" t="n">
        <v>0</v>
      </c>
    </row>
    <row r="3424" customFormat="false" ht="15" hidden="false" customHeight="false" outlineLevel="0" collapsed="false">
      <c r="A3424" s="0" t="s">
        <v>17866</v>
      </c>
      <c r="B3424" s="0" t="s">
        <v>7898</v>
      </c>
      <c r="C3424" s="0" t="s">
        <v>17867</v>
      </c>
      <c r="E3424" s="1" t="s">
        <v>17867</v>
      </c>
      <c r="G3424" s="5" t="s">
        <v>17867</v>
      </c>
      <c r="H3424" s="5" t="s">
        <v>17868</v>
      </c>
      <c r="I3424" s="5" t="s">
        <v>17869</v>
      </c>
      <c r="J3424" s="5"/>
      <c r="K3424" s="5"/>
      <c r="L3424" s="5"/>
      <c r="M3424" s="5"/>
      <c r="N3424" s="5"/>
      <c r="O3424" s="0" t="s">
        <v>17867</v>
      </c>
      <c r="P3424" s="0" t="s">
        <v>17870</v>
      </c>
      <c r="Q3424" s="0" t="s">
        <v>51</v>
      </c>
      <c r="R3424" s="0" t="s">
        <v>52</v>
      </c>
      <c r="S3424" s="0" t="n">
        <v>7.44</v>
      </c>
      <c r="T3424" s="0" t="n">
        <v>1082</v>
      </c>
      <c r="U3424" s="0" t="n">
        <v>1082</v>
      </c>
      <c r="V3424" s="0" t="n">
        <v>1042</v>
      </c>
      <c r="W3424" s="0" t="s">
        <v>17868</v>
      </c>
      <c r="X3424" s="0" t="n">
        <v>120</v>
      </c>
      <c r="Y3424" s="0" t="s">
        <v>77</v>
      </c>
      <c r="Z3424" s="0" t="n">
        <v>1082</v>
      </c>
      <c r="AA3424" s="0" t="s">
        <v>54</v>
      </c>
      <c r="AB3424" s="0" t="s">
        <v>54</v>
      </c>
      <c r="AC3424" s="0" t="n">
        <v>17.98</v>
      </c>
      <c r="AD3424" s="0" t="s">
        <v>17871</v>
      </c>
      <c r="AG3424" s="6" t="n">
        <v>42735</v>
      </c>
      <c r="AH3424" s="0" t="n">
        <v>683</v>
      </c>
      <c r="AI3424" s="0" t="n">
        <v>720</v>
      </c>
      <c r="AJ3424" s="6" t="n">
        <v>42735</v>
      </c>
      <c r="AK3424" s="0" t="n">
        <v>17.98</v>
      </c>
      <c r="AL3424" s="6" t="n">
        <v>42735</v>
      </c>
      <c r="AM3424" s="0" t="n">
        <v>5.241</v>
      </c>
      <c r="AN3424" s="0" t="n">
        <v>5.524</v>
      </c>
      <c r="AO3424" s="0" t="n">
        <v>15.019</v>
      </c>
      <c r="AP3424" s="0" t="n">
        <v>16.781</v>
      </c>
      <c r="AQ3424" s="0" t="s">
        <v>831</v>
      </c>
      <c r="AR3424" s="0" t="s">
        <v>58</v>
      </c>
      <c r="AS3424" s="0" t="s">
        <v>77</v>
      </c>
      <c r="AT3424" s="0" t="n">
        <v>69</v>
      </c>
      <c r="AU3424" s="0" t="n">
        <v>71</v>
      </c>
      <c r="AV3424" s="0" t="s">
        <v>836</v>
      </c>
      <c r="AX3424" s="0" t="s">
        <v>836</v>
      </c>
    </row>
    <row r="3425" customFormat="false" ht="15" hidden="false" customHeight="false" outlineLevel="0" collapsed="false">
      <c r="A3425" s="0" t="s">
        <v>17872</v>
      </c>
      <c r="B3425" s="0" t="s">
        <v>7898</v>
      </c>
      <c r="C3425" s="0" t="s">
        <v>17873</v>
      </c>
      <c r="E3425" s="1" t="s">
        <v>17873</v>
      </c>
      <c r="G3425" s="5" t="s">
        <v>17873</v>
      </c>
      <c r="H3425" s="5"/>
      <c r="I3425" s="5"/>
      <c r="J3425" s="5"/>
      <c r="K3425" s="5"/>
      <c r="L3425" s="5"/>
      <c r="M3425" s="5"/>
      <c r="N3425" s="5"/>
      <c r="Q3425" s="0" t="s">
        <v>51</v>
      </c>
      <c r="R3425" s="0" t="s">
        <v>119</v>
      </c>
      <c r="S3425" s="0" t="n">
        <v>18</v>
      </c>
      <c r="X3425" s="0" t="n">
        <v>0</v>
      </c>
      <c r="Y3425" s="0" t="s">
        <v>298</v>
      </c>
      <c r="AD3425" s="0" t="s">
        <v>17874</v>
      </c>
      <c r="AE3425" s="0" t="s">
        <v>17875</v>
      </c>
      <c r="AF3425" s="0" t="s">
        <v>56</v>
      </c>
      <c r="AG3425" s="0" t="s">
        <v>56</v>
      </c>
      <c r="AI3425" s="0" t="n">
        <v>35</v>
      </c>
      <c r="AJ3425" s="0" t="n">
        <v>2016</v>
      </c>
      <c r="AK3425" s="0" t="s">
        <v>56</v>
      </c>
      <c r="AL3425" s="0" t="s">
        <v>56</v>
      </c>
      <c r="AM3425" s="0" t="s">
        <v>56</v>
      </c>
      <c r="AN3425" s="0" t="s">
        <v>56</v>
      </c>
      <c r="AO3425" s="0" t="s">
        <v>70</v>
      </c>
      <c r="AP3425" s="0" t="s">
        <v>70</v>
      </c>
      <c r="AQ3425" s="0" t="s">
        <v>298</v>
      </c>
      <c r="AR3425" s="0" t="n">
        <v>0</v>
      </c>
      <c r="AS3425" s="0" t="n">
        <v>0</v>
      </c>
      <c r="AT3425" s="0" t="s">
        <v>17876</v>
      </c>
      <c r="AV3425" s="0" t="s">
        <v>836</v>
      </c>
    </row>
    <row r="3426" customFormat="false" ht="15" hidden="false" customHeight="false" outlineLevel="0" collapsed="false">
      <c r="A3426" s="0" t="s">
        <v>17877</v>
      </c>
      <c r="B3426" s="0" t="s">
        <v>7898</v>
      </c>
      <c r="C3426" s="0" t="s">
        <v>17878</v>
      </c>
      <c r="E3426" s="1" t="s">
        <v>17878</v>
      </c>
      <c r="G3426" s="5" t="s">
        <v>17878</v>
      </c>
      <c r="H3426" s="5" t="s">
        <v>17879</v>
      </c>
      <c r="I3426" s="5" t="s">
        <v>17880</v>
      </c>
      <c r="J3426" s="5"/>
      <c r="K3426" s="5"/>
      <c r="L3426" s="5"/>
      <c r="M3426" s="5"/>
      <c r="N3426" s="5"/>
      <c r="Q3426" s="0" t="s">
        <v>51</v>
      </c>
      <c r="R3426" s="0" t="s">
        <v>126</v>
      </c>
      <c r="S3426" s="0" t="n">
        <v>3</v>
      </c>
      <c r="T3426" s="0" t="n">
        <v>9609</v>
      </c>
      <c r="U3426" s="0" t="n">
        <v>9609</v>
      </c>
      <c r="V3426" s="0" t="n">
        <v>2120</v>
      </c>
      <c r="X3426" s="0" t="n">
        <v>1</v>
      </c>
      <c r="Y3426" s="0" t="s">
        <v>512</v>
      </c>
      <c r="AD3426" s="0" t="s">
        <v>16206</v>
      </c>
      <c r="AE3426" s="0" t="s">
        <v>17881</v>
      </c>
      <c r="AF3426" s="0" t="s">
        <v>56</v>
      </c>
      <c r="AG3426" s="0" t="s">
        <v>56</v>
      </c>
      <c r="AI3426" s="0" t="n">
        <v>7</v>
      </c>
      <c r="AJ3426" s="0" t="n">
        <v>2016</v>
      </c>
      <c r="AK3426" s="0" t="s">
        <v>56</v>
      </c>
      <c r="AL3426" s="0" t="s">
        <v>56</v>
      </c>
      <c r="AM3426" s="0" t="s">
        <v>56</v>
      </c>
      <c r="AN3426" s="0" t="s">
        <v>56</v>
      </c>
      <c r="AO3426" s="0" t="s">
        <v>70</v>
      </c>
      <c r="AP3426" s="0" t="s">
        <v>70</v>
      </c>
      <c r="AQ3426" s="0" t="s">
        <v>512</v>
      </c>
      <c r="AR3426" s="0" t="n">
        <v>0</v>
      </c>
      <c r="AS3426" s="0" t="n">
        <v>0</v>
      </c>
    </row>
    <row r="3427" customFormat="false" ht="15" hidden="false" customHeight="false" outlineLevel="0" collapsed="false">
      <c r="A3427" s="0" t="s">
        <v>17882</v>
      </c>
      <c r="B3427" s="0" t="s">
        <v>7898</v>
      </c>
      <c r="C3427" s="0" t="s">
        <v>17883</v>
      </c>
      <c r="E3427" s="1" t="s">
        <v>17883</v>
      </c>
      <c r="G3427" s="5" t="s">
        <v>17883</v>
      </c>
      <c r="H3427" s="5" t="s">
        <v>17884</v>
      </c>
      <c r="I3427" s="5"/>
      <c r="J3427" s="5"/>
      <c r="K3427" s="5"/>
      <c r="L3427" s="5"/>
      <c r="M3427" s="5"/>
      <c r="N3427" s="5"/>
      <c r="O3427" s="0" t="s">
        <v>17883</v>
      </c>
      <c r="P3427" s="0" t="s">
        <v>17885</v>
      </c>
      <c r="Q3427" s="0" t="s">
        <v>51</v>
      </c>
      <c r="R3427" s="0" t="s">
        <v>52</v>
      </c>
      <c r="S3427" s="0" t="n">
        <v>750</v>
      </c>
      <c r="T3427" s="0" t="n">
        <v>1910</v>
      </c>
      <c r="U3427" s="0" t="n">
        <v>1910</v>
      </c>
      <c r="V3427" s="0" t="n">
        <v>2059</v>
      </c>
      <c r="X3427" s="0" t="n">
        <v>107</v>
      </c>
      <c r="Y3427" s="0" t="s">
        <v>53</v>
      </c>
      <c r="Z3427" s="0" t="n">
        <v>4675</v>
      </c>
      <c r="AA3427" s="0" t="s">
        <v>54</v>
      </c>
      <c r="AB3427" s="0" t="s">
        <v>54</v>
      </c>
      <c r="AC3427" s="0" t="n">
        <v>3.5</v>
      </c>
      <c r="AD3427" s="0" t="s">
        <v>17886</v>
      </c>
      <c r="AE3427" s="0" t="s">
        <v>17887</v>
      </c>
      <c r="AF3427" s="0" t="s">
        <v>56</v>
      </c>
      <c r="AG3427" s="0" t="s">
        <v>56</v>
      </c>
      <c r="AI3427" s="0" t="n">
        <v>3.5</v>
      </c>
      <c r="AJ3427" s="0" t="n">
        <v>2017</v>
      </c>
      <c r="AK3427" s="0" t="s">
        <v>56</v>
      </c>
      <c r="AL3427" s="0" t="s">
        <v>56</v>
      </c>
      <c r="AM3427" s="0" t="n">
        <v>1.696</v>
      </c>
      <c r="AN3427" s="0" t="n">
        <v>1.895</v>
      </c>
      <c r="AO3427" s="0" t="s">
        <v>831</v>
      </c>
      <c r="AP3427" s="0" t="s">
        <v>58</v>
      </c>
      <c r="AQ3427" s="0" t="s">
        <v>53</v>
      </c>
      <c r="AR3427" s="0" t="n">
        <v>49</v>
      </c>
      <c r="AS3427" s="0" t="n">
        <v>52</v>
      </c>
      <c r="AT3427" s="0" t="s">
        <v>17886</v>
      </c>
      <c r="AU3427" s="0" t="s">
        <v>17886</v>
      </c>
      <c r="AV3427" s="0" t="s">
        <v>836</v>
      </c>
    </row>
    <row r="3428" customFormat="false" ht="15" hidden="false" customHeight="false" outlineLevel="0" collapsed="false">
      <c r="A3428" s="0" t="s">
        <v>17888</v>
      </c>
      <c r="B3428" s="0" t="s">
        <v>7898</v>
      </c>
      <c r="C3428" s="0" t="s">
        <v>17889</v>
      </c>
      <c r="E3428" s="1" t="s">
        <v>17889</v>
      </c>
      <c r="G3428" s="5" t="s">
        <v>17889</v>
      </c>
      <c r="H3428" s="5"/>
      <c r="I3428" s="5"/>
      <c r="J3428" s="5"/>
      <c r="K3428" s="5"/>
      <c r="L3428" s="5"/>
      <c r="M3428" s="5"/>
      <c r="N3428" s="5"/>
      <c r="O3428" s="0" t="s">
        <v>17889</v>
      </c>
      <c r="P3428" s="0" t="s">
        <v>17890</v>
      </c>
      <c r="Q3428" s="0" t="s">
        <v>51</v>
      </c>
      <c r="R3428" s="0" t="s">
        <v>52</v>
      </c>
      <c r="S3428" s="0" t="n">
        <v>1.868</v>
      </c>
      <c r="T3428" s="0" t="n">
        <v>2712</v>
      </c>
      <c r="U3428" s="0" t="n">
        <v>2712</v>
      </c>
      <c r="V3428" s="0" t="n">
        <v>2016</v>
      </c>
      <c r="X3428" s="0" t="n">
        <v>341</v>
      </c>
      <c r="Y3428" s="0" t="s">
        <v>53</v>
      </c>
      <c r="Z3428" s="0" t="n">
        <v>2712</v>
      </c>
      <c r="AA3428" s="0" t="s">
        <v>54</v>
      </c>
      <c r="AB3428" s="0" t="s">
        <v>54</v>
      </c>
      <c r="AC3428" s="0" t="n">
        <v>12.6</v>
      </c>
      <c r="AD3428" s="0" t="s">
        <v>17891</v>
      </c>
      <c r="AG3428" s="6" t="n">
        <v>42735</v>
      </c>
      <c r="AH3428" s="0" t="n">
        <v>225</v>
      </c>
      <c r="AI3428" s="0" t="n">
        <v>237</v>
      </c>
      <c r="AJ3428" s="6" t="n">
        <v>42735</v>
      </c>
      <c r="AK3428" s="0" t="n">
        <v>12.6</v>
      </c>
      <c r="AL3428" s="6" t="n">
        <v>42735</v>
      </c>
      <c r="AM3428" s="0" t="n">
        <v>3.692</v>
      </c>
      <c r="AN3428" s="0" t="n">
        <v>3.891</v>
      </c>
      <c r="AO3428" s="0" t="n">
        <v>8.352</v>
      </c>
      <c r="AP3428" s="0" t="n">
        <v>9.332</v>
      </c>
      <c r="AQ3428" s="0" t="s">
        <v>831</v>
      </c>
      <c r="AR3428" s="0" t="s">
        <v>58</v>
      </c>
      <c r="AS3428" s="0" t="s">
        <v>53</v>
      </c>
      <c r="AT3428" s="0" t="n">
        <v>194</v>
      </c>
      <c r="AU3428" s="0" t="n">
        <v>205</v>
      </c>
      <c r="AX3428" s="0" t="s">
        <v>836</v>
      </c>
      <c r="AY3428" s="0" t="s">
        <v>17892</v>
      </c>
    </row>
    <row r="3429" customFormat="false" ht="15" hidden="false" customHeight="false" outlineLevel="0" collapsed="false">
      <c r="A3429" s="0" t="s">
        <v>17893</v>
      </c>
      <c r="B3429" s="0" t="s">
        <v>7898</v>
      </c>
      <c r="C3429" s="0" t="s">
        <v>17894</v>
      </c>
      <c r="E3429" s="1" t="s">
        <v>17894</v>
      </c>
      <c r="G3429" s="5" t="s">
        <v>17894</v>
      </c>
      <c r="H3429" s="5"/>
      <c r="I3429" s="5"/>
      <c r="J3429" s="5"/>
      <c r="K3429" s="5"/>
      <c r="L3429" s="5"/>
      <c r="M3429" s="5"/>
      <c r="N3429" s="5"/>
      <c r="O3429" s="0" t="s">
        <v>17894</v>
      </c>
      <c r="P3429" s="0" t="s">
        <v>17895</v>
      </c>
      <c r="Q3429" s="0" t="s">
        <v>51</v>
      </c>
      <c r="R3429" s="0" t="s">
        <v>52</v>
      </c>
      <c r="S3429" s="0" t="n">
        <v>3</v>
      </c>
      <c r="T3429" s="0" t="n">
        <v>2219</v>
      </c>
      <c r="U3429" s="0" t="n">
        <v>2219</v>
      </c>
      <c r="V3429" s="0" t="n">
        <v>3250</v>
      </c>
      <c r="X3429" s="0" t="n">
        <v>102</v>
      </c>
      <c r="Y3429" s="0" t="s">
        <v>53</v>
      </c>
      <c r="Z3429" s="0" t="n">
        <v>3250</v>
      </c>
      <c r="AA3429" s="0" t="s">
        <v>54</v>
      </c>
      <c r="AB3429" s="0" t="s">
        <v>54</v>
      </c>
      <c r="AC3429" s="0" t="n">
        <v>7.5</v>
      </c>
      <c r="AD3429" s="0" t="s">
        <v>17896</v>
      </c>
      <c r="AE3429" s="0" t="s">
        <v>17897</v>
      </c>
      <c r="AF3429" s="0" t="s">
        <v>56</v>
      </c>
      <c r="AG3429" s="0" t="s">
        <v>56</v>
      </c>
      <c r="AI3429" s="0" t="n">
        <v>7.5</v>
      </c>
      <c r="AJ3429" s="0" t="n">
        <v>2017</v>
      </c>
      <c r="AK3429" s="0" t="s">
        <v>56</v>
      </c>
      <c r="AL3429" s="0" t="s">
        <v>56</v>
      </c>
      <c r="AM3429" s="0" t="n">
        <v>6.364</v>
      </c>
      <c r="AN3429" s="0" t="n">
        <v>7.111</v>
      </c>
      <c r="AO3429" s="0" t="s">
        <v>831</v>
      </c>
      <c r="AP3429" s="0" t="s">
        <v>58</v>
      </c>
      <c r="AQ3429" s="0" t="s">
        <v>53</v>
      </c>
      <c r="AR3429" s="0" t="n">
        <v>64</v>
      </c>
      <c r="AS3429" s="0" t="n">
        <v>64</v>
      </c>
      <c r="AT3429" s="0" t="s">
        <v>17896</v>
      </c>
      <c r="AV3429" s="0" t="s">
        <v>836</v>
      </c>
    </row>
    <row r="3430" customFormat="false" ht="15" hidden="false" customHeight="false" outlineLevel="0" collapsed="false">
      <c r="A3430" s="0" t="s">
        <v>17898</v>
      </c>
      <c r="B3430" s="0" t="s">
        <v>7898</v>
      </c>
      <c r="C3430" s="0" t="s">
        <v>17899</v>
      </c>
      <c r="E3430" s="1" t="s">
        <v>17899</v>
      </c>
      <c r="G3430" s="5" t="s">
        <v>17899</v>
      </c>
      <c r="H3430" s="5"/>
      <c r="I3430" s="5"/>
      <c r="J3430" s="5"/>
      <c r="K3430" s="5"/>
      <c r="L3430" s="5"/>
      <c r="M3430" s="5"/>
      <c r="N3430" s="5"/>
      <c r="O3430" s="0" t="s">
        <v>17899</v>
      </c>
      <c r="P3430" s="0" t="s">
        <v>17900</v>
      </c>
      <c r="Q3430" s="0" t="s">
        <v>51</v>
      </c>
      <c r="R3430" s="0" t="s">
        <v>52</v>
      </c>
      <c r="S3430" s="0" t="n">
        <v>9.524</v>
      </c>
      <c r="T3430" s="0" t="n">
        <v>2011</v>
      </c>
      <c r="U3430" s="0" t="n">
        <v>2011</v>
      </c>
      <c r="V3430" s="0" t="n">
        <v>2014</v>
      </c>
      <c r="X3430" s="0" t="n">
        <v>1</v>
      </c>
      <c r="Y3430" s="0" t="s">
        <v>53</v>
      </c>
      <c r="Z3430" s="0" t="n">
        <v>2011</v>
      </c>
      <c r="AA3430" s="0" t="s">
        <v>54</v>
      </c>
      <c r="AB3430" s="0" t="s">
        <v>54</v>
      </c>
      <c r="AC3430" s="0" t="n">
        <v>18.6</v>
      </c>
      <c r="AD3430" s="0" t="s">
        <v>17901</v>
      </c>
      <c r="AG3430" s="6" t="n">
        <v>42643</v>
      </c>
      <c r="AH3430" s="0" t="n">
        <v>565</v>
      </c>
      <c r="AI3430" s="0" t="n">
        <v>631</v>
      </c>
      <c r="AJ3430" s="6" t="n">
        <v>42643</v>
      </c>
      <c r="AK3430" s="0" t="n">
        <v>18.6</v>
      </c>
      <c r="AL3430" s="6" t="n">
        <v>42643</v>
      </c>
      <c r="AM3430" s="0" t="n">
        <v>16.153</v>
      </c>
      <c r="AN3430" s="0" t="n">
        <v>18.029</v>
      </c>
      <c r="AO3430" s="0" t="n">
        <v>28.237</v>
      </c>
      <c r="AP3430" s="0" t="n">
        <v>31.55</v>
      </c>
      <c r="AQ3430" s="0" t="s">
        <v>831</v>
      </c>
      <c r="AR3430" s="0" t="s">
        <v>58</v>
      </c>
      <c r="AS3430" s="0" t="s">
        <v>53</v>
      </c>
      <c r="AT3430" s="0" t="n">
        <v>304</v>
      </c>
      <c r="AU3430" s="0" t="n">
        <v>308</v>
      </c>
      <c r="AX3430" s="0" t="s">
        <v>836</v>
      </c>
      <c r="AY3430" s="0" t="s">
        <v>17902</v>
      </c>
    </row>
    <row r="3431" customFormat="false" ht="15" hidden="false" customHeight="false" outlineLevel="0" collapsed="false">
      <c r="A3431" s="0" t="s">
        <v>17903</v>
      </c>
      <c r="B3431" s="0" t="s">
        <v>7898</v>
      </c>
      <c r="C3431" s="0" t="s">
        <v>17904</v>
      </c>
      <c r="E3431" s="1" t="s">
        <v>17904</v>
      </c>
      <c r="G3431" s="5" t="s">
        <v>17904</v>
      </c>
      <c r="H3431" s="5"/>
      <c r="I3431" s="5"/>
      <c r="J3431" s="5"/>
      <c r="K3431" s="5"/>
      <c r="L3431" s="5"/>
      <c r="M3431" s="5"/>
      <c r="N3431" s="5"/>
      <c r="O3431" s="0" t="s">
        <v>17904</v>
      </c>
      <c r="P3431" s="0" t="s">
        <v>17905</v>
      </c>
      <c r="Q3431" s="0" t="s">
        <v>51</v>
      </c>
      <c r="R3431" s="0" t="s">
        <v>52</v>
      </c>
      <c r="S3431" s="0" t="n">
        <v>344</v>
      </c>
      <c r="T3431" s="0" t="n">
        <v>2611</v>
      </c>
      <c r="U3431" s="0" t="n">
        <v>2611</v>
      </c>
      <c r="V3431" s="0" t="n">
        <v>2593</v>
      </c>
      <c r="W3431" s="0" t="s">
        <v>17906</v>
      </c>
      <c r="X3431" s="0" t="n">
        <v>82</v>
      </c>
      <c r="Y3431" s="0" t="s">
        <v>128</v>
      </c>
      <c r="Z3431" s="0" t="n">
        <v>2611</v>
      </c>
      <c r="AA3431" s="0" t="s">
        <v>54</v>
      </c>
      <c r="AB3431" s="0" t="s">
        <v>54</v>
      </c>
      <c r="AC3431" s="0" t="n">
        <v>9.4</v>
      </c>
      <c r="AD3431" s="0" t="s">
        <v>15957</v>
      </c>
      <c r="AG3431" s="6" t="n">
        <v>42004</v>
      </c>
      <c r="AH3431" s="0" t="n">
        <v>-27</v>
      </c>
      <c r="AI3431" s="0" t="n">
        <v>-33</v>
      </c>
      <c r="AJ3431" s="6" t="n">
        <v>42004</v>
      </c>
      <c r="AK3431" s="0" t="n">
        <v>9.4</v>
      </c>
      <c r="AL3431" s="6" t="n">
        <v>42004</v>
      </c>
      <c r="AM3431" s="0" t="n">
        <v>136</v>
      </c>
      <c r="AN3431" s="0" t="n">
        <v>165</v>
      </c>
      <c r="AO3431" s="0" t="n">
        <v>26</v>
      </c>
      <c r="AP3431" s="0" t="n">
        <v>28</v>
      </c>
      <c r="AQ3431" s="0" t="s">
        <v>189</v>
      </c>
      <c r="AR3431" s="0" t="s">
        <v>189</v>
      </c>
      <c r="AS3431" s="0" t="s">
        <v>128</v>
      </c>
      <c r="AT3431" s="0" t="n">
        <v>44</v>
      </c>
      <c r="AU3431" s="0" t="n">
        <v>43</v>
      </c>
      <c r="AV3431" s="0" t="s">
        <v>836</v>
      </c>
      <c r="AX3431" s="0" t="s">
        <v>836</v>
      </c>
    </row>
    <row r="3432" customFormat="false" ht="15" hidden="false" customHeight="false" outlineLevel="0" collapsed="false">
      <c r="A3432" s="0" t="s">
        <v>17907</v>
      </c>
      <c r="B3432" s="0" t="s">
        <v>7898</v>
      </c>
      <c r="C3432" s="0" t="s">
        <v>17908</v>
      </c>
      <c r="E3432" s="1" t="s">
        <v>17908</v>
      </c>
      <c r="G3432" s="5" t="s">
        <v>17908</v>
      </c>
      <c r="H3432" s="5"/>
      <c r="I3432" s="5"/>
      <c r="J3432" s="5"/>
      <c r="K3432" s="5"/>
      <c r="L3432" s="5"/>
      <c r="M3432" s="5"/>
      <c r="N3432" s="5"/>
      <c r="O3432" s="0" t="s">
        <v>17908</v>
      </c>
      <c r="P3432" s="0" t="s">
        <v>17909</v>
      </c>
      <c r="Q3432" s="0" t="s">
        <v>51</v>
      </c>
      <c r="R3432" s="0" t="s">
        <v>52</v>
      </c>
      <c r="S3432" s="0" t="n">
        <v>1.451</v>
      </c>
      <c r="T3432" s="0" t="n">
        <v>729</v>
      </c>
      <c r="U3432" s="0" t="n">
        <v>729</v>
      </c>
      <c r="V3432" s="0" t="n">
        <v>2410</v>
      </c>
      <c r="X3432" s="0" t="n">
        <v>737</v>
      </c>
      <c r="Y3432" s="0" t="s">
        <v>53</v>
      </c>
      <c r="Z3432" s="0" t="n">
        <v>729</v>
      </c>
      <c r="AA3432" s="0" t="s">
        <v>54</v>
      </c>
      <c r="AB3432" s="0" t="s">
        <v>54</v>
      </c>
      <c r="AC3432" s="0" t="n">
        <v>9.4</v>
      </c>
      <c r="AD3432" s="0" t="s">
        <v>17910</v>
      </c>
      <c r="AG3432" s="6" t="n">
        <v>42735</v>
      </c>
      <c r="AH3432" s="0" t="n">
        <v>-81</v>
      </c>
      <c r="AI3432" s="0" t="n">
        <v>-86</v>
      </c>
      <c r="AJ3432" s="6" t="n">
        <v>42735</v>
      </c>
      <c r="AK3432" s="0" t="n">
        <v>9.4</v>
      </c>
      <c r="AL3432" s="6" t="n">
        <v>42735</v>
      </c>
      <c r="AM3432" s="0" t="n">
        <v>1.5</v>
      </c>
      <c r="AN3432" s="0" t="n">
        <v>1.581</v>
      </c>
      <c r="AO3432" s="0" t="n">
        <v>1.105</v>
      </c>
      <c r="AP3432" s="0" t="n">
        <v>1.235</v>
      </c>
      <c r="AQ3432" s="0" t="s">
        <v>831</v>
      </c>
      <c r="AR3432" s="0" t="s">
        <v>58</v>
      </c>
      <c r="AS3432" s="0" t="s">
        <v>53</v>
      </c>
      <c r="AT3432" s="0" t="n">
        <v>332</v>
      </c>
      <c r="AU3432" s="0" t="n">
        <v>341</v>
      </c>
      <c r="AX3432" s="0" t="s">
        <v>836</v>
      </c>
      <c r="AY3432" s="0" t="s">
        <v>17911</v>
      </c>
    </row>
    <row r="3433" customFormat="false" ht="15" hidden="false" customHeight="false" outlineLevel="0" collapsed="false">
      <c r="A3433" s="0" t="s">
        <v>17912</v>
      </c>
      <c r="B3433" s="0" t="s">
        <v>7898</v>
      </c>
      <c r="C3433" s="0" t="s">
        <v>17913</v>
      </c>
      <c r="E3433" s="1" t="s">
        <v>17913</v>
      </c>
      <c r="G3433" s="5" t="s">
        <v>17913</v>
      </c>
      <c r="H3433" s="5"/>
      <c r="I3433" s="5"/>
      <c r="J3433" s="5"/>
      <c r="K3433" s="5"/>
      <c r="L3433" s="5"/>
      <c r="M3433" s="5"/>
      <c r="N3433" s="5"/>
      <c r="O3433" s="0" t="s">
        <v>17913</v>
      </c>
      <c r="P3433" s="0" t="s">
        <v>17914</v>
      </c>
      <c r="Q3433" s="0" t="s">
        <v>51</v>
      </c>
      <c r="R3433" s="0" t="s">
        <v>52</v>
      </c>
      <c r="S3433" s="0" t="n">
        <v>627</v>
      </c>
      <c r="T3433" s="0" t="n">
        <v>2611</v>
      </c>
      <c r="U3433" s="0" t="n">
        <v>2611</v>
      </c>
      <c r="V3433" s="0" t="n">
        <v>2442</v>
      </c>
      <c r="X3433" s="0" t="n">
        <v>35</v>
      </c>
      <c r="Y3433" s="0" t="s">
        <v>53</v>
      </c>
      <c r="Z3433" s="0" t="n">
        <v>2611</v>
      </c>
      <c r="AA3433" s="0" t="s">
        <v>54</v>
      </c>
      <c r="AB3433" s="0" t="s">
        <v>54</v>
      </c>
      <c r="AC3433" s="0" t="n">
        <v>2.595</v>
      </c>
      <c r="AD3433" s="0" t="s">
        <v>15856</v>
      </c>
      <c r="AG3433" s="6" t="n">
        <v>42644</v>
      </c>
      <c r="AH3433" s="0" t="n">
        <v>42</v>
      </c>
      <c r="AI3433" s="0" t="n">
        <v>47</v>
      </c>
      <c r="AJ3433" s="6" t="n">
        <v>42644</v>
      </c>
      <c r="AK3433" s="0" t="n">
        <v>2.595</v>
      </c>
      <c r="AL3433" s="6" t="n">
        <v>42644</v>
      </c>
      <c r="AM3433" s="0" t="n">
        <v>880</v>
      </c>
      <c r="AN3433" s="0" t="n">
        <v>982</v>
      </c>
      <c r="AO3433" s="0" t="n">
        <v>1.27</v>
      </c>
      <c r="AP3433" s="0" t="n">
        <v>1.419</v>
      </c>
      <c r="AQ3433" s="0" t="s">
        <v>674</v>
      </c>
      <c r="AR3433" s="0" t="s">
        <v>58</v>
      </c>
      <c r="AS3433" s="0" t="s">
        <v>53</v>
      </c>
      <c r="AT3433" s="0" t="n">
        <v>32</v>
      </c>
      <c r="AU3433" s="0" t="n">
        <v>32</v>
      </c>
      <c r="AX3433" s="0" t="s">
        <v>836</v>
      </c>
    </row>
    <row r="3434" customFormat="false" ht="15" hidden="false" customHeight="false" outlineLevel="0" collapsed="false">
      <c r="A3434" s="0" t="s">
        <v>17915</v>
      </c>
      <c r="B3434" s="0" t="s">
        <v>7898</v>
      </c>
      <c r="C3434" s="0" t="s">
        <v>17916</v>
      </c>
      <c r="E3434" s="1" t="s">
        <v>17916</v>
      </c>
      <c r="G3434" s="5" t="s">
        <v>17916</v>
      </c>
      <c r="H3434" s="5"/>
      <c r="I3434" s="5"/>
      <c r="J3434" s="5"/>
      <c r="K3434" s="5"/>
      <c r="L3434" s="5"/>
      <c r="M3434" s="5"/>
      <c r="N3434" s="5"/>
      <c r="O3434" s="0" t="s">
        <v>17916</v>
      </c>
      <c r="P3434" s="0" t="s">
        <v>17917</v>
      </c>
      <c r="Q3434" s="0" t="s">
        <v>451</v>
      </c>
      <c r="R3434" s="0" t="s">
        <v>52</v>
      </c>
      <c r="S3434" s="0" t="n">
        <v>1.402</v>
      </c>
      <c r="T3434" s="0" t="n">
        <v>6612</v>
      </c>
      <c r="U3434" s="0" t="n">
        <v>6612</v>
      </c>
      <c r="V3434" s="0" t="n">
        <v>6311</v>
      </c>
      <c r="X3434" s="0" t="n">
        <v>1.055</v>
      </c>
      <c r="Y3434" s="0" t="s">
        <v>53</v>
      </c>
      <c r="Z3434" s="0" t="n">
        <v>6612</v>
      </c>
      <c r="AA3434" s="0" t="s">
        <v>54</v>
      </c>
      <c r="AB3434" s="0" t="s">
        <v>54</v>
      </c>
      <c r="AC3434" s="0" t="n">
        <v>3.243</v>
      </c>
      <c r="AD3434" s="0" t="s">
        <v>17918</v>
      </c>
      <c r="AG3434" s="6" t="n">
        <v>42735</v>
      </c>
      <c r="AH3434" s="0" t="n">
        <v>317</v>
      </c>
      <c r="AI3434" s="0" t="n">
        <v>334</v>
      </c>
      <c r="AJ3434" s="6" t="n">
        <v>42735</v>
      </c>
      <c r="AK3434" s="0" t="n">
        <v>3.243</v>
      </c>
      <c r="AL3434" s="6" t="n">
        <v>42735</v>
      </c>
      <c r="AM3434" s="0" t="n">
        <v>1.553</v>
      </c>
      <c r="AN3434" s="0" t="n">
        <v>1.637</v>
      </c>
      <c r="AO3434" s="0" t="n">
        <v>7.551</v>
      </c>
      <c r="AP3434" s="0" t="n">
        <v>8.437</v>
      </c>
      <c r="AQ3434" s="0" t="s">
        <v>674</v>
      </c>
      <c r="AR3434" s="0" t="s">
        <v>58</v>
      </c>
      <c r="AS3434" s="0" t="s">
        <v>53</v>
      </c>
      <c r="AT3434" s="0" t="n">
        <v>49</v>
      </c>
      <c r="AU3434" s="0" t="n">
        <v>1.028</v>
      </c>
      <c r="AX3434" s="0" t="s">
        <v>836</v>
      </c>
    </row>
    <row r="3435" customFormat="false" ht="15" hidden="false" customHeight="false" outlineLevel="0" collapsed="false">
      <c r="A3435" s="0" t="s">
        <v>17919</v>
      </c>
      <c r="B3435" s="0" t="s">
        <v>7898</v>
      </c>
      <c r="C3435" s="0" t="s">
        <v>17920</v>
      </c>
      <c r="E3435" s="1" t="s">
        <v>17920</v>
      </c>
      <c r="G3435" s="5" t="s">
        <v>17920</v>
      </c>
      <c r="H3435" s="5" t="s">
        <v>17921</v>
      </c>
      <c r="I3435" s="5"/>
      <c r="J3435" s="5"/>
      <c r="K3435" s="5"/>
      <c r="L3435" s="5"/>
      <c r="M3435" s="5"/>
      <c r="N3435" s="5"/>
      <c r="O3435" s="0" t="s">
        <v>17920</v>
      </c>
      <c r="P3435" s="0" t="s">
        <v>17922</v>
      </c>
      <c r="Q3435" s="0" t="s">
        <v>51</v>
      </c>
      <c r="R3435" s="0" t="s">
        <v>119</v>
      </c>
      <c r="S3435" s="0" t="n">
        <v>18</v>
      </c>
      <c r="T3435" s="0" t="n">
        <v>4778</v>
      </c>
      <c r="U3435" s="0" t="n">
        <v>4778</v>
      </c>
      <c r="V3435" s="0" t="n">
        <v>7211</v>
      </c>
      <c r="X3435" s="0" t="n">
        <v>6</v>
      </c>
      <c r="Y3435" s="0" t="s">
        <v>128</v>
      </c>
      <c r="Z3435" s="0" t="n">
        <v>4778</v>
      </c>
      <c r="AA3435" s="0" t="s">
        <v>54</v>
      </c>
      <c r="AB3435" s="0" t="s">
        <v>54</v>
      </c>
      <c r="AC3435" s="0" t="n">
        <v>75</v>
      </c>
      <c r="AD3435" s="0" t="s">
        <v>7905</v>
      </c>
      <c r="AE3435" s="0" t="s">
        <v>17923</v>
      </c>
      <c r="AF3435" s="0" t="s">
        <v>56</v>
      </c>
      <c r="AG3435" s="0" t="s">
        <v>56</v>
      </c>
      <c r="AI3435" s="0" t="n">
        <v>75</v>
      </c>
      <c r="AJ3435" s="0" t="n">
        <v>2016</v>
      </c>
      <c r="AK3435" s="0" t="s">
        <v>56</v>
      </c>
      <c r="AL3435" s="0" t="s">
        <v>56</v>
      </c>
      <c r="AM3435" s="0" t="s">
        <v>56</v>
      </c>
      <c r="AN3435" s="0" t="s">
        <v>56</v>
      </c>
      <c r="AO3435" s="0" t="s">
        <v>70</v>
      </c>
      <c r="AP3435" s="0" t="s">
        <v>70</v>
      </c>
      <c r="AQ3435" s="0" t="s">
        <v>128</v>
      </c>
      <c r="AR3435" s="0" t="n">
        <v>3</v>
      </c>
      <c r="AS3435" s="0" t="n">
        <v>2</v>
      </c>
      <c r="AT3435" s="0" t="s">
        <v>836</v>
      </c>
      <c r="AV3435" s="0" t="s">
        <v>836</v>
      </c>
    </row>
    <row r="3436" customFormat="false" ht="15" hidden="false" customHeight="false" outlineLevel="0" collapsed="false">
      <c r="A3436" s="0" t="s">
        <v>17924</v>
      </c>
      <c r="B3436" s="0" t="s">
        <v>7898</v>
      </c>
      <c r="C3436" s="0" t="s">
        <v>17925</v>
      </c>
      <c r="E3436" s="1" t="s">
        <v>17925</v>
      </c>
      <c r="G3436" s="5" t="s">
        <v>17925</v>
      </c>
      <c r="H3436" s="5"/>
      <c r="I3436" s="5"/>
      <c r="J3436" s="5"/>
      <c r="K3436" s="5"/>
      <c r="L3436" s="5"/>
      <c r="M3436" s="5"/>
      <c r="N3436" s="5"/>
      <c r="O3436" s="0" t="s">
        <v>17926</v>
      </c>
      <c r="P3436" s="0" t="s">
        <v>17927</v>
      </c>
      <c r="Q3436" s="0" t="s">
        <v>51</v>
      </c>
      <c r="R3436" s="0" t="s">
        <v>52</v>
      </c>
      <c r="S3436" s="0" t="n">
        <v>3.894</v>
      </c>
      <c r="T3436" s="0" t="n">
        <v>2611</v>
      </c>
      <c r="U3436" s="0" t="n">
        <v>2611</v>
      </c>
      <c r="X3436" s="0" t="n">
        <v>50</v>
      </c>
      <c r="Y3436" s="0" t="s">
        <v>195</v>
      </c>
      <c r="Z3436" s="0" t="s">
        <v>120</v>
      </c>
      <c r="AA3436" s="0" t="s">
        <v>120</v>
      </c>
      <c r="AB3436" s="0" t="s">
        <v>17928</v>
      </c>
      <c r="AC3436" s="0" t="s">
        <v>120</v>
      </c>
      <c r="AD3436" s="0" t="s">
        <v>17419</v>
      </c>
      <c r="AG3436" s="6" t="n">
        <v>42735</v>
      </c>
      <c r="AH3436" s="0" t="n">
        <v>156</v>
      </c>
      <c r="AI3436" s="0" t="n">
        <v>164</v>
      </c>
      <c r="AJ3436" s="6" t="n">
        <v>42735</v>
      </c>
      <c r="AK3436" s="0" t="n">
        <v>27.9</v>
      </c>
      <c r="AL3436" s="6" t="n">
        <v>42735</v>
      </c>
      <c r="AM3436" s="0" t="n">
        <v>3.882</v>
      </c>
      <c r="AN3436" s="0" t="n">
        <v>4.092</v>
      </c>
      <c r="AO3436" s="0" t="n">
        <v>2.218</v>
      </c>
      <c r="AP3436" s="0" t="n">
        <v>2.479</v>
      </c>
      <c r="AQ3436" s="0" t="s">
        <v>674</v>
      </c>
      <c r="AR3436" s="0" t="s">
        <v>58</v>
      </c>
      <c r="AS3436" s="0" t="s">
        <v>195</v>
      </c>
      <c r="AT3436" s="0" t="n">
        <v>23</v>
      </c>
      <c r="AU3436" s="0" t="n">
        <v>21</v>
      </c>
      <c r="AX3436" s="0" t="s">
        <v>836</v>
      </c>
    </row>
    <row r="3437" customFormat="false" ht="15" hidden="false" customHeight="false" outlineLevel="0" collapsed="false">
      <c r="A3437" s="0" t="s">
        <v>17929</v>
      </c>
      <c r="B3437" s="0" t="s">
        <v>7898</v>
      </c>
      <c r="C3437" s="0" t="s">
        <v>17930</v>
      </c>
      <c r="E3437" s="1" t="s">
        <v>17930</v>
      </c>
      <c r="G3437" s="5" t="s">
        <v>17930</v>
      </c>
      <c r="H3437" s="5"/>
      <c r="I3437" s="5"/>
      <c r="J3437" s="5"/>
      <c r="K3437" s="5"/>
      <c r="L3437" s="5"/>
      <c r="M3437" s="5"/>
      <c r="N3437" s="5"/>
      <c r="O3437" s="0" t="s">
        <v>17930</v>
      </c>
      <c r="P3437" s="0" t="s">
        <v>17931</v>
      </c>
      <c r="Q3437" s="0" t="s">
        <v>51</v>
      </c>
      <c r="R3437" s="0" t="s">
        <v>539</v>
      </c>
      <c r="S3437" s="0" t="n">
        <v>1</v>
      </c>
      <c r="T3437" s="0" t="n">
        <v>5829</v>
      </c>
      <c r="U3437" s="0" t="n">
        <v>5829</v>
      </c>
      <c r="V3437" s="0" t="n">
        <v>4743</v>
      </c>
      <c r="X3437" s="0" t="n">
        <v>2</v>
      </c>
      <c r="Y3437" s="0" t="s">
        <v>512</v>
      </c>
      <c r="Z3437" s="0" t="n">
        <v>5829</v>
      </c>
      <c r="AA3437" s="0" t="s">
        <v>54</v>
      </c>
      <c r="AB3437" s="0" t="s">
        <v>54</v>
      </c>
      <c r="AC3437" s="0" t="n">
        <v>1</v>
      </c>
      <c r="AD3437" s="0" t="s">
        <v>16105</v>
      </c>
      <c r="AE3437" s="0" t="s">
        <v>17932</v>
      </c>
      <c r="AF3437" s="0" t="s">
        <v>56</v>
      </c>
      <c r="AG3437" s="0" t="s">
        <v>56</v>
      </c>
      <c r="AI3437" s="0" t="n">
        <v>1</v>
      </c>
      <c r="AJ3437" s="0" t="n">
        <v>2016</v>
      </c>
      <c r="AK3437" s="0" t="s">
        <v>56</v>
      </c>
      <c r="AL3437" s="0" t="s">
        <v>56</v>
      </c>
      <c r="AM3437" s="0" t="s">
        <v>56</v>
      </c>
      <c r="AN3437" s="0" t="s">
        <v>56</v>
      </c>
      <c r="AO3437" s="0" t="s">
        <v>70</v>
      </c>
      <c r="AP3437" s="0" t="s">
        <v>70</v>
      </c>
      <c r="AQ3437" s="0" t="s">
        <v>512</v>
      </c>
      <c r="AR3437" s="0" t="n">
        <v>2</v>
      </c>
      <c r="AS3437" s="0" t="n">
        <v>1</v>
      </c>
      <c r="AV3437" s="0" t="s">
        <v>836</v>
      </c>
      <c r="AW3437" s="0" t="s">
        <v>17933</v>
      </c>
    </row>
    <row r="3438" customFormat="false" ht="15" hidden="false" customHeight="false" outlineLevel="0" collapsed="false">
      <c r="A3438" s="0" t="s">
        <v>17934</v>
      </c>
      <c r="B3438" s="0" t="s">
        <v>7898</v>
      </c>
      <c r="C3438" s="0" t="s">
        <v>17935</v>
      </c>
      <c r="E3438" s="1" t="s">
        <v>17935</v>
      </c>
      <c r="G3438" s="5" t="s">
        <v>17935</v>
      </c>
      <c r="H3438" s="5"/>
      <c r="I3438" s="5"/>
      <c r="J3438" s="5"/>
      <c r="K3438" s="5"/>
      <c r="L3438" s="5"/>
      <c r="M3438" s="5"/>
      <c r="N3438" s="5"/>
      <c r="Q3438" s="0" t="s">
        <v>51</v>
      </c>
      <c r="R3438" s="0" t="s">
        <v>539</v>
      </c>
      <c r="S3438" s="0" t="n">
        <v>0</v>
      </c>
      <c r="T3438" s="0" t="n">
        <v>5610</v>
      </c>
      <c r="U3438" s="0" t="n">
        <v>5610</v>
      </c>
      <c r="X3438" s="0" t="n">
        <v>1</v>
      </c>
      <c r="Y3438" s="0" t="s">
        <v>512</v>
      </c>
      <c r="AD3438" s="0" t="s">
        <v>17936</v>
      </c>
      <c r="AE3438" s="0" t="s">
        <v>17937</v>
      </c>
      <c r="AF3438" s="0" t="s">
        <v>56</v>
      </c>
      <c r="AG3438" s="0" t="s">
        <v>56</v>
      </c>
      <c r="AI3438" s="0" t="n">
        <v>7</v>
      </c>
      <c r="AJ3438" s="0" t="n">
        <v>2015</v>
      </c>
      <c r="AK3438" s="0" t="s">
        <v>56</v>
      </c>
      <c r="AL3438" s="0" t="s">
        <v>56</v>
      </c>
      <c r="AM3438" s="0" t="s">
        <v>56</v>
      </c>
      <c r="AN3438" s="0" t="s">
        <v>56</v>
      </c>
      <c r="AO3438" s="0" t="s">
        <v>70</v>
      </c>
      <c r="AP3438" s="0" t="s">
        <v>70</v>
      </c>
      <c r="AQ3438" s="0" t="s">
        <v>512</v>
      </c>
      <c r="AR3438" s="0" t="n">
        <v>0</v>
      </c>
      <c r="AS3438" s="0" t="n">
        <v>0</v>
      </c>
    </row>
    <row r="3439" customFormat="false" ht="15" hidden="false" customHeight="false" outlineLevel="0" collapsed="false">
      <c r="A3439" s="0" t="s">
        <v>17938</v>
      </c>
      <c r="B3439" s="0" t="s">
        <v>7898</v>
      </c>
      <c r="C3439" s="0" t="s">
        <v>17939</v>
      </c>
      <c r="E3439" s="1" t="s">
        <v>17939</v>
      </c>
      <c r="G3439" s="5" t="s">
        <v>17939</v>
      </c>
      <c r="H3439" s="5" t="s">
        <v>17940</v>
      </c>
      <c r="I3439" s="5"/>
      <c r="J3439" s="5"/>
      <c r="K3439" s="5"/>
      <c r="L3439" s="5"/>
      <c r="M3439" s="5"/>
      <c r="N3439" s="5"/>
      <c r="O3439" s="0" t="s">
        <v>17939</v>
      </c>
      <c r="P3439" s="0" t="s">
        <v>17941</v>
      </c>
      <c r="Q3439" s="0" t="s">
        <v>51</v>
      </c>
      <c r="R3439" s="0" t="s">
        <v>52</v>
      </c>
      <c r="S3439" s="0" t="n">
        <v>125.98</v>
      </c>
      <c r="T3439" s="0" t="n">
        <v>6190</v>
      </c>
      <c r="U3439" s="0" t="n">
        <v>6190</v>
      </c>
      <c r="V3439" s="0" t="n">
        <v>2630</v>
      </c>
      <c r="W3439" s="0" t="s">
        <v>17942</v>
      </c>
      <c r="X3439" s="0" t="n">
        <v>847</v>
      </c>
      <c r="Y3439" s="0" t="s">
        <v>53</v>
      </c>
      <c r="Z3439" s="0" t="n">
        <v>6190</v>
      </c>
      <c r="AA3439" s="0" t="s">
        <v>54</v>
      </c>
      <c r="AB3439" s="0" t="s">
        <v>54</v>
      </c>
      <c r="AC3439" s="0" t="n">
        <v>160.9</v>
      </c>
      <c r="AD3439" s="0" t="s">
        <v>15564</v>
      </c>
      <c r="AG3439" s="6" t="n">
        <v>42735</v>
      </c>
      <c r="AH3439" s="0" t="n">
        <v>12.453</v>
      </c>
      <c r="AI3439" s="0" t="n">
        <v>13.127</v>
      </c>
      <c r="AJ3439" s="6" t="n">
        <v>42735</v>
      </c>
      <c r="AK3439" s="0" t="n">
        <v>160.9</v>
      </c>
      <c r="AL3439" s="6" t="n">
        <v>42735</v>
      </c>
      <c r="AM3439" s="0" t="n">
        <v>231.648</v>
      </c>
      <c r="AN3439" s="0" t="n">
        <v>244.18</v>
      </c>
      <c r="AO3439" s="0" t="n">
        <v>167.03</v>
      </c>
      <c r="AP3439" s="0" t="n">
        <v>186.631</v>
      </c>
      <c r="AQ3439" s="0" t="s">
        <v>831</v>
      </c>
      <c r="AR3439" s="0" t="s">
        <v>58</v>
      </c>
      <c r="AS3439" s="0" t="s">
        <v>53</v>
      </c>
      <c r="AT3439" s="0" t="n">
        <v>427</v>
      </c>
      <c r="AU3439" s="0" t="n">
        <v>429</v>
      </c>
      <c r="AX3439" s="0" t="s">
        <v>836</v>
      </c>
      <c r="AY3439" s="0" t="s">
        <v>17943</v>
      </c>
    </row>
    <row r="3440" customFormat="false" ht="15" hidden="false" customHeight="false" outlineLevel="0" collapsed="false">
      <c r="A3440" s="0" t="s">
        <v>17944</v>
      </c>
      <c r="B3440" s="0" t="s">
        <v>7898</v>
      </c>
      <c r="C3440" s="0" t="s">
        <v>17945</v>
      </c>
      <c r="E3440" s="1" t="s">
        <v>17945</v>
      </c>
      <c r="G3440" s="5" t="s">
        <v>17945</v>
      </c>
      <c r="H3440" s="5"/>
      <c r="I3440" s="5"/>
      <c r="J3440" s="5"/>
      <c r="K3440" s="5"/>
      <c r="L3440" s="5"/>
      <c r="M3440" s="5"/>
      <c r="N3440" s="5"/>
      <c r="O3440" s="0" t="s">
        <v>17945</v>
      </c>
      <c r="P3440" s="0" t="s">
        <v>17946</v>
      </c>
      <c r="Q3440" s="0" t="s">
        <v>51</v>
      </c>
      <c r="R3440" s="0" t="s">
        <v>52</v>
      </c>
      <c r="S3440" s="0" t="n">
        <v>113</v>
      </c>
      <c r="T3440" s="0" t="n">
        <v>2059</v>
      </c>
      <c r="U3440" s="0" t="n">
        <v>2059</v>
      </c>
      <c r="V3440" s="0" t="n">
        <v>2059</v>
      </c>
      <c r="X3440" s="0" t="n">
        <v>6</v>
      </c>
      <c r="Y3440" s="0" t="s">
        <v>128</v>
      </c>
      <c r="Z3440" s="0" t="n">
        <v>2059</v>
      </c>
      <c r="AA3440" s="0" t="s">
        <v>54</v>
      </c>
      <c r="AB3440" s="0" t="s">
        <v>54</v>
      </c>
      <c r="AC3440" s="0" t="n">
        <v>75</v>
      </c>
      <c r="AD3440" s="0" t="s">
        <v>17947</v>
      </c>
      <c r="AE3440" s="0" t="s">
        <v>17948</v>
      </c>
      <c r="AF3440" s="0" t="s">
        <v>56</v>
      </c>
      <c r="AG3440" s="0" t="s">
        <v>56</v>
      </c>
      <c r="AI3440" s="0" t="n">
        <v>75</v>
      </c>
      <c r="AJ3440" s="0" t="n">
        <v>2016</v>
      </c>
      <c r="AK3440" s="0" t="s">
        <v>56</v>
      </c>
      <c r="AL3440" s="0" t="s">
        <v>56</v>
      </c>
      <c r="AM3440" s="0" t="s">
        <v>56</v>
      </c>
      <c r="AN3440" s="0" t="s">
        <v>56</v>
      </c>
      <c r="AO3440" s="0" t="s">
        <v>70</v>
      </c>
      <c r="AP3440" s="0" t="s">
        <v>70</v>
      </c>
      <c r="AQ3440" s="0" t="s">
        <v>128</v>
      </c>
      <c r="AR3440" s="0" t="n">
        <v>6</v>
      </c>
      <c r="AS3440" s="0" t="n">
        <v>5</v>
      </c>
      <c r="AV3440" s="0" t="s">
        <v>836</v>
      </c>
    </row>
    <row r="3441" customFormat="false" ht="15" hidden="false" customHeight="false" outlineLevel="0" collapsed="false">
      <c r="A3441" s="0" t="s">
        <v>17949</v>
      </c>
      <c r="B3441" s="0" t="s">
        <v>7898</v>
      </c>
      <c r="C3441" s="0" t="s">
        <v>17950</v>
      </c>
      <c r="E3441" s="1" t="s">
        <v>17950</v>
      </c>
      <c r="G3441" s="5" t="s">
        <v>17950</v>
      </c>
      <c r="H3441" s="5" t="s">
        <v>17951</v>
      </c>
      <c r="I3441" s="5" t="s">
        <v>17952</v>
      </c>
      <c r="J3441" s="5"/>
      <c r="K3441" s="5"/>
      <c r="L3441" s="5"/>
      <c r="M3441" s="5"/>
      <c r="N3441" s="5"/>
      <c r="O3441" s="0" t="s">
        <v>17950</v>
      </c>
      <c r="P3441" s="0" t="s">
        <v>17953</v>
      </c>
      <c r="Q3441" s="0" t="s">
        <v>51</v>
      </c>
      <c r="R3441" s="0" t="s">
        <v>52</v>
      </c>
      <c r="S3441" s="0" t="n">
        <v>199</v>
      </c>
      <c r="T3441" s="0" t="n">
        <v>2611</v>
      </c>
      <c r="U3441" s="0" t="n">
        <v>2611</v>
      </c>
      <c r="V3441" s="0" t="n">
        <v>4652</v>
      </c>
      <c r="X3441" s="0" t="n">
        <v>7</v>
      </c>
      <c r="Y3441" s="0" t="s">
        <v>53</v>
      </c>
      <c r="Z3441" s="0" t="n">
        <v>2611</v>
      </c>
      <c r="AA3441" s="0" t="s">
        <v>54</v>
      </c>
      <c r="AB3441" s="0" t="s">
        <v>54</v>
      </c>
      <c r="AC3441" s="0" t="n">
        <v>202</v>
      </c>
      <c r="AD3441" s="0" t="s">
        <v>16900</v>
      </c>
      <c r="AG3441" s="6" t="n">
        <v>42735</v>
      </c>
      <c r="AH3441" s="0" t="n">
        <v>46</v>
      </c>
      <c r="AI3441" s="0" t="n">
        <v>48</v>
      </c>
      <c r="AJ3441" s="6" t="n">
        <v>42735</v>
      </c>
      <c r="AK3441" s="0" t="n">
        <v>202</v>
      </c>
      <c r="AL3441" s="6" t="n">
        <v>42735</v>
      </c>
      <c r="AM3441" s="0" t="n">
        <v>595</v>
      </c>
      <c r="AN3441" s="0" t="n">
        <v>628</v>
      </c>
      <c r="AO3441" s="0" t="n">
        <v>4.945</v>
      </c>
      <c r="AP3441" s="0" t="n">
        <v>5.526</v>
      </c>
      <c r="AQ3441" s="0" t="s">
        <v>674</v>
      </c>
      <c r="AR3441" s="0" t="s">
        <v>58</v>
      </c>
      <c r="AS3441" s="0" t="s">
        <v>53</v>
      </c>
      <c r="AT3441" s="0" t="n">
        <v>7</v>
      </c>
      <c r="AU3441" s="0" t="n">
        <v>6</v>
      </c>
      <c r="AV3441" s="0" t="s">
        <v>17954</v>
      </c>
      <c r="AX3441" s="0" t="s">
        <v>836</v>
      </c>
    </row>
    <row r="3442" customFormat="false" ht="15" hidden="false" customHeight="false" outlineLevel="0" collapsed="false">
      <c r="A3442" s="0" t="s">
        <v>17955</v>
      </c>
      <c r="B3442" s="0" t="s">
        <v>7898</v>
      </c>
      <c r="C3442" s="0" t="s">
        <v>17956</v>
      </c>
      <c r="E3442" s="1" t="s">
        <v>17956</v>
      </c>
      <c r="G3442" s="5" t="s">
        <v>17956</v>
      </c>
      <c r="H3442" s="5"/>
      <c r="I3442" s="5"/>
      <c r="J3442" s="5"/>
      <c r="K3442" s="5"/>
      <c r="L3442" s="5"/>
      <c r="M3442" s="5"/>
      <c r="N3442" s="5"/>
      <c r="O3442" s="0" t="s">
        <v>17956</v>
      </c>
      <c r="P3442" s="0" t="s">
        <v>17957</v>
      </c>
      <c r="Q3442" s="0" t="s">
        <v>51</v>
      </c>
      <c r="R3442" s="0" t="s">
        <v>52</v>
      </c>
      <c r="S3442" s="0" t="n">
        <v>3</v>
      </c>
      <c r="T3442" s="0" t="n">
        <v>2630</v>
      </c>
      <c r="U3442" s="0" t="n">
        <v>2630</v>
      </c>
      <c r="V3442" s="0" t="n">
        <v>5829</v>
      </c>
      <c r="X3442" s="0" t="n">
        <v>45</v>
      </c>
      <c r="Y3442" s="0" t="s">
        <v>53</v>
      </c>
      <c r="Z3442" s="0" t="n">
        <v>2630</v>
      </c>
      <c r="AA3442" s="0" t="s">
        <v>54</v>
      </c>
      <c r="AB3442" s="0" t="s">
        <v>54</v>
      </c>
      <c r="AC3442" s="0" t="n">
        <v>7.5</v>
      </c>
      <c r="AD3442" s="0" t="s">
        <v>3161</v>
      </c>
      <c r="AE3442" s="0" t="s">
        <v>17958</v>
      </c>
      <c r="AF3442" s="0" t="s">
        <v>56</v>
      </c>
      <c r="AG3442" s="0" t="s">
        <v>56</v>
      </c>
      <c r="AI3442" s="0" t="n">
        <v>7.5</v>
      </c>
      <c r="AJ3442" s="0" t="n">
        <v>2017</v>
      </c>
      <c r="AK3442" s="0" t="s">
        <v>56</v>
      </c>
      <c r="AL3442" s="0" t="s">
        <v>56</v>
      </c>
      <c r="AM3442" s="0" t="n">
        <v>3.321</v>
      </c>
      <c r="AN3442" s="0" t="n">
        <v>3.71</v>
      </c>
      <c r="AO3442" s="0" t="s">
        <v>831</v>
      </c>
      <c r="AP3442" s="0" t="s">
        <v>58</v>
      </c>
      <c r="AQ3442" s="0" t="s">
        <v>53</v>
      </c>
      <c r="AR3442" s="0" t="n">
        <v>13</v>
      </c>
      <c r="AS3442" s="0" t="n">
        <v>12</v>
      </c>
      <c r="AV3442" s="0" t="s">
        <v>836</v>
      </c>
      <c r="AW3442" s="0" t="s">
        <v>17959</v>
      </c>
    </row>
    <row r="3443" customFormat="false" ht="15" hidden="false" customHeight="false" outlineLevel="0" collapsed="false">
      <c r="A3443" s="0" t="s">
        <v>17960</v>
      </c>
      <c r="B3443" s="0" t="s">
        <v>7898</v>
      </c>
      <c r="C3443" s="0" t="s">
        <v>17961</v>
      </c>
      <c r="E3443" s="1" t="s">
        <v>17961</v>
      </c>
      <c r="G3443" s="5" t="s">
        <v>17961</v>
      </c>
      <c r="H3443" s="5"/>
      <c r="I3443" s="5"/>
      <c r="J3443" s="5"/>
      <c r="K3443" s="5"/>
      <c r="L3443" s="5"/>
      <c r="M3443" s="5"/>
      <c r="N3443" s="5"/>
      <c r="O3443" s="0" t="s">
        <v>17961</v>
      </c>
      <c r="P3443" s="0" t="s">
        <v>17962</v>
      </c>
      <c r="Q3443" s="0" t="s">
        <v>51</v>
      </c>
      <c r="R3443" s="0" t="s">
        <v>52</v>
      </c>
      <c r="S3443" s="0" t="n">
        <v>113</v>
      </c>
      <c r="T3443" s="0" t="n">
        <v>2120</v>
      </c>
      <c r="U3443" s="0" t="n">
        <v>2120</v>
      </c>
      <c r="V3443" s="0" t="n">
        <v>7220</v>
      </c>
      <c r="X3443" s="0" t="n">
        <v>7</v>
      </c>
      <c r="Y3443" s="0" t="s">
        <v>53</v>
      </c>
      <c r="Z3443" s="0" t="n">
        <v>2120</v>
      </c>
      <c r="AA3443" s="0" t="s">
        <v>54</v>
      </c>
      <c r="AB3443" s="0" t="s">
        <v>54</v>
      </c>
      <c r="AC3443" s="0" t="n">
        <v>175</v>
      </c>
      <c r="AD3443" s="0" t="s">
        <v>15957</v>
      </c>
      <c r="AE3443" s="0" t="s">
        <v>17963</v>
      </c>
      <c r="AF3443" s="0" t="s">
        <v>56</v>
      </c>
      <c r="AG3443" s="0" t="s">
        <v>56</v>
      </c>
      <c r="AI3443" s="0" t="n">
        <v>175</v>
      </c>
      <c r="AJ3443" s="0" t="n">
        <v>2017</v>
      </c>
      <c r="AK3443" s="0" t="s">
        <v>56</v>
      </c>
      <c r="AL3443" s="0" t="s">
        <v>56</v>
      </c>
      <c r="AM3443" s="0" t="n">
        <v>428</v>
      </c>
      <c r="AN3443" s="0" t="n">
        <v>479</v>
      </c>
      <c r="AO3443" s="0" t="s">
        <v>674</v>
      </c>
      <c r="AP3443" s="0" t="s">
        <v>58</v>
      </c>
      <c r="AQ3443" s="0" t="s">
        <v>53</v>
      </c>
      <c r="AR3443" s="0" t="n">
        <v>4</v>
      </c>
      <c r="AS3443" s="0" t="n">
        <v>5</v>
      </c>
      <c r="AT3443" s="0" t="s">
        <v>17726</v>
      </c>
      <c r="AV3443" s="0" t="s">
        <v>836</v>
      </c>
    </row>
    <row r="3444" customFormat="false" ht="15" hidden="false" customHeight="false" outlineLevel="0" collapsed="false">
      <c r="A3444" s="0" t="s">
        <v>17964</v>
      </c>
      <c r="B3444" s="0" t="s">
        <v>7898</v>
      </c>
      <c r="C3444" s="0" t="s">
        <v>17965</v>
      </c>
      <c r="E3444" s="1" t="s">
        <v>17965</v>
      </c>
      <c r="G3444" s="5" t="s">
        <v>17965</v>
      </c>
      <c r="H3444" s="5"/>
      <c r="I3444" s="5"/>
      <c r="J3444" s="5"/>
      <c r="K3444" s="5"/>
      <c r="L3444" s="5"/>
      <c r="M3444" s="5"/>
      <c r="N3444" s="5"/>
      <c r="Q3444" s="0" t="s">
        <v>51</v>
      </c>
      <c r="R3444" s="0" t="s">
        <v>126</v>
      </c>
      <c r="S3444" s="0" t="n">
        <v>3</v>
      </c>
      <c r="T3444" s="0" t="n">
        <v>6209</v>
      </c>
      <c r="U3444" s="0" t="n">
        <v>6209</v>
      </c>
      <c r="X3444" s="0" t="n">
        <v>0</v>
      </c>
      <c r="Y3444" s="0" t="s">
        <v>512</v>
      </c>
      <c r="AD3444" s="0" t="s">
        <v>17966</v>
      </c>
      <c r="AE3444" s="0" t="s">
        <v>17967</v>
      </c>
      <c r="AF3444" s="0" t="s">
        <v>56</v>
      </c>
      <c r="AG3444" s="0" t="s">
        <v>56</v>
      </c>
      <c r="AI3444" s="0" t="n">
        <v>15</v>
      </c>
      <c r="AJ3444" s="0" t="n">
        <v>2016</v>
      </c>
      <c r="AK3444" s="0" t="s">
        <v>56</v>
      </c>
      <c r="AL3444" s="0" t="s">
        <v>56</v>
      </c>
      <c r="AM3444" s="0" t="s">
        <v>56</v>
      </c>
      <c r="AN3444" s="0" t="s">
        <v>56</v>
      </c>
      <c r="AO3444" s="0" t="s">
        <v>70</v>
      </c>
      <c r="AP3444" s="0" t="s">
        <v>70</v>
      </c>
      <c r="AQ3444" s="0" t="s">
        <v>512</v>
      </c>
      <c r="AR3444" s="0" t="n">
        <v>0</v>
      </c>
      <c r="AS3444" s="0" t="n">
        <v>0</v>
      </c>
    </row>
    <row r="3445" customFormat="false" ht="15" hidden="false" customHeight="false" outlineLevel="0" collapsed="false">
      <c r="A3445" s="0" t="s">
        <v>17968</v>
      </c>
      <c r="B3445" s="0" t="s">
        <v>7898</v>
      </c>
      <c r="C3445" s="0" t="s">
        <v>17969</v>
      </c>
      <c r="E3445" s="1" t="s">
        <v>17969</v>
      </c>
      <c r="G3445" s="5" t="s">
        <v>17969</v>
      </c>
      <c r="H3445" s="5"/>
      <c r="I3445" s="5"/>
      <c r="J3445" s="5"/>
      <c r="K3445" s="5"/>
      <c r="L3445" s="5"/>
      <c r="M3445" s="5"/>
      <c r="N3445" s="5"/>
      <c r="O3445" s="0" t="s">
        <v>17970</v>
      </c>
      <c r="P3445" s="0" t="s">
        <v>17971</v>
      </c>
      <c r="Q3445" s="0" t="s">
        <v>51</v>
      </c>
      <c r="R3445" s="0" t="s">
        <v>119</v>
      </c>
      <c r="S3445" s="0" t="n">
        <v>1</v>
      </c>
      <c r="T3445" s="0" t="n">
        <v>2630</v>
      </c>
      <c r="U3445" s="0" t="n">
        <v>2630</v>
      </c>
      <c r="V3445" s="0" t="n">
        <v>2640</v>
      </c>
      <c r="X3445" s="0" t="n">
        <v>6</v>
      </c>
      <c r="Y3445" s="0" t="s">
        <v>67</v>
      </c>
      <c r="AA3445" s="0" t="s">
        <v>68</v>
      </c>
      <c r="AB3445" s="0" t="s">
        <v>68</v>
      </c>
      <c r="AD3445" s="0" t="s">
        <v>15594</v>
      </c>
      <c r="AE3445" s="0" t="s">
        <v>17972</v>
      </c>
      <c r="AF3445" s="0" t="s">
        <v>56</v>
      </c>
      <c r="AG3445" s="0" t="s">
        <v>56</v>
      </c>
      <c r="AI3445" s="0" t="n">
        <v>375</v>
      </c>
      <c r="AJ3445" s="0" t="n">
        <v>2016</v>
      </c>
      <c r="AK3445" s="0" t="s">
        <v>56</v>
      </c>
      <c r="AL3445" s="0" t="s">
        <v>56</v>
      </c>
      <c r="AM3445" s="0" t="s">
        <v>56</v>
      </c>
      <c r="AN3445" s="0" t="s">
        <v>56</v>
      </c>
      <c r="AO3445" s="0" t="s">
        <v>70</v>
      </c>
      <c r="AP3445" s="0" t="s">
        <v>70</v>
      </c>
      <c r="AQ3445" s="0" t="s">
        <v>67</v>
      </c>
      <c r="AR3445" s="0" t="n">
        <v>7</v>
      </c>
      <c r="AS3445" s="0" t="n">
        <v>5</v>
      </c>
      <c r="AT3445" s="0" t="s">
        <v>15594</v>
      </c>
      <c r="AV3445" s="0" t="s">
        <v>836</v>
      </c>
    </row>
    <row r="3446" customFormat="false" ht="15" hidden="false" customHeight="false" outlineLevel="0" collapsed="false">
      <c r="A3446" s="0" t="s">
        <v>17973</v>
      </c>
      <c r="B3446" s="0" t="s">
        <v>7898</v>
      </c>
      <c r="C3446" s="0" t="s">
        <v>17974</v>
      </c>
      <c r="E3446" s="1" t="s">
        <v>17974</v>
      </c>
      <c r="G3446" s="5" t="s">
        <v>17974</v>
      </c>
      <c r="H3446" s="5"/>
      <c r="I3446" s="5"/>
      <c r="J3446" s="5"/>
      <c r="K3446" s="5"/>
      <c r="L3446" s="5"/>
      <c r="M3446" s="5"/>
      <c r="N3446" s="5"/>
      <c r="Q3446" s="0" t="s">
        <v>51</v>
      </c>
      <c r="R3446" s="0" t="s">
        <v>126</v>
      </c>
      <c r="S3446" s="0" t="n">
        <v>8</v>
      </c>
      <c r="T3446" s="0" t="n">
        <v>2630</v>
      </c>
      <c r="U3446" s="0" t="n">
        <v>2630</v>
      </c>
      <c r="V3446" s="0" t="n">
        <v>7490</v>
      </c>
      <c r="X3446" s="0" t="n">
        <v>1</v>
      </c>
      <c r="Y3446" s="0" t="s">
        <v>512</v>
      </c>
      <c r="AD3446" s="0" t="s">
        <v>17975</v>
      </c>
      <c r="AE3446" s="0" t="s">
        <v>17976</v>
      </c>
      <c r="AF3446" s="0" t="s">
        <v>56</v>
      </c>
      <c r="AG3446" s="0" t="s">
        <v>56</v>
      </c>
      <c r="AI3446" s="0" t="n">
        <v>35</v>
      </c>
      <c r="AJ3446" s="0" t="n">
        <v>2016</v>
      </c>
      <c r="AK3446" s="0" t="s">
        <v>56</v>
      </c>
      <c r="AL3446" s="0" t="s">
        <v>56</v>
      </c>
      <c r="AM3446" s="0" t="s">
        <v>56</v>
      </c>
      <c r="AN3446" s="0" t="s">
        <v>56</v>
      </c>
      <c r="AO3446" s="0" t="s">
        <v>70</v>
      </c>
      <c r="AP3446" s="0" t="s">
        <v>70</v>
      </c>
      <c r="AQ3446" s="0" t="s">
        <v>512</v>
      </c>
      <c r="AR3446" s="0" t="n">
        <v>0</v>
      </c>
      <c r="AS3446" s="0" t="n">
        <v>0</v>
      </c>
    </row>
    <row r="3447" customFormat="false" ht="15" hidden="false" customHeight="false" outlineLevel="0" collapsed="false">
      <c r="A3447" s="0" t="s">
        <v>17977</v>
      </c>
      <c r="B3447" s="0" t="s">
        <v>7898</v>
      </c>
      <c r="C3447" s="0" t="s">
        <v>17978</v>
      </c>
      <c r="E3447" s="1" t="s">
        <v>17978</v>
      </c>
      <c r="G3447" s="5" t="s">
        <v>17978</v>
      </c>
      <c r="H3447" s="5"/>
      <c r="I3447" s="5"/>
      <c r="J3447" s="5"/>
      <c r="K3447" s="5"/>
      <c r="L3447" s="5"/>
      <c r="M3447" s="5"/>
      <c r="N3447" s="5"/>
      <c r="Q3447" s="0" t="s">
        <v>51</v>
      </c>
      <c r="R3447" s="0" t="s">
        <v>126</v>
      </c>
      <c r="S3447" s="0" t="n">
        <v>3</v>
      </c>
      <c r="T3447" s="0" t="n">
        <v>5829</v>
      </c>
      <c r="U3447" s="0" t="n">
        <v>5829</v>
      </c>
      <c r="X3447" s="0" t="n">
        <v>0</v>
      </c>
      <c r="Y3447" s="0" t="s">
        <v>512</v>
      </c>
      <c r="AD3447" s="0" t="s">
        <v>17979</v>
      </c>
      <c r="AE3447" s="0" t="s">
        <v>17980</v>
      </c>
      <c r="AF3447" s="0" t="s">
        <v>56</v>
      </c>
      <c r="AG3447" s="0" t="s">
        <v>56</v>
      </c>
      <c r="AI3447" s="0" t="n">
        <v>35</v>
      </c>
      <c r="AJ3447" s="0" t="n">
        <v>2016</v>
      </c>
      <c r="AK3447" s="0" t="s">
        <v>56</v>
      </c>
      <c r="AL3447" s="0" t="s">
        <v>56</v>
      </c>
      <c r="AM3447" s="0" t="s">
        <v>56</v>
      </c>
      <c r="AN3447" s="0" t="s">
        <v>56</v>
      </c>
      <c r="AO3447" s="0" t="s">
        <v>70</v>
      </c>
      <c r="AP3447" s="0" t="s">
        <v>70</v>
      </c>
      <c r="AQ3447" s="0" t="s">
        <v>512</v>
      </c>
      <c r="AR3447" s="0" t="n">
        <v>0</v>
      </c>
      <c r="AS3447" s="0" t="n">
        <v>0</v>
      </c>
    </row>
    <row r="3448" customFormat="false" ht="15" hidden="false" customHeight="false" outlineLevel="0" collapsed="false">
      <c r="A3448" s="0" t="s">
        <v>17981</v>
      </c>
      <c r="B3448" s="0" t="s">
        <v>7898</v>
      </c>
      <c r="C3448" s="0" t="s">
        <v>17982</v>
      </c>
      <c r="E3448" s="1" t="s">
        <v>17982</v>
      </c>
      <c r="G3448" s="5" t="s">
        <v>17982</v>
      </c>
      <c r="H3448" s="5"/>
      <c r="I3448" s="5"/>
      <c r="J3448" s="5"/>
      <c r="K3448" s="5"/>
      <c r="L3448" s="5"/>
      <c r="M3448" s="5"/>
      <c r="N3448" s="5"/>
      <c r="O3448" s="0" t="s">
        <v>17982</v>
      </c>
      <c r="P3448" s="0" t="s">
        <v>17983</v>
      </c>
      <c r="Q3448" s="0" t="s">
        <v>51</v>
      </c>
      <c r="R3448" s="0" t="s">
        <v>126</v>
      </c>
      <c r="S3448" s="0" t="n">
        <v>3</v>
      </c>
      <c r="X3448" s="0" t="n">
        <v>1</v>
      </c>
      <c r="Y3448" s="0" t="s">
        <v>128</v>
      </c>
      <c r="AA3448" s="0" t="s">
        <v>54</v>
      </c>
      <c r="AB3448" s="0" t="s">
        <v>54</v>
      </c>
      <c r="AC3448" s="0" t="n">
        <v>7</v>
      </c>
      <c r="AD3448" s="0" t="s">
        <v>16966</v>
      </c>
      <c r="AE3448" s="0" t="s">
        <v>17984</v>
      </c>
      <c r="AF3448" s="0" t="s">
        <v>56</v>
      </c>
      <c r="AG3448" s="0" t="s">
        <v>56</v>
      </c>
      <c r="AI3448" s="0" t="n">
        <v>7</v>
      </c>
      <c r="AJ3448" s="0" t="n">
        <v>2016</v>
      </c>
      <c r="AK3448" s="0" t="s">
        <v>56</v>
      </c>
      <c r="AL3448" s="0" t="s">
        <v>56</v>
      </c>
      <c r="AM3448" s="0" t="s">
        <v>56</v>
      </c>
      <c r="AN3448" s="0" t="s">
        <v>56</v>
      </c>
      <c r="AO3448" s="0" t="s">
        <v>70</v>
      </c>
      <c r="AP3448" s="0" t="s">
        <v>70</v>
      </c>
      <c r="AQ3448" s="0" t="s">
        <v>128</v>
      </c>
      <c r="AR3448" s="0" t="n">
        <v>2</v>
      </c>
      <c r="AS3448" s="0" t="n">
        <v>1</v>
      </c>
    </row>
    <row r="3449" customFormat="false" ht="15" hidden="false" customHeight="false" outlineLevel="0" collapsed="false">
      <c r="A3449" s="0" t="s">
        <v>17985</v>
      </c>
      <c r="B3449" s="0" t="s">
        <v>7898</v>
      </c>
      <c r="C3449" s="0" t="s">
        <v>17986</v>
      </c>
      <c r="E3449" s="1" t="s">
        <v>17986</v>
      </c>
      <c r="G3449" s="5" t="s">
        <v>17986</v>
      </c>
      <c r="H3449" s="5"/>
      <c r="I3449" s="5"/>
      <c r="J3449" s="5"/>
      <c r="K3449" s="5"/>
      <c r="L3449" s="5"/>
      <c r="M3449" s="5"/>
      <c r="N3449" s="5"/>
      <c r="Q3449" s="0" t="s">
        <v>51</v>
      </c>
      <c r="R3449" s="0" t="s">
        <v>126</v>
      </c>
      <c r="S3449" s="0" t="n">
        <v>8</v>
      </c>
      <c r="T3449" s="0" t="n">
        <v>2611</v>
      </c>
      <c r="U3449" s="0" t="n">
        <v>2611</v>
      </c>
      <c r="V3449" s="0" t="n">
        <v>2630</v>
      </c>
      <c r="X3449" s="0" t="n">
        <v>1</v>
      </c>
      <c r="Y3449" s="0" t="s">
        <v>512</v>
      </c>
      <c r="AD3449" s="0" t="s">
        <v>15849</v>
      </c>
      <c r="AE3449" s="0" t="s">
        <v>17987</v>
      </c>
      <c r="AF3449" s="0" t="s">
        <v>56</v>
      </c>
      <c r="AG3449" s="0" t="s">
        <v>56</v>
      </c>
      <c r="AI3449" s="0" t="n">
        <v>35</v>
      </c>
      <c r="AJ3449" s="0" t="n">
        <v>2016</v>
      </c>
      <c r="AK3449" s="0" t="s">
        <v>56</v>
      </c>
      <c r="AL3449" s="0" t="s">
        <v>56</v>
      </c>
      <c r="AM3449" s="0" t="s">
        <v>56</v>
      </c>
      <c r="AN3449" s="0" t="s">
        <v>56</v>
      </c>
      <c r="AO3449" s="0" t="s">
        <v>70</v>
      </c>
      <c r="AP3449" s="0" t="s">
        <v>70</v>
      </c>
      <c r="AQ3449" s="0" t="s">
        <v>512</v>
      </c>
      <c r="AR3449" s="0" t="n">
        <v>0</v>
      </c>
      <c r="AS3449" s="0" t="n">
        <v>0</v>
      </c>
      <c r="AV3449" s="0" t="s">
        <v>836</v>
      </c>
    </row>
    <row r="3450" customFormat="false" ht="15" hidden="false" customHeight="false" outlineLevel="0" collapsed="false">
      <c r="A3450" s="0" t="s">
        <v>17988</v>
      </c>
      <c r="B3450" s="0" t="s">
        <v>7898</v>
      </c>
      <c r="C3450" s="0" t="s">
        <v>17989</v>
      </c>
      <c r="E3450" s="1" t="s">
        <v>17989</v>
      </c>
      <c r="G3450" s="5" t="s">
        <v>17989</v>
      </c>
      <c r="H3450" s="5" t="s">
        <v>17990</v>
      </c>
      <c r="I3450" s="5"/>
      <c r="J3450" s="5"/>
      <c r="K3450" s="5"/>
      <c r="L3450" s="5"/>
      <c r="M3450" s="5"/>
      <c r="N3450" s="5"/>
      <c r="O3450" s="0" t="s">
        <v>17989</v>
      </c>
      <c r="P3450" s="0" t="s">
        <v>17991</v>
      </c>
      <c r="Q3450" s="0" t="s">
        <v>51</v>
      </c>
      <c r="R3450" s="0" t="s">
        <v>119</v>
      </c>
      <c r="S3450" s="0" t="n">
        <v>18</v>
      </c>
      <c r="T3450" s="0" t="n">
        <v>3250</v>
      </c>
      <c r="U3450" s="0" t="n">
        <v>3250</v>
      </c>
      <c r="V3450" s="0" t="n">
        <v>2219</v>
      </c>
      <c r="X3450" s="0" t="n">
        <v>4</v>
      </c>
      <c r="Y3450" s="0" t="s">
        <v>128</v>
      </c>
      <c r="Z3450" s="0" t="n">
        <v>3250</v>
      </c>
      <c r="AA3450" s="0" t="s">
        <v>54</v>
      </c>
      <c r="AB3450" s="0" t="s">
        <v>54</v>
      </c>
      <c r="AC3450" s="0" t="n">
        <v>175</v>
      </c>
      <c r="AD3450" s="0" t="s">
        <v>17992</v>
      </c>
      <c r="AE3450" s="0" t="s">
        <v>17993</v>
      </c>
      <c r="AF3450" s="0" t="s">
        <v>56</v>
      </c>
      <c r="AG3450" s="0" t="s">
        <v>56</v>
      </c>
      <c r="AI3450" s="0" t="n">
        <v>175</v>
      </c>
      <c r="AJ3450" s="0" t="n">
        <v>2016</v>
      </c>
      <c r="AK3450" s="0" t="s">
        <v>56</v>
      </c>
      <c r="AL3450" s="0" t="s">
        <v>56</v>
      </c>
      <c r="AM3450" s="0" t="s">
        <v>56</v>
      </c>
      <c r="AN3450" s="0" t="s">
        <v>56</v>
      </c>
      <c r="AO3450" s="0" t="s">
        <v>70</v>
      </c>
      <c r="AP3450" s="0" t="s">
        <v>70</v>
      </c>
      <c r="AQ3450" s="0" t="s">
        <v>128</v>
      </c>
      <c r="AR3450" s="0" t="n">
        <v>2</v>
      </c>
      <c r="AS3450" s="0" t="n">
        <v>1</v>
      </c>
      <c r="AV3450" s="0" t="s">
        <v>836</v>
      </c>
    </row>
    <row r="3451" customFormat="false" ht="15" hidden="false" customHeight="false" outlineLevel="0" collapsed="false">
      <c r="A3451" s="0" t="s">
        <v>17994</v>
      </c>
      <c r="B3451" s="0" t="s">
        <v>7898</v>
      </c>
      <c r="C3451" s="0" t="s">
        <v>17995</v>
      </c>
      <c r="E3451" s="1" t="s">
        <v>17995</v>
      </c>
      <c r="G3451" s="5" t="s">
        <v>17995</v>
      </c>
      <c r="H3451" s="5" t="s">
        <v>17996</v>
      </c>
      <c r="I3451" s="5"/>
      <c r="J3451" s="5"/>
      <c r="K3451" s="5"/>
      <c r="L3451" s="5"/>
      <c r="M3451" s="5"/>
      <c r="N3451" s="5"/>
      <c r="O3451" s="0" t="s">
        <v>17995</v>
      </c>
      <c r="P3451" s="0" t="s">
        <v>17997</v>
      </c>
      <c r="Q3451" s="0" t="s">
        <v>51</v>
      </c>
      <c r="R3451" s="0" t="s">
        <v>539</v>
      </c>
      <c r="S3451" s="0" t="n">
        <v>0</v>
      </c>
      <c r="T3451" s="0" t="n">
        <v>4778</v>
      </c>
      <c r="U3451" s="0" t="n">
        <v>4778</v>
      </c>
      <c r="X3451" s="0" t="n">
        <v>1</v>
      </c>
      <c r="Y3451" s="0" t="s">
        <v>128</v>
      </c>
      <c r="Z3451" s="0" t="n">
        <v>4778</v>
      </c>
      <c r="AA3451" s="0" t="s">
        <v>54</v>
      </c>
      <c r="AB3451" s="0" t="s">
        <v>54</v>
      </c>
      <c r="AC3451" s="0" t="n">
        <v>1</v>
      </c>
      <c r="AD3451" s="0" t="s">
        <v>17998</v>
      </c>
      <c r="AE3451" s="0" t="s">
        <v>17999</v>
      </c>
      <c r="AF3451" s="0" t="s">
        <v>56</v>
      </c>
      <c r="AG3451" s="0" t="s">
        <v>56</v>
      </c>
      <c r="AI3451" s="0" t="n">
        <v>1</v>
      </c>
      <c r="AJ3451" s="0" t="n">
        <v>2016</v>
      </c>
      <c r="AK3451" s="0" t="s">
        <v>56</v>
      </c>
      <c r="AL3451" s="0" t="s">
        <v>56</v>
      </c>
      <c r="AM3451" s="0" t="s">
        <v>56</v>
      </c>
      <c r="AN3451" s="0" t="s">
        <v>56</v>
      </c>
      <c r="AO3451" s="0" t="s">
        <v>70</v>
      </c>
      <c r="AP3451" s="0" t="s">
        <v>70</v>
      </c>
      <c r="AQ3451" s="0" t="s">
        <v>128</v>
      </c>
      <c r="AR3451" s="0" t="n">
        <v>2</v>
      </c>
      <c r="AS3451" s="0" t="n">
        <v>1</v>
      </c>
    </row>
    <row r="3452" customFormat="false" ht="15" hidden="false" customHeight="false" outlineLevel="0" collapsed="false">
      <c r="A3452" s="0" t="s">
        <v>18000</v>
      </c>
      <c r="B3452" s="0" t="s">
        <v>7898</v>
      </c>
      <c r="C3452" s="0" t="s">
        <v>18001</v>
      </c>
      <c r="E3452" s="1" t="s">
        <v>18001</v>
      </c>
      <c r="G3452" s="5" t="s">
        <v>18001</v>
      </c>
      <c r="H3452" s="5"/>
      <c r="I3452" s="5"/>
      <c r="J3452" s="5"/>
      <c r="K3452" s="5"/>
      <c r="L3452" s="5"/>
      <c r="M3452" s="5"/>
      <c r="N3452" s="5"/>
      <c r="O3452" s="0" t="s">
        <v>18001</v>
      </c>
      <c r="P3452" s="0" t="s">
        <v>18002</v>
      </c>
      <c r="Q3452" s="0" t="s">
        <v>51</v>
      </c>
      <c r="R3452" s="0" t="s">
        <v>126</v>
      </c>
      <c r="S3452" s="0" t="n">
        <v>3</v>
      </c>
      <c r="T3452" s="0" t="n">
        <v>3250</v>
      </c>
      <c r="U3452" s="0" t="n">
        <v>3250</v>
      </c>
      <c r="V3452" s="0" t="n">
        <v>2120</v>
      </c>
      <c r="X3452" s="0" t="n">
        <v>1</v>
      </c>
      <c r="Y3452" s="0" t="s">
        <v>128</v>
      </c>
      <c r="Z3452" s="0" t="n">
        <v>3250</v>
      </c>
      <c r="AA3452" s="0" t="s">
        <v>54</v>
      </c>
      <c r="AB3452" s="0" t="s">
        <v>54</v>
      </c>
      <c r="AC3452" s="0" t="n">
        <v>7</v>
      </c>
      <c r="AD3452" s="0" t="s">
        <v>6902</v>
      </c>
      <c r="AE3452" s="0" t="s">
        <v>18003</v>
      </c>
      <c r="AF3452" s="0" t="s">
        <v>56</v>
      </c>
      <c r="AG3452" s="0" t="s">
        <v>56</v>
      </c>
      <c r="AI3452" s="0" t="n">
        <v>7</v>
      </c>
      <c r="AJ3452" s="0" t="n">
        <v>2016</v>
      </c>
      <c r="AK3452" s="0" t="s">
        <v>56</v>
      </c>
      <c r="AL3452" s="0" t="s">
        <v>56</v>
      </c>
      <c r="AM3452" s="0" t="s">
        <v>56</v>
      </c>
      <c r="AN3452" s="0" t="s">
        <v>56</v>
      </c>
      <c r="AO3452" s="0" t="s">
        <v>70</v>
      </c>
      <c r="AP3452" s="0" t="s">
        <v>70</v>
      </c>
      <c r="AQ3452" s="0" t="s">
        <v>128</v>
      </c>
      <c r="AR3452" s="0" t="n">
        <v>2</v>
      </c>
      <c r="AS3452" s="0" t="n">
        <v>1</v>
      </c>
    </row>
    <row r="3453" customFormat="false" ht="15" hidden="false" customHeight="false" outlineLevel="0" collapsed="false">
      <c r="A3453" s="0" t="s">
        <v>18004</v>
      </c>
      <c r="B3453" s="0" t="s">
        <v>7898</v>
      </c>
      <c r="C3453" s="0" t="s">
        <v>18005</v>
      </c>
      <c r="E3453" s="1" t="s">
        <v>18005</v>
      </c>
      <c r="G3453" s="5" t="s">
        <v>18005</v>
      </c>
      <c r="H3453" s="5" t="s">
        <v>18006</v>
      </c>
      <c r="I3453" s="5" t="s">
        <v>18007</v>
      </c>
      <c r="J3453" s="5"/>
      <c r="K3453" s="5"/>
      <c r="L3453" s="5"/>
      <c r="M3453" s="5"/>
      <c r="N3453" s="5"/>
      <c r="Q3453" s="0" t="s">
        <v>51</v>
      </c>
      <c r="R3453" s="0" t="s">
        <v>539</v>
      </c>
      <c r="S3453" s="0" t="n">
        <v>0</v>
      </c>
      <c r="T3453" s="0" t="n">
        <v>2620</v>
      </c>
      <c r="U3453" s="0" t="n">
        <v>2620</v>
      </c>
      <c r="X3453" s="0" t="n">
        <v>0</v>
      </c>
      <c r="Y3453" s="0" t="s">
        <v>512</v>
      </c>
      <c r="AD3453" s="0" t="s">
        <v>16966</v>
      </c>
      <c r="AE3453" s="0" t="s">
        <v>18008</v>
      </c>
      <c r="AF3453" s="0" t="s">
        <v>56</v>
      </c>
      <c r="AG3453" s="0" t="s">
        <v>56</v>
      </c>
      <c r="AI3453" s="0" t="n">
        <v>1</v>
      </c>
      <c r="AJ3453" s="0" t="n">
        <v>2015</v>
      </c>
      <c r="AK3453" s="0" t="s">
        <v>56</v>
      </c>
      <c r="AL3453" s="0" t="s">
        <v>56</v>
      </c>
      <c r="AM3453" s="0" t="s">
        <v>56</v>
      </c>
      <c r="AN3453" s="0" t="s">
        <v>56</v>
      </c>
      <c r="AO3453" s="0" t="s">
        <v>70</v>
      </c>
      <c r="AP3453" s="0" t="s">
        <v>70</v>
      </c>
      <c r="AQ3453" s="0" t="s">
        <v>512</v>
      </c>
      <c r="AR3453" s="0" t="n">
        <v>0</v>
      </c>
      <c r="AS3453" s="0" t="n">
        <v>0</v>
      </c>
    </row>
    <row r="3454" customFormat="false" ht="15" hidden="false" customHeight="false" outlineLevel="0" collapsed="false">
      <c r="A3454" s="0" t="s">
        <v>18009</v>
      </c>
      <c r="B3454" s="0" t="s">
        <v>7898</v>
      </c>
      <c r="C3454" s="0" t="s">
        <v>18010</v>
      </c>
      <c r="E3454" s="1" t="s">
        <v>18010</v>
      </c>
      <c r="G3454" s="5" t="s">
        <v>18010</v>
      </c>
      <c r="H3454" s="5"/>
      <c r="I3454" s="5"/>
      <c r="J3454" s="5"/>
      <c r="K3454" s="5"/>
      <c r="L3454" s="5"/>
      <c r="M3454" s="5"/>
      <c r="N3454" s="5"/>
      <c r="Q3454" s="0" t="s">
        <v>718</v>
      </c>
      <c r="R3454" s="0" t="s">
        <v>539</v>
      </c>
      <c r="S3454" s="0" t="s">
        <v>56</v>
      </c>
      <c r="X3454" s="0" t="n">
        <v>0</v>
      </c>
      <c r="Y3454" s="0" t="s">
        <v>512</v>
      </c>
      <c r="AD3454" s="0" t="s">
        <v>15876</v>
      </c>
      <c r="AE3454" s="0" t="s">
        <v>18011</v>
      </c>
      <c r="AF3454" s="0" t="s">
        <v>56</v>
      </c>
      <c r="AG3454" s="0" t="s">
        <v>56</v>
      </c>
      <c r="AI3454" s="0" t="s">
        <v>56</v>
      </c>
      <c r="AK3454" s="0" t="s">
        <v>56</v>
      </c>
      <c r="AL3454" s="0" t="s">
        <v>56</v>
      </c>
      <c r="AM3454" s="0" t="s">
        <v>56</v>
      </c>
      <c r="AN3454" s="0" t="s">
        <v>56</v>
      </c>
      <c r="AO3454" s="0" t="s">
        <v>70</v>
      </c>
      <c r="AP3454" s="0" t="s">
        <v>70</v>
      </c>
      <c r="AQ3454" s="0" t="s">
        <v>512</v>
      </c>
      <c r="AR3454" s="0" t="n">
        <v>0</v>
      </c>
      <c r="AS3454" s="0" t="n">
        <v>0</v>
      </c>
    </row>
    <row r="3455" customFormat="false" ht="15" hidden="false" customHeight="false" outlineLevel="0" collapsed="false">
      <c r="A3455" s="0" t="s">
        <v>18012</v>
      </c>
      <c r="B3455" s="0" t="s">
        <v>7898</v>
      </c>
      <c r="C3455" s="0" t="s">
        <v>18013</v>
      </c>
      <c r="E3455" s="1" t="s">
        <v>18013</v>
      </c>
      <c r="G3455" s="5" t="s">
        <v>18013</v>
      </c>
      <c r="H3455" s="5"/>
      <c r="I3455" s="5"/>
      <c r="J3455" s="5"/>
      <c r="K3455" s="5"/>
      <c r="L3455" s="5"/>
      <c r="M3455" s="5"/>
      <c r="N3455" s="5"/>
      <c r="O3455" s="0" t="s">
        <v>7773</v>
      </c>
      <c r="P3455" s="0" t="s">
        <v>7774</v>
      </c>
      <c r="Q3455" s="0" t="s">
        <v>51</v>
      </c>
      <c r="R3455" s="0" t="s">
        <v>52</v>
      </c>
      <c r="S3455" s="0" t="n">
        <v>350</v>
      </c>
      <c r="T3455" s="0" t="n">
        <v>5229</v>
      </c>
      <c r="U3455" s="0" t="n">
        <v>5229</v>
      </c>
      <c r="V3455" s="0" t="n">
        <v>6190</v>
      </c>
      <c r="X3455" s="0" t="n">
        <v>19</v>
      </c>
      <c r="Y3455" s="0" t="s">
        <v>67</v>
      </c>
      <c r="Z3455" s="0" t="s">
        <v>120</v>
      </c>
      <c r="AA3455" s="0" t="s">
        <v>120</v>
      </c>
      <c r="AB3455" s="0" t="s">
        <v>56</v>
      </c>
      <c r="AC3455" s="0" t="s">
        <v>120</v>
      </c>
      <c r="AD3455" s="0" t="s">
        <v>16674</v>
      </c>
      <c r="AE3455" s="0" t="s">
        <v>18014</v>
      </c>
      <c r="AF3455" s="0" t="s">
        <v>56</v>
      </c>
      <c r="AG3455" s="0" t="s">
        <v>56</v>
      </c>
      <c r="AI3455" s="0" t="n">
        <v>3.5</v>
      </c>
      <c r="AJ3455" s="0" t="n">
        <v>2017</v>
      </c>
      <c r="AK3455" s="0" t="s">
        <v>56</v>
      </c>
      <c r="AL3455" s="0" t="s">
        <v>56</v>
      </c>
      <c r="AM3455" s="0" t="s">
        <v>56</v>
      </c>
      <c r="AN3455" s="0" t="s">
        <v>56</v>
      </c>
      <c r="AO3455" s="0" t="s">
        <v>70</v>
      </c>
      <c r="AP3455" s="0" t="s">
        <v>70</v>
      </c>
      <c r="AQ3455" s="0" t="s">
        <v>67</v>
      </c>
      <c r="AR3455" s="0" t="n">
        <v>240</v>
      </c>
      <c r="AS3455" s="0" t="n">
        <v>5</v>
      </c>
      <c r="AV3455" s="0" t="s">
        <v>836</v>
      </c>
    </row>
    <row r="3456" customFormat="false" ht="15" hidden="false" customHeight="false" outlineLevel="0" collapsed="false">
      <c r="A3456" s="0" t="s">
        <v>18015</v>
      </c>
      <c r="B3456" s="0" t="s">
        <v>7898</v>
      </c>
      <c r="C3456" s="0" t="s">
        <v>18016</v>
      </c>
      <c r="E3456" s="1" t="s">
        <v>18016</v>
      </c>
      <c r="G3456" s="5" t="s">
        <v>18016</v>
      </c>
      <c r="H3456" s="5"/>
      <c r="I3456" s="5"/>
      <c r="J3456" s="5"/>
      <c r="K3456" s="5"/>
      <c r="L3456" s="5"/>
      <c r="M3456" s="5"/>
      <c r="N3456" s="5"/>
      <c r="O3456" s="0" t="s">
        <v>18016</v>
      </c>
      <c r="P3456" s="0" t="s">
        <v>18017</v>
      </c>
      <c r="Q3456" s="0" t="s">
        <v>51</v>
      </c>
      <c r="R3456" s="0" t="s">
        <v>119</v>
      </c>
      <c r="S3456" s="0" t="n">
        <v>18</v>
      </c>
      <c r="T3456" s="0" t="n">
        <v>6420</v>
      </c>
      <c r="U3456" s="0" t="n">
        <v>6420</v>
      </c>
      <c r="V3456" s="0" t="n">
        <v>6619</v>
      </c>
      <c r="X3456" s="0" t="n">
        <v>40</v>
      </c>
      <c r="Y3456" s="0" t="s">
        <v>128</v>
      </c>
      <c r="Z3456" s="0" t="n">
        <v>6420</v>
      </c>
      <c r="AA3456" s="0" t="s">
        <v>54</v>
      </c>
      <c r="AB3456" s="0" t="s">
        <v>54</v>
      </c>
      <c r="AC3456" s="0" t="n">
        <v>35</v>
      </c>
      <c r="AD3456" s="0" t="s">
        <v>18018</v>
      </c>
      <c r="AE3456" s="0" t="s">
        <v>18019</v>
      </c>
      <c r="AF3456" s="0" t="s">
        <v>56</v>
      </c>
      <c r="AG3456" s="0" t="s">
        <v>56</v>
      </c>
      <c r="AI3456" s="0" t="n">
        <v>35</v>
      </c>
      <c r="AJ3456" s="0" t="n">
        <v>2016</v>
      </c>
      <c r="AK3456" s="0" t="s">
        <v>56</v>
      </c>
      <c r="AL3456" s="0" t="s">
        <v>56</v>
      </c>
      <c r="AM3456" s="0" t="s">
        <v>56</v>
      </c>
      <c r="AN3456" s="0" t="s">
        <v>56</v>
      </c>
      <c r="AO3456" s="0" t="s">
        <v>70</v>
      </c>
      <c r="AP3456" s="0" t="s">
        <v>70</v>
      </c>
      <c r="AQ3456" s="0" t="s">
        <v>128</v>
      </c>
      <c r="AR3456" s="0" t="n">
        <v>28</v>
      </c>
      <c r="AS3456" s="0" t="n">
        <v>27</v>
      </c>
      <c r="AV3456" s="0" t="s">
        <v>836</v>
      </c>
    </row>
    <row r="3457" customFormat="false" ht="15" hidden="false" customHeight="false" outlineLevel="0" collapsed="false">
      <c r="A3457" s="0" t="s">
        <v>18020</v>
      </c>
      <c r="B3457" s="0" t="s">
        <v>7898</v>
      </c>
      <c r="C3457" s="0" t="s">
        <v>18021</v>
      </c>
      <c r="E3457" s="1" t="s">
        <v>18021</v>
      </c>
      <c r="G3457" s="5" t="s">
        <v>18021</v>
      </c>
      <c r="H3457" s="5"/>
      <c r="I3457" s="5"/>
      <c r="J3457" s="5"/>
      <c r="K3457" s="5"/>
      <c r="L3457" s="5"/>
      <c r="M3457" s="5"/>
      <c r="N3457" s="5"/>
      <c r="O3457" s="0" t="s">
        <v>18021</v>
      </c>
      <c r="P3457" s="0" t="s">
        <v>18022</v>
      </c>
      <c r="Q3457" s="0" t="s">
        <v>51</v>
      </c>
      <c r="R3457" s="0" t="s">
        <v>539</v>
      </c>
      <c r="S3457" s="0" t="n">
        <v>0</v>
      </c>
      <c r="T3457" s="0" t="n">
        <v>2120</v>
      </c>
      <c r="U3457" s="0" t="n">
        <v>2120</v>
      </c>
      <c r="V3457" s="0" t="n">
        <v>4773</v>
      </c>
      <c r="X3457" s="0" t="n">
        <v>1</v>
      </c>
      <c r="Y3457" s="0" t="s">
        <v>512</v>
      </c>
      <c r="Z3457" s="0" t="n">
        <v>2120</v>
      </c>
      <c r="AA3457" s="0" t="s">
        <v>54</v>
      </c>
      <c r="AB3457" s="0" t="s">
        <v>54</v>
      </c>
      <c r="AC3457" s="0" t="n">
        <v>1</v>
      </c>
      <c r="AD3457" s="0" t="s">
        <v>17272</v>
      </c>
      <c r="AE3457" s="0" t="s">
        <v>18023</v>
      </c>
      <c r="AF3457" s="0" t="s">
        <v>56</v>
      </c>
      <c r="AG3457" s="0" t="s">
        <v>56</v>
      </c>
      <c r="AI3457" s="0" t="n">
        <v>1</v>
      </c>
      <c r="AJ3457" s="0" t="n">
        <v>2016</v>
      </c>
      <c r="AK3457" s="0" t="s">
        <v>56</v>
      </c>
      <c r="AL3457" s="0" t="s">
        <v>56</v>
      </c>
      <c r="AM3457" s="0" t="s">
        <v>56</v>
      </c>
      <c r="AN3457" s="0" t="s">
        <v>56</v>
      </c>
      <c r="AO3457" s="0" t="s">
        <v>70</v>
      </c>
      <c r="AP3457" s="0" t="s">
        <v>70</v>
      </c>
      <c r="AQ3457" s="0" t="s">
        <v>512</v>
      </c>
      <c r="AR3457" s="0" t="n">
        <v>2</v>
      </c>
      <c r="AS3457" s="0" t="n">
        <v>1</v>
      </c>
    </row>
    <row r="3458" customFormat="false" ht="15" hidden="false" customHeight="false" outlineLevel="0" collapsed="false">
      <c r="A3458" s="0" t="s">
        <v>18024</v>
      </c>
      <c r="B3458" s="0" t="s">
        <v>7898</v>
      </c>
      <c r="C3458" s="0" t="s">
        <v>18025</v>
      </c>
      <c r="E3458" s="1" t="s">
        <v>18025</v>
      </c>
      <c r="G3458" s="5" t="s">
        <v>18025</v>
      </c>
      <c r="H3458" s="5"/>
      <c r="I3458" s="5"/>
      <c r="J3458" s="5"/>
      <c r="K3458" s="5"/>
      <c r="L3458" s="5"/>
      <c r="M3458" s="5"/>
      <c r="N3458" s="5"/>
      <c r="Q3458" s="0" t="s">
        <v>51</v>
      </c>
      <c r="R3458" s="0" t="s">
        <v>539</v>
      </c>
      <c r="S3458" s="0" t="n">
        <v>1</v>
      </c>
      <c r="X3458" s="0" t="n">
        <v>0</v>
      </c>
      <c r="Y3458" s="0" t="s">
        <v>512</v>
      </c>
      <c r="AD3458" s="0" t="s">
        <v>15594</v>
      </c>
      <c r="AE3458" s="0" t="s">
        <v>18026</v>
      </c>
      <c r="AF3458" s="0" t="s">
        <v>56</v>
      </c>
      <c r="AG3458" s="0" t="s">
        <v>56</v>
      </c>
      <c r="AI3458" s="0" t="n">
        <v>1</v>
      </c>
      <c r="AJ3458" s="0" t="n">
        <v>2016</v>
      </c>
      <c r="AK3458" s="0" t="s">
        <v>56</v>
      </c>
      <c r="AL3458" s="0" t="s">
        <v>56</v>
      </c>
      <c r="AM3458" s="0" t="s">
        <v>56</v>
      </c>
      <c r="AN3458" s="0" t="s">
        <v>56</v>
      </c>
      <c r="AO3458" s="0" t="s">
        <v>70</v>
      </c>
      <c r="AP3458" s="0" t="s">
        <v>70</v>
      </c>
      <c r="AQ3458" s="0" t="s">
        <v>512</v>
      </c>
      <c r="AR3458" s="0" t="n">
        <v>0</v>
      </c>
      <c r="AS3458" s="0" t="n">
        <v>0</v>
      </c>
    </row>
    <row r="3459" customFormat="false" ht="15" hidden="false" customHeight="false" outlineLevel="0" collapsed="false">
      <c r="A3459" s="0" t="s">
        <v>18027</v>
      </c>
      <c r="B3459" s="0" t="s">
        <v>7898</v>
      </c>
      <c r="C3459" s="0" t="s">
        <v>18028</v>
      </c>
      <c r="E3459" s="1" t="s">
        <v>18028</v>
      </c>
      <c r="G3459" s="5" t="s">
        <v>18028</v>
      </c>
      <c r="H3459" s="5" t="s">
        <v>18029</v>
      </c>
      <c r="I3459" s="5"/>
      <c r="J3459" s="5"/>
      <c r="K3459" s="5"/>
      <c r="L3459" s="5"/>
      <c r="M3459" s="5"/>
      <c r="N3459" s="5"/>
      <c r="Q3459" s="0" t="s">
        <v>51</v>
      </c>
      <c r="R3459" s="0" t="s">
        <v>119</v>
      </c>
      <c r="S3459" s="0" t="n">
        <v>18</v>
      </c>
      <c r="T3459" s="0" t="n">
        <v>3299</v>
      </c>
      <c r="U3459" s="0" t="n">
        <v>3299</v>
      </c>
      <c r="V3459" s="0" t="n">
        <v>7211</v>
      </c>
      <c r="X3459" s="0" t="n">
        <v>0</v>
      </c>
      <c r="Y3459" s="0" t="s">
        <v>512</v>
      </c>
      <c r="AD3459" s="0" t="s">
        <v>18030</v>
      </c>
      <c r="AE3459" s="0" t="s">
        <v>18031</v>
      </c>
      <c r="AF3459" s="0" t="s">
        <v>56</v>
      </c>
      <c r="AG3459" s="0" t="s">
        <v>56</v>
      </c>
      <c r="AI3459" s="0" t="n">
        <v>75</v>
      </c>
      <c r="AJ3459" s="0" t="n">
        <v>2016</v>
      </c>
      <c r="AK3459" s="0" t="s">
        <v>56</v>
      </c>
      <c r="AL3459" s="0" t="s">
        <v>56</v>
      </c>
      <c r="AM3459" s="0" t="s">
        <v>56</v>
      </c>
      <c r="AN3459" s="0" t="s">
        <v>56</v>
      </c>
      <c r="AO3459" s="0" t="s">
        <v>70</v>
      </c>
      <c r="AP3459" s="0" t="s">
        <v>70</v>
      </c>
      <c r="AQ3459" s="0" t="s">
        <v>512</v>
      </c>
      <c r="AR3459" s="0" t="n">
        <v>0</v>
      </c>
      <c r="AS3459" s="0" t="n">
        <v>0</v>
      </c>
      <c r="AV3459" s="0" t="s">
        <v>836</v>
      </c>
    </row>
    <row r="3460" customFormat="false" ht="15" hidden="false" customHeight="false" outlineLevel="0" collapsed="false">
      <c r="A3460" s="0" t="s">
        <v>18032</v>
      </c>
      <c r="B3460" s="0" t="s">
        <v>7898</v>
      </c>
      <c r="C3460" s="0" t="s">
        <v>18033</v>
      </c>
      <c r="E3460" s="1" t="s">
        <v>18033</v>
      </c>
      <c r="G3460" s="5" t="s">
        <v>18033</v>
      </c>
      <c r="H3460" s="5"/>
      <c r="I3460" s="5"/>
      <c r="J3460" s="5"/>
      <c r="K3460" s="5"/>
      <c r="L3460" s="5"/>
      <c r="M3460" s="5"/>
      <c r="N3460" s="5"/>
      <c r="Q3460" s="0" t="s">
        <v>51</v>
      </c>
      <c r="R3460" s="0" t="s">
        <v>126</v>
      </c>
      <c r="S3460" s="0" t="n">
        <v>8</v>
      </c>
      <c r="T3460" s="0" t="n">
        <v>910</v>
      </c>
      <c r="U3460" s="0" t="n">
        <v>910</v>
      </c>
      <c r="V3460" s="0" t="n">
        <v>910</v>
      </c>
      <c r="X3460" s="0" t="n">
        <v>3</v>
      </c>
      <c r="Y3460" s="0" t="s">
        <v>512</v>
      </c>
      <c r="AD3460" s="0" t="s">
        <v>15558</v>
      </c>
      <c r="AE3460" s="0" t="s">
        <v>18034</v>
      </c>
      <c r="AF3460" s="0" t="s">
        <v>56</v>
      </c>
      <c r="AG3460" s="0" t="s">
        <v>56</v>
      </c>
      <c r="AI3460" s="0" t="n">
        <v>35</v>
      </c>
      <c r="AJ3460" s="0" t="n">
        <v>2016</v>
      </c>
      <c r="AK3460" s="0" t="s">
        <v>56</v>
      </c>
      <c r="AL3460" s="0" t="s">
        <v>56</v>
      </c>
      <c r="AM3460" s="0" t="s">
        <v>56</v>
      </c>
      <c r="AN3460" s="0" t="s">
        <v>56</v>
      </c>
      <c r="AO3460" s="0" t="s">
        <v>70</v>
      </c>
      <c r="AP3460" s="0" t="s">
        <v>70</v>
      </c>
      <c r="AQ3460" s="0" t="s">
        <v>512</v>
      </c>
      <c r="AR3460" s="0" t="n">
        <v>0</v>
      </c>
      <c r="AS3460" s="0" t="n">
        <v>0</v>
      </c>
      <c r="AT3460" s="0" t="s">
        <v>836</v>
      </c>
      <c r="AV3460" s="0" t="s">
        <v>836</v>
      </c>
    </row>
    <row r="3461" customFormat="false" ht="15" hidden="false" customHeight="false" outlineLevel="0" collapsed="false">
      <c r="A3461" s="0" t="s">
        <v>18035</v>
      </c>
      <c r="B3461" s="0" t="s">
        <v>7898</v>
      </c>
      <c r="C3461" s="0" t="s">
        <v>18036</v>
      </c>
      <c r="E3461" s="1" t="s">
        <v>18036</v>
      </c>
      <c r="G3461" s="5" t="s">
        <v>18036</v>
      </c>
      <c r="H3461" s="5" t="s">
        <v>18037</v>
      </c>
      <c r="I3461" s="5" t="s">
        <v>18038</v>
      </c>
      <c r="J3461" s="5"/>
      <c r="K3461" s="5"/>
      <c r="L3461" s="5"/>
      <c r="M3461" s="5"/>
      <c r="N3461" s="5" t="s">
        <v>18039</v>
      </c>
      <c r="Q3461" s="0" t="s">
        <v>51</v>
      </c>
      <c r="R3461" s="0" t="s">
        <v>119</v>
      </c>
      <c r="S3461" s="0" t="n">
        <v>38</v>
      </c>
      <c r="T3461" s="0" t="n">
        <v>2314</v>
      </c>
      <c r="U3461" s="0" t="n">
        <v>2314</v>
      </c>
      <c r="X3461" s="0" t="n">
        <v>1</v>
      </c>
      <c r="Y3461" s="0" t="s">
        <v>512</v>
      </c>
      <c r="AD3461" s="0" t="s">
        <v>15656</v>
      </c>
      <c r="AE3461" s="0" t="s">
        <v>18040</v>
      </c>
      <c r="AF3461" s="0" t="s">
        <v>56</v>
      </c>
      <c r="AG3461" s="0" t="s">
        <v>56</v>
      </c>
      <c r="AI3461" s="0" t="n">
        <v>175</v>
      </c>
      <c r="AJ3461" s="0" t="n">
        <v>2016</v>
      </c>
      <c r="AK3461" s="0" t="s">
        <v>56</v>
      </c>
      <c r="AL3461" s="0" t="s">
        <v>56</v>
      </c>
      <c r="AM3461" s="0" t="s">
        <v>56</v>
      </c>
      <c r="AN3461" s="0" t="s">
        <v>56</v>
      </c>
      <c r="AO3461" s="0" t="s">
        <v>70</v>
      </c>
      <c r="AP3461" s="0" t="s">
        <v>70</v>
      </c>
      <c r="AQ3461" s="0" t="s">
        <v>512</v>
      </c>
      <c r="AR3461" s="0" t="n">
        <v>0</v>
      </c>
      <c r="AS3461" s="0" t="n">
        <v>0</v>
      </c>
      <c r="AT3461" s="0" t="s">
        <v>836</v>
      </c>
      <c r="AV3461" s="0" t="s">
        <v>836</v>
      </c>
    </row>
    <row r="3462" customFormat="false" ht="15" hidden="false" customHeight="false" outlineLevel="0" collapsed="false">
      <c r="A3462" s="0" t="s">
        <v>18041</v>
      </c>
      <c r="B3462" s="0" t="s">
        <v>7898</v>
      </c>
      <c r="C3462" s="0" t="s">
        <v>18042</v>
      </c>
      <c r="E3462" s="1" t="s">
        <v>18042</v>
      </c>
      <c r="G3462" s="5" t="s">
        <v>18042</v>
      </c>
      <c r="H3462" s="5" t="s">
        <v>18043</v>
      </c>
      <c r="I3462" s="5"/>
      <c r="J3462" s="5"/>
      <c r="K3462" s="5"/>
      <c r="L3462" s="5"/>
      <c r="M3462" s="5"/>
      <c r="N3462" s="5"/>
      <c r="Q3462" s="0" t="s">
        <v>51</v>
      </c>
      <c r="R3462" s="0" t="s">
        <v>539</v>
      </c>
      <c r="S3462" s="0" t="n">
        <v>0</v>
      </c>
      <c r="T3462" s="0" t="n">
        <v>7490</v>
      </c>
      <c r="U3462" s="0" t="n">
        <v>7490</v>
      </c>
      <c r="X3462" s="0" t="n">
        <v>0</v>
      </c>
      <c r="Y3462" s="0" t="s">
        <v>512</v>
      </c>
      <c r="AD3462" s="0" t="s">
        <v>18044</v>
      </c>
      <c r="AE3462" s="0" t="s">
        <v>18045</v>
      </c>
      <c r="AF3462" s="0" t="s">
        <v>56</v>
      </c>
      <c r="AG3462" s="0" t="s">
        <v>56</v>
      </c>
      <c r="AI3462" s="0" t="n">
        <v>1</v>
      </c>
      <c r="AJ3462" s="0" t="n">
        <v>2016</v>
      </c>
      <c r="AK3462" s="0" t="s">
        <v>56</v>
      </c>
      <c r="AL3462" s="0" t="s">
        <v>56</v>
      </c>
      <c r="AM3462" s="0" t="s">
        <v>56</v>
      </c>
      <c r="AN3462" s="0" t="s">
        <v>56</v>
      </c>
      <c r="AO3462" s="0" t="s">
        <v>70</v>
      </c>
      <c r="AP3462" s="0" t="s">
        <v>70</v>
      </c>
      <c r="AQ3462" s="0" t="s">
        <v>512</v>
      </c>
      <c r="AR3462" s="0" t="n">
        <v>0</v>
      </c>
      <c r="AS3462" s="0" t="n">
        <v>0</v>
      </c>
    </row>
    <row r="3463" customFormat="false" ht="15" hidden="false" customHeight="false" outlineLevel="0" collapsed="false">
      <c r="A3463" s="0" t="s">
        <v>18046</v>
      </c>
      <c r="B3463" s="0" t="s">
        <v>7898</v>
      </c>
      <c r="C3463" s="0" t="s">
        <v>18047</v>
      </c>
      <c r="E3463" s="1" t="s">
        <v>18047</v>
      </c>
      <c r="G3463" s="5" t="s">
        <v>18047</v>
      </c>
      <c r="H3463" s="5"/>
      <c r="I3463" s="5"/>
      <c r="J3463" s="5"/>
      <c r="K3463" s="5"/>
      <c r="L3463" s="5"/>
      <c r="M3463" s="5"/>
      <c r="N3463" s="5"/>
      <c r="O3463" s="0" t="s">
        <v>18047</v>
      </c>
      <c r="P3463" s="0" t="s">
        <v>18048</v>
      </c>
      <c r="Q3463" s="0" t="s">
        <v>51</v>
      </c>
      <c r="R3463" s="0" t="s">
        <v>52</v>
      </c>
      <c r="S3463" s="0" t="n">
        <v>12.394</v>
      </c>
      <c r="T3463" s="0" t="n">
        <v>2442</v>
      </c>
      <c r="U3463" s="0" t="n">
        <v>2442</v>
      </c>
      <c r="W3463" s="0" t="s">
        <v>18049</v>
      </c>
      <c r="X3463" s="0" t="n">
        <v>841</v>
      </c>
      <c r="Y3463" s="0" t="s">
        <v>53</v>
      </c>
      <c r="Z3463" s="0" t="n">
        <v>2442</v>
      </c>
      <c r="AA3463" s="0" t="s">
        <v>54</v>
      </c>
      <c r="AB3463" s="0" t="s">
        <v>54</v>
      </c>
      <c r="AC3463" s="0" t="n">
        <v>41.5</v>
      </c>
      <c r="AD3463" s="0" t="s">
        <v>15564</v>
      </c>
      <c r="AG3463" s="6" t="n">
        <v>42735</v>
      </c>
      <c r="AH3463" s="0" t="n">
        <v>-958</v>
      </c>
      <c r="AI3463" s="0" t="n">
        <v>-1.01</v>
      </c>
      <c r="AJ3463" s="6" t="n">
        <v>42735</v>
      </c>
      <c r="AK3463" s="0" t="n">
        <v>41.5</v>
      </c>
      <c r="AL3463" s="6" t="n">
        <v>42735</v>
      </c>
      <c r="AM3463" s="0" t="n">
        <v>19.01</v>
      </c>
      <c r="AN3463" s="0" t="n">
        <v>20.038</v>
      </c>
      <c r="AO3463" s="0" t="n">
        <v>9.473</v>
      </c>
      <c r="AP3463" s="0" t="n">
        <v>10.584</v>
      </c>
      <c r="AQ3463" s="0" t="s">
        <v>831</v>
      </c>
      <c r="AR3463" s="0" t="s">
        <v>58</v>
      </c>
      <c r="AS3463" s="0" t="s">
        <v>53</v>
      </c>
      <c r="AT3463" s="0" t="n">
        <v>394</v>
      </c>
      <c r="AU3463" s="0" t="n">
        <v>395</v>
      </c>
      <c r="AV3463" s="0" t="s">
        <v>15697</v>
      </c>
      <c r="AX3463" s="0" t="s">
        <v>836</v>
      </c>
      <c r="AY3463" s="0" t="s">
        <v>18050</v>
      </c>
    </row>
    <row r="3464" customFormat="false" ht="15" hidden="false" customHeight="false" outlineLevel="0" collapsed="false">
      <c r="A3464" s="0" t="s">
        <v>18051</v>
      </c>
      <c r="B3464" s="0" t="s">
        <v>7898</v>
      </c>
      <c r="C3464" s="0" t="s">
        <v>18052</v>
      </c>
      <c r="E3464" s="1" t="s">
        <v>18052</v>
      </c>
      <c r="G3464" s="5" t="s">
        <v>18052</v>
      </c>
      <c r="H3464" s="5"/>
      <c r="I3464" s="5"/>
      <c r="J3464" s="5"/>
      <c r="K3464" s="5"/>
      <c r="L3464" s="5"/>
      <c r="M3464" s="5"/>
      <c r="N3464" s="5"/>
      <c r="O3464" s="0" t="s">
        <v>18052</v>
      </c>
      <c r="P3464" s="0" t="s">
        <v>18053</v>
      </c>
      <c r="Q3464" s="0" t="s">
        <v>51</v>
      </c>
      <c r="R3464" s="0" t="s">
        <v>52</v>
      </c>
      <c r="S3464" s="0" t="n">
        <v>1.15</v>
      </c>
      <c r="T3464" s="0" t="n">
        <v>3250</v>
      </c>
      <c r="U3464" s="0" t="n">
        <v>3250</v>
      </c>
      <c r="V3464" s="0" t="n">
        <v>2651</v>
      </c>
      <c r="W3464" s="0" t="s">
        <v>18054</v>
      </c>
      <c r="X3464" s="0" t="n">
        <v>153</v>
      </c>
      <c r="Y3464" s="0" t="s">
        <v>53</v>
      </c>
      <c r="Z3464" s="0" t="n">
        <v>3250</v>
      </c>
      <c r="AA3464" s="0" t="s">
        <v>54</v>
      </c>
      <c r="AB3464" s="0" t="s">
        <v>54</v>
      </c>
      <c r="AC3464" s="0" t="n">
        <v>4.3</v>
      </c>
      <c r="AD3464" s="0" t="s">
        <v>18055</v>
      </c>
      <c r="AG3464" s="6" t="n">
        <v>42735</v>
      </c>
      <c r="AH3464" s="0" t="n">
        <v>87</v>
      </c>
      <c r="AI3464" s="0" t="n">
        <v>92</v>
      </c>
      <c r="AJ3464" s="6" t="n">
        <v>42735</v>
      </c>
      <c r="AK3464" s="0" t="n">
        <v>4.3</v>
      </c>
      <c r="AL3464" s="6" t="n">
        <v>42735</v>
      </c>
      <c r="AM3464" s="0" t="n">
        <v>1.284</v>
      </c>
      <c r="AN3464" s="0" t="n">
        <v>1.354</v>
      </c>
      <c r="AO3464" s="0" t="n">
        <v>2.692</v>
      </c>
      <c r="AP3464" s="0" t="n">
        <v>3.008</v>
      </c>
      <c r="AQ3464" s="0" t="s">
        <v>831</v>
      </c>
      <c r="AR3464" s="0" t="s">
        <v>58</v>
      </c>
      <c r="AS3464" s="0" t="s">
        <v>53</v>
      </c>
      <c r="AT3464" s="0" t="n">
        <v>77</v>
      </c>
      <c r="AU3464" s="0" t="n">
        <v>77</v>
      </c>
      <c r="AX3464" s="0" t="s">
        <v>836</v>
      </c>
      <c r="AY3464" s="0" t="s">
        <v>18056</v>
      </c>
    </row>
    <row r="3465" customFormat="false" ht="15" hidden="false" customHeight="false" outlineLevel="0" collapsed="false">
      <c r="A3465" s="0" t="s">
        <v>18057</v>
      </c>
      <c r="B3465" s="0" t="s">
        <v>7898</v>
      </c>
      <c r="C3465" s="0" t="s">
        <v>18058</v>
      </c>
      <c r="E3465" s="1" t="s">
        <v>18058</v>
      </c>
      <c r="G3465" s="5" t="s">
        <v>18058</v>
      </c>
      <c r="H3465" s="5"/>
      <c r="I3465" s="5"/>
      <c r="J3465" s="5"/>
      <c r="K3465" s="5"/>
      <c r="L3465" s="5"/>
      <c r="M3465" s="5"/>
      <c r="N3465" s="5"/>
      <c r="O3465" s="0" t="s">
        <v>18058</v>
      </c>
      <c r="P3465" s="0" t="s">
        <v>18059</v>
      </c>
      <c r="Q3465" s="0" t="s">
        <v>51</v>
      </c>
      <c r="R3465" s="0" t="s">
        <v>52</v>
      </c>
      <c r="S3465" s="0" t="n">
        <v>30</v>
      </c>
      <c r="T3465" s="0" t="n">
        <v>2030</v>
      </c>
      <c r="U3465" s="0" t="n">
        <v>2030</v>
      </c>
      <c r="V3465" s="0" t="n">
        <v>2059</v>
      </c>
      <c r="X3465" s="0" t="n">
        <v>808</v>
      </c>
      <c r="Y3465" s="0" t="s">
        <v>53</v>
      </c>
      <c r="Z3465" s="0" t="n">
        <v>2030</v>
      </c>
      <c r="AA3465" s="0" t="s">
        <v>54</v>
      </c>
      <c r="AB3465" s="0" t="s">
        <v>54</v>
      </c>
      <c r="AC3465" s="0" t="n">
        <v>37.5</v>
      </c>
      <c r="AD3465" s="0" t="s">
        <v>18060</v>
      </c>
      <c r="AE3465" s="0" t="s">
        <v>18061</v>
      </c>
      <c r="AF3465" s="0" t="s">
        <v>56</v>
      </c>
      <c r="AG3465" s="0" t="s">
        <v>56</v>
      </c>
      <c r="AI3465" s="0" t="n">
        <v>37.5</v>
      </c>
      <c r="AJ3465" s="0" t="n">
        <v>2017</v>
      </c>
      <c r="AK3465" s="0" t="s">
        <v>56</v>
      </c>
      <c r="AL3465" s="0" t="s">
        <v>56</v>
      </c>
      <c r="AM3465" s="0" t="n">
        <v>25.41</v>
      </c>
      <c r="AN3465" s="0" t="n">
        <v>28.392</v>
      </c>
      <c r="AO3465" s="0" t="s">
        <v>831</v>
      </c>
      <c r="AP3465" s="0" t="s">
        <v>58</v>
      </c>
      <c r="AQ3465" s="0" t="s">
        <v>53</v>
      </c>
      <c r="AR3465" s="0" t="n">
        <v>393</v>
      </c>
      <c r="AS3465" s="0" t="n">
        <v>395</v>
      </c>
      <c r="AT3465" s="0" t="s">
        <v>15697</v>
      </c>
      <c r="AV3465" s="0" t="s">
        <v>836</v>
      </c>
      <c r="AW3465" s="0" t="s">
        <v>18062</v>
      </c>
    </row>
    <row r="3466" customFormat="false" ht="15" hidden="false" customHeight="false" outlineLevel="0" collapsed="false">
      <c r="A3466" s="0" t="s">
        <v>18063</v>
      </c>
      <c r="B3466" s="0" t="s">
        <v>7898</v>
      </c>
      <c r="C3466" s="0" t="s">
        <v>18064</v>
      </c>
      <c r="E3466" s="1" t="s">
        <v>18064</v>
      </c>
      <c r="G3466" s="5" t="s">
        <v>18064</v>
      </c>
      <c r="H3466" s="5"/>
      <c r="I3466" s="5"/>
      <c r="J3466" s="5"/>
      <c r="K3466" s="5"/>
      <c r="L3466" s="5"/>
      <c r="M3466" s="5"/>
      <c r="N3466" s="5"/>
      <c r="O3466" s="0" t="s">
        <v>18064</v>
      </c>
      <c r="P3466" s="0" t="s">
        <v>18065</v>
      </c>
      <c r="Q3466" s="0" t="s">
        <v>51</v>
      </c>
      <c r="R3466" s="0" t="s">
        <v>52</v>
      </c>
      <c r="S3466" s="0" t="n">
        <v>2.098</v>
      </c>
      <c r="T3466" s="0" t="n">
        <v>2849</v>
      </c>
      <c r="U3466" s="0" t="n">
        <v>2849</v>
      </c>
      <c r="V3466" s="0" t="n">
        <v>2410</v>
      </c>
      <c r="X3466" s="0" t="n">
        <v>346</v>
      </c>
      <c r="Y3466" s="0" t="s">
        <v>53</v>
      </c>
      <c r="Z3466" s="0" t="n">
        <v>2849</v>
      </c>
      <c r="AA3466" s="0" t="s">
        <v>54</v>
      </c>
      <c r="AB3466" s="0" t="s">
        <v>54</v>
      </c>
      <c r="AC3466" s="0" t="n">
        <v>11.178</v>
      </c>
      <c r="AD3466" s="0" t="s">
        <v>18066</v>
      </c>
      <c r="AG3466" s="6" t="n">
        <v>42551</v>
      </c>
      <c r="AH3466" s="0" t="n">
        <v>-204</v>
      </c>
      <c r="AI3466" s="0" t="n">
        <v>-226</v>
      </c>
      <c r="AJ3466" s="6" t="n">
        <v>42551</v>
      </c>
      <c r="AK3466" s="0" t="n">
        <v>11.178</v>
      </c>
      <c r="AL3466" s="6" t="n">
        <v>42551</v>
      </c>
      <c r="AM3466" s="0" t="n">
        <v>2.128</v>
      </c>
      <c r="AN3466" s="0" t="n">
        <v>2.363</v>
      </c>
      <c r="AO3466" s="0" t="n">
        <v>2.68</v>
      </c>
      <c r="AP3466" s="0" t="n">
        <v>2.994</v>
      </c>
      <c r="AQ3466" s="0" t="s">
        <v>831</v>
      </c>
      <c r="AR3466" s="0" t="s">
        <v>58</v>
      </c>
      <c r="AS3466" s="0" t="s">
        <v>53</v>
      </c>
      <c r="AT3466" s="0" t="n">
        <v>156</v>
      </c>
      <c r="AU3466" s="0" t="n">
        <v>158</v>
      </c>
      <c r="AV3466" s="0" t="s">
        <v>18067</v>
      </c>
      <c r="AW3466" s="0" t="s">
        <v>18067</v>
      </c>
      <c r="AX3466" s="0" t="s">
        <v>836</v>
      </c>
      <c r="AY3466" s="0" t="s">
        <v>18068</v>
      </c>
    </row>
    <row r="3467" customFormat="false" ht="15" hidden="false" customHeight="false" outlineLevel="0" collapsed="false">
      <c r="A3467" s="0" t="s">
        <v>18069</v>
      </c>
      <c r="B3467" s="0" t="s">
        <v>7898</v>
      </c>
      <c r="C3467" s="0" t="s">
        <v>18070</v>
      </c>
      <c r="E3467" s="1" t="s">
        <v>18070</v>
      </c>
      <c r="G3467" s="5" t="s">
        <v>18070</v>
      </c>
      <c r="H3467" s="5"/>
      <c r="I3467" s="5"/>
      <c r="J3467" s="5"/>
      <c r="K3467" s="5"/>
      <c r="L3467" s="5"/>
      <c r="M3467" s="5"/>
      <c r="N3467" s="5"/>
      <c r="O3467" s="0" t="s">
        <v>18070</v>
      </c>
      <c r="P3467" s="0" t="s">
        <v>18071</v>
      </c>
      <c r="Q3467" s="0" t="s">
        <v>51</v>
      </c>
      <c r="R3467" s="0" t="s">
        <v>52</v>
      </c>
      <c r="S3467" s="0" t="n">
        <v>1.638</v>
      </c>
      <c r="T3467" s="0" t="n">
        <v>2013</v>
      </c>
      <c r="U3467" s="0" t="n">
        <v>2013</v>
      </c>
      <c r="V3467" s="0" t="n">
        <v>899</v>
      </c>
      <c r="X3467" s="0" t="n">
        <v>396</v>
      </c>
      <c r="Y3467" s="0" t="s">
        <v>53</v>
      </c>
      <c r="Z3467" s="0" t="n">
        <v>2013</v>
      </c>
      <c r="AA3467" s="0" t="s">
        <v>54</v>
      </c>
      <c r="AB3467" s="0" t="s">
        <v>54</v>
      </c>
      <c r="AC3467" s="0" t="n">
        <v>3.583</v>
      </c>
      <c r="AD3467" s="0" t="s">
        <v>15564</v>
      </c>
      <c r="AG3467" s="6" t="n">
        <v>42735</v>
      </c>
      <c r="AH3467" s="0" t="n">
        <v>127</v>
      </c>
      <c r="AI3467" s="0" t="n">
        <v>133</v>
      </c>
      <c r="AJ3467" s="6" t="n">
        <v>42735</v>
      </c>
      <c r="AK3467" s="0" t="n">
        <v>3.583</v>
      </c>
      <c r="AL3467" s="6" t="n">
        <v>42735</v>
      </c>
      <c r="AM3467" s="0" t="n">
        <v>2.716</v>
      </c>
      <c r="AN3467" s="0" t="n">
        <v>2.863</v>
      </c>
      <c r="AO3467" s="0" t="n">
        <v>2.245</v>
      </c>
      <c r="AP3467" s="0" t="n">
        <v>2.509</v>
      </c>
      <c r="AQ3467" s="0" t="s">
        <v>831</v>
      </c>
      <c r="AR3467" s="0" t="s">
        <v>58</v>
      </c>
      <c r="AS3467" s="0" t="s">
        <v>53</v>
      </c>
      <c r="AT3467" s="0" t="n">
        <v>184</v>
      </c>
      <c r="AU3467" s="0" t="n">
        <v>193</v>
      </c>
      <c r="AV3467" s="0" t="s">
        <v>836</v>
      </c>
      <c r="AX3467" s="0" t="s">
        <v>836</v>
      </c>
      <c r="AY3467" s="0" t="s">
        <v>18072</v>
      </c>
    </row>
    <row r="3468" customFormat="false" ht="15" hidden="false" customHeight="false" outlineLevel="0" collapsed="false">
      <c r="A3468" s="0" t="s">
        <v>18073</v>
      </c>
      <c r="B3468" s="0" t="s">
        <v>7898</v>
      </c>
      <c r="C3468" s="0" t="s">
        <v>18074</v>
      </c>
      <c r="E3468" s="1" t="s">
        <v>18074</v>
      </c>
      <c r="G3468" s="5" t="s">
        <v>18074</v>
      </c>
      <c r="H3468" s="5"/>
      <c r="I3468" s="5"/>
      <c r="J3468" s="5"/>
      <c r="K3468" s="5"/>
      <c r="L3468" s="5"/>
      <c r="M3468" s="5"/>
      <c r="N3468" s="5"/>
      <c r="O3468" s="0" t="s">
        <v>18074</v>
      </c>
      <c r="P3468" s="0" t="s">
        <v>18075</v>
      </c>
      <c r="Q3468" s="0" t="s">
        <v>51</v>
      </c>
      <c r="R3468" s="0" t="s">
        <v>52</v>
      </c>
      <c r="S3468" s="0" t="n">
        <v>2.931</v>
      </c>
      <c r="T3468" s="0" t="n">
        <v>3020</v>
      </c>
      <c r="U3468" s="0" t="n">
        <v>3020</v>
      </c>
      <c r="V3468" s="0" t="n">
        <v>2932</v>
      </c>
      <c r="X3468" s="0" t="n">
        <v>549</v>
      </c>
      <c r="Y3468" s="0" t="s">
        <v>53</v>
      </c>
      <c r="Z3468" s="0" t="n">
        <v>3020</v>
      </c>
      <c r="AA3468" s="0" t="s">
        <v>54</v>
      </c>
      <c r="AB3468" s="0" t="s">
        <v>54</v>
      </c>
      <c r="AC3468" s="0" t="n">
        <v>20</v>
      </c>
      <c r="AD3468" s="0" t="s">
        <v>18076</v>
      </c>
      <c r="AG3468" s="6" t="n">
        <v>42735</v>
      </c>
      <c r="AH3468" s="0" t="n">
        <v>289</v>
      </c>
      <c r="AI3468" s="0" t="n">
        <v>305</v>
      </c>
      <c r="AJ3468" s="6" t="n">
        <v>42735</v>
      </c>
      <c r="AK3468" s="0" t="n">
        <v>20</v>
      </c>
      <c r="AL3468" s="6" t="n">
        <v>42735</v>
      </c>
      <c r="AM3468" s="0" t="n">
        <v>6.243</v>
      </c>
      <c r="AN3468" s="0" t="n">
        <v>6.581</v>
      </c>
      <c r="AO3468" s="0" t="n">
        <v>7.641</v>
      </c>
      <c r="AP3468" s="0" t="n">
        <v>8.538</v>
      </c>
      <c r="AQ3468" s="0" t="s">
        <v>831</v>
      </c>
      <c r="AR3468" s="0" t="s">
        <v>58</v>
      </c>
      <c r="AS3468" s="0" t="s">
        <v>53</v>
      </c>
      <c r="AT3468" s="0" t="n">
        <v>312</v>
      </c>
      <c r="AU3468" s="0" t="n">
        <v>314</v>
      </c>
      <c r="AV3468" s="0" t="s">
        <v>18077</v>
      </c>
      <c r="AX3468" s="0" t="s">
        <v>836</v>
      </c>
      <c r="AY3468" s="0" t="s">
        <v>18078</v>
      </c>
    </row>
    <row r="3469" customFormat="false" ht="15" hidden="false" customHeight="false" outlineLevel="0" collapsed="false">
      <c r="A3469" s="0" t="s">
        <v>18079</v>
      </c>
      <c r="B3469" s="0" t="s">
        <v>7898</v>
      </c>
      <c r="C3469" s="0" t="s">
        <v>18080</v>
      </c>
      <c r="E3469" s="1" t="s">
        <v>18080</v>
      </c>
      <c r="G3469" s="5" t="s">
        <v>18080</v>
      </c>
      <c r="H3469" s="5" t="s">
        <v>18081</v>
      </c>
      <c r="I3469" s="5" t="s">
        <v>18082</v>
      </c>
      <c r="J3469" s="5" t="s">
        <v>18083</v>
      </c>
      <c r="K3469" s="5"/>
      <c r="L3469" s="5"/>
      <c r="M3469" s="5"/>
      <c r="N3469" s="5"/>
      <c r="O3469" s="0" t="s">
        <v>18080</v>
      </c>
      <c r="P3469" s="0" t="s">
        <v>18084</v>
      </c>
      <c r="Q3469" s="0" t="s">
        <v>51</v>
      </c>
      <c r="R3469" s="0" t="s">
        <v>52</v>
      </c>
      <c r="S3469" s="0" t="n">
        <v>3.135</v>
      </c>
      <c r="T3469" s="0" t="n">
        <v>2432</v>
      </c>
      <c r="U3469" s="0" t="n">
        <v>2432</v>
      </c>
      <c r="V3469" s="0" t="n">
        <v>2410</v>
      </c>
      <c r="W3469" s="0" t="s">
        <v>18085</v>
      </c>
      <c r="X3469" s="0" t="n">
        <v>104</v>
      </c>
      <c r="Y3469" s="0" t="s">
        <v>53</v>
      </c>
      <c r="Z3469" s="0" t="n">
        <v>2432</v>
      </c>
      <c r="AA3469" s="0" t="s">
        <v>54</v>
      </c>
      <c r="AB3469" s="0" t="s">
        <v>54</v>
      </c>
      <c r="AC3469" s="0" t="n">
        <v>8.5</v>
      </c>
      <c r="AD3469" s="0" t="s">
        <v>18060</v>
      </c>
      <c r="AG3469" s="6" t="n">
        <v>42735</v>
      </c>
      <c r="AH3469" s="0" t="n">
        <v>-608</v>
      </c>
      <c r="AI3469" s="0" t="n">
        <v>-641</v>
      </c>
      <c r="AJ3469" s="6" t="n">
        <v>42735</v>
      </c>
      <c r="AK3469" s="0" t="n">
        <v>8.5</v>
      </c>
      <c r="AL3469" s="6" t="n">
        <v>42735</v>
      </c>
      <c r="AM3469" s="0" t="n">
        <v>4.905</v>
      </c>
      <c r="AN3469" s="0" t="n">
        <v>5.17</v>
      </c>
      <c r="AO3469" s="0" t="n">
        <v>1.621</v>
      </c>
      <c r="AP3469" s="0" t="n">
        <v>1.811</v>
      </c>
      <c r="AQ3469" s="0" t="s">
        <v>831</v>
      </c>
      <c r="AR3469" s="0" t="s">
        <v>58</v>
      </c>
      <c r="AS3469" s="0" t="s">
        <v>53</v>
      </c>
      <c r="AT3469" s="0" t="n">
        <v>74</v>
      </c>
      <c r="AU3469" s="0" t="n">
        <v>73</v>
      </c>
      <c r="AV3469" s="0" t="s">
        <v>18086</v>
      </c>
      <c r="AX3469" s="0" t="s">
        <v>836</v>
      </c>
    </row>
    <row r="3470" customFormat="false" ht="15" hidden="false" customHeight="false" outlineLevel="0" collapsed="false">
      <c r="A3470" s="0" t="s">
        <v>18087</v>
      </c>
      <c r="B3470" s="0" t="s">
        <v>7898</v>
      </c>
      <c r="C3470" s="0" t="s">
        <v>18088</v>
      </c>
      <c r="E3470" s="1" t="s">
        <v>18088</v>
      </c>
      <c r="G3470" s="5" t="s">
        <v>18088</v>
      </c>
      <c r="H3470" s="5"/>
      <c r="I3470" s="5"/>
      <c r="J3470" s="5"/>
      <c r="K3470" s="5"/>
      <c r="L3470" s="5"/>
      <c r="M3470" s="5"/>
      <c r="N3470" s="5"/>
      <c r="O3470" s="0" t="s">
        <v>18088</v>
      </c>
      <c r="P3470" s="0" t="s">
        <v>18089</v>
      </c>
      <c r="Q3470" s="0" t="s">
        <v>51</v>
      </c>
      <c r="R3470" s="0" t="s">
        <v>52</v>
      </c>
      <c r="S3470" s="0" t="n">
        <v>5.88</v>
      </c>
      <c r="T3470" s="0" t="n">
        <v>2651</v>
      </c>
      <c r="U3470" s="0" t="n">
        <v>2651</v>
      </c>
      <c r="V3470" s="0" t="n">
        <v>2630</v>
      </c>
      <c r="W3470" s="0" t="s">
        <v>18090</v>
      </c>
      <c r="X3470" s="0" t="n">
        <v>309</v>
      </c>
      <c r="Y3470" s="0" t="s">
        <v>53</v>
      </c>
      <c r="Z3470" s="0" t="n">
        <v>2651</v>
      </c>
      <c r="AA3470" s="0" t="s">
        <v>54</v>
      </c>
      <c r="AB3470" s="0" t="s">
        <v>54</v>
      </c>
      <c r="AC3470" s="0" t="n">
        <v>22</v>
      </c>
      <c r="AD3470" s="0" t="s">
        <v>18091</v>
      </c>
      <c r="AG3470" s="6" t="n">
        <v>42643</v>
      </c>
      <c r="AH3470" s="0" t="n">
        <v>654</v>
      </c>
      <c r="AI3470" s="0" t="n">
        <v>730</v>
      </c>
      <c r="AJ3470" s="6" t="n">
        <v>42643</v>
      </c>
      <c r="AK3470" s="0" t="n">
        <v>22</v>
      </c>
      <c r="AL3470" s="6" t="n">
        <v>42643</v>
      </c>
      <c r="AM3470" s="0" t="n">
        <v>6.363</v>
      </c>
      <c r="AN3470" s="0" t="n">
        <v>7.101</v>
      </c>
      <c r="AO3470" s="0" t="n">
        <v>18.606</v>
      </c>
      <c r="AP3470" s="0" t="n">
        <v>20.789</v>
      </c>
      <c r="AQ3470" s="0" t="s">
        <v>831</v>
      </c>
      <c r="AR3470" s="0" t="s">
        <v>58</v>
      </c>
      <c r="AS3470" s="0" t="s">
        <v>53</v>
      </c>
      <c r="AT3470" s="0" t="n">
        <v>101</v>
      </c>
      <c r="AU3470" s="0" t="n">
        <v>103</v>
      </c>
      <c r="AV3470" s="0" t="s">
        <v>1071</v>
      </c>
      <c r="AX3470" s="0" t="s">
        <v>836</v>
      </c>
    </row>
    <row r="3471" customFormat="false" ht="15" hidden="false" customHeight="false" outlineLevel="0" collapsed="false">
      <c r="A3471" s="0" t="s">
        <v>18092</v>
      </c>
      <c r="B3471" s="0" t="s">
        <v>7898</v>
      </c>
      <c r="C3471" s="0" t="s">
        <v>18093</v>
      </c>
      <c r="E3471" s="1" t="s">
        <v>18093</v>
      </c>
      <c r="G3471" s="5" t="s">
        <v>18093</v>
      </c>
      <c r="H3471" s="5"/>
      <c r="I3471" s="5"/>
      <c r="J3471" s="5"/>
      <c r="K3471" s="5"/>
      <c r="L3471" s="5"/>
      <c r="M3471" s="5"/>
      <c r="N3471" s="5"/>
      <c r="O3471" s="0" t="s">
        <v>18094</v>
      </c>
      <c r="P3471" s="0" t="s">
        <v>18095</v>
      </c>
      <c r="Q3471" s="0" t="s">
        <v>51</v>
      </c>
      <c r="R3471" s="0" t="s">
        <v>52</v>
      </c>
      <c r="S3471" s="0" t="n">
        <v>175</v>
      </c>
      <c r="T3471" s="0" t="n">
        <v>2611</v>
      </c>
      <c r="U3471" s="0" t="n">
        <v>2611</v>
      </c>
      <c r="X3471" s="0" t="n">
        <v>15</v>
      </c>
      <c r="Y3471" s="0" t="s">
        <v>67</v>
      </c>
      <c r="AA3471" s="0" t="s">
        <v>54</v>
      </c>
      <c r="AB3471" s="0" t="s">
        <v>54</v>
      </c>
      <c r="AD3471" s="0" t="s">
        <v>18096</v>
      </c>
      <c r="AE3471" s="0" t="s">
        <v>18097</v>
      </c>
      <c r="AF3471" s="0" t="s">
        <v>56</v>
      </c>
      <c r="AG3471" s="0" t="s">
        <v>56</v>
      </c>
      <c r="AI3471" s="0" t="n">
        <v>750</v>
      </c>
      <c r="AJ3471" s="0" t="n">
        <v>2016</v>
      </c>
      <c r="AK3471" s="0" t="s">
        <v>56</v>
      </c>
      <c r="AL3471" s="0" t="s">
        <v>56</v>
      </c>
      <c r="AM3471" s="0" t="n">
        <v>132</v>
      </c>
      <c r="AN3471" s="0" t="n">
        <v>196</v>
      </c>
      <c r="AO3471" s="0" t="s">
        <v>189</v>
      </c>
      <c r="AP3471" s="0" t="s">
        <v>189</v>
      </c>
      <c r="AQ3471" s="0" t="s">
        <v>67</v>
      </c>
      <c r="AR3471" s="0" t="n">
        <v>8</v>
      </c>
      <c r="AS3471" s="0" t="n">
        <v>6</v>
      </c>
      <c r="AV3471" s="0" t="s">
        <v>836</v>
      </c>
    </row>
    <row r="3472" customFormat="false" ht="15" hidden="false" customHeight="false" outlineLevel="0" collapsed="false">
      <c r="A3472" s="0" t="s">
        <v>18098</v>
      </c>
      <c r="B3472" s="0" t="s">
        <v>7898</v>
      </c>
      <c r="C3472" s="0" t="s">
        <v>18099</v>
      </c>
      <c r="E3472" s="1" t="s">
        <v>18099</v>
      </c>
      <c r="G3472" s="5" t="s">
        <v>18099</v>
      </c>
      <c r="H3472" s="5"/>
      <c r="I3472" s="5"/>
      <c r="J3472" s="5"/>
      <c r="K3472" s="5"/>
      <c r="L3472" s="5"/>
      <c r="M3472" s="5"/>
      <c r="N3472" s="5"/>
      <c r="O3472" s="0" t="s">
        <v>18099</v>
      </c>
      <c r="P3472" s="0" t="s">
        <v>18100</v>
      </c>
      <c r="Q3472" s="0" t="s">
        <v>51</v>
      </c>
      <c r="R3472" s="0" t="s">
        <v>52</v>
      </c>
      <c r="S3472" s="0" t="n">
        <v>2.15</v>
      </c>
      <c r="T3472" s="0" t="n">
        <v>7112</v>
      </c>
      <c r="U3472" s="0" t="n">
        <v>7112</v>
      </c>
      <c r="V3472" s="0" t="n">
        <v>2611</v>
      </c>
      <c r="X3472" s="0" t="n">
        <v>295</v>
      </c>
      <c r="Y3472" s="0" t="s">
        <v>53</v>
      </c>
      <c r="Z3472" s="0" t="n">
        <v>7112</v>
      </c>
      <c r="AA3472" s="0" t="s">
        <v>54</v>
      </c>
      <c r="AB3472" s="0" t="s">
        <v>54</v>
      </c>
      <c r="AC3472" s="0" t="n">
        <v>8.97</v>
      </c>
      <c r="AD3472" s="0" t="s">
        <v>18101</v>
      </c>
      <c r="AG3472" s="6" t="n">
        <v>42736</v>
      </c>
      <c r="AH3472" s="0" t="n">
        <v>181</v>
      </c>
      <c r="AI3472" s="0" t="n">
        <v>191</v>
      </c>
      <c r="AJ3472" s="6" t="n">
        <v>42736</v>
      </c>
      <c r="AK3472" s="0" t="n">
        <v>8.97</v>
      </c>
      <c r="AL3472" s="6" t="n">
        <v>42736</v>
      </c>
      <c r="AM3472" s="0" t="n">
        <v>2.632</v>
      </c>
      <c r="AN3472" s="0" t="n">
        <v>2.774</v>
      </c>
      <c r="AO3472" s="0" t="n">
        <v>3.987</v>
      </c>
      <c r="AP3472" s="0" t="n">
        <v>4.455</v>
      </c>
      <c r="AQ3472" s="0" t="s">
        <v>831</v>
      </c>
      <c r="AR3472" s="0" t="s">
        <v>58</v>
      </c>
      <c r="AS3472" s="0" t="s">
        <v>53</v>
      </c>
      <c r="AT3472" s="0" t="n">
        <v>178</v>
      </c>
      <c r="AU3472" s="0" t="n">
        <v>189</v>
      </c>
      <c r="AX3472" s="0" t="s">
        <v>836</v>
      </c>
    </row>
    <row r="3473" customFormat="false" ht="15" hidden="false" customHeight="false" outlineLevel="0" collapsed="false">
      <c r="A3473" s="0" t="s">
        <v>18102</v>
      </c>
      <c r="B3473" s="0" t="s">
        <v>7898</v>
      </c>
      <c r="C3473" s="0" t="s">
        <v>18103</v>
      </c>
      <c r="E3473" s="1" t="s">
        <v>18103</v>
      </c>
      <c r="G3473" s="5" t="s">
        <v>18103</v>
      </c>
      <c r="H3473" s="5" t="s">
        <v>18104</v>
      </c>
      <c r="I3473" s="5"/>
      <c r="J3473" s="5"/>
      <c r="K3473" s="5"/>
      <c r="L3473" s="5"/>
      <c r="M3473" s="5"/>
      <c r="N3473" s="5"/>
      <c r="O3473" s="0" t="s">
        <v>18105</v>
      </c>
      <c r="P3473" s="0" t="s">
        <v>18106</v>
      </c>
      <c r="Q3473" s="0" t="s">
        <v>51</v>
      </c>
      <c r="R3473" s="0" t="s">
        <v>539</v>
      </c>
      <c r="S3473" s="0" t="n">
        <v>1</v>
      </c>
      <c r="X3473" s="0" t="n">
        <v>0</v>
      </c>
      <c r="Y3473" s="0" t="s">
        <v>67</v>
      </c>
      <c r="Z3473" s="0" t="n">
        <v>6612</v>
      </c>
      <c r="AA3473" s="0" t="s">
        <v>54</v>
      </c>
      <c r="AB3473" s="0" t="s">
        <v>54</v>
      </c>
      <c r="AC3473" s="0" t="n">
        <v>1</v>
      </c>
      <c r="AD3473" s="0" t="s">
        <v>15544</v>
      </c>
      <c r="AE3473" s="0" t="s">
        <v>18107</v>
      </c>
      <c r="AF3473" s="0" t="s">
        <v>56</v>
      </c>
      <c r="AG3473" s="0" t="s">
        <v>56</v>
      </c>
      <c r="AI3473" s="0" t="n">
        <v>1</v>
      </c>
      <c r="AJ3473" s="0" t="n">
        <v>2016</v>
      </c>
      <c r="AK3473" s="0" t="s">
        <v>56</v>
      </c>
      <c r="AL3473" s="0" t="s">
        <v>56</v>
      </c>
      <c r="AM3473" s="0" t="s">
        <v>56</v>
      </c>
      <c r="AN3473" s="0" t="s">
        <v>56</v>
      </c>
      <c r="AO3473" s="0" t="s">
        <v>70</v>
      </c>
      <c r="AP3473" s="0" t="s">
        <v>70</v>
      </c>
      <c r="AQ3473" s="0" t="s">
        <v>67</v>
      </c>
      <c r="AR3473" s="0" t="n">
        <v>3</v>
      </c>
      <c r="AS3473" s="0" t="n">
        <v>0</v>
      </c>
    </row>
    <row r="3474" customFormat="false" ht="15" hidden="false" customHeight="false" outlineLevel="0" collapsed="false">
      <c r="A3474" s="0" t="s">
        <v>18108</v>
      </c>
      <c r="B3474" s="0" t="s">
        <v>7898</v>
      </c>
      <c r="C3474" s="0" t="s">
        <v>18109</v>
      </c>
      <c r="E3474" s="1" t="s">
        <v>18109</v>
      </c>
      <c r="G3474" s="5" t="s">
        <v>18109</v>
      </c>
      <c r="H3474" s="5"/>
      <c r="I3474" s="5"/>
      <c r="J3474" s="5"/>
      <c r="K3474" s="5"/>
      <c r="L3474" s="5"/>
      <c r="M3474" s="5"/>
      <c r="N3474" s="5"/>
      <c r="Q3474" s="0" t="s">
        <v>51</v>
      </c>
      <c r="R3474" s="0" t="s">
        <v>539</v>
      </c>
      <c r="S3474" s="0" t="n">
        <v>0</v>
      </c>
      <c r="T3474" s="0" t="n">
        <v>2611</v>
      </c>
      <c r="U3474" s="0" t="n">
        <v>2611</v>
      </c>
      <c r="X3474" s="0" t="n">
        <v>0</v>
      </c>
      <c r="Y3474" s="0" t="s">
        <v>512</v>
      </c>
      <c r="AD3474" s="0" t="s">
        <v>15876</v>
      </c>
      <c r="AE3474" s="0" t="s">
        <v>18110</v>
      </c>
      <c r="AF3474" s="0" t="s">
        <v>56</v>
      </c>
      <c r="AG3474" s="0" t="s">
        <v>56</v>
      </c>
      <c r="AI3474" s="0" t="n">
        <v>1</v>
      </c>
      <c r="AJ3474" s="0" t="n">
        <v>2016</v>
      </c>
      <c r="AK3474" s="0" t="s">
        <v>56</v>
      </c>
      <c r="AL3474" s="0" t="s">
        <v>56</v>
      </c>
      <c r="AM3474" s="0" t="s">
        <v>56</v>
      </c>
      <c r="AN3474" s="0" t="s">
        <v>56</v>
      </c>
      <c r="AO3474" s="0" t="s">
        <v>70</v>
      </c>
      <c r="AP3474" s="0" t="s">
        <v>70</v>
      </c>
      <c r="AQ3474" s="0" t="s">
        <v>512</v>
      </c>
      <c r="AR3474" s="0" t="n">
        <v>0</v>
      </c>
      <c r="AS3474" s="0" t="n">
        <v>0</v>
      </c>
    </row>
    <row r="3475" customFormat="false" ht="15" hidden="false" customHeight="false" outlineLevel="0" collapsed="false">
      <c r="A3475" s="0" t="s">
        <v>18111</v>
      </c>
      <c r="B3475" s="0" t="s">
        <v>7898</v>
      </c>
      <c r="C3475" s="0" t="s">
        <v>18112</v>
      </c>
      <c r="E3475" s="1" t="s">
        <v>18112</v>
      </c>
      <c r="G3475" s="5" t="s">
        <v>18112</v>
      </c>
      <c r="H3475" s="5"/>
      <c r="I3475" s="5"/>
      <c r="J3475" s="5"/>
      <c r="K3475" s="5"/>
      <c r="L3475" s="5"/>
      <c r="M3475" s="5"/>
      <c r="N3475" s="5"/>
      <c r="Q3475" s="0" t="s">
        <v>51</v>
      </c>
      <c r="R3475" s="0" t="s">
        <v>539</v>
      </c>
      <c r="S3475" s="0" t="s">
        <v>56</v>
      </c>
      <c r="T3475" s="0" t="n">
        <v>2620</v>
      </c>
      <c r="U3475" s="0" t="n">
        <v>2620</v>
      </c>
      <c r="X3475" s="0" t="n">
        <v>0</v>
      </c>
      <c r="Y3475" s="0" t="s">
        <v>512</v>
      </c>
      <c r="AD3475" s="0" t="s">
        <v>16122</v>
      </c>
      <c r="AE3475" s="0" t="s">
        <v>18113</v>
      </c>
      <c r="AF3475" s="0" t="s">
        <v>56</v>
      </c>
      <c r="AG3475" s="0" t="s">
        <v>56</v>
      </c>
      <c r="AI3475" s="0" t="s">
        <v>56</v>
      </c>
      <c r="AK3475" s="0" t="s">
        <v>56</v>
      </c>
      <c r="AL3475" s="0" t="s">
        <v>56</v>
      </c>
      <c r="AM3475" s="0" t="s">
        <v>56</v>
      </c>
      <c r="AN3475" s="0" t="s">
        <v>56</v>
      </c>
      <c r="AO3475" s="0" t="s">
        <v>70</v>
      </c>
      <c r="AP3475" s="0" t="s">
        <v>70</v>
      </c>
      <c r="AQ3475" s="0" t="s">
        <v>512</v>
      </c>
      <c r="AR3475" s="0" t="n">
        <v>0</v>
      </c>
      <c r="AS3475" s="0" t="n">
        <v>0</v>
      </c>
    </row>
    <row r="3476" customFormat="false" ht="15" hidden="false" customHeight="false" outlineLevel="0" collapsed="false">
      <c r="A3476" s="0" t="s">
        <v>18114</v>
      </c>
      <c r="B3476" s="0" t="s">
        <v>7898</v>
      </c>
      <c r="C3476" s="0" t="s">
        <v>18115</v>
      </c>
      <c r="E3476" s="1" t="s">
        <v>18115</v>
      </c>
      <c r="G3476" s="5" t="s">
        <v>18115</v>
      </c>
      <c r="H3476" s="5" t="s">
        <v>18116</v>
      </c>
      <c r="I3476" s="5"/>
      <c r="J3476" s="5"/>
      <c r="K3476" s="5"/>
      <c r="L3476" s="5"/>
      <c r="M3476" s="5"/>
      <c r="N3476" s="5"/>
      <c r="Q3476" s="0" t="s">
        <v>51</v>
      </c>
      <c r="R3476" s="0" t="s">
        <v>539</v>
      </c>
      <c r="S3476" s="0" t="s">
        <v>56</v>
      </c>
      <c r="T3476" s="0" t="n">
        <v>4645</v>
      </c>
      <c r="U3476" s="0" t="n">
        <v>4645</v>
      </c>
      <c r="X3476" s="0" t="n">
        <v>0</v>
      </c>
      <c r="Y3476" s="0" t="s">
        <v>512</v>
      </c>
      <c r="AD3476" s="0" t="s">
        <v>18117</v>
      </c>
      <c r="AE3476" s="0" t="s">
        <v>18118</v>
      </c>
      <c r="AF3476" s="0" t="s">
        <v>56</v>
      </c>
      <c r="AG3476" s="0" t="s">
        <v>56</v>
      </c>
      <c r="AI3476" s="0" t="s">
        <v>56</v>
      </c>
      <c r="AK3476" s="0" t="s">
        <v>56</v>
      </c>
      <c r="AL3476" s="0" t="s">
        <v>56</v>
      </c>
      <c r="AM3476" s="0" t="s">
        <v>56</v>
      </c>
      <c r="AN3476" s="0" t="s">
        <v>56</v>
      </c>
      <c r="AO3476" s="0" t="s">
        <v>70</v>
      </c>
      <c r="AP3476" s="0" t="s">
        <v>70</v>
      </c>
      <c r="AQ3476" s="0" t="s">
        <v>512</v>
      </c>
      <c r="AR3476" s="0" t="n">
        <v>0</v>
      </c>
      <c r="AS3476" s="0" t="n">
        <v>0</v>
      </c>
    </row>
    <row r="3477" customFormat="false" ht="15" hidden="false" customHeight="false" outlineLevel="0" collapsed="false">
      <c r="A3477" s="0" t="s">
        <v>18119</v>
      </c>
      <c r="B3477" s="0" t="s">
        <v>7898</v>
      </c>
      <c r="C3477" s="0" t="s">
        <v>18120</v>
      </c>
      <c r="E3477" s="1" t="s">
        <v>18120</v>
      </c>
      <c r="G3477" s="5" t="s">
        <v>18120</v>
      </c>
      <c r="H3477" s="5"/>
      <c r="I3477" s="5"/>
      <c r="J3477" s="5"/>
      <c r="K3477" s="5"/>
      <c r="L3477" s="5"/>
      <c r="M3477" s="5"/>
      <c r="N3477" s="5"/>
      <c r="Q3477" s="0" t="s">
        <v>51</v>
      </c>
      <c r="R3477" s="0" t="s">
        <v>119</v>
      </c>
      <c r="S3477" s="0" t="n">
        <v>18</v>
      </c>
      <c r="T3477" s="0" t="n">
        <v>3250</v>
      </c>
      <c r="U3477" s="0" t="n">
        <v>3250</v>
      </c>
      <c r="V3477" s="0" t="n">
        <v>6910</v>
      </c>
      <c r="X3477" s="0" t="n">
        <v>0</v>
      </c>
      <c r="Y3477" s="0" t="s">
        <v>128</v>
      </c>
      <c r="AD3477" s="0" t="s">
        <v>6902</v>
      </c>
      <c r="AE3477" s="0" t="s">
        <v>18121</v>
      </c>
      <c r="AF3477" s="0" t="s">
        <v>56</v>
      </c>
      <c r="AG3477" s="0" t="s">
        <v>56</v>
      </c>
      <c r="AI3477" s="0" t="n">
        <v>75</v>
      </c>
      <c r="AJ3477" s="0" t="n">
        <v>2016</v>
      </c>
      <c r="AK3477" s="0" t="s">
        <v>56</v>
      </c>
      <c r="AL3477" s="0" t="s">
        <v>56</v>
      </c>
      <c r="AM3477" s="0" t="s">
        <v>56</v>
      </c>
      <c r="AN3477" s="0" t="s">
        <v>56</v>
      </c>
      <c r="AO3477" s="0" t="s">
        <v>70</v>
      </c>
      <c r="AP3477" s="0" t="s">
        <v>70</v>
      </c>
      <c r="AQ3477" s="0" t="s">
        <v>128</v>
      </c>
      <c r="AR3477" s="0" t="n">
        <v>0</v>
      </c>
      <c r="AS3477" s="0" t="n">
        <v>0</v>
      </c>
      <c r="AV3477" s="0" t="s">
        <v>836</v>
      </c>
    </row>
    <row r="3478" customFormat="false" ht="15" hidden="false" customHeight="false" outlineLevel="0" collapsed="false">
      <c r="A3478" s="0" t="s">
        <v>18122</v>
      </c>
      <c r="B3478" s="0" t="s">
        <v>7898</v>
      </c>
      <c r="C3478" s="0" t="s">
        <v>18123</v>
      </c>
      <c r="E3478" s="1" t="s">
        <v>18123</v>
      </c>
      <c r="G3478" s="5" t="s">
        <v>18123</v>
      </c>
      <c r="H3478" s="5"/>
      <c r="I3478" s="5"/>
      <c r="J3478" s="5"/>
      <c r="K3478" s="5"/>
      <c r="L3478" s="5"/>
      <c r="M3478" s="5"/>
      <c r="N3478" s="5"/>
      <c r="O3478" s="0" t="s">
        <v>18123</v>
      </c>
      <c r="P3478" s="0" t="s">
        <v>18124</v>
      </c>
      <c r="Q3478" s="0" t="s">
        <v>51</v>
      </c>
      <c r="R3478" s="0" t="s">
        <v>52</v>
      </c>
      <c r="S3478" s="0" t="n">
        <v>350</v>
      </c>
      <c r="T3478" s="0" t="n">
        <v>2932</v>
      </c>
      <c r="U3478" s="0" t="n">
        <v>2932</v>
      </c>
      <c r="V3478" s="0" t="n">
        <v>2899</v>
      </c>
      <c r="X3478" s="0" t="n">
        <v>19</v>
      </c>
      <c r="Y3478" s="0" t="s">
        <v>128</v>
      </c>
      <c r="Z3478" s="0" t="n">
        <v>2932</v>
      </c>
      <c r="AA3478" s="0" t="s">
        <v>54</v>
      </c>
      <c r="AB3478" s="0" t="s">
        <v>54</v>
      </c>
      <c r="AC3478" s="0" t="n">
        <v>375</v>
      </c>
      <c r="AD3478" s="0" t="s">
        <v>18117</v>
      </c>
      <c r="AE3478" s="0" t="s">
        <v>18125</v>
      </c>
      <c r="AF3478" s="0" t="s">
        <v>56</v>
      </c>
      <c r="AG3478" s="0" t="s">
        <v>56</v>
      </c>
      <c r="AI3478" s="0" t="n">
        <v>375</v>
      </c>
      <c r="AJ3478" s="0" t="n">
        <v>2016</v>
      </c>
      <c r="AK3478" s="0" t="s">
        <v>56</v>
      </c>
      <c r="AL3478" s="0" t="s">
        <v>56</v>
      </c>
      <c r="AM3478" s="0" t="s">
        <v>56</v>
      </c>
      <c r="AN3478" s="0" t="s">
        <v>56</v>
      </c>
      <c r="AO3478" s="0" t="s">
        <v>70</v>
      </c>
      <c r="AP3478" s="0" t="s">
        <v>70</v>
      </c>
      <c r="AQ3478" s="0" t="s">
        <v>128</v>
      </c>
      <c r="AR3478" s="0" t="n">
        <v>18</v>
      </c>
      <c r="AS3478" s="0" t="n">
        <v>17</v>
      </c>
      <c r="AT3478" s="0" t="s">
        <v>836</v>
      </c>
      <c r="AV3478" s="0" t="s">
        <v>836</v>
      </c>
    </row>
    <row r="3479" customFormat="false" ht="15" hidden="false" customHeight="false" outlineLevel="0" collapsed="false">
      <c r="A3479" s="0" t="s">
        <v>18126</v>
      </c>
      <c r="B3479" s="0" t="s">
        <v>7898</v>
      </c>
      <c r="C3479" s="0" t="s">
        <v>18127</v>
      </c>
      <c r="E3479" s="1" t="s">
        <v>18127</v>
      </c>
      <c r="G3479" s="5" t="s">
        <v>18127</v>
      </c>
      <c r="H3479" s="5" t="s">
        <v>18128</v>
      </c>
      <c r="I3479" s="5"/>
      <c r="J3479" s="5"/>
      <c r="K3479" s="5"/>
      <c r="L3479" s="5"/>
      <c r="M3479" s="5"/>
      <c r="N3479" s="5"/>
      <c r="O3479" s="0" t="s">
        <v>7718</v>
      </c>
      <c r="P3479" s="0" t="s">
        <v>7719</v>
      </c>
      <c r="Q3479" s="0" t="s">
        <v>51</v>
      </c>
      <c r="R3479" s="0" t="s">
        <v>52</v>
      </c>
      <c r="S3479" s="0" t="n">
        <v>750</v>
      </c>
      <c r="T3479" s="0" t="n">
        <v>8020</v>
      </c>
      <c r="U3479" s="0" t="n">
        <v>8020</v>
      </c>
      <c r="V3479" s="0" t="n">
        <v>4643</v>
      </c>
      <c r="X3479" s="0" t="n">
        <v>14</v>
      </c>
      <c r="Y3479" s="0" t="s">
        <v>67</v>
      </c>
      <c r="Z3479" s="0" t="n">
        <v>6492</v>
      </c>
      <c r="AA3479" s="0" t="s">
        <v>694</v>
      </c>
      <c r="AB3479" s="0" t="s">
        <v>56</v>
      </c>
      <c r="AC3479" s="0" t="n">
        <v>3.5</v>
      </c>
      <c r="AD3479" s="0" t="s">
        <v>18129</v>
      </c>
      <c r="AE3479" s="0" t="s">
        <v>18130</v>
      </c>
      <c r="AF3479" s="0" t="s">
        <v>56</v>
      </c>
      <c r="AG3479" s="0" t="s">
        <v>56</v>
      </c>
      <c r="AI3479" s="0" t="n">
        <v>3.5</v>
      </c>
      <c r="AJ3479" s="0" t="n">
        <v>2016</v>
      </c>
      <c r="AK3479" s="0" t="s">
        <v>56</v>
      </c>
      <c r="AL3479" s="0" t="s">
        <v>56</v>
      </c>
      <c r="AM3479" s="0" t="s">
        <v>56</v>
      </c>
      <c r="AN3479" s="0" t="s">
        <v>56</v>
      </c>
      <c r="AO3479" s="0" t="s">
        <v>70</v>
      </c>
      <c r="AP3479" s="0" t="s">
        <v>70</v>
      </c>
      <c r="AQ3479" s="0" t="s">
        <v>67</v>
      </c>
      <c r="AR3479" s="0" t="n">
        <v>1438</v>
      </c>
      <c r="AS3479" s="0" t="n">
        <v>4</v>
      </c>
      <c r="AV3479" s="0" t="s">
        <v>836</v>
      </c>
      <c r="AW3479" s="0" t="s">
        <v>230</v>
      </c>
    </row>
    <row r="3480" customFormat="false" ht="15" hidden="false" customHeight="false" outlineLevel="0" collapsed="false">
      <c r="A3480" s="0" t="s">
        <v>18131</v>
      </c>
      <c r="B3480" s="0" t="s">
        <v>7898</v>
      </c>
      <c r="C3480" s="0" t="s">
        <v>18132</v>
      </c>
      <c r="E3480" s="1" t="s">
        <v>18132</v>
      </c>
      <c r="G3480" s="5" t="s">
        <v>18132</v>
      </c>
      <c r="H3480" s="5"/>
      <c r="I3480" s="5" t="s">
        <v>18133</v>
      </c>
      <c r="J3480" s="5" t="s">
        <v>18134</v>
      </c>
      <c r="K3480" s="5"/>
      <c r="L3480" s="5"/>
      <c r="M3480" s="5"/>
      <c r="N3480" s="5"/>
      <c r="O3480" s="0" t="s">
        <v>18132</v>
      </c>
      <c r="P3480" s="0" t="s">
        <v>18135</v>
      </c>
      <c r="Q3480" s="0" t="s">
        <v>51</v>
      </c>
      <c r="R3480" s="0" t="s">
        <v>539</v>
      </c>
      <c r="S3480" s="0" t="n">
        <v>0</v>
      </c>
      <c r="T3480" s="0" t="n">
        <v>2611</v>
      </c>
      <c r="U3480" s="0" t="n">
        <v>2611</v>
      </c>
      <c r="X3480" s="0" t="n">
        <v>1</v>
      </c>
      <c r="Y3480" s="0" t="s">
        <v>512</v>
      </c>
      <c r="Z3480" s="0" t="n">
        <v>2611</v>
      </c>
      <c r="AA3480" s="0" t="s">
        <v>54</v>
      </c>
      <c r="AB3480" s="0" t="s">
        <v>54</v>
      </c>
      <c r="AC3480" s="0" t="n">
        <v>1</v>
      </c>
      <c r="AD3480" s="0" t="s">
        <v>16966</v>
      </c>
      <c r="AE3480" s="0" t="s">
        <v>18136</v>
      </c>
      <c r="AF3480" s="0" t="s">
        <v>56</v>
      </c>
      <c r="AG3480" s="0" t="s">
        <v>56</v>
      </c>
      <c r="AI3480" s="0" t="n">
        <v>1</v>
      </c>
      <c r="AJ3480" s="0" t="n">
        <v>2016</v>
      </c>
      <c r="AK3480" s="0" t="s">
        <v>56</v>
      </c>
      <c r="AL3480" s="0" t="s">
        <v>56</v>
      </c>
      <c r="AM3480" s="0" t="s">
        <v>56</v>
      </c>
      <c r="AN3480" s="0" t="s">
        <v>56</v>
      </c>
      <c r="AO3480" s="0" t="s">
        <v>70</v>
      </c>
      <c r="AP3480" s="0" t="s">
        <v>70</v>
      </c>
      <c r="AQ3480" s="0" t="s">
        <v>512</v>
      </c>
      <c r="AR3480" s="0" t="n">
        <v>2</v>
      </c>
      <c r="AS3480" s="0" t="n">
        <v>1</v>
      </c>
    </row>
    <row r="3481" customFormat="false" ht="15" hidden="false" customHeight="false" outlineLevel="0" collapsed="false">
      <c r="A3481" s="0" t="s">
        <v>18137</v>
      </c>
      <c r="B3481" s="0" t="s">
        <v>7898</v>
      </c>
      <c r="C3481" s="0" t="s">
        <v>18138</v>
      </c>
      <c r="E3481" s="1" t="s">
        <v>18138</v>
      </c>
      <c r="G3481" s="5" t="s">
        <v>18138</v>
      </c>
      <c r="H3481" s="5"/>
      <c r="I3481" s="5"/>
      <c r="J3481" s="5"/>
      <c r="K3481" s="5"/>
      <c r="L3481" s="5"/>
      <c r="M3481" s="5"/>
      <c r="N3481" s="5" t="s">
        <v>18139</v>
      </c>
      <c r="Q3481" s="0" t="s">
        <v>51</v>
      </c>
      <c r="R3481" s="0" t="s">
        <v>119</v>
      </c>
      <c r="S3481" s="0" t="n">
        <v>18</v>
      </c>
      <c r="T3481" s="0" t="n">
        <v>3250</v>
      </c>
      <c r="U3481" s="0" t="n">
        <v>3250</v>
      </c>
      <c r="X3481" s="0" t="n">
        <v>0</v>
      </c>
      <c r="Y3481" s="0" t="s">
        <v>512</v>
      </c>
      <c r="AD3481" s="0" t="s">
        <v>18140</v>
      </c>
      <c r="AE3481" s="0" t="s">
        <v>18141</v>
      </c>
      <c r="AF3481" s="0" t="s">
        <v>56</v>
      </c>
      <c r="AG3481" s="0" t="s">
        <v>56</v>
      </c>
      <c r="AI3481" s="0" t="s">
        <v>56</v>
      </c>
      <c r="AK3481" s="0" t="s">
        <v>56</v>
      </c>
      <c r="AL3481" s="0" t="s">
        <v>56</v>
      </c>
      <c r="AM3481" s="0" t="s">
        <v>56</v>
      </c>
      <c r="AN3481" s="0" t="s">
        <v>56</v>
      </c>
      <c r="AO3481" s="0" t="s">
        <v>70</v>
      </c>
      <c r="AP3481" s="0" t="s">
        <v>70</v>
      </c>
      <c r="AQ3481" s="0" t="s">
        <v>512</v>
      </c>
      <c r="AR3481" s="0" t="n">
        <v>0</v>
      </c>
      <c r="AS3481" s="0" t="n">
        <v>0</v>
      </c>
      <c r="AV3481" s="0" t="s">
        <v>836</v>
      </c>
    </row>
    <row r="3482" customFormat="false" ht="15" hidden="false" customHeight="false" outlineLevel="0" collapsed="false">
      <c r="A3482" s="0" t="s">
        <v>18142</v>
      </c>
      <c r="B3482" s="0" t="s">
        <v>7898</v>
      </c>
      <c r="C3482" s="0" t="s">
        <v>18143</v>
      </c>
      <c r="E3482" s="1" t="s">
        <v>18143</v>
      </c>
      <c r="G3482" s="5" t="s">
        <v>18143</v>
      </c>
      <c r="H3482" s="5"/>
      <c r="I3482" s="5"/>
      <c r="J3482" s="5"/>
      <c r="K3482" s="5"/>
      <c r="L3482" s="5"/>
      <c r="M3482" s="5"/>
      <c r="N3482" s="5"/>
      <c r="O3482" s="0" t="s">
        <v>18143</v>
      </c>
      <c r="P3482" s="0" t="s">
        <v>18144</v>
      </c>
      <c r="Q3482" s="0" t="s">
        <v>51</v>
      </c>
      <c r="R3482" s="0" t="s">
        <v>52</v>
      </c>
      <c r="S3482" s="0" t="n">
        <v>27.326</v>
      </c>
      <c r="T3482" s="0" t="n">
        <v>1811</v>
      </c>
      <c r="U3482" s="0" t="n">
        <v>1811</v>
      </c>
      <c r="V3482" s="0" t="n">
        <v>5811</v>
      </c>
      <c r="W3482" s="0" t="s">
        <v>18145</v>
      </c>
      <c r="X3482" s="0" t="n">
        <v>989</v>
      </c>
      <c r="Y3482" s="0" t="s">
        <v>77</v>
      </c>
      <c r="Z3482" s="0" t="n">
        <v>1811</v>
      </c>
      <c r="AA3482" s="0" t="s">
        <v>54</v>
      </c>
      <c r="AB3482" s="0" t="s">
        <v>54</v>
      </c>
      <c r="AC3482" s="0" t="n">
        <v>21.5</v>
      </c>
      <c r="AD3482" s="0" t="s">
        <v>15564</v>
      </c>
      <c r="AG3482" s="6" t="n">
        <v>42551</v>
      </c>
      <c r="AH3482" s="0" t="n">
        <v>2.482</v>
      </c>
      <c r="AI3482" s="0" t="n">
        <v>2.755</v>
      </c>
      <c r="AJ3482" s="6" t="n">
        <v>42551</v>
      </c>
      <c r="AK3482" s="0" t="n">
        <v>21.5</v>
      </c>
      <c r="AL3482" s="6" t="n">
        <v>42551</v>
      </c>
      <c r="AM3482" s="0" t="n">
        <v>43.409</v>
      </c>
      <c r="AN3482" s="0" t="n">
        <v>48.193</v>
      </c>
      <c r="AO3482" s="0" t="n">
        <v>26.408</v>
      </c>
      <c r="AP3482" s="0" t="n">
        <v>29.507</v>
      </c>
      <c r="AQ3482" s="0" t="s">
        <v>674</v>
      </c>
      <c r="AR3482" s="0" t="s">
        <v>58</v>
      </c>
      <c r="AS3482" s="0" t="s">
        <v>77</v>
      </c>
      <c r="AT3482" s="0" t="n">
        <v>1349</v>
      </c>
      <c r="AU3482" s="0" t="n">
        <v>1.36</v>
      </c>
      <c r="AX3482" s="0" t="s">
        <v>836</v>
      </c>
      <c r="AY3482" s="0" t="s">
        <v>18146</v>
      </c>
    </row>
    <row r="3483" customFormat="false" ht="15" hidden="false" customHeight="false" outlineLevel="0" collapsed="false">
      <c r="A3483" s="0" t="s">
        <v>18147</v>
      </c>
      <c r="B3483" s="0" t="s">
        <v>7898</v>
      </c>
      <c r="C3483" s="0" t="s">
        <v>18148</v>
      </c>
      <c r="E3483" s="1" t="s">
        <v>18148</v>
      </c>
      <c r="G3483" s="5" t="s">
        <v>18148</v>
      </c>
      <c r="H3483" s="5"/>
      <c r="I3483" s="5"/>
      <c r="J3483" s="5"/>
      <c r="K3483" s="5"/>
      <c r="L3483" s="5"/>
      <c r="M3483" s="5"/>
      <c r="N3483" s="5"/>
      <c r="O3483" s="0" t="s">
        <v>18149</v>
      </c>
      <c r="P3483" s="0" t="s">
        <v>18150</v>
      </c>
      <c r="Q3483" s="0" t="s">
        <v>51</v>
      </c>
      <c r="R3483" s="0" t="s">
        <v>52</v>
      </c>
      <c r="S3483" s="0" t="n">
        <v>191</v>
      </c>
      <c r="T3483" s="0" t="n">
        <v>7220</v>
      </c>
      <c r="U3483" s="0" t="n">
        <v>7220</v>
      </c>
      <c r="V3483" s="0" t="n">
        <v>7211</v>
      </c>
      <c r="X3483" s="0" t="n">
        <v>96</v>
      </c>
      <c r="Y3483" s="0" t="s">
        <v>67</v>
      </c>
      <c r="Z3483" s="0" t="s">
        <v>120</v>
      </c>
      <c r="AA3483" s="0" t="s">
        <v>694</v>
      </c>
      <c r="AB3483" s="0" t="s">
        <v>56</v>
      </c>
      <c r="AC3483" s="0" t="s">
        <v>120</v>
      </c>
      <c r="AD3483" s="0" t="s">
        <v>18151</v>
      </c>
      <c r="AG3483" s="6" t="n">
        <v>42735</v>
      </c>
      <c r="AH3483" s="0" t="n">
        <v>-177</v>
      </c>
      <c r="AI3483" s="0" t="n">
        <v>-187</v>
      </c>
      <c r="AJ3483" s="6" t="n">
        <v>42735</v>
      </c>
      <c r="AK3483" s="0" t="n">
        <v>935</v>
      </c>
      <c r="AL3483" s="6" t="n">
        <v>42735</v>
      </c>
      <c r="AM3483" s="0" t="n">
        <v>900</v>
      </c>
      <c r="AN3483" s="0" t="n">
        <v>949</v>
      </c>
      <c r="AO3483" s="0" t="n">
        <v>2.717</v>
      </c>
      <c r="AP3483" s="0" t="n">
        <v>3.036</v>
      </c>
      <c r="AQ3483" s="0" t="s">
        <v>831</v>
      </c>
      <c r="AR3483" s="0" t="s">
        <v>58</v>
      </c>
      <c r="AS3483" s="0" t="s">
        <v>67</v>
      </c>
      <c r="AT3483" s="0" t="n">
        <v>49</v>
      </c>
      <c r="AU3483" s="0" t="n">
        <v>42</v>
      </c>
      <c r="AX3483" s="0" t="s">
        <v>836</v>
      </c>
    </row>
    <row r="3484" customFormat="false" ht="15" hidden="false" customHeight="false" outlineLevel="0" collapsed="false">
      <c r="A3484" s="0" t="s">
        <v>18152</v>
      </c>
      <c r="B3484" s="0" t="s">
        <v>7898</v>
      </c>
      <c r="C3484" s="0" t="s">
        <v>18153</v>
      </c>
      <c r="E3484" s="1" t="s">
        <v>18153</v>
      </c>
      <c r="G3484" s="5" t="s">
        <v>18153</v>
      </c>
      <c r="H3484" s="5"/>
      <c r="I3484" s="5"/>
      <c r="J3484" s="5"/>
      <c r="K3484" s="5"/>
      <c r="L3484" s="5"/>
      <c r="M3484" s="5"/>
      <c r="N3484" s="5"/>
      <c r="O3484" s="0" t="s">
        <v>18153</v>
      </c>
      <c r="P3484" s="0" t="s">
        <v>18154</v>
      </c>
      <c r="Q3484" s="0" t="s">
        <v>51</v>
      </c>
      <c r="R3484" s="0" t="s">
        <v>52</v>
      </c>
      <c r="S3484" s="0" t="n">
        <v>350</v>
      </c>
      <c r="T3484" s="0" t="n">
        <v>7311</v>
      </c>
      <c r="U3484" s="0" t="n">
        <v>7311</v>
      </c>
      <c r="V3484" s="0" t="n">
        <v>8299</v>
      </c>
      <c r="X3484" s="0" t="n">
        <v>30</v>
      </c>
      <c r="Y3484" s="0" t="s">
        <v>53</v>
      </c>
      <c r="Z3484" s="0" t="n">
        <v>6209</v>
      </c>
      <c r="AA3484" s="0" t="s">
        <v>54</v>
      </c>
      <c r="AB3484" s="0" t="s">
        <v>54</v>
      </c>
      <c r="AC3484" s="0" t="n">
        <v>750</v>
      </c>
      <c r="AD3484" s="0" t="s">
        <v>16629</v>
      </c>
      <c r="AE3484" s="0" t="s">
        <v>18155</v>
      </c>
      <c r="AF3484" s="0" t="s">
        <v>56</v>
      </c>
      <c r="AG3484" s="0" t="s">
        <v>56</v>
      </c>
      <c r="AI3484" s="0" t="n">
        <v>750</v>
      </c>
      <c r="AJ3484" s="0" t="n">
        <v>2017</v>
      </c>
      <c r="AK3484" s="0" t="s">
        <v>56</v>
      </c>
      <c r="AL3484" s="0" t="s">
        <v>56</v>
      </c>
      <c r="AM3484" s="0" t="n">
        <v>501</v>
      </c>
      <c r="AN3484" s="0" t="n">
        <v>560</v>
      </c>
      <c r="AO3484" s="0" t="s">
        <v>189</v>
      </c>
      <c r="AP3484" s="0" t="s">
        <v>189</v>
      </c>
      <c r="AQ3484" s="0" t="s">
        <v>53</v>
      </c>
      <c r="AR3484" s="0" t="n">
        <v>22</v>
      </c>
      <c r="AS3484" s="0" t="n">
        <v>21</v>
      </c>
      <c r="AV3484" s="0" t="s">
        <v>836</v>
      </c>
    </row>
    <row r="3485" customFormat="false" ht="15" hidden="false" customHeight="false" outlineLevel="0" collapsed="false">
      <c r="A3485" s="0" t="s">
        <v>18156</v>
      </c>
      <c r="B3485" s="0" t="s">
        <v>7898</v>
      </c>
      <c r="C3485" s="0" t="s">
        <v>18157</v>
      </c>
      <c r="E3485" s="1" t="s">
        <v>18157</v>
      </c>
      <c r="G3485" s="5" t="s">
        <v>18157</v>
      </c>
      <c r="H3485" s="5"/>
      <c r="I3485" s="5"/>
      <c r="J3485" s="5"/>
      <c r="K3485" s="5"/>
      <c r="L3485" s="5"/>
      <c r="M3485" s="5"/>
      <c r="N3485" s="5"/>
      <c r="O3485" s="0" t="s">
        <v>18157</v>
      </c>
      <c r="P3485" s="0" t="s">
        <v>18158</v>
      </c>
      <c r="Q3485" s="0" t="s">
        <v>451</v>
      </c>
      <c r="R3485" s="0" t="s">
        <v>52</v>
      </c>
      <c r="S3485" s="0" t="n">
        <v>14.655</v>
      </c>
      <c r="T3485" s="0" t="n">
        <v>6492</v>
      </c>
      <c r="U3485" s="0" t="n">
        <v>6492</v>
      </c>
      <c r="X3485" s="0" t="n">
        <v>233</v>
      </c>
      <c r="Y3485" s="0" t="s">
        <v>53</v>
      </c>
      <c r="Z3485" s="0" t="n">
        <v>6492</v>
      </c>
      <c r="AA3485" s="0" t="s">
        <v>54</v>
      </c>
      <c r="AB3485" s="0" t="s">
        <v>54</v>
      </c>
      <c r="AD3485" s="0" t="s">
        <v>15594</v>
      </c>
      <c r="AG3485" s="6" t="n">
        <v>42643</v>
      </c>
      <c r="AH3485" s="0" t="n">
        <v>5.368</v>
      </c>
      <c r="AI3485" s="0" t="n">
        <v>5.991</v>
      </c>
      <c r="AJ3485" s="6" t="n">
        <v>42643</v>
      </c>
      <c r="AK3485" s="0" t="n">
        <v>11.3</v>
      </c>
      <c r="AL3485" s="6" t="n">
        <v>42277</v>
      </c>
      <c r="AM3485" s="0" t="n">
        <v>57.374</v>
      </c>
      <c r="AN3485" s="0" t="n">
        <v>64.035</v>
      </c>
      <c r="AO3485" s="0" t="n">
        <v>157.337</v>
      </c>
      <c r="AP3485" s="0" t="n">
        <v>175.8</v>
      </c>
      <c r="AQ3485" s="0" t="s">
        <v>831</v>
      </c>
      <c r="AR3485" s="0" t="s">
        <v>58</v>
      </c>
      <c r="AS3485" s="0" t="s">
        <v>53</v>
      </c>
      <c r="AT3485" s="0" t="n">
        <v>95</v>
      </c>
      <c r="AU3485" s="0" t="n">
        <v>99</v>
      </c>
      <c r="AX3485" s="0" t="s">
        <v>836</v>
      </c>
    </row>
    <row r="3486" customFormat="false" ht="15" hidden="false" customHeight="false" outlineLevel="0" collapsed="false">
      <c r="A3486" s="0" t="s">
        <v>18159</v>
      </c>
      <c r="B3486" s="0" t="s">
        <v>7898</v>
      </c>
      <c r="C3486" s="0" t="s">
        <v>18160</v>
      </c>
      <c r="E3486" s="1" t="s">
        <v>18160</v>
      </c>
      <c r="G3486" s="5" t="s">
        <v>18160</v>
      </c>
      <c r="H3486" s="5"/>
      <c r="I3486" s="5"/>
      <c r="J3486" s="5"/>
      <c r="K3486" s="5"/>
      <c r="L3486" s="5"/>
      <c r="M3486" s="5"/>
      <c r="N3486" s="5"/>
      <c r="O3486" s="0" t="s">
        <v>18160</v>
      </c>
      <c r="P3486" s="0" t="s">
        <v>18161</v>
      </c>
      <c r="Q3486" s="0" t="s">
        <v>51</v>
      </c>
      <c r="R3486" s="0" t="s">
        <v>52</v>
      </c>
      <c r="S3486" s="0" t="n">
        <v>4.298</v>
      </c>
      <c r="T3486" s="0" t="n">
        <v>1721</v>
      </c>
      <c r="U3486" s="0" t="n">
        <v>1721</v>
      </c>
      <c r="V3486" s="0" t="n">
        <v>1729</v>
      </c>
      <c r="W3486" s="0" t="s">
        <v>18162</v>
      </c>
      <c r="X3486" s="0" t="n">
        <v>281</v>
      </c>
      <c r="Y3486" s="0" t="s">
        <v>53</v>
      </c>
      <c r="Z3486" s="0" t="n">
        <v>1721</v>
      </c>
      <c r="AA3486" s="0" t="s">
        <v>54</v>
      </c>
      <c r="AB3486" s="0" t="s">
        <v>54</v>
      </c>
      <c r="AC3486" s="0" t="n">
        <v>13</v>
      </c>
      <c r="AD3486" s="0" t="s">
        <v>16024</v>
      </c>
      <c r="AG3486" s="6" t="n">
        <v>42735</v>
      </c>
      <c r="AH3486" s="0" t="n">
        <v>216</v>
      </c>
      <c r="AI3486" s="0" t="n">
        <v>228</v>
      </c>
      <c r="AJ3486" s="6" t="n">
        <v>42735</v>
      </c>
      <c r="AK3486" s="0" t="n">
        <v>13</v>
      </c>
      <c r="AL3486" s="6" t="n">
        <v>42735</v>
      </c>
      <c r="AM3486" s="0" t="n">
        <v>4.367</v>
      </c>
      <c r="AN3486" s="0" t="n">
        <v>4.603</v>
      </c>
      <c r="AO3486" s="0" t="n">
        <v>3.685</v>
      </c>
      <c r="AP3486" s="0" t="n">
        <v>4.118</v>
      </c>
      <c r="AQ3486" s="0" t="s">
        <v>831</v>
      </c>
      <c r="AR3486" s="0" t="s">
        <v>58</v>
      </c>
      <c r="AS3486" s="0" t="s">
        <v>53</v>
      </c>
      <c r="AT3486" s="0" t="n">
        <v>96</v>
      </c>
      <c r="AU3486" s="0" t="n">
        <v>96</v>
      </c>
      <c r="AX3486" s="0" t="s">
        <v>836</v>
      </c>
    </row>
    <row r="3487" customFormat="false" ht="15" hidden="false" customHeight="false" outlineLevel="0" collapsed="false">
      <c r="A3487" s="0" t="s">
        <v>18163</v>
      </c>
      <c r="B3487" s="0" t="s">
        <v>7898</v>
      </c>
      <c r="C3487" s="0" t="s">
        <v>18164</v>
      </c>
      <c r="E3487" s="1" t="s">
        <v>18164</v>
      </c>
      <c r="G3487" s="5" t="s">
        <v>18164</v>
      </c>
      <c r="H3487" s="5"/>
      <c r="I3487" s="5"/>
      <c r="J3487" s="5"/>
      <c r="K3487" s="5"/>
      <c r="L3487" s="5"/>
      <c r="M3487" s="5"/>
      <c r="N3487" s="5"/>
      <c r="O3487" s="0" t="s">
        <v>18164</v>
      </c>
      <c r="P3487" s="0" t="s">
        <v>18165</v>
      </c>
      <c r="Q3487" s="0" t="s">
        <v>51</v>
      </c>
      <c r="R3487" s="0" t="s">
        <v>52</v>
      </c>
      <c r="S3487" s="0" t="n">
        <v>3</v>
      </c>
      <c r="T3487" s="0" t="n">
        <v>2932</v>
      </c>
      <c r="U3487" s="0" t="n">
        <v>2932</v>
      </c>
      <c r="V3487" s="0" t="n">
        <v>6420</v>
      </c>
      <c r="X3487" s="0" t="n">
        <v>27</v>
      </c>
      <c r="Y3487" s="0" t="s">
        <v>53</v>
      </c>
      <c r="Z3487" s="0" t="n">
        <v>2932</v>
      </c>
      <c r="AA3487" s="0" t="s">
        <v>54</v>
      </c>
      <c r="AB3487" s="0" t="s">
        <v>54</v>
      </c>
      <c r="AC3487" s="0" t="n">
        <v>3.5</v>
      </c>
      <c r="AD3487" s="0" t="s">
        <v>17105</v>
      </c>
      <c r="AE3487" s="0" t="s">
        <v>18166</v>
      </c>
      <c r="AF3487" s="0" t="s">
        <v>56</v>
      </c>
      <c r="AG3487" s="0" t="s">
        <v>56</v>
      </c>
      <c r="AI3487" s="0" t="n">
        <v>3.5</v>
      </c>
      <c r="AJ3487" s="0" t="n">
        <v>2017</v>
      </c>
      <c r="AK3487" s="0" t="s">
        <v>56</v>
      </c>
      <c r="AL3487" s="0" t="s">
        <v>56</v>
      </c>
      <c r="AM3487" s="0" t="n">
        <v>5.118</v>
      </c>
      <c r="AN3487" s="0" t="n">
        <v>5.719</v>
      </c>
      <c r="AO3487" s="0" t="s">
        <v>831</v>
      </c>
      <c r="AP3487" s="0" t="s">
        <v>58</v>
      </c>
      <c r="AQ3487" s="0" t="s">
        <v>53</v>
      </c>
      <c r="AR3487" s="0" t="n">
        <v>13</v>
      </c>
      <c r="AS3487" s="0" t="n">
        <v>12</v>
      </c>
      <c r="AV3487" s="0" t="s">
        <v>836</v>
      </c>
    </row>
    <row r="3488" customFormat="false" ht="15" hidden="false" customHeight="false" outlineLevel="0" collapsed="false">
      <c r="A3488" s="0" t="s">
        <v>18167</v>
      </c>
      <c r="B3488" s="0" t="s">
        <v>7898</v>
      </c>
      <c r="C3488" s="0" t="s">
        <v>18168</v>
      </c>
      <c r="E3488" s="1" t="s">
        <v>18168</v>
      </c>
      <c r="G3488" s="5" t="s">
        <v>18168</v>
      </c>
      <c r="H3488" s="5"/>
      <c r="I3488" s="5"/>
      <c r="J3488" s="5"/>
      <c r="K3488" s="5"/>
      <c r="L3488" s="5"/>
      <c r="M3488" s="5"/>
      <c r="N3488" s="5"/>
      <c r="O3488" s="0" t="s">
        <v>18168</v>
      </c>
      <c r="P3488" s="0" t="s">
        <v>18169</v>
      </c>
      <c r="Q3488" s="0" t="s">
        <v>51</v>
      </c>
      <c r="R3488" s="0" t="s">
        <v>52</v>
      </c>
      <c r="S3488" s="0" t="n">
        <v>70</v>
      </c>
      <c r="T3488" s="0" t="n">
        <v>2120</v>
      </c>
      <c r="U3488" s="0" t="n">
        <v>2120</v>
      </c>
      <c r="V3488" s="0" t="n">
        <v>7211</v>
      </c>
      <c r="X3488" s="0" t="n">
        <v>2</v>
      </c>
      <c r="Y3488" s="0" t="s">
        <v>53</v>
      </c>
      <c r="Z3488" s="0" t="n">
        <v>2120</v>
      </c>
      <c r="AA3488" s="0" t="s">
        <v>54</v>
      </c>
      <c r="AB3488" s="0" t="s">
        <v>54</v>
      </c>
      <c r="AC3488" s="0" t="n">
        <v>287</v>
      </c>
      <c r="AD3488" s="0" t="s">
        <v>6902</v>
      </c>
      <c r="AG3488" s="6" t="n">
        <v>42735</v>
      </c>
      <c r="AH3488" s="0" t="n">
        <v>-188</v>
      </c>
      <c r="AI3488" s="0" t="n">
        <v>-198</v>
      </c>
      <c r="AJ3488" s="6" t="n">
        <v>42735</v>
      </c>
      <c r="AK3488" s="0" t="n">
        <v>287</v>
      </c>
      <c r="AL3488" s="6" t="n">
        <v>42735</v>
      </c>
      <c r="AM3488" s="0" t="n">
        <v>587</v>
      </c>
      <c r="AN3488" s="0" t="n">
        <v>619</v>
      </c>
      <c r="AO3488" s="0" t="n">
        <v>2.36</v>
      </c>
      <c r="AP3488" s="0" t="n">
        <v>2.637</v>
      </c>
      <c r="AQ3488" s="0" t="s">
        <v>674</v>
      </c>
      <c r="AR3488" s="0" t="s">
        <v>58</v>
      </c>
      <c r="AS3488" s="0" t="s">
        <v>53</v>
      </c>
      <c r="AT3488" s="0" t="n">
        <v>2</v>
      </c>
      <c r="AU3488" s="0" t="n">
        <v>2</v>
      </c>
      <c r="AX3488" s="0" t="s">
        <v>836</v>
      </c>
    </row>
    <row r="3489" customFormat="false" ht="15" hidden="false" customHeight="false" outlineLevel="0" collapsed="false">
      <c r="A3489" s="0" t="s">
        <v>18170</v>
      </c>
      <c r="B3489" s="0" t="s">
        <v>7898</v>
      </c>
      <c r="C3489" s="0" t="s">
        <v>18171</v>
      </c>
      <c r="E3489" s="1" t="s">
        <v>18171</v>
      </c>
      <c r="G3489" s="5" t="s">
        <v>18171</v>
      </c>
      <c r="H3489" s="5" t="s">
        <v>18172</v>
      </c>
      <c r="I3489" s="5" t="s">
        <v>18173</v>
      </c>
      <c r="J3489" s="5"/>
      <c r="K3489" s="5"/>
      <c r="L3489" s="5"/>
      <c r="M3489" s="5"/>
      <c r="N3489" s="5"/>
      <c r="O3489" s="0" t="s">
        <v>18171</v>
      </c>
      <c r="P3489" s="0" t="s">
        <v>18174</v>
      </c>
      <c r="Q3489" s="0" t="s">
        <v>51</v>
      </c>
      <c r="R3489" s="0" t="s">
        <v>52</v>
      </c>
      <c r="S3489" s="0" t="n">
        <v>164</v>
      </c>
      <c r="T3489" s="0" t="n">
        <v>5829</v>
      </c>
      <c r="U3489" s="0" t="n">
        <v>5829</v>
      </c>
      <c r="V3489" s="0" t="n">
        <v>6201</v>
      </c>
      <c r="X3489" s="0" t="n">
        <v>5</v>
      </c>
      <c r="Y3489" s="0" t="s">
        <v>53</v>
      </c>
      <c r="Z3489" s="0" t="n">
        <v>5829</v>
      </c>
      <c r="AA3489" s="0" t="s">
        <v>54</v>
      </c>
      <c r="AB3489" s="0" t="s">
        <v>54</v>
      </c>
      <c r="AC3489" s="0" t="n">
        <v>854</v>
      </c>
      <c r="AD3489" s="0" t="s">
        <v>16966</v>
      </c>
      <c r="AG3489" s="6" t="n">
        <v>42735</v>
      </c>
      <c r="AH3489" s="0" t="n">
        <v>-64</v>
      </c>
      <c r="AI3489" s="0" t="n">
        <v>-67</v>
      </c>
      <c r="AJ3489" s="6" t="n">
        <v>42735</v>
      </c>
      <c r="AK3489" s="0" t="n">
        <v>854</v>
      </c>
      <c r="AL3489" s="6" t="n">
        <v>42735</v>
      </c>
      <c r="AM3489" s="0" t="n">
        <v>145</v>
      </c>
      <c r="AN3489" s="0" t="n">
        <v>153</v>
      </c>
      <c r="AO3489" s="0" t="n">
        <v>520</v>
      </c>
      <c r="AP3489" s="0" t="n">
        <v>581</v>
      </c>
      <c r="AQ3489" s="0" t="s">
        <v>674</v>
      </c>
      <c r="AR3489" s="0" t="s">
        <v>58</v>
      </c>
      <c r="AS3489" s="0" t="s">
        <v>53</v>
      </c>
      <c r="AT3489" s="0" t="n">
        <v>5</v>
      </c>
      <c r="AU3489" s="0" t="n">
        <v>4</v>
      </c>
      <c r="AX3489" s="0" t="s">
        <v>836</v>
      </c>
    </row>
    <row r="3490" customFormat="false" ht="15" hidden="false" customHeight="false" outlineLevel="0" collapsed="false">
      <c r="A3490" s="0" t="s">
        <v>18175</v>
      </c>
      <c r="B3490" s="0" t="s">
        <v>7898</v>
      </c>
      <c r="C3490" s="0" t="s">
        <v>18176</v>
      </c>
      <c r="E3490" s="1" t="s">
        <v>18176</v>
      </c>
      <c r="G3490" s="5" t="s">
        <v>18176</v>
      </c>
      <c r="H3490" s="5"/>
      <c r="I3490" s="5"/>
      <c r="J3490" s="5"/>
      <c r="K3490" s="5"/>
      <c r="L3490" s="5"/>
      <c r="M3490" s="5"/>
      <c r="N3490" s="5"/>
      <c r="O3490" s="0" t="s">
        <v>18176</v>
      </c>
      <c r="P3490" s="0" t="s">
        <v>18177</v>
      </c>
      <c r="Q3490" s="0" t="s">
        <v>51</v>
      </c>
      <c r="R3490" s="0" t="s">
        <v>52</v>
      </c>
      <c r="S3490" s="0" t="n">
        <v>0</v>
      </c>
      <c r="T3490" s="0" t="n">
        <v>7211</v>
      </c>
      <c r="U3490" s="0" t="n">
        <v>7211</v>
      </c>
      <c r="W3490" s="0" t="s">
        <v>18178</v>
      </c>
      <c r="X3490" s="0" t="n">
        <v>9</v>
      </c>
      <c r="Y3490" s="0" t="s">
        <v>53</v>
      </c>
      <c r="Z3490" s="0" t="n">
        <v>7211</v>
      </c>
      <c r="AA3490" s="0" t="s">
        <v>54</v>
      </c>
      <c r="AB3490" s="0" t="s">
        <v>54</v>
      </c>
      <c r="AC3490" s="0" t="n">
        <v>57</v>
      </c>
      <c r="AD3490" s="0" t="s">
        <v>16646</v>
      </c>
      <c r="AG3490" s="6" t="n">
        <v>42735</v>
      </c>
      <c r="AH3490" s="0" t="n">
        <v>-57</v>
      </c>
      <c r="AI3490" s="0" t="n">
        <v>-60</v>
      </c>
      <c r="AJ3490" s="6" t="n">
        <v>42735</v>
      </c>
      <c r="AK3490" s="0" t="n">
        <v>57</v>
      </c>
      <c r="AL3490" s="6" t="n">
        <v>42735</v>
      </c>
      <c r="AM3490" s="0" t="n">
        <v>79</v>
      </c>
      <c r="AN3490" s="0" t="n">
        <v>83</v>
      </c>
      <c r="AO3490" s="0" t="n">
        <v>175</v>
      </c>
      <c r="AP3490" s="0" t="n">
        <v>195</v>
      </c>
      <c r="AQ3490" s="0" t="s">
        <v>674</v>
      </c>
      <c r="AR3490" s="0" t="s">
        <v>58</v>
      </c>
      <c r="AS3490" s="0" t="s">
        <v>53</v>
      </c>
      <c r="AT3490" s="0" t="n">
        <v>10</v>
      </c>
      <c r="AU3490" s="0" t="n">
        <v>9</v>
      </c>
      <c r="AX3490" s="0" t="s">
        <v>836</v>
      </c>
      <c r="AY3490" s="0" t="s">
        <v>230</v>
      </c>
    </row>
    <row r="3491" customFormat="false" ht="15" hidden="false" customHeight="false" outlineLevel="0" collapsed="false">
      <c r="A3491" s="0" t="s">
        <v>18179</v>
      </c>
      <c r="B3491" s="0" t="s">
        <v>7898</v>
      </c>
      <c r="C3491" s="0" t="s">
        <v>18180</v>
      </c>
      <c r="E3491" s="1" t="s">
        <v>18180</v>
      </c>
      <c r="G3491" s="5" t="s">
        <v>18180</v>
      </c>
      <c r="H3491" s="5" t="s">
        <v>18181</v>
      </c>
      <c r="I3491" s="5"/>
      <c r="J3491" s="5"/>
      <c r="K3491" s="5"/>
      <c r="L3491" s="5"/>
      <c r="M3491" s="5"/>
      <c r="N3491" s="5"/>
      <c r="O3491" s="0" t="s">
        <v>18182</v>
      </c>
      <c r="P3491" s="0" t="s">
        <v>18183</v>
      </c>
      <c r="Q3491" s="0" t="s">
        <v>51</v>
      </c>
      <c r="R3491" s="0" t="s">
        <v>52</v>
      </c>
      <c r="S3491" s="0" t="n">
        <v>3.057</v>
      </c>
      <c r="T3491" s="0" t="n">
        <v>6020</v>
      </c>
      <c r="U3491" s="0" t="n">
        <v>6020</v>
      </c>
      <c r="X3491" s="0" t="n">
        <v>146</v>
      </c>
      <c r="Y3491" s="0" t="s">
        <v>67</v>
      </c>
      <c r="Z3491" s="0" t="s">
        <v>120</v>
      </c>
      <c r="AA3491" s="0" t="s">
        <v>18184</v>
      </c>
      <c r="AB3491" s="0" t="s">
        <v>56</v>
      </c>
      <c r="AC3491" s="0" t="s">
        <v>120</v>
      </c>
      <c r="AD3491" s="0" t="s">
        <v>17522</v>
      </c>
      <c r="AG3491" s="6" t="n">
        <v>42735</v>
      </c>
      <c r="AH3491" s="0" t="n">
        <v>171</v>
      </c>
      <c r="AI3491" s="0" t="n">
        <v>180</v>
      </c>
      <c r="AJ3491" s="6" t="n">
        <v>42735</v>
      </c>
      <c r="AK3491" s="0" t="n">
        <v>4</v>
      </c>
      <c r="AL3491" s="6" t="n">
        <v>42735</v>
      </c>
      <c r="AM3491" s="0" t="n">
        <v>8.546</v>
      </c>
      <c r="AN3491" s="0" t="n">
        <v>9.009</v>
      </c>
      <c r="AO3491" s="0" t="n">
        <v>2.607</v>
      </c>
      <c r="AP3491" s="0" t="n">
        <v>2.913</v>
      </c>
      <c r="AQ3491" s="0" t="s">
        <v>674</v>
      </c>
      <c r="AR3491" s="0" t="s">
        <v>58</v>
      </c>
      <c r="AS3491" s="0" t="s">
        <v>67</v>
      </c>
      <c r="AT3491" s="0" t="n">
        <v>223</v>
      </c>
      <c r="AU3491" s="0" t="n">
        <v>35</v>
      </c>
      <c r="AX3491" s="0" t="s">
        <v>836</v>
      </c>
      <c r="AY3491" s="0" t="s">
        <v>18185</v>
      </c>
    </row>
    <row r="3492" customFormat="false" ht="15" hidden="false" customHeight="false" outlineLevel="0" collapsed="false">
      <c r="A3492" s="0" t="s">
        <v>18186</v>
      </c>
      <c r="B3492" s="0" t="s">
        <v>7898</v>
      </c>
      <c r="C3492" s="0" t="s">
        <v>18187</v>
      </c>
      <c r="E3492" s="1" t="s">
        <v>18187</v>
      </c>
      <c r="G3492" s="5" t="s">
        <v>18187</v>
      </c>
      <c r="H3492" s="5"/>
      <c r="I3492" s="5"/>
      <c r="J3492" s="5"/>
      <c r="K3492" s="5"/>
      <c r="L3492" s="5"/>
      <c r="M3492" s="5"/>
      <c r="N3492" s="5"/>
      <c r="O3492" s="0" t="s">
        <v>18188</v>
      </c>
      <c r="P3492" s="0" t="s">
        <v>18189</v>
      </c>
      <c r="Q3492" s="0" t="s">
        <v>51</v>
      </c>
      <c r="R3492" s="0" t="s">
        <v>52</v>
      </c>
      <c r="S3492" s="0" t="n">
        <v>750</v>
      </c>
      <c r="T3492" s="0" t="n">
        <v>6311</v>
      </c>
      <c r="U3492" s="0" t="n">
        <v>6311</v>
      </c>
      <c r="X3492" s="0" t="n">
        <v>43</v>
      </c>
      <c r="Y3492" s="0" t="s">
        <v>67</v>
      </c>
      <c r="AA3492" s="0" t="s">
        <v>120</v>
      </c>
      <c r="AB3492" s="0" t="s">
        <v>56</v>
      </c>
      <c r="AD3492" s="0" t="s">
        <v>18190</v>
      </c>
      <c r="AE3492" s="0" t="s">
        <v>18191</v>
      </c>
      <c r="AF3492" s="0" t="s">
        <v>56</v>
      </c>
      <c r="AG3492" s="0" t="s">
        <v>56</v>
      </c>
      <c r="AI3492" s="0" t="n">
        <v>1.5</v>
      </c>
      <c r="AJ3492" s="0" t="n">
        <v>2016</v>
      </c>
      <c r="AK3492" s="0" t="s">
        <v>56</v>
      </c>
      <c r="AL3492" s="0" t="s">
        <v>56</v>
      </c>
      <c r="AM3492" s="0" t="n">
        <v>1.053</v>
      </c>
      <c r="AN3492" s="0" t="n">
        <v>1.39</v>
      </c>
      <c r="AO3492" s="0" t="s">
        <v>189</v>
      </c>
      <c r="AP3492" s="0" t="s">
        <v>189</v>
      </c>
      <c r="AQ3492" s="0" t="s">
        <v>67</v>
      </c>
      <c r="AR3492" s="0" t="n">
        <v>34</v>
      </c>
      <c r="AS3492" s="0" t="n">
        <v>28</v>
      </c>
      <c r="AV3492" s="0" t="s">
        <v>836</v>
      </c>
    </row>
    <row r="3493" customFormat="false" ht="15" hidden="false" customHeight="false" outlineLevel="0" collapsed="false">
      <c r="A3493" s="0" t="s">
        <v>18192</v>
      </c>
      <c r="B3493" s="0" t="s">
        <v>7898</v>
      </c>
      <c r="C3493" s="0" t="s">
        <v>18193</v>
      </c>
      <c r="E3493" s="1" t="s">
        <v>18193</v>
      </c>
      <c r="G3493" s="5" t="s">
        <v>18193</v>
      </c>
      <c r="H3493" s="5"/>
      <c r="I3493" s="5"/>
      <c r="J3493" s="5"/>
      <c r="K3493" s="5"/>
      <c r="L3493" s="5"/>
      <c r="M3493" s="5"/>
      <c r="N3493" s="5"/>
      <c r="O3493" s="0" t="s">
        <v>18193</v>
      </c>
      <c r="P3493" s="0" t="s">
        <v>18194</v>
      </c>
      <c r="Q3493" s="0" t="s">
        <v>51</v>
      </c>
      <c r="R3493" s="0" t="s">
        <v>52</v>
      </c>
      <c r="S3493" s="0" t="n">
        <v>8</v>
      </c>
      <c r="T3493" s="0" t="n">
        <v>7211</v>
      </c>
      <c r="U3493" s="0" t="n">
        <v>7211</v>
      </c>
      <c r="V3493" s="0" t="n">
        <v>2120</v>
      </c>
      <c r="X3493" s="0" t="n">
        <v>2</v>
      </c>
      <c r="Y3493" s="0" t="s">
        <v>53</v>
      </c>
      <c r="Z3493" s="0" t="n">
        <v>7211</v>
      </c>
      <c r="AA3493" s="0" t="s">
        <v>54</v>
      </c>
      <c r="AB3493" s="0" t="s">
        <v>54</v>
      </c>
      <c r="AC3493" s="0" t="n">
        <v>112</v>
      </c>
      <c r="AD3493" s="0" t="s">
        <v>6902</v>
      </c>
      <c r="AG3493" s="6" t="n">
        <v>42735</v>
      </c>
      <c r="AH3493" s="0" t="n">
        <v>-105</v>
      </c>
      <c r="AI3493" s="0" t="n">
        <v>-110</v>
      </c>
      <c r="AJ3493" s="6" t="n">
        <v>42735</v>
      </c>
      <c r="AK3493" s="0" t="n">
        <v>112</v>
      </c>
      <c r="AL3493" s="6" t="n">
        <v>42735</v>
      </c>
      <c r="AM3493" s="0" t="n">
        <v>239</v>
      </c>
      <c r="AN3493" s="0" t="n">
        <v>252</v>
      </c>
      <c r="AO3493" s="0" t="n">
        <v>747</v>
      </c>
      <c r="AP3493" s="0" t="n">
        <v>835</v>
      </c>
      <c r="AQ3493" s="0" t="s">
        <v>674</v>
      </c>
      <c r="AR3493" s="0" t="s">
        <v>58</v>
      </c>
      <c r="AS3493" s="0" t="s">
        <v>53</v>
      </c>
      <c r="AT3493" s="0" t="n">
        <v>3</v>
      </c>
      <c r="AU3493" s="0" t="n">
        <v>2</v>
      </c>
      <c r="AX3493" s="0" t="s">
        <v>836</v>
      </c>
    </row>
    <row r="3494" customFormat="false" ht="15" hidden="false" customHeight="false" outlineLevel="0" collapsed="false">
      <c r="A3494" s="0" t="s">
        <v>18195</v>
      </c>
      <c r="B3494" s="0" t="s">
        <v>7898</v>
      </c>
      <c r="C3494" s="0" t="s">
        <v>18196</v>
      </c>
      <c r="E3494" s="1" t="s">
        <v>18196</v>
      </c>
      <c r="G3494" s="5" t="s">
        <v>18196</v>
      </c>
      <c r="H3494" s="5"/>
      <c r="I3494" s="5"/>
      <c r="J3494" s="5"/>
      <c r="K3494" s="5"/>
      <c r="L3494" s="5"/>
      <c r="M3494" s="5"/>
      <c r="N3494" s="5"/>
      <c r="O3494" s="0" t="s">
        <v>18196</v>
      </c>
      <c r="P3494" s="0" t="s">
        <v>18197</v>
      </c>
      <c r="Q3494" s="0" t="s">
        <v>51</v>
      </c>
      <c r="R3494" s="0" t="s">
        <v>52</v>
      </c>
      <c r="S3494" s="0" t="n">
        <v>403</v>
      </c>
      <c r="T3494" s="0" t="n">
        <v>2620</v>
      </c>
      <c r="U3494" s="0" t="n">
        <v>2620</v>
      </c>
      <c r="X3494" s="0" t="n">
        <v>9</v>
      </c>
      <c r="Y3494" s="0" t="s">
        <v>53</v>
      </c>
      <c r="Z3494" s="0" t="n">
        <v>2620</v>
      </c>
      <c r="AA3494" s="0" t="s">
        <v>54</v>
      </c>
      <c r="AB3494" s="0" t="s">
        <v>54</v>
      </c>
      <c r="AC3494" s="0" t="n">
        <v>1.29</v>
      </c>
      <c r="AD3494" s="0" t="s">
        <v>15876</v>
      </c>
      <c r="AG3494" s="6" t="n">
        <v>42766</v>
      </c>
      <c r="AH3494" s="0" t="n">
        <v>-147</v>
      </c>
      <c r="AI3494" s="0" t="n">
        <v>-158</v>
      </c>
      <c r="AJ3494" s="6" t="n">
        <v>42766</v>
      </c>
      <c r="AK3494" s="0" t="n">
        <v>1.29</v>
      </c>
      <c r="AL3494" s="6" t="n">
        <v>42766</v>
      </c>
      <c r="AM3494" s="0" t="n">
        <v>310</v>
      </c>
      <c r="AN3494" s="0" t="n">
        <v>333</v>
      </c>
      <c r="AO3494" s="0" t="n">
        <v>1.074</v>
      </c>
      <c r="AP3494" s="0" t="n">
        <v>1.148</v>
      </c>
      <c r="AQ3494" s="0" t="s">
        <v>189</v>
      </c>
      <c r="AR3494" s="0" t="s">
        <v>189</v>
      </c>
      <c r="AS3494" s="0" t="s">
        <v>53</v>
      </c>
      <c r="AT3494" s="0" t="n">
        <v>4</v>
      </c>
      <c r="AU3494" s="0" t="n">
        <v>3</v>
      </c>
      <c r="AX3494" s="0" t="s">
        <v>836</v>
      </c>
    </row>
    <row r="3495" customFormat="false" ht="15" hidden="false" customHeight="false" outlineLevel="0" collapsed="false">
      <c r="A3495" s="0" t="s">
        <v>18198</v>
      </c>
      <c r="B3495" s="0" t="s">
        <v>7898</v>
      </c>
      <c r="C3495" s="0" t="s">
        <v>18199</v>
      </c>
      <c r="E3495" s="1" t="s">
        <v>18199</v>
      </c>
      <c r="G3495" s="5" t="s">
        <v>18199</v>
      </c>
      <c r="H3495" s="5"/>
      <c r="I3495" s="5"/>
      <c r="J3495" s="5"/>
      <c r="K3495" s="5"/>
      <c r="L3495" s="5"/>
      <c r="M3495" s="5"/>
      <c r="N3495" s="5"/>
      <c r="O3495" s="0" t="s">
        <v>18199</v>
      </c>
      <c r="P3495" s="0" t="s">
        <v>18200</v>
      </c>
      <c r="Q3495" s="0" t="s">
        <v>51</v>
      </c>
      <c r="R3495" s="0" t="s">
        <v>52</v>
      </c>
      <c r="S3495" s="0" t="n">
        <v>5.826</v>
      </c>
      <c r="T3495" s="0" t="n">
        <v>2932</v>
      </c>
      <c r="U3495" s="0" t="n">
        <v>2932</v>
      </c>
      <c r="V3495" s="0" t="n">
        <v>1420</v>
      </c>
      <c r="W3495" s="0" t="s">
        <v>18201</v>
      </c>
      <c r="X3495" s="0" t="n">
        <v>522</v>
      </c>
      <c r="Y3495" s="0" t="s">
        <v>53</v>
      </c>
      <c r="Z3495" s="0" t="n">
        <v>2932</v>
      </c>
      <c r="AA3495" s="0" t="s">
        <v>54</v>
      </c>
      <c r="AB3495" s="0" t="s">
        <v>54</v>
      </c>
      <c r="AC3495" s="0" t="n">
        <v>24.9</v>
      </c>
      <c r="AD3495" s="0" t="s">
        <v>18202</v>
      </c>
      <c r="AG3495" s="6" t="n">
        <v>42735</v>
      </c>
      <c r="AH3495" s="0" t="n">
        <v>607</v>
      </c>
      <c r="AI3495" s="0" t="n">
        <v>640</v>
      </c>
      <c r="AJ3495" s="6" t="n">
        <v>42735</v>
      </c>
      <c r="AK3495" s="0" t="n">
        <v>24.9</v>
      </c>
      <c r="AL3495" s="6" t="n">
        <v>42735</v>
      </c>
      <c r="AM3495" s="0" t="n">
        <v>4.611</v>
      </c>
      <c r="AN3495" s="0" t="n">
        <v>4.86</v>
      </c>
      <c r="AO3495" s="0" t="n">
        <v>2.789</v>
      </c>
      <c r="AP3495" s="0" t="n">
        <v>3.117</v>
      </c>
      <c r="AQ3495" s="0" t="s">
        <v>831</v>
      </c>
      <c r="AR3495" s="0" t="s">
        <v>58</v>
      </c>
      <c r="AS3495" s="0" t="s">
        <v>53</v>
      </c>
      <c r="AT3495" s="0" t="n">
        <v>232</v>
      </c>
      <c r="AU3495" s="0" t="n">
        <v>232</v>
      </c>
      <c r="AV3495" s="0" t="s">
        <v>836</v>
      </c>
      <c r="AX3495" s="0" t="s">
        <v>836</v>
      </c>
    </row>
    <row r="3496" customFormat="false" ht="15" hidden="false" customHeight="false" outlineLevel="0" collapsed="false">
      <c r="A3496" s="0" t="s">
        <v>18203</v>
      </c>
      <c r="B3496" s="0" t="s">
        <v>7898</v>
      </c>
      <c r="C3496" s="0" t="s">
        <v>18204</v>
      </c>
      <c r="E3496" s="1" t="s">
        <v>18204</v>
      </c>
      <c r="G3496" s="5" t="s">
        <v>18204</v>
      </c>
      <c r="H3496" s="5"/>
      <c r="I3496" s="5"/>
      <c r="J3496" s="5"/>
      <c r="K3496" s="5"/>
      <c r="L3496" s="5"/>
      <c r="M3496" s="5"/>
      <c r="N3496" s="5"/>
      <c r="Q3496" s="0" t="s">
        <v>51</v>
      </c>
      <c r="R3496" s="0" t="s">
        <v>52</v>
      </c>
      <c r="S3496" s="0" t="n">
        <v>8</v>
      </c>
      <c r="T3496" s="0" t="n">
        <v>2120</v>
      </c>
      <c r="U3496" s="0" t="n">
        <v>2120</v>
      </c>
      <c r="V3496" s="0" t="n">
        <v>4645</v>
      </c>
      <c r="X3496" s="0" t="n">
        <v>0</v>
      </c>
      <c r="Y3496" s="0" t="s">
        <v>53</v>
      </c>
      <c r="AD3496" s="0" t="s">
        <v>15801</v>
      </c>
      <c r="AE3496" s="0" t="s">
        <v>18205</v>
      </c>
      <c r="AF3496" s="0" t="s">
        <v>56</v>
      </c>
      <c r="AG3496" s="0" t="s">
        <v>56</v>
      </c>
      <c r="AI3496" s="0" t="n">
        <v>75</v>
      </c>
      <c r="AJ3496" s="0" t="n">
        <v>2017</v>
      </c>
      <c r="AK3496" s="0" t="s">
        <v>56</v>
      </c>
      <c r="AL3496" s="0" t="s">
        <v>56</v>
      </c>
      <c r="AM3496" s="0" t="n">
        <v>330</v>
      </c>
      <c r="AN3496" s="0" t="n">
        <v>369</v>
      </c>
      <c r="AO3496" s="0" t="s">
        <v>674</v>
      </c>
      <c r="AP3496" s="0" t="s">
        <v>58</v>
      </c>
      <c r="AQ3496" s="0" t="s">
        <v>53</v>
      </c>
      <c r="AR3496" s="0" t="n">
        <v>0</v>
      </c>
      <c r="AS3496" s="0" t="n">
        <v>0</v>
      </c>
      <c r="AT3496" s="0" t="s">
        <v>836</v>
      </c>
      <c r="AV3496" s="0" t="s">
        <v>836</v>
      </c>
    </row>
    <row r="3497" customFormat="false" ht="15" hidden="false" customHeight="false" outlineLevel="0" collapsed="false">
      <c r="A3497" s="0" t="s">
        <v>18206</v>
      </c>
      <c r="B3497" s="0" t="s">
        <v>7898</v>
      </c>
      <c r="C3497" s="0" t="s">
        <v>18207</v>
      </c>
      <c r="E3497" s="1" t="s">
        <v>18207</v>
      </c>
      <c r="G3497" s="5" t="s">
        <v>18207</v>
      </c>
      <c r="H3497" s="5"/>
      <c r="I3497" s="5"/>
      <c r="J3497" s="5"/>
      <c r="K3497" s="5"/>
      <c r="L3497" s="5"/>
      <c r="M3497" s="5"/>
      <c r="N3497" s="5"/>
      <c r="O3497" s="0" t="s">
        <v>18207</v>
      </c>
      <c r="P3497" s="0" t="s">
        <v>18208</v>
      </c>
      <c r="Q3497" s="0" t="s">
        <v>51</v>
      </c>
      <c r="R3497" s="0" t="s">
        <v>52</v>
      </c>
      <c r="S3497" s="0" t="n">
        <v>649</v>
      </c>
      <c r="T3497" s="0" t="n">
        <v>5814</v>
      </c>
      <c r="U3497" s="0" t="n">
        <v>5814</v>
      </c>
      <c r="V3497" s="0" t="n">
        <v>6020</v>
      </c>
      <c r="W3497" s="0" t="s">
        <v>18209</v>
      </c>
      <c r="X3497" s="0" t="n">
        <v>89</v>
      </c>
      <c r="Y3497" s="0" t="s">
        <v>53</v>
      </c>
      <c r="Z3497" s="0" t="n">
        <v>5814</v>
      </c>
      <c r="AA3497" s="0" t="s">
        <v>54</v>
      </c>
      <c r="AB3497" s="0" t="s">
        <v>54</v>
      </c>
      <c r="AC3497" s="0" t="n">
        <v>1.7</v>
      </c>
      <c r="AD3497" s="0" t="s">
        <v>18210</v>
      </c>
      <c r="AG3497" s="6" t="n">
        <v>42735</v>
      </c>
      <c r="AH3497" s="0" t="n">
        <v>31</v>
      </c>
      <c r="AI3497" s="0" t="n">
        <v>33</v>
      </c>
      <c r="AJ3497" s="6" t="n">
        <v>42735</v>
      </c>
      <c r="AK3497" s="0" t="n">
        <v>1.7</v>
      </c>
      <c r="AL3497" s="6" t="n">
        <v>42735</v>
      </c>
      <c r="AM3497" s="0" t="n">
        <v>3.15</v>
      </c>
      <c r="AN3497" s="0" t="n">
        <v>3.321</v>
      </c>
      <c r="AO3497" s="0" t="n">
        <v>2.048</v>
      </c>
      <c r="AP3497" s="0" t="n">
        <v>2.288</v>
      </c>
      <c r="AQ3497" s="0" t="s">
        <v>674</v>
      </c>
      <c r="AR3497" s="0" t="s">
        <v>58</v>
      </c>
      <c r="AS3497" s="0" t="s">
        <v>53</v>
      </c>
      <c r="AT3497" s="0" t="n">
        <v>75</v>
      </c>
      <c r="AU3497" s="0" t="n">
        <v>75</v>
      </c>
      <c r="AX3497" s="0" t="s">
        <v>836</v>
      </c>
    </row>
    <row r="3498" customFormat="false" ht="15" hidden="false" customHeight="false" outlineLevel="0" collapsed="false">
      <c r="A3498" s="0" t="s">
        <v>18211</v>
      </c>
      <c r="B3498" s="0" t="s">
        <v>7898</v>
      </c>
      <c r="C3498" s="0" t="s">
        <v>18212</v>
      </c>
      <c r="E3498" s="1" t="s">
        <v>18212</v>
      </c>
      <c r="G3498" s="5" t="s">
        <v>18212</v>
      </c>
      <c r="H3498" s="5"/>
      <c r="I3498" s="5"/>
      <c r="J3498" s="5"/>
      <c r="K3498" s="5"/>
      <c r="L3498" s="5"/>
      <c r="M3498" s="5"/>
      <c r="N3498" s="5"/>
      <c r="Q3498" s="0" t="s">
        <v>51</v>
      </c>
      <c r="R3498" s="0" t="s">
        <v>52</v>
      </c>
      <c r="S3498" s="0" t="n">
        <v>1</v>
      </c>
      <c r="T3498" s="0" t="n">
        <v>2651</v>
      </c>
      <c r="U3498" s="0" t="n">
        <v>2651</v>
      </c>
      <c r="X3498" s="0" t="n">
        <v>0</v>
      </c>
      <c r="Y3498" s="0" t="s">
        <v>53</v>
      </c>
      <c r="AD3498" s="0" t="s">
        <v>16646</v>
      </c>
      <c r="AG3498" s="6" t="n">
        <v>42735</v>
      </c>
      <c r="AH3498" s="0" t="n">
        <v>-11</v>
      </c>
      <c r="AI3498" s="0" t="n">
        <v>-11</v>
      </c>
      <c r="AJ3498" s="6" t="n">
        <v>42735</v>
      </c>
      <c r="AK3498" s="0" t="s">
        <v>56</v>
      </c>
      <c r="AM3498" s="0" t="n">
        <v>4</v>
      </c>
      <c r="AN3498" s="0" t="n">
        <v>4</v>
      </c>
      <c r="AO3498" s="0" t="n">
        <v>51</v>
      </c>
      <c r="AP3498" s="0" t="n">
        <v>57</v>
      </c>
      <c r="AQ3498" s="0" t="s">
        <v>674</v>
      </c>
      <c r="AR3498" s="0" t="s">
        <v>58</v>
      </c>
      <c r="AS3498" s="0" t="s">
        <v>53</v>
      </c>
      <c r="AT3498" s="0" t="n">
        <v>0</v>
      </c>
      <c r="AU3498" s="0" t="n">
        <v>0</v>
      </c>
      <c r="AX3498" s="0" t="s">
        <v>836</v>
      </c>
    </row>
    <row r="3499" customFormat="false" ht="15" hidden="false" customHeight="false" outlineLevel="0" collapsed="false">
      <c r="A3499" s="0" t="s">
        <v>18213</v>
      </c>
      <c r="B3499" s="0" t="s">
        <v>7898</v>
      </c>
      <c r="C3499" s="0" t="s">
        <v>18214</v>
      </c>
      <c r="D3499" s="1" t="s">
        <v>18215</v>
      </c>
      <c r="E3499" s="1" t="s">
        <v>18215</v>
      </c>
      <c r="G3499" s="5" t="s">
        <v>18215</v>
      </c>
      <c r="H3499" s="5"/>
      <c r="I3499" s="5"/>
      <c r="J3499" s="5"/>
      <c r="K3499" s="5"/>
      <c r="L3499" s="5"/>
      <c r="M3499" s="5"/>
      <c r="N3499" s="5"/>
      <c r="Q3499" s="0" t="s">
        <v>51</v>
      </c>
      <c r="R3499" s="0" t="s">
        <v>52</v>
      </c>
      <c r="S3499" s="0" t="n">
        <v>27</v>
      </c>
      <c r="T3499" s="0" t="n">
        <v>2611</v>
      </c>
      <c r="U3499" s="0" t="n">
        <v>2611</v>
      </c>
      <c r="X3499" s="0" t="n">
        <v>0</v>
      </c>
      <c r="Y3499" s="0" t="s">
        <v>53</v>
      </c>
      <c r="AD3499" s="0" t="s">
        <v>18216</v>
      </c>
      <c r="AG3499" s="6" t="n">
        <v>42735</v>
      </c>
      <c r="AH3499" s="0" t="n">
        <v>-16</v>
      </c>
      <c r="AI3499" s="0" t="n">
        <v>-17</v>
      </c>
      <c r="AJ3499" s="6" t="n">
        <v>42735</v>
      </c>
      <c r="AK3499" s="0" t="n">
        <v>90</v>
      </c>
      <c r="AL3499" s="6" t="n">
        <v>42735</v>
      </c>
      <c r="AM3499" s="0" t="n">
        <v>39</v>
      </c>
      <c r="AN3499" s="0" t="n">
        <v>41</v>
      </c>
      <c r="AO3499" s="0" t="n">
        <v>242</v>
      </c>
      <c r="AP3499" s="0" t="n">
        <v>271</v>
      </c>
      <c r="AQ3499" s="0" t="s">
        <v>674</v>
      </c>
      <c r="AR3499" s="0" t="s">
        <v>58</v>
      </c>
      <c r="AS3499" s="0" t="s">
        <v>53</v>
      </c>
      <c r="AT3499" s="0" t="n">
        <v>0</v>
      </c>
      <c r="AU3499" s="0" t="n">
        <v>0</v>
      </c>
      <c r="AV3499" s="0" t="s">
        <v>836</v>
      </c>
      <c r="AX3499" s="0" t="s">
        <v>836</v>
      </c>
    </row>
    <row r="3500" customFormat="false" ht="15" hidden="false" customHeight="false" outlineLevel="0" collapsed="false">
      <c r="A3500" s="0" t="s">
        <v>18217</v>
      </c>
      <c r="B3500" s="0" t="s">
        <v>7898</v>
      </c>
      <c r="C3500" s="0" t="s">
        <v>18218</v>
      </c>
      <c r="E3500" s="1" t="s">
        <v>18218</v>
      </c>
      <c r="G3500" s="5" t="s">
        <v>18218</v>
      </c>
      <c r="H3500" s="5"/>
      <c r="I3500" s="5"/>
      <c r="J3500" s="5"/>
      <c r="K3500" s="5"/>
      <c r="L3500" s="5"/>
      <c r="M3500" s="5"/>
      <c r="N3500" s="5"/>
      <c r="O3500" s="0" t="s">
        <v>18218</v>
      </c>
      <c r="P3500" s="0" t="s">
        <v>18219</v>
      </c>
      <c r="Q3500" s="0" t="s">
        <v>51</v>
      </c>
      <c r="R3500" s="0" t="s">
        <v>52</v>
      </c>
      <c r="S3500" s="0" t="n">
        <v>18</v>
      </c>
      <c r="T3500" s="0" t="n">
        <v>2120</v>
      </c>
      <c r="U3500" s="0" t="n">
        <v>2120</v>
      </c>
      <c r="W3500" s="0" t="s">
        <v>18220</v>
      </c>
      <c r="X3500" s="0" t="n">
        <v>3</v>
      </c>
      <c r="Y3500" s="0" t="s">
        <v>53</v>
      </c>
      <c r="Z3500" s="0" t="n">
        <v>2120</v>
      </c>
      <c r="AA3500" s="0" t="s">
        <v>54</v>
      </c>
      <c r="AB3500" s="0" t="s">
        <v>54</v>
      </c>
      <c r="AC3500" s="0" t="n">
        <v>45</v>
      </c>
      <c r="AD3500" s="0" t="s">
        <v>18221</v>
      </c>
      <c r="AG3500" s="6" t="n">
        <v>42735</v>
      </c>
      <c r="AH3500" s="0" t="n">
        <v>-112</v>
      </c>
      <c r="AI3500" s="0" t="n">
        <v>-118</v>
      </c>
      <c r="AJ3500" s="6" t="n">
        <v>42735</v>
      </c>
      <c r="AK3500" s="0" t="n">
        <v>45</v>
      </c>
      <c r="AL3500" s="6" t="n">
        <v>42735</v>
      </c>
      <c r="AM3500" s="0" t="n">
        <v>226</v>
      </c>
      <c r="AN3500" s="0" t="n">
        <v>239</v>
      </c>
      <c r="AO3500" s="0" t="n">
        <v>211</v>
      </c>
      <c r="AP3500" s="0" t="n">
        <v>236</v>
      </c>
      <c r="AQ3500" s="0" t="s">
        <v>674</v>
      </c>
      <c r="AR3500" s="0" t="s">
        <v>58</v>
      </c>
      <c r="AS3500" s="0" t="s">
        <v>53</v>
      </c>
      <c r="AT3500" s="0" t="n">
        <v>4</v>
      </c>
      <c r="AU3500" s="0" t="n">
        <v>3</v>
      </c>
      <c r="AX3500" s="0" t="s">
        <v>836</v>
      </c>
    </row>
    <row r="3501" customFormat="false" ht="15" hidden="false" customHeight="false" outlineLevel="0" collapsed="false">
      <c r="A3501" s="0" t="s">
        <v>18222</v>
      </c>
      <c r="B3501" s="0" t="s">
        <v>7898</v>
      </c>
      <c r="C3501" s="0" t="s">
        <v>18223</v>
      </c>
      <c r="E3501" s="1" t="s">
        <v>18223</v>
      </c>
      <c r="G3501" s="5" t="s">
        <v>18223</v>
      </c>
      <c r="H3501" s="5"/>
      <c r="I3501" s="5"/>
      <c r="J3501" s="5"/>
      <c r="K3501" s="5"/>
      <c r="L3501" s="5"/>
      <c r="M3501" s="5"/>
      <c r="N3501" s="5"/>
      <c r="O3501" s="0" t="s">
        <v>18223</v>
      </c>
      <c r="P3501" s="0" t="s">
        <v>18224</v>
      </c>
      <c r="Q3501" s="0" t="s">
        <v>51</v>
      </c>
      <c r="R3501" s="0" t="s">
        <v>52</v>
      </c>
      <c r="S3501" s="0" t="n">
        <v>245</v>
      </c>
      <c r="T3501" s="0" t="n">
        <v>3250</v>
      </c>
      <c r="U3501" s="0" t="n">
        <v>3250</v>
      </c>
      <c r="X3501" s="0" t="n">
        <v>16</v>
      </c>
      <c r="Y3501" s="0" t="s">
        <v>53</v>
      </c>
      <c r="Z3501" s="0" t="n">
        <v>3250</v>
      </c>
      <c r="AA3501" s="0" t="s">
        <v>54</v>
      </c>
      <c r="AB3501" s="0" t="s">
        <v>54</v>
      </c>
      <c r="AC3501" s="0" t="n">
        <v>690</v>
      </c>
      <c r="AD3501" s="0" t="s">
        <v>18225</v>
      </c>
      <c r="AG3501" s="6" t="n">
        <v>42735</v>
      </c>
      <c r="AH3501" s="0" t="n">
        <v>11</v>
      </c>
      <c r="AI3501" s="0" t="n">
        <v>12</v>
      </c>
      <c r="AJ3501" s="6" t="n">
        <v>42735</v>
      </c>
      <c r="AK3501" s="0" t="n">
        <v>690</v>
      </c>
      <c r="AL3501" s="6" t="n">
        <v>42735</v>
      </c>
      <c r="AM3501" s="0" t="n">
        <v>183</v>
      </c>
      <c r="AN3501" s="0" t="n">
        <v>193</v>
      </c>
      <c r="AO3501" s="0" t="n">
        <v>1.526</v>
      </c>
      <c r="AP3501" s="0" t="n">
        <v>1.705</v>
      </c>
      <c r="AQ3501" s="0" t="s">
        <v>674</v>
      </c>
      <c r="AR3501" s="0" t="s">
        <v>58</v>
      </c>
      <c r="AS3501" s="0" t="s">
        <v>53</v>
      </c>
      <c r="AT3501" s="0" t="n">
        <v>14</v>
      </c>
      <c r="AU3501" s="0" t="n">
        <v>13</v>
      </c>
      <c r="AV3501" s="0" t="s">
        <v>836</v>
      </c>
      <c r="AX3501" s="0" t="s">
        <v>836</v>
      </c>
    </row>
    <row r="3502" customFormat="false" ht="15" hidden="false" customHeight="false" outlineLevel="0" collapsed="false">
      <c r="A3502" s="0" t="s">
        <v>18226</v>
      </c>
      <c r="B3502" s="0" t="s">
        <v>7898</v>
      </c>
      <c r="C3502" s="0" t="s">
        <v>18227</v>
      </c>
      <c r="E3502" s="1" t="s">
        <v>18227</v>
      </c>
      <c r="G3502" s="5" t="s">
        <v>18227</v>
      </c>
      <c r="H3502" s="5"/>
      <c r="I3502" s="5"/>
      <c r="J3502" s="5"/>
      <c r="K3502" s="5"/>
      <c r="L3502" s="5"/>
      <c r="M3502" s="5"/>
      <c r="N3502" s="5"/>
      <c r="O3502" s="0" t="s">
        <v>18227</v>
      </c>
      <c r="P3502" s="0" t="s">
        <v>18228</v>
      </c>
      <c r="Q3502" s="0" t="s">
        <v>415</v>
      </c>
      <c r="R3502" s="0" t="s">
        <v>52</v>
      </c>
      <c r="S3502" s="0" t="n">
        <v>1.995</v>
      </c>
      <c r="T3502" s="0" t="n">
        <v>6311</v>
      </c>
      <c r="U3502" s="0" t="n">
        <v>6311</v>
      </c>
      <c r="V3502" s="0" t="n">
        <v>6209</v>
      </c>
      <c r="X3502" s="0" t="n">
        <v>99</v>
      </c>
      <c r="Y3502" s="0" t="s">
        <v>53</v>
      </c>
      <c r="Z3502" s="0" t="n">
        <v>6311</v>
      </c>
      <c r="AA3502" s="0" t="s">
        <v>54</v>
      </c>
      <c r="AB3502" s="0" t="s">
        <v>54</v>
      </c>
      <c r="AC3502" s="0" t="n">
        <v>6.314</v>
      </c>
      <c r="AD3502" s="0" t="s">
        <v>18229</v>
      </c>
      <c r="AG3502" s="6" t="n">
        <v>42735</v>
      </c>
      <c r="AH3502" s="0" t="n">
        <v>561</v>
      </c>
      <c r="AI3502" s="0" t="n">
        <v>591</v>
      </c>
      <c r="AJ3502" s="6" t="n">
        <v>42735</v>
      </c>
      <c r="AK3502" s="0" t="n">
        <v>6.314</v>
      </c>
      <c r="AL3502" s="6" t="n">
        <v>42735</v>
      </c>
      <c r="AM3502" s="0" t="n">
        <v>4.394</v>
      </c>
      <c r="AN3502" s="0" t="n">
        <v>4.631</v>
      </c>
      <c r="AO3502" s="0" t="n">
        <v>12.309</v>
      </c>
      <c r="AP3502" s="0" t="n">
        <v>13.753</v>
      </c>
      <c r="AQ3502" s="0" t="s">
        <v>674</v>
      </c>
      <c r="AR3502" s="0" t="s">
        <v>58</v>
      </c>
      <c r="AS3502" s="0" t="s">
        <v>53</v>
      </c>
      <c r="AT3502" s="0" t="n">
        <v>64</v>
      </c>
      <c r="AU3502" s="0" t="n">
        <v>64</v>
      </c>
      <c r="AX3502" s="0" t="s">
        <v>836</v>
      </c>
    </row>
    <row r="3503" customFormat="false" ht="15" hidden="false" customHeight="false" outlineLevel="0" collapsed="false">
      <c r="A3503" s="0" t="s">
        <v>18230</v>
      </c>
      <c r="B3503" s="0" t="s">
        <v>7898</v>
      </c>
      <c r="C3503" s="0" t="s">
        <v>18231</v>
      </c>
      <c r="E3503" s="1" t="s">
        <v>18231</v>
      </c>
      <c r="G3503" s="5" t="s">
        <v>18231</v>
      </c>
      <c r="H3503" s="5"/>
      <c r="I3503" s="5"/>
      <c r="J3503" s="5"/>
      <c r="K3503" s="5"/>
      <c r="L3503" s="5"/>
      <c r="M3503" s="5"/>
      <c r="N3503" s="5"/>
      <c r="Q3503" s="0" t="s">
        <v>51</v>
      </c>
      <c r="R3503" s="0" t="s">
        <v>126</v>
      </c>
      <c r="S3503" s="0" t="n">
        <v>8</v>
      </c>
      <c r="T3503" s="0" t="n">
        <v>6201</v>
      </c>
      <c r="U3503" s="0" t="n">
        <v>6201</v>
      </c>
      <c r="X3503" s="0" t="n">
        <v>1</v>
      </c>
      <c r="Y3503" s="0" t="s">
        <v>512</v>
      </c>
      <c r="AD3503" s="0" t="s">
        <v>18232</v>
      </c>
      <c r="AE3503" s="0" t="s">
        <v>18233</v>
      </c>
      <c r="AF3503" s="0" t="s">
        <v>56</v>
      </c>
      <c r="AG3503" s="0" t="s">
        <v>56</v>
      </c>
      <c r="AI3503" s="0" t="n">
        <v>35</v>
      </c>
      <c r="AJ3503" s="0" t="n">
        <v>2016</v>
      </c>
      <c r="AK3503" s="0" t="s">
        <v>56</v>
      </c>
      <c r="AL3503" s="0" t="s">
        <v>56</v>
      </c>
      <c r="AM3503" s="0" t="s">
        <v>56</v>
      </c>
      <c r="AN3503" s="0" t="s">
        <v>56</v>
      </c>
      <c r="AO3503" s="0" t="s">
        <v>70</v>
      </c>
      <c r="AP3503" s="0" t="s">
        <v>70</v>
      </c>
      <c r="AQ3503" s="0" t="s">
        <v>512</v>
      </c>
      <c r="AR3503" s="0" t="n">
        <v>0</v>
      </c>
      <c r="AS3503" s="0" t="n">
        <v>0</v>
      </c>
    </row>
    <row r="3504" customFormat="false" ht="15" hidden="false" customHeight="false" outlineLevel="0" collapsed="false">
      <c r="A3504" s="0" t="s">
        <v>18234</v>
      </c>
      <c r="B3504" s="0" t="s">
        <v>7898</v>
      </c>
      <c r="C3504" s="0" t="s">
        <v>18235</v>
      </c>
      <c r="E3504" s="1" t="s">
        <v>18235</v>
      </c>
      <c r="G3504" s="5" t="s">
        <v>18235</v>
      </c>
      <c r="H3504" s="5" t="s">
        <v>18236</v>
      </c>
      <c r="I3504" s="5"/>
      <c r="J3504" s="5"/>
      <c r="K3504" s="5"/>
      <c r="L3504" s="5"/>
      <c r="M3504" s="5"/>
      <c r="N3504" s="5"/>
      <c r="O3504" s="0" t="s">
        <v>18237</v>
      </c>
      <c r="P3504" s="0" t="s">
        <v>18238</v>
      </c>
      <c r="Q3504" s="0" t="s">
        <v>51</v>
      </c>
      <c r="R3504" s="0" t="s">
        <v>52</v>
      </c>
      <c r="S3504" s="0" t="n">
        <v>350</v>
      </c>
      <c r="T3504" s="0" t="n">
        <v>3250</v>
      </c>
      <c r="U3504" s="0" t="n">
        <v>3250</v>
      </c>
      <c r="X3504" s="0" t="n">
        <v>34</v>
      </c>
      <c r="Y3504" s="0" t="s">
        <v>67</v>
      </c>
      <c r="AA3504" s="0" t="s">
        <v>54</v>
      </c>
      <c r="AB3504" s="0" t="s">
        <v>54</v>
      </c>
      <c r="AD3504" s="0" t="s">
        <v>15740</v>
      </c>
      <c r="AE3504" s="0" t="s">
        <v>18239</v>
      </c>
      <c r="AF3504" s="0" t="s">
        <v>56</v>
      </c>
      <c r="AG3504" s="0" t="s">
        <v>56</v>
      </c>
      <c r="AI3504" s="0" t="n">
        <v>750</v>
      </c>
      <c r="AJ3504" s="0" t="n">
        <v>2016</v>
      </c>
      <c r="AK3504" s="0" t="s">
        <v>56</v>
      </c>
      <c r="AL3504" s="0" t="s">
        <v>56</v>
      </c>
      <c r="AM3504" s="0" t="n">
        <v>915</v>
      </c>
      <c r="AN3504" s="0" t="n">
        <v>1.018</v>
      </c>
      <c r="AO3504" s="0" t="s">
        <v>189</v>
      </c>
      <c r="AP3504" s="0" t="s">
        <v>189</v>
      </c>
      <c r="AQ3504" s="0" t="s">
        <v>67</v>
      </c>
      <c r="AR3504" s="0" t="n">
        <v>24</v>
      </c>
      <c r="AS3504" s="0" t="n">
        <v>6</v>
      </c>
      <c r="AV3504" s="0" t="s">
        <v>836</v>
      </c>
    </row>
    <row r="3505" customFormat="false" ht="15" hidden="false" customHeight="false" outlineLevel="0" collapsed="false">
      <c r="A3505" s="0" t="s">
        <v>18240</v>
      </c>
      <c r="B3505" s="0" t="s">
        <v>7898</v>
      </c>
      <c r="C3505" s="0" t="s">
        <v>18241</v>
      </c>
      <c r="E3505" s="1" t="s">
        <v>18241</v>
      </c>
      <c r="G3505" s="5" t="s">
        <v>18241</v>
      </c>
      <c r="H3505" s="5"/>
      <c r="I3505" s="5"/>
      <c r="J3505" s="5"/>
      <c r="K3505" s="5"/>
      <c r="L3505" s="5"/>
      <c r="M3505" s="5"/>
      <c r="N3505" s="5"/>
      <c r="O3505" s="0" t="s">
        <v>18241</v>
      </c>
      <c r="P3505" s="0" t="s">
        <v>18242</v>
      </c>
      <c r="Q3505" s="0" t="s">
        <v>51</v>
      </c>
      <c r="R3505" s="0" t="s">
        <v>52</v>
      </c>
      <c r="S3505" s="0" t="n">
        <v>0</v>
      </c>
      <c r="T3505" s="0" t="n">
        <v>7211</v>
      </c>
      <c r="U3505" s="0" t="n">
        <v>7211</v>
      </c>
      <c r="X3505" s="0" t="n">
        <v>1</v>
      </c>
      <c r="Y3505" s="0" t="s">
        <v>53</v>
      </c>
      <c r="Z3505" s="0" t="n">
        <v>7211</v>
      </c>
      <c r="AA3505" s="0" t="s">
        <v>54</v>
      </c>
      <c r="AB3505" s="0" t="s">
        <v>54</v>
      </c>
      <c r="AC3505" s="0" t="n">
        <v>38</v>
      </c>
      <c r="AD3505" s="0" t="s">
        <v>6902</v>
      </c>
      <c r="AG3505" s="6" t="n">
        <v>42735</v>
      </c>
      <c r="AH3505" s="0" t="n">
        <v>-34</v>
      </c>
      <c r="AI3505" s="0" t="n">
        <v>-36</v>
      </c>
      <c r="AJ3505" s="6" t="n">
        <v>42735</v>
      </c>
      <c r="AK3505" s="0" t="n">
        <v>38</v>
      </c>
      <c r="AL3505" s="6" t="n">
        <v>42735</v>
      </c>
      <c r="AM3505" s="0" t="n">
        <v>38</v>
      </c>
      <c r="AN3505" s="0" t="n">
        <v>40</v>
      </c>
      <c r="AO3505" s="0" t="n">
        <v>28</v>
      </c>
      <c r="AP3505" s="0" t="n">
        <v>31</v>
      </c>
      <c r="AQ3505" s="0" t="s">
        <v>674</v>
      </c>
      <c r="AR3505" s="0" t="s">
        <v>58</v>
      </c>
      <c r="AS3505" s="0" t="s">
        <v>53</v>
      </c>
      <c r="AT3505" s="0" t="n">
        <v>2</v>
      </c>
      <c r="AU3505" s="0" t="n">
        <v>1</v>
      </c>
      <c r="AX3505" s="0" t="s">
        <v>836</v>
      </c>
    </row>
    <row r="3506" customFormat="false" ht="15" hidden="false" customHeight="false" outlineLevel="0" collapsed="false">
      <c r="A3506" s="0" t="s">
        <v>18243</v>
      </c>
      <c r="B3506" s="0" t="s">
        <v>7898</v>
      </c>
      <c r="C3506" s="0" t="s">
        <v>18244</v>
      </c>
      <c r="E3506" s="1" t="s">
        <v>18244</v>
      </c>
      <c r="G3506" s="5" t="s">
        <v>18244</v>
      </c>
      <c r="H3506" s="5"/>
      <c r="I3506" s="5"/>
      <c r="J3506" s="5"/>
      <c r="K3506" s="5"/>
      <c r="L3506" s="5"/>
      <c r="M3506" s="5"/>
      <c r="N3506" s="5"/>
      <c r="O3506" s="0" t="s">
        <v>18244</v>
      </c>
      <c r="P3506" s="0" t="s">
        <v>18245</v>
      </c>
      <c r="Q3506" s="0" t="s">
        <v>51</v>
      </c>
      <c r="R3506" s="0" t="s">
        <v>52</v>
      </c>
      <c r="S3506" s="0" t="n">
        <v>0</v>
      </c>
      <c r="T3506" s="0" t="n">
        <v>2120</v>
      </c>
      <c r="U3506" s="0" t="n">
        <v>2120</v>
      </c>
      <c r="V3506" s="0" t="n">
        <v>2110</v>
      </c>
      <c r="X3506" s="0" t="n">
        <v>4</v>
      </c>
      <c r="Y3506" s="0" t="s">
        <v>53</v>
      </c>
      <c r="Z3506" s="0" t="n">
        <v>2120</v>
      </c>
      <c r="AA3506" s="0" t="s">
        <v>54</v>
      </c>
      <c r="AB3506" s="0" t="s">
        <v>54</v>
      </c>
      <c r="AC3506" s="0" t="n">
        <v>108</v>
      </c>
      <c r="AD3506" s="0" t="s">
        <v>17038</v>
      </c>
      <c r="AG3506" s="6" t="n">
        <v>42735</v>
      </c>
      <c r="AH3506" s="0" t="n">
        <v>-104</v>
      </c>
      <c r="AI3506" s="0" t="n">
        <v>-110</v>
      </c>
      <c r="AJ3506" s="6" t="n">
        <v>42735</v>
      </c>
      <c r="AK3506" s="0" t="n">
        <v>108</v>
      </c>
      <c r="AL3506" s="6" t="n">
        <v>42735</v>
      </c>
      <c r="AM3506" s="0" t="n">
        <v>171</v>
      </c>
      <c r="AN3506" s="0" t="n">
        <v>180</v>
      </c>
      <c r="AO3506" s="0" t="n">
        <v>401</v>
      </c>
      <c r="AP3506" s="0" t="n">
        <v>449</v>
      </c>
      <c r="AQ3506" s="0" t="s">
        <v>674</v>
      </c>
      <c r="AR3506" s="0" t="s">
        <v>58</v>
      </c>
      <c r="AS3506" s="0" t="s">
        <v>53</v>
      </c>
      <c r="AT3506" s="0" t="n">
        <v>4</v>
      </c>
      <c r="AU3506" s="0" t="n">
        <v>3</v>
      </c>
      <c r="AX3506" s="0" t="s">
        <v>836</v>
      </c>
    </row>
    <row r="3507" customFormat="false" ht="15" hidden="false" customHeight="false" outlineLevel="0" collapsed="false">
      <c r="A3507" s="0" t="s">
        <v>18246</v>
      </c>
      <c r="B3507" s="0" t="s">
        <v>7898</v>
      </c>
      <c r="C3507" s="0" t="s">
        <v>18247</v>
      </c>
      <c r="E3507" s="1" t="s">
        <v>18247</v>
      </c>
      <c r="G3507" s="5" t="s">
        <v>18247</v>
      </c>
      <c r="H3507" s="5"/>
      <c r="I3507" s="5"/>
      <c r="J3507" s="5"/>
      <c r="K3507" s="5"/>
      <c r="L3507" s="5"/>
      <c r="M3507" s="5"/>
      <c r="N3507" s="5"/>
      <c r="O3507" s="0" t="s">
        <v>18247</v>
      </c>
      <c r="P3507" s="0" t="s">
        <v>18248</v>
      </c>
      <c r="Q3507" s="0" t="s">
        <v>51</v>
      </c>
      <c r="R3507" s="0" t="s">
        <v>52</v>
      </c>
      <c r="S3507" s="0" t="n">
        <v>311</v>
      </c>
      <c r="T3507" s="0" t="n">
        <v>6311</v>
      </c>
      <c r="U3507" s="0" t="n">
        <v>6311</v>
      </c>
      <c r="V3507" s="0" t="n">
        <v>2630</v>
      </c>
      <c r="X3507" s="0" t="n">
        <v>7</v>
      </c>
      <c r="Y3507" s="0" t="s">
        <v>53</v>
      </c>
      <c r="Z3507" s="0" t="n">
        <v>6311</v>
      </c>
      <c r="AA3507" s="0" t="s">
        <v>54</v>
      </c>
      <c r="AB3507" s="0" t="s">
        <v>54</v>
      </c>
      <c r="AC3507" s="0" t="n">
        <v>684</v>
      </c>
      <c r="AD3507" s="0" t="s">
        <v>17345</v>
      </c>
      <c r="AG3507" s="6" t="n">
        <v>42735</v>
      </c>
      <c r="AH3507" s="0" t="n">
        <v>47</v>
      </c>
      <c r="AI3507" s="0" t="n">
        <v>49</v>
      </c>
      <c r="AJ3507" s="6" t="n">
        <v>42735</v>
      </c>
      <c r="AK3507" s="0" t="n">
        <v>684</v>
      </c>
      <c r="AL3507" s="6" t="n">
        <v>42735</v>
      </c>
      <c r="AM3507" s="0" t="n">
        <v>380</v>
      </c>
      <c r="AN3507" s="0" t="n">
        <v>401</v>
      </c>
      <c r="AO3507" s="0" t="n">
        <v>1.316</v>
      </c>
      <c r="AP3507" s="0" t="n">
        <v>1.47</v>
      </c>
      <c r="AQ3507" s="0" t="s">
        <v>831</v>
      </c>
      <c r="AR3507" s="0" t="s">
        <v>58</v>
      </c>
      <c r="AS3507" s="0" t="s">
        <v>53</v>
      </c>
      <c r="AT3507" s="0" t="n">
        <v>2</v>
      </c>
      <c r="AU3507" s="0" t="n">
        <v>1</v>
      </c>
      <c r="AX3507" s="0" t="s">
        <v>836</v>
      </c>
    </row>
    <row r="3508" customFormat="false" ht="15" hidden="false" customHeight="false" outlineLevel="0" collapsed="false">
      <c r="A3508" s="0" t="s">
        <v>18249</v>
      </c>
      <c r="B3508" s="0" t="s">
        <v>7898</v>
      </c>
      <c r="C3508" s="0" t="s">
        <v>18250</v>
      </c>
      <c r="E3508" s="1" t="s">
        <v>18250</v>
      </c>
      <c r="G3508" s="5" t="s">
        <v>18250</v>
      </c>
      <c r="H3508" s="5"/>
      <c r="I3508" s="5"/>
      <c r="J3508" s="5"/>
      <c r="K3508" s="5"/>
      <c r="L3508" s="5"/>
      <c r="M3508" s="5"/>
      <c r="N3508" s="5"/>
      <c r="O3508" s="0" t="s">
        <v>18250</v>
      </c>
      <c r="P3508" s="0" t="s">
        <v>18251</v>
      </c>
      <c r="Q3508" s="0" t="s">
        <v>51</v>
      </c>
      <c r="R3508" s="0" t="s">
        <v>52</v>
      </c>
      <c r="S3508" s="0" t="n">
        <v>6</v>
      </c>
      <c r="T3508" s="0" t="n">
        <v>2441</v>
      </c>
      <c r="U3508" s="0" t="n">
        <v>2441</v>
      </c>
      <c r="V3508" s="0" t="n">
        <v>729</v>
      </c>
      <c r="X3508" s="0" t="n">
        <v>8</v>
      </c>
      <c r="Y3508" s="0" t="s">
        <v>77</v>
      </c>
      <c r="Z3508" s="0" t="n">
        <v>2441</v>
      </c>
      <c r="AA3508" s="0" t="s">
        <v>54</v>
      </c>
      <c r="AB3508" s="0" t="s">
        <v>54</v>
      </c>
      <c r="AC3508" s="0" t="n">
        <v>160</v>
      </c>
      <c r="AD3508" s="0" t="s">
        <v>18252</v>
      </c>
      <c r="AG3508" s="6" t="n">
        <v>42735</v>
      </c>
      <c r="AH3508" s="0" t="n">
        <v>-10</v>
      </c>
      <c r="AI3508" s="0" t="n">
        <v>-11</v>
      </c>
      <c r="AJ3508" s="6" t="n">
        <v>42735</v>
      </c>
      <c r="AK3508" s="0" t="n">
        <v>160</v>
      </c>
      <c r="AL3508" s="6" t="n">
        <v>42735</v>
      </c>
      <c r="AM3508" s="0" t="n">
        <v>13</v>
      </c>
      <c r="AN3508" s="0" t="n">
        <v>14</v>
      </c>
      <c r="AO3508" s="0" t="n">
        <v>45</v>
      </c>
      <c r="AP3508" s="0" t="n">
        <v>50</v>
      </c>
      <c r="AQ3508" s="0" t="s">
        <v>18253</v>
      </c>
      <c r="AR3508" s="0" t="s">
        <v>58</v>
      </c>
      <c r="AS3508" s="0" t="s">
        <v>77</v>
      </c>
      <c r="AT3508" s="0" t="n">
        <v>7</v>
      </c>
      <c r="AU3508" s="0" t="n">
        <v>6</v>
      </c>
      <c r="AV3508" s="0" t="s">
        <v>16079</v>
      </c>
      <c r="AX3508" s="0" t="s">
        <v>836</v>
      </c>
    </row>
    <row r="3509" customFormat="false" ht="15" hidden="false" customHeight="false" outlineLevel="0" collapsed="false">
      <c r="A3509" s="0" t="s">
        <v>18254</v>
      </c>
      <c r="B3509" s="0" t="s">
        <v>7898</v>
      </c>
      <c r="C3509" s="0" t="s">
        <v>18255</v>
      </c>
      <c r="E3509" s="1" t="s">
        <v>18255</v>
      </c>
      <c r="G3509" s="5" t="s">
        <v>18255</v>
      </c>
      <c r="H3509" s="5"/>
      <c r="I3509" s="5"/>
      <c r="J3509" s="5"/>
      <c r="K3509" s="5"/>
      <c r="L3509" s="5"/>
      <c r="M3509" s="5"/>
      <c r="N3509" s="5"/>
      <c r="O3509" s="0" t="s">
        <v>18255</v>
      </c>
      <c r="P3509" s="0" t="s">
        <v>18256</v>
      </c>
      <c r="Q3509" s="0" t="s">
        <v>51</v>
      </c>
      <c r="R3509" s="0" t="s">
        <v>52</v>
      </c>
      <c r="S3509" s="0" t="n">
        <v>544</v>
      </c>
      <c r="T3509" s="0" t="n">
        <v>2651</v>
      </c>
      <c r="U3509" s="0" t="n">
        <v>2651</v>
      </c>
      <c r="X3509" s="0" t="n">
        <v>56</v>
      </c>
      <c r="Y3509" s="0" t="s">
        <v>53</v>
      </c>
      <c r="Z3509" s="0" t="n">
        <v>2651</v>
      </c>
      <c r="AA3509" s="0" t="s">
        <v>54</v>
      </c>
      <c r="AB3509" s="0" t="s">
        <v>54</v>
      </c>
      <c r="AC3509" s="0" t="n">
        <v>1.4</v>
      </c>
      <c r="AD3509" s="0" t="s">
        <v>18257</v>
      </c>
      <c r="AG3509" s="6" t="n">
        <v>42643</v>
      </c>
      <c r="AH3509" s="0" t="n">
        <v>1</v>
      </c>
      <c r="AI3509" s="0" t="n">
        <v>1</v>
      </c>
      <c r="AJ3509" s="6" t="n">
        <v>42643</v>
      </c>
      <c r="AK3509" s="0" t="n">
        <v>1.4</v>
      </c>
      <c r="AL3509" s="6" t="n">
        <v>42643</v>
      </c>
      <c r="AM3509" s="0" t="n">
        <v>1.065</v>
      </c>
      <c r="AN3509" s="0" t="n">
        <v>1.189</v>
      </c>
      <c r="AO3509" s="0" t="n">
        <v>3.442</v>
      </c>
      <c r="AP3509" s="0" t="n">
        <v>3.846</v>
      </c>
      <c r="AQ3509" s="0" t="s">
        <v>674</v>
      </c>
      <c r="AR3509" s="0" t="s">
        <v>58</v>
      </c>
      <c r="AS3509" s="0" t="s">
        <v>53</v>
      </c>
      <c r="AT3509" s="0" t="n">
        <v>43</v>
      </c>
      <c r="AU3509" s="0" t="n">
        <v>42</v>
      </c>
      <c r="AV3509" s="0" t="s">
        <v>18258</v>
      </c>
      <c r="AX3509" s="0" t="s">
        <v>836</v>
      </c>
    </row>
    <row r="3510" customFormat="false" ht="15" hidden="false" customHeight="false" outlineLevel="0" collapsed="false">
      <c r="A3510" s="0" t="s">
        <v>18259</v>
      </c>
      <c r="B3510" s="0" t="s">
        <v>7898</v>
      </c>
      <c r="C3510" s="0" t="s">
        <v>18260</v>
      </c>
      <c r="E3510" s="1" t="s">
        <v>18260</v>
      </c>
      <c r="G3510" s="5" t="s">
        <v>18260</v>
      </c>
      <c r="H3510" s="5"/>
      <c r="I3510" s="5"/>
      <c r="J3510" s="5"/>
      <c r="K3510" s="5"/>
      <c r="L3510" s="5"/>
      <c r="M3510" s="5"/>
      <c r="N3510" s="5"/>
      <c r="O3510" s="0" t="s">
        <v>18260</v>
      </c>
      <c r="P3510" s="0" t="s">
        <v>18261</v>
      </c>
      <c r="Q3510" s="0" t="s">
        <v>51</v>
      </c>
      <c r="R3510" s="0" t="s">
        <v>52</v>
      </c>
      <c r="S3510" s="0" t="n">
        <v>166.38</v>
      </c>
      <c r="T3510" s="0" t="n">
        <v>2910</v>
      </c>
      <c r="U3510" s="0" t="n">
        <v>2910</v>
      </c>
      <c r="V3510" s="0" t="n">
        <v>2932</v>
      </c>
      <c r="X3510" s="0" t="n">
        <v>984</v>
      </c>
      <c r="Y3510" s="0" t="s">
        <v>53</v>
      </c>
      <c r="Z3510" s="0" t="n">
        <v>2910</v>
      </c>
      <c r="AA3510" s="0" t="s">
        <v>54</v>
      </c>
      <c r="AB3510" s="0" t="s">
        <v>54</v>
      </c>
      <c r="AC3510" s="0" t="n">
        <v>225</v>
      </c>
      <c r="AD3510" s="0" t="s">
        <v>18262</v>
      </c>
      <c r="AG3510" s="6" t="n">
        <v>42735</v>
      </c>
      <c r="AH3510" s="0" t="n">
        <v>8.943</v>
      </c>
      <c r="AI3510" s="0" t="n">
        <v>9.427</v>
      </c>
      <c r="AJ3510" s="6" t="n">
        <v>42735</v>
      </c>
      <c r="AK3510" s="0" t="n">
        <v>225</v>
      </c>
      <c r="AL3510" s="6" t="n">
        <v>42735</v>
      </c>
      <c r="AM3510" s="0" t="n">
        <v>210.312</v>
      </c>
      <c r="AN3510" s="0" t="n">
        <v>221.69</v>
      </c>
      <c r="AO3510" s="0" t="n">
        <v>46.623</v>
      </c>
      <c r="AP3510" s="0" t="n">
        <v>52.095</v>
      </c>
      <c r="AQ3510" s="0" t="s">
        <v>831</v>
      </c>
      <c r="AR3510" s="0" t="s">
        <v>58</v>
      </c>
      <c r="AS3510" s="0" t="s">
        <v>53</v>
      </c>
      <c r="AT3510" s="0" t="n">
        <v>638</v>
      </c>
      <c r="AU3510" s="0" t="n">
        <v>671</v>
      </c>
      <c r="AV3510" s="0" t="s">
        <v>18262</v>
      </c>
      <c r="AX3510" s="0" t="s">
        <v>836</v>
      </c>
    </row>
    <row r="3511" customFormat="false" ht="15" hidden="false" customHeight="false" outlineLevel="0" collapsed="false">
      <c r="A3511" s="0" t="s">
        <v>18263</v>
      </c>
      <c r="B3511" s="0" t="s">
        <v>7898</v>
      </c>
      <c r="C3511" s="0" t="s">
        <v>18264</v>
      </c>
      <c r="E3511" s="1" t="s">
        <v>18264</v>
      </c>
      <c r="G3511" s="5" t="s">
        <v>18264</v>
      </c>
      <c r="H3511" s="5"/>
      <c r="I3511" s="5"/>
      <c r="J3511" s="5"/>
      <c r="K3511" s="5"/>
      <c r="L3511" s="5"/>
      <c r="M3511" s="5"/>
      <c r="N3511" s="5"/>
      <c r="O3511" s="0" t="s">
        <v>18264</v>
      </c>
      <c r="P3511" s="0" t="s">
        <v>18265</v>
      </c>
      <c r="Q3511" s="0" t="s">
        <v>51</v>
      </c>
      <c r="R3511" s="0" t="s">
        <v>52</v>
      </c>
      <c r="S3511" s="0" t="n">
        <v>3.143</v>
      </c>
      <c r="T3511" s="0" t="n">
        <v>7311</v>
      </c>
      <c r="U3511" s="0" t="n">
        <v>7311</v>
      </c>
      <c r="V3511" s="0" t="n">
        <v>4719</v>
      </c>
      <c r="X3511" s="0" t="n">
        <v>208</v>
      </c>
      <c r="Y3511" s="0" t="s">
        <v>77</v>
      </c>
      <c r="Z3511" s="0" t="n">
        <v>7311</v>
      </c>
      <c r="AA3511" s="0" t="s">
        <v>54</v>
      </c>
      <c r="AB3511" s="0" t="s">
        <v>54</v>
      </c>
      <c r="AC3511" s="0" t="n">
        <v>8.323</v>
      </c>
      <c r="AD3511" s="0" t="s">
        <v>17050</v>
      </c>
      <c r="AG3511" s="6" t="n">
        <v>42735</v>
      </c>
      <c r="AH3511" s="0" t="n">
        <v>-185</v>
      </c>
      <c r="AI3511" s="0" t="n">
        <v>-195</v>
      </c>
      <c r="AJ3511" s="6" t="n">
        <v>42735</v>
      </c>
      <c r="AK3511" s="0" t="n">
        <v>8.323</v>
      </c>
      <c r="AL3511" s="6" t="n">
        <v>42735</v>
      </c>
      <c r="AM3511" s="0" t="n">
        <v>1.671</v>
      </c>
      <c r="AN3511" s="0" t="n">
        <v>1.761</v>
      </c>
      <c r="AO3511" s="0" t="n">
        <v>1.732</v>
      </c>
      <c r="AP3511" s="0" t="n">
        <v>1.935</v>
      </c>
      <c r="AQ3511" s="0" t="s">
        <v>674</v>
      </c>
      <c r="AR3511" s="0" t="s">
        <v>58</v>
      </c>
      <c r="AS3511" s="0" t="s">
        <v>77</v>
      </c>
      <c r="AT3511" s="0" t="n">
        <v>91</v>
      </c>
      <c r="AU3511" s="0" t="n">
        <v>99</v>
      </c>
      <c r="AX3511" s="0" t="s">
        <v>836</v>
      </c>
    </row>
    <row r="3512" customFormat="false" ht="15" hidden="false" customHeight="false" outlineLevel="0" collapsed="false">
      <c r="A3512" s="0" t="s">
        <v>18266</v>
      </c>
      <c r="B3512" s="0" t="s">
        <v>7898</v>
      </c>
      <c r="C3512" s="0" t="s">
        <v>18267</v>
      </c>
      <c r="E3512" s="1" t="s">
        <v>18267</v>
      </c>
      <c r="G3512" s="5" t="s">
        <v>18267</v>
      </c>
      <c r="H3512" s="5"/>
      <c r="I3512" s="5"/>
      <c r="J3512" s="5"/>
      <c r="K3512" s="5"/>
      <c r="L3512" s="5"/>
      <c r="M3512" s="5"/>
      <c r="N3512" s="5"/>
      <c r="O3512" s="0" t="s">
        <v>18267</v>
      </c>
      <c r="P3512" s="0" t="s">
        <v>18268</v>
      </c>
      <c r="Q3512" s="0" t="s">
        <v>51</v>
      </c>
      <c r="R3512" s="0" t="s">
        <v>52</v>
      </c>
      <c r="S3512" s="0" t="n">
        <v>15</v>
      </c>
      <c r="T3512" s="0" t="n">
        <v>3250</v>
      </c>
      <c r="U3512" s="0" t="n">
        <v>3250</v>
      </c>
      <c r="V3512" s="0" t="n">
        <v>6420</v>
      </c>
      <c r="X3512" s="0" t="n">
        <v>17</v>
      </c>
      <c r="Y3512" s="0" t="s">
        <v>53</v>
      </c>
      <c r="Z3512" s="0" t="n">
        <v>3250</v>
      </c>
      <c r="AA3512" s="0" t="s">
        <v>54</v>
      </c>
      <c r="AB3512" s="0" t="s">
        <v>54</v>
      </c>
      <c r="AC3512" s="0" t="n">
        <v>160</v>
      </c>
      <c r="AD3512" s="0" t="s">
        <v>18269</v>
      </c>
      <c r="AG3512" s="6" t="n">
        <v>42551</v>
      </c>
      <c r="AH3512" s="0" t="n">
        <v>-92</v>
      </c>
      <c r="AI3512" s="0" t="n">
        <v>-102</v>
      </c>
      <c r="AJ3512" s="6" t="n">
        <v>42551</v>
      </c>
      <c r="AK3512" s="0" t="n">
        <v>160</v>
      </c>
      <c r="AL3512" s="6" t="n">
        <v>42551</v>
      </c>
      <c r="AM3512" s="0" t="n">
        <v>79</v>
      </c>
      <c r="AN3512" s="0" t="n">
        <v>88</v>
      </c>
      <c r="AO3512" s="0" t="n">
        <v>1</v>
      </c>
      <c r="AP3512" s="0" t="n">
        <v>1</v>
      </c>
      <c r="AQ3512" s="0" t="s">
        <v>13210</v>
      </c>
      <c r="AR3512" s="0" t="s">
        <v>58</v>
      </c>
      <c r="AS3512" s="0" t="s">
        <v>53</v>
      </c>
      <c r="AT3512" s="0" t="n">
        <v>6</v>
      </c>
      <c r="AU3512" s="0" t="n">
        <v>5</v>
      </c>
      <c r="AX3512" s="0" t="s">
        <v>836</v>
      </c>
    </row>
    <row r="3513" customFormat="false" ht="15" hidden="false" customHeight="false" outlineLevel="0" collapsed="false">
      <c r="A3513" s="0" t="s">
        <v>18270</v>
      </c>
      <c r="B3513" s="0" t="s">
        <v>7898</v>
      </c>
      <c r="C3513" s="0" t="s">
        <v>18271</v>
      </c>
      <c r="E3513" s="1" t="s">
        <v>18271</v>
      </c>
      <c r="G3513" s="5" t="s">
        <v>18271</v>
      </c>
      <c r="H3513" s="5"/>
      <c r="I3513" s="5"/>
      <c r="J3513" s="5"/>
      <c r="K3513" s="5"/>
      <c r="L3513" s="5"/>
      <c r="M3513" s="5"/>
      <c r="N3513" s="5"/>
      <c r="O3513" s="0" t="s">
        <v>18271</v>
      </c>
      <c r="P3513" s="0" t="s">
        <v>18272</v>
      </c>
      <c r="Q3513" s="0" t="s">
        <v>51</v>
      </c>
      <c r="R3513" s="0" t="s">
        <v>52</v>
      </c>
      <c r="S3513" s="0" t="n">
        <v>728</v>
      </c>
      <c r="T3513" s="0" t="n">
        <v>2620</v>
      </c>
      <c r="U3513" s="0" t="n">
        <v>2620</v>
      </c>
      <c r="X3513" s="0" t="n">
        <v>38</v>
      </c>
      <c r="Y3513" s="0" t="s">
        <v>53</v>
      </c>
      <c r="Z3513" s="0" t="n">
        <v>2620</v>
      </c>
      <c r="AA3513" s="0" t="s">
        <v>54</v>
      </c>
      <c r="AB3513" s="0" t="s">
        <v>54</v>
      </c>
      <c r="AC3513" s="0" t="n">
        <v>1.7</v>
      </c>
      <c r="AD3513" s="0" t="s">
        <v>16966</v>
      </c>
      <c r="AG3513" s="6" t="n">
        <v>42766</v>
      </c>
      <c r="AH3513" s="0" t="n">
        <v>-228</v>
      </c>
      <c r="AI3513" s="0" t="n">
        <v>-245</v>
      </c>
      <c r="AJ3513" s="6" t="n">
        <v>42766</v>
      </c>
      <c r="AK3513" s="0" t="n">
        <v>1.7</v>
      </c>
      <c r="AL3513" s="6" t="n">
        <v>42766</v>
      </c>
      <c r="AM3513" s="0" t="n">
        <v>837</v>
      </c>
      <c r="AN3513" s="0" t="n">
        <v>900</v>
      </c>
      <c r="AO3513" s="0" t="n">
        <v>1.122</v>
      </c>
      <c r="AP3513" s="0" t="n">
        <v>1.253</v>
      </c>
      <c r="AQ3513" s="0" t="s">
        <v>831</v>
      </c>
      <c r="AR3513" s="0" t="s">
        <v>58</v>
      </c>
      <c r="AS3513" s="0" t="s">
        <v>53</v>
      </c>
      <c r="AT3513" s="0" t="n">
        <v>24</v>
      </c>
      <c r="AU3513" s="0" t="n">
        <v>23</v>
      </c>
      <c r="AX3513" s="0" t="s">
        <v>836</v>
      </c>
    </row>
    <row r="3514" customFormat="false" ht="15" hidden="false" customHeight="false" outlineLevel="0" collapsed="false">
      <c r="A3514" s="0" t="s">
        <v>18273</v>
      </c>
      <c r="B3514" s="0" t="s">
        <v>7898</v>
      </c>
      <c r="C3514" s="0" t="s">
        <v>18274</v>
      </c>
      <c r="E3514" s="1" t="s">
        <v>18274</v>
      </c>
      <c r="G3514" s="5" t="s">
        <v>18274</v>
      </c>
      <c r="H3514" s="5"/>
      <c r="I3514" s="5"/>
      <c r="J3514" s="5"/>
      <c r="K3514" s="5"/>
      <c r="L3514" s="5"/>
      <c r="M3514" s="5"/>
      <c r="N3514" s="5"/>
      <c r="O3514" s="0" t="s">
        <v>18274</v>
      </c>
      <c r="P3514" s="0" t="s">
        <v>18275</v>
      </c>
      <c r="Q3514" s="0" t="s">
        <v>51</v>
      </c>
      <c r="R3514" s="0" t="s">
        <v>52</v>
      </c>
      <c r="S3514" s="0" t="n">
        <v>6.878</v>
      </c>
      <c r="T3514" s="0" t="n">
        <v>7211</v>
      </c>
      <c r="U3514" s="0" t="n">
        <v>7211</v>
      </c>
      <c r="V3514" s="0" t="n">
        <v>4645</v>
      </c>
      <c r="W3514" s="0" t="s">
        <v>18276</v>
      </c>
      <c r="X3514" s="0" t="n">
        <v>588</v>
      </c>
      <c r="Y3514" s="0" t="s">
        <v>53</v>
      </c>
      <c r="Z3514" s="0" t="n">
        <v>7211</v>
      </c>
      <c r="AA3514" s="0" t="s">
        <v>54</v>
      </c>
      <c r="AB3514" s="0" t="s">
        <v>54</v>
      </c>
      <c r="AC3514" s="0" t="n">
        <v>50</v>
      </c>
      <c r="AD3514" s="0" t="s">
        <v>7832</v>
      </c>
      <c r="AG3514" s="6" t="n">
        <v>42735</v>
      </c>
      <c r="AH3514" s="0" t="n">
        <v>109</v>
      </c>
      <c r="AI3514" s="0" t="n">
        <v>115</v>
      </c>
      <c r="AJ3514" s="6" t="n">
        <v>42735</v>
      </c>
      <c r="AK3514" s="0" t="n">
        <v>50</v>
      </c>
      <c r="AL3514" s="6" t="n">
        <v>42735</v>
      </c>
      <c r="AM3514" s="0" t="n">
        <v>20.12</v>
      </c>
      <c r="AN3514" s="0" t="n">
        <v>21.208</v>
      </c>
      <c r="AO3514" s="0" t="n">
        <v>17.419</v>
      </c>
      <c r="AP3514" s="0" t="n">
        <v>19.463</v>
      </c>
      <c r="AQ3514" s="0" t="s">
        <v>831</v>
      </c>
      <c r="AR3514" s="0" t="s">
        <v>58</v>
      </c>
      <c r="AS3514" s="0" t="s">
        <v>53</v>
      </c>
      <c r="AT3514" s="0" t="n">
        <v>363</v>
      </c>
      <c r="AU3514" s="0" t="n">
        <v>368</v>
      </c>
      <c r="AX3514" s="0" t="s">
        <v>836</v>
      </c>
    </row>
    <row r="3515" customFormat="false" ht="15" hidden="false" customHeight="false" outlineLevel="0" collapsed="false">
      <c r="A3515" s="0" t="s">
        <v>18277</v>
      </c>
      <c r="B3515" s="0" t="s">
        <v>7898</v>
      </c>
      <c r="C3515" s="0" t="s">
        <v>18278</v>
      </c>
      <c r="E3515" s="1" t="s">
        <v>18278</v>
      </c>
      <c r="G3515" s="5" t="s">
        <v>18278</v>
      </c>
      <c r="H3515" s="5"/>
      <c r="I3515" s="5"/>
      <c r="J3515" s="5"/>
      <c r="K3515" s="5"/>
      <c r="L3515" s="5"/>
      <c r="M3515" s="5"/>
      <c r="N3515" s="5"/>
      <c r="O3515" s="0" t="s">
        <v>18278</v>
      </c>
      <c r="P3515" s="0" t="s">
        <v>18279</v>
      </c>
      <c r="Q3515" s="0" t="s">
        <v>51</v>
      </c>
      <c r="R3515" s="0" t="s">
        <v>52</v>
      </c>
      <c r="S3515" s="0" t="n">
        <v>597</v>
      </c>
      <c r="T3515" s="0" t="n">
        <v>6190</v>
      </c>
      <c r="U3515" s="0" t="n">
        <v>6190</v>
      </c>
      <c r="V3515" s="0" t="n">
        <v>6190</v>
      </c>
      <c r="X3515" s="0" t="n">
        <v>25</v>
      </c>
      <c r="Y3515" s="0" t="s">
        <v>77</v>
      </c>
      <c r="Z3515" s="0" t="n">
        <v>6190</v>
      </c>
      <c r="AA3515" s="0" t="s">
        <v>54</v>
      </c>
      <c r="AB3515" s="0" t="s">
        <v>54</v>
      </c>
      <c r="AC3515" s="0" t="n">
        <v>1.183</v>
      </c>
      <c r="AD3515" s="0" t="s">
        <v>17050</v>
      </c>
      <c r="AG3515" s="6" t="n">
        <v>42735</v>
      </c>
      <c r="AH3515" s="0" t="n">
        <v>-118</v>
      </c>
      <c r="AI3515" s="0" t="n">
        <v>-125</v>
      </c>
      <c r="AJ3515" s="6" t="n">
        <v>42735</v>
      </c>
      <c r="AK3515" s="0" t="n">
        <v>1.183</v>
      </c>
      <c r="AL3515" s="6" t="n">
        <v>42735</v>
      </c>
      <c r="AM3515" s="0" t="n">
        <v>1.182</v>
      </c>
      <c r="AN3515" s="0" t="n">
        <v>1.246</v>
      </c>
      <c r="AO3515" s="0" t="n">
        <v>923</v>
      </c>
      <c r="AP3515" s="0" t="n">
        <v>1.032</v>
      </c>
      <c r="AQ3515" s="0" t="s">
        <v>674</v>
      </c>
      <c r="AR3515" s="0" t="s">
        <v>58</v>
      </c>
      <c r="AS3515" s="0" t="s">
        <v>77</v>
      </c>
      <c r="AT3515" s="0" t="n">
        <v>20</v>
      </c>
      <c r="AU3515" s="0" t="n">
        <v>19</v>
      </c>
      <c r="AX3515" s="0" t="s">
        <v>836</v>
      </c>
    </row>
    <row r="3516" customFormat="false" ht="15" hidden="false" customHeight="false" outlineLevel="0" collapsed="false">
      <c r="A3516" s="0" t="s">
        <v>18280</v>
      </c>
      <c r="B3516" s="0" t="s">
        <v>7898</v>
      </c>
      <c r="C3516" s="0" t="s">
        <v>18281</v>
      </c>
      <c r="E3516" s="1" t="s">
        <v>18281</v>
      </c>
      <c r="G3516" s="5" t="s">
        <v>18281</v>
      </c>
      <c r="H3516" s="5"/>
      <c r="I3516" s="5"/>
      <c r="J3516" s="5"/>
      <c r="K3516" s="5"/>
      <c r="L3516" s="5"/>
      <c r="M3516" s="5"/>
      <c r="N3516" s="5"/>
      <c r="O3516" s="0" t="s">
        <v>18281</v>
      </c>
      <c r="P3516" s="0" t="s">
        <v>18282</v>
      </c>
      <c r="Q3516" s="0" t="s">
        <v>51</v>
      </c>
      <c r="R3516" s="0" t="s">
        <v>52</v>
      </c>
      <c r="S3516" s="0" t="n">
        <v>38</v>
      </c>
      <c r="T3516" s="0" t="n">
        <v>3250</v>
      </c>
      <c r="U3516" s="0" t="n">
        <v>3250</v>
      </c>
      <c r="V3516" s="0" t="n">
        <v>8690</v>
      </c>
      <c r="X3516" s="0" t="n">
        <v>6</v>
      </c>
      <c r="Y3516" s="0" t="s">
        <v>53</v>
      </c>
      <c r="Z3516" s="0" t="n">
        <v>2660</v>
      </c>
      <c r="AA3516" s="0" t="s">
        <v>54</v>
      </c>
      <c r="AB3516" s="0" t="s">
        <v>54</v>
      </c>
      <c r="AC3516" s="0" t="n">
        <v>375</v>
      </c>
      <c r="AD3516" s="0" t="s">
        <v>16971</v>
      </c>
      <c r="AE3516" s="0" t="s">
        <v>18283</v>
      </c>
      <c r="AF3516" s="0" t="s">
        <v>56</v>
      </c>
      <c r="AG3516" s="0" t="s">
        <v>56</v>
      </c>
      <c r="AI3516" s="0" t="n">
        <v>375</v>
      </c>
      <c r="AJ3516" s="0" t="n">
        <v>2017</v>
      </c>
      <c r="AK3516" s="0" t="s">
        <v>56</v>
      </c>
      <c r="AL3516" s="0" t="s">
        <v>56</v>
      </c>
      <c r="AM3516" s="0" t="n">
        <v>531</v>
      </c>
      <c r="AN3516" s="0" t="n">
        <v>593</v>
      </c>
      <c r="AO3516" s="0" t="s">
        <v>674</v>
      </c>
      <c r="AP3516" s="0" t="s">
        <v>58</v>
      </c>
      <c r="AQ3516" s="0" t="s">
        <v>53</v>
      </c>
      <c r="AR3516" s="0" t="n">
        <v>5</v>
      </c>
      <c r="AS3516" s="0" t="n">
        <v>6</v>
      </c>
      <c r="AT3516" s="0" t="s">
        <v>836</v>
      </c>
      <c r="AV3516" s="0" t="s">
        <v>836</v>
      </c>
    </row>
    <row r="3517" customFormat="false" ht="15" hidden="false" customHeight="false" outlineLevel="0" collapsed="false">
      <c r="A3517" s="0" t="s">
        <v>18284</v>
      </c>
      <c r="B3517" s="0" t="s">
        <v>7898</v>
      </c>
      <c r="C3517" s="0" t="s">
        <v>18285</v>
      </c>
      <c r="E3517" s="1" t="s">
        <v>18285</v>
      </c>
      <c r="G3517" s="5" t="s">
        <v>18285</v>
      </c>
      <c r="H3517" s="5"/>
      <c r="I3517" s="5"/>
      <c r="J3517" s="5"/>
      <c r="K3517" s="5"/>
      <c r="L3517" s="5"/>
      <c r="M3517" s="5"/>
      <c r="N3517" s="5"/>
      <c r="O3517" s="0" t="s">
        <v>18286</v>
      </c>
      <c r="P3517" s="0" t="s">
        <v>18287</v>
      </c>
      <c r="Q3517" s="0" t="s">
        <v>51</v>
      </c>
      <c r="R3517" s="0" t="s">
        <v>52</v>
      </c>
      <c r="S3517" s="0" t="n">
        <v>5.04</v>
      </c>
      <c r="T3517" s="0" t="n">
        <v>2751</v>
      </c>
      <c r="U3517" s="0" t="n">
        <v>2751</v>
      </c>
      <c r="V3517" s="0" t="n">
        <v>1091</v>
      </c>
      <c r="X3517" s="0" t="n">
        <v>410</v>
      </c>
      <c r="Y3517" s="0" t="s">
        <v>67</v>
      </c>
      <c r="Z3517" s="0" t="n">
        <v>2720</v>
      </c>
      <c r="AA3517" s="0" t="s">
        <v>18288</v>
      </c>
      <c r="AB3517" s="0" t="s">
        <v>56</v>
      </c>
      <c r="AC3517" s="0" t="n">
        <v>16.021</v>
      </c>
      <c r="AD3517" s="0" t="s">
        <v>6924</v>
      </c>
      <c r="AG3517" s="6" t="n">
        <v>42643</v>
      </c>
      <c r="AH3517" s="0" t="n">
        <v>320</v>
      </c>
      <c r="AI3517" s="0" t="n">
        <v>357</v>
      </c>
      <c r="AJ3517" s="6" t="n">
        <v>42643</v>
      </c>
      <c r="AK3517" s="0" t="n">
        <v>15.7</v>
      </c>
      <c r="AL3517" s="6" t="n">
        <v>42643</v>
      </c>
      <c r="AM3517" s="0" t="n">
        <v>6.334</v>
      </c>
      <c r="AN3517" s="0" t="n">
        <v>7.069</v>
      </c>
      <c r="AO3517" s="0" t="n">
        <v>6.679</v>
      </c>
      <c r="AP3517" s="0" t="n">
        <v>7.462</v>
      </c>
      <c r="AQ3517" s="0" t="s">
        <v>831</v>
      </c>
      <c r="AR3517" s="0" t="s">
        <v>58</v>
      </c>
      <c r="AS3517" s="0" t="s">
        <v>67</v>
      </c>
      <c r="AT3517" s="0" t="n">
        <v>271</v>
      </c>
      <c r="AU3517" s="0" t="n">
        <v>151</v>
      </c>
      <c r="AX3517" s="0" t="s">
        <v>836</v>
      </c>
    </row>
    <row r="3518" customFormat="false" ht="15" hidden="false" customHeight="false" outlineLevel="0" collapsed="false">
      <c r="A3518" s="0" t="s">
        <v>18289</v>
      </c>
      <c r="B3518" s="0" t="s">
        <v>7898</v>
      </c>
      <c r="C3518" s="0" t="s">
        <v>18290</v>
      </c>
      <c r="E3518" s="1" t="s">
        <v>18290</v>
      </c>
      <c r="G3518" s="5" t="s">
        <v>18290</v>
      </c>
      <c r="H3518" s="5"/>
      <c r="I3518" s="5"/>
      <c r="J3518" s="5"/>
      <c r="K3518" s="5"/>
      <c r="L3518" s="5"/>
      <c r="M3518" s="5"/>
      <c r="N3518" s="5"/>
      <c r="O3518" s="0" t="s">
        <v>18290</v>
      </c>
      <c r="P3518" s="0" t="s">
        <v>18291</v>
      </c>
      <c r="Q3518" s="0" t="s">
        <v>51</v>
      </c>
      <c r="R3518" s="0" t="s">
        <v>52</v>
      </c>
      <c r="S3518" s="0" t="n">
        <v>45</v>
      </c>
      <c r="T3518" s="0" t="n">
        <v>2120</v>
      </c>
      <c r="U3518" s="0" t="n">
        <v>2120</v>
      </c>
      <c r="V3518" s="0" t="n">
        <v>7211</v>
      </c>
      <c r="X3518" s="0" t="n">
        <v>8</v>
      </c>
      <c r="Y3518" s="0" t="s">
        <v>77</v>
      </c>
      <c r="Z3518" s="0" t="n">
        <v>2120</v>
      </c>
      <c r="AA3518" s="0" t="s">
        <v>54</v>
      </c>
      <c r="AB3518" s="0" t="s">
        <v>54</v>
      </c>
      <c r="AC3518" s="0" t="n">
        <v>446</v>
      </c>
      <c r="AD3518" s="0" t="s">
        <v>15614</v>
      </c>
      <c r="AG3518" s="6" t="n">
        <v>42735</v>
      </c>
      <c r="AH3518" s="0" t="n">
        <v>-368</v>
      </c>
      <c r="AI3518" s="0" t="n">
        <v>-387</v>
      </c>
      <c r="AJ3518" s="6" t="n">
        <v>42735</v>
      </c>
      <c r="AK3518" s="0" t="n">
        <v>446</v>
      </c>
      <c r="AL3518" s="6" t="n">
        <v>42735</v>
      </c>
      <c r="AM3518" s="0" t="n">
        <v>799</v>
      </c>
      <c r="AN3518" s="0" t="n">
        <v>842</v>
      </c>
      <c r="AO3518" s="0" t="n">
        <v>7.073</v>
      </c>
      <c r="AP3518" s="0" t="n">
        <v>7.902</v>
      </c>
      <c r="AQ3518" s="0" t="s">
        <v>674</v>
      </c>
      <c r="AR3518" s="0" t="s">
        <v>58</v>
      </c>
      <c r="AS3518" s="0" t="s">
        <v>77</v>
      </c>
      <c r="AT3518" s="0" t="n">
        <v>7</v>
      </c>
      <c r="AU3518" s="0" t="n">
        <v>6</v>
      </c>
      <c r="AX3518" s="0" t="s">
        <v>836</v>
      </c>
      <c r="AY3518" s="0" t="s">
        <v>3223</v>
      </c>
    </row>
    <row r="3519" customFormat="false" ht="15" hidden="false" customHeight="false" outlineLevel="0" collapsed="false">
      <c r="A3519" s="0" t="s">
        <v>18292</v>
      </c>
      <c r="B3519" s="0" t="s">
        <v>7898</v>
      </c>
      <c r="C3519" s="0" t="s">
        <v>18293</v>
      </c>
      <c r="E3519" s="1" t="s">
        <v>18293</v>
      </c>
      <c r="G3519" s="5" t="s">
        <v>18293</v>
      </c>
      <c r="H3519" s="5"/>
      <c r="I3519" s="5"/>
      <c r="J3519" s="5"/>
      <c r="K3519" s="5"/>
      <c r="L3519" s="5"/>
      <c r="M3519" s="5"/>
      <c r="N3519" s="5"/>
      <c r="O3519" s="0" t="s">
        <v>18293</v>
      </c>
      <c r="P3519" s="0" t="s">
        <v>18294</v>
      </c>
      <c r="Q3519" s="0" t="s">
        <v>51</v>
      </c>
      <c r="R3519" s="0" t="s">
        <v>52</v>
      </c>
      <c r="S3519" s="0" t="n">
        <v>350</v>
      </c>
      <c r="T3519" s="0" t="n">
        <v>729</v>
      </c>
      <c r="U3519" s="0" t="n">
        <v>729</v>
      </c>
      <c r="V3519" s="0" t="n">
        <v>729</v>
      </c>
      <c r="X3519" s="0" t="n">
        <v>29</v>
      </c>
      <c r="Y3519" s="0" t="s">
        <v>128</v>
      </c>
      <c r="Z3519" s="0" t="n">
        <v>729</v>
      </c>
      <c r="AA3519" s="0" t="s">
        <v>54</v>
      </c>
      <c r="AB3519" s="0" t="s">
        <v>54</v>
      </c>
      <c r="AC3519" s="0" t="n">
        <v>3.5</v>
      </c>
      <c r="AD3519" s="0" t="s">
        <v>18295</v>
      </c>
      <c r="AE3519" s="0" t="s">
        <v>18296</v>
      </c>
      <c r="AF3519" s="0" t="s">
        <v>56</v>
      </c>
      <c r="AG3519" s="0" t="s">
        <v>56</v>
      </c>
      <c r="AI3519" s="0" t="n">
        <v>3.5</v>
      </c>
      <c r="AJ3519" s="0" t="n">
        <v>2016</v>
      </c>
      <c r="AK3519" s="0" t="s">
        <v>56</v>
      </c>
      <c r="AL3519" s="0" t="s">
        <v>56</v>
      </c>
      <c r="AM3519" s="0" t="n">
        <v>8</v>
      </c>
      <c r="AN3519" s="0" t="n">
        <v>9</v>
      </c>
      <c r="AO3519" s="0" t="s">
        <v>189</v>
      </c>
      <c r="AP3519" s="0" t="s">
        <v>189</v>
      </c>
      <c r="AQ3519" s="0" t="s">
        <v>128</v>
      </c>
      <c r="AR3519" s="0" t="n">
        <v>21</v>
      </c>
      <c r="AS3519" s="0" t="n">
        <v>21</v>
      </c>
      <c r="AT3519" s="0" t="s">
        <v>836</v>
      </c>
      <c r="AV3519" s="0" t="s">
        <v>836</v>
      </c>
    </row>
    <row r="3520" customFormat="false" ht="15" hidden="false" customHeight="false" outlineLevel="0" collapsed="false">
      <c r="A3520" s="0" t="s">
        <v>18297</v>
      </c>
      <c r="B3520" s="0" t="s">
        <v>7898</v>
      </c>
      <c r="C3520" s="0" t="s">
        <v>18298</v>
      </c>
      <c r="E3520" s="1" t="s">
        <v>18298</v>
      </c>
      <c r="G3520" s="5" t="s">
        <v>18298</v>
      </c>
      <c r="H3520" s="5" t="s">
        <v>18299</v>
      </c>
      <c r="I3520" s="5"/>
      <c r="J3520" s="5"/>
      <c r="K3520" s="5"/>
      <c r="L3520" s="5"/>
      <c r="M3520" s="5"/>
      <c r="N3520" s="5"/>
      <c r="O3520" s="0" t="s">
        <v>18298</v>
      </c>
      <c r="P3520" s="0" t="s">
        <v>18300</v>
      </c>
      <c r="Q3520" s="0" t="s">
        <v>51</v>
      </c>
      <c r="R3520" s="0" t="s">
        <v>52</v>
      </c>
      <c r="S3520" s="0" t="n">
        <v>0</v>
      </c>
      <c r="T3520" s="0" t="n">
        <v>7211</v>
      </c>
      <c r="U3520" s="0" t="n">
        <v>7211</v>
      </c>
      <c r="X3520" s="0" t="n">
        <v>6</v>
      </c>
      <c r="Y3520" s="0" t="s">
        <v>53</v>
      </c>
      <c r="Z3520" s="0" t="n">
        <v>7211</v>
      </c>
      <c r="AA3520" s="0" t="s">
        <v>54</v>
      </c>
      <c r="AB3520" s="0" t="s">
        <v>54</v>
      </c>
      <c r="AC3520" s="0" t="n">
        <v>376</v>
      </c>
      <c r="AD3520" s="0" t="s">
        <v>18301</v>
      </c>
      <c r="AG3520" s="6" t="n">
        <v>42735</v>
      </c>
      <c r="AH3520" s="0" t="n">
        <v>-233</v>
      </c>
      <c r="AI3520" s="0" t="n">
        <v>-246</v>
      </c>
      <c r="AJ3520" s="6" t="n">
        <v>42735</v>
      </c>
      <c r="AK3520" s="0" t="n">
        <v>376</v>
      </c>
      <c r="AL3520" s="6" t="n">
        <v>42735</v>
      </c>
      <c r="AM3520" s="0" t="n">
        <v>513</v>
      </c>
      <c r="AN3520" s="0" t="n">
        <v>541</v>
      </c>
      <c r="AO3520" s="0" t="n">
        <v>2.472</v>
      </c>
      <c r="AP3520" s="0" t="n">
        <v>2.763</v>
      </c>
      <c r="AQ3520" s="0" t="s">
        <v>674</v>
      </c>
      <c r="AR3520" s="0" t="s">
        <v>58</v>
      </c>
      <c r="AS3520" s="0" t="s">
        <v>53</v>
      </c>
      <c r="AT3520" s="0" t="n">
        <v>7</v>
      </c>
      <c r="AU3520" s="0" t="n">
        <v>6</v>
      </c>
      <c r="AV3520" s="0" t="s">
        <v>836</v>
      </c>
      <c r="AX3520" s="0" t="s">
        <v>836</v>
      </c>
    </row>
    <row r="3521" customFormat="false" ht="15" hidden="false" customHeight="false" outlineLevel="0" collapsed="false">
      <c r="A3521" s="0" t="s">
        <v>18302</v>
      </c>
      <c r="B3521" s="0" t="s">
        <v>7898</v>
      </c>
      <c r="C3521" s="0" t="s">
        <v>18303</v>
      </c>
      <c r="E3521" s="1" t="s">
        <v>18303</v>
      </c>
      <c r="F3521" s="1" t="s">
        <v>18304</v>
      </c>
      <c r="G3521" s="5" t="s">
        <v>18304</v>
      </c>
      <c r="H3521" s="5"/>
      <c r="I3521" s="5"/>
      <c r="J3521" s="5"/>
      <c r="K3521" s="5"/>
      <c r="L3521" s="5"/>
      <c r="M3521" s="5"/>
      <c r="N3521" s="5"/>
      <c r="Q3521" s="0" t="s">
        <v>51</v>
      </c>
      <c r="R3521" s="0" t="s">
        <v>539</v>
      </c>
      <c r="S3521" s="0" t="s">
        <v>56</v>
      </c>
      <c r="X3521" s="0" t="n">
        <v>0</v>
      </c>
      <c r="Y3521" s="0" t="s">
        <v>512</v>
      </c>
      <c r="AD3521" s="0" t="s">
        <v>18305</v>
      </c>
      <c r="AE3521" s="0" t="s">
        <v>18306</v>
      </c>
      <c r="AF3521" s="0" t="s">
        <v>56</v>
      </c>
      <c r="AG3521" s="0" t="s">
        <v>56</v>
      </c>
      <c r="AI3521" s="0" t="s">
        <v>56</v>
      </c>
      <c r="AK3521" s="0" t="s">
        <v>56</v>
      </c>
      <c r="AL3521" s="0" t="s">
        <v>56</v>
      </c>
      <c r="AM3521" s="0" t="s">
        <v>56</v>
      </c>
      <c r="AN3521" s="0" t="s">
        <v>56</v>
      </c>
      <c r="AO3521" s="0" t="s">
        <v>70</v>
      </c>
      <c r="AP3521" s="0" t="s">
        <v>70</v>
      </c>
      <c r="AQ3521" s="0" t="s">
        <v>512</v>
      </c>
      <c r="AR3521" s="0" t="n">
        <v>0</v>
      </c>
      <c r="AS3521" s="0" t="n">
        <v>0</v>
      </c>
    </row>
    <row r="3522" customFormat="false" ht="15" hidden="false" customHeight="false" outlineLevel="0" collapsed="false">
      <c r="A3522" s="0" t="s">
        <v>18307</v>
      </c>
      <c r="B3522" s="0" t="s">
        <v>7898</v>
      </c>
      <c r="C3522" s="0" t="s">
        <v>18308</v>
      </c>
      <c r="E3522" s="1" t="s">
        <v>18308</v>
      </c>
      <c r="G3522" s="5" t="s">
        <v>18308</v>
      </c>
      <c r="H3522" s="5"/>
      <c r="I3522" s="5"/>
      <c r="J3522" s="5"/>
      <c r="K3522" s="5"/>
      <c r="L3522" s="5"/>
      <c r="M3522" s="5"/>
      <c r="N3522" s="5"/>
      <c r="O3522" s="0" t="s">
        <v>18308</v>
      </c>
      <c r="P3522" s="0" t="s">
        <v>18309</v>
      </c>
      <c r="Q3522" s="0" t="s">
        <v>51</v>
      </c>
      <c r="R3522" s="0" t="s">
        <v>52</v>
      </c>
      <c r="S3522" s="0" t="n">
        <v>237</v>
      </c>
      <c r="T3522" s="0" t="n">
        <v>7211</v>
      </c>
      <c r="U3522" s="0" t="n">
        <v>7211</v>
      </c>
      <c r="V3522" s="0" t="n">
        <v>3250</v>
      </c>
      <c r="X3522" s="0" t="n">
        <v>20</v>
      </c>
      <c r="Y3522" s="0" t="s">
        <v>77</v>
      </c>
      <c r="Z3522" s="0" t="n">
        <v>7211</v>
      </c>
      <c r="AA3522" s="0" t="s">
        <v>54</v>
      </c>
      <c r="AB3522" s="0" t="s">
        <v>54</v>
      </c>
      <c r="AC3522" s="0" t="n">
        <v>457</v>
      </c>
      <c r="AD3522" s="0" t="s">
        <v>18310</v>
      </c>
      <c r="AG3522" s="6" t="n">
        <v>42735</v>
      </c>
      <c r="AH3522" s="0" t="n">
        <v>-40</v>
      </c>
      <c r="AI3522" s="0" t="n">
        <v>-42</v>
      </c>
      <c r="AJ3522" s="6" t="n">
        <v>42735</v>
      </c>
      <c r="AK3522" s="0" t="n">
        <v>457</v>
      </c>
      <c r="AL3522" s="6" t="n">
        <v>42735</v>
      </c>
      <c r="AM3522" s="0" t="n">
        <v>364</v>
      </c>
      <c r="AN3522" s="0" t="n">
        <v>384</v>
      </c>
      <c r="AO3522" s="0" t="n">
        <v>911</v>
      </c>
      <c r="AP3522" s="0" t="n">
        <v>1.018</v>
      </c>
      <c r="AQ3522" s="0" t="s">
        <v>674</v>
      </c>
      <c r="AR3522" s="0" t="s">
        <v>58</v>
      </c>
      <c r="AS3522" s="0" t="s">
        <v>77</v>
      </c>
      <c r="AT3522" s="0" t="n">
        <v>12</v>
      </c>
      <c r="AU3522" s="0" t="n">
        <v>11</v>
      </c>
      <c r="AV3522" s="0" t="s">
        <v>18310</v>
      </c>
      <c r="AW3522" s="0" t="s">
        <v>18310</v>
      </c>
      <c r="AX3522" s="0" t="s">
        <v>836</v>
      </c>
    </row>
    <row r="3523" customFormat="false" ht="15" hidden="false" customHeight="false" outlineLevel="0" collapsed="false">
      <c r="A3523" s="0" t="s">
        <v>18311</v>
      </c>
      <c r="B3523" s="0" t="s">
        <v>7898</v>
      </c>
      <c r="C3523" s="0" t="s">
        <v>18312</v>
      </c>
      <c r="E3523" s="1" t="s">
        <v>18312</v>
      </c>
      <c r="G3523" s="5" t="s">
        <v>18312</v>
      </c>
      <c r="H3523" s="5"/>
      <c r="I3523" s="5"/>
      <c r="J3523" s="5"/>
      <c r="K3523" s="5"/>
      <c r="L3523" s="5"/>
      <c r="M3523" s="5"/>
      <c r="N3523" s="5"/>
      <c r="O3523" s="0" t="s">
        <v>18312</v>
      </c>
      <c r="P3523" s="0" t="s">
        <v>18313</v>
      </c>
      <c r="Q3523" s="0" t="s">
        <v>51</v>
      </c>
      <c r="R3523" s="0" t="s">
        <v>52</v>
      </c>
      <c r="S3523" s="0" t="n">
        <v>0</v>
      </c>
      <c r="T3523" s="0" t="n">
        <v>7211</v>
      </c>
      <c r="U3523" s="0" t="n">
        <v>7211</v>
      </c>
      <c r="X3523" s="0" t="n">
        <v>1</v>
      </c>
      <c r="Y3523" s="0" t="s">
        <v>53</v>
      </c>
      <c r="Z3523" s="0" t="n">
        <v>7211</v>
      </c>
      <c r="AA3523" s="0" t="s">
        <v>54</v>
      </c>
      <c r="AB3523" s="0" t="s">
        <v>54</v>
      </c>
      <c r="AC3523" s="0" t="n">
        <v>32</v>
      </c>
      <c r="AD3523" s="0" t="s">
        <v>15730</v>
      </c>
      <c r="AG3523" s="6" t="n">
        <v>42735</v>
      </c>
      <c r="AH3523" s="0" t="n">
        <v>-35</v>
      </c>
      <c r="AI3523" s="0" t="n">
        <v>-36</v>
      </c>
      <c r="AJ3523" s="6" t="n">
        <v>42735</v>
      </c>
      <c r="AK3523" s="0" t="n">
        <v>32</v>
      </c>
      <c r="AL3523" s="6" t="n">
        <v>42735</v>
      </c>
      <c r="AM3523" s="0" t="n">
        <v>79</v>
      </c>
      <c r="AN3523" s="0" t="n">
        <v>84</v>
      </c>
      <c r="AO3523" s="0" t="n">
        <v>78</v>
      </c>
      <c r="AP3523" s="0" t="n">
        <v>88</v>
      </c>
      <c r="AQ3523" s="0" t="s">
        <v>674</v>
      </c>
      <c r="AR3523" s="0" t="s">
        <v>58</v>
      </c>
      <c r="AS3523" s="0" t="s">
        <v>53</v>
      </c>
      <c r="AT3523" s="0" t="n">
        <v>2</v>
      </c>
      <c r="AU3523" s="0" t="n">
        <v>1</v>
      </c>
      <c r="AX3523" s="0" t="s">
        <v>836</v>
      </c>
    </row>
    <row r="3524" customFormat="false" ht="15" hidden="false" customHeight="false" outlineLevel="0" collapsed="false">
      <c r="A3524" s="0" t="s">
        <v>18314</v>
      </c>
      <c r="B3524" s="0" t="s">
        <v>7898</v>
      </c>
      <c r="C3524" s="0" t="s">
        <v>18315</v>
      </c>
      <c r="E3524" s="1" t="s">
        <v>18315</v>
      </c>
      <c r="G3524" s="5" t="s">
        <v>18315</v>
      </c>
      <c r="H3524" s="5"/>
      <c r="I3524" s="5"/>
      <c r="J3524" s="5"/>
      <c r="K3524" s="5"/>
      <c r="L3524" s="5"/>
      <c r="M3524" s="5"/>
      <c r="N3524" s="5"/>
      <c r="O3524" s="0" t="s">
        <v>18315</v>
      </c>
      <c r="P3524" s="0" t="s">
        <v>18316</v>
      </c>
      <c r="Q3524" s="0" t="s">
        <v>51</v>
      </c>
      <c r="R3524" s="0" t="s">
        <v>52</v>
      </c>
      <c r="S3524" s="0" t="n">
        <v>0</v>
      </c>
      <c r="T3524" s="0" t="n">
        <v>2120</v>
      </c>
      <c r="U3524" s="0" t="n">
        <v>2120</v>
      </c>
      <c r="V3524" s="0" t="n">
        <v>7211</v>
      </c>
      <c r="X3524" s="0" t="n">
        <v>4</v>
      </c>
      <c r="Y3524" s="0" t="s">
        <v>53</v>
      </c>
      <c r="Z3524" s="0" t="n">
        <v>2120</v>
      </c>
      <c r="AA3524" s="0" t="s">
        <v>54</v>
      </c>
      <c r="AB3524" s="0" t="s">
        <v>54</v>
      </c>
      <c r="AC3524" s="0" t="n">
        <v>32</v>
      </c>
      <c r="AD3524" s="0" t="s">
        <v>15624</v>
      </c>
      <c r="AG3524" s="6" t="n">
        <v>42735</v>
      </c>
      <c r="AH3524" s="0" t="n">
        <v>-55</v>
      </c>
      <c r="AI3524" s="0" t="n">
        <v>-58</v>
      </c>
      <c r="AJ3524" s="6" t="n">
        <v>42735</v>
      </c>
      <c r="AK3524" s="0" t="n">
        <v>32</v>
      </c>
      <c r="AL3524" s="6" t="n">
        <v>42735</v>
      </c>
      <c r="AM3524" s="0" t="n">
        <v>125</v>
      </c>
      <c r="AN3524" s="0" t="n">
        <v>132</v>
      </c>
      <c r="AO3524" s="0" t="n">
        <v>89</v>
      </c>
      <c r="AP3524" s="0" t="n">
        <v>99</v>
      </c>
      <c r="AQ3524" s="0" t="s">
        <v>674</v>
      </c>
      <c r="AR3524" s="0" t="s">
        <v>58</v>
      </c>
      <c r="AS3524" s="0" t="s">
        <v>53</v>
      </c>
      <c r="AT3524" s="0" t="n">
        <v>4</v>
      </c>
      <c r="AU3524" s="0" t="n">
        <v>3</v>
      </c>
      <c r="AX3524" s="0" t="s">
        <v>836</v>
      </c>
    </row>
    <row r="3525" customFormat="false" ht="15" hidden="false" customHeight="false" outlineLevel="0" collapsed="false">
      <c r="A3525" s="0" t="s">
        <v>18317</v>
      </c>
      <c r="B3525" s="0" t="s">
        <v>7898</v>
      </c>
      <c r="C3525" s="0" t="s">
        <v>18318</v>
      </c>
      <c r="E3525" s="1" t="s">
        <v>18318</v>
      </c>
      <c r="G3525" s="5" t="s">
        <v>18318</v>
      </c>
      <c r="H3525" s="5"/>
      <c r="I3525" s="5"/>
      <c r="J3525" s="5"/>
      <c r="K3525" s="5"/>
      <c r="L3525" s="5"/>
      <c r="M3525" s="5"/>
      <c r="N3525" s="5"/>
      <c r="O3525" s="0" t="s">
        <v>18318</v>
      </c>
      <c r="P3525" s="0" t="s">
        <v>18319</v>
      </c>
      <c r="Q3525" s="0" t="s">
        <v>51</v>
      </c>
      <c r="R3525" s="0" t="s">
        <v>52</v>
      </c>
      <c r="S3525" s="0" t="n">
        <v>4.924</v>
      </c>
      <c r="T3525" s="0" t="n">
        <v>6190</v>
      </c>
      <c r="U3525" s="0" t="n">
        <v>6190</v>
      </c>
      <c r="V3525" s="0" t="n">
        <v>2630</v>
      </c>
      <c r="X3525" s="0" t="n">
        <v>224</v>
      </c>
      <c r="Y3525" s="0" t="s">
        <v>53</v>
      </c>
      <c r="Z3525" s="0" t="n">
        <v>6190</v>
      </c>
      <c r="AA3525" s="0" t="s">
        <v>54</v>
      </c>
      <c r="AB3525" s="0" t="s">
        <v>54</v>
      </c>
      <c r="AC3525" s="0" t="n">
        <v>25</v>
      </c>
      <c r="AD3525" s="0" t="s">
        <v>18320</v>
      </c>
      <c r="AG3525" s="6" t="n">
        <v>42735</v>
      </c>
      <c r="AH3525" s="0" t="n">
        <v>211</v>
      </c>
      <c r="AI3525" s="0" t="n">
        <v>223</v>
      </c>
      <c r="AJ3525" s="6" t="n">
        <v>42735</v>
      </c>
      <c r="AK3525" s="0" t="n">
        <v>25</v>
      </c>
      <c r="AL3525" s="6" t="n">
        <v>42735</v>
      </c>
      <c r="AM3525" s="0" t="n">
        <v>6.775</v>
      </c>
      <c r="AN3525" s="0" t="n">
        <v>7.142</v>
      </c>
      <c r="AO3525" s="0" t="n">
        <v>6.627</v>
      </c>
      <c r="AP3525" s="0" t="n">
        <v>7.405</v>
      </c>
      <c r="AQ3525" s="0" t="s">
        <v>674</v>
      </c>
      <c r="AR3525" s="0" t="s">
        <v>58</v>
      </c>
      <c r="AS3525" s="0" t="s">
        <v>53</v>
      </c>
      <c r="AT3525" s="0" t="n">
        <v>93</v>
      </c>
      <c r="AU3525" s="0" t="n">
        <v>95</v>
      </c>
      <c r="AX3525" s="0" t="s">
        <v>836</v>
      </c>
    </row>
    <row r="3526" customFormat="false" ht="15" hidden="false" customHeight="false" outlineLevel="0" collapsed="false">
      <c r="A3526" s="0" t="s">
        <v>18321</v>
      </c>
      <c r="B3526" s="0" t="s">
        <v>7898</v>
      </c>
      <c r="C3526" s="0" t="s">
        <v>18322</v>
      </c>
      <c r="E3526" s="1" t="s">
        <v>18322</v>
      </c>
      <c r="G3526" s="5" t="s">
        <v>18322</v>
      </c>
      <c r="H3526" s="5"/>
      <c r="I3526" s="5"/>
      <c r="J3526" s="5"/>
      <c r="K3526" s="5"/>
      <c r="L3526" s="5"/>
      <c r="M3526" s="5"/>
      <c r="N3526" s="5"/>
      <c r="O3526" s="0" t="s">
        <v>18322</v>
      </c>
      <c r="P3526" s="0" t="s">
        <v>18323</v>
      </c>
      <c r="Q3526" s="0" t="s">
        <v>51</v>
      </c>
      <c r="R3526" s="0" t="s">
        <v>52</v>
      </c>
      <c r="S3526" s="0" t="n">
        <v>3.991</v>
      </c>
      <c r="T3526" s="0" t="n">
        <v>2813</v>
      </c>
      <c r="U3526" s="0" t="n">
        <v>2813</v>
      </c>
      <c r="V3526" s="0" t="n">
        <v>2219</v>
      </c>
      <c r="W3526" s="0" t="s">
        <v>18324</v>
      </c>
      <c r="X3526" s="0" t="n">
        <v>626</v>
      </c>
      <c r="Y3526" s="0" t="s">
        <v>53</v>
      </c>
      <c r="Z3526" s="0" t="n">
        <v>2813</v>
      </c>
      <c r="AA3526" s="0" t="s">
        <v>54</v>
      </c>
      <c r="AB3526" s="0" t="s">
        <v>54</v>
      </c>
      <c r="AC3526" s="0" t="n">
        <v>18</v>
      </c>
      <c r="AD3526" s="0" t="s">
        <v>16910</v>
      </c>
      <c r="AG3526" s="6" t="n">
        <v>42735</v>
      </c>
      <c r="AH3526" s="0" t="n">
        <v>138</v>
      </c>
      <c r="AI3526" s="0" t="n">
        <v>145</v>
      </c>
      <c r="AJ3526" s="6" t="n">
        <v>42735</v>
      </c>
      <c r="AK3526" s="0" t="n">
        <v>18</v>
      </c>
      <c r="AL3526" s="6" t="n">
        <v>42735</v>
      </c>
      <c r="AM3526" s="0" t="n">
        <v>4.499</v>
      </c>
      <c r="AN3526" s="0" t="n">
        <v>4.743</v>
      </c>
      <c r="AO3526" s="0" t="n">
        <v>5.319</v>
      </c>
      <c r="AP3526" s="0" t="n">
        <v>5.943</v>
      </c>
      <c r="AQ3526" s="0" t="s">
        <v>831</v>
      </c>
      <c r="AR3526" s="0" t="s">
        <v>58</v>
      </c>
      <c r="AS3526" s="0" t="s">
        <v>53</v>
      </c>
      <c r="AT3526" s="0" t="n">
        <v>245</v>
      </c>
      <c r="AU3526" s="0" t="n">
        <v>266</v>
      </c>
      <c r="AV3526" s="0" t="s">
        <v>16910</v>
      </c>
      <c r="AW3526" s="0" t="s">
        <v>836</v>
      </c>
      <c r="AX3526" s="0" t="s">
        <v>836</v>
      </c>
      <c r="AY3526" s="0" t="s">
        <v>18325</v>
      </c>
    </row>
    <row r="3527" customFormat="false" ht="15" hidden="false" customHeight="false" outlineLevel="0" collapsed="false">
      <c r="A3527" s="0" t="s">
        <v>18326</v>
      </c>
      <c r="B3527" s="0" t="s">
        <v>7898</v>
      </c>
      <c r="C3527" s="0" t="s">
        <v>18327</v>
      </c>
      <c r="E3527" s="1" t="s">
        <v>18327</v>
      </c>
      <c r="G3527" s="5" t="s">
        <v>18327</v>
      </c>
      <c r="H3527" s="5"/>
      <c r="I3527" s="5"/>
      <c r="J3527" s="5"/>
      <c r="K3527" s="5"/>
      <c r="L3527" s="5"/>
      <c r="M3527" s="5"/>
      <c r="N3527" s="5"/>
      <c r="O3527" s="0" t="s">
        <v>18327</v>
      </c>
      <c r="P3527" s="0" t="s">
        <v>18328</v>
      </c>
      <c r="Q3527" s="0" t="s">
        <v>51</v>
      </c>
      <c r="R3527" s="0" t="s">
        <v>52</v>
      </c>
      <c r="S3527" s="0" t="n">
        <v>6.543</v>
      </c>
      <c r="T3527" s="0" t="n">
        <v>2823</v>
      </c>
      <c r="U3527" s="0" t="n">
        <v>2823</v>
      </c>
      <c r="V3527" s="0" t="n">
        <v>2899</v>
      </c>
      <c r="W3527" s="0" t="s">
        <v>18329</v>
      </c>
      <c r="X3527" s="0" t="n">
        <v>567</v>
      </c>
      <c r="Y3527" s="0" t="s">
        <v>53</v>
      </c>
      <c r="Z3527" s="0" t="n">
        <v>2823</v>
      </c>
      <c r="AA3527" s="0" t="s">
        <v>54</v>
      </c>
      <c r="AB3527" s="0" t="s">
        <v>54</v>
      </c>
      <c r="AC3527" s="0" t="n">
        <v>33.5</v>
      </c>
      <c r="AD3527" s="0" t="s">
        <v>16414</v>
      </c>
      <c r="AG3527" s="6" t="n">
        <v>42735</v>
      </c>
      <c r="AH3527" s="0" t="n">
        <v>210</v>
      </c>
      <c r="AI3527" s="0" t="n">
        <v>221</v>
      </c>
      <c r="AJ3527" s="6" t="n">
        <v>42735</v>
      </c>
      <c r="AK3527" s="0" t="n">
        <v>33.5</v>
      </c>
      <c r="AL3527" s="6" t="n">
        <v>42735</v>
      </c>
      <c r="AM3527" s="0" t="n">
        <v>7.279</v>
      </c>
      <c r="AN3527" s="0" t="n">
        <v>7.673</v>
      </c>
      <c r="AO3527" s="0" t="n">
        <v>4.359</v>
      </c>
      <c r="AP3527" s="0" t="n">
        <v>4.87</v>
      </c>
      <c r="AQ3527" s="0" t="s">
        <v>831</v>
      </c>
      <c r="AR3527" s="0" t="s">
        <v>58</v>
      </c>
      <c r="AS3527" s="0" t="s">
        <v>53</v>
      </c>
      <c r="AT3527" s="0" t="n">
        <v>242</v>
      </c>
      <c r="AU3527" s="0" t="n">
        <v>242</v>
      </c>
      <c r="AX3527" s="0" t="s">
        <v>836</v>
      </c>
    </row>
    <row r="3528" customFormat="false" ht="15" hidden="false" customHeight="false" outlineLevel="0" collapsed="false">
      <c r="A3528" s="0" t="s">
        <v>18330</v>
      </c>
      <c r="B3528" s="0" t="s">
        <v>7898</v>
      </c>
      <c r="C3528" s="0" t="s">
        <v>18331</v>
      </c>
      <c r="E3528" s="1" t="s">
        <v>18331</v>
      </c>
      <c r="G3528" s="5" t="s">
        <v>18331</v>
      </c>
      <c r="H3528" s="5"/>
      <c r="I3528" s="5"/>
      <c r="J3528" s="5"/>
      <c r="K3528" s="5"/>
      <c r="L3528" s="5"/>
      <c r="M3528" s="5"/>
      <c r="N3528" s="5"/>
      <c r="O3528" s="0" t="s">
        <v>18331</v>
      </c>
      <c r="P3528" s="0" t="s">
        <v>18332</v>
      </c>
      <c r="Q3528" s="0" t="s">
        <v>718</v>
      </c>
      <c r="R3528" s="0" t="s">
        <v>52</v>
      </c>
      <c r="S3528" s="0" t="n">
        <v>65.299</v>
      </c>
      <c r="T3528" s="0" t="n">
        <v>2041</v>
      </c>
      <c r="U3528" s="0" t="n">
        <v>2041</v>
      </c>
      <c r="V3528" s="0" t="n">
        <v>1031</v>
      </c>
      <c r="X3528" s="0" t="n">
        <v>982</v>
      </c>
      <c r="Y3528" s="0" t="s">
        <v>53</v>
      </c>
      <c r="Z3528" s="0" t="n">
        <v>2041</v>
      </c>
      <c r="AA3528" s="0" t="s">
        <v>54</v>
      </c>
      <c r="AB3528" s="0" t="s">
        <v>54</v>
      </c>
      <c r="AC3528" s="0" t="n">
        <v>105</v>
      </c>
      <c r="AD3528" s="0" t="s">
        <v>18333</v>
      </c>
      <c r="AG3528" s="6" t="n">
        <v>42551</v>
      </c>
      <c r="AH3528" s="0" t="n">
        <v>9.235</v>
      </c>
      <c r="AI3528" s="0" t="n">
        <v>10.253</v>
      </c>
      <c r="AJ3528" s="6" t="n">
        <v>42551</v>
      </c>
      <c r="AK3528" s="0" t="n">
        <v>105</v>
      </c>
      <c r="AL3528" s="6" t="n">
        <v>42551</v>
      </c>
      <c r="AM3528" s="0" t="n">
        <v>114.516</v>
      </c>
      <c r="AN3528" s="0" t="n">
        <v>127.136</v>
      </c>
      <c r="AO3528" s="0" t="n">
        <v>204.545</v>
      </c>
      <c r="AP3528" s="0" t="n">
        <v>228.548</v>
      </c>
      <c r="AQ3528" s="0" t="s">
        <v>831</v>
      </c>
      <c r="AR3528" s="0" t="s">
        <v>58</v>
      </c>
      <c r="AS3528" s="0" t="s">
        <v>53</v>
      </c>
      <c r="AT3528" s="0" t="n">
        <v>522</v>
      </c>
      <c r="AU3528" s="0" t="n">
        <v>529</v>
      </c>
      <c r="AV3528" s="0" t="s">
        <v>836</v>
      </c>
      <c r="AX3528" s="0" t="s">
        <v>836</v>
      </c>
      <c r="AY3528" s="0" t="s">
        <v>18334</v>
      </c>
    </row>
    <row r="3529" customFormat="false" ht="15" hidden="false" customHeight="false" outlineLevel="0" collapsed="false">
      <c r="A3529" s="0" t="s">
        <v>18335</v>
      </c>
      <c r="B3529" s="0" t="s">
        <v>7898</v>
      </c>
      <c r="C3529" s="0" t="s">
        <v>18336</v>
      </c>
      <c r="E3529" s="1" t="s">
        <v>18336</v>
      </c>
      <c r="G3529" s="5" t="s">
        <v>18336</v>
      </c>
      <c r="H3529" s="5"/>
      <c r="I3529" s="5"/>
      <c r="J3529" s="5"/>
      <c r="K3529" s="5"/>
      <c r="L3529" s="5"/>
      <c r="M3529" s="5"/>
      <c r="N3529" s="5"/>
      <c r="O3529" s="0" t="s">
        <v>18336</v>
      </c>
      <c r="P3529" s="0" t="s">
        <v>18337</v>
      </c>
      <c r="Q3529" s="0" t="s">
        <v>51</v>
      </c>
      <c r="R3529" s="0" t="s">
        <v>52</v>
      </c>
      <c r="S3529" s="0" t="n">
        <v>5.761</v>
      </c>
      <c r="T3529" s="0" t="n">
        <v>2041</v>
      </c>
      <c r="U3529" s="0" t="n">
        <v>2041</v>
      </c>
      <c r="V3529" s="0" t="n">
        <v>1039</v>
      </c>
      <c r="X3529" s="0" t="n">
        <v>267</v>
      </c>
      <c r="Y3529" s="0" t="s">
        <v>53</v>
      </c>
      <c r="Z3529" s="0" t="n">
        <v>2041</v>
      </c>
      <c r="AA3529" s="0" t="s">
        <v>54</v>
      </c>
      <c r="AB3529" s="0" t="s">
        <v>54</v>
      </c>
      <c r="AC3529" s="0" t="n">
        <v>8</v>
      </c>
      <c r="AD3529" s="0" t="s">
        <v>18338</v>
      </c>
      <c r="AG3529" s="6" t="n">
        <v>42551</v>
      </c>
      <c r="AH3529" s="0" t="n">
        <v>584</v>
      </c>
      <c r="AI3529" s="0" t="n">
        <v>648</v>
      </c>
      <c r="AJ3529" s="6" t="n">
        <v>42551</v>
      </c>
      <c r="AK3529" s="0" t="n">
        <v>8</v>
      </c>
      <c r="AL3529" s="6" t="n">
        <v>42551</v>
      </c>
      <c r="AM3529" s="0" t="n">
        <v>4.062</v>
      </c>
      <c r="AN3529" s="0" t="n">
        <v>4.51</v>
      </c>
      <c r="AO3529" s="0" t="n">
        <v>16.057</v>
      </c>
      <c r="AP3529" s="0" t="n">
        <v>17.942</v>
      </c>
      <c r="AQ3529" s="0" t="s">
        <v>831</v>
      </c>
      <c r="AR3529" s="0" t="s">
        <v>58</v>
      </c>
      <c r="AS3529" s="0" t="s">
        <v>53</v>
      </c>
      <c r="AT3529" s="0" t="n">
        <v>149</v>
      </c>
      <c r="AU3529" s="0" t="n">
        <v>155</v>
      </c>
      <c r="AV3529" s="0" t="s">
        <v>18339</v>
      </c>
      <c r="AX3529" s="0" t="s">
        <v>836</v>
      </c>
      <c r="AY3529" s="0" t="s">
        <v>18339</v>
      </c>
    </row>
    <row r="3530" customFormat="false" ht="15" hidden="false" customHeight="false" outlineLevel="0" collapsed="false">
      <c r="A3530" s="0" t="s">
        <v>18340</v>
      </c>
      <c r="B3530" s="0" t="s">
        <v>7898</v>
      </c>
      <c r="C3530" s="0" t="s">
        <v>18341</v>
      </c>
      <c r="E3530" s="1" t="s">
        <v>18341</v>
      </c>
      <c r="G3530" s="5" t="s">
        <v>18341</v>
      </c>
      <c r="H3530" s="5"/>
      <c r="I3530" s="5"/>
      <c r="J3530" s="5"/>
      <c r="K3530" s="5"/>
      <c r="L3530" s="5"/>
      <c r="M3530" s="5"/>
      <c r="N3530" s="5"/>
      <c r="O3530" s="0" t="s">
        <v>18341</v>
      </c>
      <c r="P3530" s="0" t="s">
        <v>18342</v>
      </c>
      <c r="Q3530" s="0" t="s">
        <v>51</v>
      </c>
      <c r="R3530" s="0" t="s">
        <v>52</v>
      </c>
      <c r="S3530" s="0" t="n">
        <v>121.546</v>
      </c>
      <c r="T3530" s="0" t="n">
        <v>4645</v>
      </c>
      <c r="U3530" s="0" t="n">
        <v>4645</v>
      </c>
      <c r="V3530" s="0" t="n">
        <v>3109</v>
      </c>
      <c r="W3530" s="0" t="s">
        <v>18343</v>
      </c>
      <c r="X3530" s="0" t="n">
        <v>907</v>
      </c>
      <c r="Y3530" s="0" t="s">
        <v>53</v>
      </c>
      <c r="Z3530" s="0" t="n">
        <v>4645</v>
      </c>
      <c r="AA3530" s="0" t="s">
        <v>54</v>
      </c>
      <c r="AB3530" s="0" t="s">
        <v>54</v>
      </c>
      <c r="AC3530" s="0" t="n">
        <v>37.3</v>
      </c>
      <c r="AD3530" s="0" t="s">
        <v>8246</v>
      </c>
      <c r="AG3530" s="6" t="n">
        <v>42551</v>
      </c>
      <c r="AH3530" s="0" t="n">
        <v>1.285</v>
      </c>
      <c r="AI3530" s="0" t="n">
        <v>1.427</v>
      </c>
      <c r="AJ3530" s="6" t="n">
        <v>42551</v>
      </c>
      <c r="AK3530" s="0" t="n">
        <v>37.3</v>
      </c>
      <c r="AL3530" s="6" t="n">
        <v>42551</v>
      </c>
      <c r="AM3530" s="0" t="n">
        <v>30.735</v>
      </c>
      <c r="AN3530" s="0" t="n">
        <v>34.122</v>
      </c>
      <c r="AO3530" s="0" t="n">
        <v>22.467</v>
      </c>
      <c r="AP3530" s="0" t="n">
        <v>25.103</v>
      </c>
      <c r="AQ3530" s="0" t="s">
        <v>831</v>
      </c>
      <c r="AR3530" s="0" t="s">
        <v>58</v>
      </c>
      <c r="AS3530" s="0" t="s">
        <v>53</v>
      </c>
      <c r="AT3530" s="0" t="n">
        <v>305</v>
      </c>
      <c r="AU3530" s="0" t="n">
        <v>309</v>
      </c>
      <c r="AX3530" s="0" t="s">
        <v>836</v>
      </c>
      <c r="AY3530" s="0" t="s">
        <v>18344</v>
      </c>
    </row>
    <row r="3531" customFormat="false" ht="15" hidden="false" customHeight="false" outlineLevel="0" collapsed="false">
      <c r="A3531" s="0" t="s">
        <v>18345</v>
      </c>
      <c r="B3531" s="0" t="s">
        <v>7898</v>
      </c>
      <c r="C3531" s="0" t="s">
        <v>18346</v>
      </c>
      <c r="E3531" s="1" t="s">
        <v>18346</v>
      </c>
      <c r="G3531" s="5" t="s">
        <v>18346</v>
      </c>
      <c r="H3531" s="5" t="s">
        <v>18347</v>
      </c>
      <c r="I3531" s="5"/>
      <c r="J3531" s="5"/>
      <c r="K3531" s="5"/>
      <c r="L3531" s="5"/>
      <c r="M3531" s="5"/>
      <c r="N3531" s="5"/>
      <c r="O3531" s="0" t="s">
        <v>18346</v>
      </c>
      <c r="P3531" s="0" t="s">
        <v>18348</v>
      </c>
      <c r="Q3531" s="0" t="s">
        <v>51</v>
      </c>
      <c r="R3531" s="0" t="s">
        <v>52</v>
      </c>
      <c r="S3531" s="0" t="n">
        <v>22</v>
      </c>
      <c r="T3531" s="0" t="n">
        <v>2120</v>
      </c>
      <c r="U3531" s="0" t="n">
        <v>2120</v>
      </c>
      <c r="V3531" s="0" t="n">
        <v>7211</v>
      </c>
      <c r="W3531" s="0" t="s">
        <v>18349</v>
      </c>
      <c r="X3531" s="0" t="n">
        <v>3</v>
      </c>
      <c r="Y3531" s="0" t="s">
        <v>53</v>
      </c>
      <c r="Z3531" s="0" t="n">
        <v>2120</v>
      </c>
      <c r="AA3531" s="0" t="s">
        <v>54</v>
      </c>
      <c r="AB3531" s="0" t="s">
        <v>54</v>
      </c>
      <c r="AC3531" s="0" t="n">
        <v>28</v>
      </c>
      <c r="AD3531" s="0" t="s">
        <v>8246</v>
      </c>
      <c r="AG3531" s="6" t="n">
        <v>42735</v>
      </c>
      <c r="AH3531" s="0" t="n">
        <v>-14</v>
      </c>
      <c r="AI3531" s="0" t="n">
        <v>-14</v>
      </c>
      <c r="AJ3531" s="6" t="n">
        <v>42735</v>
      </c>
      <c r="AK3531" s="0" t="n">
        <v>28</v>
      </c>
      <c r="AL3531" s="6" t="n">
        <v>42735</v>
      </c>
      <c r="AM3531" s="0" t="n">
        <v>12</v>
      </c>
      <c r="AN3531" s="0" t="n">
        <v>12</v>
      </c>
      <c r="AO3531" s="0" t="n">
        <v>77</v>
      </c>
      <c r="AP3531" s="0" t="n">
        <v>86</v>
      </c>
      <c r="AQ3531" s="0" t="s">
        <v>18253</v>
      </c>
      <c r="AR3531" s="0" t="s">
        <v>58</v>
      </c>
      <c r="AS3531" s="0" t="s">
        <v>53</v>
      </c>
      <c r="AT3531" s="0" t="n">
        <v>4</v>
      </c>
      <c r="AU3531" s="0" t="n">
        <v>3</v>
      </c>
      <c r="AV3531" s="0" t="s">
        <v>836</v>
      </c>
      <c r="AX3531" s="0" t="s">
        <v>836</v>
      </c>
    </row>
    <row r="3532" customFormat="false" ht="15" hidden="false" customHeight="false" outlineLevel="0" collapsed="false">
      <c r="A3532" s="0" t="s">
        <v>18350</v>
      </c>
      <c r="B3532" s="0" t="s">
        <v>7898</v>
      </c>
      <c r="C3532" s="0" t="s">
        <v>18351</v>
      </c>
      <c r="E3532" s="1" t="s">
        <v>18351</v>
      </c>
      <c r="G3532" s="5" t="s">
        <v>18351</v>
      </c>
      <c r="H3532" s="5"/>
      <c r="I3532" s="5"/>
      <c r="J3532" s="5"/>
      <c r="K3532" s="5"/>
      <c r="L3532" s="5"/>
      <c r="M3532" s="5"/>
      <c r="N3532" s="5"/>
      <c r="O3532" s="0" t="s">
        <v>18351</v>
      </c>
      <c r="P3532" s="0" t="s">
        <v>18352</v>
      </c>
      <c r="Q3532" s="0" t="s">
        <v>51</v>
      </c>
      <c r="R3532" s="0" t="s">
        <v>52</v>
      </c>
      <c r="S3532" s="0" t="n">
        <v>3.675</v>
      </c>
      <c r="T3532" s="0" t="n">
        <v>2016</v>
      </c>
      <c r="U3532" s="0" t="n">
        <v>2016</v>
      </c>
      <c r="V3532" s="0" t="n">
        <v>2211</v>
      </c>
      <c r="X3532" s="0" t="n">
        <v>335</v>
      </c>
      <c r="Y3532" s="0" t="s">
        <v>53</v>
      </c>
      <c r="Z3532" s="0" t="n">
        <v>2016</v>
      </c>
      <c r="AA3532" s="0" t="s">
        <v>54</v>
      </c>
      <c r="AB3532" s="0" t="s">
        <v>54</v>
      </c>
      <c r="AC3532" s="0" t="n">
        <v>12</v>
      </c>
      <c r="AD3532" s="0" t="s">
        <v>18353</v>
      </c>
      <c r="AG3532" s="6" t="n">
        <v>42735</v>
      </c>
      <c r="AH3532" s="0" t="n">
        <v>237</v>
      </c>
      <c r="AI3532" s="0" t="n">
        <v>250</v>
      </c>
      <c r="AJ3532" s="6" t="n">
        <v>42735</v>
      </c>
      <c r="AK3532" s="0" t="n">
        <v>12</v>
      </c>
      <c r="AL3532" s="6" t="n">
        <v>42735</v>
      </c>
      <c r="AM3532" s="0" t="n">
        <v>3.762</v>
      </c>
      <c r="AN3532" s="0" t="n">
        <v>3.966</v>
      </c>
      <c r="AO3532" s="0" t="n">
        <v>5.498</v>
      </c>
      <c r="AP3532" s="0" t="n">
        <v>6.143</v>
      </c>
      <c r="AQ3532" s="0" t="s">
        <v>831</v>
      </c>
      <c r="AR3532" s="0" t="s">
        <v>58</v>
      </c>
      <c r="AS3532" s="0" t="s">
        <v>53</v>
      </c>
      <c r="AT3532" s="0" t="n">
        <v>219</v>
      </c>
      <c r="AU3532" s="0" t="n">
        <v>219</v>
      </c>
      <c r="AX3532" s="0" t="s">
        <v>836</v>
      </c>
    </row>
    <row r="3533" customFormat="false" ht="15" hidden="false" customHeight="false" outlineLevel="0" collapsed="false">
      <c r="A3533" s="0" t="s">
        <v>18354</v>
      </c>
      <c r="B3533" s="0" t="s">
        <v>7898</v>
      </c>
      <c r="C3533" s="0" t="s">
        <v>18355</v>
      </c>
      <c r="E3533" s="1" t="s">
        <v>18355</v>
      </c>
      <c r="G3533" s="5" t="s">
        <v>18355</v>
      </c>
      <c r="H3533" s="5"/>
      <c r="I3533" s="5"/>
      <c r="J3533" s="5"/>
      <c r="K3533" s="5"/>
      <c r="L3533" s="5"/>
      <c r="M3533" s="5"/>
      <c r="N3533" s="5"/>
      <c r="O3533" s="0" t="s">
        <v>18355</v>
      </c>
      <c r="P3533" s="0" t="s">
        <v>18356</v>
      </c>
      <c r="Q3533" s="0" t="s">
        <v>51</v>
      </c>
      <c r="R3533" s="0" t="s">
        <v>52</v>
      </c>
      <c r="S3533" s="0" t="n">
        <v>2.836</v>
      </c>
      <c r="T3533" s="0" t="n">
        <v>2015</v>
      </c>
      <c r="U3533" s="0" t="n">
        <v>2015</v>
      </c>
      <c r="V3533" s="0" t="n">
        <v>161</v>
      </c>
      <c r="X3533" s="0" t="n">
        <v>106</v>
      </c>
      <c r="Y3533" s="0" t="s">
        <v>53</v>
      </c>
      <c r="Z3533" s="0" t="n">
        <v>2015</v>
      </c>
      <c r="AA3533" s="0" t="s">
        <v>54</v>
      </c>
      <c r="AB3533" s="0" t="s">
        <v>54</v>
      </c>
      <c r="AC3533" s="0" t="n">
        <v>5.1</v>
      </c>
      <c r="AD3533" s="0" t="s">
        <v>18357</v>
      </c>
      <c r="AG3533" s="6" t="n">
        <v>42643</v>
      </c>
      <c r="AH3533" s="0" t="n">
        <v>283</v>
      </c>
      <c r="AI3533" s="0" t="n">
        <v>315</v>
      </c>
      <c r="AJ3533" s="6" t="n">
        <v>42643</v>
      </c>
      <c r="AK3533" s="0" t="n">
        <v>5.1</v>
      </c>
      <c r="AL3533" s="6" t="n">
        <v>42643</v>
      </c>
      <c r="AM3533" s="0" t="n">
        <v>2.511</v>
      </c>
      <c r="AN3533" s="0" t="n">
        <v>2.803</v>
      </c>
      <c r="AO3533" s="0" t="n">
        <v>4.807</v>
      </c>
      <c r="AP3533" s="0" t="n">
        <v>5.372</v>
      </c>
      <c r="AQ3533" s="0" t="s">
        <v>831</v>
      </c>
      <c r="AR3533" s="0" t="s">
        <v>58</v>
      </c>
      <c r="AS3533" s="0" t="s">
        <v>53</v>
      </c>
      <c r="AT3533" s="0" t="n">
        <v>74</v>
      </c>
      <c r="AU3533" s="0" t="n">
        <v>73</v>
      </c>
      <c r="AX3533" s="0" t="s">
        <v>836</v>
      </c>
      <c r="AY3533" s="0" t="s">
        <v>18358</v>
      </c>
    </row>
    <row r="3534" customFormat="false" ht="15" hidden="false" customHeight="false" outlineLevel="0" collapsed="false">
      <c r="A3534" s="0" t="s">
        <v>18359</v>
      </c>
      <c r="B3534" s="0" t="s">
        <v>7898</v>
      </c>
      <c r="C3534" s="0" t="s">
        <v>18360</v>
      </c>
      <c r="E3534" s="1" t="s">
        <v>18360</v>
      </c>
      <c r="G3534" s="5" t="s">
        <v>18360</v>
      </c>
      <c r="H3534" s="5" t="s">
        <v>18361</v>
      </c>
      <c r="I3534" s="5"/>
      <c r="J3534" s="5"/>
      <c r="K3534" s="5"/>
      <c r="L3534" s="5"/>
      <c r="M3534" s="5"/>
      <c r="N3534" s="5"/>
      <c r="O3534" s="0" t="s">
        <v>18360</v>
      </c>
      <c r="P3534" s="0" t="s">
        <v>18362</v>
      </c>
      <c r="Q3534" s="0" t="s">
        <v>51</v>
      </c>
      <c r="R3534" s="0" t="s">
        <v>52</v>
      </c>
      <c r="S3534" s="0" t="n">
        <v>7.138</v>
      </c>
      <c r="T3534" s="0" t="n">
        <v>6311</v>
      </c>
      <c r="U3534" s="0" t="n">
        <v>6311</v>
      </c>
      <c r="V3534" s="0" t="n">
        <v>6209</v>
      </c>
      <c r="X3534" s="0" t="n">
        <v>718</v>
      </c>
      <c r="Y3534" s="0" t="s">
        <v>53</v>
      </c>
      <c r="Z3534" s="0" t="n">
        <v>6311</v>
      </c>
      <c r="AA3534" s="0" t="s">
        <v>54</v>
      </c>
      <c r="AB3534" s="0" t="s">
        <v>54</v>
      </c>
      <c r="AC3534" s="0" t="n">
        <v>17</v>
      </c>
      <c r="AD3534" s="0" t="s">
        <v>18363</v>
      </c>
      <c r="AG3534" s="6" t="n">
        <v>42735</v>
      </c>
      <c r="AH3534" s="0" t="n">
        <v>410</v>
      </c>
      <c r="AI3534" s="0" t="n">
        <v>432</v>
      </c>
      <c r="AJ3534" s="6" t="n">
        <v>42735</v>
      </c>
      <c r="AK3534" s="0" t="n">
        <v>17</v>
      </c>
      <c r="AL3534" s="6" t="n">
        <v>42735</v>
      </c>
      <c r="AM3534" s="0" t="n">
        <v>24.205</v>
      </c>
      <c r="AN3534" s="0" t="n">
        <v>25.514</v>
      </c>
      <c r="AO3534" s="0" t="n">
        <v>13.001</v>
      </c>
      <c r="AP3534" s="0" t="n">
        <v>14.526</v>
      </c>
      <c r="AQ3534" s="0" t="s">
        <v>831</v>
      </c>
      <c r="AR3534" s="0" t="s">
        <v>58</v>
      </c>
      <c r="AS3534" s="0" t="s">
        <v>53</v>
      </c>
      <c r="AT3534" s="0" t="n">
        <v>213</v>
      </c>
      <c r="AU3534" s="0" t="n">
        <v>214</v>
      </c>
      <c r="AX3534" s="0" t="s">
        <v>836</v>
      </c>
    </row>
    <row r="3535" customFormat="false" ht="15" hidden="false" customHeight="false" outlineLevel="0" collapsed="false">
      <c r="A3535" s="0" t="s">
        <v>18364</v>
      </c>
      <c r="B3535" s="0" t="s">
        <v>7898</v>
      </c>
      <c r="C3535" s="0" t="s">
        <v>18365</v>
      </c>
      <c r="E3535" s="1" t="s">
        <v>18365</v>
      </c>
      <c r="G3535" s="5" t="s">
        <v>18365</v>
      </c>
      <c r="H3535" s="5"/>
      <c r="I3535" s="5"/>
      <c r="J3535" s="5"/>
      <c r="K3535" s="5"/>
      <c r="L3535" s="5"/>
      <c r="M3535" s="5"/>
      <c r="N3535" s="5"/>
      <c r="O3535" s="0" t="s">
        <v>18365</v>
      </c>
      <c r="P3535" s="0" t="s">
        <v>18366</v>
      </c>
      <c r="Q3535" s="0" t="s">
        <v>51</v>
      </c>
      <c r="R3535" s="0" t="s">
        <v>52</v>
      </c>
      <c r="S3535" s="0" t="n">
        <v>2.914</v>
      </c>
      <c r="T3535" s="0" t="n">
        <v>6201</v>
      </c>
      <c r="U3535" s="0" t="n">
        <v>6201</v>
      </c>
      <c r="V3535" s="0" t="n">
        <v>6311</v>
      </c>
      <c r="X3535" s="0" t="n">
        <v>352</v>
      </c>
      <c r="Y3535" s="0" t="s">
        <v>53</v>
      </c>
      <c r="Z3535" s="0" t="n">
        <v>6201</v>
      </c>
      <c r="AA3535" s="0" t="s">
        <v>54</v>
      </c>
      <c r="AB3535" s="0" t="s">
        <v>54</v>
      </c>
      <c r="AC3535" s="0" t="n">
        <v>130</v>
      </c>
      <c r="AD3535" s="0" t="s">
        <v>18333</v>
      </c>
      <c r="AG3535" s="6" t="n">
        <v>42735</v>
      </c>
      <c r="AH3535" s="0" t="n">
        <v>136</v>
      </c>
      <c r="AI3535" s="0" t="n">
        <v>143</v>
      </c>
      <c r="AJ3535" s="6" t="n">
        <v>42735</v>
      </c>
      <c r="AK3535" s="0" t="n">
        <v>130</v>
      </c>
      <c r="AL3535" s="6" t="n">
        <v>42735</v>
      </c>
      <c r="AM3535" s="0" t="n">
        <v>2.25</v>
      </c>
      <c r="AN3535" s="0" t="n">
        <v>2.372</v>
      </c>
      <c r="AO3535" s="0" t="n">
        <v>2.045</v>
      </c>
      <c r="AP3535" s="0" t="n">
        <v>2.284</v>
      </c>
      <c r="AQ3535" s="0" t="s">
        <v>831</v>
      </c>
      <c r="AR3535" s="0" t="s">
        <v>58</v>
      </c>
      <c r="AS3535" s="0" t="s">
        <v>53</v>
      </c>
      <c r="AT3535" s="0" t="n">
        <v>174</v>
      </c>
      <c r="AU3535" s="0" t="n">
        <v>179</v>
      </c>
      <c r="AX3535" s="0" t="s">
        <v>836</v>
      </c>
      <c r="AY3535" s="0" t="s">
        <v>18367</v>
      </c>
    </row>
    <row r="3536" customFormat="false" ht="15" hidden="false" customHeight="false" outlineLevel="0" collapsed="false">
      <c r="A3536" s="0" t="s">
        <v>18368</v>
      </c>
      <c r="B3536" s="0" t="s">
        <v>7898</v>
      </c>
      <c r="C3536" s="0" t="s">
        <v>18369</v>
      </c>
      <c r="E3536" s="1" t="s">
        <v>18369</v>
      </c>
      <c r="G3536" s="5" t="s">
        <v>18369</v>
      </c>
      <c r="H3536" s="5"/>
      <c r="I3536" s="5"/>
      <c r="J3536" s="5"/>
      <c r="K3536" s="5"/>
      <c r="L3536" s="5"/>
      <c r="M3536" s="5"/>
      <c r="N3536" s="5"/>
      <c r="O3536" s="0" t="s">
        <v>18370</v>
      </c>
      <c r="P3536" s="0" t="s">
        <v>18371</v>
      </c>
      <c r="Q3536" s="0" t="s">
        <v>51</v>
      </c>
      <c r="R3536" s="0" t="s">
        <v>52</v>
      </c>
      <c r="S3536" s="0" t="n">
        <v>3</v>
      </c>
      <c r="T3536" s="0" t="n">
        <v>2920</v>
      </c>
      <c r="U3536" s="0" t="n">
        <v>2920</v>
      </c>
      <c r="V3536" s="0" t="n">
        <v>6420</v>
      </c>
      <c r="X3536" s="0" t="n">
        <v>250</v>
      </c>
      <c r="Y3536" s="0" t="s">
        <v>227</v>
      </c>
      <c r="Z3536" s="0" t="s">
        <v>120</v>
      </c>
      <c r="AA3536" s="0" t="s">
        <v>120</v>
      </c>
      <c r="AB3536" s="0" t="s">
        <v>18372</v>
      </c>
      <c r="AC3536" s="0" t="s">
        <v>120</v>
      </c>
      <c r="AD3536" s="0" t="s">
        <v>18117</v>
      </c>
      <c r="AE3536" s="0" t="s">
        <v>18373</v>
      </c>
      <c r="AF3536" s="0" t="s">
        <v>56</v>
      </c>
      <c r="AG3536" s="0" t="s">
        <v>56</v>
      </c>
      <c r="AI3536" s="0" t="n">
        <v>7.5</v>
      </c>
      <c r="AJ3536" s="0" t="n">
        <v>2017</v>
      </c>
      <c r="AK3536" s="0" t="s">
        <v>56</v>
      </c>
      <c r="AL3536" s="0" t="s">
        <v>56</v>
      </c>
      <c r="AM3536" s="0" t="n">
        <v>804</v>
      </c>
      <c r="AN3536" s="0" t="n">
        <v>899</v>
      </c>
      <c r="AO3536" s="0" t="s">
        <v>831</v>
      </c>
      <c r="AP3536" s="0" t="s">
        <v>58</v>
      </c>
      <c r="AQ3536" s="0" t="s">
        <v>227</v>
      </c>
      <c r="AR3536" s="0" t="n">
        <v>118</v>
      </c>
      <c r="AS3536" s="0" t="n">
        <v>53</v>
      </c>
      <c r="AT3536" s="0" t="s">
        <v>18374</v>
      </c>
      <c r="AV3536" s="0" t="s">
        <v>836</v>
      </c>
    </row>
    <row r="3537" customFormat="false" ht="15" hidden="false" customHeight="false" outlineLevel="0" collapsed="false">
      <c r="A3537" s="0" t="s">
        <v>18375</v>
      </c>
      <c r="B3537" s="0" t="s">
        <v>7898</v>
      </c>
      <c r="C3537" s="0" t="s">
        <v>18376</v>
      </c>
      <c r="E3537" s="1" t="s">
        <v>18376</v>
      </c>
      <c r="G3537" s="5" t="s">
        <v>18376</v>
      </c>
      <c r="H3537" s="5"/>
      <c r="I3537" s="5"/>
      <c r="J3537" s="5"/>
      <c r="K3537" s="5"/>
      <c r="L3537" s="5"/>
      <c r="M3537" s="5"/>
      <c r="N3537" s="5"/>
      <c r="O3537" s="0" t="s">
        <v>18377</v>
      </c>
      <c r="P3537" s="0" t="s">
        <v>18378</v>
      </c>
      <c r="Q3537" s="0" t="s">
        <v>51</v>
      </c>
      <c r="R3537" s="0" t="s">
        <v>52</v>
      </c>
      <c r="S3537" s="0" t="n">
        <v>5.631</v>
      </c>
      <c r="T3537" s="0" t="n">
        <v>1712</v>
      </c>
      <c r="U3537" s="0" t="n">
        <v>1712</v>
      </c>
      <c r="V3537" s="0" t="n">
        <v>130</v>
      </c>
      <c r="W3537" s="0" t="s">
        <v>18379</v>
      </c>
      <c r="X3537" s="0" t="n">
        <v>333</v>
      </c>
      <c r="Y3537" s="0" t="s">
        <v>67</v>
      </c>
      <c r="Z3537" s="0" t="n">
        <v>1721</v>
      </c>
      <c r="AA3537" s="0" t="s">
        <v>1178</v>
      </c>
      <c r="AB3537" s="0" t="s">
        <v>56</v>
      </c>
      <c r="AC3537" s="0" t="n">
        <v>39</v>
      </c>
      <c r="AD3537" s="0" t="s">
        <v>761</v>
      </c>
      <c r="AG3537" s="6" t="n">
        <v>42004</v>
      </c>
      <c r="AH3537" s="0" t="n">
        <v>217</v>
      </c>
      <c r="AI3537" s="0" t="n">
        <v>263</v>
      </c>
      <c r="AJ3537" s="6" t="n">
        <v>42004</v>
      </c>
      <c r="AK3537" s="0" t="n">
        <v>15</v>
      </c>
      <c r="AL3537" s="6" t="n">
        <v>42004</v>
      </c>
      <c r="AM3537" s="0" t="n">
        <v>7.713</v>
      </c>
      <c r="AN3537" s="0" t="n">
        <v>9.364</v>
      </c>
      <c r="AO3537" s="0" t="n">
        <v>7.244</v>
      </c>
      <c r="AP3537" s="0" t="n">
        <v>8.105</v>
      </c>
      <c r="AQ3537" s="0" t="s">
        <v>189</v>
      </c>
      <c r="AR3537" s="0" t="s">
        <v>189</v>
      </c>
      <c r="AS3537" s="0" t="s">
        <v>67</v>
      </c>
      <c r="AT3537" s="0" t="n">
        <v>436</v>
      </c>
      <c r="AU3537" s="0" t="n">
        <v>89</v>
      </c>
      <c r="AX3537" s="0" t="s">
        <v>836</v>
      </c>
    </row>
    <row r="3538" customFormat="false" ht="15" hidden="false" customHeight="false" outlineLevel="0" collapsed="false">
      <c r="A3538" s="0" t="s">
        <v>18380</v>
      </c>
      <c r="B3538" s="0" t="s">
        <v>7898</v>
      </c>
      <c r="C3538" s="0" t="s">
        <v>18381</v>
      </c>
      <c r="E3538" s="1" t="s">
        <v>18381</v>
      </c>
      <c r="G3538" s="5" t="s">
        <v>18381</v>
      </c>
      <c r="H3538" s="5" t="s">
        <v>18382</v>
      </c>
      <c r="I3538" s="5"/>
      <c r="J3538" s="5"/>
      <c r="K3538" s="5"/>
      <c r="L3538" s="5"/>
      <c r="M3538" s="5"/>
      <c r="N3538" s="5"/>
      <c r="O3538" s="0" t="s">
        <v>18381</v>
      </c>
      <c r="P3538" s="0" t="s">
        <v>18383</v>
      </c>
      <c r="Q3538" s="0" t="s">
        <v>51</v>
      </c>
      <c r="R3538" s="0" t="s">
        <v>52</v>
      </c>
      <c r="S3538" s="0" t="n">
        <v>533</v>
      </c>
      <c r="T3538" s="0" t="n">
        <v>2620</v>
      </c>
      <c r="U3538" s="0" t="n">
        <v>2620</v>
      </c>
      <c r="V3538" s="0" t="n">
        <v>2620</v>
      </c>
      <c r="W3538" s="0" t="s">
        <v>18384</v>
      </c>
      <c r="X3538" s="0" t="n">
        <v>59</v>
      </c>
      <c r="Y3538" s="0" t="s">
        <v>1154</v>
      </c>
      <c r="Z3538" s="0" t="n">
        <v>2620</v>
      </c>
      <c r="AA3538" s="0" t="s">
        <v>54</v>
      </c>
      <c r="AB3538" s="0" t="s">
        <v>54</v>
      </c>
      <c r="AC3538" s="0" t="n">
        <v>1.1</v>
      </c>
      <c r="AD3538" s="0" t="s">
        <v>15656</v>
      </c>
      <c r="AG3538" s="6" t="n">
        <v>42545</v>
      </c>
      <c r="AH3538" s="0" t="n">
        <v>-10</v>
      </c>
      <c r="AI3538" s="0" t="n">
        <v>-11</v>
      </c>
      <c r="AJ3538" s="6" t="n">
        <v>42545</v>
      </c>
      <c r="AK3538" s="0" t="n">
        <v>1.1</v>
      </c>
      <c r="AL3538" s="6" t="n">
        <v>42545</v>
      </c>
      <c r="AM3538" s="0" t="n">
        <v>321</v>
      </c>
      <c r="AN3538" s="0" t="n">
        <v>356</v>
      </c>
      <c r="AO3538" s="0" t="n">
        <v>259</v>
      </c>
      <c r="AP3538" s="0" t="n">
        <v>283</v>
      </c>
      <c r="AQ3538" s="0" t="s">
        <v>189</v>
      </c>
      <c r="AR3538" s="0" t="s">
        <v>189</v>
      </c>
      <c r="AS3538" s="0" t="s">
        <v>1154</v>
      </c>
      <c r="AT3538" s="0" t="n">
        <v>26</v>
      </c>
      <c r="AU3538" s="0" t="n">
        <v>25</v>
      </c>
      <c r="AV3538" s="0" t="s">
        <v>16105</v>
      </c>
      <c r="AW3538" s="0" t="s">
        <v>16105</v>
      </c>
      <c r="AX3538" s="0" t="s">
        <v>15697</v>
      </c>
      <c r="AY3538" s="0" t="s">
        <v>18385</v>
      </c>
    </row>
    <row r="3539" customFormat="false" ht="15" hidden="false" customHeight="false" outlineLevel="0" collapsed="false">
      <c r="A3539" s="0" t="s">
        <v>18386</v>
      </c>
      <c r="B3539" s="0" t="s">
        <v>7898</v>
      </c>
      <c r="C3539" s="0" t="s">
        <v>18387</v>
      </c>
      <c r="E3539" s="1" t="s">
        <v>18387</v>
      </c>
      <c r="G3539" s="5" t="s">
        <v>18387</v>
      </c>
      <c r="H3539" s="5"/>
      <c r="I3539" s="5"/>
      <c r="J3539" s="5"/>
      <c r="K3539" s="5"/>
      <c r="L3539" s="5"/>
      <c r="M3539" s="5"/>
      <c r="N3539" s="5"/>
      <c r="O3539" s="0" t="s">
        <v>18388</v>
      </c>
      <c r="P3539" s="0" t="s">
        <v>18389</v>
      </c>
      <c r="Q3539" s="0" t="s">
        <v>51</v>
      </c>
      <c r="R3539" s="0" t="s">
        <v>52</v>
      </c>
      <c r="S3539" s="0" t="n">
        <v>666</v>
      </c>
      <c r="T3539" s="0" t="n">
        <v>2630</v>
      </c>
      <c r="U3539" s="0" t="n">
        <v>2630</v>
      </c>
      <c r="V3539" s="0" t="n">
        <v>2630</v>
      </c>
      <c r="X3539" s="0" t="n">
        <v>5</v>
      </c>
      <c r="Y3539" s="0" t="s">
        <v>67</v>
      </c>
      <c r="Z3539" s="0" t="s">
        <v>120</v>
      </c>
      <c r="AA3539" s="0" t="s">
        <v>18390</v>
      </c>
      <c r="AB3539" s="0" t="s">
        <v>56</v>
      </c>
      <c r="AC3539" s="0" t="s">
        <v>120</v>
      </c>
      <c r="AD3539" s="0" t="s">
        <v>15876</v>
      </c>
      <c r="AG3539" s="6" t="n">
        <v>42551</v>
      </c>
      <c r="AH3539" s="0" t="n">
        <v>192</v>
      </c>
      <c r="AI3539" s="0" t="n">
        <v>214</v>
      </c>
      <c r="AJ3539" s="6" t="n">
        <v>42551</v>
      </c>
      <c r="AK3539" s="0" t="n">
        <v>537</v>
      </c>
      <c r="AL3539" s="6" t="n">
        <v>42551</v>
      </c>
      <c r="AM3539" s="0" t="n">
        <v>673</v>
      </c>
      <c r="AN3539" s="0" t="n">
        <v>747</v>
      </c>
      <c r="AO3539" s="0" t="n">
        <v>3.707</v>
      </c>
      <c r="AP3539" s="0" t="n">
        <v>4.142</v>
      </c>
      <c r="AQ3539" s="0" t="s">
        <v>674</v>
      </c>
      <c r="AR3539" s="0" t="s">
        <v>58</v>
      </c>
      <c r="AS3539" s="0" t="s">
        <v>67</v>
      </c>
      <c r="AT3539" s="0" t="n">
        <v>7</v>
      </c>
      <c r="AU3539" s="0" t="n">
        <v>5</v>
      </c>
      <c r="AX3539" s="0" t="s">
        <v>836</v>
      </c>
    </row>
    <row r="3540" customFormat="false" ht="15" hidden="false" customHeight="false" outlineLevel="0" collapsed="false">
      <c r="A3540" s="0" t="s">
        <v>18391</v>
      </c>
      <c r="B3540" s="0" t="s">
        <v>7898</v>
      </c>
      <c r="C3540" s="0" t="s">
        <v>18392</v>
      </c>
      <c r="E3540" s="1" t="s">
        <v>18392</v>
      </c>
      <c r="G3540" s="5" t="s">
        <v>18392</v>
      </c>
      <c r="H3540" s="5" t="s">
        <v>18393</v>
      </c>
      <c r="I3540" s="5"/>
      <c r="J3540" s="5"/>
      <c r="K3540" s="5"/>
      <c r="L3540" s="5"/>
      <c r="M3540" s="5"/>
      <c r="N3540" s="5"/>
      <c r="O3540" s="0" t="s">
        <v>18392</v>
      </c>
      <c r="P3540" s="0" t="s">
        <v>18394</v>
      </c>
      <c r="Q3540" s="0" t="s">
        <v>51</v>
      </c>
      <c r="R3540" s="0" t="s">
        <v>52</v>
      </c>
      <c r="S3540" s="0" t="n">
        <v>1</v>
      </c>
      <c r="T3540" s="0" t="n">
        <v>2120</v>
      </c>
      <c r="U3540" s="0" t="n">
        <v>2120</v>
      </c>
      <c r="X3540" s="0" t="n">
        <v>2</v>
      </c>
      <c r="Y3540" s="0" t="s">
        <v>53</v>
      </c>
      <c r="Z3540" s="0" t="n">
        <v>2120</v>
      </c>
      <c r="AA3540" s="0" t="s">
        <v>54</v>
      </c>
      <c r="AB3540" s="0" t="s">
        <v>54</v>
      </c>
      <c r="AC3540" s="0" t="n">
        <v>33</v>
      </c>
      <c r="AD3540" s="0" t="s">
        <v>15614</v>
      </c>
      <c r="AG3540" s="6" t="n">
        <v>42735</v>
      </c>
      <c r="AH3540" s="0" t="n">
        <v>-45</v>
      </c>
      <c r="AI3540" s="0" t="n">
        <v>-47</v>
      </c>
      <c r="AJ3540" s="6" t="n">
        <v>42735</v>
      </c>
      <c r="AK3540" s="0" t="n">
        <v>33</v>
      </c>
      <c r="AL3540" s="6" t="n">
        <v>42735</v>
      </c>
      <c r="AM3540" s="0" t="n">
        <v>103</v>
      </c>
      <c r="AN3540" s="0" t="n">
        <v>109</v>
      </c>
      <c r="AO3540" s="0" t="n">
        <v>227</v>
      </c>
      <c r="AP3540" s="0" t="n">
        <v>254</v>
      </c>
      <c r="AQ3540" s="0" t="s">
        <v>674</v>
      </c>
      <c r="AR3540" s="0" t="s">
        <v>58</v>
      </c>
      <c r="AS3540" s="0" t="s">
        <v>53</v>
      </c>
      <c r="AT3540" s="0" t="n">
        <v>2</v>
      </c>
      <c r="AU3540" s="0" t="n">
        <v>1</v>
      </c>
      <c r="AX3540" s="0" t="s">
        <v>836</v>
      </c>
    </row>
    <row r="3541" customFormat="false" ht="15" hidden="false" customHeight="false" outlineLevel="0" collapsed="false">
      <c r="A3541" s="0" t="s">
        <v>18395</v>
      </c>
      <c r="B3541" s="0" t="s">
        <v>7898</v>
      </c>
      <c r="C3541" s="0" t="s">
        <v>18396</v>
      </c>
      <c r="E3541" s="1" t="s">
        <v>18396</v>
      </c>
      <c r="G3541" s="5" t="s">
        <v>18396</v>
      </c>
      <c r="H3541" s="5"/>
      <c r="I3541" s="5"/>
      <c r="J3541" s="5"/>
      <c r="K3541" s="5"/>
      <c r="L3541" s="5"/>
      <c r="M3541" s="5"/>
      <c r="N3541" s="5"/>
      <c r="O3541" s="0" t="s">
        <v>18396</v>
      </c>
      <c r="P3541" s="0" t="s">
        <v>18397</v>
      </c>
      <c r="Q3541" s="0" t="s">
        <v>51</v>
      </c>
      <c r="R3541" s="0" t="s">
        <v>52</v>
      </c>
      <c r="S3541" s="0" t="n">
        <v>30</v>
      </c>
      <c r="T3541" s="0" t="n">
        <v>2120</v>
      </c>
      <c r="U3541" s="0" t="n">
        <v>2120</v>
      </c>
      <c r="V3541" s="0" t="n">
        <v>7211</v>
      </c>
      <c r="X3541" s="0" t="n">
        <v>373</v>
      </c>
      <c r="Y3541" s="0" t="s">
        <v>53</v>
      </c>
      <c r="Z3541" s="0" t="n">
        <v>2120</v>
      </c>
      <c r="AA3541" s="0" t="s">
        <v>54</v>
      </c>
      <c r="AB3541" s="0" t="s">
        <v>54</v>
      </c>
      <c r="AC3541" s="0" t="n">
        <v>37.5</v>
      </c>
      <c r="AD3541" s="0" t="s">
        <v>18398</v>
      </c>
      <c r="AE3541" s="0" t="s">
        <v>18399</v>
      </c>
      <c r="AF3541" s="0" t="s">
        <v>56</v>
      </c>
      <c r="AG3541" s="0" t="s">
        <v>56</v>
      </c>
      <c r="AI3541" s="0" t="n">
        <v>37.5</v>
      </c>
      <c r="AJ3541" s="0" t="n">
        <v>2017</v>
      </c>
      <c r="AK3541" s="0" t="s">
        <v>56</v>
      </c>
      <c r="AL3541" s="0" t="s">
        <v>56</v>
      </c>
      <c r="AM3541" s="0" t="n">
        <v>103.61</v>
      </c>
      <c r="AN3541" s="0" t="n">
        <v>115.769</v>
      </c>
      <c r="AO3541" s="0" t="s">
        <v>831</v>
      </c>
      <c r="AP3541" s="0" t="s">
        <v>58</v>
      </c>
      <c r="AQ3541" s="0" t="s">
        <v>53</v>
      </c>
      <c r="AR3541" s="0" t="n">
        <v>151</v>
      </c>
      <c r="AS3541" s="0" t="n">
        <v>161</v>
      </c>
      <c r="AT3541" s="0" t="s">
        <v>836</v>
      </c>
      <c r="AV3541" s="0" t="s">
        <v>836</v>
      </c>
    </row>
    <row r="3542" customFormat="false" ht="15" hidden="false" customHeight="false" outlineLevel="0" collapsed="false">
      <c r="A3542" s="0" t="s">
        <v>18400</v>
      </c>
      <c r="B3542" s="0" t="s">
        <v>7898</v>
      </c>
      <c r="C3542" s="0" t="s">
        <v>18401</v>
      </c>
      <c r="E3542" s="1" t="s">
        <v>18401</v>
      </c>
      <c r="G3542" s="5" t="s">
        <v>18401</v>
      </c>
      <c r="H3542" s="5"/>
      <c r="I3542" s="5"/>
      <c r="J3542" s="5"/>
      <c r="K3542" s="5"/>
      <c r="L3542" s="5"/>
      <c r="M3542" s="5"/>
      <c r="N3542" s="5"/>
      <c r="O3542" s="0" t="s">
        <v>18401</v>
      </c>
      <c r="P3542" s="0" t="s">
        <v>18402</v>
      </c>
      <c r="Q3542" s="0" t="s">
        <v>51</v>
      </c>
      <c r="R3542" s="0" t="s">
        <v>52</v>
      </c>
      <c r="S3542" s="0" t="n">
        <v>11.449</v>
      </c>
      <c r="T3542" s="0" t="n">
        <v>2120</v>
      </c>
      <c r="U3542" s="0" t="n">
        <v>2120</v>
      </c>
      <c r="V3542" s="0" t="n">
        <v>2120</v>
      </c>
      <c r="W3542" s="0" t="s">
        <v>18403</v>
      </c>
      <c r="X3542" s="0" t="n">
        <v>147</v>
      </c>
      <c r="Y3542" s="0" t="s">
        <v>53</v>
      </c>
      <c r="Z3542" s="0" t="n">
        <v>2120</v>
      </c>
      <c r="AA3542" s="0" t="s">
        <v>54</v>
      </c>
      <c r="AB3542" s="0" t="s">
        <v>54</v>
      </c>
      <c r="AC3542" s="0" t="n">
        <v>7.4</v>
      </c>
      <c r="AD3542" s="0" t="s">
        <v>6902</v>
      </c>
      <c r="AG3542" s="6" t="n">
        <v>42735</v>
      </c>
      <c r="AH3542" s="0" t="n">
        <v>3.513</v>
      </c>
      <c r="AI3542" s="0" t="n">
        <v>3.703</v>
      </c>
      <c r="AJ3542" s="6" t="n">
        <v>42735</v>
      </c>
      <c r="AK3542" s="0" t="n">
        <v>7.4</v>
      </c>
      <c r="AL3542" s="6" t="n">
        <v>42735</v>
      </c>
      <c r="AM3542" s="0" t="n">
        <v>21.703</v>
      </c>
      <c r="AN3542" s="0" t="n">
        <v>22.877</v>
      </c>
      <c r="AO3542" s="0" t="n">
        <v>53.119</v>
      </c>
      <c r="AP3542" s="0" t="n">
        <v>59.352</v>
      </c>
      <c r="AQ3542" s="0" t="s">
        <v>674</v>
      </c>
      <c r="AR3542" s="0" t="s">
        <v>58</v>
      </c>
      <c r="AS3542" s="0" t="s">
        <v>53</v>
      </c>
      <c r="AT3542" s="0" t="n">
        <v>72</v>
      </c>
      <c r="AU3542" s="0" t="n">
        <v>92</v>
      </c>
      <c r="AV3542" s="0" t="s">
        <v>836</v>
      </c>
      <c r="AX3542" s="0" t="s">
        <v>836</v>
      </c>
      <c r="AY3542" s="0" t="s">
        <v>18404</v>
      </c>
    </row>
    <row r="3543" customFormat="false" ht="15" hidden="false" customHeight="false" outlineLevel="0" collapsed="false">
      <c r="A3543" s="0" t="s">
        <v>18405</v>
      </c>
      <c r="B3543" s="0" t="s">
        <v>7898</v>
      </c>
      <c r="C3543" s="0" t="s">
        <v>18406</v>
      </c>
      <c r="E3543" s="1" t="s">
        <v>18406</v>
      </c>
      <c r="G3543" s="5" t="s">
        <v>18406</v>
      </c>
      <c r="H3543" s="5"/>
      <c r="I3543" s="5"/>
      <c r="J3543" s="5"/>
      <c r="K3543" s="5"/>
      <c r="L3543" s="5"/>
      <c r="M3543" s="5"/>
      <c r="N3543" s="5"/>
      <c r="O3543" s="0" t="s">
        <v>18406</v>
      </c>
      <c r="P3543" s="0" t="s">
        <v>18407</v>
      </c>
      <c r="Q3543" s="0" t="s">
        <v>51</v>
      </c>
      <c r="R3543" s="0" t="s">
        <v>52</v>
      </c>
      <c r="S3543" s="0" t="n">
        <v>1.559</v>
      </c>
      <c r="T3543" s="0" t="n">
        <v>2630</v>
      </c>
      <c r="U3543" s="0" t="n">
        <v>2630</v>
      </c>
      <c r="X3543" s="0" t="n">
        <v>51</v>
      </c>
      <c r="Y3543" s="0" t="s">
        <v>53</v>
      </c>
      <c r="Z3543" s="0" t="n">
        <v>2630</v>
      </c>
      <c r="AA3543" s="0" t="s">
        <v>54</v>
      </c>
      <c r="AB3543" s="0" t="s">
        <v>54</v>
      </c>
      <c r="AC3543" s="0" t="n">
        <v>4.3</v>
      </c>
      <c r="AD3543" s="0" t="s">
        <v>16971</v>
      </c>
      <c r="AG3543" s="6" t="n">
        <v>42825</v>
      </c>
      <c r="AH3543" s="0" t="n">
        <v>22</v>
      </c>
      <c r="AI3543" s="0" t="n">
        <v>24</v>
      </c>
      <c r="AJ3543" s="6" t="n">
        <v>42825</v>
      </c>
      <c r="AK3543" s="0" t="n">
        <v>4.3</v>
      </c>
      <c r="AL3543" s="6" t="n">
        <v>42825</v>
      </c>
      <c r="AM3543" s="0" t="n">
        <v>2.764</v>
      </c>
      <c r="AN3543" s="0" t="n">
        <v>2.955</v>
      </c>
      <c r="AO3543" s="0" t="n">
        <v>3.443</v>
      </c>
      <c r="AP3543" s="0" t="n">
        <v>3.847</v>
      </c>
      <c r="AQ3543" s="0" t="s">
        <v>674</v>
      </c>
      <c r="AR3543" s="0" t="s">
        <v>58</v>
      </c>
      <c r="AS3543" s="0" t="s">
        <v>53</v>
      </c>
      <c r="AT3543" s="0" t="n">
        <v>33</v>
      </c>
      <c r="AU3543" s="0" t="n">
        <v>33</v>
      </c>
      <c r="AX3543" s="0" t="s">
        <v>836</v>
      </c>
      <c r="AY3543" s="0" t="s">
        <v>18408</v>
      </c>
    </row>
    <row r="3544" customFormat="false" ht="15" hidden="false" customHeight="false" outlineLevel="0" collapsed="false">
      <c r="A3544" s="0" t="s">
        <v>18409</v>
      </c>
      <c r="B3544" s="0" t="s">
        <v>7898</v>
      </c>
      <c r="C3544" s="0" t="s">
        <v>18410</v>
      </c>
      <c r="E3544" s="1" t="s">
        <v>18410</v>
      </c>
      <c r="G3544" s="5" t="s">
        <v>18410</v>
      </c>
      <c r="H3544" s="5"/>
      <c r="I3544" s="5"/>
      <c r="J3544" s="5"/>
      <c r="K3544" s="5"/>
      <c r="L3544" s="5"/>
      <c r="M3544" s="5"/>
      <c r="N3544" s="5"/>
      <c r="O3544" s="0" t="s">
        <v>18410</v>
      </c>
      <c r="P3544" s="0" t="s">
        <v>18411</v>
      </c>
      <c r="Q3544" s="0" t="s">
        <v>51</v>
      </c>
      <c r="R3544" s="0" t="s">
        <v>52</v>
      </c>
      <c r="S3544" s="0" t="n">
        <v>651</v>
      </c>
      <c r="T3544" s="0" t="n">
        <v>2640</v>
      </c>
      <c r="U3544" s="0" t="n">
        <v>2640</v>
      </c>
      <c r="V3544" s="0" t="n">
        <v>2611</v>
      </c>
      <c r="X3544" s="0" t="n">
        <v>47</v>
      </c>
      <c r="Y3544" s="0" t="s">
        <v>53</v>
      </c>
      <c r="Z3544" s="0" t="n">
        <v>2640</v>
      </c>
      <c r="AA3544" s="0" t="s">
        <v>54</v>
      </c>
      <c r="AB3544" s="0" t="s">
        <v>54</v>
      </c>
      <c r="AC3544" s="0" t="n">
        <v>3.103</v>
      </c>
      <c r="AD3544" s="0" t="s">
        <v>18412</v>
      </c>
      <c r="AG3544" s="6" t="n">
        <v>42735</v>
      </c>
      <c r="AH3544" s="0" t="n">
        <v>19</v>
      </c>
      <c r="AI3544" s="0" t="n">
        <v>20</v>
      </c>
      <c r="AJ3544" s="6" t="n">
        <v>42735</v>
      </c>
      <c r="AK3544" s="0" t="n">
        <v>3.103</v>
      </c>
      <c r="AL3544" s="6" t="n">
        <v>42735</v>
      </c>
      <c r="AM3544" s="0" t="n">
        <v>494</v>
      </c>
      <c r="AN3544" s="0" t="n">
        <v>521</v>
      </c>
      <c r="AO3544" s="0" t="n">
        <v>870</v>
      </c>
      <c r="AP3544" s="0" t="n">
        <v>972</v>
      </c>
      <c r="AQ3544" s="0" t="s">
        <v>674</v>
      </c>
      <c r="AR3544" s="0" t="s">
        <v>58</v>
      </c>
      <c r="AS3544" s="0" t="s">
        <v>53</v>
      </c>
      <c r="AT3544" s="0" t="n">
        <v>31</v>
      </c>
      <c r="AU3544" s="0" t="n">
        <v>30</v>
      </c>
      <c r="AX3544" s="0" t="s">
        <v>836</v>
      </c>
      <c r="AY3544" s="0" t="s">
        <v>18413</v>
      </c>
    </row>
    <row r="3545" customFormat="false" ht="15" hidden="false" customHeight="false" outlineLevel="0" collapsed="false">
      <c r="A3545" s="0" t="s">
        <v>18414</v>
      </c>
      <c r="B3545" s="0" t="s">
        <v>7898</v>
      </c>
      <c r="C3545" s="0" t="s">
        <v>18415</v>
      </c>
      <c r="E3545" s="1" t="s">
        <v>18415</v>
      </c>
      <c r="G3545" s="5" t="s">
        <v>18415</v>
      </c>
      <c r="H3545" s="5"/>
      <c r="I3545" s="5"/>
      <c r="J3545" s="5"/>
      <c r="K3545" s="5"/>
      <c r="L3545" s="5"/>
      <c r="M3545" s="5"/>
      <c r="N3545" s="5"/>
      <c r="O3545" s="0" t="s">
        <v>18415</v>
      </c>
      <c r="P3545" s="0" t="s">
        <v>18416</v>
      </c>
      <c r="Q3545" s="0" t="s">
        <v>51</v>
      </c>
      <c r="R3545" s="0" t="s">
        <v>52</v>
      </c>
      <c r="S3545" s="0" t="n">
        <v>830</v>
      </c>
      <c r="T3545" s="0" t="n">
        <v>2651</v>
      </c>
      <c r="U3545" s="0" t="n">
        <v>2651</v>
      </c>
      <c r="V3545" s="0" t="n">
        <v>2611</v>
      </c>
      <c r="X3545" s="0" t="n">
        <v>135</v>
      </c>
      <c r="Y3545" s="0" t="s">
        <v>53</v>
      </c>
      <c r="Z3545" s="0" t="n">
        <v>2651</v>
      </c>
      <c r="AA3545" s="0" t="s">
        <v>54</v>
      </c>
      <c r="AB3545" s="0" t="s">
        <v>54</v>
      </c>
      <c r="AC3545" s="0" t="n">
        <v>5.847</v>
      </c>
      <c r="AD3545" s="0" t="s">
        <v>18417</v>
      </c>
      <c r="AG3545" s="6" t="n">
        <v>42551</v>
      </c>
      <c r="AH3545" s="0" t="n">
        <v>24</v>
      </c>
      <c r="AI3545" s="0" t="n">
        <v>26</v>
      </c>
      <c r="AJ3545" s="6" t="n">
        <v>42551</v>
      </c>
      <c r="AK3545" s="0" t="n">
        <v>5.847</v>
      </c>
      <c r="AL3545" s="6" t="n">
        <v>42551</v>
      </c>
      <c r="AM3545" s="0" t="n">
        <v>893</v>
      </c>
      <c r="AN3545" s="0" t="n">
        <v>992</v>
      </c>
      <c r="AO3545" s="0" t="n">
        <v>1.249</v>
      </c>
      <c r="AP3545" s="0" t="n">
        <v>1.396</v>
      </c>
      <c r="AQ3545" s="0" t="s">
        <v>674</v>
      </c>
      <c r="AR3545" s="0" t="s">
        <v>58</v>
      </c>
      <c r="AS3545" s="0" t="s">
        <v>53</v>
      </c>
      <c r="AT3545" s="0" t="n">
        <v>101</v>
      </c>
      <c r="AU3545" s="0" t="n">
        <v>102</v>
      </c>
      <c r="AV3545" s="0" t="s">
        <v>18417</v>
      </c>
      <c r="AW3545" s="0" t="s">
        <v>18417</v>
      </c>
      <c r="AX3545" s="0" t="s">
        <v>836</v>
      </c>
      <c r="AY3545" s="0" t="s">
        <v>18418</v>
      </c>
    </row>
    <row r="3546" customFormat="false" ht="15" hidden="false" customHeight="false" outlineLevel="0" collapsed="false">
      <c r="A3546" s="0" t="s">
        <v>18419</v>
      </c>
      <c r="B3546" s="0" t="s">
        <v>7898</v>
      </c>
      <c r="C3546" s="0" t="s">
        <v>18420</v>
      </c>
      <c r="E3546" s="1" t="s">
        <v>18420</v>
      </c>
      <c r="G3546" s="5" t="s">
        <v>18420</v>
      </c>
      <c r="H3546" s="5" t="s">
        <v>18421</v>
      </c>
      <c r="I3546" s="5" t="s">
        <v>18422</v>
      </c>
      <c r="J3546" s="5"/>
      <c r="K3546" s="5"/>
      <c r="L3546" s="5"/>
      <c r="M3546" s="5"/>
      <c r="N3546" s="5"/>
      <c r="O3546" s="0" t="s">
        <v>18423</v>
      </c>
      <c r="P3546" s="0" t="s">
        <v>18424</v>
      </c>
      <c r="Q3546" s="0" t="s">
        <v>51</v>
      </c>
      <c r="R3546" s="0" t="s">
        <v>52</v>
      </c>
      <c r="S3546" s="0" t="n">
        <v>995</v>
      </c>
      <c r="T3546" s="0" t="n">
        <v>6209</v>
      </c>
      <c r="U3546" s="0" t="n">
        <v>6209</v>
      </c>
      <c r="V3546" s="0" t="n">
        <v>5829</v>
      </c>
      <c r="W3546" s="0" t="s">
        <v>18425</v>
      </c>
      <c r="X3546" s="0" t="n">
        <v>169</v>
      </c>
      <c r="Y3546" s="0" t="s">
        <v>67</v>
      </c>
      <c r="Z3546" s="0" t="n">
        <v>6430</v>
      </c>
      <c r="AA3546" s="0" t="s">
        <v>54</v>
      </c>
      <c r="AB3546" s="0" t="s">
        <v>54</v>
      </c>
      <c r="AD3546" s="0" t="s">
        <v>16629</v>
      </c>
      <c r="AG3546" s="6" t="n">
        <v>41912</v>
      </c>
      <c r="AH3546" s="0" t="n">
        <v>-17</v>
      </c>
      <c r="AI3546" s="0" t="n">
        <v>-21</v>
      </c>
      <c r="AJ3546" s="6" t="n">
        <v>41912</v>
      </c>
      <c r="AK3546" s="0" t="s">
        <v>56</v>
      </c>
      <c r="AM3546" s="0" t="n">
        <v>1.816</v>
      </c>
      <c r="AN3546" s="0" t="n">
        <v>2.285</v>
      </c>
      <c r="AO3546" s="0" t="n">
        <v>540</v>
      </c>
      <c r="AP3546" s="0" t="n">
        <v>802</v>
      </c>
      <c r="AQ3546" s="0" t="s">
        <v>189</v>
      </c>
      <c r="AR3546" s="0" t="s">
        <v>189</v>
      </c>
      <c r="AS3546" s="0" t="s">
        <v>67</v>
      </c>
      <c r="AT3546" s="0" t="n">
        <v>99</v>
      </c>
      <c r="AU3546" s="0" t="n">
        <v>85</v>
      </c>
      <c r="AX3546" s="0" t="s">
        <v>836</v>
      </c>
      <c r="AY3546" s="0" t="s">
        <v>18426</v>
      </c>
    </row>
    <row r="3547" customFormat="false" ht="15" hidden="false" customHeight="false" outlineLevel="0" collapsed="false">
      <c r="A3547" s="0" t="s">
        <v>18427</v>
      </c>
      <c r="B3547" s="0" t="s">
        <v>7898</v>
      </c>
      <c r="C3547" s="0" t="s">
        <v>18428</v>
      </c>
      <c r="E3547" s="1" t="s">
        <v>18428</v>
      </c>
      <c r="G3547" s="5" t="s">
        <v>18428</v>
      </c>
      <c r="H3547" s="5"/>
      <c r="I3547" s="5"/>
      <c r="J3547" s="5"/>
      <c r="K3547" s="5"/>
      <c r="L3547" s="5"/>
      <c r="M3547" s="5"/>
      <c r="N3547" s="5"/>
      <c r="O3547" s="0" t="s">
        <v>18428</v>
      </c>
      <c r="P3547" s="0" t="s">
        <v>18429</v>
      </c>
      <c r="Q3547" s="0" t="s">
        <v>51</v>
      </c>
      <c r="R3547" s="0" t="s">
        <v>52</v>
      </c>
      <c r="S3547" s="0" t="n">
        <v>347</v>
      </c>
      <c r="T3547" s="0" t="n">
        <v>2120</v>
      </c>
      <c r="U3547" s="0" t="n">
        <v>2120</v>
      </c>
      <c r="V3547" s="0" t="n">
        <v>7211</v>
      </c>
      <c r="W3547" s="0" t="s">
        <v>18430</v>
      </c>
      <c r="X3547" s="0" t="n">
        <v>8</v>
      </c>
      <c r="Y3547" s="0" t="s">
        <v>53</v>
      </c>
      <c r="Z3547" s="0" t="n">
        <v>2120</v>
      </c>
      <c r="AA3547" s="0" t="s">
        <v>54</v>
      </c>
      <c r="AB3547" s="0" t="s">
        <v>54</v>
      </c>
      <c r="AC3547" s="0" t="n">
        <v>435</v>
      </c>
      <c r="AD3547" s="0" t="s">
        <v>16971</v>
      </c>
      <c r="AG3547" s="6" t="n">
        <v>42735</v>
      </c>
      <c r="AH3547" s="0" t="n">
        <v>-82</v>
      </c>
      <c r="AI3547" s="0" t="n">
        <v>-87</v>
      </c>
      <c r="AJ3547" s="6" t="n">
        <v>42735</v>
      </c>
      <c r="AK3547" s="0" t="n">
        <v>435</v>
      </c>
      <c r="AL3547" s="6" t="n">
        <v>42735</v>
      </c>
      <c r="AM3547" s="0" t="n">
        <v>866</v>
      </c>
      <c r="AN3547" s="0" t="n">
        <v>912</v>
      </c>
      <c r="AO3547" s="0" t="n">
        <v>6.158</v>
      </c>
      <c r="AP3547" s="0" t="n">
        <v>6.88</v>
      </c>
      <c r="AQ3547" s="0" t="s">
        <v>674</v>
      </c>
      <c r="AR3547" s="0" t="s">
        <v>58</v>
      </c>
      <c r="AS3547" s="0" t="s">
        <v>53</v>
      </c>
      <c r="AT3547" s="0" t="n">
        <v>8</v>
      </c>
      <c r="AU3547" s="0" t="n">
        <v>8</v>
      </c>
      <c r="AX3547" s="0" t="s">
        <v>836</v>
      </c>
    </row>
    <row r="3548" customFormat="false" ht="15" hidden="false" customHeight="false" outlineLevel="0" collapsed="false">
      <c r="A3548" s="0" t="s">
        <v>18431</v>
      </c>
      <c r="B3548" s="0" t="s">
        <v>7898</v>
      </c>
      <c r="C3548" s="0" t="s">
        <v>18432</v>
      </c>
      <c r="E3548" s="1" t="s">
        <v>18432</v>
      </c>
      <c r="G3548" s="5" t="s">
        <v>18432</v>
      </c>
      <c r="H3548" s="5"/>
      <c r="I3548" s="5"/>
      <c r="J3548" s="5"/>
      <c r="K3548" s="5"/>
      <c r="L3548" s="5"/>
      <c r="M3548" s="5"/>
      <c r="N3548" s="5"/>
      <c r="O3548" s="0" t="s">
        <v>18432</v>
      </c>
      <c r="P3548" s="0" t="s">
        <v>18433</v>
      </c>
      <c r="Q3548" s="0" t="s">
        <v>51</v>
      </c>
      <c r="R3548" s="0" t="s">
        <v>52</v>
      </c>
      <c r="S3548" s="0" t="n">
        <v>1</v>
      </c>
      <c r="T3548" s="0" t="n">
        <v>2120</v>
      </c>
      <c r="U3548" s="0" t="n">
        <v>2120</v>
      </c>
      <c r="V3548" s="0" t="n">
        <v>7211</v>
      </c>
      <c r="X3548" s="0" t="n">
        <v>5</v>
      </c>
      <c r="Y3548" s="0" t="s">
        <v>53</v>
      </c>
      <c r="Z3548" s="0" t="n">
        <v>2120</v>
      </c>
      <c r="AA3548" s="0" t="s">
        <v>54</v>
      </c>
      <c r="AB3548" s="0" t="s">
        <v>54</v>
      </c>
      <c r="AC3548" s="0" t="n">
        <v>105</v>
      </c>
      <c r="AD3548" s="0" t="s">
        <v>15957</v>
      </c>
      <c r="AG3548" s="6" t="n">
        <v>42735</v>
      </c>
      <c r="AH3548" s="0" t="n">
        <v>-74</v>
      </c>
      <c r="AI3548" s="0" t="n">
        <v>-78</v>
      </c>
      <c r="AJ3548" s="6" t="n">
        <v>42735</v>
      </c>
      <c r="AK3548" s="0" t="n">
        <v>105</v>
      </c>
      <c r="AL3548" s="6" t="n">
        <v>42735</v>
      </c>
      <c r="AM3548" s="0" t="n">
        <v>67</v>
      </c>
      <c r="AN3548" s="0" t="n">
        <v>71</v>
      </c>
      <c r="AO3548" s="0" t="n">
        <v>594</v>
      </c>
      <c r="AP3548" s="0" t="n">
        <v>664</v>
      </c>
      <c r="AQ3548" s="0" t="s">
        <v>674</v>
      </c>
      <c r="AR3548" s="0" t="s">
        <v>58</v>
      </c>
      <c r="AS3548" s="0" t="s">
        <v>53</v>
      </c>
      <c r="AT3548" s="0" t="n">
        <v>5</v>
      </c>
      <c r="AU3548" s="0" t="n">
        <v>4</v>
      </c>
      <c r="AV3548" s="0" t="s">
        <v>18434</v>
      </c>
      <c r="AX3548" s="0" t="s">
        <v>836</v>
      </c>
    </row>
    <row r="3549" customFormat="false" ht="15" hidden="false" customHeight="false" outlineLevel="0" collapsed="false">
      <c r="A3549" s="0" t="s">
        <v>18435</v>
      </c>
      <c r="B3549" s="0" t="s">
        <v>7898</v>
      </c>
      <c r="C3549" s="0" t="s">
        <v>18436</v>
      </c>
      <c r="E3549" s="1" t="s">
        <v>18436</v>
      </c>
      <c r="G3549" s="5" t="s">
        <v>18436</v>
      </c>
      <c r="H3549" s="5"/>
      <c r="I3549" s="5"/>
      <c r="J3549" s="5"/>
      <c r="K3549" s="5"/>
      <c r="L3549" s="5"/>
      <c r="M3549" s="5"/>
      <c r="N3549" s="5"/>
      <c r="O3549" s="0" t="s">
        <v>18436</v>
      </c>
      <c r="P3549" s="0" t="s">
        <v>18437</v>
      </c>
      <c r="Q3549" s="0" t="s">
        <v>51</v>
      </c>
      <c r="R3549" s="0" t="s">
        <v>52</v>
      </c>
      <c r="S3549" s="0" t="n">
        <v>695</v>
      </c>
      <c r="T3549" s="0" t="n">
        <v>2660</v>
      </c>
      <c r="U3549" s="0" t="n">
        <v>2660</v>
      </c>
      <c r="V3549" s="0" t="n">
        <v>3250</v>
      </c>
      <c r="X3549" s="0" t="n">
        <v>52</v>
      </c>
      <c r="Y3549" s="0" t="s">
        <v>53</v>
      </c>
      <c r="Z3549" s="0" t="n">
        <v>2660</v>
      </c>
      <c r="AA3549" s="0" t="s">
        <v>54</v>
      </c>
      <c r="AB3549" s="0" t="s">
        <v>54</v>
      </c>
      <c r="AC3549" s="0" t="n">
        <v>4.293</v>
      </c>
      <c r="AD3549" s="0" t="s">
        <v>17304</v>
      </c>
      <c r="AG3549" s="6" t="n">
        <v>42735</v>
      </c>
      <c r="AH3549" s="0" t="n">
        <v>285</v>
      </c>
      <c r="AI3549" s="0" t="n">
        <v>301</v>
      </c>
      <c r="AJ3549" s="6" t="n">
        <v>42735</v>
      </c>
      <c r="AK3549" s="0" t="n">
        <v>4.293</v>
      </c>
      <c r="AL3549" s="6" t="n">
        <v>42735</v>
      </c>
      <c r="AM3549" s="0" t="n">
        <v>778</v>
      </c>
      <c r="AN3549" s="0" t="n">
        <v>821</v>
      </c>
      <c r="AO3549" s="0" t="n">
        <v>4.306</v>
      </c>
      <c r="AP3549" s="0" t="n">
        <v>4.812</v>
      </c>
      <c r="AQ3549" s="0" t="s">
        <v>674</v>
      </c>
      <c r="AR3549" s="0" t="s">
        <v>58</v>
      </c>
      <c r="AS3549" s="0" t="s">
        <v>53</v>
      </c>
      <c r="AT3549" s="0" t="n">
        <v>30</v>
      </c>
      <c r="AU3549" s="0" t="n">
        <v>29</v>
      </c>
      <c r="AV3549" s="0" t="s">
        <v>17304</v>
      </c>
      <c r="AX3549" s="0" t="s">
        <v>836</v>
      </c>
    </row>
    <row r="3550" customFormat="false" ht="15" hidden="false" customHeight="false" outlineLevel="0" collapsed="false">
      <c r="A3550" s="0" t="s">
        <v>18438</v>
      </c>
      <c r="B3550" s="0" t="s">
        <v>7898</v>
      </c>
      <c r="C3550" s="0" t="s">
        <v>18439</v>
      </c>
      <c r="E3550" s="1" t="s">
        <v>18439</v>
      </c>
      <c r="G3550" s="5" t="s">
        <v>18439</v>
      </c>
      <c r="H3550" s="5"/>
      <c r="I3550" s="5"/>
      <c r="J3550" s="5"/>
      <c r="K3550" s="5"/>
      <c r="L3550" s="5"/>
      <c r="M3550" s="5"/>
      <c r="N3550" s="5"/>
      <c r="O3550" s="0" t="s">
        <v>18439</v>
      </c>
      <c r="P3550" s="0" t="s">
        <v>18440</v>
      </c>
      <c r="Q3550" s="0" t="s">
        <v>51</v>
      </c>
      <c r="R3550" s="0" t="s">
        <v>52</v>
      </c>
      <c r="S3550" s="0" t="n">
        <v>15</v>
      </c>
      <c r="T3550" s="0" t="n">
        <v>2120</v>
      </c>
      <c r="U3550" s="0" t="n">
        <v>2120</v>
      </c>
      <c r="V3550" s="0" t="n">
        <v>8690</v>
      </c>
      <c r="X3550" s="0" t="n">
        <v>7</v>
      </c>
      <c r="Y3550" s="0" t="s">
        <v>53</v>
      </c>
      <c r="Z3550" s="0" t="n">
        <v>2120</v>
      </c>
      <c r="AA3550" s="0" t="s">
        <v>54</v>
      </c>
      <c r="AB3550" s="0" t="s">
        <v>54</v>
      </c>
      <c r="AC3550" s="0" t="n">
        <v>196</v>
      </c>
      <c r="AD3550" s="0" t="s">
        <v>15957</v>
      </c>
      <c r="AG3550" s="6" t="n">
        <v>42735</v>
      </c>
      <c r="AH3550" s="0" t="n">
        <v>-134</v>
      </c>
      <c r="AI3550" s="0" t="n">
        <v>-141</v>
      </c>
      <c r="AJ3550" s="6" t="n">
        <v>42735</v>
      </c>
      <c r="AK3550" s="0" t="n">
        <v>196</v>
      </c>
      <c r="AL3550" s="6" t="n">
        <v>42735</v>
      </c>
      <c r="AM3550" s="0" t="n">
        <v>346</v>
      </c>
      <c r="AN3550" s="0" t="n">
        <v>365</v>
      </c>
      <c r="AO3550" s="0" t="n">
        <v>3.729</v>
      </c>
      <c r="AP3550" s="0" t="n">
        <v>4.167</v>
      </c>
      <c r="AQ3550" s="0" t="s">
        <v>674</v>
      </c>
      <c r="AR3550" s="0" t="s">
        <v>58</v>
      </c>
      <c r="AS3550" s="0" t="s">
        <v>53</v>
      </c>
      <c r="AT3550" s="0" t="n">
        <v>5</v>
      </c>
      <c r="AU3550" s="0" t="n">
        <v>4</v>
      </c>
      <c r="AV3550" s="0" t="s">
        <v>836</v>
      </c>
      <c r="AX3550" s="0" t="s">
        <v>836</v>
      </c>
    </row>
    <row r="3551" customFormat="false" ht="15" hidden="false" customHeight="false" outlineLevel="0" collapsed="false">
      <c r="A3551" s="0" t="s">
        <v>18441</v>
      </c>
      <c r="B3551" s="0" t="s">
        <v>7898</v>
      </c>
      <c r="C3551" s="0" t="s">
        <v>18442</v>
      </c>
      <c r="E3551" s="1" t="s">
        <v>18442</v>
      </c>
      <c r="G3551" s="5" t="s">
        <v>18442</v>
      </c>
      <c r="H3551" s="5"/>
      <c r="I3551" s="5"/>
      <c r="J3551" s="5"/>
      <c r="K3551" s="5"/>
      <c r="L3551" s="5"/>
      <c r="M3551" s="5"/>
      <c r="N3551" s="5"/>
      <c r="O3551" s="0" t="s">
        <v>18442</v>
      </c>
      <c r="P3551" s="0" t="s">
        <v>18443</v>
      </c>
      <c r="Q3551" s="0" t="s">
        <v>51</v>
      </c>
      <c r="R3551" s="0" t="s">
        <v>52</v>
      </c>
      <c r="S3551" s="0" t="n">
        <v>19</v>
      </c>
      <c r="T3551" s="0" t="n">
        <v>2120</v>
      </c>
      <c r="U3551" s="0" t="n">
        <v>2120</v>
      </c>
      <c r="V3551" s="0" t="n">
        <v>4645</v>
      </c>
      <c r="W3551" s="0" t="s">
        <v>18444</v>
      </c>
      <c r="X3551" s="0" t="n">
        <v>5</v>
      </c>
      <c r="Y3551" s="0" t="s">
        <v>53</v>
      </c>
      <c r="Z3551" s="0" t="n">
        <v>2120</v>
      </c>
      <c r="AA3551" s="0" t="s">
        <v>54</v>
      </c>
      <c r="AB3551" s="0" t="s">
        <v>54</v>
      </c>
      <c r="AC3551" s="0" t="n">
        <v>23</v>
      </c>
      <c r="AD3551" s="0" t="s">
        <v>6902</v>
      </c>
      <c r="AG3551" s="6" t="n">
        <v>42735</v>
      </c>
      <c r="AH3551" s="0" t="n">
        <v>-29</v>
      </c>
      <c r="AI3551" s="0" t="n">
        <v>-30</v>
      </c>
      <c r="AJ3551" s="6" t="n">
        <v>42735</v>
      </c>
      <c r="AK3551" s="0" t="n">
        <v>23</v>
      </c>
      <c r="AL3551" s="6" t="n">
        <v>42735</v>
      </c>
      <c r="AM3551" s="0" t="n">
        <v>119</v>
      </c>
      <c r="AN3551" s="0" t="n">
        <v>126</v>
      </c>
      <c r="AO3551" s="0" t="n">
        <v>82</v>
      </c>
      <c r="AP3551" s="0" t="n">
        <v>91</v>
      </c>
      <c r="AQ3551" s="0" t="s">
        <v>674</v>
      </c>
      <c r="AR3551" s="0" t="s">
        <v>58</v>
      </c>
      <c r="AS3551" s="0" t="s">
        <v>53</v>
      </c>
      <c r="AT3551" s="0" t="n">
        <v>5</v>
      </c>
      <c r="AU3551" s="0" t="n">
        <v>4</v>
      </c>
      <c r="AX3551" s="0" t="s">
        <v>836</v>
      </c>
      <c r="AY3551" s="0" t="s">
        <v>145</v>
      </c>
    </row>
    <row r="3552" customFormat="false" ht="15" hidden="false" customHeight="false" outlineLevel="0" collapsed="false">
      <c r="A3552" s="0" t="s">
        <v>18445</v>
      </c>
      <c r="B3552" s="0" t="s">
        <v>7898</v>
      </c>
      <c r="C3552" s="0" t="s">
        <v>18446</v>
      </c>
      <c r="E3552" s="1" t="s">
        <v>18446</v>
      </c>
      <c r="G3552" s="5" t="s">
        <v>18446</v>
      </c>
      <c r="H3552" s="5" t="s">
        <v>18447</v>
      </c>
      <c r="I3552" s="5"/>
      <c r="J3552" s="5"/>
      <c r="K3552" s="5"/>
      <c r="L3552" s="5"/>
      <c r="M3552" s="5"/>
      <c r="N3552" s="5"/>
      <c r="O3552" s="0" t="s">
        <v>18446</v>
      </c>
      <c r="P3552" s="0" t="s">
        <v>18448</v>
      </c>
      <c r="Q3552" s="0" t="s">
        <v>51</v>
      </c>
      <c r="R3552" s="0" t="s">
        <v>52</v>
      </c>
      <c r="S3552" s="0" t="n">
        <v>255</v>
      </c>
      <c r="T3552" s="0" t="n">
        <v>2120</v>
      </c>
      <c r="U3552" s="0" t="n">
        <v>2120</v>
      </c>
      <c r="X3552" s="0" t="n">
        <v>10</v>
      </c>
      <c r="Y3552" s="0" t="s">
        <v>53</v>
      </c>
      <c r="Z3552" s="0" t="n">
        <v>2120</v>
      </c>
      <c r="AA3552" s="0" t="s">
        <v>54</v>
      </c>
      <c r="AB3552" s="0" t="s">
        <v>54</v>
      </c>
      <c r="AC3552" s="0" t="n">
        <v>1.541</v>
      </c>
      <c r="AD3552" s="0" t="s">
        <v>18449</v>
      </c>
      <c r="AG3552" s="6" t="n">
        <v>42735</v>
      </c>
      <c r="AH3552" s="0" t="n">
        <v>10</v>
      </c>
      <c r="AI3552" s="0" t="n">
        <v>11</v>
      </c>
      <c r="AJ3552" s="6" t="n">
        <v>42735</v>
      </c>
      <c r="AK3552" s="0" t="n">
        <v>1.541</v>
      </c>
      <c r="AL3552" s="6" t="n">
        <v>42735</v>
      </c>
      <c r="AM3552" s="0" t="n">
        <v>406</v>
      </c>
      <c r="AN3552" s="0" t="n">
        <v>428</v>
      </c>
      <c r="AO3552" s="0" t="n">
        <v>726</v>
      </c>
      <c r="AP3552" s="0" t="n">
        <v>811</v>
      </c>
      <c r="AQ3552" s="0" t="s">
        <v>674</v>
      </c>
      <c r="AR3552" s="0" t="s">
        <v>58</v>
      </c>
      <c r="AS3552" s="0" t="s">
        <v>53</v>
      </c>
      <c r="AT3552" s="0" t="n">
        <v>9</v>
      </c>
      <c r="AU3552" s="0" t="n">
        <v>9</v>
      </c>
      <c r="AX3552" s="0" t="s">
        <v>836</v>
      </c>
    </row>
    <row r="3553" customFormat="false" ht="15" hidden="false" customHeight="false" outlineLevel="0" collapsed="false">
      <c r="A3553" s="0" t="s">
        <v>18450</v>
      </c>
      <c r="B3553" s="0" t="s">
        <v>7898</v>
      </c>
      <c r="C3553" s="0" t="s">
        <v>18451</v>
      </c>
      <c r="E3553" s="1" t="s">
        <v>18451</v>
      </c>
      <c r="G3553" s="5" t="s">
        <v>18451</v>
      </c>
      <c r="H3553" s="5"/>
      <c r="I3553" s="5"/>
      <c r="J3553" s="5"/>
      <c r="K3553" s="5"/>
      <c r="L3553" s="5"/>
      <c r="M3553" s="5"/>
      <c r="N3553" s="5"/>
      <c r="O3553" s="0" t="s">
        <v>18451</v>
      </c>
      <c r="P3553" s="0" t="s">
        <v>18452</v>
      </c>
      <c r="Q3553" s="0" t="s">
        <v>51</v>
      </c>
      <c r="R3553" s="0" t="s">
        <v>52</v>
      </c>
      <c r="S3553" s="0" t="n">
        <v>11</v>
      </c>
      <c r="T3553" s="0" t="n">
        <v>2120</v>
      </c>
      <c r="U3553" s="0" t="n">
        <v>2120</v>
      </c>
      <c r="V3553" s="0" t="n">
        <v>2120</v>
      </c>
      <c r="X3553" s="0" t="n">
        <v>1</v>
      </c>
      <c r="Y3553" s="0" t="s">
        <v>53</v>
      </c>
      <c r="Z3553" s="0" t="n">
        <v>2120</v>
      </c>
      <c r="AA3553" s="0" t="s">
        <v>54</v>
      </c>
      <c r="AB3553" s="0" t="s">
        <v>54</v>
      </c>
      <c r="AC3553" s="0" t="n">
        <v>251</v>
      </c>
      <c r="AD3553" s="0" t="s">
        <v>18453</v>
      </c>
      <c r="AG3553" s="6" t="n">
        <v>42735</v>
      </c>
      <c r="AH3553" s="0" t="n">
        <v>-107</v>
      </c>
      <c r="AI3553" s="0" t="n">
        <v>-112</v>
      </c>
      <c r="AJ3553" s="6" t="n">
        <v>42735</v>
      </c>
      <c r="AK3553" s="0" t="n">
        <v>251</v>
      </c>
      <c r="AL3553" s="6" t="n">
        <v>42735</v>
      </c>
      <c r="AM3553" s="0" t="n">
        <v>104</v>
      </c>
      <c r="AN3553" s="0" t="n">
        <v>110</v>
      </c>
      <c r="AO3553" s="0" t="n">
        <v>452</v>
      </c>
      <c r="AP3553" s="0" t="n">
        <v>505</v>
      </c>
      <c r="AQ3553" s="0" t="s">
        <v>674</v>
      </c>
      <c r="AR3553" s="0" t="s">
        <v>58</v>
      </c>
      <c r="AS3553" s="0" t="s">
        <v>53</v>
      </c>
      <c r="AT3553" s="0" t="n">
        <v>2</v>
      </c>
      <c r="AU3553" s="0" t="n">
        <v>1</v>
      </c>
      <c r="AX3553" s="0" t="s">
        <v>836</v>
      </c>
    </row>
    <row r="3554" customFormat="false" ht="15" hidden="false" customHeight="false" outlineLevel="0" collapsed="false">
      <c r="A3554" s="0" t="s">
        <v>18454</v>
      </c>
      <c r="B3554" s="0" t="s">
        <v>7898</v>
      </c>
      <c r="C3554" s="0" t="s">
        <v>18455</v>
      </c>
      <c r="E3554" s="1" t="s">
        <v>18455</v>
      </c>
      <c r="G3554" s="5" t="s">
        <v>18455</v>
      </c>
      <c r="H3554" s="5"/>
      <c r="I3554" s="5"/>
      <c r="J3554" s="5"/>
      <c r="K3554" s="5"/>
      <c r="L3554" s="5"/>
      <c r="M3554" s="5"/>
      <c r="N3554" s="5"/>
      <c r="O3554" s="0" t="s">
        <v>18455</v>
      </c>
      <c r="P3554" s="0" t="s">
        <v>18456</v>
      </c>
      <c r="Q3554" s="0" t="s">
        <v>51</v>
      </c>
      <c r="R3554" s="0" t="s">
        <v>52</v>
      </c>
      <c r="S3554" s="0" t="n">
        <v>962</v>
      </c>
      <c r="T3554" s="0" t="n">
        <v>3250</v>
      </c>
      <c r="U3554" s="0" t="n">
        <v>3250</v>
      </c>
      <c r="V3554" s="0" t="n">
        <v>3250</v>
      </c>
      <c r="X3554" s="0" t="n">
        <v>12</v>
      </c>
      <c r="Y3554" s="0" t="s">
        <v>53</v>
      </c>
      <c r="Z3554" s="0" t="n">
        <v>3250</v>
      </c>
      <c r="AA3554" s="0" t="s">
        <v>54</v>
      </c>
      <c r="AB3554" s="0" t="s">
        <v>54</v>
      </c>
      <c r="AC3554" s="0" t="n">
        <v>2.2</v>
      </c>
      <c r="AD3554" s="0" t="s">
        <v>15957</v>
      </c>
      <c r="AG3554" s="6" t="n">
        <v>42735</v>
      </c>
      <c r="AH3554" s="0" t="n">
        <v>35</v>
      </c>
      <c r="AI3554" s="0" t="n">
        <v>37</v>
      </c>
      <c r="AJ3554" s="6" t="n">
        <v>42735</v>
      </c>
      <c r="AK3554" s="0" t="n">
        <v>2.2</v>
      </c>
      <c r="AL3554" s="6" t="n">
        <v>42735</v>
      </c>
      <c r="AM3554" s="0" t="n">
        <v>1.49</v>
      </c>
      <c r="AN3554" s="0" t="n">
        <v>1.571</v>
      </c>
      <c r="AO3554" s="0" t="n">
        <v>3.477</v>
      </c>
      <c r="AP3554" s="0" t="n">
        <v>3.885</v>
      </c>
      <c r="AQ3554" s="0" t="s">
        <v>674</v>
      </c>
      <c r="AR3554" s="0" t="s">
        <v>58</v>
      </c>
      <c r="AS3554" s="0" t="s">
        <v>53</v>
      </c>
      <c r="AT3554" s="0" t="n">
        <v>8</v>
      </c>
      <c r="AU3554" s="0" t="n">
        <v>9</v>
      </c>
      <c r="AV3554" s="0" t="s">
        <v>1071</v>
      </c>
      <c r="AW3554" s="0" t="s">
        <v>1071</v>
      </c>
      <c r="AX3554" s="0" t="s">
        <v>836</v>
      </c>
    </row>
    <row r="3555" customFormat="false" ht="15" hidden="false" customHeight="false" outlineLevel="0" collapsed="false">
      <c r="A3555" s="0" t="s">
        <v>18457</v>
      </c>
      <c r="B3555" s="0" t="s">
        <v>7898</v>
      </c>
      <c r="C3555" s="0" t="s">
        <v>18458</v>
      </c>
      <c r="E3555" s="1" t="s">
        <v>18458</v>
      </c>
      <c r="G3555" s="5" t="s">
        <v>18458</v>
      </c>
      <c r="H3555" s="5"/>
      <c r="I3555" s="5"/>
      <c r="J3555" s="5"/>
      <c r="K3555" s="5"/>
      <c r="L3555" s="5"/>
      <c r="M3555" s="5"/>
      <c r="N3555" s="5"/>
      <c r="O3555" s="0" t="s">
        <v>18458</v>
      </c>
      <c r="P3555" s="0" t="s">
        <v>18459</v>
      </c>
      <c r="Q3555" s="0" t="s">
        <v>51</v>
      </c>
      <c r="R3555" s="0" t="s">
        <v>52</v>
      </c>
      <c r="S3555" s="0" t="n">
        <v>2.398</v>
      </c>
      <c r="T3555" s="0" t="n">
        <v>2651</v>
      </c>
      <c r="U3555" s="0" t="n">
        <v>2651</v>
      </c>
      <c r="V3555" s="0" t="n">
        <v>7211</v>
      </c>
      <c r="X3555" s="0" t="n">
        <v>86</v>
      </c>
      <c r="Y3555" s="0" t="s">
        <v>53</v>
      </c>
      <c r="Z3555" s="0" t="n">
        <v>2651</v>
      </c>
      <c r="AA3555" s="0" t="s">
        <v>54</v>
      </c>
      <c r="AB3555" s="0" t="s">
        <v>54</v>
      </c>
      <c r="AC3555" s="0" t="n">
        <v>5.5</v>
      </c>
      <c r="AD3555" s="0" t="s">
        <v>15957</v>
      </c>
      <c r="AG3555" s="6" t="n">
        <v>42736</v>
      </c>
      <c r="AH3555" s="0" t="n">
        <v>439</v>
      </c>
      <c r="AI3555" s="0" t="n">
        <v>463</v>
      </c>
      <c r="AJ3555" s="6" t="n">
        <v>42736</v>
      </c>
      <c r="AK3555" s="0" t="n">
        <v>5.5</v>
      </c>
      <c r="AL3555" s="6" t="n">
        <v>42736</v>
      </c>
      <c r="AM3555" s="0" t="n">
        <v>4.061</v>
      </c>
      <c r="AN3555" s="0" t="n">
        <v>4.281</v>
      </c>
      <c r="AO3555" s="0" t="n">
        <v>23.636</v>
      </c>
      <c r="AP3555" s="0" t="n">
        <v>26.41</v>
      </c>
      <c r="AQ3555" s="0" t="s">
        <v>674</v>
      </c>
      <c r="AR3555" s="0" t="s">
        <v>58</v>
      </c>
      <c r="AS3555" s="0" t="s">
        <v>53</v>
      </c>
      <c r="AT3555" s="0" t="n">
        <v>33</v>
      </c>
      <c r="AU3555" s="0" t="n">
        <v>43</v>
      </c>
      <c r="AV3555" s="0" t="s">
        <v>836</v>
      </c>
      <c r="AW3555" s="0" t="s">
        <v>18460</v>
      </c>
      <c r="AX3555" s="0" t="s">
        <v>836</v>
      </c>
      <c r="AY3555" s="0" t="s">
        <v>18460</v>
      </c>
    </row>
    <row r="3556" customFormat="false" ht="15" hidden="false" customHeight="false" outlineLevel="0" collapsed="false">
      <c r="A3556" s="0" t="s">
        <v>18461</v>
      </c>
      <c r="B3556" s="0" t="s">
        <v>7898</v>
      </c>
      <c r="C3556" s="0" t="s">
        <v>18462</v>
      </c>
      <c r="E3556" s="1" t="s">
        <v>18462</v>
      </c>
      <c r="G3556" s="5" t="s">
        <v>18462</v>
      </c>
      <c r="H3556" s="5"/>
      <c r="I3556" s="5"/>
      <c r="J3556" s="5"/>
      <c r="K3556" s="5"/>
      <c r="L3556" s="5"/>
      <c r="M3556" s="5"/>
      <c r="N3556" s="5"/>
      <c r="O3556" s="0" t="s">
        <v>18462</v>
      </c>
      <c r="P3556" s="0" t="s">
        <v>18463</v>
      </c>
      <c r="Q3556" s="0" t="s">
        <v>51</v>
      </c>
      <c r="R3556" s="0" t="s">
        <v>52</v>
      </c>
      <c r="S3556" s="0" t="n">
        <v>573</v>
      </c>
      <c r="T3556" s="0" t="n">
        <v>3250</v>
      </c>
      <c r="U3556" s="0" t="n">
        <v>3250</v>
      </c>
      <c r="V3556" s="0" t="n">
        <v>4690</v>
      </c>
      <c r="X3556" s="0" t="n">
        <v>12</v>
      </c>
      <c r="Y3556" s="0" t="s">
        <v>53</v>
      </c>
      <c r="Z3556" s="0" t="n">
        <v>3250</v>
      </c>
      <c r="AA3556" s="0" t="s">
        <v>54</v>
      </c>
      <c r="AB3556" s="0" t="s">
        <v>54</v>
      </c>
      <c r="AC3556" s="0" t="n">
        <v>2.3</v>
      </c>
      <c r="AD3556" s="0" t="s">
        <v>15957</v>
      </c>
      <c r="AG3556" s="6" t="n">
        <v>42735</v>
      </c>
      <c r="AH3556" s="0" t="n">
        <v>-62</v>
      </c>
      <c r="AI3556" s="0" t="n">
        <v>-66</v>
      </c>
      <c r="AJ3556" s="6" t="n">
        <v>42735</v>
      </c>
      <c r="AK3556" s="0" t="n">
        <v>2.3</v>
      </c>
      <c r="AL3556" s="6" t="n">
        <v>42735</v>
      </c>
      <c r="AM3556" s="0" t="n">
        <v>382</v>
      </c>
      <c r="AN3556" s="0" t="n">
        <v>403</v>
      </c>
      <c r="AO3556" s="0" t="n">
        <v>6.01</v>
      </c>
      <c r="AP3556" s="0" t="n">
        <v>6.715</v>
      </c>
      <c r="AQ3556" s="0" t="s">
        <v>674</v>
      </c>
      <c r="AR3556" s="0" t="s">
        <v>58</v>
      </c>
      <c r="AS3556" s="0" t="s">
        <v>53</v>
      </c>
      <c r="AT3556" s="0" t="n">
        <v>10</v>
      </c>
      <c r="AU3556" s="0" t="n">
        <v>9</v>
      </c>
      <c r="AV3556" s="0" t="s">
        <v>1071</v>
      </c>
      <c r="AW3556" s="0" t="s">
        <v>1071</v>
      </c>
      <c r="AX3556" s="0" t="s">
        <v>836</v>
      </c>
    </row>
    <row r="3557" customFormat="false" ht="15" hidden="false" customHeight="false" outlineLevel="0" collapsed="false">
      <c r="A3557" s="0" t="s">
        <v>18464</v>
      </c>
      <c r="B3557" s="0" t="s">
        <v>7898</v>
      </c>
      <c r="C3557" s="0" t="s">
        <v>18465</v>
      </c>
      <c r="E3557" s="1" t="s">
        <v>18465</v>
      </c>
      <c r="G3557" s="5" t="s">
        <v>18465</v>
      </c>
      <c r="H3557" s="5"/>
      <c r="I3557" s="5"/>
      <c r="J3557" s="5"/>
      <c r="K3557" s="5"/>
      <c r="L3557" s="5"/>
      <c r="M3557" s="5"/>
      <c r="N3557" s="5"/>
      <c r="O3557" s="0" t="s">
        <v>7773</v>
      </c>
      <c r="P3557" s="0" t="s">
        <v>7774</v>
      </c>
      <c r="Q3557" s="0" t="s">
        <v>51</v>
      </c>
      <c r="R3557" s="0" t="s">
        <v>52</v>
      </c>
      <c r="S3557" s="0" t="n">
        <v>419</v>
      </c>
      <c r="T3557" s="0" t="n">
        <v>5829</v>
      </c>
      <c r="U3557" s="0" t="n">
        <v>5829</v>
      </c>
      <c r="V3557" s="0" t="n">
        <v>6201</v>
      </c>
      <c r="X3557" s="0" t="n">
        <v>46</v>
      </c>
      <c r="Y3557" s="0" t="s">
        <v>67</v>
      </c>
      <c r="Z3557" s="0" t="s">
        <v>120</v>
      </c>
      <c r="AA3557" s="0" t="s">
        <v>120</v>
      </c>
      <c r="AB3557" s="0" t="s">
        <v>56</v>
      </c>
      <c r="AC3557" s="0" t="s">
        <v>120</v>
      </c>
      <c r="AD3557" s="0" t="s">
        <v>16674</v>
      </c>
      <c r="AG3557" s="6" t="n">
        <v>41274</v>
      </c>
      <c r="AH3557" s="0" t="n">
        <v>-33</v>
      </c>
      <c r="AI3557" s="0" t="n">
        <v>-43</v>
      </c>
      <c r="AJ3557" s="6" t="n">
        <v>41274</v>
      </c>
      <c r="AK3557" s="0" t="n">
        <v>3.23</v>
      </c>
      <c r="AL3557" s="6" t="n">
        <v>41274</v>
      </c>
      <c r="AM3557" s="0" t="n">
        <v>411</v>
      </c>
      <c r="AN3557" s="0" t="n">
        <v>542</v>
      </c>
      <c r="AO3557" s="0" t="n">
        <v>688</v>
      </c>
      <c r="AP3557" s="0" t="n">
        <v>938</v>
      </c>
      <c r="AQ3557" s="0" t="s">
        <v>189</v>
      </c>
      <c r="AR3557" s="0" t="s">
        <v>189</v>
      </c>
      <c r="AS3557" s="0" t="s">
        <v>67</v>
      </c>
      <c r="AT3557" s="0" t="n">
        <v>240</v>
      </c>
      <c r="AU3557" s="0" t="n">
        <v>29</v>
      </c>
      <c r="AX3557" s="0" t="s">
        <v>836</v>
      </c>
    </row>
    <row r="3558" customFormat="false" ht="15" hidden="false" customHeight="false" outlineLevel="0" collapsed="false">
      <c r="A3558" s="0" t="s">
        <v>18466</v>
      </c>
      <c r="B3558" s="0" t="s">
        <v>7898</v>
      </c>
      <c r="C3558" s="0" t="s">
        <v>18467</v>
      </c>
      <c r="E3558" s="1" t="s">
        <v>18467</v>
      </c>
      <c r="G3558" s="5" t="s">
        <v>18467</v>
      </c>
      <c r="H3558" s="5"/>
      <c r="I3558" s="5"/>
      <c r="J3558" s="5"/>
      <c r="K3558" s="5"/>
      <c r="L3558" s="5"/>
      <c r="M3558" s="5"/>
      <c r="N3558" s="5"/>
      <c r="O3558" s="0" t="s">
        <v>18467</v>
      </c>
      <c r="P3558" s="0" t="s">
        <v>18468</v>
      </c>
      <c r="Q3558" s="0" t="s">
        <v>51</v>
      </c>
      <c r="R3558" s="0" t="s">
        <v>52</v>
      </c>
      <c r="S3558" s="0" t="n">
        <v>6</v>
      </c>
      <c r="T3558" s="0" t="n">
        <v>2120</v>
      </c>
      <c r="U3558" s="0" t="n">
        <v>2120</v>
      </c>
      <c r="V3558" s="0" t="n">
        <v>7211</v>
      </c>
      <c r="X3558" s="0" t="n">
        <v>1</v>
      </c>
      <c r="Y3558" s="0" t="s">
        <v>53</v>
      </c>
      <c r="Z3558" s="0" t="n">
        <v>2120</v>
      </c>
      <c r="AA3558" s="0" t="s">
        <v>54</v>
      </c>
      <c r="AB3558" s="0" t="s">
        <v>54</v>
      </c>
      <c r="AC3558" s="0" t="n">
        <v>87</v>
      </c>
      <c r="AD3558" s="0" t="s">
        <v>7832</v>
      </c>
      <c r="AG3558" s="6" t="n">
        <v>42735</v>
      </c>
      <c r="AH3558" s="0" t="n">
        <v>-72</v>
      </c>
      <c r="AI3558" s="0" t="n">
        <v>-76</v>
      </c>
      <c r="AJ3558" s="6" t="n">
        <v>42735</v>
      </c>
      <c r="AK3558" s="0" t="n">
        <v>87</v>
      </c>
      <c r="AL3558" s="6" t="n">
        <v>42735</v>
      </c>
      <c r="AM3558" s="0" t="n">
        <v>272</v>
      </c>
      <c r="AN3558" s="0" t="n">
        <v>287</v>
      </c>
      <c r="AO3558" s="0" t="n">
        <v>224</v>
      </c>
      <c r="AP3558" s="0" t="n">
        <v>251</v>
      </c>
      <c r="AQ3558" s="0" t="s">
        <v>674</v>
      </c>
      <c r="AR3558" s="0" t="s">
        <v>58</v>
      </c>
      <c r="AS3558" s="0" t="s">
        <v>53</v>
      </c>
      <c r="AT3558" s="0" t="n">
        <v>2</v>
      </c>
      <c r="AU3558" s="0" t="n">
        <v>1</v>
      </c>
      <c r="AX3558" s="0" t="s">
        <v>836</v>
      </c>
    </row>
    <row r="3559" customFormat="false" ht="15" hidden="false" customHeight="false" outlineLevel="0" collapsed="false">
      <c r="A3559" s="0" t="s">
        <v>18469</v>
      </c>
      <c r="B3559" s="0" t="s">
        <v>7898</v>
      </c>
      <c r="C3559" s="0" t="s">
        <v>18470</v>
      </c>
      <c r="E3559" s="1" t="s">
        <v>18470</v>
      </c>
      <c r="G3559" s="5" t="s">
        <v>18470</v>
      </c>
      <c r="H3559" s="5"/>
      <c r="I3559" s="5"/>
      <c r="J3559" s="5"/>
      <c r="K3559" s="5"/>
      <c r="L3559" s="5"/>
      <c r="M3559" s="5"/>
      <c r="N3559" s="5"/>
      <c r="O3559" s="0" t="s">
        <v>18470</v>
      </c>
      <c r="P3559" s="0" t="s">
        <v>18471</v>
      </c>
      <c r="Q3559" s="0" t="s">
        <v>51</v>
      </c>
      <c r="R3559" s="0" t="s">
        <v>52</v>
      </c>
      <c r="S3559" s="0" t="n">
        <v>19.037</v>
      </c>
      <c r="T3559" s="0" t="n">
        <v>7112</v>
      </c>
      <c r="U3559" s="0" t="n">
        <v>7112</v>
      </c>
      <c r="V3559" s="0" t="n">
        <v>729</v>
      </c>
      <c r="X3559" s="0" t="n">
        <v>971</v>
      </c>
      <c r="Y3559" s="0" t="s">
        <v>53</v>
      </c>
      <c r="Z3559" s="0" t="n">
        <v>7112</v>
      </c>
      <c r="AA3559" s="0" t="s">
        <v>54</v>
      </c>
      <c r="AB3559" s="0" t="s">
        <v>54</v>
      </c>
      <c r="AC3559" s="0" t="n">
        <v>61.551</v>
      </c>
      <c r="AD3559" s="0" t="s">
        <v>16910</v>
      </c>
      <c r="AG3559" s="6" t="n">
        <v>42735</v>
      </c>
      <c r="AH3559" s="0" t="n">
        <v>267</v>
      </c>
      <c r="AI3559" s="0" t="n">
        <v>281</v>
      </c>
      <c r="AJ3559" s="6" t="n">
        <v>42735</v>
      </c>
      <c r="AK3559" s="0" t="n">
        <v>61.551</v>
      </c>
      <c r="AL3559" s="6" t="n">
        <v>42735</v>
      </c>
      <c r="AM3559" s="0" t="n">
        <v>8.743</v>
      </c>
      <c r="AN3559" s="0" t="n">
        <v>9.216</v>
      </c>
      <c r="AO3559" s="0" t="n">
        <v>5.572</v>
      </c>
      <c r="AP3559" s="0" t="n">
        <v>6.226</v>
      </c>
      <c r="AQ3559" s="0" t="s">
        <v>831</v>
      </c>
      <c r="AR3559" s="0" t="s">
        <v>58</v>
      </c>
      <c r="AS3559" s="0" t="s">
        <v>53</v>
      </c>
      <c r="AT3559" s="0" t="n">
        <v>527</v>
      </c>
      <c r="AU3559" s="0" t="n">
        <v>542</v>
      </c>
      <c r="AX3559" s="0" t="s">
        <v>836</v>
      </c>
      <c r="AY3559" s="0" t="s">
        <v>18472</v>
      </c>
    </row>
    <row r="3560" customFormat="false" ht="15" hidden="false" customHeight="false" outlineLevel="0" collapsed="false">
      <c r="A3560" s="0" t="s">
        <v>18473</v>
      </c>
      <c r="B3560" s="0" t="s">
        <v>7898</v>
      </c>
      <c r="C3560" s="0" t="s">
        <v>18474</v>
      </c>
      <c r="E3560" s="1" t="s">
        <v>18474</v>
      </c>
      <c r="G3560" s="5" t="s">
        <v>18474</v>
      </c>
      <c r="H3560" s="5"/>
      <c r="I3560" s="5"/>
      <c r="J3560" s="5"/>
      <c r="K3560" s="5"/>
      <c r="L3560" s="5"/>
      <c r="M3560" s="5"/>
      <c r="N3560" s="5"/>
      <c r="O3560" s="0" t="s">
        <v>18474</v>
      </c>
      <c r="P3560" s="0" t="s">
        <v>18475</v>
      </c>
      <c r="Q3560" s="0" t="s">
        <v>51</v>
      </c>
      <c r="R3560" s="0" t="s">
        <v>52</v>
      </c>
      <c r="S3560" s="0" t="n">
        <v>12.994</v>
      </c>
      <c r="T3560" s="0" t="n">
        <v>2620</v>
      </c>
      <c r="U3560" s="0" t="n">
        <v>2620</v>
      </c>
      <c r="V3560" s="0" t="n">
        <v>2611</v>
      </c>
      <c r="W3560" s="0" t="s">
        <v>18476</v>
      </c>
      <c r="X3560" s="0" t="n">
        <v>300</v>
      </c>
      <c r="Y3560" s="0" t="s">
        <v>53</v>
      </c>
      <c r="Z3560" s="0" t="n">
        <v>2620</v>
      </c>
      <c r="AA3560" s="0" t="s">
        <v>54</v>
      </c>
      <c r="AB3560" s="0" t="s">
        <v>54</v>
      </c>
      <c r="AC3560" s="0" t="n">
        <v>72.878</v>
      </c>
      <c r="AD3560" s="0" t="s">
        <v>17304</v>
      </c>
      <c r="AG3560" s="6" t="n">
        <v>42552</v>
      </c>
      <c r="AH3560" s="0" t="n">
        <v>218</v>
      </c>
      <c r="AI3560" s="0" t="n">
        <v>242</v>
      </c>
      <c r="AJ3560" s="6" t="n">
        <v>42552</v>
      </c>
      <c r="AK3560" s="0" t="n">
        <v>72.878</v>
      </c>
      <c r="AL3560" s="6" t="n">
        <v>42552</v>
      </c>
      <c r="AM3560" s="0" t="n">
        <v>29.6</v>
      </c>
      <c r="AN3560" s="0" t="n">
        <v>32.862</v>
      </c>
      <c r="AO3560" s="0" t="n">
        <v>24.152</v>
      </c>
      <c r="AP3560" s="0" t="n">
        <v>26.987</v>
      </c>
      <c r="AQ3560" s="0" t="s">
        <v>674</v>
      </c>
      <c r="AR3560" s="0" t="s">
        <v>58</v>
      </c>
      <c r="AS3560" s="0" t="s">
        <v>53</v>
      </c>
      <c r="AT3560" s="0" t="n">
        <v>192</v>
      </c>
      <c r="AU3560" s="0" t="n">
        <v>197</v>
      </c>
      <c r="AV3560" s="0" t="s">
        <v>18477</v>
      </c>
      <c r="AX3560" s="0" t="s">
        <v>836</v>
      </c>
      <c r="AY3560" s="0" t="s">
        <v>18478</v>
      </c>
    </row>
    <row r="3561" customFormat="false" ht="15" hidden="false" customHeight="false" outlineLevel="0" collapsed="false">
      <c r="A3561" s="0" t="s">
        <v>18479</v>
      </c>
      <c r="B3561" s="0" t="s">
        <v>7898</v>
      </c>
      <c r="C3561" s="0" t="s">
        <v>18480</v>
      </c>
      <c r="E3561" s="1" t="s">
        <v>18480</v>
      </c>
      <c r="G3561" s="5" t="s">
        <v>18480</v>
      </c>
      <c r="H3561" s="5" t="s">
        <v>18481</v>
      </c>
      <c r="I3561" s="5" t="s">
        <v>18482</v>
      </c>
      <c r="J3561" s="5"/>
      <c r="K3561" s="5"/>
      <c r="L3561" s="5"/>
      <c r="M3561" s="5"/>
      <c r="N3561" s="5"/>
      <c r="O3561" s="0" t="s">
        <v>18480</v>
      </c>
      <c r="P3561" s="0" t="s">
        <v>18483</v>
      </c>
      <c r="Q3561" s="0" t="s">
        <v>51</v>
      </c>
      <c r="R3561" s="0" t="s">
        <v>52</v>
      </c>
      <c r="S3561" s="0" t="n">
        <v>3.127</v>
      </c>
      <c r="T3561" s="0" t="n">
        <v>3103</v>
      </c>
      <c r="U3561" s="0" t="n">
        <v>3103</v>
      </c>
      <c r="V3561" s="0" t="n">
        <v>1392</v>
      </c>
      <c r="W3561" s="0" t="s">
        <v>18484</v>
      </c>
      <c r="X3561" s="0" t="n">
        <v>235</v>
      </c>
      <c r="Y3561" s="0" t="s">
        <v>53</v>
      </c>
      <c r="Z3561" s="0" t="n">
        <v>3103</v>
      </c>
      <c r="AA3561" s="0" t="s">
        <v>54</v>
      </c>
      <c r="AB3561" s="0" t="s">
        <v>54</v>
      </c>
      <c r="AC3561" s="0" t="n">
        <v>7.3</v>
      </c>
      <c r="AD3561" s="0" t="s">
        <v>15849</v>
      </c>
      <c r="AG3561" s="6" t="n">
        <v>42735</v>
      </c>
      <c r="AH3561" s="0" t="n">
        <v>192</v>
      </c>
      <c r="AI3561" s="0" t="n">
        <v>202</v>
      </c>
      <c r="AJ3561" s="6" t="n">
        <v>42735</v>
      </c>
      <c r="AK3561" s="0" t="n">
        <v>7.3</v>
      </c>
      <c r="AL3561" s="6" t="n">
        <v>42735</v>
      </c>
      <c r="AM3561" s="0" t="n">
        <v>2.564</v>
      </c>
      <c r="AN3561" s="0" t="n">
        <v>2.703</v>
      </c>
      <c r="AO3561" s="0" t="n">
        <v>2.501</v>
      </c>
      <c r="AP3561" s="0" t="n">
        <v>2.795</v>
      </c>
      <c r="AQ3561" s="0" t="s">
        <v>831</v>
      </c>
      <c r="AR3561" s="0" t="s">
        <v>58</v>
      </c>
      <c r="AS3561" s="0" t="s">
        <v>53</v>
      </c>
      <c r="AT3561" s="0" t="n">
        <v>150</v>
      </c>
      <c r="AU3561" s="0" t="n">
        <v>150</v>
      </c>
      <c r="AV3561" s="0" t="s">
        <v>15849</v>
      </c>
      <c r="AX3561" s="0" t="s">
        <v>836</v>
      </c>
    </row>
    <row r="3562" customFormat="false" ht="15" hidden="false" customHeight="false" outlineLevel="0" collapsed="false">
      <c r="A3562" s="0" t="s">
        <v>18485</v>
      </c>
      <c r="B3562" s="0" t="s">
        <v>7898</v>
      </c>
      <c r="C3562" s="0" t="s">
        <v>18486</v>
      </c>
      <c r="E3562" s="1" t="s">
        <v>18486</v>
      </c>
      <c r="G3562" s="5" t="s">
        <v>18486</v>
      </c>
      <c r="H3562" s="5"/>
      <c r="I3562" s="5"/>
      <c r="J3562" s="5"/>
      <c r="K3562" s="5"/>
      <c r="L3562" s="5"/>
      <c r="M3562" s="5"/>
      <c r="N3562" s="5"/>
      <c r="O3562" s="0" t="s">
        <v>18486</v>
      </c>
      <c r="P3562" s="0" t="s">
        <v>18487</v>
      </c>
      <c r="Q3562" s="0" t="s">
        <v>51</v>
      </c>
      <c r="R3562" s="0" t="s">
        <v>52</v>
      </c>
      <c r="S3562" s="0" t="n">
        <v>18</v>
      </c>
      <c r="T3562" s="0" t="n">
        <v>2014</v>
      </c>
      <c r="U3562" s="0" t="n">
        <v>2014</v>
      </c>
      <c r="V3562" s="0" t="n">
        <v>910</v>
      </c>
      <c r="X3562" s="0" t="n">
        <v>6</v>
      </c>
      <c r="Y3562" s="0" t="s">
        <v>53</v>
      </c>
      <c r="Z3562" s="0" t="n">
        <v>1042</v>
      </c>
      <c r="AA3562" s="0" t="s">
        <v>54</v>
      </c>
      <c r="AB3562" s="0" t="s">
        <v>54</v>
      </c>
      <c r="AC3562" s="0" t="n">
        <v>175</v>
      </c>
      <c r="AD3562" s="0" t="s">
        <v>15815</v>
      </c>
      <c r="AE3562" s="0" t="s">
        <v>18488</v>
      </c>
      <c r="AF3562" s="0" t="s">
        <v>56</v>
      </c>
      <c r="AG3562" s="0" t="s">
        <v>56</v>
      </c>
      <c r="AI3562" s="0" t="n">
        <v>175</v>
      </c>
      <c r="AJ3562" s="0" t="n">
        <v>2017</v>
      </c>
      <c r="AK3562" s="0" t="s">
        <v>56</v>
      </c>
      <c r="AL3562" s="0" t="s">
        <v>56</v>
      </c>
      <c r="AM3562" s="0" t="n">
        <v>24</v>
      </c>
      <c r="AN3562" s="0" t="n">
        <v>27</v>
      </c>
      <c r="AO3562" s="0" t="s">
        <v>674</v>
      </c>
      <c r="AP3562" s="0" t="s">
        <v>58</v>
      </c>
      <c r="AQ3562" s="0" t="s">
        <v>53</v>
      </c>
      <c r="AR3562" s="0" t="n">
        <v>4</v>
      </c>
      <c r="AS3562" s="0" t="n">
        <v>3</v>
      </c>
      <c r="AV3562" s="0" t="s">
        <v>836</v>
      </c>
    </row>
    <row r="3563" customFormat="false" ht="15" hidden="false" customHeight="false" outlineLevel="0" collapsed="false">
      <c r="A3563" s="0" t="s">
        <v>18489</v>
      </c>
      <c r="B3563" s="0" t="s">
        <v>7898</v>
      </c>
      <c r="C3563" s="0" t="s">
        <v>18490</v>
      </c>
      <c r="E3563" s="1" t="s">
        <v>18490</v>
      </c>
      <c r="G3563" s="5" t="s">
        <v>18490</v>
      </c>
      <c r="H3563" s="5"/>
      <c r="I3563" s="5"/>
      <c r="J3563" s="5"/>
      <c r="K3563" s="5"/>
      <c r="L3563" s="5"/>
      <c r="M3563" s="5"/>
      <c r="N3563" s="5"/>
      <c r="O3563" s="0" t="s">
        <v>18490</v>
      </c>
      <c r="P3563" s="0" t="s">
        <v>18491</v>
      </c>
      <c r="Q3563" s="0" t="s">
        <v>51</v>
      </c>
      <c r="R3563" s="0" t="s">
        <v>52</v>
      </c>
      <c r="S3563" s="0" t="n">
        <v>3.316</v>
      </c>
      <c r="T3563" s="0" t="n">
        <v>2823</v>
      </c>
      <c r="U3563" s="0" t="n">
        <v>2823</v>
      </c>
      <c r="V3563" s="0" t="n">
        <v>2620</v>
      </c>
      <c r="W3563" s="0" t="s">
        <v>18492</v>
      </c>
      <c r="X3563" s="0" t="n">
        <v>757</v>
      </c>
      <c r="Y3563" s="0" t="s">
        <v>53</v>
      </c>
      <c r="Z3563" s="0" t="n">
        <v>2823</v>
      </c>
      <c r="AA3563" s="0" t="s">
        <v>54</v>
      </c>
      <c r="AB3563" s="0" t="s">
        <v>54</v>
      </c>
      <c r="AC3563" s="0" t="n">
        <v>25</v>
      </c>
      <c r="AD3563" s="0" t="s">
        <v>18493</v>
      </c>
      <c r="AG3563" s="6" t="n">
        <v>42735</v>
      </c>
      <c r="AH3563" s="0" t="n">
        <v>-31</v>
      </c>
      <c r="AI3563" s="0" t="n">
        <v>-33</v>
      </c>
      <c r="AJ3563" s="6" t="n">
        <v>42735</v>
      </c>
      <c r="AK3563" s="0" t="n">
        <v>25</v>
      </c>
      <c r="AL3563" s="6" t="n">
        <v>42735</v>
      </c>
      <c r="AM3563" s="0" t="n">
        <v>5</v>
      </c>
      <c r="AN3563" s="0" t="n">
        <v>5.27</v>
      </c>
      <c r="AO3563" s="0" t="n">
        <v>1.814</v>
      </c>
      <c r="AP3563" s="0" t="n">
        <v>2.027</v>
      </c>
      <c r="AQ3563" s="0" t="s">
        <v>831</v>
      </c>
      <c r="AR3563" s="0" t="s">
        <v>58</v>
      </c>
      <c r="AS3563" s="0" t="s">
        <v>53</v>
      </c>
      <c r="AT3563" s="0" t="n">
        <v>276</v>
      </c>
      <c r="AU3563" s="0" t="n">
        <v>283</v>
      </c>
      <c r="AX3563" s="0" t="s">
        <v>836</v>
      </c>
    </row>
    <row r="3564" customFormat="false" ht="15" hidden="false" customHeight="false" outlineLevel="0" collapsed="false">
      <c r="A3564" s="0" t="s">
        <v>18494</v>
      </c>
      <c r="B3564" s="0" t="s">
        <v>7898</v>
      </c>
      <c r="C3564" s="0" t="s">
        <v>18495</v>
      </c>
      <c r="E3564" s="1" t="s">
        <v>18495</v>
      </c>
      <c r="G3564" s="5" t="s">
        <v>18495</v>
      </c>
      <c r="H3564" s="5"/>
      <c r="I3564" s="5"/>
      <c r="J3564" s="5"/>
      <c r="K3564" s="5"/>
      <c r="L3564" s="5"/>
      <c r="M3564" s="5"/>
      <c r="N3564" s="5"/>
      <c r="O3564" s="0" t="s">
        <v>18495</v>
      </c>
      <c r="P3564" s="0" t="s">
        <v>18496</v>
      </c>
      <c r="Q3564" s="0" t="s">
        <v>51</v>
      </c>
      <c r="R3564" s="0" t="s">
        <v>52</v>
      </c>
      <c r="S3564" s="0" t="n">
        <v>1.145</v>
      </c>
      <c r="T3564" s="0" t="n">
        <v>2030</v>
      </c>
      <c r="U3564" s="0" t="n">
        <v>2030</v>
      </c>
      <c r="V3564" s="0" t="n">
        <v>2013</v>
      </c>
      <c r="X3564" s="0" t="n">
        <v>229</v>
      </c>
      <c r="Y3564" s="0" t="s">
        <v>53</v>
      </c>
      <c r="Z3564" s="0" t="n">
        <v>2030</v>
      </c>
      <c r="AA3564" s="0" t="s">
        <v>54</v>
      </c>
      <c r="AB3564" s="0" t="s">
        <v>54</v>
      </c>
      <c r="AC3564" s="0" t="n">
        <v>5.125</v>
      </c>
      <c r="AD3564" s="0" t="s">
        <v>18497</v>
      </c>
      <c r="AG3564" s="6" t="n">
        <v>42735</v>
      </c>
      <c r="AH3564" s="0" t="n">
        <v>-20</v>
      </c>
      <c r="AI3564" s="0" t="n">
        <v>-21</v>
      </c>
      <c r="AJ3564" s="6" t="n">
        <v>42735</v>
      </c>
      <c r="AK3564" s="0" t="n">
        <v>5.125</v>
      </c>
      <c r="AL3564" s="6" t="n">
        <v>42735</v>
      </c>
      <c r="AM3564" s="0" t="n">
        <v>1.218</v>
      </c>
      <c r="AN3564" s="0" t="n">
        <v>1.284</v>
      </c>
      <c r="AO3564" s="0" t="n">
        <v>1.333</v>
      </c>
      <c r="AP3564" s="0" t="n">
        <v>1.49</v>
      </c>
      <c r="AQ3564" s="0" t="s">
        <v>831</v>
      </c>
      <c r="AR3564" s="0" t="s">
        <v>58</v>
      </c>
      <c r="AS3564" s="0" t="s">
        <v>53</v>
      </c>
      <c r="AT3564" s="0" t="n">
        <v>90</v>
      </c>
      <c r="AU3564" s="0" t="n">
        <v>92</v>
      </c>
      <c r="AV3564" s="0" t="s">
        <v>18498</v>
      </c>
      <c r="AX3564" s="0" t="s">
        <v>836</v>
      </c>
      <c r="AY3564" s="0" t="s">
        <v>18498</v>
      </c>
    </row>
    <row r="3565" customFormat="false" ht="15" hidden="false" customHeight="false" outlineLevel="0" collapsed="false">
      <c r="A3565" s="0" t="s">
        <v>18499</v>
      </c>
      <c r="B3565" s="0" t="s">
        <v>7898</v>
      </c>
      <c r="C3565" s="0" t="s">
        <v>18500</v>
      </c>
      <c r="E3565" s="1" t="s">
        <v>18500</v>
      </c>
      <c r="G3565" s="5" t="s">
        <v>18500</v>
      </c>
      <c r="H3565" s="5" t="s">
        <v>17610</v>
      </c>
      <c r="I3565" s="5" t="s">
        <v>17611</v>
      </c>
      <c r="J3565" s="5"/>
      <c r="K3565" s="5"/>
      <c r="L3565" s="5"/>
      <c r="M3565" s="5"/>
      <c r="N3565" s="5"/>
      <c r="O3565" s="0" t="s">
        <v>18500</v>
      </c>
      <c r="P3565" s="0" t="s">
        <v>18501</v>
      </c>
      <c r="Q3565" s="0" t="s">
        <v>51</v>
      </c>
      <c r="R3565" s="0" t="s">
        <v>52</v>
      </c>
      <c r="S3565" s="0" t="n">
        <v>1.761</v>
      </c>
      <c r="T3565" s="0" t="n">
        <v>2932</v>
      </c>
      <c r="U3565" s="0" t="n">
        <v>2932</v>
      </c>
      <c r="V3565" s="0" t="n">
        <v>2013</v>
      </c>
      <c r="W3565" s="0" t="s">
        <v>18502</v>
      </c>
      <c r="X3565" s="0" t="n">
        <v>85</v>
      </c>
      <c r="Y3565" s="0" t="s">
        <v>53</v>
      </c>
      <c r="Z3565" s="0" t="n">
        <v>2932</v>
      </c>
      <c r="AA3565" s="0" t="s">
        <v>54</v>
      </c>
      <c r="AB3565" s="0" t="s">
        <v>54</v>
      </c>
      <c r="AC3565" s="0" t="n">
        <v>4.965</v>
      </c>
      <c r="AD3565" s="0" t="s">
        <v>18503</v>
      </c>
      <c r="AG3565" s="6" t="n">
        <v>42735</v>
      </c>
      <c r="AH3565" s="0" t="n">
        <v>17</v>
      </c>
      <c r="AI3565" s="0" t="n">
        <v>18</v>
      </c>
      <c r="AJ3565" s="6" t="n">
        <v>42735</v>
      </c>
      <c r="AK3565" s="0" t="n">
        <v>4.965</v>
      </c>
      <c r="AL3565" s="6" t="n">
        <v>42735</v>
      </c>
      <c r="AM3565" s="0" t="n">
        <v>2.134</v>
      </c>
      <c r="AN3565" s="0" t="n">
        <v>2.25</v>
      </c>
      <c r="AO3565" s="0" t="n">
        <v>1.36</v>
      </c>
      <c r="AP3565" s="0" t="n">
        <v>1.52</v>
      </c>
      <c r="AQ3565" s="0" t="s">
        <v>831</v>
      </c>
      <c r="AR3565" s="0" t="s">
        <v>58</v>
      </c>
      <c r="AS3565" s="0" t="s">
        <v>53</v>
      </c>
      <c r="AT3565" s="0" t="n">
        <v>59</v>
      </c>
      <c r="AU3565" s="0" t="n">
        <v>58</v>
      </c>
      <c r="AX3565" s="0" t="s">
        <v>836</v>
      </c>
    </row>
    <row r="3566" customFormat="false" ht="15" hidden="false" customHeight="false" outlineLevel="0" collapsed="false">
      <c r="A3566" s="0" t="s">
        <v>18504</v>
      </c>
      <c r="B3566" s="0" t="s">
        <v>7898</v>
      </c>
      <c r="C3566" s="0" t="s">
        <v>18505</v>
      </c>
      <c r="E3566" s="1" t="s">
        <v>18505</v>
      </c>
      <c r="G3566" s="5" t="s">
        <v>18505</v>
      </c>
      <c r="H3566" s="5"/>
      <c r="I3566" s="5"/>
      <c r="J3566" s="5"/>
      <c r="K3566" s="5"/>
      <c r="L3566" s="5"/>
      <c r="M3566" s="5"/>
      <c r="N3566" s="5"/>
      <c r="O3566" s="0" t="s">
        <v>18505</v>
      </c>
      <c r="P3566" s="0" t="s">
        <v>18506</v>
      </c>
      <c r="Q3566" s="0" t="s">
        <v>51</v>
      </c>
      <c r="R3566" s="0" t="s">
        <v>52</v>
      </c>
      <c r="S3566" s="0" t="n">
        <v>15.158</v>
      </c>
      <c r="T3566" s="0" t="n">
        <v>2211</v>
      </c>
      <c r="U3566" s="0" t="n">
        <v>2211</v>
      </c>
      <c r="V3566" s="0" t="n">
        <v>2211</v>
      </c>
      <c r="X3566" s="0" t="n">
        <v>1.261</v>
      </c>
      <c r="Y3566" s="0" t="s">
        <v>53</v>
      </c>
      <c r="Z3566" s="0" t="n">
        <v>2211</v>
      </c>
      <c r="AA3566" s="0" t="s">
        <v>54</v>
      </c>
      <c r="AB3566" s="0" t="s">
        <v>54</v>
      </c>
      <c r="AC3566" s="0" t="n">
        <v>66</v>
      </c>
      <c r="AD3566" s="0" t="s">
        <v>17012</v>
      </c>
      <c r="AG3566" s="6" t="n">
        <v>42735</v>
      </c>
      <c r="AH3566" s="0" t="n">
        <v>1.199</v>
      </c>
      <c r="AI3566" s="0" t="n">
        <v>1.264</v>
      </c>
      <c r="AJ3566" s="6" t="n">
        <v>42735</v>
      </c>
      <c r="AK3566" s="0" t="n">
        <v>66</v>
      </c>
      <c r="AL3566" s="6" t="n">
        <v>42735</v>
      </c>
      <c r="AM3566" s="0" t="n">
        <v>15.664</v>
      </c>
      <c r="AN3566" s="0" t="n">
        <v>16.511</v>
      </c>
      <c r="AO3566" s="0" t="n">
        <v>7.684</v>
      </c>
      <c r="AP3566" s="0" t="n">
        <v>8.586</v>
      </c>
      <c r="AQ3566" s="0" t="s">
        <v>674</v>
      </c>
      <c r="AR3566" s="0" t="s">
        <v>58</v>
      </c>
      <c r="AS3566" s="0" t="s">
        <v>53</v>
      </c>
      <c r="AT3566" s="0" t="n">
        <v>391</v>
      </c>
      <c r="AU3566" s="0" t="n">
        <v>392</v>
      </c>
      <c r="AV3566" s="0" t="s">
        <v>18507</v>
      </c>
      <c r="AX3566" s="0" t="s">
        <v>836</v>
      </c>
      <c r="AY3566" s="0" t="s">
        <v>18508</v>
      </c>
    </row>
    <row r="3567" customFormat="false" ht="15" hidden="false" customHeight="false" outlineLevel="0" collapsed="false">
      <c r="A3567" s="0" t="s">
        <v>18509</v>
      </c>
      <c r="B3567" s="0" t="s">
        <v>7898</v>
      </c>
      <c r="C3567" s="0" t="s">
        <v>18510</v>
      </c>
      <c r="E3567" s="1" t="s">
        <v>18510</v>
      </c>
      <c r="G3567" s="5" t="s">
        <v>18510</v>
      </c>
      <c r="H3567" s="5"/>
      <c r="I3567" s="5"/>
      <c r="J3567" s="5"/>
      <c r="K3567" s="5"/>
      <c r="L3567" s="5"/>
      <c r="M3567" s="5"/>
      <c r="N3567" s="5"/>
      <c r="O3567" s="0" t="s">
        <v>18510</v>
      </c>
      <c r="P3567" s="0" t="s">
        <v>18511</v>
      </c>
      <c r="Q3567" s="0" t="s">
        <v>51</v>
      </c>
      <c r="R3567" s="0" t="s">
        <v>52</v>
      </c>
      <c r="S3567" s="0" t="n">
        <v>7.467</v>
      </c>
      <c r="T3567" s="0" t="n">
        <v>2630</v>
      </c>
      <c r="U3567" s="0" t="n">
        <v>2630</v>
      </c>
      <c r="V3567" s="0" t="n">
        <v>2611</v>
      </c>
      <c r="W3567" s="0" t="s">
        <v>18512</v>
      </c>
      <c r="X3567" s="0" t="n">
        <v>633</v>
      </c>
      <c r="Y3567" s="0" t="s">
        <v>53</v>
      </c>
      <c r="Z3567" s="0" t="n">
        <v>2630</v>
      </c>
      <c r="AA3567" s="0" t="s">
        <v>54</v>
      </c>
      <c r="AB3567" s="0" t="s">
        <v>54</v>
      </c>
      <c r="AC3567" s="0" t="n">
        <v>21</v>
      </c>
      <c r="AD3567" s="0" t="s">
        <v>422</v>
      </c>
      <c r="AG3567" s="6" t="n">
        <v>42552</v>
      </c>
      <c r="AH3567" s="0" t="n">
        <v>292</v>
      </c>
      <c r="AI3567" s="0" t="n">
        <v>324</v>
      </c>
      <c r="AJ3567" s="6" t="n">
        <v>42552</v>
      </c>
      <c r="AK3567" s="0" t="n">
        <v>21</v>
      </c>
      <c r="AL3567" s="6" t="n">
        <v>42552</v>
      </c>
      <c r="AM3567" s="0" t="n">
        <v>10.817</v>
      </c>
      <c r="AN3567" s="0" t="n">
        <v>12.009</v>
      </c>
      <c r="AO3567" s="0" t="n">
        <v>12.101</v>
      </c>
      <c r="AP3567" s="0" t="n">
        <v>13.521</v>
      </c>
      <c r="AQ3567" s="0" t="s">
        <v>831</v>
      </c>
      <c r="AR3567" s="0" t="s">
        <v>58</v>
      </c>
      <c r="AS3567" s="0" t="s">
        <v>53</v>
      </c>
      <c r="AT3567" s="0" t="n">
        <v>337</v>
      </c>
      <c r="AU3567" s="0" t="n">
        <v>336</v>
      </c>
      <c r="AV3567" s="0" t="s">
        <v>18513</v>
      </c>
      <c r="AW3567" s="0" t="s">
        <v>836</v>
      </c>
      <c r="AX3567" s="0" t="s">
        <v>836</v>
      </c>
      <c r="AY3567" s="0" t="s">
        <v>18514</v>
      </c>
    </row>
    <row r="3568" customFormat="false" ht="15" hidden="false" customHeight="false" outlineLevel="0" collapsed="false">
      <c r="A3568" s="0" t="s">
        <v>18515</v>
      </c>
      <c r="B3568" s="0" t="s">
        <v>7898</v>
      </c>
      <c r="C3568" s="0" t="s">
        <v>18516</v>
      </c>
      <c r="E3568" s="1" t="s">
        <v>18516</v>
      </c>
      <c r="G3568" s="5" t="s">
        <v>18516</v>
      </c>
      <c r="H3568" s="5"/>
      <c r="I3568" s="5"/>
      <c r="J3568" s="5"/>
      <c r="K3568" s="5"/>
      <c r="L3568" s="5"/>
      <c r="M3568" s="5"/>
      <c r="N3568" s="5"/>
      <c r="O3568" s="0" t="s">
        <v>11164</v>
      </c>
      <c r="P3568" s="0" t="s">
        <v>11165</v>
      </c>
      <c r="Q3568" s="0" t="s">
        <v>51</v>
      </c>
      <c r="R3568" s="0" t="s">
        <v>52</v>
      </c>
      <c r="S3568" s="0" t="n">
        <v>7.5</v>
      </c>
      <c r="T3568" s="0" t="n">
        <v>2014</v>
      </c>
      <c r="U3568" s="0" t="n">
        <v>2014</v>
      </c>
      <c r="V3568" s="0" t="n">
        <v>1920</v>
      </c>
      <c r="X3568" s="0" t="n">
        <v>357</v>
      </c>
      <c r="Y3568" s="0" t="s">
        <v>67</v>
      </c>
      <c r="Z3568" s="0" t="n">
        <v>6500</v>
      </c>
      <c r="AA3568" s="0" t="s">
        <v>68</v>
      </c>
      <c r="AB3568" s="0" t="s">
        <v>68</v>
      </c>
      <c r="AD3568" s="0" t="s">
        <v>18517</v>
      </c>
      <c r="AE3568" s="0" t="s">
        <v>18518</v>
      </c>
      <c r="AF3568" s="0" t="s">
        <v>56</v>
      </c>
      <c r="AG3568" s="0" t="s">
        <v>56</v>
      </c>
      <c r="AI3568" s="0" t="n">
        <v>7.5</v>
      </c>
      <c r="AJ3568" s="0" t="n">
        <v>2017</v>
      </c>
      <c r="AK3568" s="0" t="s">
        <v>56</v>
      </c>
      <c r="AL3568" s="0" t="s">
        <v>56</v>
      </c>
      <c r="AM3568" s="0" t="n">
        <v>6.443</v>
      </c>
      <c r="AN3568" s="0" t="n">
        <v>8.7</v>
      </c>
      <c r="AO3568" s="0" t="s">
        <v>189</v>
      </c>
      <c r="AP3568" s="0" t="s">
        <v>189</v>
      </c>
      <c r="AQ3568" s="0" t="s">
        <v>67</v>
      </c>
      <c r="AR3568" s="0" t="n">
        <v>5041</v>
      </c>
      <c r="AS3568" s="0" t="n">
        <v>110</v>
      </c>
      <c r="AT3568" s="0" t="s">
        <v>18519</v>
      </c>
      <c r="AV3568" s="0" t="s">
        <v>836</v>
      </c>
      <c r="AW3568" s="0" t="s">
        <v>18520</v>
      </c>
    </row>
    <row r="3569" customFormat="false" ht="15" hidden="false" customHeight="false" outlineLevel="0" collapsed="false">
      <c r="A3569" s="0" t="s">
        <v>18521</v>
      </c>
      <c r="B3569" s="0" t="s">
        <v>7898</v>
      </c>
      <c r="C3569" s="0" t="s">
        <v>18522</v>
      </c>
      <c r="E3569" s="1" t="s">
        <v>18522</v>
      </c>
      <c r="G3569" s="5" t="s">
        <v>18522</v>
      </c>
      <c r="H3569" s="5"/>
      <c r="I3569" s="5"/>
      <c r="J3569" s="5"/>
      <c r="K3569" s="5"/>
      <c r="L3569" s="5"/>
      <c r="M3569" s="5"/>
      <c r="N3569" s="5"/>
      <c r="O3569" s="0" t="s">
        <v>18522</v>
      </c>
      <c r="P3569" s="0" t="s">
        <v>18523</v>
      </c>
      <c r="Q3569" s="0" t="s">
        <v>51</v>
      </c>
      <c r="R3569" s="0" t="s">
        <v>52</v>
      </c>
      <c r="S3569" s="0" t="n">
        <v>11.361</v>
      </c>
      <c r="T3569" s="0" t="n">
        <v>2814</v>
      </c>
      <c r="U3569" s="0" t="n">
        <v>2814</v>
      </c>
      <c r="V3569" s="0" t="n">
        <v>2599</v>
      </c>
      <c r="W3569" s="0" t="s">
        <v>18524</v>
      </c>
      <c r="X3569" s="0" t="n">
        <v>1</v>
      </c>
      <c r="Y3569" s="0" t="s">
        <v>53</v>
      </c>
      <c r="Z3569" s="0" t="n">
        <v>2814</v>
      </c>
      <c r="AA3569" s="0" t="s">
        <v>54</v>
      </c>
      <c r="AB3569" s="0" t="s">
        <v>54</v>
      </c>
      <c r="AC3569" s="0" t="n">
        <v>48.95</v>
      </c>
      <c r="AD3569" s="0" t="s">
        <v>18117</v>
      </c>
      <c r="AG3569" s="6" t="n">
        <v>42551</v>
      </c>
      <c r="AH3569" s="0" t="n">
        <v>727</v>
      </c>
      <c r="AI3569" s="0" t="n">
        <v>807</v>
      </c>
      <c r="AJ3569" s="6" t="n">
        <v>42551</v>
      </c>
      <c r="AK3569" s="0" t="n">
        <v>48.95</v>
      </c>
      <c r="AL3569" s="6" t="n">
        <v>42551</v>
      </c>
      <c r="AM3569" s="0" t="n">
        <v>10.84</v>
      </c>
      <c r="AN3569" s="0" t="n">
        <v>12.034</v>
      </c>
      <c r="AO3569" s="0" t="n">
        <v>18.722</v>
      </c>
      <c r="AP3569" s="0" t="n">
        <v>20.919</v>
      </c>
      <c r="AQ3569" s="0" t="s">
        <v>831</v>
      </c>
      <c r="AR3569" s="0" t="s">
        <v>58</v>
      </c>
      <c r="AS3569" s="0" t="s">
        <v>53</v>
      </c>
      <c r="AT3569" s="0" t="n">
        <v>544</v>
      </c>
      <c r="AU3569" s="0" t="n">
        <v>559</v>
      </c>
      <c r="AV3569" s="0" t="s">
        <v>18117</v>
      </c>
      <c r="AX3569" s="0" t="s">
        <v>836</v>
      </c>
      <c r="AY3569" s="0" t="s">
        <v>18525</v>
      </c>
    </row>
    <row r="3570" customFormat="false" ht="15" hidden="false" customHeight="false" outlineLevel="0" collapsed="false">
      <c r="A3570" s="0" t="s">
        <v>18526</v>
      </c>
      <c r="B3570" s="0" t="s">
        <v>7898</v>
      </c>
      <c r="C3570" s="0" t="s">
        <v>18527</v>
      </c>
      <c r="E3570" s="1" t="s">
        <v>18527</v>
      </c>
      <c r="G3570" s="5" t="s">
        <v>18527</v>
      </c>
      <c r="H3570" s="5"/>
      <c r="I3570" s="5"/>
      <c r="J3570" s="5"/>
      <c r="K3570" s="5"/>
      <c r="L3570" s="5"/>
      <c r="M3570" s="5"/>
      <c r="N3570" s="5"/>
      <c r="O3570" s="0" t="s">
        <v>18527</v>
      </c>
      <c r="P3570" s="0" t="s">
        <v>18528</v>
      </c>
      <c r="Q3570" s="0" t="s">
        <v>51</v>
      </c>
      <c r="R3570" s="0" t="s">
        <v>52</v>
      </c>
      <c r="S3570" s="0" t="n">
        <v>30</v>
      </c>
      <c r="T3570" s="0" t="n">
        <v>2030</v>
      </c>
      <c r="U3570" s="0" t="n">
        <v>2030</v>
      </c>
      <c r="V3570" s="0" t="n">
        <v>4644</v>
      </c>
      <c r="X3570" s="0" t="n">
        <v>959</v>
      </c>
      <c r="Y3570" s="0" t="s">
        <v>53</v>
      </c>
      <c r="Z3570" s="0" t="n">
        <v>4752</v>
      </c>
      <c r="AA3570" s="0" t="s">
        <v>54</v>
      </c>
      <c r="AB3570" s="0" t="s">
        <v>54</v>
      </c>
      <c r="AC3570" s="0" t="n">
        <v>37.5</v>
      </c>
      <c r="AD3570" s="0" t="s">
        <v>18117</v>
      </c>
      <c r="AE3570" s="0" t="s">
        <v>18529</v>
      </c>
      <c r="AF3570" s="0" t="s">
        <v>56</v>
      </c>
      <c r="AG3570" s="0" t="s">
        <v>56</v>
      </c>
      <c r="AI3570" s="0" t="n">
        <v>37.5</v>
      </c>
      <c r="AJ3570" s="0" t="n">
        <v>2017</v>
      </c>
      <c r="AK3570" s="0" t="s">
        <v>56</v>
      </c>
      <c r="AL3570" s="0" t="s">
        <v>56</v>
      </c>
      <c r="AM3570" s="0" t="n">
        <v>29.92</v>
      </c>
      <c r="AN3570" s="0" t="n">
        <v>33.431</v>
      </c>
      <c r="AO3570" s="0" t="s">
        <v>831</v>
      </c>
      <c r="AP3570" s="0" t="s">
        <v>58</v>
      </c>
      <c r="AQ3570" s="0" t="s">
        <v>53</v>
      </c>
      <c r="AR3570" s="0" t="n">
        <v>417</v>
      </c>
      <c r="AS3570" s="0" t="n">
        <v>420</v>
      </c>
      <c r="AT3570" s="0" t="s">
        <v>836</v>
      </c>
      <c r="AV3570" s="0" t="s">
        <v>836</v>
      </c>
      <c r="AW3570" s="0" t="s">
        <v>18530</v>
      </c>
    </row>
    <row r="3571" customFormat="false" ht="15" hidden="false" customHeight="false" outlineLevel="0" collapsed="false">
      <c r="A3571" s="0" t="s">
        <v>18531</v>
      </c>
      <c r="B3571" s="0" t="s">
        <v>7898</v>
      </c>
      <c r="C3571" s="0" t="s">
        <v>18532</v>
      </c>
      <c r="E3571" s="1" t="s">
        <v>18532</v>
      </c>
      <c r="G3571" s="5" t="s">
        <v>18532</v>
      </c>
      <c r="H3571" s="5" t="s">
        <v>18533</v>
      </c>
      <c r="I3571" s="5"/>
      <c r="J3571" s="5"/>
      <c r="K3571" s="5"/>
      <c r="L3571" s="5"/>
      <c r="M3571" s="5"/>
      <c r="N3571" s="5"/>
      <c r="O3571" s="0" t="s">
        <v>18532</v>
      </c>
      <c r="P3571" s="0" t="s">
        <v>18534</v>
      </c>
      <c r="Q3571" s="0" t="s">
        <v>51</v>
      </c>
      <c r="R3571" s="0" t="s">
        <v>52</v>
      </c>
      <c r="S3571" s="0" t="n">
        <v>7.5</v>
      </c>
      <c r="T3571" s="0" t="n">
        <v>1039</v>
      </c>
      <c r="U3571" s="0" t="n">
        <v>1039</v>
      </c>
      <c r="V3571" s="0" t="n">
        <v>1089</v>
      </c>
      <c r="X3571" s="0" t="n">
        <v>195</v>
      </c>
      <c r="Y3571" s="0" t="s">
        <v>53</v>
      </c>
      <c r="Z3571" s="0" t="n">
        <v>1039</v>
      </c>
      <c r="AA3571" s="0" t="s">
        <v>54</v>
      </c>
      <c r="AB3571" s="0" t="s">
        <v>54</v>
      </c>
      <c r="AC3571" s="0" t="n">
        <v>7.5</v>
      </c>
      <c r="AD3571" s="0" t="s">
        <v>18535</v>
      </c>
      <c r="AE3571" s="0" t="s">
        <v>18536</v>
      </c>
      <c r="AF3571" s="0" t="s">
        <v>56</v>
      </c>
      <c r="AG3571" s="0" t="s">
        <v>56</v>
      </c>
      <c r="AI3571" s="0" t="n">
        <v>7.5</v>
      </c>
      <c r="AJ3571" s="0" t="n">
        <v>2017</v>
      </c>
      <c r="AK3571" s="0" t="s">
        <v>56</v>
      </c>
      <c r="AL3571" s="0" t="s">
        <v>56</v>
      </c>
      <c r="AM3571" s="0" t="n">
        <v>12.392</v>
      </c>
      <c r="AN3571" s="0" t="n">
        <v>13.846</v>
      </c>
      <c r="AO3571" s="0" t="s">
        <v>831</v>
      </c>
      <c r="AP3571" s="0" t="s">
        <v>58</v>
      </c>
      <c r="AQ3571" s="0" t="s">
        <v>53</v>
      </c>
      <c r="AR3571" s="0" t="n">
        <v>124</v>
      </c>
      <c r="AS3571" s="0" t="n">
        <v>124</v>
      </c>
      <c r="AT3571" s="0" t="s">
        <v>18537</v>
      </c>
      <c r="AV3571" s="0" t="s">
        <v>836</v>
      </c>
    </row>
    <row r="3572" customFormat="false" ht="15" hidden="false" customHeight="false" outlineLevel="0" collapsed="false">
      <c r="A3572" s="0" t="s">
        <v>18538</v>
      </c>
      <c r="B3572" s="0" t="s">
        <v>7898</v>
      </c>
      <c r="C3572" s="0" t="s">
        <v>18539</v>
      </c>
      <c r="E3572" s="1" t="s">
        <v>18539</v>
      </c>
      <c r="G3572" s="5" t="s">
        <v>18539</v>
      </c>
      <c r="H3572" s="5"/>
      <c r="I3572" s="5"/>
      <c r="J3572" s="5"/>
      <c r="K3572" s="5"/>
      <c r="L3572" s="5"/>
      <c r="M3572" s="5"/>
      <c r="N3572" s="5"/>
      <c r="O3572" s="0" t="s">
        <v>18539</v>
      </c>
      <c r="P3572" s="0" t="s">
        <v>18540</v>
      </c>
      <c r="Q3572" s="0" t="s">
        <v>51</v>
      </c>
      <c r="R3572" s="0" t="s">
        <v>52</v>
      </c>
      <c r="S3572" s="0" t="n">
        <v>2.67</v>
      </c>
      <c r="T3572" s="0" t="n">
        <v>2815</v>
      </c>
      <c r="U3572" s="0" t="n">
        <v>2815</v>
      </c>
      <c r="V3572" s="0" t="n">
        <v>2815</v>
      </c>
      <c r="W3572" s="0" t="s">
        <v>18541</v>
      </c>
      <c r="X3572" s="0" t="n">
        <v>347</v>
      </c>
      <c r="Y3572" s="0" t="s">
        <v>53</v>
      </c>
      <c r="Z3572" s="0" t="n">
        <v>2815</v>
      </c>
      <c r="AA3572" s="0" t="s">
        <v>54</v>
      </c>
      <c r="AB3572" s="0" t="s">
        <v>54</v>
      </c>
      <c r="AC3572" s="0" t="n">
        <v>14</v>
      </c>
      <c r="AD3572" s="0" t="s">
        <v>16346</v>
      </c>
      <c r="AG3572" s="6" t="n">
        <v>42735</v>
      </c>
      <c r="AH3572" s="0" t="n">
        <v>145</v>
      </c>
      <c r="AI3572" s="0" t="n">
        <v>153</v>
      </c>
      <c r="AJ3572" s="6" t="n">
        <v>42735</v>
      </c>
      <c r="AK3572" s="0" t="n">
        <v>14</v>
      </c>
      <c r="AL3572" s="6" t="n">
        <v>42735</v>
      </c>
      <c r="AM3572" s="0" t="n">
        <v>2.617</v>
      </c>
      <c r="AN3572" s="0" t="n">
        <v>2.758</v>
      </c>
      <c r="AO3572" s="0" t="n">
        <v>3.106</v>
      </c>
      <c r="AP3572" s="0" t="n">
        <v>3.471</v>
      </c>
      <c r="AQ3572" s="0" t="s">
        <v>831</v>
      </c>
      <c r="AR3572" s="0" t="s">
        <v>58</v>
      </c>
      <c r="AS3572" s="0" t="s">
        <v>53</v>
      </c>
      <c r="AT3572" s="0" t="n">
        <v>176</v>
      </c>
      <c r="AU3572" s="0" t="n">
        <v>175</v>
      </c>
      <c r="AX3572" s="0" t="s">
        <v>836</v>
      </c>
      <c r="AY3572" s="0" t="s">
        <v>18542</v>
      </c>
    </row>
    <row r="3573" customFormat="false" ht="15" hidden="false" customHeight="false" outlineLevel="0" collapsed="false">
      <c r="A3573" s="0" t="s">
        <v>18543</v>
      </c>
      <c r="B3573" s="0" t="s">
        <v>7898</v>
      </c>
      <c r="C3573" s="0" t="s">
        <v>18544</v>
      </c>
      <c r="E3573" s="1" t="s">
        <v>18544</v>
      </c>
      <c r="G3573" s="5" t="s">
        <v>18544</v>
      </c>
      <c r="H3573" s="5"/>
      <c r="I3573" s="5"/>
      <c r="J3573" s="5"/>
      <c r="K3573" s="5"/>
      <c r="L3573" s="5"/>
      <c r="M3573" s="5"/>
      <c r="N3573" s="5"/>
      <c r="O3573" s="0" t="s">
        <v>18544</v>
      </c>
      <c r="P3573" s="0" t="s">
        <v>18545</v>
      </c>
      <c r="Q3573" s="0" t="s">
        <v>51</v>
      </c>
      <c r="R3573" s="0" t="s">
        <v>52</v>
      </c>
      <c r="S3573" s="0" t="n">
        <v>1.809</v>
      </c>
      <c r="T3573" s="0" t="n">
        <v>2829</v>
      </c>
      <c r="U3573" s="0" t="n">
        <v>2829</v>
      </c>
      <c r="V3573" s="0" t="n">
        <v>2052</v>
      </c>
      <c r="X3573" s="0" t="n">
        <v>228</v>
      </c>
      <c r="Y3573" s="0" t="s">
        <v>53</v>
      </c>
      <c r="Z3573" s="0" t="n">
        <v>2829</v>
      </c>
      <c r="AA3573" s="0" t="s">
        <v>54</v>
      </c>
      <c r="AB3573" s="0" t="s">
        <v>54</v>
      </c>
      <c r="AC3573" s="0" t="n">
        <v>6.127</v>
      </c>
      <c r="AD3573" s="0" t="s">
        <v>18546</v>
      </c>
      <c r="AG3573" s="6" t="n">
        <v>42674</v>
      </c>
      <c r="AH3573" s="0" t="n">
        <v>248</v>
      </c>
      <c r="AI3573" s="0" t="n">
        <v>272</v>
      </c>
      <c r="AJ3573" s="6" t="n">
        <v>42674</v>
      </c>
      <c r="AK3573" s="0" t="n">
        <v>6.127</v>
      </c>
      <c r="AL3573" s="6" t="n">
        <v>42674</v>
      </c>
      <c r="AM3573" s="0" t="n">
        <v>2.211</v>
      </c>
      <c r="AN3573" s="0" t="n">
        <v>2.421</v>
      </c>
      <c r="AO3573" s="0" t="n">
        <v>6.296</v>
      </c>
      <c r="AP3573" s="0" t="n">
        <v>7.034</v>
      </c>
      <c r="AQ3573" s="0" t="s">
        <v>674</v>
      </c>
      <c r="AR3573" s="0" t="s">
        <v>58</v>
      </c>
      <c r="AS3573" s="0" t="s">
        <v>53</v>
      </c>
      <c r="AT3573" s="0" t="n">
        <v>141</v>
      </c>
      <c r="AU3573" s="0" t="n">
        <v>144</v>
      </c>
      <c r="AV3573" s="0" t="s">
        <v>18547</v>
      </c>
      <c r="AX3573" s="0" t="s">
        <v>836</v>
      </c>
      <c r="AY3573" s="0" t="s">
        <v>18548</v>
      </c>
    </row>
    <row r="3574" customFormat="false" ht="15" hidden="false" customHeight="false" outlineLevel="0" collapsed="false">
      <c r="A3574" s="0" t="s">
        <v>18549</v>
      </c>
      <c r="B3574" s="0" t="s">
        <v>7898</v>
      </c>
      <c r="C3574" s="0" t="s">
        <v>18550</v>
      </c>
      <c r="E3574" s="1" t="s">
        <v>18550</v>
      </c>
      <c r="G3574" s="5" t="s">
        <v>18550</v>
      </c>
      <c r="H3574" s="5"/>
      <c r="I3574" s="5" t="s">
        <v>18551</v>
      </c>
      <c r="J3574" s="5"/>
      <c r="K3574" s="5"/>
      <c r="L3574" s="5"/>
      <c r="M3574" s="5"/>
      <c r="N3574" s="5"/>
      <c r="O3574" s="0" t="s">
        <v>18550</v>
      </c>
      <c r="P3574" s="0" t="s">
        <v>18552</v>
      </c>
      <c r="Q3574" s="0" t="s">
        <v>51</v>
      </c>
      <c r="R3574" s="0" t="s">
        <v>52</v>
      </c>
      <c r="S3574" s="0" t="n">
        <v>128</v>
      </c>
      <c r="T3574" s="0" t="n">
        <v>4652</v>
      </c>
      <c r="U3574" s="0" t="n">
        <v>4652</v>
      </c>
      <c r="V3574" s="0" t="n">
        <v>4651</v>
      </c>
      <c r="W3574" s="0" t="s">
        <v>18553</v>
      </c>
      <c r="X3574" s="0" t="n">
        <v>38</v>
      </c>
      <c r="Y3574" s="0" t="s">
        <v>77</v>
      </c>
      <c r="Z3574" s="0" t="n">
        <v>4652</v>
      </c>
      <c r="AA3574" s="0" t="s">
        <v>54</v>
      </c>
      <c r="AB3574" s="0" t="s">
        <v>54</v>
      </c>
      <c r="AC3574" s="0" t="n">
        <v>596</v>
      </c>
      <c r="AD3574" s="0" t="s">
        <v>18333</v>
      </c>
      <c r="AG3574" s="6" t="n">
        <v>42825</v>
      </c>
      <c r="AH3574" s="0" t="n">
        <v>-11</v>
      </c>
      <c r="AI3574" s="0" t="n">
        <v>-12</v>
      </c>
      <c r="AJ3574" s="6" t="n">
        <v>42825</v>
      </c>
      <c r="AK3574" s="0" t="n">
        <v>596</v>
      </c>
      <c r="AL3574" s="6" t="n">
        <v>42825</v>
      </c>
      <c r="AM3574" s="0" t="n">
        <v>156</v>
      </c>
      <c r="AN3574" s="0" t="n">
        <v>167</v>
      </c>
      <c r="AO3574" s="0" t="n">
        <v>207</v>
      </c>
      <c r="AP3574" s="0" t="n">
        <v>231</v>
      </c>
      <c r="AQ3574" s="0" t="s">
        <v>674</v>
      </c>
      <c r="AR3574" s="0" t="s">
        <v>58</v>
      </c>
      <c r="AS3574" s="0" t="s">
        <v>77</v>
      </c>
      <c r="AT3574" s="0" t="n">
        <v>15</v>
      </c>
      <c r="AU3574" s="0" t="n">
        <v>15</v>
      </c>
      <c r="AX3574" s="0" t="s">
        <v>836</v>
      </c>
      <c r="AY3574" s="0" t="s">
        <v>18554</v>
      </c>
    </row>
    <row r="3575" customFormat="false" ht="15" hidden="false" customHeight="false" outlineLevel="0" collapsed="false">
      <c r="A3575" s="0" t="s">
        <v>18555</v>
      </c>
      <c r="B3575" s="0" t="s">
        <v>7898</v>
      </c>
      <c r="C3575" s="0" t="s">
        <v>18556</v>
      </c>
      <c r="E3575" s="1" t="s">
        <v>18556</v>
      </c>
      <c r="G3575" s="5" t="s">
        <v>18556</v>
      </c>
      <c r="H3575" s="5"/>
      <c r="I3575" s="5"/>
      <c r="J3575" s="5"/>
      <c r="K3575" s="5"/>
      <c r="L3575" s="5"/>
      <c r="M3575" s="5"/>
      <c r="N3575" s="5"/>
      <c r="O3575" s="0" t="s">
        <v>18557</v>
      </c>
      <c r="P3575" s="0" t="s">
        <v>18558</v>
      </c>
      <c r="Q3575" s="0" t="s">
        <v>51</v>
      </c>
      <c r="R3575" s="0" t="s">
        <v>52</v>
      </c>
      <c r="S3575" s="0" t="n">
        <v>1.85</v>
      </c>
      <c r="T3575" s="0" t="n">
        <v>3250</v>
      </c>
      <c r="U3575" s="0" t="n">
        <v>3250</v>
      </c>
      <c r="V3575" s="0" t="n">
        <v>2660</v>
      </c>
      <c r="X3575" s="0" t="n">
        <v>207</v>
      </c>
      <c r="Y3575" s="0" t="s">
        <v>67</v>
      </c>
      <c r="Z3575" s="0" t="n">
        <v>3250</v>
      </c>
      <c r="AA3575" s="0" t="s">
        <v>1178</v>
      </c>
      <c r="AB3575" s="0" t="s">
        <v>56</v>
      </c>
      <c r="AD3575" s="0" t="s">
        <v>18559</v>
      </c>
      <c r="AG3575" s="6" t="n">
        <v>42094</v>
      </c>
      <c r="AH3575" s="0" t="n">
        <v>126</v>
      </c>
      <c r="AI3575" s="0" t="n">
        <v>135</v>
      </c>
      <c r="AJ3575" s="6" t="n">
        <v>42094</v>
      </c>
      <c r="AK3575" s="0" t="n">
        <v>6</v>
      </c>
      <c r="AL3575" s="6" t="n">
        <v>41729</v>
      </c>
      <c r="AM3575" s="0" t="n">
        <v>1.949</v>
      </c>
      <c r="AN3575" s="0" t="n">
        <v>2.097</v>
      </c>
      <c r="AO3575" s="0" t="n">
        <v>4.153</v>
      </c>
      <c r="AP3575" s="0" t="n">
        <v>4.575</v>
      </c>
      <c r="AQ3575" s="0" t="s">
        <v>189</v>
      </c>
      <c r="AR3575" s="0" t="s">
        <v>189</v>
      </c>
      <c r="AS3575" s="0" t="s">
        <v>67</v>
      </c>
      <c r="AT3575" s="0" t="n">
        <v>219</v>
      </c>
      <c r="AU3575" s="0" t="n">
        <v>69</v>
      </c>
      <c r="AV3575" s="0" t="s">
        <v>18560</v>
      </c>
      <c r="AX3575" s="0" t="s">
        <v>836</v>
      </c>
      <c r="AY3575" s="0" t="s">
        <v>18561</v>
      </c>
    </row>
    <row r="3576" customFormat="false" ht="15" hidden="false" customHeight="false" outlineLevel="0" collapsed="false">
      <c r="A3576" s="0" t="s">
        <v>18562</v>
      </c>
      <c r="B3576" s="0" t="s">
        <v>7898</v>
      </c>
      <c r="C3576" s="0" t="s">
        <v>18563</v>
      </c>
      <c r="E3576" s="1" t="s">
        <v>18563</v>
      </c>
      <c r="G3576" s="5" t="s">
        <v>18563</v>
      </c>
      <c r="H3576" s="5"/>
      <c r="I3576" s="5"/>
      <c r="J3576" s="5"/>
      <c r="K3576" s="5"/>
      <c r="L3576" s="5"/>
      <c r="M3576" s="5"/>
      <c r="N3576" s="5"/>
      <c r="O3576" s="0" t="s">
        <v>18563</v>
      </c>
      <c r="P3576" s="0" t="s">
        <v>18564</v>
      </c>
      <c r="Q3576" s="0" t="s">
        <v>51</v>
      </c>
      <c r="R3576" s="0" t="s">
        <v>52</v>
      </c>
      <c r="S3576" s="0" t="n">
        <v>856</v>
      </c>
      <c r="T3576" s="0" t="n">
        <v>2920</v>
      </c>
      <c r="U3576" s="0" t="n">
        <v>2920</v>
      </c>
      <c r="V3576" s="0" t="n">
        <v>520</v>
      </c>
      <c r="X3576" s="0" t="n">
        <v>398</v>
      </c>
      <c r="Y3576" s="0" t="s">
        <v>53</v>
      </c>
      <c r="Z3576" s="0" t="n">
        <v>2920</v>
      </c>
      <c r="AA3576" s="0" t="s">
        <v>54</v>
      </c>
      <c r="AB3576" s="0" t="s">
        <v>54</v>
      </c>
      <c r="AC3576" s="0" t="n">
        <v>3.6</v>
      </c>
      <c r="AD3576" s="0" t="s">
        <v>18117</v>
      </c>
      <c r="AG3576" s="6" t="n">
        <v>42735</v>
      </c>
      <c r="AH3576" s="0" t="n">
        <v>28</v>
      </c>
      <c r="AI3576" s="0" t="n">
        <v>30</v>
      </c>
      <c r="AJ3576" s="6" t="n">
        <v>42735</v>
      </c>
      <c r="AK3576" s="0" t="n">
        <v>3.6</v>
      </c>
      <c r="AL3576" s="6" t="n">
        <v>42735</v>
      </c>
      <c r="AM3576" s="0" t="n">
        <v>634</v>
      </c>
      <c r="AN3576" s="0" t="n">
        <v>668</v>
      </c>
      <c r="AO3576" s="0" t="n">
        <v>350</v>
      </c>
      <c r="AP3576" s="0" t="n">
        <v>392</v>
      </c>
      <c r="AQ3576" s="0" t="s">
        <v>831</v>
      </c>
      <c r="AR3576" s="0" t="s">
        <v>58</v>
      </c>
      <c r="AS3576" s="0" t="s">
        <v>53</v>
      </c>
      <c r="AT3576" s="0" t="n">
        <v>106</v>
      </c>
      <c r="AU3576" s="0" t="n">
        <v>107</v>
      </c>
      <c r="AX3576" s="0" t="s">
        <v>836</v>
      </c>
    </row>
    <row r="3577" customFormat="false" ht="15" hidden="false" customHeight="false" outlineLevel="0" collapsed="false">
      <c r="A3577" s="0" t="s">
        <v>18565</v>
      </c>
      <c r="B3577" s="0" t="s">
        <v>7898</v>
      </c>
      <c r="C3577" s="0" t="s">
        <v>18566</v>
      </c>
      <c r="E3577" s="1" t="s">
        <v>18566</v>
      </c>
      <c r="G3577" s="5" t="s">
        <v>18566</v>
      </c>
      <c r="H3577" s="5"/>
      <c r="I3577" s="5"/>
      <c r="J3577" s="5"/>
      <c r="K3577" s="5"/>
      <c r="L3577" s="5"/>
      <c r="M3577" s="5"/>
      <c r="N3577" s="5"/>
      <c r="O3577" s="0" t="s">
        <v>18566</v>
      </c>
      <c r="P3577" s="0" t="s">
        <v>18567</v>
      </c>
      <c r="Q3577" s="0" t="s">
        <v>51</v>
      </c>
      <c r="R3577" s="0" t="s">
        <v>52</v>
      </c>
      <c r="S3577" s="0" t="n">
        <v>4.443</v>
      </c>
      <c r="T3577" s="0" t="n">
        <v>2920</v>
      </c>
      <c r="U3577" s="0" t="n">
        <v>2920</v>
      </c>
      <c r="V3577" s="0" t="n">
        <v>2822</v>
      </c>
      <c r="W3577" s="0" t="s">
        <v>18568</v>
      </c>
      <c r="X3577" s="0" t="n">
        <v>969</v>
      </c>
      <c r="Y3577" s="0" t="s">
        <v>53</v>
      </c>
      <c r="Z3577" s="0" t="n">
        <v>2920</v>
      </c>
      <c r="AA3577" s="0" t="s">
        <v>54</v>
      </c>
      <c r="AB3577" s="0" t="s">
        <v>54</v>
      </c>
      <c r="AC3577" s="0" t="n">
        <v>11.3</v>
      </c>
      <c r="AD3577" s="0" t="s">
        <v>18569</v>
      </c>
      <c r="AG3577" s="6" t="n">
        <v>42735</v>
      </c>
      <c r="AH3577" s="0" t="n">
        <v>-167</v>
      </c>
      <c r="AI3577" s="0" t="n">
        <v>-176</v>
      </c>
      <c r="AJ3577" s="6" t="n">
        <v>42735</v>
      </c>
      <c r="AK3577" s="0" t="n">
        <v>11.3</v>
      </c>
      <c r="AL3577" s="6" t="n">
        <v>42735</v>
      </c>
      <c r="AM3577" s="0" t="n">
        <v>4.75</v>
      </c>
      <c r="AN3577" s="0" t="n">
        <v>5.007</v>
      </c>
      <c r="AO3577" s="0" t="n">
        <v>3.163</v>
      </c>
      <c r="AP3577" s="0" t="n">
        <v>3.534</v>
      </c>
      <c r="AQ3577" s="0" t="s">
        <v>831</v>
      </c>
      <c r="AR3577" s="0" t="s">
        <v>58</v>
      </c>
      <c r="AS3577" s="0" t="s">
        <v>53</v>
      </c>
      <c r="AT3577" s="0" t="n">
        <v>340</v>
      </c>
      <c r="AU3577" s="0" t="n">
        <v>362</v>
      </c>
      <c r="AV3577" s="0" t="s">
        <v>836</v>
      </c>
      <c r="AX3577" s="0" t="s">
        <v>836</v>
      </c>
    </row>
    <row r="3578" customFormat="false" ht="15" hidden="false" customHeight="false" outlineLevel="0" collapsed="false">
      <c r="A3578" s="0" t="s">
        <v>18570</v>
      </c>
      <c r="B3578" s="0" t="s">
        <v>7898</v>
      </c>
      <c r="C3578" s="0" t="s">
        <v>18571</v>
      </c>
      <c r="E3578" s="1" t="s">
        <v>18571</v>
      </c>
      <c r="G3578" s="5" t="s">
        <v>18571</v>
      </c>
      <c r="H3578" s="5"/>
      <c r="I3578" s="5"/>
      <c r="J3578" s="5"/>
      <c r="K3578" s="5"/>
      <c r="L3578" s="5"/>
      <c r="M3578" s="5"/>
      <c r="N3578" s="5"/>
      <c r="O3578" s="0" t="s">
        <v>18571</v>
      </c>
      <c r="P3578" s="0" t="s">
        <v>18572</v>
      </c>
      <c r="Q3578" s="0" t="s">
        <v>51</v>
      </c>
      <c r="R3578" s="0" t="s">
        <v>52</v>
      </c>
      <c r="S3578" s="0" t="n">
        <v>696</v>
      </c>
      <c r="T3578" s="0" t="n">
        <v>2932</v>
      </c>
      <c r="U3578" s="0" t="n">
        <v>2932</v>
      </c>
      <c r="V3578" s="0" t="n">
        <v>2790</v>
      </c>
      <c r="X3578" s="0" t="n">
        <v>55</v>
      </c>
      <c r="Y3578" s="0" t="s">
        <v>53</v>
      </c>
      <c r="Z3578" s="0" t="n">
        <v>2932</v>
      </c>
      <c r="AA3578" s="0" t="s">
        <v>54</v>
      </c>
      <c r="AB3578" s="0" t="s">
        <v>54</v>
      </c>
      <c r="AC3578" s="0" t="n">
        <v>4.2</v>
      </c>
      <c r="AD3578" s="0" t="s">
        <v>17445</v>
      </c>
      <c r="AG3578" s="6" t="n">
        <v>42735</v>
      </c>
      <c r="AH3578" s="0" t="n">
        <v>73</v>
      </c>
      <c r="AI3578" s="0" t="n">
        <v>77</v>
      </c>
      <c r="AJ3578" s="6" t="n">
        <v>42735</v>
      </c>
      <c r="AK3578" s="0" t="n">
        <v>4.2</v>
      </c>
      <c r="AL3578" s="6" t="n">
        <v>42735</v>
      </c>
      <c r="AM3578" s="0" t="n">
        <v>374</v>
      </c>
      <c r="AN3578" s="0" t="n">
        <v>395</v>
      </c>
      <c r="AO3578" s="0" t="n">
        <v>383</v>
      </c>
      <c r="AP3578" s="0" t="n">
        <v>428</v>
      </c>
      <c r="AQ3578" s="0" t="s">
        <v>831</v>
      </c>
      <c r="AR3578" s="0" t="s">
        <v>58</v>
      </c>
      <c r="AS3578" s="0" t="s">
        <v>53</v>
      </c>
      <c r="AT3578" s="0" t="n">
        <v>29</v>
      </c>
      <c r="AU3578" s="0" t="n">
        <v>30</v>
      </c>
      <c r="AV3578" s="0" t="s">
        <v>17737</v>
      </c>
      <c r="AW3578" s="0" t="s">
        <v>17737</v>
      </c>
      <c r="AX3578" s="0" t="s">
        <v>836</v>
      </c>
      <c r="AY3578" s="0" t="s">
        <v>18573</v>
      </c>
    </row>
    <row r="3579" customFormat="false" ht="15" hidden="false" customHeight="false" outlineLevel="0" collapsed="false">
      <c r="A3579" s="0" t="s">
        <v>18574</v>
      </c>
      <c r="B3579" s="0" t="s">
        <v>7898</v>
      </c>
      <c r="C3579" s="0" t="s">
        <v>18575</v>
      </c>
      <c r="E3579" s="1" t="s">
        <v>18575</v>
      </c>
      <c r="G3579" s="5" t="s">
        <v>18575</v>
      </c>
      <c r="H3579" s="5"/>
      <c r="I3579" s="5"/>
      <c r="J3579" s="5"/>
      <c r="K3579" s="5"/>
      <c r="L3579" s="5"/>
      <c r="M3579" s="5"/>
      <c r="N3579" s="5"/>
      <c r="O3579" s="0" t="s">
        <v>18575</v>
      </c>
      <c r="P3579" s="0" t="s">
        <v>18576</v>
      </c>
      <c r="Q3579" s="0" t="s">
        <v>51</v>
      </c>
      <c r="R3579" s="0" t="s">
        <v>52</v>
      </c>
      <c r="S3579" s="0" t="n">
        <v>3.34</v>
      </c>
      <c r="T3579" s="0" t="n">
        <v>2016</v>
      </c>
      <c r="U3579" s="0" t="n">
        <v>2016</v>
      </c>
      <c r="V3579" s="0" t="n">
        <v>2017</v>
      </c>
      <c r="X3579" s="0" t="n">
        <v>409</v>
      </c>
      <c r="Y3579" s="0" t="s">
        <v>53</v>
      </c>
      <c r="Z3579" s="0" t="n">
        <v>2016</v>
      </c>
      <c r="AA3579" s="0" t="s">
        <v>54</v>
      </c>
      <c r="AB3579" s="0" t="s">
        <v>54</v>
      </c>
      <c r="AC3579" s="0" t="n">
        <v>7</v>
      </c>
      <c r="AD3579" s="0" t="s">
        <v>18577</v>
      </c>
      <c r="AG3579" s="6" t="n">
        <v>42735</v>
      </c>
      <c r="AH3579" s="0" t="n">
        <v>157</v>
      </c>
      <c r="AI3579" s="0" t="n">
        <v>165</v>
      </c>
      <c r="AJ3579" s="6" t="n">
        <v>42735</v>
      </c>
      <c r="AK3579" s="0" t="n">
        <v>7</v>
      </c>
      <c r="AL3579" s="6" t="n">
        <v>42735</v>
      </c>
      <c r="AM3579" s="0" t="n">
        <v>2.584</v>
      </c>
      <c r="AN3579" s="0" t="n">
        <v>2.723</v>
      </c>
      <c r="AO3579" s="0" t="n">
        <v>2.772</v>
      </c>
      <c r="AP3579" s="0" t="n">
        <v>3.098</v>
      </c>
      <c r="AQ3579" s="0" t="s">
        <v>831</v>
      </c>
      <c r="AR3579" s="0" t="s">
        <v>58</v>
      </c>
      <c r="AS3579" s="0" t="s">
        <v>53</v>
      </c>
      <c r="AT3579" s="0" t="n">
        <v>154</v>
      </c>
      <c r="AU3579" s="0" t="n">
        <v>162</v>
      </c>
      <c r="AV3579" s="0" t="s">
        <v>18578</v>
      </c>
      <c r="AX3579" s="0" t="s">
        <v>836</v>
      </c>
      <c r="AY3579" s="0" t="s">
        <v>18579</v>
      </c>
    </row>
    <row r="3580" customFormat="false" ht="15" hidden="false" customHeight="false" outlineLevel="0" collapsed="false">
      <c r="A3580" s="0" t="s">
        <v>18580</v>
      </c>
      <c r="B3580" s="0" t="s">
        <v>7898</v>
      </c>
      <c r="C3580" s="0" t="s">
        <v>18581</v>
      </c>
      <c r="E3580" s="1" t="s">
        <v>18581</v>
      </c>
      <c r="G3580" s="5" t="s">
        <v>18581</v>
      </c>
      <c r="H3580" s="5"/>
      <c r="I3580" s="5"/>
      <c r="J3580" s="5"/>
      <c r="K3580" s="5"/>
      <c r="L3580" s="5"/>
      <c r="M3580" s="5"/>
      <c r="N3580" s="5"/>
      <c r="O3580" s="0" t="s">
        <v>18581</v>
      </c>
      <c r="P3580" s="0" t="s">
        <v>18582</v>
      </c>
      <c r="Q3580" s="0" t="s">
        <v>51</v>
      </c>
      <c r="R3580" s="0" t="s">
        <v>52</v>
      </c>
      <c r="S3580" s="0" t="n">
        <v>350</v>
      </c>
      <c r="T3580" s="0" t="n">
        <v>2899</v>
      </c>
      <c r="U3580" s="0" t="n">
        <v>2899</v>
      </c>
      <c r="V3580" s="0" t="n">
        <v>2652</v>
      </c>
      <c r="X3580" s="0" t="n">
        <v>16</v>
      </c>
      <c r="Y3580" s="0" t="s">
        <v>53</v>
      </c>
      <c r="Z3580" s="0" t="n">
        <v>2899</v>
      </c>
      <c r="AA3580" s="0" t="s">
        <v>54</v>
      </c>
      <c r="AB3580" s="0" t="s">
        <v>54</v>
      </c>
      <c r="AC3580" s="0" t="n">
        <v>750</v>
      </c>
      <c r="AD3580" s="0" t="s">
        <v>18583</v>
      </c>
      <c r="AE3580" s="0" t="s">
        <v>18584</v>
      </c>
      <c r="AF3580" s="0" t="s">
        <v>56</v>
      </c>
      <c r="AG3580" s="0" t="s">
        <v>56</v>
      </c>
      <c r="AI3580" s="0" t="n">
        <v>750</v>
      </c>
      <c r="AJ3580" s="0" t="n">
        <v>2017</v>
      </c>
      <c r="AK3580" s="0" t="s">
        <v>56</v>
      </c>
      <c r="AL3580" s="0" t="s">
        <v>56</v>
      </c>
      <c r="AM3580" s="0" t="n">
        <v>629</v>
      </c>
      <c r="AN3580" s="0" t="n">
        <v>703</v>
      </c>
      <c r="AO3580" s="0" t="s">
        <v>674</v>
      </c>
      <c r="AP3580" s="0" t="s">
        <v>58</v>
      </c>
      <c r="AQ3580" s="0" t="s">
        <v>53</v>
      </c>
      <c r="AR3580" s="0" t="n">
        <v>14</v>
      </c>
      <c r="AS3580" s="0" t="n">
        <v>13</v>
      </c>
      <c r="AT3580" s="0" t="s">
        <v>836</v>
      </c>
      <c r="AV3580" s="0" t="s">
        <v>836</v>
      </c>
    </row>
    <row r="3581" customFormat="false" ht="15" hidden="false" customHeight="false" outlineLevel="0" collapsed="false">
      <c r="A3581" s="0" t="s">
        <v>18585</v>
      </c>
      <c r="B3581" s="0" t="s">
        <v>7898</v>
      </c>
      <c r="C3581" s="0" t="s">
        <v>18586</v>
      </c>
      <c r="E3581" s="1" t="s">
        <v>18586</v>
      </c>
      <c r="G3581" s="5" t="s">
        <v>18586</v>
      </c>
      <c r="H3581" s="5"/>
      <c r="I3581" s="5"/>
      <c r="J3581" s="5"/>
      <c r="K3581" s="5"/>
      <c r="L3581" s="5"/>
      <c r="M3581" s="5"/>
      <c r="N3581" s="5"/>
      <c r="O3581" s="0" t="s">
        <v>18586</v>
      </c>
      <c r="P3581" s="0" t="s">
        <v>18587</v>
      </c>
      <c r="Q3581" s="0" t="s">
        <v>51</v>
      </c>
      <c r="R3581" s="0" t="s">
        <v>52</v>
      </c>
      <c r="S3581" s="0" t="n">
        <v>3</v>
      </c>
      <c r="T3581" s="0" t="n">
        <v>2891</v>
      </c>
      <c r="U3581" s="0" t="n">
        <v>2891</v>
      </c>
      <c r="V3581" s="0" t="n">
        <v>2899</v>
      </c>
      <c r="X3581" s="0" t="n">
        <v>281</v>
      </c>
      <c r="Y3581" s="0" t="s">
        <v>53</v>
      </c>
      <c r="Z3581" s="0" t="n">
        <v>2849</v>
      </c>
      <c r="AA3581" s="0" t="s">
        <v>54</v>
      </c>
      <c r="AB3581" s="0" t="s">
        <v>54</v>
      </c>
      <c r="AC3581" s="0" t="n">
        <v>7.5</v>
      </c>
      <c r="AD3581" s="0" t="s">
        <v>18588</v>
      </c>
      <c r="AE3581" s="0" t="s">
        <v>18589</v>
      </c>
      <c r="AF3581" s="0" t="s">
        <v>56</v>
      </c>
      <c r="AG3581" s="0" t="s">
        <v>56</v>
      </c>
      <c r="AI3581" s="0" t="n">
        <v>7.5</v>
      </c>
      <c r="AJ3581" s="0" t="n">
        <v>2017</v>
      </c>
      <c r="AK3581" s="0" t="s">
        <v>56</v>
      </c>
      <c r="AL3581" s="0" t="s">
        <v>56</v>
      </c>
      <c r="AM3581" s="0" t="n">
        <v>5.405</v>
      </c>
      <c r="AN3581" s="0" t="n">
        <v>6.039</v>
      </c>
      <c r="AO3581" s="0" t="s">
        <v>674</v>
      </c>
      <c r="AP3581" s="0" t="s">
        <v>58</v>
      </c>
      <c r="AQ3581" s="0" t="s">
        <v>53</v>
      </c>
      <c r="AR3581" s="0" t="n">
        <v>119</v>
      </c>
      <c r="AS3581" s="0" t="n">
        <v>130</v>
      </c>
      <c r="AT3581" s="0" t="s">
        <v>836</v>
      </c>
      <c r="AV3581" s="0" t="s">
        <v>836</v>
      </c>
      <c r="AW3581" s="0" t="s">
        <v>18590</v>
      </c>
    </row>
    <row r="3582" customFormat="false" ht="15" hidden="false" customHeight="false" outlineLevel="0" collapsed="false">
      <c r="A3582" s="0" t="s">
        <v>18591</v>
      </c>
      <c r="B3582" s="0" t="s">
        <v>7898</v>
      </c>
      <c r="C3582" s="0" t="s">
        <v>18592</v>
      </c>
      <c r="E3582" s="1" t="s">
        <v>18592</v>
      </c>
      <c r="G3582" s="5" t="s">
        <v>18592</v>
      </c>
      <c r="H3582" s="5" t="s">
        <v>18593</v>
      </c>
      <c r="I3582" s="5"/>
      <c r="J3582" s="5"/>
      <c r="K3582" s="5"/>
      <c r="L3582" s="5"/>
      <c r="M3582" s="5"/>
      <c r="N3582" s="5"/>
      <c r="O3582" s="0" t="s">
        <v>18592</v>
      </c>
      <c r="P3582" s="0" t="s">
        <v>18594</v>
      </c>
      <c r="Q3582" s="0" t="s">
        <v>51</v>
      </c>
      <c r="R3582" s="0" t="s">
        <v>52</v>
      </c>
      <c r="S3582" s="0" t="n">
        <v>3</v>
      </c>
      <c r="T3582" s="0" t="n">
        <v>2211</v>
      </c>
      <c r="U3582" s="0" t="n">
        <v>2211</v>
      </c>
      <c r="V3582" s="0" t="n">
        <v>2219</v>
      </c>
      <c r="X3582" s="0" t="n">
        <v>152</v>
      </c>
      <c r="Y3582" s="0" t="s">
        <v>53</v>
      </c>
      <c r="Z3582" s="0" t="n">
        <v>2211</v>
      </c>
      <c r="AA3582" s="0" t="s">
        <v>54</v>
      </c>
      <c r="AB3582" s="0" t="s">
        <v>54</v>
      </c>
      <c r="AC3582" s="0" t="n">
        <v>17.5</v>
      </c>
      <c r="AD3582" s="0" t="s">
        <v>18595</v>
      </c>
      <c r="AE3582" s="0" t="s">
        <v>18596</v>
      </c>
      <c r="AF3582" s="0" t="s">
        <v>56</v>
      </c>
      <c r="AG3582" s="0" t="s">
        <v>56</v>
      </c>
      <c r="AI3582" s="0" t="n">
        <v>17.5</v>
      </c>
      <c r="AJ3582" s="0" t="n">
        <v>2017</v>
      </c>
      <c r="AK3582" s="0" t="s">
        <v>56</v>
      </c>
      <c r="AL3582" s="0" t="s">
        <v>56</v>
      </c>
      <c r="AM3582" s="0" t="n">
        <v>1.696</v>
      </c>
      <c r="AN3582" s="0" t="n">
        <v>1.895</v>
      </c>
      <c r="AO3582" s="0" t="s">
        <v>831</v>
      </c>
      <c r="AP3582" s="0" t="s">
        <v>58</v>
      </c>
      <c r="AQ3582" s="0" t="s">
        <v>53</v>
      </c>
      <c r="AR3582" s="0" t="n">
        <v>58</v>
      </c>
      <c r="AS3582" s="0" t="n">
        <v>58</v>
      </c>
      <c r="AV3582" s="0" t="s">
        <v>836</v>
      </c>
    </row>
    <row r="3583" customFormat="false" ht="15" hidden="false" customHeight="false" outlineLevel="0" collapsed="false">
      <c r="A3583" s="0" t="s">
        <v>18597</v>
      </c>
      <c r="B3583" s="0" t="s">
        <v>7898</v>
      </c>
      <c r="C3583" s="0" t="s">
        <v>18598</v>
      </c>
      <c r="E3583" s="1" t="s">
        <v>18598</v>
      </c>
      <c r="G3583" s="5" t="s">
        <v>18598</v>
      </c>
      <c r="H3583" s="5"/>
      <c r="I3583" s="5"/>
      <c r="J3583" s="5"/>
      <c r="K3583" s="5"/>
      <c r="L3583" s="5"/>
      <c r="M3583" s="5"/>
      <c r="N3583" s="5"/>
      <c r="O3583" s="0" t="s">
        <v>18598</v>
      </c>
      <c r="P3583" s="0" t="s">
        <v>18599</v>
      </c>
      <c r="Q3583" s="0" t="s">
        <v>51</v>
      </c>
      <c r="R3583" s="0" t="s">
        <v>52</v>
      </c>
      <c r="S3583" s="0" t="n">
        <v>7.5</v>
      </c>
      <c r="T3583" s="0" t="n">
        <v>2592</v>
      </c>
      <c r="U3583" s="0" t="n">
        <v>2592</v>
      </c>
      <c r="V3583" s="0" t="n">
        <v>3299</v>
      </c>
      <c r="X3583" s="0" t="n">
        <v>999</v>
      </c>
      <c r="Y3583" s="0" t="s">
        <v>53</v>
      </c>
      <c r="Z3583" s="0" t="n">
        <v>2592</v>
      </c>
      <c r="AA3583" s="0" t="s">
        <v>54</v>
      </c>
      <c r="AB3583" s="0" t="s">
        <v>54</v>
      </c>
      <c r="AC3583" s="0" t="n">
        <v>17.5</v>
      </c>
      <c r="AD3583" s="0" t="s">
        <v>18600</v>
      </c>
      <c r="AE3583" s="0" t="s">
        <v>18601</v>
      </c>
      <c r="AF3583" s="0" t="s">
        <v>56</v>
      </c>
      <c r="AG3583" s="0" t="s">
        <v>56</v>
      </c>
      <c r="AI3583" s="0" t="n">
        <v>17.5</v>
      </c>
      <c r="AJ3583" s="0" t="n">
        <v>2017</v>
      </c>
      <c r="AK3583" s="0" t="s">
        <v>56</v>
      </c>
      <c r="AL3583" s="0" t="s">
        <v>56</v>
      </c>
      <c r="AM3583" s="0" t="n">
        <v>13.291</v>
      </c>
      <c r="AN3583" s="0" t="n">
        <v>14.85</v>
      </c>
      <c r="AO3583" s="0" t="s">
        <v>831</v>
      </c>
      <c r="AP3583" s="0" t="s">
        <v>58</v>
      </c>
      <c r="AQ3583" s="0" t="s">
        <v>53</v>
      </c>
      <c r="AR3583" s="0" t="n">
        <v>428</v>
      </c>
      <c r="AS3583" s="0" t="n">
        <v>436</v>
      </c>
      <c r="AT3583" s="0" t="s">
        <v>836</v>
      </c>
      <c r="AV3583" s="0" t="s">
        <v>836</v>
      </c>
      <c r="AW3583" s="0" t="s">
        <v>18602</v>
      </c>
    </row>
    <row r="3584" customFormat="false" ht="15" hidden="false" customHeight="false" outlineLevel="0" collapsed="false">
      <c r="A3584" s="0" t="s">
        <v>18603</v>
      </c>
      <c r="B3584" s="0" t="s">
        <v>7898</v>
      </c>
      <c r="C3584" s="0" t="s">
        <v>18604</v>
      </c>
      <c r="E3584" s="1" t="s">
        <v>18604</v>
      </c>
      <c r="G3584" s="5" t="s">
        <v>18604</v>
      </c>
      <c r="H3584" s="5"/>
      <c r="I3584" s="5"/>
      <c r="J3584" s="5"/>
      <c r="K3584" s="5"/>
      <c r="L3584" s="5"/>
      <c r="M3584" s="5"/>
      <c r="N3584" s="5"/>
      <c r="O3584" s="0" t="s">
        <v>18604</v>
      </c>
      <c r="P3584" s="0" t="s">
        <v>18605</v>
      </c>
      <c r="Q3584" s="0" t="s">
        <v>51</v>
      </c>
      <c r="R3584" s="0" t="s">
        <v>52</v>
      </c>
      <c r="S3584" s="0" t="n">
        <v>397</v>
      </c>
      <c r="T3584" s="0" t="n">
        <v>2611</v>
      </c>
      <c r="U3584" s="0" t="n">
        <v>2611</v>
      </c>
      <c r="V3584" s="0" t="n">
        <v>2611</v>
      </c>
      <c r="X3584" s="0" t="n">
        <v>82</v>
      </c>
      <c r="Y3584" s="0" t="s">
        <v>53</v>
      </c>
      <c r="Z3584" s="0" t="n">
        <v>2611</v>
      </c>
      <c r="AA3584" s="0" t="s">
        <v>54</v>
      </c>
      <c r="AB3584" s="0" t="s">
        <v>54</v>
      </c>
      <c r="AC3584" s="0" t="n">
        <v>2.796</v>
      </c>
      <c r="AD3584" s="0" t="s">
        <v>18606</v>
      </c>
      <c r="AG3584" s="6" t="n">
        <v>42735</v>
      </c>
      <c r="AH3584" s="0" t="n">
        <v>33</v>
      </c>
      <c r="AI3584" s="0" t="n">
        <v>34</v>
      </c>
      <c r="AJ3584" s="6" t="n">
        <v>42735</v>
      </c>
      <c r="AK3584" s="0" t="n">
        <v>2.796</v>
      </c>
      <c r="AL3584" s="6" t="n">
        <v>42735</v>
      </c>
      <c r="AM3584" s="0" t="n">
        <v>491</v>
      </c>
      <c r="AN3584" s="0" t="n">
        <v>518</v>
      </c>
      <c r="AO3584" s="0" t="n">
        <v>628</v>
      </c>
      <c r="AP3584" s="0" t="n">
        <v>701</v>
      </c>
      <c r="AQ3584" s="0" t="s">
        <v>831</v>
      </c>
      <c r="AR3584" s="0" t="s">
        <v>58</v>
      </c>
      <c r="AS3584" s="0" t="s">
        <v>53</v>
      </c>
      <c r="AT3584" s="0" t="n">
        <v>57</v>
      </c>
      <c r="AU3584" s="0" t="n">
        <v>57</v>
      </c>
      <c r="AV3584" s="0" t="s">
        <v>18606</v>
      </c>
      <c r="AW3584" s="0" t="s">
        <v>18606</v>
      </c>
      <c r="AX3584" s="0" t="s">
        <v>836</v>
      </c>
      <c r="AY3584" s="0" t="s">
        <v>18607</v>
      </c>
    </row>
    <row r="3585" customFormat="false" ht="15" hidden="false" customHeight="false" outlineLevel="0" collapsed="false">
      <c r="A3585" s="0" t="s">
        <v>18608</v>
      </c>
      <c r="B3585" s="0" t="s">
        <v>7898</v>
      </c>
      <c r="C3585" s="0" t="s">
        <v>18609</v>
      </c>
      <c r="E3585" s="1" t="s">
        <v>18609</v>
      </c>
      <c r="G3585" s="5" t="s">
        <v>18609</v>
      </c>
      <c r="H3585" s="5"/>
      <c r="I3585" s="5"/>
      <c r="J3585" s="5"/>
      <c r="K3585" s="5"/>
      <c r="L3585" s="5"/>
      <c r="M3585" s="5"/>
      <c r="N3585" s="5"/>
      <c r="O3585" s="0" t="s">
        <v>18609</v>
      </c>
      <c r="P3585" s="0" t="s">
        <v>18610</v>
      </c>
      <c r="Q3585" s="0" t="s">
        <v>51</v>
      </c>
      <c r="R3585" s="0" t="s">
        <v>52</v>
      </c>
      <c r="S3585" s="0" t="n">
        <v>17.509</v>
      </c>
      <c r="T3585" s="0" t="n">
        <v>2811</v>
      </c>
      <c r="U3585" s="0" t="n">
        <v>2811</v>
      </c>
      <c r="V3585" s="0" t="n">
        <v>2712</v>
      </c>
      <c r="W3585" s="0" t="s">
        <v>18611</v>
      </c>
      <c r="X3585" s="0" t="n">
        <v>945</v>
      </c>
      <c r="Y3585" s="0" t="s">
        <v>53</v>
      </c>
      <c r="Z3585" s="0" t="n">
        <v>2811</v>
      </c>
      <c r="AA3585" s="0" t="s">
        <v>54</v>
      </c>
      <c r="AB3585" s="0" t="s">
        <v>54</v>
      </c>
      <c r="AC3585" s="0" t="n">
        <v>55.4</v>
      </c>
      <c r="AD3585" s="0" t="s">
        <v>16781</v>
      </c>
      <c r="AG3585" s="6" t="n">
        <v>42735</v>
      </c>
      <c r="AH3585" s="0" t="n">
        <v>1.322</v>
      </c>
      <c r="AI3585" s="0" t="n">
        <v>1.394</v>
      </c>
      <c r="AJ3585" s="6" t="n">
        <v>42735</v>
      </c>
      <c r="AK3585" s="0" t="n">
        <v>55.4</v>
      </c>
      <c r="AL3585" s="6" t="n">
        <v>42735</v>
      </c>
      <c r="AM3585" s="0" t="n">
        <v>14.241</v>
      </c>
      <c r="AN3585" s="0" t="n">
        <v>15.011</v>
      </c>
      <c r="AO3585" s="0" t="n">
        <v>23.888</v>
      </c>
      <c r="AP3585" s="0" t="n">
        <v>26.691</v>
      </c>
      <c r="AQ3585" s="0" t="s">
        <v>831</v>
      </c>
      <c r="AR3585" s="0" t="s">
        <v>58</v>
      </c>
      <c r="AS3585" s="0" t="s">
        <v>53</v>
      </c>
      <c r="AT3585" s="0" t="n">
        <v>395</v>
      </c>
      <c r="AU3585" s="0" t="n">
        <v>406</v>
      </c>
      <c r="AV3585" s="0" t="s">
        <v>836</v>
      </c>
      <c r="AX3585" s="0" t="s">
        <v>836</v>
      </c>
      <c r="AY3585" s="0" t="s">
        <v>18612</v>
      </c>
    </row>
    <row r="3586" customFormat="false" ht="15" hidden="false" customHeight="false" outlineLevel="0" collapsed="false">
      <c r="A3586" s="0" t="s">
        <v>18613</v>
      </c>
      <c r="B3586" s="0" t="s">
        <v>7898</v>
      </c>
      <c r="C3586" s="0" t="s">
        <v>18614</v>
      </c>
      <c r="E3586" s="1" t="s">
        <v>18614</v>
      </c>
      <c r="G3586" s="5" t="s">
        <v>18614</v>
      </c>
      <c r="H3586" s="5"/>
      <c r="I3586" s="5"/>
      <c r="J3586" s="5"/>
      <c r="K3586" s="5"/>
      <c r="L3586" s="5"/>
      <c r="M3586" s="5"/>
      <c r="N3586" s="5"/>
      <c r="O3586" s="0" t="s">
        <v>18614</v>
      </c>
      <c r="P3586" s="0" t="s">
        <v>18615</v>
      </c>
      <c r="Q3586" s="0" t="s">
        <v>51</v>
      </c>
      <c r="R3586" s="0" t="s">
        <v>52</v>
      </c>
      <c r="S3586" s="0" t="n">
        <v>21.222</v>
      </c>
      <c r="T3586" s="0" t="n">
        <v>2120</v>
      </c>
      <c r="U3586" s="0" t="n">
        <v>2120</v>
      </c>
      <c r="V3586" s="0" t="n">
        <v>7211</v>
      </c>
      <c r="X3586" s="0" t="n">
        <v>602</v>
      </c>
      <c r="Y3586" s="0" t="s">
        <v>53</v>
      </c>
      <c r="Z3586" s="0" t="n">
        <v>2120</v>
      </c>
      <c r="AA3586" s="0" t="s">
        <v>54</v>
      </c>
      <c r="AB3586" s="0" t="s">
        <v>54</v>
      </c>
      <c r="AC3586" s="0" t="n">
        <v>41.975</v>
      </c>
      <c r="AD3586" s="0" t="s">
        <v>17105</v>
      </c>
      <c r="AG3586" s="6" t="n">
        <v>42735</v>
      </c>
      <c r="AH3586" s="0" t="n">
        <v>2.597</v>
      </c>
      <c r="AI3586" s="0" t="n">
        <v>2.738</v>
      </c>
      <c r="AJ3586" s="6" t="n">
        <v>42735</v>
      </c>
      <c r="AK3586" s="0" t="n">
        <v>41.975</v>
      </c>
      <c r="AL3586" s="6" t="n">
        <v>42735</v>
      </c>
      <c r="AM3586" s="0" t="n">
        <v>36.814</v>
      </c>
      <c r="AN3586" s="0" t="n">
        <v>38.806</v>
      </c>
      <c r="AO3586" s="0" t="n">
        <v>83.227</v>
      </c>
      <c r="AP3586" s="0" t="n">
        <v>92.994</v>
      </c>
      <c r="AQ3586" s="0" t="s">
        <v>831</v>
      </c>
      <c r="AR3586" s="0" t="s">
        <v>58</v>
      </c>
      <c r="AS3586" s="0" t="s">
        <v>53</v>
      </c>
      <c r="AT3586" s="0" t="n">
        <v>261</v>
      </c>
      <c r="AU3586" s="0" t="n">
        <v>273</v>
      </c>
      <c r="AV3586" s="0" t="s">
        <v>836</v>
      </c>
      <c r="AX3586" s="0" t="s">
        <v>836</v>
      </c>
    </row>
    <row r="3587" customFormat="false" ht="15" hidden="false" customHeight="false" outlineLevel="0" collapsed="false">
      <c r="A3587" s="0" t="s">
        <v>18616</v>
      </c>
      <c r="B3587" s="0" t="s">
        <v>7898</v>
      </c>
      <c r="C3587" s="0" t="s">
        <v>18617</v>
      </c>
      <c r="E3587" s="1" t="s">
        <v>18617</v>
      </c>
      <c r="G3587" s="5" t="s">
        <v>18617</v>
      </c>
      <c r="H3587" s="5"/>
      <c r="I3587" s="5"/>
      <c r="J3587" s="5"/>
      <c r="K3587" s="5"/>
      <c r="L3587" s="5"/>
      <c r="M3587" s="5"/>
      <c r="N3587" s="5"/>
      <c r="O3587" s="0" t="s">
        <v>18617</v>
      </c>
      <c r="P3587" s="0" t="s">
        <v>18618</v>
      </c>
      <c r="Q3587" s="0" t="s">
        <v>51</v>
      </c>
      <c r="R3587" s="0" t="s">
        <v>52</v>
      </c>
      <c r="S3587" s="0" t="n">
        <v>2.655</v>
      </c>
      <c r="T3587" s="0" t="n">
        <v>3250</v>
      </c>
      <c r="U3587" s="0" t="n">
        <v>3250</v>
      </c>
      <c r="V3587" s="0" t="n">
        <v>3250</v>
      </c>
      <c r="W3587" s="0" t="s">
        <v>18619</v>
      </c>
      <c r="X3587" s="0" t="n">
        <v>300</v>
      </c>
      <c r="Y3587" s="0" t="s">
        <v>53</v>
      </c>
      <c r="Z3587" s="0" t="n">
        <v>3250</v>
      </c>
      <c r="AA3587" s="0" t="s">
        <v>54</v>
      </c>
      <c r="AB3587" s="0" t="s">
        <v>54</v>
      </c>
      <c r="AC3587" s="0" t="n">
        <v>10</v>
      </c>
      <c r="AD3587" s="0" t="s">
        <v>17050</v>
      </c>
      <c r="AG3587" s="6" t="n">
        <v>42643</v>
      </c>
      <c r="AH3587" s="0" t="n">
        <v>111</v>
      </c>
      <c r="AI3587" s="0" t="n">
        <v>124</v>
      </c>
      <c r="AJ3587" s="6" t="n">
        <v>42643</v>
      </c>
      <c r="AK3587" s="0" t="n">
        <v>10</v>
      </c>
      <c r="AL3587" s="6" t="n">
        <v>42643</v>
      </c>
      <c r="AM3587" s="0" t="n">
        <v>3.819</v>
      </c>
      <c r="AN3587" s="0" t="n">
        <v>4.262</v>
      </c>
      <c r="AO3587" s="0" t="n">
        <v>4.718</v>
      </c>
      <c r="AP3587" s="0" t="n">
        <v>5.271</v>
      </c>
      <c r="AQ3587" s="0" t="s">
        <v>831</v>
      </c>
      <c r="AR3587" s="0" t="s">
        <v>58</v>
      </c>
      <c r="AS3587" s="0" t="s">
        <v>53</v>
      </c>
      <c r="AT3587" s="0" t="n">
        <v>127</v>
      </c>
      <c r="AU3587" s="0" t="n">
        <v>130</v>
      </c>
      <c r="AX3587" s="0" t="s">
        <v>836</v>
      </c>
    </row>
    <row r="3588" customFormat="false" ht="15" hidden="false" customHeight="false" outlineLevel="0" collapsed="false">
      <c r="A3588" s="0" t="s">
        <v>18620</v>
      </c>
      <c r="B3588" s="0" t="s">
        <v>7898</v>
      </c>
      <c r="C3588" s="0" t="s">
        <v>18621</v>
      </c>
      <c r="E3588" s="1" t="s">
        <v>18621</v>
      </c>
      <c r="G3588" s="5" t="s">
        <v>18621</v>
      </c>
      <c r="H3588" s="5"/>
      <c r="I3588" s="5"/>
      <c r="J3588" s="5"/>
      <c r="K3588" s="5"/>
      <c r="L3588" s="5"/>
      <c r="M3588" s="5"/>
      <c r="N3588" s="5"/>
      <c r="Q3588" s="0" t="s">
        <v>51</v>
      </c>
      <c r="R3588" s="0" t="s">
        <v>52</v>
      </c>
      <c r="S3588" s="0" t="n">
        <v>0</v>
      </c>
      <c r="T3588" s="0" t="n">
        <v>2120</v>
      </c>
      <c r="U3588" s="0" t="n">
        <v>2120</v>
      </c>
      <c r="V3588" s="0" t="n">
        <v>7211</v>
      </c>
      <c r="X3588" s="0" t="n">
        <v>1</v>
      </c>
      <c r="Y3588" s="0" t="s">
        <v>53</v>
      </c>
      <c r="AD3588" s="0" t="s">
        <v>17936</v>
      </c>
      <c r="AE3588" s="0" t="s">
        <v>18622</v>
      </c>
      <c r="AF3588" s="0" t="s">
        <v>56</v>
      </c>
      <c r="AG3588" s="0" t="s">
        <v>56</v>
      </c>
      <c r="AI3588" s="0" t="n">
        <v>75</v>
      </c>
      <c r="AJ3588" s="0" t="n">
        <v>2017</v>
      </c>
      <c r="AK3588" s="0" t="s">
        <v>56</v>
      </c>
      <c r="AL3588" s="0" t="s">
        <v>56</v>
      </c>
      <c r="AM3588" s="0" t="n">
        <v>58</v>
      </c>
      <c r="AN3588" s="0" t="n">
        <v>65</v>
      </c>
      <c r="AO3588" s="0" t="s">
        <v>674</v>
      </c>
      <c r="AP3588" s="0" t="s">
        <v>58</v>
      </c>
      <c r="AQ3588" s="0" t="s">
        <v>53</v>
      </c>
      <c r="AR3588" s="0" t="n">
        <v>0</v>
      </c>
      <c r="AS3588" s="0" t="n">
        <v>0</v>
      </c>
      <c r="AT3588" s="0" t="s">
        <v>836</v>
      </c>
      <c r="AV3588" s="0" t="s">
        <v>836</v>
      </c>
    </row>
    <row r="3589" customFormat="false" ht="15" hidden="false" customHeight="false" outlineLevel="0" collapsed="false">
      <c r="A3589" s="0" t="s">
        <v>18623</v>
      </c>
      <c r="B3589" s="0" t="s">
        <v>7898</v>
      </c>
      <c r="C3589" s="0" t="s">
        <v>18624</v>
      </c>
      <c r="E3589" s="1" t="s">
        <v>18624</v>
      </c>
      <c r="G3589" s="5" t="s">
        <v>18624</v>
      </c>
      <c r="H3589" s="5"/>
      <c r="I3589" s="5"/>
      <c r="J3589" s="5"/>
      <c r="K3589" s="5"/>
      <c r="L3589" s="5"/>
      <c r="M3589" s="5"/>
      <c r="N3589" s="5"/>
      <c r="O3589" s="0" t="s">
        <v>18624</v>
      </c>
      <c r="P3589" s="0" t="s">
        <v>18625</v>
      </c>
      <c r="Q3589" s="0" t="s">
        <v>51</v>
      </c>
      <c r="R3589" s="0" t="s">
        <v>52</v>
      </c>
      <c r="S3589" s="0" t="n">
        <v>16</v>
      </c>
      <c r="T3589" s="0" t="n">
        <v>2120</v>
      </c>
      <c r="U3589" s="0" t="n">
        <v>2120</v>
      </c>
      <c r="V3589" s="0" t="n">
        <v>7211</v>
      </c>
      <c r="X3589" s="0" t="n">
        <v>3</v>
      </c>
      <c r="Y3589" s="0" t="s">
        <v>53</v>
      </c>
      <c r="Z3589" s="0" t="n">
        <v>2120</v>
      </c>
      <c r="AA3589" s="0" t="s">
        <v>54</v>
      </c>
      <c r="AB3589" s="0" t="s">
        <v>54</v>
      </c>
      <c r="AC3589" s="0" t="n">
        <v>99</v>
      </c>
      <c r="AD3589" s="0" t="s">
        <v>15952</v>
      </c>
      <c r="AG3589" s="6" t="n">
        <v>42735</v>
      </c>
      <c r="AH3589" s="0" t="n">
        <v>-64</v>
      </c>
      <c r="AI3589" s="0" t="n">
        <v>-67</v>
      </c>
      <c r="AJ3589" s="6" t="n">
        <v>42735</v>
      </c>
      <c r="AK3589" s="0" t="n">
        <v>99</v>
      </c>
      <c r="AL3589" s="6" t="n">
        <v>42735</v>
      </c>
      <c r="AM3589" s="0" t="n">
        <v>50</v>
      </c>
      <c r="AN3589" s="0" t="n">
        <v>52</v>
      </c>
      <c r="AO3589" s="0" t="n">
        <v>144</v>
      </c>
      <c r="AP3589" s="0" t="n">
        <v>160</v>
      </c>
      <c r="AQ3589" s="0" t="s">
        <v>674</v>
      </c>
      <c r="AR3589" s="0" t="s">
        <v>58</v>
      </c>
      <c r="AS3589" s="0" t="s">
        <v>53</v>
      </c>
      <c r="AT3589" s="0" t="n">
        <v>4</v>
      </c>
      <c r="AU3589" s="0" t="n">
        <v>3</v>
      </c>
      <c r="AX3589" s="0" t="s">
        <v>836</v>
      </c>
    </row>
    <row r="3590" customFormat="false" ht="15" hidden="false" customHeight="false" outlineLevel="0" collapsed="false">
      <c r="A3590" s="0" t="s">
        <v>18626</v>
      </c>
      <c r="B3590" s="0" t="s">
        <v>7898</v>
      </c>
      <c r="C3590" s="0" t="s">
        <v>18627</v>
      </c>
      <c r="E3590" s="1" t="s">
        <v>18627</v>
      </c>
      <c r="G3590" s="5" t="s">
        <v>18627</v>
      </c>
      <c r="H3590" s="5" t="s">
        <v>18628</v>
      </c>
      <c r="I3590" s="5" t="s">
        <v>18629</v>
      </c>
      <c r="J3590" s="5"/>
      <c r="K3590" s="5"/>
      <c r="L3590" s="5"/>
      <c r="M3590" s="5"/>
      <c r="N3590" s="5"/>
      <c r="O3590" s="0" t="s">
        <v>18627</v>
      </c>
      <c r="P3590" s="0" t="s">
        <v>18630</v>
      </c>
      <c r="Q3590" s="0" t="s">
        <v>415</v>
      </c>
      <c r="R3590" s="0" t="s">
        <v>52</v>
      </c>
      <c r="S3590" s="0" t="n">
        <v>75</v>
      </c>
      <c r="T3590" s="0" t="n">
        <v>6512</v>
      </c>
      <c r="U3590" s="0" t="n">
        <v>6512</v>
      </c>
      <c r="V3590" s="0" t="n">
        <v>6622</v>
      </c>
      <c r="X3590" s="0" t="n">
        <v>610</v>
      </c>
      <c r="Y3590" s="0" t="s">
        <v>53</v>
      </c>
      <c r="Z3590" s="0" t="n">
        <v>6500</v>
      </c>
      <c r="AA3590" s="0" t="s">
        <v>54</v>
      </c>
      <c r="AB3590" s="0" t="s">
        <v>54</v>
      </c>
      <c r="AC3590" s="0" t="n">
        <v>62.5</v>
      </c>
      <c r="AD3590" s="0" t="s">
        <v>17105</v>
      </c>
      <c r="AE3590" s="0" t="s">
        <v>18631</v>
      </c>
      <c r="AF3590" s="0" t="s">
        <v>56</v>
      </c>
      <c r="AG3590" s="0" t="s">
        <v>56</v>
      </c>
      <c r="AI3590" s="0" t="n">
        <v>62.5</v>
      </c>
      <c r="AJ3590" s="0" t="n">
        <v>2017</v>
      </c>
      <c r="AK3590" s="0" t="s">
        <v>56</v>
      </c>
      <c r="AL3590" s="0" t="s">
        <v>56</v>
      </c>
      <c r="AM3590" s="0" t="n">
        <v>44.621</v>
      </c>
      <c r="AN3590" s="0" t="n">
        <v>49.857</v>
      </c>
      <c r="AO3590" s="0" t="s">
        <v>831</v>
      </c>
      <c r="AP3590" s="0" t="s">
        <v>58</v>
      </c>
      <c r="AQ3590" s="0" t="s">
        <v>53</v>
      </c>
      <c r="AR3590" s="0" t="n">
        <v>349</v>
      </c>
      <c r="AS3590" s="0" t="n">
        <v>350</v>
      </c>
      <c r="AV3590" s="0" t="s">
        <v>836</v>
      </c>
    </row>
    <row r="3591" customFormat="false" ht="15" hidden="false" customHeight="false" outlineLevel="0" collapsed="false">
      <c r="A3591" s="0" t="s">
        <v>18632</v>
      </c>
      <c r="B3591" s="0" t="s">
        <v>7898</v>
      </c>
      <c r="C3591" s="0" t="s">
        <v>18633</v>
      </c>
      <c r="E3591" s="1" t="s">
        <v>18633</v>
      </c>
      <c r="G3591" s="5" t="s">
        <v>18633</v>
      </c>
      <c r="H3591" s="5"/>
      <c r="I3591" s="5"/>
      <c r="J3591" s="5"/>
      <c r="K3591" s="5"/>
      <c r="L3591" s="5"/>
      <c r="M3591" s="5"/>
      <c r="N3591" s="5"/>
      <c r="O3591" s="0" t="s">
        <v>18634</v>
      </c>
      <c r="P3591" s="0" t="s">
        <v>18635</v>
      </c>
      <c r="Q3591" s="0" t="s">
        <v>51</v>
      </c>
      <c r="R3591" s="0" t="s">
        <v>52</v>
      </c>
      <c r="S3591" s="0" t="n">
        <v>130</v>
      </c>
      <c r="T3591" s="0" t="n">
        <v>7490</v>
      </c>
      <c r="U3591" s="0" t="n">
        <v>7490</v>
      </c>
      <c r="V3591" s="0" t="n">
        <v>6209</v>
      </c>
      <c r="X3591" s="0" t="n">
        <v>16</v>
      </c>
      <c r="Y3591" s="0" t="s">
        <v>67</v>
      </c>
      <c r="AA3591" s="0" t="s">
        <v>18636</v>
      </c>
      <c r="AB3591" s="0" t="s">
        <v>56</v>
      </c>
      <c r="AD3591" s="0" t="s">
        <v>16646</v>
      </c>
      <c r="AG3591" s="6" t="n">
        <v>42735</v>
      </c>
      <c r="AH3591" s="0" t="n">
        <v>-80</v>
      </c>
      <c r="AI3591" s="0" t="n">
        <v>-84</v>
      </c>
      <c r="AJ3591" s="6" t="n">
        <v>42735</v>
      </c>
      <c r="AK3591" s="0" t="n">
        <v>291</v>
      </c>
      <c r="AL3591" s="6" t="n">
        <v>42735</v>
      </c>
      <c r="AM3591" s="0" t="n">
        <v>122</v>
      </c>
      <c r="AN3591" s="0" t="n">
        <v>128</v>
      </c>
      <c r="AO3591" s="0" t="n">
        <v>102</v>
      </c>
      <c r="AP3591" s="0" t="n">
        <v>114</v>
      </c>
      <c r="AQ3591" s="0" t="s">
        <v>674</v>
      </c>
      <c r="AR3591" s="0" t="s">
        <v>58</v>
      </c>
      <c r="AS3591" s="0" t="s">
        <v>67</v>
      </c>
      <c r="AT3591" s="0" t="n">
        <v>17</v>
      </c>
      <c r="AU3591" s="0" t="n">
        <v>15</v>
      </c>
      <c r="AX3591" s="0" t="s">
        <v>836</v>
      </c>
    </row>
    <row r="3592" customFormat="false" ht="15" hidden="false" customHeight="false" outlineLevel="0" collapsed="false">
      <c r="A3592" s="0" t="s">
        <v>18637</v>
      </c>
      <c r="B3592" s="0" t="s">
        <v>7898</v>
      </c>
      <c r="C3592" s="0" t="s">
        <v>18638</v>
      </c>
      <c r="E3592" s="1" t="s">
        <v>18638</v>
      </c>
      <c r="G3592" s="5" t="s">
        <v>18638</v>
      </c>
      <c r="H3592" s="5"/>
      <c r="I3592" s="5"/>
      <c r="J3592" s="5"/>
      <c r="K3592" s="5"/>
      <c r="L3592" s="5"/>
      <c r="M3592" s="5"/>
      <c r="N3592" s="5"/>
      <c r="O3592" s="0" t="s">
        <v>18638</v>
      </c>
      <c r="P3592" s="0" t="s">
        <v>18639</v>
      </c>
      <c r="Q3592" s="0" t="s">
        <v>51</v>
      </c>
      <c r="R3592" s="0" t="s">
        <v>52</v>
      </c>
      <c r="S3592" s="0" t="n">
        <v>20.853</v>
      </c>
      <c r="T3592" s="0" t="n">
        <v>2120</v>
      </c>
      <c r="U3592" s="0" t="n">
        <v>2120</v>
      </c>
      <c r="V3592" s="0" t="n">
        <v>2110</v>
      </c>
      <c r="X3592" s="0" t="n">
        <v>1</v>
      </c>
      <c r="Y3592" s="0" t="s">
        <v>53</v>
      </c>
      <c r="Z3592" s="0" t="n">
        <v>2120</v>
      </c>
      <c r="AA3592" s="0" t="s">
        <v>54</v>
      </c>
      <c r="AB3592" s="0" t="s">
        <v>54</v>
      </c>
      <c r="AC3592" s="0" t="n">
        <v>75</v>
      </c>
      <c r="AD3592" s="0" t="s">
        <v>18640</v>
      </c>
      <c r="AG3592" s="6" t="n">
        <v>42735</v>
      </c>
      <c r="AH3592" s="0" t="n">
        <v>1.328</v>
      </c>
      <c r="AI3592" s="0" t="n">
        <v>1.4</v>
      </c>
      <c r="AJ3592" s="6" t="n">
        <v>42735</v>
      </c>
      <c r="AK3592" s="0" t="n">
        <v>75</v>
      </c>
      <c r="AL3592" s="6" t="n">
        <v>42735</v>
      </c>
      <c r="AM3592" s="0" t="n">
        <v>49.963</v>
      </c>
      <c r="AN3592" s="0" t="n">
        <v>52.666</v>
      </c>
      <c r="AO3592" s="0" t="n">
        <v>75.959</v>
      </c>
      <c r="AP3592" s="0" t="n">
        <v>84.872</v>
      </c>
      <c r="AQ3592" s="0" t="s">
        <v>831</v>
      </c>
      <c r="AR3592" s="0" t="s">
        <v>58</v>
      </c>
      <c r="AS3592" s="0" t="s">
        <v>53</v>
      </c>
      <c r="AT3592" s="0" t="n">
        <v>678</v>
      </c>
      <c r="AU3592" s="0" t="n">
        <v>685</v>
      </c>
      <c r="AV3592" s="0" t="s">
        <v>1071</v>
      </c>
      <c r="AX3592" s="0" t="s">
        <v>836</v>
      </c>
    </row>
    <row r="3593" customFormat="false" ht="15" hidden="false" customHeight="false" outlineLevel="0" collapsed="false">
      <c r="A3593" s="0" t="s">
        <v>18641</v>
      </c>
      <c r="B3593" s="0" t="s">
        <v>7898</v>
      </c>
      <c r="C3593" s="0" t="s">
        <v>18642</v>
      </c>
      <c r="E3593" s="1" t="s">
        <v>18642</v>
      </c>
      <c r="G3593" s="5" t="s">
        <v>18642</v>
      </c>
      <c r="H3593" s="5"/>
      <c r="I3593" s="5"/>
      <c r="J3593" s="5"/>
      <c r="K3593" s="5"/>
      <c r="L3593" s="5"/>
      <c r="M3593" s="5"/>
      <c r="N3593" s="5"/>
      <c r="O3593" s="0" t="s">
        <v>18642</v>
      </c>
      <c r="P3593" s="0" t="s">
        <v>18643</v>
      </c>
      <c r="Q3593" s="0" t="s">
        <v>51</v>
      </c>
      <c r="R3593" s="0" t="s">
        <v>52</v>
      </c>
      <c r="S3593" s="0" t="n">
        <v>10.163</v>
      </c>
      <c r="T3593" s="0" t="n">
        <v>3250</v>
      </c>
      <c r="U3593" s="0" t="n">
        <v>3250</v>
      </c>
      <c r="V3593" s="0" t="n">
        <v>2120</v>
      </c>
      <c r="W3593" s="0" t="s">
        <v>18644</v>
      </c>
      <c r="X3593" s="0" t="n">
        <v>864</v>
      </c>
      <c r="Y3593" s="0" t="s">
        <v>53</v>
      </c>
      <c r="Z3593" s="0" t="n">
        <v>3250</v>
      </c>
      <c r="AA3593" s="0" t="s">
        <v>54</v>
      </c>
      <c r="AB3593" s="0" t="s">
        <v>54</v>
      </c>
      <c r="AC3593" s="0" t="n">
        <v>48</v>
      </c>
      <c r="AD3593" s="0" t="s">
        <v>17318</v>
      </c>
      <c r="AG3593" s="6" t="n">
        <v>42735</v>
      </c>
      <c r="AH3593" s="0" t="n">
        <v>4.71</v>
      </c>
      <c r="AI3593" s="0" t="n">
        <v>4.965</v>
      </c>
      <c r="AJ3593" s="6" t="n">
        <v>42735</v>
      </c>
      <c r="AK3593" s="0" t="n">
        <v>48</v>
      </c>
      <c r="AL3593" s="6" t="n">
        <v>42735</v>
      </c>
      <c r="AM3593" s="0" t="n">
        <v>14.748</v>
      </c>
      <c r="AN3593" s="0" t="n">
        <v>15.546</v>
      </c>
      <c r="AO3593" s="0" t="n">
        <v>29.671</v>
      </c>
      <c r="AP3593" s="0" t="n">
        <v>33.153</v>
      </c>
      <c r="AQ3593" s="0" t="s">
        <v>831</v>
      </c>
      <c r="AR3593" s="0" t="s">
        <v>58</v>
      </c>
      <c r="AS3593" s="0" t="s">
        <v>53</v>
      </c>
      <c r="AT3593" s="0" t="n">
        <v>237</v>
      </c>
      <c r="AU3593" s="0" t="n">
        <v>237</v>
      </c>
      <c r="AV3593" s="0" t="s">
        <v>836</v>
      </c>
      <c r="AX3593" s="0" t="s">
        <v>836</v>
      </c>
    </row>
    <row r="3594" customFormat="false" ht="15" hidden="false" customHeight="false" outlineLevel="0" collapsed="false">
      <c r="A3594" s="0" t="s">
        <v>18645</v>
      </c>
      <c r="B3594" s="0" t="s">
        <v>7898</v>
      </c>
      <c r="C3594" s="0" t="s">
        <v>18646</v>
      </c>
      <c r="E3594" s="1" t="s">
        <v>18646</v>
      </c>
      <c r="G3594" s="5" t="s">
        <v>18646</v>
      </c>
      <c r="H3594" s="5"/>
      <c r="I3594" s="5"/>
      <c r="J3594" s="5"/>
      <c r="K3594" s="5"/>
      <c r="L3594" s="5"/>
      <c r="M3594" s="5"/>
      <c r="N3594" s="5"/>
      <c r="O3594" s="0" t="s">
        <v>18646</v>
      </c>
      <c r="P3594" s="0" t="s">
        <v>18647</v>
      </c>
      <c r="Q3594" s="0" t="s">
        <v>51</v>
      </c>
      <c r="R3594" s="0" t="s">
        <v>52</v>
      </c>
      <c r="S3594" s="0" t="n">
        <v>3</v>
      </c>
      <c r="T3594" s="0" t="n">
        <v>2811</v>
      </c>
      <c r="U3594" s="0" t="n">
        <v>2811</v>
      </c>
      <c r="V3594" s="0" t="n">
        <v>3012</v>
      </c>
      <c r="X3594" s="0" t="n">
        <v>358</v>
      </c>
      <c r="Y3594" s="0" t="s">
        <v>53</v>
      </c>
      <c r="Z3594" s="0" t="n">
        <v>3012</v>
      </c>
      <c r="AA3594" s="0" t="s">
        <v>54</v>
      </c>
      <c r="AB3594" s="0" t="s">
        <v>54</v>
      </c>
      <c r="AC3594" s="0" t="n">
        <v>17.5</v>
      </c>
      <c r="AD3594" s="0" t="s">
        <v>18648</v>
      </c>
      <c r="AE3594" s="0" t="s">
        <v>18649</v>
      </c>
      <c r="AF3594" s="0" t="s">
        <v>56</v>
      </c>
      <c r="AG3594" s="0" t="s">
        <v>56</v>
      </c>
      <c r="AI3594" s="0" t="n">
        <v>17.5</v>
      </c>
      <c r="AJ3594" s="0" t="n">
        <v>2017</v>
      </c>
      <c r="AK3594" s="0" t="s">
        <v>56</v>
      </c>
      <c r="AL3594" s="0" t="s">
        <v>56</v>
      </c>
      <c r="AM3594" s="0" t="n">
        <v>5.063</v>
      </c>
      <c r="AN3594" s="0" t="n">
        <v>5.657</v>
      </c>
      <c r="AO3594" s="0" t="s">
        <v>831</v>
      </c>
      <c r="AP3594" s="0" t="s">
        <v>58</v>
      </c>
      <c r="AQ3594" s="0" t="s">
        <v>53</v>
      </c>
      <c r="AR3594" s="0" t="n">
        <v>165</v>
      </c>
      <c r="AS3594" s="0" t="n">
        <v>167</v>
      </c>
      <c r="AT3594" s="0" t="s">
        <v>836</v>
      </c>
      <c r="AV3594" s="0" t="s">
        <v>836</v>
      </c>
      <c r="AW3594" s="0" t="s">
        <v>18650</v>
      </c>
    </row>
    <row r="3595" customFormat="false" ht="15" hidden="false" customHeight="false" outlineLevel="0" collapsed="false">
      <c r="A3595" s="0" t="s">
        <v>18651</v>
      </c>
      <c r="B3595" s="0" t="s">
        <v>7898</v>
      </c>
      <c r="C3595" s="0" t="s">
        <v>18652</v>
      </c>
      <c r="E3595" s="1" t="s">
        <v>18652</v>
      </c>
      <c r="G3595" s="5" t="s">
        <v>18652</v>
      </c>
      <c r="H3595" s="5"/>
      <c r="I3595" s="5"/>
      <c r="J3595" s="5"/>
      <c r="K3595" s="5"/>
      <c r="L3595" s="5"/>
      <c r="M3595" s="5"/>
      <c r="N3595" s="5"/>
      <c r="O3595" s="0" t="s">
        <v>18652</v>
      </c>
      <c r="P3595" s="0" t="s">
        <v>18653</v>
      </c>
      <c r="Q3595" s="0" t="s">
        <v>51</v>
      </c>
      <c r="R3595" s="0" t="s">
        <v>52</v>
      </c>
      <c r="S3595" s="0" t="n">
        <v>6.038</v>
      </c>
      <c r="T3595" s="0" t="n">
        <v>2630</v>
      </c>
      <c r="U3595" s="0" t="n">
        <v>2630</v>
      </c>
      <c r="V3595" s="0" t="n">
        <v>2611</v>
      </c>
      <c r="W3595" s="0" t="s">
        <v>18654</v>
      </c>
      <c r="X3595" s="0" t="n">
        <v>531</v>
      </c>
      <c r="Y3595" s="0" t="s">
        <v>53</v>
      </c>
      <c r="Z3595" s="0" t="n">
        <v>2630</v>
      </c>
      <c r="AA3595" s="0" t="s">
        <v>54</v>
      </c>
      <c r="AB3595" s="0" t="s">
        <v>54</v>
      </c>
      <c r="AC3595" s="0" t="n">
        <v>14</v>
      </c>
      <c r="AD3595" s="0" t="s">
        <v>18655</v>
      </c>
      <c r="AG3595" s="6" t="n">
        <v>42735</v>
      </c>
      <c r="AH3595" s="0" t="n">
        <v>531</v>
      </c>
      <c r="AI3595" s="0" t="n">
        <v>560</v>
      </c>
      <c r="AJ3595" s="6" t="n">
        <v>42735</v>
      </c>
      <c r="AK3595" s="0" t="n">
        <v>14</v>
      </c>
      <c r="AL3595" s="6" t="n">
        <v>42735</v>
      </c>
      <c r="AM3595" s="0" t="n">
        <v>8.029</v>
      </c>
      <c r="AN3595" s="0" t="n">
        <v>8.463</v>
      </c>
      <c r="AO3595" s="0" t="n">
        <v>12.969</v>
      </c>
      <c r="AP3595" s="0" t="n">
        <v>14.491</v>
      </c>
      <c r="AQ3595" s="0" t="s">
        <v>831</v>
      </c>
      <c r="AR3595" s="0" t="s">
        <v>58</v>
      </c>
      <c r="AS3595" s="0" t="s">
        <v>53</v>
      </c>
      <c r="AT3595" s="0" t="n">
        <v>166</v>
      </c>
      <c r="AU3595" s="0" t="n">
        <v>184</v>
      </c>
      <c r="AX3595" s="0" t="s">
        <v>836</v>
      </c>
      <c r="AY3595" s="0" t="s">
        <v>18656</v>
      </c>
    </row>
    <row r="3596" customFormat="false" ht="15" hidden="false" customHeight="false" outlineLevel="0" collapsed="false">
      <c r="A3596" s="0" t="s">
        <v>18657</v>
      </c>
      <c r="B3596" s="0" t="s">
        <v>7898</v>
      </c>
      <c r="C3596" s="0" t="s">
        <v>18658</v>
      </c>
      <c r="E3596" s="1" t="s">
        <v>18658</v>
      </c>
      <c r="G3596" s="5" t="s">
        <v>18658</v>
      </c>
      <c r="H3596" s="5"/>
      <c r="I3596" s="5"/>
      <c r="J3596" s="5"/>
      <c r="K3596" s="5"/>
      <c r="L3596" s="5"/>
      <c r="M3596" s="5"/>
      <c r="N3596" s="5"/>
      <c r="O3596" s="0" t="s">
        <v>18658</v>
      </c>
      <c r="P3596" s="0" t="s">
        <v>18659</v>
      </c>
      <c r="Q3596" s="0" t="s">
        <v>51</v>
      </c>
      <c r="R3596" s="0" t="s">
        <v>52</v>
      </c>
      <c r="S3596" s="0" t="n">
        <v>30</v>
      </c>
      <c r="T3596" s="0" t="n">
        <v>2829</v>
      </c>
      <c r="U3596" s="0" t="n">
        <v>2829</v>
      </c>
      <c r="V3596" s="0" t="n">
        <v>3299</v>
      </c>
      <c r="X3596" s="0" t="n">
        <v>1.074</v>
      </c>
      <c r="Y3596" s="0" t="s">
        <v>53</v>
      </c>
      <c r="Z3596" s="0" t="n">
        <v>2829</v>
      </c>
      <c r="AA3596" s="0" t="s">
        <v>54</v>
      </c>
      <c r="AB3596" s="0" t="s">
        <v>54</v>
      </c>
      <c r="AC3596" s="0" t="n">
        <v>62.5</v>
      </c>
      <c r="AD3596" s="0" t="s">
        <v>18660</v>
      </c>
      <c r="AE3596" s="0" t="s">
        <v>18661</v>
      </c>
      <c r="AF3596" s="0" t="s">
        <v>56</v>
      </c>
      <c r="AG3596" s="0" t="s">
        <v>56</v>
      </c>
      <c r="AI3596" s="0" t="n">
        <v>62.5</v>
      </c>
      <c r="AJ3596" s="0" t="n">
        <v>2017</v>
      </c>
      <c r="AK3596" s="0" t="s">
        <v>56</v>
      </c>
      <c r="AL3596" s="0" t="s">
        <v>56</v>
      </c>
      <c r="AM3596" s="0" t="n">
        <v>44.935</v>
      </c>
      <c r="AN3596" s="0" t="n">
        <v>50.208</v>
      </c>
      <c r="AO3596" s="0" t="s">
        <v>831</v>
      </c>
      <c r="AP3596" s="0" t="s">
        <v>58</v>
      </c>
      <c r="AQ3596" s="0" t="s">
        <v>53</v>
      </c>
      <c r="AR3596" s="0" t="n">
        <v>1331</v>
      </c>
      <c r="AS3596" s="0" t="n">
        <v>1.355</v>
      </c>
      <c r="AV3596" s="0" t="s">
        <v>836</v>
      </c>
    </row>
    <row r="3597" customFormat="false" ht="15" hidden="false" customHeight="false" outlineLevel="0" collapsed="false">
      <c r="A3597" s="0" t="s">
        <v>18662</v>
      </c>
      <c r="B3597" s="0" t="s">
        <v>7898</v>
      </c>
      <c r="C3597" s="0" t="s">
        <v>18663</v>
      </c>
      <c r="E3597" s="1" t="s">
        <v>18663</v>
      </c>
      <c r="G3597" s="5" t="s">
        <v>18663</v>
      </c>
      <c r="H3597" s="5"/>
      <c r="I3597" s="5"/>
      <c r="J3597" s="5"/>
      <c r="K3597" s="5"/>
      <c r="L3597" s="5"/>
      <c r="M3597" s="5"/>
      <c r="N3597" s="5"/>
      <c r="O3597" s="0" t="s">
        <v>18663</v>
      </c>
      <c r="P3597" s="0" t="s">
        <v>18664</v>
      </c>
      <c r="Q3597" s="0" t="s">
        <v>51</v>
      </c>
      <c r="R3597" s="0" t="s">
        <v>52</v>
      </c>
      <c r="S3597" s="0" t="n">
        <v>3</v>
      </c>
      <c r="T3597" s="0" t="n">
        <v>2041</v>
      </c>
      <c r="U3597" s="0" t="n">
        <v>2041</v>
      </c>
      <c r="V3597" s="0" t="n">
        <v>2042</v>
      </c>
      <c r="X3597" s="0" t="n">
        <v>42</v>
      </c>
      <c r="Y3597" s="0" t="s">
        <v>53</v>
      </c>
      <c r="Z3597" s="0" t="n">
        <v>2013</v>
      </c>
      <c r="AA3597" s="0" t="s">
        <v>54</v>
      </c>
      <c r="AB3597" s="0" t="s">
        <v>54</v>
      </c>
      <c r="AC3597" s="0" t="n">
        <v>3.5</v>
      </c>
      <c r="AD3597" s="0" t="s">
        <v>18665</v>
      </c>
      <c r="AE3597" s="0" t="s">
        <v>18666</v>
      </c>
      <c r="AF3597" s="0" t="s">
        <v>56</v>
      </c>
      <c r="AG3597" s="0" t="s">
        <v>56</v>
      </c>
      <c r="AI3597" s="0" t="n">
        <v>3.5</v>
      </c>
      <c r="AJ3597" s="0" t="n">
        <v>2017</v>
      </c>
      <c r="AK3597" s="0" t="s">
        <v>56</v>
      </c>
      <c r="AL3597" s="0" t="s">
        <v>56</v>
      </c>
      <c r="AM3597" s="0" t="n">
        <v>1.748</v>
      </c>
      <c r="AN3597" s="0" t="n">
        <v>1.954</v>
      </c>
      <c r="AO3597" s="0" t="s">
        <v>831</v>
      </c>
      <c r="AP3597" s="0" t="s">
        <v>58</v>
      </c>
      <c r="AQ3597" s="0" t="s">
        <v>53</v>
      </c>
      <c r="AR3597" s="0" t="n">
        <v>22</v>
      </c>
      <c r="AS3597" s="0" t="n">
        <v>23</v>
      </c>
      <c r="AV3597" s="0" t="s">
        <v>836</v>
      </c>
      <c r="AW3597" s="0" t="s">
        <v>18667</v>
      </c>
    </row>
    <row r="3598" customFormat="false" ht="15" hidden="false" customHeight="false" outlineLevel="0" collapsed="false">
      <c r="A3598" s="0" t="s">
        <v>18668</v>
      </c>
      <c r="B3598" s="0" t="s">
        <v>7898</v>
      </c>
      <c r="C3598" s="0" t="s">
        <v>18669</v>
      </c>
      <c r="E3598" s="1" t="s">
        <v>18669</v>
      </c>
      <c r="G3598" s="5" t="s">
        <v>18669</v>
      </c>
      <c r="H3598" s="5"/>
      <c r="I3598" s="5"/>
      <c r="J3598" s="5"/>
      <c r="K3598" s="5"/>
      <c r="L3598" s="5"/>
      <c r="M3598" s="5"/>
      <c r="N3598" s="5"/>
      <c r="O3598" s="0" t="s">
        <v>18669</v>
      </c>
      <c r="P3598" s="0" t="s">
        <v>18670</v>
      </c>
      <c r="Q3598" s="0" t="s">
        <v>51</v>
      </c>
      <c r="R3598" s="0" t="s">
        <v>52</v>
      </c>
      <c r="S3598" s="0" t="n">
        <v>3</v>
      </c>
      <c r="T3598" s="0" t="n">
        <v>2712</v>
      </c>
      <c r="U3598" s="0" t="n">
        <v>2712</v>
      </c>
      <c r="V3598" s="0" t="n">
        <v>3030</v>
      </c>
      <c r="X3598" s="0" t="n">
        <v>102</v>
      </c>
      <c r="Y3598" s="0" t="s">
        <v>53</v>
      </c>
      <c r="Z3598" s="0" t="n">
        <v>2712</v>
      </c>
      <c r="AA3598" s="0" t="s">
        <v>54</v>
      </c>
      <c r="AB3598" s="0" t="s">
        <v>54</v>
      </c>
      <c r="AC3598" s="0" t="n">
        <v>7.5</v>
      </c>
      <c r="AD3598" s="0" t="s">
        <v>18671</v>
      </c>
      <c r="AE3598" s="0" t="s">
        <v>18672</v>
      </c>
      <c r="AF3598" s="0" t="s">
        <v>56</v>
      </c>
      <c r="AG3598" s="0" t="s">
        <v>56</v>
      </c>
      <c r="AI3598" s="0" t="n">
        <v>7.5</v>
      </c>
      <c r="AJ3598" s="0" t="n">
        <v>2017</v>
      </c>
      <c r="AK3598" s="0" t="s">
        <v>56</v>
      </c>
      <c r="AL3598" s="0" t="s">
        <v>56</v>
      </c>
      <c r="AM3598" s="0" t="n">
        <v>3.777</v>
      </c>
      <c r="AN3598" s="0" t="n">
        <v>4.22</v>
      </c>
      <c r="AO3598" s="0" t="s">
        <v>674</v>
      </c>
      <c r="AP3598" s="0" t="s">
        <v>58</v>
      </c>
      <c r="AQ3598" s="0" t="s">
        <v>53</v>
      </c>
      <c r="AR3598" s="0" t="n">
        <v>70</v>
      </c>
      <c r="AS3598" s="0" t="n">
        <v>69</v>
      </c>
      <c r="AT3598" s="0" t="s">
        <v>18673</v>
      </c>
      <c r="AV3598" s="0" t="s">
        <v>836</v>
      </c>
      <c r="AW3598" s="0" t="s">
        <v>18674</v>
      </c>
    </row>
    <row r="3599" customFormat="false" ht="15" hidden="false" customHeight="false" outlineLevel="0" collapsed="false">
      <c r="A3599" s="0" t="s">
        <v>18675</v>
      </c>
      <c r="B3599" s="0" t="s">
        <v>7898</v>
      </c>
      <c r="C3599" s="0" t="s">
        <v>18676</v>
      </c>
      <c r="E3599" s="1" t="s">
        <v>18676</v>
      </c>
      <c r="G3599" s="5" t="s">
        <v>18676</v>
      </c>
      <c r="H3599" s="5"/>
      <c r="I3599" s="5"/>
      <c r="J3599" s="5"/>
      <c r="K3599" s="5"/>
      <c r="L3599" s="5"/>
      <c r="M3599" s="5"/>
      <c r="N3599" s="5"/>
      <c r="O3599" s="0" t="s">
        <v>18676</v>
      </c>
      <c r="P3599" s="0" t="s">
        <v>18677</v>
      </c>
      <c r="Q3599" s="0" t="s">
        <v>51</v>
      </c>
      <c r="R3599" s="0" t="s">
        <v>52</v>
      </c>
      <c r="S3599" s="0" t="n">
        <v>750</v>
      </c>
      <c r="T3599" s="0" t="n">
        <v>2611</v>
      </c>
      <c r="U3599" s="0" t="n">
        <v>2611</v>
      </c>
      <c r="V3599" s="0" t="n">
        <v>2611</v>
      </c>
      <c r="X3599" s="0" t="n">
        <v>77</v>
      </c>
      <c r="Y3599" s="0" t="s">
        <v>53</v>
      </c>
      <c r="Z3599" s="0" t="n">
        <v>2611</v>
      </c>
      <c r="AA3599" s="0" t="s">
        <v>54</v>
      </c>
      <c r="AB3599" s="0" t="s">
        <v>54</v>
      </c>
      <c r="AC3599" s="0" t="n">
        <v>3.5</v>
      </c>
      <c r="AD3599" s="0" t="s">
        <v>18678</v>
      </c>
      <c r="AE3599" s="0" t="s">
        <v>18679</v>
      </c>
      <c r="AF3599" s="0" t="s">
        <v>56</v>
      </c>
      <c r="AG3599" s="0" t="s">
        <v>56</v>
      </c>
      <c r="AI3599" s="0" t="n">
        <v>3.5</v>
      </c>
      <c r="AJ3599" s="0" t="n">
        <v>2017</v>
      </c>
      <c r="AK3599" s="0" t="s">
        <v>56</v>
      </c>
      <c r="AL3599" s="0" t="s">
        <v>56</v>
      </c>
      <c r="AM3599" s="0" t="n">
        <v>1.347</v>
      </c>
      <c r="AN3599" s="0" t="n">
        <v>1.505</v>
      </c>
      <c r="AO3599" s="0" t="s">
        <v>831</v>
      </c>
      <c r="AP3599" s="0" t="s">
        <v>58</v>
      </c>
      <c r="AQ3599" s="0" t="s">
        <v>53</v>
      </c>
      <c r="AR3599" s="0" t="n">
        <v>61</v>
      </c>
      <c r="AS3599" s="0" t="n">
        <v>61</v>
      </c>
      <c r="AT3599" s="0" t="s">
        <v>17050</v>
      </c>
      <c r="AU3599" s="0" t="s">
        <v>17050</v>
      </c>
      <c r="AV3599" s="0" t="s">
        <v>836</v>
      </c>
      <c r="AW3599" s="0" t="s">
        <v>18680</v>
      </c>
    </row>
    <row r="3600" customFormat="false" ht="15" hidden="false" customHeight="false" outlineLevel="0" collapsed="false">
      <c r="A3600" s="0" t="s">
        <v>18681</v>
      </c>
      <c r="B3600" s="0" t="s">
        <v>7898</v>
      </c>
      <c r="C3600" s="0" t="s">
        <v>18682</v>
      </c>
      <c r="E3600" s="1" t="s">
        <v>18682</v>
      </c>
      <c r="G3600" s="5" t="s">
        <v>18682</v>
      </c>
      <c r="H3600" s="5"/>
      <c r="I3600" s="5"/>
      <c r="J3600" s="5"/>
      <c r="K3600" s="5"/>
      <c r="L3600" s="5"/>
      <c r="M3600" s="5"/>
      <c r="N3600" s="5"/>
      <c r="O3600" s="0" t="s">
        <v>18682</v>
      </c>
      <c r="P3600" s="0" t="s">
        <v>18683</v>
      </c>
      <c r="Q3600" s="0" t="s">
        <v>51</v>
      </c>
      <c r="R3600" s="0" t="s">
        <v>52</v>
      </c>
      <c r="S3600" s="0" t="n">
        <v>26.644</v>
      </c>
      <c r="T3600" s="0" t="n">
        <v>2830</v>
      </c>
      <c r="U3600" s="0" t="n">
        <v>2830</v>
      </c>
      <c r="V3600" s="0" t="n">
        <v>2573</v>
      </c>
      <c r="X3600" s="0" t="n">
        <v>726</v>
      </c>
      <c r="Y3600" s="0" t="s">
        <v>53</v>
      </c>
      <c r="Z3600" s="0" t="n">
        <v>2830</v>
      </c>
      <c r="AA3600" s="0" t="s">
        <v>54</v>
      </c>
      <c r="AB3600" s="0" t="s">
        <v>54</v>
      </c>
      <c r="AC3600" s="0" t="n">
        <v>56.8</v>
      </c>
      <c r="AD3600" s="0" t="s">
        <v>18684</v>
      </c>
      <c r="AG3600" s="6" t="n">
        <v>42674</v>
      </c>
      <c r="AH3600" s="0" t="n">
        <v>1.392</v>
      </c>
      <c r="AI3600" s="0" t="n">
        <v>1.524</v>
      </c>
      <c r="AJ3600" s="6" t="n">
        <v>42674</v>
      </c>
      <c r="AK3600" s="0" t="n">
        <v>56.8</v>
      </c>
      <c r="AL3600" s="6" t="n">
        <v>42674</v>
      </c>
      <c r="AM3600" s="0" t="n">
        <v>52.97</v>
      </c>
      <c r="AN3600" s="0" t="n">
        <v>57.981</v>
      </c>
      <c r="AO3600" s="0" t="n">
        <v>35.311</v>
      </c>
      <c r="AP3600" s="0" t="n">
        <v>39.455</v>
      </c>
      <c r="AQ3600" s="0" t="s">
        <v>831</v>
      </c>
      <c r="AR3600" s="0" t="s">
        <v>58</v>
      </c>
      <c r="AS3600" s="0" t="s">
        <v>53</v>
      </c>
      <c r="AT3600" s="0" t="n">
        <v>313</v>
      </c>
      <c r="AU3600" s="0" t="n">
        <v>318</v>
      </c>
      <c r="AV3600" s="0" t="s">
        <v>17320</v>
      </c>
      <c r="AX3600" s="0" t="s">
        <v>836</v>
      </c>
      <c r="AY3600" s="0" t="s">
        <v>18685</v>
      </c>
    </row>
    <row r="3601" customFormat="false" ht="15" hidden="false" customHeight="false" outlineLevel="0" collapsed="false">
      <c r="A3601" s="0" t="s">
        <v>18686</v>
      </c>
      <c r="B3601" s="0" t="s">
        <v>7898</v>
      </c>
      <c r="C3601" s="0" t="s">
        <v>18687</v>
      </c>
      <c r="E3601" s="1" t="s">
        <v>18687</v>
      </c>
      <c r="G3601" s="5" t="s">
        <v>18687</v>
      </c>
      <c r="H3601" s="5"/>
      <c r="I3601" s="5"/>
      <c r="J3601" s="5"/>
      <c r="K3601" s="5"/>
      <c r="L3601" s="5"/>
      <c r="M3601" s="5"/>
      <c r="N3601" s="5"/>
      <c r="O3601" s="0" t="s">
        <v>18687</v>
      </c>
      <c r="P3601" s="0" t="s">
        <v>18688</v>
      </c>
      <c r="Q3601" s="0" t="s">
        <v>51</v>
      </c>
      <c r="R3601" s="0" t="s">
        <v>52</v>
      </c>
      <c r="S3601" s="0" t="n">
        <v>3</v>
      </c>
      <c r="T3601" s="0" t="n">
        <v>2829</v>
      </c>
      <c r="U3601" s="0" t="n">
        <v>2829</v>
      </c>
      <c r="V3601" s="0" t="n">
        <v>2620</v>
      </c>
      <c r="X3601" s="0" t="n">
        <v>207</v>
      </c>
      <c r="Y3601" s="0" t="s">
        <v>53</v>
      </c>
      <c r="Z3601" s="0" t="n">
        <v>2899</v>
      </c>
      <c r="AA3601" s="0" t="s">
        <v>54</v>
      </c>
      <c r="AB3601" s="0" t="s">
        <v>54</v>
      </c>
      <c r="AC3601" s="0" t="n">
        <v>7.5</v>
      </c>
      <c r="AD3601" s="0" t="s">
        <v>18689</v>
      </c>
      <c r="AE3601" s="0" t="s">
        <v>18690</v>
      </c>
      <c r="AF3601" s="0" t="s">
        <v>56</v>
      </c>
      <c r="AG3601" s="0" t="s">
        <v>56</v>
      </c>
      <c r="AI3601" s="0" t="n">
        <v>7.5</v>
      </c>
      <c r="AJ3601" s="0" t="n">
        <v>2017</v>
      </c>
      <c r="AK3601" s="0" t="s">
        <v>56</v>
      </c>
      <c r="AL3601" s="0" t="s">
        <v>56</v>
      </c>
      <c r="AM3601" s="0" t="n">
        <v>4.92</v>
      </c>
      <c r="AN3601" s="0" t="n">
        <v>5.497</v>
      </c>
      <c r="AO3601" s="0" t="s">
        <v>674</v>
      </c>
      <c r="AP3601" s="0" t="s">
        <v>58</v>
      </c>
      <c r="AQ3601" s="0" t="s">
        <v>53</v>
      </c>
      <c r="AR3601" s="0" t="n">
        <v>123</v>
      </c>
      <c r="AS3601" s="0" t="n">
        <v>126</v>
      </c>
      <c r="AV3601" s="0" t="s">
        <v>836</v>
      </c>
      <c r="AW3601" s="0" t="s">
        <v>18691</v>
      </c>
    </row>
    <row r="3602" customFormat="false" ht="15" hidden="false" customHeight="false" outlineLevel="0" collapsed="false">
      <c r="A3602" s="0" t="s">
        <v>18692</v>
      </c>
      <c r="B3602" s="0" t="s">
        <v>7898</v>
      </c>
      <c r="C3602" s="0" t="s">
        <v>18693</v>
      </c>
      <c r="E3602" s="1" t="s">
        <v>18693</v>
      </c>
      <c r="G3602" s="5" t="s">
        <v>18693</v>
      </c>
      <c r="H3602" s="5"/>
      <c r="I3602" s="5"/>
      <c r="J3602" s="5"/>
      <c r="K3602" s="5"/>
      <c r="L3602" s="5"/>
      <c r="M3602" s="5"/>
      <c r="N3602" s="5"/>
      <c r="O3602" s="0" t="s">
        <v>18693</v>
      </c>
      <c r="P3602" s="0" t="s">
        <v>18694</v>
      </c>
      <c r="Q3602" s="0" t="s">
        <v>51</v>
      </c>
      <c r="R3602" s="0" t="s">
        <v>52</v>
      </c>
      <c r="S3602" s="0" t="n">
        <v>1.557</v>
      </c>
      <c r="T3602" s="0" t="n">
        <v>3299</v>
      </c>
      <c r="U3602" s="0" t="n">
        <v>3299</v>
      </c>
      <c r="V3602" s="0" t="n">
        <v>1729</v>
      </c>
      <c r="X3602" s="0" t="n">
        <v>229</v>
      </c>
      <c r="Y3602" s="0" t="s">
        <v>53</v>
      </c>
      <c r="Z3602" s="0" t="n">
        <v>3299</v>
      </c>
      <c r="AA3602" s="0" t="s">
        <v>54</v>
      </c>
      <c r="AB3602" s="0" t="s">
        <v>54</v>
      </c>
      <c r="AC3602" s="0" t="n">
        <v>5.04</v>
      </c>
      <c r="AD3602" s="0" t="s">
        <v>18695</v>
      </c>
      <c r="AG3602" s="6" t="n">
        <v>42735</v>
      </c>
      <c r="AH3602" s="0" t="n">
        <v>91</v>
      </c>
      <c r="AI3602" s="0" t="n">
        <v>96</v>
      </c>
      <c r="AJ3602" s="6" t="n">
        <v>42735</v>
      </c>
      <c r="AK3602" s="0" t="n">
        <v>5.04</v>
      </c>
      <c r="AL3602" s="6" t="n">
        <v>42735</v>
      </c>
      <c r="AM3602" s="0" t="n">
        <v>1.959</v>
      </c>
      <c r="AN3602" s="0" t="n">
        <v>2.065</v>
      </c>
      <c r="AO3602" s="0" t="n">
        <v>1.123</v>
      </c>
      <c r="AP3602" s="0" t="n">
        <v>1.254</v>
      </c>
      <c r="AQ3602" s="0" t="s">
        <v>831</v>
      </c>
      <c r="AR3602" s="0" t="s">
        <v>58</v>
      </c>
      <c r="AS3602" s="0" t="s">
        <v>53</v>
      </c>
      <c r="AT3602" s="0" t="n">
        <v>85</v>
      </c>
      <c r="AU3602" s="0" t="n">
        <v>85</v>
      </c>
      <c r="AV3602" s="0" t="s">
        <v>1071</v>
      </c>
      <c r="AW3602" s="0" t="s">
        <v>18696</v>
      </c>
      <c r="AX3602" s="0" t="s">
        <v>836</v>
      </c>
      <c r="AY3602" s="0" t="s">
        <v>18697</v>
      </c>
    </row>
    <row r="3603" customFormat="false" ht="15" hidden="false" customHeight="false" outlineLevel="0" collapsed="false">
      <c r="A3603" s="0" t="s">
        <v>18698</v>
      </c>
      <c r="B3603" s="0" t="s">
        <v>7898</v>
      </c>
      <c r="C3603" s="0" t="s">
        <v>18699</v>
      </c>
      <c r="E3603" s="1" t="s">
        <v>18699</v>
      </c>
      <c r="G3603" s="5" t="s">
        <v>18699</v>
      </c>
      <c r="H3603" s="5"/>
      <c r="I3603" s="5"/>
      <c r="J3603" s="5"/>
      <c r="K3603" s="5"/>
      <c r="L3603" s="5"/>
      <c r="M3603" s="5"/>
      <c r="N3603" s="5"/>
      <c r="O3603" s="0" t="s">
        <v>18699</v>
      </c>
      <c r="P3603" s="0" t="s">
        <v>18700</v>
      </c>
      <c r="Q3603" s="0" t="s">
        <v>51</v>
      </c>
      <c r="R3603" s="0" t="s">
        <v>52</v>
      </c>
      <c r="S3603" s="0" t="n">
        <v>3.948</v>
      </c>
      <c r="T3603" s="0" t="n">
        <v>2932</v>
      </c>
      <c r="U3603" s="0" t="n">
        <v>2932</v>
      </c>
      <c r="V3603" s="0" t="n">
        <v>2910</v>
      </c>
      <c r="X3603" s="0" t="n">
        <v>359</v>
      </c>
      <c r="Y3603" s="0" t="s">
        <v>53</v>
      </c>
      <c r="Z3603" s="0" t="n">
        <v>2932</v>
      </c>
      <c r="AA3603" s="0" t="s">
        <v>54</v>
      </c>
      <c r="AB3603" s="0" t="s">
        <v>54</v>
      </c>
      <c r="AC3603" s="0" t="n">
        <v>13.1</v>
      </c>
      <c r="AD3603" s="0" t="s">
        <v>18262</v>
      </c>
      <c r="AG3603" s="6" t="n">
        <v>42735</v>
      </c>
      <c r="AH3603" s="0" t="n">
        <v>228</v>
      </c>
      <c r="AI3603" s="0" t="n">
        <v>241</v>
      </c>
      <c r="AJ3603" s="6" t="n">
        <v>42735</v>
      </c>
      <c r="AK3603" s="0" t="n">
        <v>13.1</v>
      </c>
      <c r="AL3603" s="6" t="n">
        <v>42735</v>
      </c>
      <c r="AM3603" s="0" t="n">
        <v>3.271</v>
      </c>
      <c r="AN3603" s="0" t="n">
        <v>3.448</v>
      </c>
      <c r="AO3603" s="0" t="n">
        <v>1.49</v>
      </c>
      <c r="AP3603" s="0" t="n">
        <v>1.664</v>
      </c>
      <c r="AQ3603" s="0" t="s">
        <v>831</v>
      </c>
      <c r="AR3603" s="0" t="s">
        <v>58</v>
      </c>
      <c r="AS3603" s="0" t="s">
        <v>53</v>
      </c>
      <c r="AT3603" s="0" t="n">
        <v>236</v>
      </c>
      <c r="AU3603" s="0" t="n">
        <v>235</v>
      </c>
      <c r="AV3603" s="0" t="s">
        <v>836</v>
      </c>
      <c r="AX3603" s="0" t="s">
        <v>836</v>
      </c>
    </row>
    <row r="3604" customFormat="false" ht="15" hidden="false" customHeight="false" outlineLevel="0" collapsed="false">
      <c r="A3604" s="0" t="s">
        <v>18701</v>
      </c>
      <c r="B3604" s="0" t="s">
        <v>7898</v>
      </c>
      <c r="C3604" s="0" t="s">
        <v>18702</v>
      </c>
      <c r="E3604" s="1" t="s">
        <v>18702</v>
      </c>
      <c r="G3604" s="5" t="s">
        <v>18702</v>
      </c>
      <c r="H3604" s="5"/>
      <c r="I3604" s="5"/>
      <c r="J3604" s="5"/>
      <c r="K3604" s="5"/>
      <c r="L3604" s="5"/>
      <c r="M3604" s="5"/>
      <c r="N3604" s="5"/>
      <c r="O3604" s="0" t="s">
        <v>18703</v>
      </c>
      <c r="P3604" s="0" t="s">
        <v>18704</v>
      </c>
      <c r="Q3604" s="0" t="s">
        <v>718</v>
      </c>
      <c r="R3604" s="0" t="s">
        <v>52</v>
      </c>
      <c r="S3604" s="0" t="n">
        <v>750</v>
      </c>
      <c r="T3604" s="0" t="n">
        <v>6619</v>
      </c>
      <c r="U3604" s="0" t="n">
        <v>6619</v>
      </c>
      <c r="V3604" s="0" t="n">
        <v>5814</v>
      </c>
      <c r="X3604" s="0" t="n">
        <v>988</v>
      </c>
      <c r="Y3604" s="0" t="s">
        <v>67</v>
      </c>
      <c r="Z3604" s="0" t="s">
        <v>120</v>
      </c>
      <c r="AA3604" s="0" t="s">
        <v>18705</v>
      </c>
      <c r="AB3604" s="0" t="s">
        <v>56</v>
      </c>
      <c r="AC3604" s="0" t="s">
        <v>120</v>
      </c>
      <c r="AD3604" s="0" t="s">
        <v>17050</v>
      </c>
      <c r="AE3604" s="0" t="s">
        <v>18706</v>
      </c>
      <c r="AF3604" s="0" t="s">
        <v>56</v>
      </c>
      <c r="AG3604" s="0" t="s">
        <v>56</v>
      </c>
      <c r="AI3604" s="0" t="n">
        <v>3.5</v>
      </c>
      <c r="AJ3604" s="0" t="n">
        <v>2017</v>
      </c>
      <c r="AK3604" s="0" t="s">
        <v>56</v>
      </c>
      <c r="AL3604" s="0" t="s">
        <v>56</v>
      </c>
      <c r="AM3604" s="0" t="n">
        <v>2.976</v>
      </c>
      <c r="AN3604" s="0" t="n">
        <v>3.325</v>
      </c>
      <c r="AO3604" s="0" t="s">
        <v>674</v>
      </c>
      <c r="AP3604" s="0" t="s">
        <v>58</v>
      </c>
      <c r="AQ3604" s="0" t="s">
        <v>67</v>
      </c>
      <c r="AR3604" s="0" t="n">
        <v>75</v>
      </c>
      <c r="AS3604" s="0" t="n">
        <v>51</v>
      </c>
      <c r="AV3604" s="0" t="s">
        <v>836</v>
      </c>
      <c r="AW3604" s="0" t="s">
        <v>18707</v>
      </c>
    </row>
    <row r="3605" customFormat="false" ht="15" hidden="false" customHeight="false" outlineLevel="0" collapsed="false">
      <c r="A3605" s="0" t="s">
        <v>18708</v>
      </c>
      <c r="B3605" s="0" t="s">
        <v>7898</v>
      </c>
      <c r="C3605" s="0" t="s">
        <v>18709</v>
      </c>
      <c r="E3605" s="1" t="s">
        <v>18709</v>
      </c>
      <c r="G3605" s="5" t="s">
        <v>18709</v>
      </c>
      <c r="H3605" s="5" t="s">
        <v>18710</v>
      </c>
      <c r="I3605" s="5"/>
      <c r="J3605" s="5"/>
      <c r="K3605" s="5"/>
      <c r="L3605" s="5"/>
      <c r="M3605" s="5"/>
      <c r="N3605" s="5"/>
      <c r="O3605" s="0" t="s">
        <v>18709</v>
      </c>
      <c r="P3605" s="0" t="s">
        <v>18711</v>
      </c>
      <c r="Q3605" s="0" t="s">
        <v>51</v>
      </c>
      <c r="R3605" s="0" t="s">
        <v>52</v>
      </c>
      <c r="S3605" s="0" t="n">
        <v>3.017</v>
      </c>
      <c r="T3605" s="0" t="n">
        <v>2362</v>
      </c>
      <c r="U3605" s="0" t="n">
        <v>2362</v>
      </c>
      <c r="V3605" s="0" t="n">
        <v>2052</v>
      </c>
      <c r="X3605" s="0" t="n">
        <v>277</v>
      </c>
      <c r="Y3605" s="0" t="s">
        <v>77</v>
      </c>
      <c r="Z3605" s="0" t="n">
        <v>2362</v>
      </c>
      <c r="AA3605" s="0" t="s">
        <v>54</v>
      </c>
      <c r="AB3605" s="0" t="s">
        <v>54</v>
      </c>
      <c r="AC3605" s="0" t="n">
        <v>6.6</v>
      </c>
      <c r="AD3605" s="0" t="s">
        <v>17050</v>
      </c>
      <c r="AG3605" s="6" t="n">
        <v>42735</v>
      </c>
      <c r="AH3605" s="0" t="n">
        <v>484</v>
      </c>
      <c r="AI3605" s="0" t="n">
        <v>510</v>
      </c>
      <c r="AJ3605" s="6" t="n">
        <v>42735</v>
      </c>
      <c r="AK3605" s="0" t="n">
        <v>6.6</v>
      </c>
      <c r="AL3605" s="6" t="n">
        <v>42735</v>
      </c>
      <c r="AM3605" s="0" t="n">
        <v>3.67</v>
      </c>
      <c r="AN3605" s="0" t="n">
        <v>3.869</v>
      </c>
      <c r="AO3605" s="0" t="n">
        <v>3.76</v>
      </c>
      <c r="AP3605" s="0" t="n">
        <v>4.202</v>
      </c>
      <c r="AQ3605" s="0" t="s">
        <v>831</v>
      </c>
      <c r="AR3605" s="0" t="s">
        <v>58</v>
      </c>
      <c r="AS3605" s="0" t="s">
        <v>77</v>
      </c>
      <c r="AT3605" s="0" t="n">
        <v>89</v>
      </c>
      <c r="AU3605" s="0" t="n">
        <v>89</v>
      </c>
      <c r="AX3605" s="0" t="s">
        <v>836</v>
      </c>
    </row>
    <row r="3606" customFormat="false" ht="15" hidden="false" customHeight="false" outlineLevel="0" collapsed="false">
      <c r="A3606" s="0" t="s">
        <v>18712</v>
      </c>
      <c r="B3606" s="0" t="s">
        <v>7898</v>
      </c>
      <c r="C3606" s="0" t="s">
        <v>18713</v>
      </c>
      <c r="E3606" s="1" t="s">
        <v>18713</v>
      </c>
      <c r="G3606" s="5" t="s">
        <v>18713</v>
      </c>
      <c r="H3606" s="5"/>
      <c r="I3606" s="5"/>
      <c r="J3606" s="5"/>
      <c r="K3606" s="5"/>
      <c r="L3606" s="5"/>
      <c r="M3606" s="5"/>
      <c r="N3606" s="5"/>
      <c r="O3606" s="0" t="s">
        <v>18713</v>
      </c>
      <c r="P3606" s="0" t="s">
        <v>18714</v>
      </c>
      <c r="Q3606" s="0" t="s">
        <v>51</v>
      </c>
      <c r="R3606" s="0" t="s">
        <v>52</v>
      </c>
      <c r="S3606" s="0" t="n">
        <v>2.268</v>
      </c>
      <c r="T3606" s="0" t="n">
        <v>2899</v>
      </c>
      <c r="U3606" s="0" t="n">
        <v>2899</v>
      </c>
      <c r="V3606" s="0" t="n">
        <v>2893</v>
      </c>
      <c r="X3606" s="0" t="n">
        <v>499</v>
      </c>
      <c r="Y3606" s="0" t="s">
        <v>53</v>
      </c>
      <c r="Z3606" s="0" t="n">
        <v>2899</v>
      </c>
      <c r="AA3606" s="0" t="s">
        <v>54</v>
      </c>
      <c r="AB3606" s="0" t="s">
        <v>54</v>
      </c>
      <c r="AC3606" s="0" t="n">
        <v>2.981</v>
      </c>
      <c r="AD3606" s="0" t="s">
        <v>18715</v>
      </c>
      <c r="AG3606" s="6" t="n">
        <v>42735</v>
      </c>
      <c r="AH3606" s="0" t="n">
        <v>270</v>
      </c>
      <c r="AI3606" s="0" t="n">
        <v>284</v>
      </c>
      <c r="AJ3606" s="6" t="n">
        <v>42735</v>
      </c>
      <c r="AK3606" s="0" t="n">
        <v>2.981</v>
      </c>
      <c r="AL3606" s="6" t="n">
        <v>42735</v>
      </c>
      <c r="AM3606" s="0" t="n">
        <v>2.767</v>
      </c>
      <c r="AN3606" s="0" t="n">
        <v>2.917</v>
      </c>
      <c r="AO3606" s="0" t="n">
        <v>6.334</v>
      </c>
      <c r="AP3606" s="0" t="n">
        <v>7.077</v>
      </c>
      <c r="AQ3606" s="0" t="s">
        <v>674</v>
      </c>
      <c r="AR3606" s="0" t="s">
        <v>58</v>
      </c>
      <c r="AS3606" s="0" t="s">
        <v>53</v>
      </c>
      <c r="AT3606" s="0" t="n">
        <v>267</v>
      </c>
      <c r="AU3606" s="0" t="n">
        <v>266</v>
      </c>
      <c r="AX3606" s="0" t="s">
        <v>836</v>
      </c>
      <c r="AY3606" s="0" t="s">
        <v>18716</v>
      </c>
    </row>
    <row r="3607" customFormat="false" ht="15" hidden="false" customHeight="false" outlineLevel="0" collapsed="false">
      <c r="A3607" s="0" t="s">
        <v>18717</v>
      </c>
      <c r="B3607" s="0" t="s">
        <v>7898</v>
      </c>
      <c r="C3607" s="0" t="s">
        <v>18718</v>
      </c>
      <c r="E3607" s="1" t="s">
        <v>18718</v>
      </c>
      <c r="G3607" s="5" t="s">
        <v>18718</v>
      </c>
      <c r="H3607" s="5"/>
      <c r="I3607" s="5"/>
      <c r="J3607" s="5"/>
      <c r="K3607" s="5"/>
      <c r="L3607" s="5"/>
      <c r="M3607" s="5"/>
      <c r="N3607" s="5"/>
      <c r="O3607" s="0" t="s">
        <v>18718</v>
      </c>
      <c r="P3607" s="0" t="s">
        <v>18719</v>
      </c>
      <c r="Q3607" s="0" t="s">
        <v>51</v>
      </c>
      <c r="R3607" s="0" t="s">
        <v>52</v>
      </c>
      <c r="S3607" s="0" t="n">
        <v>8.111</v>
      </c>
      <c r="T3607" s="0" t="n">
        <v>2910</v>
      </c>
      <c r="U3607" s="0" t="n">
        <v>2910</v>
      </c>
      <c r="V3607" s="0" t="n">
        <v>2790</v>
      </c>
      <c r="W3607" s="0" t="s">
        <v>18720</v>
      </c>
      <c r="X3607" s="0" t="n">
        <v>260</v>
      </c>
      <c r="Y3607" s="0" t="s">
        <v>53</v>
      </c>
      <c r="Z3607" s="0" t="n">
        <v>2910</v>
      </c>
      <c r="AA3607" s="0" t="s">
        <v>54</v>
      </c>
      <c r="AB3607" s="0" t="s">
        <v>54</v>
      </c>
      <c r="AC3607" s="0" t="n">
        <v>11.3</v>
      </c>
      <c r="AD3607" s="0" t="s">
        <v>18721</v>
      </c>
      <c r="AG3607" s="6" t="n">
        <v>42674</v>
      </c>
      <c r="AH3607" s="0" t="n">
        <v>-89</v>
      </c>
      <c r="AI3607" s="0" t="n">
        <v>-97</v>
      </c>
      <c r="AJ3607" s="6" t="n">
        <v>42674</v>
      </c>
      <c r="AK3607" s="0" t="n">
        <v>11.3</v>
      </c>
      <c r="AL3607" s="6" t="n">
        <v>42674</v>
      </c>
      <c r="AM3607" s="0" t="n">
        <v>5.164</v>
      </c>
      <c r="AN3607" s="0" t="n">
        <v>5.653</v>
      </c>
      <c r="AO3607" s="0" t="n">
        <v>2.245</v>
      </c>
      <c r="AP3607" s="0" t="n">
        <v>2.509</v>
      </c>
      <c r="AQ3607" s="0" t="s">
        <v>831</v>
      </c>
      <c r="AR3607" s="0" t="s">
        <v>58</v>
      </c>
      <c r="AS3607" s="0" t="s">
        <v>53</v>
      </c>
      <c r="AT3607" s="0" t="n">
        <v>89</v>
      </c>
      <c r="AU3607" s="0" t="n">
        <v>89</v>
      </c>
      <c r="AX3607" s="0" t="s">
        <v>836</v>
      </c>
    </row>
    <row r="3608" customFormat="false" ht="15" hidden="false" customHeight="false" outlineLevel="0" collapsed="false">
      <c r="A3608" s="0" t="s">
        <v>18722</v>
      </c>
      <c r="B3608" s="0" t="s">
        <v>7898</v>
      </c>
      <c r="C3608" s="0" t="s">
        <v>18723</v>
      </c>
      <c r="E3608" s="1" t="s">
        <v>18723</v>
      </c>
      <c r="G3608" s="5" t="s">
        <v>18723</v>
      </c>
      <c r="H3608" s="5" t="s">
        <v>18724</v>
      </c>
      <c r="I3608" s="5"/>
      <c r="J3608" s="5"/>
      <c r="K3608" s="5"/>
      <c r="L3608" s="5"/>
      <c r="M3608" s="5"/>
      <c r="N3608" s="5"/>
      <c r="O3608" s="0" t="s">
        <v>18723</v>
      </c>
      <c r="P3608" s="0" t="s">
        <v>18725</v>
      </c>
      <c r="Q3608" s="0" t="s">
        <v>51</v>
      </c>
      <c r="R3608" s="0" t="s">
        <v>52</v>
      </c>
      <c r="S3608" s="0" t="n">
        <v>13.264</v>
      </c>
      <c r="T3608" s="0" t="n">
        <v>2229</v>
      </c>
      <c r="U3608" s="0" t="n">
        <v>2229</v>
      </c>
      <c r="V3608" s="0" t="n">
        <v>2219</v>
      </c>
      <c r="W3608" s="0" t="s">
        <v>18726</v>
      </c>
      <c r="X3608" s="0" t="n">
        <v>987</v>
      </c>
      <c r="Y3608" s="0" t="s">
        <v>53</v>
      </c>
      <c r="Z3608" s="0" t="n">
        <v>2229</v>
      </c>
      <c r="AA3608" s="0" t="s">
        <v>54</v>
      </c>
      <c r="AB3608" s="0" t="s">
        <v>54</v>
      </c>
      <c r="AC3608" s="0" t="n">
        <v>53.4</v>
      </c>
      <c r="AD3608" s="0" t="s">
        <v>18727</v>
      </c>
      <c r="AG3608" s="6" t="n">
        <v>42735</v>
      </c>
      <c r="AH3608" s="0" t="n">
        <v>501</v>
      </c>
      <c r="AI3608" s="0" t="n">
        <v>528</v>
      </c>
      <c r="AJ3608" s="6" t="n">
        <v>42735</v>
      </c>
      <c r="AK3608" s="0" t="n">
        <v>53.4</v>
      </c>
      <c r="AL3608" s="6" t="n">
        <v>42735</v>
      </c>
      <c r="AM3608" s="0" t="n">
        <v>32.101</v>
      </c>
      <c r="AN3608" s="0" t="n">
        <v>33.838</v>
      </c>
      <c r="AO3608" s="0" t="n">
        <v>23.062</v>
      </c>
      <c r="AP3608" s="0" t="n">
        <v>25.769</v>
      </c>
      <c r="AQ3608" s="0" t="s">
        <v>831</v>
      </c>
      <c r="AR3608" s="0" t="s">
        <v>58</v>
      </c>
      <c r="AS3608" s="0" t="s">
        <v>53</v>
      </c>
      <c r="AT3608" s="0" t="n">
        <v>291</v>
      </c>
      <c r="AU3608" s="0" t="n">
        <v>308</v>
      </c>
      <c r="AV3608" s="0" t="s">
        <v>18728</v>
      </c>
      <c r="AW3608" s="0" t="s">
        <v>836</v>
      </c>
      <c r="AX3608" s="0" t="s">
        <v>836</v>
      </c>
    </row>
    <row r="3609" customFormat="false" ht="15" hidden="false" customHeight="false" outlineLevel="0" collapsed="false">
      <c r="A3609" s="0" t="s">
        <v>18729</v>
      </c>
      <c r="B3609" s="0" t="s">
        <v>7898</v>
      </c>
      <c r="C3609" s="0" t="s">
        <v>18730</v>
      </c>
      <c r="E3609" s="1" t="s">
        <v>18730</v>
      </c>
      <c r="G3609" s="5" t="s">
        <v>18730</v>
      </c>
      <c r="H3609" s="5" t="s">
        <v>18731</v>
      </c>
      <c r="I3609" s="5"/>
      <c r="J3609" s="5"/>
      <c r="K3609" s="5"/>
      <c r="L3609" s="5"/>
      <c r="M3609" s="5"/>
      <c r="N3609" s="5"/>
      <c r="O3609" s="0" t="s">
        <v>18730</v>
      </c>
      <c r="P3609" s="0" t="s">
        <v>18732</v>
      </c>
      <c r="Q3609" s="0" t="s">
        <v>51</v>
      </c>
      <c r="R3609" s="0" t="s">
        <v>52</v>
      </c>
      <c r="S3609" s="0" t="n">
        <v>2.113</v>
      </c>
      <c r="T3609" s="0" t="n">
        <v>2813</v>
      </c>
      <c r="U3609" s="0" t="n">
        <v>2813</v>
      </c>
      <c r="V3609" s="0" t="n">
        <v>2651</v>
      </c>
      <c r="X3609" s="0" t="n">
        <v>346</v>
      </c>
      <c r="Y3609" s="0" t="s">
        <v>53</v>
      </c>
      <c r="Z3609" s="0" t="n">
        <v>2813</v>
      </c>
      <c r="AA3609" s="0" t="s">
        <v>54</v>
      </c>
      <c r="AB3609" s="0" t="s">
        <v>54</v>
      </c>
      <c r="AC3609" s="0" t="n">
        <v>7.158</v>
      </c>
      <c r="AD3609" s="0" t="s">
        <v>18648</v>
      </c>
      <c r="AG3609" s="6" t="n">
        <v>42735</v>
      </c>
      <c r="AH3609" s="0" t="n">
        <v>257</v>
      </c>
      <c r="AI3609" s="0" t="n">
        <v>271</v>
      </c>
      <c r="AJ3609" s="6" t="n">
        <v>42735</v>
      </c>
      <c r="AK3609" s="0" t="n">
        <v>7.158</v>
      </c>
      <c r="AL3609" s="6" t="n">
        <v>42735</v>
      </c>
      <c r="AM3609" s="0" t="n">
        <v>2.993</v>
      </c>
      <c r="AN3609" s="0" t="n">
        <v>3.155</v>
      </c>
      <c r="AO3609" s="0" t="n">
        <v>7.689</v>
      </c>
      <c r="AP3609" s="0" t="n">
        <v>8.592</v>
      </c>
      <c r="AQ3609" s="0" t="s">
        <v>831</v>
      </c>
      <c r="AR3609" s="0" t="s">
        <v>58</v>
      </c>
      <c r="AS3609" s="0" t="s">
        <v>53</v>
      </c>
      <c r="AT3609" s="0" t="n">
        <v>210</v>
      </c>
      <c r="AU3609" s="0" t="n">
        <v>219</v>
      </c>
      <c r="AX3609" s="0" t="s">
        <v>836</v>
      </c>
    </row>
    <row r="3610" customFormat="false" ht="15" hidden="false" customHeight="false" outlineLevel="0" collapsed="false">
      <c r="A3610" s="0" t="s">
        <v>18733</v>
      </c>
      <c r="B3610" s="0" t="s">
        <v>7898</v>
      </c>
      <c r="C3610" s="0" t="s">
        <v>18734</v>
      </c>
      <c r="E3610" s="1" t="s">
        <v>18734</v>
      </c>
      <c r="G3610" s="5" t="s">
        <v>18734</v>
      </c>
      <c r="H3610" s="5"/>
      <c r="I3610" s="5"/>
      <c r="J3610" s="5"/>
      <c r="K3610" s="5"/>
      <c r="L3610" s="5"/>
      <c r="M3610" s="5"/>
      <c r="N3610" s="5"/>
      <c r="O3610" s="0" t="s">
        <v>18734</v>
      </c>
      <c r="P3610" s="0" t="s">
        <v>18735</v>
      </c>
      <c r="Q3610" s="0" t="s">
        <v>51</v>
      </c>
      <c r="R3610" s="0" t="s">
        <v>52</v>
      </c>
      <c r="S3610" s="0" t="n">
        <v>2.357</v>
      </c>
      <c r="T3610" s="0" t="n">
        <v>2434</v>
      </c>
      <c r="U3610" s="0" t="n">
        <v>2434</v>
      </c>
      <c r="W3610" s="0" t="s">
        <v>18736</v>
      </c>
      <c r="X3610" s="0" t="n">
        <v>312</v>
      </c>
      <c r="Y3610" s="0" t="s">
        <v>53</v>
      </c>
      <c r="Z3610" s="0" t="n">
        <v>2434</v>
      </c>
      <c r="AA3610" s="0" t="s">
        <v>54</v>
      </c>
      <c r="AB3610" s="0" t="s">
        <v>54</v>
      </c>
      <c r="AC3610" s="0" t="n">
        <v>8.8</v>
      </c>
      <c r="AD3610" s="0" t="s">
        <v>16199</v>
      </c>
      <c r="AG3610" s="6" t="n">
        <v>42735</v>
      </c>
      <c r="AH3610" s="0" t="n">
        <v>107</v>
      </c>
      <c r="AI3610" s="0" t="n">
        <v>113</v>
      </c>
      <c r="AJ3610" s="6" t="n">
        <v>42735</v>
      </c>
      <c r="AK3610" s="0" t="n">
        <v>8.8</v>
      </c>
      <c r="AL3610" s="6" t="n">
        <v>42735</v>
      </c>
      <c r="AM3610" s="0" t="n">
        <v>3.611</v>
      </c>
      <c r="AN3610" s="0" t="n">
        <v>3.807</v>
      </c>
      <c r="AO3610" s="0" t="n">
        <v>2.886</v>
      </c>
      <c r="AP3610" s="0" t="n">
        <v>3.224</v>
      </c>
      <c r="AQ3610" s="0" t="s">
        <v>831</v>
      </c>
      <c r="AR3610" s="0" t="s">
        <v>58</v>
      </c>
      <c r="AS3610" s="0" t="s">
        <v>53</v>
      </c>
      <c r="AT3610" s="0" t="n">
        <v>186</v>
      </c>
      <c r="AU3610" s="0" t="n">
        <v>189</v>
      </c>
      <c r="AV3610" s="0" t="s">
        <v>18737</v>
      </c>
      <c r="AX3610" s="0" t="s">
        <v>836</v>
      </c>
      <c r="AY3610" s="0" t="s">
        <v>18738</v>
      </c>
    </row>
    <row r="3611" customFormat="false" ht="15" hidden="false" customHeight="false" outlineLevel="0" collapsed="false">
      <c r="A3611" s="0" t="s">
        <v>18739</v>
      </c>
      <c r="B3611" s="0" t="s">
        <v>7898</v>
      </c>
      <c r="C3611" s="0" t="s">
        <v>18740</v>
      </c>
      <c r="E3611" s="1" t="s">
        <v>18740</v>
      </c>
      <c r="G3611" s="5" t="s">
        <v>18740</v>
      </c>
      <c r="H3611" s="5"/>
      <c r="I3611" s="5"/>
      <c r="J3611" s="5"/>
      <c r="K3611" s="5"/>
      <c r="L3611" s="5"/>
      <c r="M3611" s="5"/>
      <c r="N3611" s="5"/>
      <c r="O3611" s="0" t="s">
        <v>18740</v>
      </c>
      <c r="P3611" s="0" t="s">
        <v>18741</v>
      </c>
      <c r="Q3611" s="0" t="s">
        <v>51</v>
      </c>
      <c r="R3611" s="0" t="s">
        <v>52</v>
      </c>
      <c r="S3611" s="0" t="n">
        <v>1.056</v>
      </c>
      <c r="T3611" s="0" t="n">
        <v>2712</v>
      </c>
      <c r="U3611" s="0" t="n">
        <v>2712</v>
      </c>
      <c r="V3611" s="0" t="n">
        <v>2611</v>
      </c>
      <c r="X3611" s="0" t="n">
        <v>100</v>
      </c>
      <c r="Y3611" s="0" t="s">
        <v>53</v>
      </c>
      <c r="Z3611" s="0" t="n">
        <v>2712</v>
      </c>
      <c r="AA3611" s="0" t="s">
        <v>54</v>
      </c>
      <c r="AB3611" s="0" t="s">
        <v>54</v>
      </c>
      <c r="AC3611" s="0" t="n">
        <v>10.3</v>
      </c>
      <c r="AD3611" s="0" t="s">
        <v>17050</v>
      </c>
      <c r="AG3611" s="6" t="n">
        <v>42735</v>
      </c>
      <c r="AH3611" s="0" t="n">
        <v>99</v>
      </c>
      <c r="AI3611" s="0" t="n">
        <v>104</v>
      </c>
      <c r="AJ3611" s="6" t="n">
        <v>42735</v>
      </c>
      <c r="AK3611" s="0" t="n">
        <v>10.3</v>
      </c>
      <c r="AL3611" s="6" t="n">
        <v>42735</v>
      </c>
      <c r="AM3611" s="0" t="n">
        <v>1.415</v>
      </c>
      <c r="AN3611" s="0" t="n">
        <v>1.491</v>
      </c>
      <c r="AO3611" s="0" t="n">
        <v>3.335</v>
      </c>
      <c r="AP3611" s="0" t="n">
        <v>3.726</v>
      </c>
      <c r="AQ3611" s="0" t="s">
        <v>674</v>
      </c>
      <c r="AR3611" s="0" t="s">
        <v>58</v>
      </c>
      <c r="AS3611" s="0" t="s">
        <v>53</v>
      </c>
      <c r="AT3611" s="0" t="n">
        <v>58</v>
      </c>
      <c r="AU3611" s="0" t="n">
        <v>63</v>
      </c>
      <c r="AV3611" s="0" t="s">
        <v>17050</v>
      </c>
      <c r="AW3611" s="0" t="s">
        <v>17050</v>
      </c>
      <c r="AX3611" s="0" t="s">
        <v>836</v>
      </c>
    </row>
    <row r="3612" customFormat="false" ht="15" hidden="false" customHeight="false" outlineLevel="0" collapsed="false">
      <c r="A3612" s="0" t="s">
        <v>18742</v>
      </c>
      <c r="B3612" s="0" t="s">
        <v>7898</v>
      </c>
      <c r="C3612" s="0" t="s">
        <v>18743</v>
      </c>
      <c r="E3612" s="1" t="s">
        <v>18743</v>
      </c>
      <c r="G3612" s="5" t="s">
        <v>18743</v>
      </c>
      <c r="H3612" s="5" t="s">
        <v>18744</v>
      </c>
      <c r="I3612" s="5"/>
      <c r="J3612" s="5"/>
      <c r="K3612" s="5"/>
      <c r="L3612" s="5"/>
      <c r="M3612" s="5"/>
      <c r="N3612" s="5"/>
      <c r="O3612" s="0" t="s">
        <v>18743</v>
      </c>
      <c r="P3612" s="0" t="s">
        <v>18745</v>
      </c>
      <c r="Q3612" s="0" t="s">
        <v>718</v>
      </c>
      <c r="R3612" s="0" t="s">
        <v>52</v>
      </c>
      <c r="S3612" s="0" t="n">
        <v>3</v>
      </c>
      <c r="T3612" s="0" t="n">
        <v>2630</v>
      </c>
      <c r="U3612" s="0" t="n">
        <v>2630</v>
      </c>
      <c r="V3612" s="0" t="n">
        <v>2611</v>
      </c>
      <c r="X3612" s="0" t="n">
        <v>114</v>
      </c>
      <c r="Y3612" s="0" t="s">
        <v>128</v>
      </c>
      <c r="Z3612" s="0" t="n">
        <v>2630</v>
      </c>
      <c r="AA3612" s="0" t="s">
        <v>54</v>
      </c>
      <c r="AB3612" s="0" t="s">
        <v>54</v>
      </c>
      <c r="AC3612" s="0" t="n">
        <v>3.5</v>
      </c>
      <c r="AD3612" s="0" t="s">
        <v>17679</v>
      </c>
      <c r="AE3612" s="0" t="s">
        <v>18746</v>
      </c>
      <c r="AF3612" s="0" t="s">
        <v>56</v>
      </c>
      <c r="AG3612" s="0" t="s">
        <v>56</v>
      </c>
      <c r="AI3612" s="0" t="n">
        <v>3.5</v>
      </c>
      <c r="AJ3612" s="0" t="n">
        <v>2016</v>
      </c>
      <c r="AK3612" s="0" t="s">
        <v>56</v>
      </c>
      <c r="AL3612" s="0" t="s">
        <v>56</v>
      </c>
      <c r="AM3612" s="0" t="n">
        <v>638</v>
      </c>
      <c r="AN3612" s="0" t="n">
        <v>868</v>
      </c>
      <c r="AO3612" s="0" t="s">
        <v>189</v>
      </c>
      <c r="AP3612" s="0" t="s">
        <v>189</v>
      </c>
      <c r="AQ3612" s="0" t="s">
        <v>128</v>
      </c>
      <c r="AR3612" s="0" t="n">
        <v>69</v>
      </c>
      <c r="AS3612" s="0" t="n">
        <v>68</v>
      </c>
      <c r="AT3612" s="0" t="s">
        <v>18747</v>
      </c>
      <c r="AV3612" s="0" t="s">
        <v>836</v>
      </c>
      <c r="AW3612" s="0" t="s">
        <v>2933</v>
      </c>
    </row>
    <row r="3613" customFormat="false" ht="15" hidden="false" customHeight="false" outlineLevel="0" collapsed="false">
      <c r="A3613" s="0" t="s">
        <v>18748</v>
      </c>
      <c r="B3613" s="0" t="s">
        <v>7898</v>
      </c>
      <c r="C3613" s="0" t="s">
        <v>18749</v>
      </c>
      <c r="E3613" s="1" t="s">
        <v>18749</v>
      </c>
      <c r="G3613" s="5" t="s">
        <v>18749</v>
      </c>
      <c r="H3613" s="5"/>
      <c r="I3613" s="5"/>
      <c r="J3613" s="5"/>
      <c r="K3613" s="5"/>
      <c r="L3613" s="5"/>
      <c r="M3613" s="5"/>
      <c r="N3613" s="5"/>
      <c r="O3613" s="0" t="s">
        <v>18749</v>
      </c>
      <c r="P3613" s="0" t="s">
        <v>18750</v>
      </c>
      <c r="Q3613" s="0" t="s">
        <v>51</v>
      </c>
      <c r="R3613" s="0" t="s">
        <v>52</v>
      </c>
      <c r="S3613" s="0" t="n">
        <v>3.907</v>
      </c>
      <c r="T3613" s="0" t="n">
        <v>2611</v>
      </c>
      <c r="U3613" s="0" t="n">
        <v>2611</v>
      </c>
      <c r="V3613" s="0" t="n">
        <v>2611</v>
      </c>
      <c r="W3613" s="0" t="s">
        <v>18751</v>
      </c>
      <c r="X3613" s="0" t="n">
        <v>254</v>
      </c>
      <c r="Y3613" s="0" t="s">
        <v>53</v>
      </c>
      <c r="Z3613" s="0" t="n">
        <v>2611</v>
      </c>
      <c r="AA3613" s="0" t="s">
        <v>54</v>
      </c>
      <c r="AB3613" s="0" t="s">
        <v>54</v>
      </c>
      <c r="AC3613" s="0" t="n">
        <v>32</v>
      </c>
      <c r="AD3613" s="0" t="s">
        <v>16051</v>
      </c>
      <c r="AG3613" s="6" t="n">
        <v>42735</v>
      </c>
      <c r="AH3613" s="0" t="n">
        <v>173</v>
      </c>
      <c r="AI3613" s="0" t="n">
        <v>182</v>
      </c>
      <c r="AJ3613" s="6" t="n">
        <v>42735</v>
      </c>
      <c r="AK3613" s="0" t="n">
        <v>32</v>
      </c>
      <c r="AL3613" s="6" t="n">
        <v>42735</v>
      </c>
      <c r="AM3613" s="0" t="n">
        <v>6.569</v>
      </c>
      <c r="AN3613" s="0" t="n">
        <v>6.924</v>
      </c>
      <c r="AO3613" s="0" t="n">
        <v>5.637</v>
      </c>
      <c r="AP3613" s="0" t="n">
        <v>6.298</v>
      </c>
      <c r="AQ3613" s="0" t="s">
        <v>674</v>
      </c>
      <c r="AR3613" s="0" t="s">
        <v>58</v>
      </c>
      <c r="AS3613" s="0" t="s">
        <v>53</v>
      </c>
      <c r="AT3613" s="0" t="n">
        <v>154</v>
      </c>
      <c r="AU3613" s="0" t="n">
        <v>160</v>
      </c>
      <c r="AV3613" s="0" t="s">
        <v>18752</v>
      </c>
      <c r="AX3613" s="0" t="s">
        <v>836</v>
      </c>
    </row>
    <row r="3614" customFormat="false" ht="15" hidden="false" customHeight="false" outlineLevel="0" collapsed="false">
      <c r="A3614" s="0" t="s">
        <v>18753</v>
      </c>
      <c r="B3614" s="0" t="s">
        <v>7898</v>
      </c>
      <c r="C3614" s="0" t="s">
        <v>18754</v>
      </c>
      <c r="E3614" s="1" t="s">
        <v>18754</v>
      </c>
      <c r="G3614" s="5" t="s">
        <v>18754</v>
      </c>
      <c r="H3614" s="5"/>
      <c r="I3614" s="5"/>
      <c r="J3614" s="5"/>
      <c r="K3614" s="5"/>
      <c r="L3614" s="5"/>
      <c r="M3614" s="5"/>
      <c r="N3614" s="5"/>
      <c r="O3614" s="0" t="s">
        <v>18754</v>
      </c>
      <c r="P3614" s="0" t="s">
        <v>18755</v>
      </c>
      <c r="Q3614" s="0" t="s">
        <v>51</v>
      </c>
      <c r="R3614" s="0" t="s">
        <v>52</v>
      </c>
      <c r="S3614" s="0" t="n">
        <v>2.331</v>
      </c>
      <c r="T3614" s="0" t="n">
        <v>2229</v>
      </c>
      <c r="U3614" s="0" t="n">
        <v>2229</v>
      </c>
      <c r="V3614" s="0" t="n">
        <v>4690</v>
      </c>
      <c r="X3614" s="0" t="n">
        <v>170</v>
      </c>
      <c r="Y3614" s="0" t="s">
        <v>53</v>
      </c>
      <c r="Z3614" s="0" t="n">
        <v>2229</v>
      </c>
      <c r="AA3614" s="0" t="s">
        <v>54</v>
      </c>
      <c r="AB3614" s="0" t="s">
        <v>54</v>
      </c>
      <c r="AC3614" s="0" t="n">
        <v>12.7</v>
      </c>
      <c r="AD3614" s="0" t="s">
        <v>18756</v>
      </c>
      <c r="AG3614" s="6" t="n">
        <v>42735</v>
      </c>
      <c r="AH3614" s="0" t="n">
        <v>195</v>
      </c>
      <c r="AI3614" s="0" t="n">
        <v>206</v>
      </c>
      <c r="AJ3614" s="6" t="n">
        <v>42735</v>
      </c>
      <c r="AK3614" s="0" t="n">
        <v>12.7</v>
      </c>
      <c r="AL3614" s="6" t="n">
        <v>42735</v>
      </c>
      <c r="AM3614" s="0" t="n">
        <v>2.473</v>
      </c>
      <c r="AN3614" s="0" t="n">
        <v>2.607</v>
      </c>
      <c r="AO3614" s="0" t="n">
        <v>4.869</v>
      </c>
      <c r="AP3614" s="0" t="n">
        <v>5.44</v>
      </c>
      <c r="AQ3614" s="0" t="s">
        <v>831</v>
      </c>
      <c r="AR3614" s="0" t="s">
        <v>58</v>
      </c>
      <c r="AS3614" s="0" t="s">
        <v>53</v>
      </c>
      <c r="AT3614" s="0" t="n">
        <v>105</v>
      </c>
      <c r="AU3614" s="0" t="n">
        <v>108</v>
      </c>
      <c r="AV3614" s="0" t="s">
        <v>836</v>
      </c>
      <c r="AX3614" s="0" t="s">
        <v>836</v>
      </c>
      <c r="AY3614" s="0" t="s">
        <v>18757</v>
      </c>
    </row>
    <row r="3615" customFormat="false" ht="15" hidden="false" customHeight="false" outlineLevel="0" collapsed="false">
      <c r="A3615" s="0" t="s">
        <v>18758</v>
      </c>
      <c r="B3615" s="0" t="s">
        <v>7898</v>
      </c>
      <c r="C3615" s="0" t="s">
        <v>18759</v>
      </c>
      <c r="E3615" s="1" t="s">
        <v>18759</v>
      </c>
      <c r="G3615" s="5" t="s">
        <v>18759</v>
      </c>
      <c r="H3615" s="5"/>
      <c r="I3615" s="5"/>
      <c r="J3615" s="5"/>
      <c r="K3615" s="5"/>
      <c r="L3615" s="5"/>
      <c r="M3615" s="5"/>
      <c r="N3615" s="5"/>
      <c r="O3615" s="0" t="s">
        <v>18759</v>
      </c>
      <c r="P3615" s="0" t="s">
        <v>18760</v>
      </c>
      <c r="Q3615" s="0" t="s">
        <v>51</v>
      </c>
      <c r="R3615" s="0" t="s">
        <v>52</v>
      </c>
      <c r="S3615" s="0" t="n">
        <v>0</v>
      </c>
      <c r="T3615" s="0" t="n">
        <v>2120</v>
      </c>
      <c r="U3615" s="0" t="n">
        <v>2120</v>
      </c>
      <c r="V3615" s="0" t="n">
        <v>2120</v>
      </c>
      <c r="W3615" s="0" t="s">
        <v>18761</v>
      </c>
      <c r="X3615" s="0" t="n">
        <v>2</v>
      </c>
      <c r="Y3615" s="0" t="s">
        <v>53</v>
      </c>
      <c r="Z3615" s="0" t="n">
        <v>2120</v>
      </c>
      <c r="AA3615" s="0" t="s">
        <v>54</v>
      </c>
      <c r="AB3615" s="0" t="s">
        <v>54</v>
      </c>
      <c r="AC3615" s="0" t="n">
        <v>20</v>
      </c>
      <c r="AD3615" s="0" t="s">
        <v>18762</v>
      </c>
      <c r="AG3615" s="6" t="n">
        <v>42735</v>
      </c>
      <c r="AH3615" s="0" t="n">
        <v>-16</v>
      </c>
      <c r="AI3615" s="0" t="n">
        <v>-16</v>
      </c>
      <c r="AJ3615" s="6" t="n">
        <v>42735</v>
      </c>
      <c r="AK3615" s="0" t="n">
        <v>20</v>
      </c>
      <c r="AL3615" s="6" t="n">
        <v>42735</v>
      </c>
      <c r="AM3615" s="0" t="n">
        <v>23</v>
      </c>
      <c r="AN3615" s="0" t="n">
        <v>25</v>
      </c>
      <c r="AO3615" s="0" t="n">
        <v>21</v>
      </c>
      <c r="AP3615" s="0" t="n">
        <v>23</v>
      </c>
      <c r="AQ3615" s="0" t="s">
        <v>674</v>
      </c>
      <c r="AR3615" s="0" t="s">
        <v>58</v>
      </c>
      <c r="AS3615" s="0" t="s">
        <v>53</v>
      </c>
      <c r="AT3615" s="0" t="n">
        <v>2</v>
      </c>
      <c r="AU3615" s="0" t="n">
        <v>1</v>
      </c>
      <c r="AX3615" s="0" t="s">
        <v>836</v>
      </c>
    </row>
    <row r="3616" customFormat="false" ht="15" hidden="false" customHeight="false" outlineLevel="0" collapsed="false">
      <c r="A3616" s="0" t="s">
        <v>18763</v>
      </c>
      <c r="B3616" s="0" t="s">
        <v>7898</v>
      </c>
      <c r="C3616" s="0" t="s">
        <v>18764</v>
      </c>
      <c r="E3616" s="1" t="s">
        <v>18764</v>
      </c>
      <c r="G3616" s="5" t="s">
        <v>18764</v>
      </c>
      <c r="H3616" s="5"/>
      <c r="I3616" s="5"/>
      <c r="J3616" s="5"/>
      <c r="K3616" s="5"/>
      <c r="L3616" s="5"/>
      <c r="M3616" s="5"/>
      <c r="N3616" s="5"/>
      <c r="O3616" s="0" t="s">
        <v>18764</v>
      </c>
      <c r="P3616" s="0" t="s">
        <v>18765</v>
      </c>
      <c r="Q3616" s="0" t="s">
        <v>51</v>
      </c>
      <c r="R3616" s="0" t="s">
        <v>52</v>
      </c>
      <c r="S3616" s="0" t="n">
        <v>192</v>
      </c>
      <c r="T3616" s="0" t="n">
        <v>6201</v>
      </c>
      <c r="U3616" s="0" t="n">
        <v>6201</v>
      </c>
      <c r="V3616" s="0" t="n">
        <v>6201</v>
      </c>
      <c r="X3616" s="0" t="n">
        <v>51</v>
      </c>
      <c r="Y3616" s="0" t="s">
        <v>53</v>
      </c>
      <c r="Z3616" s="0" t="n">
        <v>6201</v>
      </c>
      <c r="AA3616" s="0" t="s">
        <v>54</v>
      </c>
      <c r="AB3616" s="0" t="s">
        <v>54</v>
      </c>
      <c r="AC3616" s="0" t="n">
        <v>613</v>
      </c>
      <c r="AD3616" s="0" t="s">
        <v>18766</v>
      </c>
      <c r="AG3616" s="6" t="n">
        <v>42735</v>
      </c>
      <c r="AH3616" s="0" t="n">
        <v>10</v>
      </c>
      <c r="AI3616" s="0" t="n">
        <v>11</v>
      </c>
      <c r="AJ3616" s="6" t="n">
        <v>42735</v>
      </c>
      <c r="AK3616" s="0" t="n">
        <v>613</v>
      </c>
      <c r="AL3616" s="6" t="n">
        <v>42735</v>
      </c>
      <c r="AM3616" s="0" t="n">
        <v>310</v>
      </c>
      <c r="AN3616" s="0" t="n">
        <v>327</v>
      </c>
      <c r="AO3616" s="0" t="n">
        <v>527</v>
      </c>
      <c r="AP3616" s="0" t="n">
        <v>589</v>
      </c>
      <c r="AQ3616" s="0" t="s">
        <v>674</v>
      </c>
      <c r="AR3616" s="0" t="s">
        <v>58</v>
      </c>
      <c r="AS3616" s="0" t="s">
        <v>53</v>
      </c>
      <c r="AT3616" s="0" t="n">
        <v>28</v>
      </c>
      <c r="AU3616" s="0" t="n">
        <v>29</v>
      </c>
      <c r="AX3616" s="0" t="s">
        <v>836</v>
      </c>
      <c r="AY3616" s="0" t="s">
        <v>18767</v>
      </c>
    </row>
    <row r="3617" customFormat="false" ht="15" hidden="false" customHeight="false" outlineLevel="0" collapsed="false">
      <c r="A3617" s="0" t="s">
        <v>18768</v>
      </c>
      <c r="B3617" s="0" t="s">
        <v>7898</v>
      </c>
      <c r="C3617" s="0" t="s">
        <v>18769</v>
      </c>
      <c r="E3617" s="1" t="s">
        <v>18769</v>
      </c>
      <c r="G3617" s="5" t="s">
        <v>18769</v>
      </c>
      <c r="H3617" s="5"/>
      <c r="I3617" s="5"/>
      <c r="J3617" s="5"/>
      <c r="K3617" s="5"/>
      <c r="L3617" s="5"/>
      <c r="M3617" s="5"/>
      <c r="N3617" s="5"/>
      <c r="O3617" s="0" t="s">
        <v>18769</v>
      </c>
      <c r="P3617" s="0" t="s">
        <v>18770</v>
      </c>
      <c r="Q3617" s="0" t="s">
        <v>51</v>
      </c>
      <c r="R3617" s="0" t="s">
        <v>52</v>
      </c>
      <c r="S3617" s="0" t="n">
        <v>3</v>
      </c>
      <c r="T3617" s="0" t="n">
        <v>3250</v>
      </c>
      <c r="U3617" s="0" t="n">
        <v>3250</v>
      </c>
      <c r="V3617" s="0" t="n">
        <v>7211</v>
      </c>
      <c r="X3617" s="0" t="n">
        <v>156</v>
      </c>
      <c r="Y3617" s="0" t="s">
        <v>53</v>
      </c>
      <c r="Z3617" s="0" t="n">
        <v>3250</v>
      </c>
      <c r="AA3617" s="0" t="s">
        <v>54</v>
      </c>
      <c r="AB3617" s="0" t="s">
        <v>54</v>
      </c>
      <c r="AC3617" s="0" t="n">
        <v>17.5</v>
      </c>
      <c r="AD3617" s="0" t="s">
        <v>17304</v>
      </c>
      <c r="AE3617" s="0" t="s">
        <v>18771</v>
      </c>
      <c r="AF3617" s="0" t="s">
        <v>56</v>
      </c>
      <c r="AG3617" s="0" t="s">
        <v>56</v>
      </c>
      <c r="AI3617" s="0" t="n">
        <v>17.5</v>
      </c>
      <c r="AJ3617" s="0" t="n">
        <v>2017</v>
      </c>
      <c r="AK3617" s="0" t="s">
        <v>56</v>
      </c>
      <c r="AL3617" s="0" t="s">
        <v>56</v>
      </c>
      <c r="AM3617" s="0" t="n">
        <v>22.217</v>
      </c>
      <c r="AN3617" s="0" t="n">
        <v>24.824</v>
      </c>
      <c r="AO3617" s="0" t="s">
        <v>831</v>
      </c>
      <c r="AP3617" s="0" t="s">
        <v>58</v>
      </c>
      <c r="AQ3617" s="0" t="s">
        <v>53</v>
      </c>
      <c r="AR3617" s="0" t="n">
        <v>85</v>
      </c>
      <c r="AS3617" s="0" t="n">
        <v>87</v>
      </c>
      <c r="AT3617" s="0" t="s">
        <v>18772</v>
      </c>
      <c r="AV3617" s="0" t="s">
        <v>836</v>
      </c>
      <c r="AW3617" s="0" t="s">
        <v>18773</v>
      </c>
    </row>
    <row r="3618" customFormat="false" ht="15" hidden="false" customHeight="false" outlineLevel="0" collapsed="false">
      <c r="A3618" s="0" t="s">
        <v>18774</v>
      </c>
      <c r="B3618" s="0" t="s">
        <v>7898</v>
      </c>
      <c r="C3618" s="0" t="s">
        <v>18775</v>
      </c>
      <c r="E3618" s="1" t="s">
        <v>18775</v>
      </c>
      <c r="G3618" s="5" t="s">
        <v>18775</v>
      </c>
      <c r="H3618" s="5"/>
      <c r="I3618" s="5"/>
      <c r="J3618" s="5"/>
      <c r="K3618" s="5"/>
      <c r="L3618" s="5"/>
      <c r="M3618" s="5"/>
      <c r="N3618" s="5"/>
      <c r="O3618" s="0" t="s">
        <v>18775</v>
      </c>
      <c r="P3618" s="0" t="s">
        <v>18776</v>
      </c>
      <c r="Q3618" s="0" t="s">
        <v>51</v>
      </c>
      <c r="R3618" s="0" t="s">
        <v>52</v>
      </c>
      <c r="S3618" s="0" t="n">
        <v>430</v>
      </c>
      <c r="T3618" s="0" t="n">
        <v>2059</v>
      </c>
      <c r="U3618" s="0" t="n">
        <v>2059</v>
      </c>
      <c r="V3618" s="0" t="n">
        <v>2391</v>
      </c>
      <c r="X3618" s="0" t="n">
        <v>18</v>
      </c>
      <c r="Y3618" s="0" t="s">
        <v>53</v>
      </c>
      <c r="Z3618" s="0" t="n">
        <v>2059</v>
      </c>
      <c r="AA3618" s="0" t="s">
        <v>54</v>
      </c>
      <c r="AB3618" s="0" t="s">
        <v>54</v>
      </c>
      <c r="AC3618" s="0" t="n">
        <v>1.145</v>
      </c>
      <c r="AD3618" s="0" t="s">
        <v>999</v>
      </c>
      <c r="AG3618" s="6" t="n">
        <v>42643</v>
      </c>
      <c r="AH3618" s="0" t="n">
        <v>54</v>
      </c>
      <c r="AI3618" s="0" t="n">
        <v>60</v>
      </c>
      <c r="AJ3618" s="6" t="n">
        <v>42643</v>
      </c>
      <c r="AK3618" s="0" t="n">
        <v>1.145</v>
      </c>
      <c r="AL3618" s="6" t="n">
        <v>42643</v>
      </c>
      <c r="AM3618" s="0" t="n">
        <v>652</v>
      </c>
      <c r="AN3618" s="0" t="n">
        <v>727</v>
      </c>
      <c r="AO3618" s="0" t="n">
        <v>1.686</v>
      </c>
      <c r="AP3618" s="0" t="n">
        <v>1.884</v>
      </c>
      <c r="AQ3618" s="0" t="s">
        <v>674</v>
      </c>
      <c r="AR3618" s="0" t="s">
        <v>58</v>
      </c>
      <c r="AS3618" s="0" t="s">
        <v>53</v>
      </c>
      <c r="AT3618" s="0" t="n">
        <v>12</v>
      </c>
      <c r="AU3618" s="0" t="n">
        <v>11</v>
      </c>
      <c r="AV3618" s="0" t="s">
        <v>18777</v>
      </c>
      <c r="AW3618" s="0" t="s">
        <v>18778</v>
      </c>
      <c r="AX3618" s="0" t="s">
        <v>836</v>
      </c>
      <c r="AY3618" s="0" t="s">
        <v>18779</v>
      </c>
    </row>
    <row r="3619" customFormat="false" ht="15" hidden="false" customHeight="false" outlineLevel="0" collapsed="false">
      <c r="A3619" s="0" t="s">
        <v>18780</v>
      </c>
      <c r="B3619" s="0" t="s">
        <v>7898</v>
      </c>
      <c r="C3619" s="0" t="s">
        <v>18781</v>
      </c>
      <c r="E3619" s="1" t="s">
        <v>18781</v>
      </c>
      <c r="G3619" s="5" t="s">
        <v>18781</v>
      </c>
      <c r="H3619" s="5"/>
      <c r="I3619" s="5"/>
      <c r="J3619" s="5"/>
      <c r="K3619" s="5"/>
      <c r="L3619" s="5"/>
      <c r="M3619" s="5"/>
      <c r="N3619" s="5"/>
      <c r="O3619" s="0" t="s">
        <v>18781</v>
      </c>
      <c r="P3619" s="0" t="s">
        <v>18782</v>
      </c>
      <c r="Q3619" s="0" t="s">
        <v>51</v>
      </c>
      <c r="R3619" s="0" t="s">
        <v>52</v>
      </c>
      <c r="S3619" s="0" t="n">
        <v>1.55</v>
      </c>
      <c r="T3619" s="0" t="n">
        <v>5829</v>
      </c>
      <c r="U3619" s="0" t="n">
        <v>5829</v>
      </c>
      <c r="V3619" s="0" t="n">
        <v>4645</v>
      </c>
      <c r="W3619" s="0" t="s">
        <v>18783</v>
      </c>
      <c r="X3619" s="0" t="n">
        <v>87</v>
      </c>
      <c r="Y3619" s="0" t="s">
        <v>53</v>
      </c>
      <c r="Z3619" s="0" t="n">
        <v>5829</v>
      </c>
      <c r="AA3619" s="0" t="s">
        <v>54</v>
      </c>
      <c r="AB3619" s="0" t="s">
        <v>54</v>
      </c>
      <c r="AC3619" s="0" t="n">
        <v>7.5</v>
      </c>
      <c r="AD3619" s="0" t="s">
        <v>17050</v>
      </c>
      <c r="AG3619" s="6" t="n">
        <v>42735</v>
      </c>
      <c r="AH3619" s="0" t="n">
        <v>3</v>
      </c>
      <c r="AI3619" s="0" t="n">
        <v>3</v>
      </c>
      <c r="AJ3619" s="6" t="n">
        <v>42735</v>
      </c>
      <c r="AK3619" s="0" t="n">
        <v>7.5</v>
      </c>
      <c r="AL3619" s="6" t="n">
        <v>42735</v>
      </c>
      <c r="AM3619" s="0" t="n">
        <v>3.635</v>
      </c>
      <c r="AN3619" s="0" t="n">
        <v>3.832</v>
      </c>
      <c r="AO3619" s="0" t="n">
        <v>2.053</v>
      </c>
      <c r="AP3619" s="0" t="n">
        <v>2.294</v>
      </c>
      <c r="AQ3619" s="0" t="s">
        <v>674</v>
      </c>
      <c r="AR3619" s="0" t="s">
        <v>58</v>
      </c>
      <c r="AS3619" s="0" t="s">
        <v>53</v>
      </c>
      <c r="AT3619" s="0" t="n">
        <v>42</v>
      </c>
      <c r="AU3619" s="0" t="n">
        <v>48</v>
      </c>
      <c r="AX3619" s="0" t="s">
        <v>836</v>
      </c>
    </row>
    <row r="3620" customFormat="false" ht="15" hidden="false" customHeight="false" outlineLevel="0" collapsed="false">
      <c r="A3620" s="0" t="s">
        <v>18784</v>
      </c>
      <c r="B3620" s="0" t="s">
        <v>7898</v>
      </c>
      <c r="C3620" s="0" t="s">
        <v>18785</v>
      </c>
      <c r="E3620" s="1" t="s">
        <v>18785</v>
      </c>
      <c r="G3620" s="5" t="s">
        <v>18785</v>
      </c>
      <c r="H3620" s="5"/>
      <c r="I3620" s="5"/>
      <c r="J3620" s="5"/>
      <c r="K3620" s="5"/>
      <c r="L3620" s="5"/>
      <c r="M3620" s="5"/>
      <c r="N3620" s="5"/>
      <c r="O3620" s="0" t="s">
        <v>18785</v>
      </c>
      <c r="P3620" s="0" t="s">
        <v>18786</v>
      </c>
      <c r="Q3620" s="0" t="s">
        <v>51</v>
      </c>
      <c r="R3620" s="0" t="s">
        <v>52</v>
      </c>
      <c r="S3620" s="0" t="n">
        <v>424</v>
      </c>
      <c r="T3620" s="0" t="n">
        <v>5829</v>
      </c>
      <c r="U3620" s="0" t="n">
        <v>5829</v>
      </c>
      <c r="V3620" s="0" t="n">
        <v>6201</v>
      </c>
      <c r="X3620" s="0" t="n">
        <v>36</v>
      </c>
      <c r="Y3620" s="0" t="s">
        <v>53</v>
      </c>
      <c r="Z3620" s="0" t="n">
        <v>5829</v>
      </c>
      <c r="AA3620" s="0" t="s">
        <v>54</v>
      </c>
      <c r="AB3620" s="0" t="s">
        <v>54</v>
      </c>
      <c r="AC3620" s="0" t="n">
        <v>1.536</v>
      </c>
      <c r="AD3620" s="0" t="s">
        <v>17998</v>
      </c>
      <c r="AG3620" s="6" t="n">
        <v>42582</v>
      </c>
      <c r="AH3620" s="0" t="n">
        <v>13</v>
      </c>
      <c r="AI3620" s="0" t="n">
        <v>15</v>
      </c>
      <c r="AJ3620" s="6" t="n">
        <v>42582</v>
      </c>
      <c r="AK3620" s="0" t="n">
        <v>1.536</v>
      </c>
      <c r="AL3620" s="6" t="n">
        <v>42582</v>
      </c>
      <c r="AM3620" s="0" t="n">
        <v>824</v>
      </c>
      <c r="AN3620" s="0" t="n">
        <v>916</v>
      </c>
      <c r="AO3620" s="0" t="n">
        <v>4.596</v>
      </c>
      <c r="AP3620" s="0" t="n">
        <v>5.135</v>
      </c>
      <c r="AQ3620" s="0" t="s">
        <v>831</v>
      </c>
      <c r="AR3620" s="0" t="s">
        <v>58</v>
      </c>
      <c r="AS3620" s="0" t="s">
        <v>53</v>
      </c>
      <c r="AT3620" s="0" t="n">
        <v>21</v>
      </c>
      <c r="AU3620" s="0" t="n">
        <v>22</v>
      </c>
      <c r="AX3620" s="0" t="s">
        <v>836</v>
      </c>
    </row>
    <row r="3621" customFormat="false" ht="15" hidden="false" customHeight="false" outlineLevel="0" collapsed="false">
      <c r="A3621" s="0" t="s">
        <v>18787</v>
      </c>
      <c r="B3621" s="0" t="s">
        <v>7898</v>
      </c>
      <c r="C3621" s="0" t="s">
        <v>18788</v>
      </c>
      <c r="E3621" s="1" t="s">
        <v>18788</v>
      </c>
      <c r="G3621" s="5" t="s">
        <v>18788</v>
      </c>
      <c r="H3621" s="5"/>
      <c r="I3621" s="5"/>
      <c r="J3621" s="5"/>
      <c r="K3621" s="5"/>
      <c r="L3621" s="5"/>
      <c r="M3621" s="5"/>
      <c r="N3621" s="5"/>
      <c r="O3621" s="0" t="s">
        <v>18788</v>
      </c>
      <c r="P3621" s="0" t="s">
        <v>18789</v>
      </c>
      <c r="Q3621" s="0" t="s">
        <v>51</v>
      </c>
      <c r="R3621" s="0" t="s">
        <v>52</v>
      </c>
      <c r="S3621" s="0" t="n">
        <v>30</v>
      </c>
      <c r="T3621" s="0" t="n">
        <v>2892</v>
      </c>
      <c r="U3621" s="0" t="n">
        <v>2892</v>
      </c>
      <c r="V3621" s="0" t="n">
        <v>2932</v>
      </c>
      <c r="X3621" s="0" t="n">
        <v>977</v>
      </c>
      <c r="Y3621" s="0" t="s">
        <v>53</v>
      </c>
      <c r="Z3621" s="0" t="n">
        <v>2892</v>
      </c>
      <c r="AA3621" s="0" t="s">
        <v>54</v>
      </c>
      <c r="AB3621" s="0" t="s">
        <v>54</v>
      </c>
      <c r="AC3621" s="0" t="n">
        <v>87.5</v>
      </c>
      <c r="AD3621" s="0" t="s">
        <v>18790</v>
      </c>
      <c r="AE3621" s="0" t="s">
        <v>18791</v>
      </c>
      <c r="AF3621" s="0" t="s">
        <v>56</v>
      </c>
      <c r="AG3621" s="0" t="s">
        <v>56</v>
      </c>
      <c r="AI3621" s="0" t="n">
        <v>87.5</v>
      </c>
      <c r="AJ3621" s="0" t="n">
        <v>2017</v>
      </c>
      <c r="AK3621" s="0" t="s">
        <v>56</v>
      </c>
      <c r="AL3621" s="0" t="s">
        <v>56</v>
      </c>
      <c r="AM3621" s="0" t="n">
        <v>54.969</v>
      </c>
      <c r="AN3621" s="0" t="n">
        <v>61.42</v>
      </c>
      <c r="AO3621" s="0" t="s">
        <v>831</v>
      </c>
      <c r="AP3621" s="0" t="s">
        <v>58</v>
      </c>
      <c r="AQ3621" s="0" t="s">
        <v>53</v>
      </c>
      <c r="AR3621" s="0" t="n">
        <v>695</v>
      </c>
      <c r="AS3621" s="0" t="n">
        <v>785</v>
      </c>
      <c r="AT3621" s="0" t="s">
        <v>18792</v>
      </c>
      <c r="AV3621" s="0" t="s">
        <v>836</v>
      </c>
      <c r="AW3621" s="0" t="s">
        <v>18793</v>
      </c>
    </row>
    <row r="3622" customFormat="false" ht="15" hidden="false" customHeight="false" outlineLevel="0" collapsed="false">
      <c r="A3622" s="0" t="s">
        <v>18794</v>
      </c>
      <c r="B3622" s="0" t="s">
        <v>7898</v>
      </c>
      <c r="C3622" s="0" t="s">
        <v>18795</v>
      </c>
      <c r="E3622" s="1" t="s">
        <v>18795</v>
      </c>
      <c r="G3622" s="5" t="s">
        <v>18795</v>
      </c>
      <c r="H3622" s="5"/>
      <c r="I3622" s="5"/>
      <c r="J3622" s="5"/>
      <c r="K3622" s="5"/>
      <c r="L3622" s="5"/>
      <c r="M3622" s="5"/>
      <c r="N3622" s="5"/>
      <c r="O3622" s="0" t="s">
        <v>18795</v>
      </c>
      <c r="P3622" s="0" t="s">
        <v>18796</v>
      </c>
      <c r="Q3622" s="0" t="s">
        <v>718</v>
      </c>
      <c r="R3622" s="0" t="s">
        <v>52</v>
      </c>
      <c r="S3622" s="0" t="n">
        <v>9.241</v>
      </c>
      <c r="T3622" s="0" t="n">
        <v>6491</v>
      </c>
      <c r="U3622" s="0" t="n">
        <v>6491</v>
      </c>
      <c r="V3622" s="0" t="n">
        <v>6491</v>
      </c>
      <c r="W3622" s="0" t="s">
        <v>18797</v>
      </c>
      <c r="X3622" s="0" t="n">
        <v>1</v>
      </c>
      <c r="Y3622" s="0" t="s">
        <v>53</v>
      </c>
      <c r="Z3622" s="0" t="n">
        <v>6491</v>
      </c>
      <c r="AA3622" s="0" t="s">
        <v>54</v>
      </c>
      <c r="AB3622" s="0" t="s">
        <v>54</v>
      </c>
      <c r="AC3622" s="0" t="n">
        <v>55</v>
      </c>
      <c r="AD3622" s="0" t="s">
        <v>18798</v>
      </c>
      <c r="AG3622" s="6" t="n">
        <v>42735</v>
      </c>
      <c r="AH3622" s="0" t="n">
        <v>539</v>
      </c>
      <c r="AI3622" s="0" t="n">
        <v>568</v>
      </c>
      <c r="AJ3622" s="6" t="n">
        <v>42735</v>
      </c>
      <c r="AK3622" s="0" t="n">
        <v>55</v>
      </c>
      <c r="AL3622" s="6" t="n">
        <v>42735</v>
      </c>
      <c r="AM3622" s="0" t="n">
        <v>24.695</v>
      </c>
      <c r="AN3622" s="0" t="n">
        <v>26.031</v>
      </c>
      <c r="AO3622" s="0" t="n">
        <v>25.119</v>
      </c>
      <c r="AP3622" s="0" t="n">
        <v>28.066</v>
      </c>
      <c r="AQ3622" s="0" t="s">
        <v>831</v>
      </c>
      <c r="AR3622" s="0" t="s">
        <v>58</v>
      </c>
      <c r="AS3622" s="0" t="s">
        <v>53</v>
      </c>
      <c r="AT3622" s="0" t="n">
        <v>506</v>
      </c>
      <c r="AU3622" s="0" t="n">
        <v>560</v>
      </c>
      <c r="AX3622" s="0" t="s">
        <v>836</v>
      </c>
      <c r="AY3622" s="0" t="s">
        <v>18799</v>
      </c>
    </row>
    <row r="3623" customFormat="false" ht="15" hidden="false" customHeight="false" outlineLevel="0" collapsed="false">
      <c r="A3623" s="0" t="s">
        <v>18800</v>
      </c>
      <c r="B3623" s="0" t="s">
        <v>7898</v>
      </c>
      <c r="C3623" s="0" t="s">
        <v>18801</v>
      </c>
      <c r="E3623" s="1" t="s">
        <v>18801</v>
      </c>
      <c r="G3623" s="5" t="s">
        <v>18801</v>
      </c>
      <c r="H3623" s="5"/>
      <c r="I3623" s="5"/>
      <c r="J3623" s="5"/>
      <c r="K3623" s="5"/>
      <c r="L3623" s="5"/>
      <c r="M3623" s="5"/>
      <c r="N3623" s="5"/>
      <c r="O3623" s="0" t="s">
        <v>18801</v>
      </c>
      <c r="P3623" s="0" t="s">
        <v>18802</v>
      </c>
      <c r="Q3623" s="0" t="s">
        <v>51</v>
      </c>
      <c r="R3623" s="0" t="s">
        <v>52</v>
      </c>
      <c r="S3623" s="0" t="n">
        <v>5.787</v>
      </c>
      <c r="T3623" s="0" t="n">
        <v>6190</v>
      </c>
      <c r="U3623" s="0" t="n">
        <v>6190</v>
      </c>
      <c r="W3623" s="0" t="s">
        <v>18803</v>
      </c>
      <c r="X3623" s="0" t="n">
        <v>955</v>
      </c>
      <c r="Y3623" s="0" t="s">
        <v>77</v>
      </c>
      <c r="Z3623" s="0" t="n">
        <v>6190</v>
      </c>
      <c r="AA3623" s="0" t="s">
        <v>54</v>
      </c>
      <c r="AB3623" s="0" t="s">
        <v>54</v>
      </c>
      <c r="AC3623" s="0" t="n">
        <v>3.626</v>
      </c>
      <c r="AD3623" s="0" t="s">
        <v>17522</v>
      </c>
      <c r="AG3623" s="6" t="n">
        <v>42735</v>
      </c>
      <c r="AH3623" s="0" t="n">
        <v>1.584</v>
      </c>
      <c r="AI3623" s="0" t="n">
        <v>1.67</v>
      </c>
      <c r="AJ3623" s="6" t="n">
        <v>42735</v>
      </c>
      <c r="AK3623" s="0" t="n">
        <v>3.626</v>
      </c>
      <c r="AL3623" s="6" t="n">
        <v>42735</v>
      </c>
      <c r="AM3623" s="0" t="n">
        <v>29.767</v>
      </c>
      <c r="AN3623" s="0" t="n">
        <v>31.377</v>
      </c>
      <c r="AO3623" s="0" t="s">
        <v>56</v>
      </c>
      <c r="AP3623" s="0" t="s">
        <v>56</v>
      </c>
      <c r="AQ3623" s="0" t="s">
        <v>16160</v>
      </c>
      <c r="AR3623" s="0" t="s">
        <v>58</v>
      </c>
      <c r="AS3623" s="0" t="s">
        <v>77</v>
      </c>
      <c r="AT3623" s="0" t="n">
        <v>133</v>
      </c>
      <c r="AU3623" s="0" t="n">
        <v>139</v>
      </c>
      <c r="AX3623" s="0" t="s">
        <v>836</v>
      </c>
    </row>
    <row r="3624" customFormat="false" ht="15" hidden="false" customHeight="false" outlineLevel="0" collapsed="false">
      <c r="A3624" s="0" t="s">
        <v>18804</v>
      </c>
      <c r="B3624" s="0" t="s">
        <v>7898</v>
      </c>
      <c r="C3624" s="0" t="s">
        <v>18805</v>
      </c>
      <c r="E3624" s="1" t="s">
        <v>18805</v>
      </c>
      <c r="G3624" s="5" t="s">
        <v>18805</v>
      </c>
      <c r="H3624" s="5"/>
      <c r="I3624" s="5"/>
      <c r="J3624" s="5"/>
      <c r="K3624" s="5"/>
      <c r="L3624" s="5"/>
      <c r="M3624" s="5"/>
      <c r="N3624" s="5"/>
      <c r="O3624" s="0" t="s">
        <v>18805</v>
      </c>
      <c r="P3624" s="0" t="s">
        <v>18806</v>
      </c>
      <c r="Q3624" s="0" t="s">
        <v>51</v>
      </c>
      <c r="R3624" s="0" t="s">
        <v>52</v>
      </c>
      <c r="S3624" s="0" t="n">
        <v>2.821</v>
      </c>
      <c r="T3624" s="0" t="n">
        <v>6201</v>
      </c>
      <c r="U3624" s="0" t="n">
        <v>6201</v>
      </c>
      <c r="V3624" s="0" t="n">
        <v>6201</v>
      </c>
      <c r="W3624" s="0" t="s">
        <v>18807</v>
      </c>
      <c r="X3624" s="0" t="n">
        <v>231</v>
      </c>
      <c r="Y3624" s="0" t="s">
        <v>53</v>
      </c>
      <c r="Z3624" s="0" t="n">
        <v>6201</v>
      </c>
      <c r="AA3624" s="0" t="s">
        <v>54</v>
      </c>
      <c r="AB3624" s="0" t="s">
        <v>54</v>
      </c>
      <c r="AC3624" s="0" t="n">
        <v>21</v>
      </c>
      <c r="AD3624" s="0" t="s">
        <v>18808</v>
      </c>
      <c r="AG3624" s="6" t="n">
        <v>42735</v>
      </c>
      <c r="AH3624" s="0" t="n">
        <v>-45</v>
      </c>
      <c r="AI3624" s="0" t="n">
        <v>-48</v>
      </c>
      <c r="AJ3624" s="6" t="n">
        <v>42735</v>
      </c>
      <c r="AK3624" s="0" t="n">
        <v>21</v>
      </c>
      <c r="AL3624" s="6" t="n">
        <v>42735</v>
      </c>
      <c r="AM3624" s="0" t="n">
        <v>1.918</v>
      </c>
      <c r="AN3624" s="0" t="n">
        <v>2.022</v>
      </c>
      <c r="AO3624" s="0" t="n">
        <v>577</v>
      </c>
      <c r="AP3624" s="0" t="n">
        <v>645</v>
      </c>
      <c r="AQ3624" s="0" t="s">
        <v>831</v>
      </c>
      <c r="AR3624" s="0" t="s">
        <v>58</v>
      </c>
      <c r="AS3624" s="0" t="s">
        <v>53</v>
      </c>
      <c r="AT3624" s="0" t="n">
        <v>51</v>
      </c>
      <c r="AU3624" s="0" t="n">
        <v>50</v>
      </c>
      <c r="AX3624" s="0" t="s">
        <v>836</v>
      </c>
    </row>
    <row r="3625" customFormat="false" ht="15" hidden="false" customHeight="false" outlineLevel="0" collapsed="false">
      <c r="A3625" s="0" t="s">
        <v>18809</v>
      </c>
      <c r="B3625" s="0" t="s">
        <v>7898</v>
      </c>
      <c r="C3625" s="0" t="s">
        <v>18810</v>
      </c>
      <c r="E3625" s="1" t="s">
        <v>18810</v>
      </c>
      <c r="G3625" s="5" t="s">
        <v>18810</v>
      </c>
      <c r="H3625" s="5"/>
      <c r="I3625" s="5"/>
      <c r="J3625" s="5"/>
      <c r="K3625" s="5"/>
      <c r="L3625" s="5"/>
      <c r="M3625" s="5"/>
      <c r="N3625" s="5"/>
      <c r="O3625" s="0" t="s">
        <v>18810</v>
      </c>
      <c r="P3625" s="0" t="s">
        <v>18811</v>
      </c>
      <c r="Q3625" s="0" t="s">
        <v>51</v>
      </c>
      <c r="R3625" s="0" t="s">
        <v>52</v>
      </c>
      <c r="S3625" s="0" t="n">
        <v>100</v>
      </c>
      <c r="T3625" s="0" t="n">
        <v>2910</v>
      </c>
      <c r="U3625" s="0" t="n">
        <v>2910</v>
      </c>
      <c r="V3625" s="0" t="n">
        <v>2932</v>
      </c>
      <c r="X3625" s="0" t="n">
        <v>998</v>
      </c>
      <c r="Y3625" s="0" t="s">
        <v>77</v>
      </c>
      <c r="Z3625" s="0" t="n">
        <v>2910</v>
      </c>
      <c r="AA3625" s="0" t="s">
        <v>54</v>
      </c>
      <c r="AB3625" s="0" t="s">
        <v>54</v>
      </c>
      <c r="AC3625" s="0" t="n">
        <v>225</v>
      </c>
      <c r="AD3625" s="0" t="s">
        <v>18812</v>
      </c>
      <c r="AE3625" s="0" t="s">
        <v>18813</v>
      </c>
      <c r="AF3625" s="0" t="s">
        <v>56</v>
      </c>
      <c r="AG3625" s="0" t="s">
        <v>56</v>
      </c>
      <c r="AI3625" s="0" t="n">
        <v>225</v>
      </c>
      <c r="AJ3625" s="0" t="n">
        <v>2017</v>
      </c>
      <c r="AK3625" s="0" t="s">
        <v>56</v>
      </c>
      <c r="AL3625" s="0" t="s">
        <v>56</v>
      </c>
      <c r="AM3625" s="0" t="n">
        <v>39.134</v>
      </c>
      <c r="AN3625" s="0" t="n">
        <v>43.726</v>
      </c>
      <c r="AO3625" s="0" t="s">
        <v>831</v>
      </c>
      <c r="AP3625" s="0" t="s">
        <v>58</v>
      </c>
      <c r="AQ3625" s="0" t="s">
        <v>77</v>
      </c>
      <c r="AR3625" s="0" t="n">
        <v>293</v>
      </c>
      <c r="AS3625" s="0" t="n">
        <v>302</v>
      </c>
      <c r="AT3625" s="0" t="s">
        <v>836</v>
      </c>
      <c r="AV3625" s="0" t="s">
        <v>836</v>
      </c>
      <c r="AW3625" s="0" t="s">
        <v>18814</v>
      </c>
    </row>
    <row r="3626" customFormat="false" ht="15" hidden="false" customHeight="false" outlineLevel="0" collapsed="false">
      <c r="A3626" s="0" t="s">
        <v>18815</v>
      </c>
      <c r="B3626" s="0" t="s">
        <v>7898</v>
      </c>
      <c r="C3626" s="0" t="s">
        <v>18816</v>
      </c>
      <c r="E3626" s="1" t="s">
        <v>18816</v>
      </c>
      <c r="G3626" s="5" t="s">
        <v>18816</v>
      </c>
      <c r="H3626" s="5"/>
      <c r="I3626" s="5"/>
      <c r="J3626" s="5"/>
      <c r="K3626" s="5"/>
      <c r="L3626" s="5"/>
      <c r="M3626" s="5"/>
      <c r="N3626" s="5"/>
      <c r="O3626" s="0" t="s">
        <v>18816</v>
      </c>
      <c r="P3626" s="0" t="s">
        <v>18817</v>
      </c>
      <c r="Q3626" s="0" t="s">
        <v>51</v>
      </c>
      <c r="R3626" s="0" t="s">
        <v>52</v>
      </c>
      <c r="S3626" s="0" t="n">
        <v>13.014</v>
      </c>
      <c r="T3626" s="0" t="n">
        <v>1089</v>
      </c>
      <c r="U3626" s="0" t="n">
        <v>1089</v>
      </c>
      <c r="V3626" s="0" t="n">
        <v>1071</v>
      </c>
      <c r="X3626" s="0" t="n">
        <v>716</v>
      </c>
      <c r="Y3626" s="0" t="s">
        <v>53</v>
      </c>
      <c r="Z3626" s="0" t="n">
        <v>1089</v>
      </c>
      <c r="AA3626" s="0" t="s">
        <v>54</v>
      </c>
      <c r="AB3626" s="0" t="s">
        <v>54</v>
      </c>
      <c r="AC3626" s="0" t="n">
        <v>37.369</v>
      </c>
      <c r="AD3626" s="0" t="s">
        <v>18818</v>
      </c>
      <c r="AG3626" s="6" t="n">
        <v>42735</v>
      </c>
      <c r="AH3626" s="0" t="n">
        <v>658</v>
      </c>
      <c r="AI3626" s="0" t="n">
        <v>694</v>
      </c>
      <c r="AJ3626" s="6" t="n">
        <v>42735</v>
      </c>
      <c r="AK3626" s="0" t="n">
        <v>37.369</v>
      </c>
      <c r="AL3626" s="6" t="n">
        <v>42735</v>
      </c>
      <c r="AM3626" s="0" t="n">
        <v>14.335</v>
      </c>
      <c r="AN3626" s="0" t="n">
        <v>15.111</v>
      </c>
      <c r="AO3626" s="0" t="n">
        <v>22.255</v>
      </c>
      <c r="AP3626" s="0" t="n">
        <v>24.866</v>
      </c>
      <c r="AQ3626" s="0" t="s">
        <v>831</v>
      </c>
      <c r="AR3626" s="0" t="s">
        <v>58</v>
      </c>
      <c r="AS3626" s="0" t="s">
        <v>53</v>
      </c>
      <c r="AT3626" s="0" t="n">
        <v>328</v>
      </c>
      <c r="AU3626" s="0" t="n">
        <v>329</v>
      </c>
      <c r="AV3626" s="0" t="s">
        <v>18818</v>
      </c>
      <c r="AW3626" s="0" t="s">
        <v>18818</v>
      </c>
      <c r="AX3626" s="0" t="s">
        <v>836</v>
      </c>
    </row>
    <row r="3627" customFormat="false" ht="15" hidden="false" customHeight="false" outlineLevel="0" collapsed="false">
      <c r="A3627" s="0" t="s">
        <v>18819</v>
      </c>
      <c r="B3627" s="0" t="s">
        <v>7898</v>
      </c>
      <c r="C3627" s="0" t="s">
        <v>18820</v>
      </c>
      <c r="E3627" s="1" t="s">
        <v>18820</v>
      </c>
      <c r="G3627" s="5" t="s">
        <v>18820</v>
      </c>
      <c r="H3627" s="5"/>
      <c r="I3627" s="5"/>
      <c r="J3627" s="5"/>
      <c r="K3627" s="5"/>
      <c r="L3627" s="5"/>
      <c r="M3627" s="5"/>
      <c r="N3627" s="5"/>
      <c r="O3627" s="0" t="s">
        <v>18820</v>
      </c>
      <c r="P3627" s="0" t="s">
        <v>18821</v>
      </c>
      <c r="Q3627" s="0" t="s">
        <v>51</v>
      </c>
      <c r="R3627" s="0" t="s">
        <v>52</v>
      </c>
      <c r="S3627" s="0" t="n">
        <v>3.032</v>
      </c>
      <c r="T3627" s="0" t="n">
        <v>3101</v>
      </c>
      <c r="U3627" s="0" t="n">
        <v>3101</v>
      </c>
      <c r="V3627" s="0" t="n">
        <v>2599</v>
      </c>
      <c r="X3627" s="0" t="n">
        <v>195</v>
      </c>
      <c r="Y3627" s="0" t="s">
        <v>53</v>
      </c>
      <c r="Z3627" s="0" t="n">
        <v>3101</v>
      </c>
      <c r="AA3627" s="0" t="s">
        <v>54</v>
      </c>
      <c r="AB3627" s="0" t="s">
        <v>54</v>
      </c>
      <c r="AC3627" s="0" t="n">
        <v>11.7</v>
      </c>
      <c r="AD3627" s="0" t="s">
        <v>18822</v>
      </c>
      <c r="AG3627" s="6" t="n">
        <v>42790</v>
      </c>
      <c r="AH3627" s="0" t="n">
        <v>115</v>
      </c>
      <c r="AI3627" s="0" t="n">
        <v>122</v>
      </c>
      <c r="AJ3627" s="6" t="n">
        <v>42790</v>
      </c>
      <c r="AK3627" s="0" t="n">
        <v>11.7</v>
      </c>
      <c r="AL3627" s="6" t="n">
        <v>42790</v>
      </c>
      <c r="AM3627" s="0" t="n">
        <v>1.691</v>
      </c>
      <c r="AN3627" s="0" t="n">
        <v>1.792</v>
      </c>
      <c r="AO3627" s="0" t="n">
        <v>1.077</v>
      </c>
      <c r="AP3627" s="0" t="n">
        <v>1.204</v>
      </c>
      <c r="AQ3627" s="0" t="s">
        <v>831</v>
      </c>
      <c r="AR3627" s="0" t="s">
        <v>58</v>
      </c>
      <c r="AS3627" s="0" t="s">
        <v>53</v>
      </c>
      <c r="AT3627" s="0" t="n">
        <v>71</v>
      </c>
      <c r="AU3627" s="0" t="n">
        <v>73</v>
      </c>
      <c r="AV3627" s="0" t="s">
        <v>836</v>
      </c>
      <c r="AX3627" s="0" t="s">
        <v>836</v>
      </c>
    </row>
    <row r="3628" customFormat="false" ht="15" hidden="false" customHeight="false" outlineLevel="0" collapsed="false">
      <c r="A3628" s="0" t="s">
        <v>18823</v>
      </c>
      <c r="B3628" s="0" t="s">
        <v>7898</v>
      </c>
      <c r="C3628" s="0" t="s">
        <v>18824</v>
      </c>
      <c r="E3628" s="1" t="s">
        <v>18824</v>
      </c>
      <c r="G3628" s="5" t="s">
        <v>18824</v>
      </c>
      <c r="H3628" s="5"/>
      <c r="I3628" s="5"/>
      <c r="J3628" s="5"/>
      <c r="K3628" s="5"/>
      <c r="L3628" s="5"/>
      <c r="M3628" s="5"/>
      <c r="N3628" s="5"/>
      <c r="O3628" s="0" t="s">
        <v>18824</v>
      </c>
      <c r="P3628" s="0" t="s">
        <v>18825</v>
      </c>
      <c r="Q3628" s="0" t="s">
        <v>51</v>
      </c>
      <c r="R3628" s="0" t="s">
        <v>52</v>
      </c>
      <c r="S3628" s="0" t="n">
        <v>3</v>
      </c>
      <c r="T3628" s="0" t="n">
        <v>3101</v>
      </c>
      <c r="U3628" s="0" t="n">
        <v>3101</v>
      </c>
      <c r="V3628" s="0" t="n">
        <v>4339</v>
      </c>
      <c r="X3628" s="0" t="n">
        <v>136</v>
      </c>
      <c r="Y3628" s="0" t="s">
        <v>53</v>
      </c>
      <c r="Z3628" s="0" t="n">
        <v>3109</v>
      </c>
      <c r="AA3628" s="0" t="s">
        <v>54</v>
      </c>
      <c r="AB3628" s="0" t="s">
        <v>54</v>
      </c>
      <c r="AC3628" s="0" t="n">
        <v>7.5</v>
      </c>
      <c r="AD3628" s="0" t="s">
        <v>18826</v>
      </c>
      <c r="AE3628" s="0" t="s">
        <v>18827</v>
      </c>
      <c r="AF3628" s="0" t="s">
        <v>56</v>
      </c>
      <c r="AG3628" s="0" t="s">
        <v>56</v>
      </c>
      <c r="AI3628" s="0" t="n">
        <v>7.5</v>
      </c>
      <c r="AJ3628" s="0" t="n">
        <v>2017</v>
      </c>
      <c r="AK3628" s="0" t="s">
        <v>56</v>
      </c>
      <c r="AL3628" s="0" t="s">
        <v>56</v>
      </c>
      <c r="AM3628" s="0" t="n">
        <v>1.578</v>
      </c>
      <c r="AN3628" s="0" t="n">
        <v>1.764</v>
      </c>
      <c r="AO3628" s="0" t="s">
        <v>674</v>
      </c>
      <c r="AP3628" s="0" t="s">
        <v>58</v>
      </c>
      <c r="AQ3628" s="0" t="s">
        <v>53</v>
      </c>
      <c r="AR3628" s="0" t="n">
        <v>48</v>
      </c>
      <c r="AS3628" s="0" t="n">
        <v>48</v>
      </c>
      <c r="AT3628" s="0" t="s">
        <v>836</v>
      </c>
      <c r="AV3628" s="0" t="s">
        <v>836</v>
      </c>
    </row>
    <row r="3629" customFormat="false" ht="15" hidden="false" customHeight="false" outlineLevel="0" collapsed="false">
      <c r="A3629" s="0" t="s">
        <v>18828</v>
      </c>
      <c r="B3629" s="0" t="s">
        <v>7898</v>
      </c>
      <c r="C3629" s="0" t="s">
        <v>18829</v>
      </c>
      <c r="E3629" s="1" t="s">
        <v>18829</v>
      </c>
      <c r="G3629" s="5" t="s">
        <v>18829</v>
      </c>
      <c r="H3629" s="5"/>
      <c r="I3629" s="5"/>
      <c r="J3629" s="5"/>
      <c r="K3629" s="5"/>
      <c r="L3629" s="5"/>
      <c r="M3629" s="5"/>
      <c r="N3629" s="5"/>
      <c r="O3629" s="0" t="s">
        <v>18829</v>
      </c>
      <c r="P3629" s="0" t="s">
        <v>18830</v>
      </c>
      <c r="Q3629" s="0" t="s">
        <v>51</v>
      </c>
      <c r="R3629" s="0" t="s">
        <v>52</v>
      </c>
      <c r="S3629" s="0" t="n">
        <v>1.472</v>
      </c>
      <c r="T3629" s="0" t="n">
        <v>2849</v>
      </c>
      <c r="U3629" s="0" t="n">
        <v>2849</v>
      </c>
      <c r="V3629" s="0" t="n">
        <v>2630</v>
      </c>
      <c r="W3629" s="0" t="s">
        <v>18831</v>
      </c>
      <c r="X3629" s="0" t="n">
        <v>532</v>
      </c>
      <c r="Y3629" s="0" t="s">
        <v>53</v>
      </c>
      <c r="Z3629" s="0" t="n">
        <v>2849</v>
      </c>
      <c r="AA3629" s="0" t="s">
        <v>54</v>
      </c>
      <c r="AB3629" s="0" t="s">
        <v>54</v>
      </c>
      <c r="AC3629" s="0" t="n">
        <v>5</v>
      </c>
      <c r="AD3629" s="0" t="s">
        <v>16439</v>
      </c>
      <c r="AG3629" s="6" t="n">
        <v>42735</v>
      </c>
      <c r="AH3629" s="0" t="n">
        <v>-81</v>
      </c>
      <c r="AI3629" s="0" t="n">
        <v>-85</v>
      </c>
      <c r="AJ3629" s="6" t="n">
        <v>42735</v>
      </c>
      <c r="AK3629" s="0" t="n">
        <v>5</v>
      </c>
      <c r="AL3629" s="6" t="n">
        <v>42735</v>
      </c>
      <c r="AM3629" s="0" t="n">
        <v>1.814</v>
      </c>
      <c r="AN3629" s="0" t="n">
        <v>1.913</v>
      </c>
      <c r="AO3629" s="0" t="n">
        <v>950</v>
      </c>
      <c r="AP3629" s="0" t="n">
        <v>1.061</v>
      </c>
      <c r="AQ3629" s="0" t="s">
        <v>831</v>
      </c>
      <c r="AR3629" s="0" t="s">
        <v>58</v>
      </c>
      <c r="AS3629" s="0" t="s">
        <v>53</v>
      </c>
      <c r="AT3629" s="0" t="n">
        <v>333</v>
      </c>
      <c r="AU3629" s="0" t="n">
        <v>340</v>
      </c>
      <c r="AV3629" s="0" t="s">
        <v>836</v>
      </c>
      <c r="AX3629" s="0" t="s">
        <v>836</v>
      </c>
    </row>
    <row r="3630" customFormat="false" ht="15" hidden="false" customHeight="false" outlineLevel="0" collapsed="false">
      <c r="A3630" s="0" t="s">
        <v>18832</v>
      </c>
      <c r="B3630" s="0" t="s">
        <v>7898</v>
      </c>
      <c r="C3630" s="0" t="s">
        <v>18833</v>
      </c>
      <c r="E3630" s="1" t="s">
        <v>18833</v>
      </c>
      <c r="G3630" s="5" t="s">
        <v>18833</v>
      </c>
      <c r="H3630" s="5"/>
      <c r="I3630" s="5"/>
      <c r="J3630" s="5"/>
      <c r="K3630" s="5"/>
      <c r="L3630" s="5"/>
      <c r="M3630" s="5"/>
      <c r="N3630" s="5"/>
      <c r="O3630" s="0" t="s">
        <v>18833</v>
      </c>
      <c r="P3630" s="0" t="s">
        <v>18834</v>
      </c>
      <c r="Q3630" s="0" t="s">
        <v>51</v>
      </c>
      <c r="R3630" s="0" t="s">
        <v>52</v>
      </c>
      <c r="S3630" s="0" t="n">
        <v>11.325</v>
      </c>
      <c r="T3630" s="0" t="n">
        <v>3250</v>
      </c>
      <c r="U3630" s="0" t="n">
        <v>3250</v>
      </c>
      <c r="V3630" s="0" t="n">
        <v>2660</v>
      </c>
      <c r="X3630" s="0" t="n">
        <v>397</v>
      </c>
      <c r="Y3630" s="0" t="s">
        <v>53</v>
      </c>
      <c r="Z3630" s="0" t="n">
        <v>3250</v>
      </c>
      <c r="AA3630" s="0" t="s">
        <v>54</v>
      </c>
      <c r="AB3630" s="0" t="s">
        <v>54</v>
      </c>
      <c r="AC3630" s="0" t="n">
        <v>33</v>
      </c>
      <c r="AD3630" s="0" t="s">
        <v>18835</v>
      </c>
      <c r="AG3630" s="6" t="n">
        <v>42735</v>
      </c>
      <c r="AH3630" s="0" t="n">
        <v>1.562</v>
      </c>
      <c r="AI3630" s="0" t="n">
        <v>1.647</v>
      </c>
      <c r="AJ3630" s="6" t="n">
        <v>42735</v>
      </c>
      <c r="AK3630" s="0" t="n">
        <v>33</v>
      </c>
      <c r="AL3630" s="6" t="n">
        <v>42735</v>
      </c>
      <c r="AM3630" s="0" t="n">
        <v>19.386</v>
      </c>
      <c r="AN3630" s="0" t="n">
        <v>20.435</v>
      </c>
      <c r="AO3630" s="0" t="n">
        <v>46.801</v>
      </c>
      <c r="AP3630" s="0" t="n">
        <v>52.293</v>
      </c>
      <c r="AQ3630" s="0" t="s">
        <v>831</v>
      </c>
      <c r="AR3630" s="0" t="s">
        <v>58</v>
      </c>
      <c r="AS3630" s="0" t="s">
        <v>53</v>
      </c>
      <c r="AT3630" s="0" t="n">
        <v>248</v>
      </c>
      <c r="AU3630" s="0" t="n">
        <v>247</v>
      </c>
      <c r="AV3630" s="0" t="s">
        <v>18836</v>
      </c>
      <c r="AW3630" s="0" t="s">
        <v>18837</v>
      </c>
      <c r="AX3630" s="0" t="s">
        <v>836</v>
      </c>
      <c r="AY3630" s="0" t="s">
        <v>18838</v>
      </c>
    </row>
    <row r="3631" customFormat="false" ht="15" hidden="false" customHeight="false" outlineLevel="0" collapsed="false">
      <c r="A3631" s="0" t="s">
        <v>18839</v>
      </c>
      <c r="B3631" s="0" t="s">
        <v>7898</v>
      </c>
      <c r="C3631" s="0" t="s">
        <v>18840</v>
      </c>
      <c r="E3631" s="1" t="s">
        <v>18840</v>
      </c>
      <c r="G3631" s="5" t="s">
        <v>18840</v>
      </c>
      <c r="H3631" s="5"/>
      <c r="I3631" s="5"/>
      <c r="J3631" s="5"/>
      <c r="K3631" s="5"/>
      <c r="L3631" s="5"/>
      <c r="M3631" s="5"/>
      <c r="N3631" s="5"/>
      <c r="O3631" s="0" t="s">
        <v>18840</v>
      </c>
      <c r="P3631" s="0" t="s">
        <v>18841</v>
      </c>
      <c r="Q3631" s="0" t="s">
        <v>51</v>
      </c>
      <c r="R3631" s="0" t="s">
        <v>52</v>
      </c>
      <c r="S3631" s="0" t="n">
        <v>48.158</v>
      </c>
      <c r="T3631" s="0" t="n">
        <v>2016</v>
      </c>
      <c r="U3631" s="0" t="n">
        <v>2016</v>
      </c>
      <c r="V3631" s="0" t="n">
        <v>2013</v>
      </c>
      <c r="X3631" s="0" t="n">
        <v>992</v>
      </c>
      <c r="Y3631" s="0" t="s">
        <v>53</v>
      </c>
      <c r="Z3631" s="0" t="n">
        <v>2016</v>
      </c>
      <c r="AA3631" s="0" t="s">
        <v>54</v>
      </c>
      <c r="AB3631" s="0" t="s">
        <v>54</v>
      </c>
      <c r="AC3631" s="0" t="n">
        <v>56</v>
      </c>
      <c r="AD3631" s="0" t="s">
        <v>17024</v>
      </c>
      <c r="AG3631" s="6" t="n">
        <v>42735</v>
      </c>
      <c r="AH3631" s="0" t="n">
        <v>3.774</v>
      </c>
      <c r="AI3631" s="0" t="n">
        <v>3.978</v>
      </c>
      <c r="AJ3631" s="6" t="n">
        <v>42735</v>
      </c>
      <c r="AK3631" s="0" t="n">
        <v>56</v>
      </c>
      <c r="AL3631" s="6" t="n">
        <v>42735</v>
      </c>
      <c r="AM3631" s="0" t="n">
        <v>75.43</v>
      </c>
      <c r="AN3631" s="0" t="n">
        <v>79.511</v>
      </c>
      <c r="AO3631" s="0" t="n">
        <v>69.507</v>
      </c>
      <c r="AP3631" s="0" t="n">
        <v>77.664</v>
      </c>
      <c r="AQ3631" s="0" t="s">
        <v>831</v>
      </c>
      <c r="AR3631" s="0" t="s">
        <v>58</v>
      </c>
      <c r="AS3631" s="0" t="s">
        <v>53</v>
      </c>
      <c r="AT3631" s="0" t="n">
        <v>793</v>
      </c>
      <c r="AU3631" s="0" t="n">
        <v>812</v>
      </c>
      <c r="AV3631" s="0" t="s">
        <v>836</v>
      </c>
      <c r="AX3631" s="0" t="s">
        <v>836</v>
      </c>
      <c r="AY3631" s="0" t="s">
        <v>18842</v>
      </c>
    </row>
    <row r="3632" customFormat="false" ht="15" hidden="false" customHeight="false" outlineLevel="0" collapsed="false">
      <c r="A3632" s="0" t="s">
        <v>18843</v>
      </c>
      <c r="B3632" s="0" t="s">
        <v>7898</v>
      </c>
      <c r="C3632" s="0" t="s">
        <v>18844</v>
      </c>
      <c r="E3632" s="1" t="s">
        <v>18844</v>
      </c>
      <c r="G3632" s="5" t="s">
        <v>18844</v>
      </c>
      <c r="H3632" s="5"/>
      <c r="I3632" s="5"/>
      <c r="J3632" s="5"/>
      <c r="K3632" s="5"/>
      <c r="L3632" s="5"/>
      <c r="M3632" s="5"/>
      <c r="N3632" s="5"/>
      <c r="O3632" s="0" t="s">
        <v>18844</v>
      </c>
      <c r="P3632" s="0" t="s">
        <v>18845</v>
      </c>
      <c r="Q3632" s="0" t="s">
        <v>51</v>
      </c>
      <c r="R3632" s="0" t="s">
        <v>52</v>
      </c>
      <c r="S3632" s="0" t="n">
        <v>20.718</v>
      </c>
      <c r="T3632" s="0" t="n">
        <v>2751</v>
      </c>
      <c r="U3632" s="0" t="n">
        <v>2751</v>
      </c>
      <c r="V3632" s="0" t="n">
        <v>2751</v>
      </c>
      <c r="W3632" s="0" t="s">
        <v>18846</v>
      </c>
      <c r="X3632" s="0" t="n">
        <v>750</v>
      </c>
      <c r="Y3632" s="0" t="s">
        <v>53</v>
      </c>
      <c r="Z3632" s="0" t="n">
        <v>2751</v>
      </c>
      <c r="AA3632" s="0" t="s">
        <v>54</v>
      </c>
      <c r="AB3632" s="0" t="s">
        <v>54</v>
      </c>
      <c r="AC3632" s="0" t="n">
        <v>93</v>
      </c>
      <c r="AD3632" s="0" t="s">
        <v>18847</v>
      </c>
      <c r="AG3632" s="6" t="n">
        <v>42735</v>
      </c>
      <c r="AH3632" s="0" t="n">
        <v>842</v>
      </c>
      <c r="AI3632" s="0" t="n">
        <v>888</v>
      </c>
      <c r="AJ3632" s="6" t="n">
        <v>42735</v>
      </c>
      <c r="AK3632" s="0" t="n">
        <v>93</v>
      </c>
      <c r="AL3632" s="6" t="n">
        <v>42735</v>
      </c>
      <c r="AM3632" s="0" t="n">
        <v>18.17</v>
      </c>
      <c r="AN3632" s="0" t="n">
        <v>19.153</v>
      </c>
      <c r="AO3632" s="0" t="n">
        <v>12.626</v>
      </c>
      <c r="AP3632" s="0" t="n">
        <v>14.108</v>
      </c>
      <c r="AQ3632" s="0" t="s">
        <v>831</v>
      </c>
      <c r="AR3632" s="0" t="s">
        <v>58</v>
      </c>
      <c r="AS3632" s="0" t="s">
        <v>53</v>
      </c>
      <c r="AT3632" s="0" t="n">
        <v>323</v>
      </c>
      <c r="AU3632" s="0" t="n">
        <v>332</v>
      </c>
      <c r="AV3632" s="0" t="s">
        <v>18848</v>
      </c>
      <c r="AW3632" s="0" t="s">
        <v>18849</v>
      </c>
      <c r="AX3632" s="0" t="s">
        <v>836</v>
      </c>
      <c r="AY3632" s="0" t="s">
        <v>18849</v>
      </c>
    </row>
    <row r="3633" customFormat="false" ht="15" hidden="false" customHeight="false" outlineLevel="0" collapsed="false">
      <c r="A3633" s="0" t="s">
        <v>18850</v>
      </c>
      <c r="B3633" s="0" t="s">
        <v>7898</v>
      </c>
      <c r="C3633" s="0" t="s">
        <v>18851</v>
      </c>
      <c r="E3633" s="1" t="s">
        <v>18851</v>
      </c>
      <c r="G3633" s="5" t="s">
        <v>18851</v>
      </c>
      <c r="H3633" s="5"/>
      <c r="I3633" s="5"/>
      <c r="J3633" s="5"/>
      <c r="K3633" s="5"/>
      <c r="L3633" s="5"/>
      <c r="M3633" s="5"/>
      <c r="N3633" s="5"/>
      <c r="O3633" s="0" t="s">
        <v>18851</v>
      </c>
      <c r="P3633" s="0" t="s">
        <v>18852</v>
      </c>
      <c r="Q3633" s="0" t="s">
        <v>51</v>
      </c>
      <c r="R3633" s="0" t="s">
        <v>52</v>
      </c>
      <c r="S3633" s="0" t="n">
        <v>3</v>
      </c>
      <c r="T3633" s="0" t="n">
        <v>2611</v>
      </c>
      <c r="U3633" s="0" t="n">
        <v>2611</v>
      </c>
      <c r="V3633" s="0" t="n">
        <v>2611</v>
      </c>
      <c r="X3633" s="0" t="n">
        <v>294</v>
      </c>
      <c r="Y3633" s="0" t="s">
        <v>77</v>
      </c>
      <c r="Z3633" s="0" t="n">
        <v>2612</v>
      </c>
      <c r="AA3633" s="0" t="s">
        <v>54</v>
      </c>
      <c r="AB3633" s="0" t="s">
        <v>54</v>
      </c>
      <c r="AC3633" s="0" t="n">
        <v>17.5</v>
      </c>
      <c r="AD3633" s="0" t="s">
        <v>16363</v>
      </c>
      <c r="AE3633" s="0" t="s">
        <v>18853</v>
      </c>
      <c r="AF3633" s="0" t="s">
        <v>56</v>
      </c>
      <c r="AG3633" s="0" t="s">
        <v>56</v>
      </c>
      <c r="AI3633" s="0" t="n">
        <v>17.5</v>
      </c>
      <c r="AJ3633" s="0" t="n">
        <v>2017</v>
      </c>
      <c r="AK3633" s="0" t="s">
        <v>56</v>
      </c>
      <c r="AL3633" s="0" t="s">
        <v>56</v>
      </c>
      <c r="AM3633" s="0" t="n">
        <v>1.991</v>
      </c>
      <c r="AN3633" s="0" t="n">
        <v>2.225</v>
      </c>
      <c r="AO3633" s="0" t="s">
        <v>831</v>
      </c>
      <c r="AP3633" s="0" t="s">
        <v>58</v>
      </c>
      <c r="AQ3633" s="0" t="s">
        <v>77</v>
      </c>
      <c r="AR3633" s="0" t="n">
        <v>143</v>
      </c>
      <c r="AS3633" s="0" t="n">
        <v>144</v>
      </c>
      <c r="AT3633" s="0" t="s">
        <v>1608</v>
      </c>
      <c r="AV3633" s="0" t="s">
        <v>836</v>
      </c>
      <c r="AW3633" s="0" t="s">
        <v>18854</v>
      </c>
    </row>
    <row r="3634" customFormat="false" ht="15" hidden="false" customHeight="false" outlineLevel="0" collapsed="false">
      <c r="A3634" s="0" t="s">
        <v>18855</v>
      </c>
      <c r="B3634" s="0" t="s">
        <v>7898</v>
      </c>
      <c r="C3634" s="0" t="s">
        <v>18856</v>
      </c>
      <c r="E3634" s="1" t="s">
        <v>18856</v>
      </c>
      <c r="G3634" s="5" t="s">
        <v>18856</v>
      </c>
      <c r="H3634" s="5" t="s">
        <v>18857</v>
      </c>
      <c r="I3634" s="5"/>
      <c r="J3634" s="5"/>
      <c r="K3634" s="5"/>
      <c r="L3634" s="5"/>
      <c r="M3634" s="5"/>
      <c r="N3634" s="5"/>
      <c r="O3634" s="0" t="s">
        <v>18856</v>
      </c>
      <c r="P3634" s="0" t="s">
        <v>18858</v>
      </c>
      <c r="Q3634" s="0" t="s">
        <v>51</v>
      </c>
      <c r="R3634" s="0" t="s">
        <v>52</v>
      </c>
      <c r="S3634" s="0" t="n">
        <v>7.357</v>
      </c>
      <c r="T3634" s="0" t="n">
        <v>3109</v>
      </c>
      <c r="U3634" s="0" t="n">
        <v>3109</v>
      </c>
      <c r="V3634" s="0" t="n">
        <v>2030</v>
      </c>
      <c r="W3634" s="0" t="s">
        <v>18859</v>
      </c>
      <c r="X3634" s="0" t="n">
        <v>677</v>
      </c>
      <c r="Y3634" s="0" t="s">
        <v>53</v>
      </c>
      <c r="Z3634" s="0" t="n">
        <v>3109</v>
      </c>
      <c r="AA3634" s="0" t="s">
        <v>54</v>
      </c>
      <c r="AB3634" s="0" t="s">
        <v>54</v>
      </c>
      <c r="AC3634" s="0" t="n">
        <v>26</v>
      </c>
      <c r="AD3634" s="0" t="s">
        <v>18860</v>
      </c>
      <c r="AG3634" s="6" t="n">
        <v>42735</v>
      </c>
      <c r="AH3634" s="0" t="n">
        <v>466</v>
      </c>
      <c r="AI3634" s="0" t="n">
        <v>491</v>
      </c>
      <c r="AJ3634" s="6" t="n">
        <v>42735</v>
      </c>
      <c r="AK3634" s="0" t="n">
        <v>26</v>
      </c>
      <c r="AL3634" s="6" t="n">
        <v>42735</v>
      </c>
      <c r="AM3634" s="0" t="n">
        <v>4.873</v>
      </c>
      <c r="AN3634" s="0" t="n">
        <v>5.137</v>
      </c>
      <c r="AO3634" s="0" t="n">
        <v>11.121</v>
      </c>
      <c r="AP3634" s="0" t="n">
        <v>12.426</v>
      </c>
      <c r="AQ3634" s="0" t="s">
        <v>831</v>
      </c>
      <c r="AR3634" s="0" t="s">
        <v>58</v>
      </c>
      <c r="AS3634" s="0" t="s">
        <v>53</v>
      </c>
      <c r="AT3634" s="0" t="n">
        <v>367</v>
      </c>
      <c r="AU3634" s="0" t="n">
        <v>367</v>
      </c>
      <c r="AV3634" s="0" t="s">
        <v>18860</v>
      </c>
      <c r="AX3634" s="0" t="s">
        <v>836</v>
      </c>
    </row>
    <row r="3635" customFormat="false" ht="15" hidden="false" customHeight="false" outlineLevel="0" collapsed="false">
      <c r="A3635" s="0" t="s">
        <v>18861</v>
      </c>
      <c r="B3635" s="0" t="s">
        <v>7898</v>
      </c>
      <c r="C3635" s="0" t="s">
        <v>18862</v>
      </c>
      <c r="E3635" s="1" t="s">
        <v>18862</v>
      </c>
      <c r="G3635" s="5" t="s">
        <v>18862</v>
      </c>
      <c r="H3635" s="5"/>
      <c r="I3635" s="5"/>
      <c r="J3635" s="5"/>
      <c r="K3635" s="5"/>
      <c r="L3635" s="5"/>
      <c r="M3635" s="5"/>
      <c r="N3635" s="5"/>
      <c r="O3635" s="0" t="s">
        <v>18862</v>
      </c>
      <c r="P3635" s="0" t="s">
        <v>18863</v>
      </c>
      <c r="Q3635" s="0" t="s">
        <v>51</v>
      </c>
      <c r="R3635" s="0" t="s">
        <v>52</v>
      </c>
      <c r="S3635" s="0" t="n">
        <v>30</v>
      </c>
      <c r="T3635" s="0" t="n">
        <v>2612</v>
      </c>
      <c r="U3635" s="0" t="n">
        <v>2612</v>
      </c>
      <c r="V3635" s="0" t="n">
        <v>2611</v>
      </c>
      <c r="X3635" s="0" t="n">
        <v>526</v>
      </c>
      <c r="Y3635" s="0" t="s">
        <v>53</v>
      </c>
      <c r="Z3635" s="0" t="n">
        <v>2612</v>
      </c>
      <c r="AA3635" s="0" t="s">
        <v>54</v>
      </c>
      <c r="AB3635" s="0" t="s">
        <v>54</v>
      </c>
      <c r="AC3635" s="0" t="n">
        <v>125</v>
      </c>
      <c r="AD3635" s="0" t="s">
        <v>18864</v>
      </c>
      <c r="AE3635" s="0" t="s">
        <v>18865</v>
      </c>
      <c r="AF3635" s="0" t="s">
        <v>56</v>
      </c>
      <c r="AG3635" s="0" t="s">
        <v>56</v>
      </c>
      <c r="AI3635" s="0" t="n">
        <v>125</v>
      </c>
      <c r="AJ3635" s="0" t="n">
        <v>2017</v>
      </c>
      <c r="AK3635" s="0" t="s">
        <v>56</v>
      </c>
      <c r="AL3635" s="0" t="s">
        <v>56</v>
      </c>
      <c r="AM3635" s="0" t="n">
        <v>4.934</v>
      </c>
      <c r="AN3635" s="0" t="n">
        <v>5.512</v>
      </c>
      <c r="AO3635" s="0" t="s">
        <v>831</v>
      </c>
      <c r="AP3635" s="0" t="s">
        <v>58</v>
      </c>
      <c r="AQ3635" s="0" t="s">
        <v>53</v>
      </c>
      <c r="AR3635" s="0" t="n">
        <v>276</v>
      </c>
      <c r="AS3635" s="0" t="n">
        <v>283</v>
      </c>
      <c r="AV3635" s="0" t="s">
        <v>836</v>
      </c>
      <c r="AW3635" s="0" t="s">
        <v>10855</v>
      </c>
    </row>
    <row r="3636" customFormat="false" ht="15" hidden="false" customHeight="false" outlineLevel="0" collapsed="false">
      <c r="A3636" s="0" t="s">
        <v>18866</v>
      </c>
      <c r="B3636" s="0" t="s">
        <v>7898</v>
      </c>
      <c r="C3636" s="0" t="s">
        <v>18867</v>
      </c>
      <c r="E3636" s="1" t="s">
        <v>18867</v>
      </c>
      <c r="G3636" s="5" t="s">
        <v>18867</v>
      </c>
      <c r="H3636" s="5"/>
      <c r="I3636" s="5"/>
      <c r="J3636" s="5"/>
      <c r="K3636" s="5"/>
      <c r="L3636" s="5"/>
      <c r="M3636" s="5"/>
      <c r="N3636" s="5"/>
      <c r="O3636" s="0" t="s">
        <v>17407</v>
      </c>
      <c r="P3636" s="0" t="s">
        <v>17408</v>
      </c>
      <c r="Q3636" s="0" t="s">
        <v>51</v>
      </c>
      <c r="R3636" s="0" t="s">
        <v>52</v>
      </c>
      <c r="S3636" s="0" t="n">
        <v>750</v>
      </c>
      <c r="T3636" s="0" t="n">
        <v>5829</v>
      </c>
      <c r="U3636" s="0" t="n">
        <v>5829</v>
      </c>
      <c r="V3636" s="0" t="n">
        <v>7490</v>
      </c>
      <c r="X3636" s="0" t="n">
        <v>119</v>
      </c>
      <c r="Y3636" s="0" t="s">
        <v>67</v>
      </c>
      <c r="Z3636" s="0" t="n">
        <v>6619</v>
      </c>
      <c r="AA3636" s="0" t="s">
        <v>120</v>
      </c>
      <c r="AB3636" s="0" t="s">
        <v>56</v>
      </c>
      <c r="AC3636" s="0" t="n">
        <v>35</v>
      </c>
      <c r="AD3636" s="0" t="s">
        <v>18262</v>
      </c>
      <c r="AE3636" s="0" t="s">
        <v>18868</v>
      </c>
      <c r="AF3636" s="0" t="s">
        <v>56</v>
      </c>
      <c r="AG3636" s="0" t="s">
        <v>56</v>
      </c>
      <c r="AI3636" s="0" t="n">
        <v>3.5</v>
      </c>
      <c r="AJ3636" s="0" t="n">
        <v>2016</v>
      </c>
      <c r="AK3636" s="0" t="s">
        <v>56</v>
      </c>
      <c r="AL3636" s="0" t="s">
        <v>56</v>
      </c>
      <c r="AM3636" s="0" t="n">
        <v>1.831</v>
      </c>
      <c r="AN3636" s="0" t="n">
        <v>2.286</v>
      </c>
      <c r="AO3636" s="0" t="s">
        <v>189</v>
      </c>
      <c r="AP3636" s="0" t="s">
        <v>189</v>
      </c>
      <c r="AQ3636" s="0" t="s">
        <v>67</v>
      </c>
      <c r="AR3636" s="0" t="n">
        <v>154</v>
      </c>
      <c r="AS3636" s="0" t="n">
        <v>41</v>
      </c>
      <c r="AV3636" s="0" t="s">
        <v>836</v>
      </c>
      <c r="AW3636" s="0" t="s">
        <v>18869</v>
      </c>
    </row>
    <row r="3637" customFormat="false" ht="15" hidden="false" customHeight="false" outlineLevel="0" collapsed="false">
      <c r="A3637" s="0" t="s">
        <v>18870</v>
      </c>
      <c r="B3637" s="0" t="s">
        <v>7898</v>
      </c>
      <c r="C3637" s="0" t="s">
        <v>18871</v>
      </c>
      <c r="E3637" s="1" t="s">
        <v>18871</v>
      </c>
      <c r="G3637" s="5" t="s">
        <v>18871</v>
      </c>
      <c r="H3637" s="5"/>
      <c r="I3637" s="5"/>
      <c r="J3637" s="5"/>
      <c r="K3637" s="5"/>
      <c r="L3637" s="5"/>
      <c r="M3637" s="5"/>
      <c r="N3637" s="5"/>
      <c r="O3637" s="0" t="s">
        <v>18871</v>
      </c>
      <c r="P3637" s="0" t="s">
        <v>18872</v>
      </c>
      <c r="Q3637" s="0" t="s">
        <v>51</v>
      </c>
      <c r="R3637" s="0" t="s">
        <v>52</v>
      </c>
      <c r="S3637" s="0" t="n">
        <v>1.679</v>
      </c>
      <c r="T3637" s="0" t="n">
        <v>4531</v>
      </c>
      <c r="U3637" s="0" t="n">
        <v>4531</v>
      </c>
      <c r="V3637" s="0" t="n">
        <v>2314</v>
      </c>
      <c r="X3637" s="0" t="n">
        <v>30</v>
      </c>
      <c r="Y3637" s="0" t="s">
        <v>53</v>
      </c>
      <c r="Z3637" s="0" t="n">
        <v>4531</v>
      </c>
      <c r="AA3637" s="0" t="s">
        <v>54</v>
      </c>
      <c r="AB3637" s="0" t="s">
        <v>54</v>
      </c>
      <c r="AC3637" s="0" t="n">
        <v>5.315</v>
      </c>
      <c r="AD3637" s="0" t="s">
        <v>18826</v>
      </c>
      <c r="AG3637" s="6" t="n">
        <v>42735</v>
      </c>
      <c r="AH3637" s="0" t="n">
        <v>330</v>
      </c>
      <c r="AI3637" s="0" t="n">
        <v>348</v>
      </c>
      <c r="AJ3637" s="6" t="n">
        <v>42735</v>
      </c>
      <c r="AK3637" s="0" t="n">
        <v>5.315</v>
      </c>
      <c r="AL3637" s="6" t="n">
        <v>42735</v>
      </c>
      <c r="AM3637" s="0" t="n">
        <v>2.191</v>
      </c>
      <c r="AN3637" s="0" t="n">
        <v>2.31</v>
      </c>
      <c r="AO3637" s="0" t="n">
        <v>4.792</v>
      </c>
      <c r="AP3637" s="0" t="n">
        <v>5.355</v>
      </c>
      <c r="AQ3637" s="0" t="s">
        <v>674</v>
      </c>
      <c r="AR3637" s="0" t="s">
        <v>58</v>
      </c>
      <c r="AS3637" s="0" t="s">
        <v>53</v>
      </c>
      <c r="AT3637" s="0" t="n">
        <v>15</v>
      </c>
      <c r="AU3637" s="0" t="n">
        <v>14</v>
      </c>
      <c r="AV3637" s="0" t="s">
        <v>18873</v>
      </c>
      <c r="AX3637" s="0" t="s">
        <v>836</v>
      </c>
      <c r="AY3637" s="0" t="s">
        <v>18874</v>
      </c>
    </row>
    <row r="3638" customFormat="false" ht="15" hidden="false" customHeight="false" outlineLevel="0" collapsed="false">
      <c r="A3638" s="0" t="s">
        <v>18875</v>
      </c>
      <c r="B3638" s="0" t="s">
        <v>7898</v>
      </c>
      <c r="C3638" s="0" t="s">
        <v>18876</v>
      </c>
      <c r="E3638" s="1" t="s">
        <v>18876</v>
      </c>
      <c r="G3638" s="5" t="s">
        <v>18876</v>
      </c>
      <c r="H3638" s="5" t="s">
        <v>18877</v>
      </c>
      <c r="I3638" s="5"/>
      <c r="J3638" s="5"/>
      <c r="K3638" s="5"/>
      <c r="L3638" s="5"/>
      <c r="M3638" s="5"/>
      <c r="N3638" s="5"/>
      <c r="O3638" s="0" t="s">
        <v>18876</v>
      </c>
      <c r="P3638" s="0" t="s">
        <v>18878</v>
      </c>
      <c r="Q3638" s="0" t="s">
        <v>51</v>
      </c>
      <c r="R3638" s="0" t="s">
        <v>52</v>
      </c>
      <c r="S3638" s="0" t="n">
        <v>53</v>
      </c>
      <c r="T3638" s="0" t="n">
        <v>2660</v>
      </c>
      <c r="U3638" s="0" t="n">
        <v>2660</v>
      </c>
      <c r="V3638" s="0" t="n">
        <v>2120</v>
      </c>
      <c r="W3638" s="0" t="s">
        <v>18879</v>
      </c>
      <c r="X3638" s="0" t="n">
        <v>1</v>
      </c>
      <c r="Y3638" s="0" t="s">
        <v>53</v>
      </c>
      <c r="Z3638" s="0" t="n">
        <v>2660</v>
      </c>
      <c r="AA3638" s="0" t="s">
        <v>54</v>
      </c>
      <c r="AB3638" s="0" t="s">
        <v>54</v>
      </c>
      <c r="AC3638" s="0" t="n">
        <v>300</v>
      </c>
      <c r="AD3638" s="0" t="s">
        <v>18880</v>
      </c>
      <c r="AG3638" s="6" t="n">
        <v>42735</v>
      </c>
      <c r="AH3638" s="0" t="n">
        <v>-19</v>
      </c>
      <c r="AI3638" s="0" t="n">
        <v>-20</v>
      </c>
      <c r="AJ3638" s="6" t="n">
        <v>42735</v>
      </c>
      <c r="AK3638" s="0" t="n">
        <v>300</v>
      </c>
      <c r="AL3638" s="6" t="n">
        <v>42735</v>
      </c>
      <c r="AM3638" s="0" t="n">
        <v>79</v>
      </c>
      <c r="AN3638" s="0" t="n">
        <v>83</v>
      </c>
      <c r="AO3638" s="0" t="n">
        <v>389</v>
      </c>
      <c r="AP3638" s="0" t="n">
        <v>434</v>
      </c>
      <c r="AQ3638" s="0" t="s">
        <v>674</v>
      </c>
      <c r="AR3638" s="0" t="s">
        <v>58</v>
      </c>
      <c r="AS3638" s="0" t="s">
        <v>53</v>
      </c>
      <c r="AT3638" s="0" t="n">
        <v>2</v>
      </c>
      <c r="AU3638" s="0" t="n">
        <v>1</v>
      </c>
      <c r="AV3638" s="0" t="s">
        <v>836</v>
      </c>
      <c r="AX3638" s="0" t="s">
        <v>836</v>
      </c>
    </row>
    <row r="3639" customFormat="false" ht="15" hidden="false" customHeight="false" outlineLevel="0" collapsed="false">
      <c r="A3639" s="0" t="s">
        <v>18881</v>
      </c>
      <c r="B3639" s="0" t="s">
        <v>7898</v>
      </c>
      <c r="C3639" s="0" t="s">
        <v>18882</v>
      </c>
      <c r="E3639" s="1" t="s">
        <v>18882</v>
      </c>
      <c r="G3639" s="5" t="s">
        <v>18882</v>
      </c>
      <c r="H3639" s="5" t="s">
        <v>18883</v>
      </c>
      <c r="I3639" s="5" t="s">
        <v>18884</v>
      </c>
      <c r="J3639" s="5"/>
      <c r="K3639" s="5"/>
      <c r="L3639" s="5"/>
      <c r="M3639" s="5"/>
      <c r="N3639" s="5"/>
      <c r="O3639" s="0" t="s">
        <v>18882</v>
      </c>
      <c r="P3639" s="0" t="s">
        <v>18885</v>
      </c>
      <c r="Q3639" s="0" t="s">
        <v>51</v>
      </c>
      <c r="R3639" s="0" t="s">
        <v>52</v>
      </c>
      <c r="S3639" s="0" t="n">
        <v>3.199</v>
      </c>
      <c r="T3639" s="0" t="n">
        <v>2932</v>
      </c>
      <c r="U3639" s="0" t="n">
        <v>2932</v>
      </c>
      <c r="V3639" s="0" t="n">
        <v>2932</v>
      </c>
      <c r="W3639" s="0" t="s">
        <v>18886</v>
      </c>
      <c r="X3639" s="0" t="n">
        <v>349</v>
      </c>
      <c r="Y3639" s="0" t="s">
        <v>53</v>
      </c>
      <c r="Z3639" s="0" t="n">
        <v>2932</v>
      </c>
      <c r="AA3639" s="0" t="s">
        <v>54</v>
      </c>
      <c r="AB3639" s="0" t="s">
        <v>54</v>
      </c>
      <c r="AC3639" s="0" t="n">
        <v>8</v>
      </c>
      <c r="AD3639" s="0" t="s">
        <v>16191</v>
      </c>
      <c r="AG3639" s="6" t="n">
        <v>42643</v>
      </c>
      <c r="AH3639" s="0" t="n">
        <v>513</v>
      </c>
      <c r="AI3639" s="0" t="n">
        <v>573</v>
      </c>
      <c r="AJ3639" s="6" t="n">
        <v>42643</v>
      </c>
      <c r="AK3639" s="0" t="n">
        <v>8</v>
      </c>
      <c r="AL3639" s="6" t="n">
        <v>42643</v>
      </c>
      <c r="AM3639" s="0" t="n">
        <v>2.235</v>
      </c>
      <c r="AN3639" s="0" t="n">
        <v>2.494</v>
      </c>
      <c r="AO3639" s="0" t="n">
        <v>1.245</v>
      </c>
      <c r="AP3639" s="0" t="n">
        <v>1.391</v>
      </c>
      <c r="AQ3639" s="0" t="s">
        <v>831</v>
      </c>
      <c r="AR3639" s="0" t="s">
        <v>58</v>
      </c>
      <c r="AS3639" s="0" t="s">
        <v>53</v>
      </c>
      <c r="AT3639" s="0" t="n">
        <v>177</v>
      </c>
      <c r="AU3639" s="0" t="n">
        <v>179</v>
      </c>
      <c r="AV3639" s="0" t="s">
        <v>18887</v>
      </c>
      <c r="AX3639" s="0" t="s">
        <v>836</v>
      </c>
      <c r="AY3639" s="0" t="s">
        <v>18888</v>
      </c>
    </row>
    <row r="3640" customFormat="false" ht="15" hidden="false" customHeight="false" outlineLevel="0" collapsed="false">
      <c r="A3640" s="0" t="s">
        <v>18889</v>
      </c>
      <c r="B3640" s="0" t="s">
        <v>7898</v>
      </c>
      <c r="C3640" s="0" t="s">
        <v>18890</v>
      </c>
      <c r="E3640" s="1" t="s">
        <v>18890</v>
      </c>
      <c r="G3640" s="5" t="s">
        <v>18890</v>
      </c>
      <c r="H3640" s="5"/>
      <c r="I3640" s="5"/>
      <c r="J3640" s="5"/>
      <c r="K3640" s="5"/>
      <c r="L3640" s="5"/>
      <c r="M3640" s="5"/>
      <c r="N3640" s="5"/>
      <c r="O3640" s="0" t="s">
        <v>18890</v>
      </c>
      <c r="P3640" s="0" t="s">
        <v>18891</v>
      </c>
      <c r="Q3640" s="0" t="s">
        <v>51</v>
      </c>
      <c r="R3640" s="0" t="s">
        <v>52</v>
      </c>
      <c r="S3640" s="0" t="n">
        <v>3.161</v>
      </c>
      <c r="T3640" s="0" t="n">
        <v>2932</v>
      </c>
      <c r="U3640" s="0" t="n">
        <v>2932</v>
      </c>
      <c r="V3640" s="0" t="n">
        <v>1392</v>
      </c>
      <c r="X3640" s="0" t="n">
        <v>255</v>
      </c>
      <c r="Y3640" s="0" t="s">
        <v>53</v>
      </c>
      <c r="Z3640" s="0" t="n">
        <v>2932</v>
      </c>
      <c r="AA3640" s="0" t="s">
        <v>54</v>
      </c>
      <c r="AB3640" s="0" t="s">
        <v>54</v>
      </c>
      <c r="AC3640" s="0" t="n">
        <v>10</v>
      </c>
      <c r="AD3640" s="0" t="s">
        <v>18892</v>
      </c>
      <c r="AG3640" s="6" t="n">
        <v>42735</v>
      </c>
      <c r="AH3640" s="0" t="n">
        <v>71</v>
      </c>
      <c r="AI3640" s="0" t="n">
        <v>75</v>
      </c>
      <c r="AJ3640" s="6" t="n">
        <v>42735</v>
      </c>
      <c r="AK3640" s="0" t="n">
        <v>10</v>
      </c>
      <c r="AL3640" s="6" t="n">
        <v>42735</v>
      </c>
      <c r="AM3640" s="0" t="n">
        <v>2.251</v>
      </c>
      <c r="AN3640" s="0" t="n">
        <v>2.373</v>
      </c>
      <c r="AO3640" s="0" t="n">
        <v>2.801</v>
      </c>
      <c r="AP3640" s="0" t="n">
        <v>3.13</v>
      </c>
      <c r="AQ3640" s="0" t="s">
        <v>831</v>
      </c>
      <c r="AR3640" s="0" t="s">
        <v>58</v>
      </c>
      <c r="AS3640" s="0" t="s">
        <v>53</v>
      </c>
      <c r="AT3640" s="0" t="n">
        <v>156</v>
      </c>
      <c r="AU3640" s="0" t="n">
        <v>155</v>
      </c>
      <c r="AX3640" s="0" t="s">
        <v>836</v>
      </c>
      <c r="AY3640" s="0" t="s">
        <v>18893</v>
      </c>
    </row>
    <row r="3641" customFormat="false" ht="15" hidden="false" customHeight="false" outlineLevel="0" collapsed="false">
      <c r="A3641" s="0" t="s">
        <v>18894</v>
      </c>
      <c r="B3641" s="0" t="s">
        <v>7898</v>
      </c>
      <c r="C3641" s="0" t="s">
        <v>18895</v>
      </c>
      <c r="E3641" s="1" t="s">
        <v>18895</v>
      </c>
      <c r="G3641" s="5" t="s">
        <v>18895</v>
      </c>
      <c r="H3641" s="5"/>
      <c r="I3641" s="5" t="s">
        <v>18896</v>
      </c>
      <c r="J3641" s="5"/>
      <c r="K3641" s="5"/>
      <c r="L3641" s="5"/>
      <c r="M3641" s="5"/>
      <c r="N3641" s="5"/>
      <c r="O3641" s="0" t="s">
        <v>18895</v>
      </c>
      <c r="P3641" s="0" t="s">
        <v>18897</v>
      </c>
      <c r="Q3641" s="0" t="s">
        <v>51</v>
      </c>
      <c r="R3641" s="0" t="s">
        <v>52</v>
      </c>
      <c r="S3641" s="0" t="n">
        <v>1.149</v>
      </c>
      <c r="T3641" s="0" t="n">
        <v>2814</v>
      </c>
      <c r="U3641" s="0" t="n">
        <v>2814</v>
      </c>
      <c r="V3641" s="0" t="n">
        <v>1394</v>
      </c>
      <c r="W3641" s="0" t="s">
        <v>18898</v>
      </c>
      <c r="X3641" s="0" t="n">
        <v>357</v>
      </c>
      <c r="Y3641" s="0" t="s">
        <v>53</v>
      </c>
      <c r="Z3641" s="0" t="n">
        <v>2814</v>
      </c>
      <c r="AA3641" s="0" t="s">
        <v>54</v>
      </c>
      <c r="AB3641" s="0" t="s">
        <v>54</v>
      </c>
      <c r="AC3641" s="0" t="n">
        <v>5.2</v>
      </c>
      <c r="AD3641" s="0" t="s">
        <v>18091</v>
      </c>
      <c r="AG3641" s="6" t="n">
        <v>42613</v>
      </c>
      <c r="AH3641" s="0" t="n">
        <v>-94</v>
      </c>
      <c r="AI3641" s="0" t="n">
        <v>-105</v>
      </c>
      <c r="AJ3641" s="6" t="n">
        <v>42613</v>
      </c>
      <c r="AK3641" s="0" t="n">
        <v>5.2</v>
      </c>
      <c r="AL3641" s="6" t="n">
        <v>42613</v>
      </c>
      <c r="AM3641" s="0" t="n">
        <v>1.292</v>
      </c>
      <c r="AN3641" s="0" t="n">
        <v>1.439</v>
      </c>
      <c r="AO3641" s="0" t="n">
        <v>1.285</v>
      </c>
      <c r="AP3641" s="0" t="n">
        <v>1.435</v>
      </c>
      <c r="AQ3641" s="0" t="s">
        <v>831</v>
      </c>
      <c r="AR3641" s="0" t="s">
        <v>58</v>
      </c>
      <c r="AS3641" s="0" t="s">
        <v>53</v>
      </c>
      <c r="AT3641" s="0" t="n">
        <v>199</v>
      </c>
      <c r="AU3641" s="0" t="n">
        <v>201</v>
      </c>
      <c r="AX3641" s="0" t="s">
        <v>836</v>
      </c>
      <c r="AY3641" s="0" t="s">
        <v>18899</v>
      </c>
    </row>
    <row r="3642" customFormat="false" ht="15" hidden="false" customHeight="false" outlineLevel="0" collapsed="false">
      <c r="A3642" s="0" t="s">
        <v>18900</v>
      </c>
      <c r="B3642" s="0" t="s">
        <v>7898</v>
      </c>
      <c r="C3642" s="0" t="s">
        <v>18901</v>
      </c>
      <c r="E3642" s="1" t="s">
        <v>18901</v>
      </c>
      <c r="G3642" s="5" t="s">
        <v>18901</v>
      </c>
      <c r="H3642" s="5"/>
      <c r="I3642" s="5"/>
      <c r="J3642" s="5"/>
      <c r="K3642" s="5"/>
      <c r="L3642" s="5"/>
      <c r="M3642" s="5"/>
      <c r="N3642" s="5"/>
      <c r="O3642" s="0" t="s">
        <v>18901</v>
      </c>
      <c r="P3642" s="0" t="s">
        <v>18902</v>
      </c>
      <c r="Q3642" s="0" t="s">
        <v>51</v>
      </c>
      <c r="R3642" s="0" t="s">
        <v>52</v>
      </c>
      <c r="S3642" s="0" t="n">
        <v>1.121</v>
      </c>
      <c r="T3642" s="0" t="n">
        <v>2790</v>
      </c>
      <c r="U3642" s="0" t="n">
        <v>2790</v>
      </c>
      <c r="V3642" s="0" t="n">
        <v>2030</v>
      </c>
      <c r="W3642" s="0" t="s">
        <v>18903</v>
      </c>
      <c r="X3642" s="0" t="n">
        <v>245</v>
      </c>
      <c r="Y3642" s="0" t="s">
        <v>77</v>
      </c>
      <c r="Z3642" s="0" t="n">
        <v>2790</v>
      </c>
      <c r="AA3642" s="0" t="s">
        <v>54</v>
      </c>
      <c r="AB3642" s="0" t="s">
        <v>54</v>
      </c>
      <c r="AC3642" s="0" t="n">
        <v>6.5</v>
      </c>
      <c r="AD3642" s="0" t="s">
        <v>18091</v>
      </c>
      <c r="AG3642" s="6" t="n">
        <v>42582</v>
      </c>
      <c r="AH3642" s="0" t="n">
        <v>71</v>
      </c>
      <c r="AI3642" s="0" t="n">
        <v>79</v>
      </c>
      <c r="AJ3642" s="6" t="n">
        <v>42582</v>
      </c>
      <c r="AK3642" s="0" t="n">
        <v>6.5</v>
      </c>
      <c r="AL3642" s="6" t="n">
        <v>42582</v>
      </c>
      <c r="AM3642" s="0" t="n">
        <v>939</v>
      </c>
      <c r="AN3642" s="0" t="n">
        <v>1.044</v>
      </c>
      <c r="AO3642" s="0" t="n">
        <v>1.47</v>
      </c>
      <c r="AP3642" s="0" t="n">
        <v>1.643</v>
      </c>
      <c r="AQ3642" s="0" t="s">
        <v>831</v>
      </c>
      <c r="AR3642" s="0" t="s">
        <v>58</v>
      </c>
      <c r="AS3642" s="0" t="s">
        <v>77</v>
      </c>
      <c r="AT3642" s="0" t="n">
        <v>139</v>
      </c>
      <c r="AU3642" s="0" t="n">
        <v>138</v>
      </c>
      <c r="AV3642" s="0" t="s">
        <v>836</v>
      </c>
      <c r="AW3642" s="0" t="s">
        <v>836</v>
      </c>
      <c r="AX3642" s="0" t="s">
        <v>836</v>
      </c>
    </row>
    <row r="3643" customFormat="false" ht="15" hidden="false" customHeight="false" outlineLevel="0" collapsed="false">
      <c r="A3643" s="0" t="s">
        <v>18904</v>
      </c>
      <c r="B3643" s="0" t="s">
        <v>7898</v>
      </c>
      <c r="C3643" s="0" t="s">
        <v>18905</v>
      </c>
      <c r="E3643" s="1" t="s">
        <v>18905</v>
      </c>
      <c r="G3643" s="5" t="s">
        <v>18905</v>
      </c>
      <c r="H3643" s="5"/>
      <c r="I3643" s="5"/>
      <c r="J3643" s="5"/>
      <c r="K3643" s="5"/>
      <c r="L3643" s="5"/>
      <c r="M3643" s="5"/>
      <c r="N3643" s="5"/>
      <c r="O3643" s="0" t="s">
        <v>18905</v>
      </c>
      <c r="P3643" s="0" t="s">
        <v>18906</v>
      </c>
      <c r="Q3643" s="0" t="s">
        <v>51</v>
      </c>
      <c r="R3643" s="0" t="s">
        <v>52</v>
      </c>
      <c r="S3643" s="0" t="n">
        <v>18.202</v>
      </c>
      <c r="T3643" s="0" t="n">
        <v>2042</v>
      </c>
      <c r="U3643" s="0" t="n">
        <v>2042</v>
      </c>
      <c r="V3643" s="0" t="n">
        <v>1722</v>
      </c>
      <c r="X3643" s="0" t="n">
        <v>664</v>
      </c>
      <c r="Y3643" s="0" t="s">
        <v>53</v>
      </c>
      <c r="Z3643" s="0" t="n">
        <v>2042</v>
      </c>
      <c r="AA3643" s="0" t="s">
        <v>54</v>
      </c>
      <c r="AB3643" s="0" t="s">
        <v>54</v>
      </c>
      <c r="AC3643" s="0" t="n">
        <v>42</v>
      </c>
      <c r="AD3643" s="0" t="s">
        <v>16674</v>
      </c>
      <c r="AG3643" s="6" t="n">
        <v>42735</v>
      </c>
      <c r="AH3643" s="0" t="n">
        <v>2.055</v>
      </c>
      <c r="AI3643" s="0" t="n">
        <v>2.166</v>
      </c>
      <c r="AJ3643" s="6" t="n">
        <v>42735</v>
      </c>
      <c r="AK3643" s="0" t="n">
        <v>42</v>
      </c>
      <c r="AL3643" s="6" t="n">
        <v>42735</v>
      </c>
      <c r="AM3643" s="0" t="n">
        <v>13.853</v>
      </c>
      <c r="AN3643" s="0" t="n">
        <v>14.602</v>
      </c>
      <c r="AO3643" s="0" t="n">
        <v>42.413</v>
      </c>
      <c r="AP3643" s="0" t="n">
        <v>47.39</v>
      </c>
      <c r="AQ3643" s="0" t="s">
        <v>831</v>
      </c>
      <c r="AR3643" s="0" t="s">
        <v>58</v>
      </c>
      <c r="AS3643" s="0" t="s">
        <v>53</v>
      </c>
      <c r="AT3643" s="0" t="n">
        <v>344</v>
      </c>
      <c r="AU3643" s="0" t="n">
        <v>348</v>
      </c>
      <c r="AX3643" s="0" t="s">
        <v>836</v>
      </c>
      <c r="AY3643" s="0" t="s">
        <v>18907</v>
      </c>
    </row>
    <row r="3644" customFormat="false" ht="15" hidden="false" customHeight="false" outlineLevel="0" collapsed="false">
      <c r="A3644" s="0" t="s">
        <v>18908</v>
      </c>
      <c r="B3644" s="0" t="s">
        <v>7898</v>
      </c>
      <c r="C3644" s="0" t="s">
        <v>18909</v>
      </c>
      <c r="E3644" s="1" t="s">
        <v>18909</v>
      </c>
      <c r="G3644" s="5" t="s">
        <v>18909</v>
      </c>
      <c r="H3644" s="5"/>
      <c r="I3644" s="5"/>
      <c r="J3644" s="5"/>
      <c r="K3644" s="5"/>
      <c r="L3644" s="5"/>
      <c r="M3644" s="5"/>
      <c r="N3644" s="5"/>
      <c r="O3644" s="0" t="s">
        <v>18909</v>
      </c>
      <c r="P3644" s="0" t="s">
        <v>18910</v>
      </c>
      <c r="Q3644" s="0" t="s">
        <v>51</v>
      </c>
      <c r="R3644" s="0" t="s">
        <v>52</v>
      </c>
      <c r="S3644" s="0" t="n">
        <v>1.613</v>
      </c>
      <c r="T3644" s="0" t="n">
        <v>2892</v>
      </c>
      <c r="U3644" s="0" t="n">
        <v>2892</v>
      </c>
      <c r="V3644" s="0" t="n">
        <v>2825</v>
      </c>
      <c r="X3644" s="0" t="n">
        <v>367</v>
      </c>
      <c r="Y3644" s="0" t="s">
        <v>53</v>
      </c>
      <c r="Z3644" s="0" t="n">
        <v>2892</v>
      </c>
      <c r="AA3644" s="0" t="s">
        <v>54</v>
      </c>
      <c r="AB3644" s="0" t="s">
        <v>54</v>
      </c>
      <c r="AC3644" s="0" t="n">
        <v>4.9</v>
      </c>
      <c r="AD3644" s="0" t="s">
        <v>18911</v>
      </c>
      <c r="AG3644" s="6" t="n">
        <v>42735</v>
      </c>
      <c r="AH3644" s="0" t="n">
        <v>-357</v>
      </c>
      <c r="AI3644" s="0" t="n">
        <v>-376</v>
      </c>
      <c r="AJ3644" s="6" t="n">
        <v>42735</v>
      </c>
      <c r="AK3644" s="0" t="n">
        <v>4.9</v>
      </c>
      <c r="AL3644" s="6" t="n">
        <v>42735</v>
      </c>
      <c r="AM3644" s="0" t="n">
        <v>1.44</v>
      </c>
      <c r="AN3644" s="0" t="n">
        <v>1.518</v>
      </c>
      <c r="AO3644" s="0" t="n">
        <v>737</v>
      </c>
      <c r="AP3644" s="0" t="n">
        <v>824</v>
      </c>
      <c r="AQ3644" s="0" t="s">
        <v>831</v>
      </c>
      <c r="AR3644" s="0" t="s">
        <v>58</v>
      </c>
      <c r="AS3644" s="0" t="s">
        <v>53</v>
      </c>
      <c r="AT3644" s="0" t="n">
        <v>225</v>
      </c>
      <c r="AU3644" s="0" t="n">
        <v>229</v>
      </c>
      <c r="AX3644" s="0" t="s">
        <v>836</v>
      </c>
      <c r="AY3644" s="0" t="s">
        <v>18912</v>
      </c>
    </row>
    <row r="3645" customFormat="false" ht="15" hidden="false" customHeight="false" outlineLevel="0" collapsed="false">
      <c r="A3645" s="0" t="s">
        <v>18913</v>
      </c>
      <c r="B3645" s="0" t="s">
        <v>7898</v>
      </c>
      <c r="C3645" s="0" t="s">
        <v>18914</v>
      </c>
      <c r="E3645" s="1" t="s">
        <v>18914</v>
      </c>
      <c r="G3645" s="5" t="s">
        <v>18914</v>
      </c>
      <c r="H3645" s="5"/>
      <c r="I3645" s="5"/>
      <c r="J3645" s="5"/>
      <c r="K3645" s="5"/>
      <c r="L3645" s="5"/>
      <c r="M3645" s="5"/>
      <c r="N3645" s="5"/>
      <c r="O3645" s="0" t="s">
        <v>18914</v>
      </c>
      <c r="P3645" s="0" t="s">
        <v>18915</v>
      </c>
      <c r="Q3645" s="0" t="s">
        <v>51</v>
      </c>
      <c r="R3645" s="0" t="s">
        <v>52</v>
      </c>
      <c r="S3645" s="0" t="n">
        <v>1.503</v>
      </c>
      <c r="T3645" s="0" t="n">
        <v>2932</v>
      </c>
      <c r="U3645" s="0" t="n">
        <v>2932</v>
      </c>
      <c r="V3645" s="0" t="n">
        <v>2790</v>
      </c>
      <c r="X3645" s="0" t="n">
        <v>106</v>
      </c>
      <c r="Y3645" s="0" t="s">
        <v>53</v>
      </c>
      <c r="Z3645" s="0" t="n">
        <v>2932</v>
      </c>
      <c r="AA3645" s="0" t="s">
        <v>54</v>
      </c>
      <c r="AB3645" s="0" t="s">
        <v>54</v>
      </c>
      <c r="AC3645" s="0" t="n">
        <v>11.2</v>
      </c>
      <c r="AD3645" s="0" t="s">
        <v>16574</v>
      </c>
      <c r="AG3645" s="6" t="n">
        <v>42825</v>
      </c>
      <c r="AH3645" s="0" t="n">
        <v>13</v>
      </c>
      <c r="AI3645" s="0" t="n">
        <v>14</v>
      </c>
      <c r="AJ3645" s="6" t="n">
        <v>42825</v>
      </c>
      <c r="AK3645" s="0" t="n">
        <v>11.2</v>
      </c>
      <c r="AL3645" s="6" t="n">
        <v>42825</v>
      </c>
      <c r="AM3645" s="0" t="n">
        <v>1.356</v>
      </c>
      <c r="AN3645" s="0" t="n">
        <v>1.45</v>
      </c>
      <c r="AO3645" s="0" t="n">
        <v>733</v>
      </c>
      <c r="AP3645" s="0" t="n">
        <v>819</v>
      </c>
      <c r="AQ3645" s="0" t="s">
        <v>831</v>
      </c>
      <c r="AR3645" s="0" t="s">
        <v>58</v>
      </c>
      <c r="AS3645" s="0" t="s">
        <v>53</v>
      </c>
      <c r="AT3645" s="0" t="n">
        <v>51</v>
      </c>
      <c r="AU3645" s="0" t="n">
        <v>52</v>
      </c>
      <c r="AV3645" s="0" t="s">
        <v>16574</v>
      </c>
      <c r="AW3645" s="0" t="s">
        <v>836</v>
      </c>
      <c r="AX3645" s="0" t="s">
        <v>836</v>
      </c>
    </row>
    <row r="3646" customFormat="false" ht="15" hidden="false" customHeight="false" outlineLevel="0" collapsed="false">
      <c r="A3646" s="0" t="s">
        <v>18916</v>
      </c>
      <c r="B3646" s="0" t="s">
        <v>7898</v>
      </c>
      <c r="C3646" s="0" t="s">
        <v>18917</v>
      </c>
      <c r="E3646" s="1" t="s">
        <v>18917</v>
      </c>
      <c r="G3646" s="5" t="s">
        <v>18917</v>
      </c>
      <c r="H3646" s="5"/>
      <c r="I3646" s="5"/>
      <c r="J3646" s="5"/>
      <c r="K3646" s="5"/>
      <c r="L3646" s="5"/>
      <c r="M3646" s="5"/>
      <c r="N3646" s="5"/>
      <c r="O3646" s="0" t="s">
        <v>18917</v>
      </c>
      <c r="P3646" s="0" t="s">
        <v>18918</v>
      </c>
      <c r="Q3646" s="0" t="s">
        <v>51</v>
      </c>
      <c r="R3646" s="0" t="s">
        <v>52</v>
      </c>
      <c r="S3646" s="0" t="n">
        <v>7.5</v>
      </c>
      <c r="T3646" s="0" t="n">
        <v>2910</v>
      </c>
      <c r="U3646" s="0" t="n">
        <v>2910</v>
      </c>
      <c r="V3646" s="0" t="n">
        <v>7990</v>
      </c>
      <c r="X3646" s="0" t="n">
        <v>280</v>
      </c>
      <c r="Y3646" s="0" t="s">
        <v>53</v>
      </c>
      <c r="Z3646" s="0" t="n">
        <v>2910</v>
      </c>
      <c r="AA3646" s="0" t="s">
        <v>54</v>
      </c>
      <c r="AB3646" s="0" t="s">
        <v>54</v>
      </c>
      <c r="AC3646" s="0" t="n">
        <v>17.5</v>
      </c>
      <c r="AD3646" s="0" t="s">
        <v>18919</v>
      </c>
      <c r="AE3646" s="0" t="s">
        <v>18920</v>
      </c>
      <c r="AF3646" s="0" t="s">
        <v>56</v>
      </c>
      <c r="AG3646" s="0" t="s">
        <v>56</v>
      </c>
      <c r="AI3646" s="0" t="n">
        <v>17.5</v>
      </c>
      <c r="AJ3646" s="0" t="n">
        <v>2017</v>
      </c>
      <c r="AK3646" s="0" t="s">
        <v>56</v>
      </c>
      <c r="AL3646" s="0" t="s">
        <v>56</v>
      </c>
      <c r="AM3646" s="0" t="n">
        <v>4.546</v>
      </c>
      <c r="AN3646" s="0" t="n">
        <v>5.079</v>
      </c>
      <c r="AO3646" s="0" t="s">
        <v>831</v>
      </c>
      <c r="AP3646" s="0" t="s">
        <v>58</v>
      </c>
      <c r="AQ3646" s="0" t="s">
        <v>53</v>
      </c>
      <c r="AR3646" s="0" t="n">
        <v>148</v>
      </c>
      <c r="AS3646" s="0" t="n">
        <v>147</v>
      </c>
      <c r="AT3646" s="0" t="s">
        <v>18921</v>
      </c>
      <c r="AU3646" s="0" t="s">
        <v>18922</v>
      </c>
      <c r="AV3646" s="0" t="s">
        <v>836</v>
      </c>
      <c r="AW3646" s="0" t="s">
        <v>18921</v>
      </c>
    </row>
    <row r="3647" customFormat="false" ht="15" hidden="false" customHeight="false" outlineLevel="0" collapsed="false">
      <c r="A3647" s="0" t="s">
        <v>18923</v>
      </c>
      <c r="B3647" s="0" t="s">
        <v>7898</v>
      </c>
      <c r="C3647" s="0" t="s">
        <v>18924</v>
      </c>
      <c r="E3647" s="1" t="s">
        <v>18924</v>
      </c>
      <c r="G3647" s="5" t="s">
        <v>18924</v>
      </c>
      <c r="H3647" s="5" t="s">
        <v>18925</v>
      </c>
      <c r="I3647" s="5"/>
      <c r="J3647" s="5"/>
      <c r="K3647" s="5"/>
      <c r="L3647" s="5"/>
      <c r="M3647" s="5"/>
      <c r="N3647" s="5"/>
      <c r="O3647" s="0" t="s">
        <v>18924</v>
      </c>
      <c r="P3647" s="0" t="s">
        <v>18926</v>
      </c>
      <c r="Q3647" s="0" t="s">
        <v>51</v>
      </c>
      <c r="R3647" s="0" t="s">
        <v>52</v>
      </c>
      <c r="S3647" s="0" t="n">
        <v>1.383</v>
      </c>
      <c r="T3647" s="0" t="n">
        <v>1089</v>
      </c>
      <c r="U3647" s="0" t="n">
        <v>1089</v>
      </c>
      <c r="W3647" s="0" t="s">
        <v>18927</v>
      </c>
      <c r="X3647" s="0" t="n">
        <v>174</v>
      </c>
      <c r="Y3647" s="0" t="s">
        <v>53</v>
      </c>
      <c r="Z3647" s="0" t="n">
        <v>1089</v>
      </c>
      <c r="AA3647" s="0" t="s">
        <v>54</v>
      </c>
      <c r="AB3647" s="0" t="s">
        <v>54</v>
      </c>
      <c r="AC3647" s="0" t="n">
        <v>4.083</v>
      </c>
      <c r="AD3647" s="0" t="s">
        <v>18091</v>
      </c>
      <c r="AG3647" s="6" t="n">
        <v>42735</v>
      </c>
      <c r="AH3647" s="0" t="n">
        <v>120</v>
      </c>
      <c r="AI3647" s="0" t="n">
        <v>126</v>
      </c>
      <c r="AJ3647" s="6" t="n">
        <v>42735</v>
      </c>
      <c r="AK3647" s="0" t="n">
        <v>4.083</v>
      </c>
      <c r="AL3647" s="6" t="n">
        <v>42735</v>
      </c>
      <c r="AM3647" s="0" t="n">
        <v>1.582</v>
      </c>
      <c r="AN3647" s="0" t="n">
        <v>1.668</v>
      </c>
      <c r="AO3647" s="0" t="n">
        <v>3.186</v>
      </c>
      <c r="AP3647" s="0" t="n">
        <v>3.56</v>
      </c>
      <c r="AQ3647" s="0" t="s">
        <v>831</v>
      </c>
      <c r="AR3647" s="0" t="s">
        <v>58</v>
      </c>
      <c r="AS3647" s="0" t="s">
        <v>53</v>
      </c>
      <c r="AT3647" s="0" t="n">
        <v>97</v>
      </c>
      <c r="AU3647" s="0" t="n">
        <v>99</v>
      </c>
      <c r="AV3647" s="0" t="s">
        <v>18928</v>
      </c>
      <c r="AX3647" s="0" t="s">
        <v>836</v>
      </c>
      <c r="AY3647" s="0" t="s">
        <v>18929</v>
      </c>
    </row>
    <row r="3648" customFormat="false" ht="15" hidden="false" customHeight="false" outlineLevel="0" collapsed="false">
      <c r="A3648" s="0" t="s">
        <v>18930</v>
      </c>
      <c r="B3648" s="0" t="s">
        <v>7898</v>
      </c>
      <c r="C3648" s="0" t="s">
        <v>18931</v>
      </c>
      <c r="E3648" s="1" t="s">
        <v>18931</v>
      </c>
      <c r="G3648" s="5" t="s">
        <v>18931</v>
      </c>
      <c r="H3648" s="5" t="s">
        <v>18932</v>
      </c>
      <c r="I3648" s="5" t="s">
        <v>18933</v>
      </c>
      <c r="J3648" s="5" t="s">
        <v>18934</v>
      </c>
      <c r="K3648" s="5"/>
      <c r="L3648" s="5"/>
      <c r="M3648" s="5"/>
      <c r="N3648" s="5"/>
      <c r="O3648" s="0" t="s">
        <v>18935</v>
      </c>
      <c r="P3648" s="0" t="s">
        <v>18936</v>
      </c>
      <c r="Q3648" s="0" t="s">
        <v>51</v>
      </c>
      <c r="R3648" s="0" t="s">
        <v>52</v>
      </c>
      <c r="S3648" s="0" t="n">
        <v>2.686</v>
      </c>
      <c r="T3648" s="0" t="n">
        <v>2711</v>
      </c>
      <c r="U3648" s="0" t="n">
        <v>2711</v>
      </c>
      <c r="V3648" s="0" t="n">
        <v>2229</v>
      </c>
      <c r="X3648" s="0" t="n">
        <v>165</v>
      </c>
      <c r="Y3648" s="0" t="s">
        <v>67</v>
      </c>
      <c r="AA3648" s="0" t="s">
        <v>18937</v>
      </c>
      <c r="AB3648" s="0" t="s">
        <v>56</v>
      </c>
      <c r="AD3648" s="0" t="s">
        <v>18091</v>
      </c>
      <c r="AG3648" s="6" t="n">
        <v>42735</v>
      </c>
      <c r="AH3648" s="0" t="n">
        <v>310</v>
      </c>
      <c r="AI3648" s="0" t="n">
        <v>327</v>
      </c>
      <c r="AJ3648" s="6" t="n">
        <v>42735</v>
      </c>
      <c r="AK3648" s="0" t="n">
        <v>15.5</v>
      </c>
      <c r="AL3648" s="6" t="n">
        <v>42735</v>
      </c>
      <c r="AM3648" s="0" t="n">
        <v>2.743</v>
      </c>
      <c r="AN3648" s="0" t="n">
        <v>2.891</v>
      </c>
      <c r="AO3648" s="0" t="n">
        <v>7.46</v>
      </c>
      <c r="AP3648" s="0" t="n">
        <v>8.336</v>
      </c>
      <c r="AQ3648" s="0" t="s">
        <v>831</v>
      </c>
      <c r="AR3648" s="0" t="s">
        <v>58</v>
      </c>
      <c r="AS3648" s="0" t="s">
        <v>67</v>
      </c>
      <c r="AT3648" s="0" t="n">
        <v>88</v>
      </c>
      <c r="AU3648" s="0" t="n">
        <v>55</v>
      </c>
      <c r="AV3648" s="0" t="s">
        <v>18938</v>
      </c>
      <c r="AW3648" s="0" t="s">
        <v>1071</v>
      </c>
      <c r="AX3648" s="0" t="s">
        <v>836</v>
      </c>
      <c r="AY3648" s="0" t="s">
        <v>18939</v>
      </c>
    </row>
    <row r="3649" customFormat="false" ht="15" hidden="false" customHeight="false" outlineLevel="0" collapsed="false">
      <c r="A3649" s="0" t="s">
        <v>18940</v>
      </c>
      <c r="B3649" s="0" t="s">
        <v>7898</v>
      </c>
      <c r="C3649" s="0" t="s">
        <v>18941</v>
      </c>
      <c r="E3649" s="1" t="s">
        <v>18941</v>
      </c>
      <c r="G3649" s="5" t="s">
        <v>18941</v>
      </c>
      <c r="H3649" s="5"/>
      <c r="I3649" s="5"/>
      <c r="J3649" s="5"/>
      <c r="K3649" s="5"/>
      <c r="L3649" s="5"/>
      <c r="M3649" s="5"/>
      <c r="N3649" s="5"/>
      <c r="O3649" s="0" t="s">
        <v>18941</v>
      </c>
      <c r="P3649" s="0" t="s">
        <v>18942</v>
      </c>
      <c r="Q3649" s="0" t="s">
        <v>51</v>
      </c>
      <c r="R3649" s="0" t="s">
        <v>52</v>
      </c>
      <c r="S3649" s="0" t="n">
        <v>3.712</v>
      </c>
      <c r="T3649" s="0" t="n">
        <v>2573</v>
      </c>
      <c r="U3649" s="0" t="n">
        <v>2573</v>
      </c>
      <c r="V3649" s="0" t="n">
        <v>2824</v>
      </c>
      <c r="W3649" s="0" t="s">
        <v>18943</v>
      </c>
      <c r="X3649" s="0" t="n">
        <v>611</v>
      </c>
      <c r="Y3649" s="0" t="s">
        <v>53</v>
      </c>
      <c r="Z3649" s="0" t="n">
        <v>2573</v>
      </c>
      <c r="AA3649" s="0" t="s">
        <v>54</v>
      </c>
      <c r="AB3649" s="0" t="s">
        <v>54</v>
      </c>
      <c r="AC3649" s="0" t="n">
        <v>12.1</v>
      </c>
      <c r="AD3649" s="0" t="s">
        <v>16549</v>
      </c>
      <c r="AG3649" s="6" t="n">
        <v>42737</v>
      </c>
      <c r="AH3649" s="0" t="n">
        <v>518</v>
      </c>
      <c r="AI3649" s="0" t="n">
        <v>546</v>
      </c>
      <c r="AJ3649" s="6" t="n">
        <v>42737</v>
      </c>
      <c r="AK3649" s="0" t="n">
        <v>12.1</v>
      </c>
      <c r="AL3649" s="6" t="n">
        <v>42737</v>
      </c>
      <c r="AM3649" s="0" t="n">
        <v>4.481</v>
      </c>
      <c r="AN3649" s="0" t="n">
        <v>4.723</v>
      </c>
      <c r="AO3649" s="0" t="n">
        <v>8.093</v>
      </c>
      <c r="AP3649" s="0" t="n">
        <v>9.043</v>
      </c>
      <c r="AQ3649" s="0" t="s">
        <v>831</v>
      </c>
      <c r="AR3649" s="0" t="s">
        <v>58</v>
      </c>
      <c r="AS3649" s="0" t="s">
        <v>53</v>
      </c>
      <c r="AT3649" s="0" t="n">
        <v>205</v>
      </c>
      <c r="AU3649" s="0" t="n">
        <v>209</v>
      </c>
      <c r="AX3649" s="0" t="s">
        <v>836</v>
      </c>
    </row>
    <row r="3650" customFormat="false" ht="15" hidden="false" customHeight="false" outlineLevel="0" collapsed="false">
      <c r="A3650" s="0" t="s">
        <v>18944</v>
      </c>
      <c r="B3650" s="0" t="s">
        <v>7898</v>
      </c>
      <c r="C3650" s="0" t="s">
        <v>18945</v>
      </c>
      <c r="E3650" s="1" t="s">
        <v>18945</v>
      </c>
      <c r="G3650" s="5" t="s">
        <v>18945</v>
      </c>
      <c r="H3650" s="5" t="s">
        <v>18946</v>
      </c>
      <c r="I3650" s="5"/>
      <c r="J3650" s="5"/>
      <c r="K3650" s="5"/>
      <c r="L3650" s="5"/>
      <c r="M3650" s="5"/>
      <c r="N3650" s="5"/>
      <c r="O3650" s="0" t="s">
        <v>18945</v>
      </c>
      <c r="P3650" s="0" t="s">
        <v>18947</v>
      </c>
      <c r="Q3650" s="0" t="s">
        <v>51</v>
      </c>
      <c r="R3650" s="0" t="s">
        <v>52</v>
      </c>
      <c r="S3650" s="0" t="n">
        <v>3.225</v>
      </c>
      <c r="T3650" s="0" t="n">
        <v>2711</v>
      </c>
      <c r="U3650" s="0" t="n">
        <v>2711</v>
      </c>
      <c r="V3650" s="0" t="n">
        <v>2540</v>
      </c>
      <c r="W3650" s="0" t="s">
        <v>18948</v>
      </c>
      <c r="X3650" s="0" t="n">
        <v>319</v>
      </c>
      <c r="Y3650" s="0" t="s">
        <v>53</v>
      </c>
      <c r="Z3650" s="0" t="n">
        <v>2711</v>
      </c>
      <c r="AA3650" s="0" t="s">
        <v>54</v>
      </c>
      <c r="AB3650" s="0" t="s">
        <v>54</v>
      </c>
      <c r="AC3650" s="0" t="n">
        <v>23</v>
      </c>
      <c r="AD3650" s="0" t="s">
        <v>18949</v>
      </c>
      <c r="AG3650" s="6" t="n">
        <v>42735</v>
      </c>
      <c r="AH3650" s="0" t="n">
        <v>193</v>
      </c>
      <c r="AI3650" s="0" t="n">
        <v>203</v>
      </c>
      <c r="AJ3650" s="6" t="n">
        <v>42735</v>
      </c>
      <c r="AK3650" s="0" t="n">
        <v>23</v>
      </c>
      <c r="AL3650" s="6" t="n">
        <v>42735</v>
      </c>
      <c r="AM3650" s="0" t="n">
        <v>4.135</v>
      </c>
      <c r="AN3650" s="0" t="n">
        <v>4.359</v>
      </c>
      <c r="AO3650" s="0" t="n">
        <v>3.218</v>
      </c>
      <c r="AP3650" s="0" t="n">
        <v>3.596</v>
      </c>
      <c r="AQ3650" s="0" t="s">
        <v>831</v>
      </c>
      <c r="AR3650" s="0" t="s">
        <v>58</v>
      </c>
      <c r="AS3650" s="0" t="s">
        <v>53</v>
      </c>
      <c r="AT3650" s="0" t="n">
        <v>141</v>
      </c>
      <c r="AU3650" s="0" t="n">
        <v>142</v>
      </c>
      <c r="AX3650" s="0" t="s">
        <v>836</v>
      </c>
      <c r="AY3650" s="0" t="s">
        <v>18950</v>
      </c>
    </row>
    <row r="3651" customFormat="false" ht="15" hidden="false" customHeight="false" outlineLevel="0" collapsed="false">
      <c r="A3651" s="0" t="s">
        <v>18951</v>
      </c>
      <c r="B3651" s="0" t="s">
        <v>7898</v>
      </c>
      <c r="C3651" s="0" t="s">
        <v>18952</v>
      </c>
      <c r="E3651" s="1" t="s">
        <v>18952</v>
      </c>
      <c r="G3651" s="5" t="s">
        <v>18952</v>
      </c>
      <c r="H3651" s="5"/>
      <c r="I3651" s="5"/>
      <c r="J3651" s="5"/>
      <c r="K3651" s="5"/>
      <c r="L3651" s="5"/>
      <c r="M3651" s="5"/>
      <c r="N3651" s="5"/>
      <c r="O3651" s="0" t="s">
        <v>18952</v>
      </c>
      <c r="P3651" s="0" t="s">
        <v>18953</v>
      </c>
      <c r="Q3651" s="0" t="s">
        <v>51</v>
      </c>
      <c r="R3651" s="0" t="s">
        <v>52</v>
      </c>
      <c r="S3651" s="0" t="n">
        <v>5.996</v>
      </c>
      <c r="T3651" s="0" t="n">
        <v>3091</v>
      </c>
      <c r="U3651" s="0" t="n">
        <v>3091</v>
      </c>
      <c r="V3651" s="0" t="n">
        <v>1419</v>
      </c>
      <c r="X3651" s="0" t="n">
        <v>292</v>
      </c>
      <c r="Y3651" s="0" t="s">
        <v>53</v>
      </c>
      <c r="Z3651" s="0" t="n">
        <v>3091</v>
      </c>
      <c r="AA3651" s="0" t="s">
        <v>54</v>
      </c>
      <c r="AB3651" s="0" t="s">
        <v>54</v>
      </c>
      <c r="AC3651" s="0" t="n">
        <v>5.4</v>
      </c>
      <c r="AD3651" s="0" t="s">
        <v>18091</v>
      </c>
      <c r="AG3651" s="6" t="n">
        <v>42735</v>
      </c>
      <c r="AH3651" s="0" t="n">
        <v>657</v>
      </c>
      <c r="AI3651" s="0" t="n">
        <v>692</v>
      </c>
      <c r="AJ3651" s="6" t="n">
        <v>42735</v>
      </c>
      <c r="AK3651" s="0" t="n">
        <v>5.4</v>
      </c>
      <c r="AL3651" s="6" t="n">
        <v>42735</v>
      </c>
      <c r="AM3651" s="0" t="n">
        <v>9.383</v>
      </c>
      <c r="AN3651" s="0" t="n">
        <v>9.89</v>
      </c>
      <c r="AO3651" s="0" t="n">
        <v>8.632</v>
      </c>
      <c r="AP3651" s="0" t="n">
        <v>9.645</v>
      </c>
      <c r="AQ3651" s="0" t="s">
        <v>831</v>
      </c>
      <c r="AR3651" s="0" t="s">
        <v>58</v>
      </c>
      <c r="AS3651" s="0" t="s">
        <v>53</v>
      </c>
      <c r="AT3651" s="0" t="n">
        <v>161</v>
      </c>
      <c r="AU3651" s="0" t="n">
        <v>160</v>
      </c>
      <c r="AX3651" s="0" t="s">
        <v>836</v>
      </c>
    </row>
    <row r="3652" customFormat="false" ht="15" hidden="false" customHeight="false" outlineLevel="0" collapsed="false">
      <c r="A3652" s="0" t="s">
        <v>18954</v>
      </c>
      <c r="B3652" s="0" t="s">
        <v>7898</v>
      </c>
      <c r="C3652" s="0" t="s">
        <v>18955</v>
      </c>
      <c r="E3652" s="1" t="s">
        <v>18955</v>
      </c>
      <c r="G3652" s="5" t="s">
        <v>18955</v>
      </c>
      <c r="H3652" s="5" t="s">
        <v>18956</v>
      </c>
      <c r="I3652" s="5"/>
      <c r="J3652" s="5"/>
      <c r="K3652" s="5"/>
      <c r="L3652" s="5"/>
      <c r="M3652" s="5"/>
      <c r="N3652" s="5"/>
      <c r="O3652" s="0" t="s">
        <v>18955</v>
      </c>
      <c r="P3652" s="0" t="s">
        <v>18957</v>
      </c>
      <c r="Q3652" s="0" t="s">
        <v>51</v>
      </c>
      <c r="R3652" s="0" t="s">
        <v>52</v>
      </c>
      <c r="S3652" s="0" t="n">
        <v>3</v>
      </c>
      <c r="T3652" s="0" t="n">
        <v>3250</v>
      </c>
      <c r="U3652" s="0" t="n">
        <v>3250</v>
      </c>
      <c r="V3652" s="0" t="n">
        <v>2660</v>
      </c>
      <c r="X3652" s="0" t="n">
        <v>440</v>
      </c>
      <c r="Y3652" s="0" t="s">
        <v>53</v>
      </c>
      <c r="Z3652" s="0" t="n">
        <v>4690</v>
      </c>
      <c r="AA3652" s="0" t="s">
        <v>54</v>
      </c>
      <c r="AB3652" s="0" t="s">
        <v>54</v>
      </c>
      <c r="AC3652" s="0" t="n">
        <v>17.5</v>
      </c>
      <c r="AD3652" s="0" t="s">
        <v>18269</v>
      </c>
      <c r="AE3652" s="0" t="s">
        <v>18958</v>
      </c>
      <c r="AF3652" s="0" t="s">
        <v>56</v>
      </c>
      <c r="AG3652" s="0" t="s">
        <v>56</v>
      </c>
      <c r="AI3652" s="0" t="n">
        <v>17.5</v>
      </c>
      <c r="AJ3652" s="0" t="n">
        <v>2017</v>
      </c>
      <c r="AK3652" s="0" t="s">
        <v>56</v>
      </c>
      <c r="AL3652" s="0" t="s">
        <v>56</v>
      </c>
      <c r="AM3652" s="0" t="n">
        <v>13.144</v>
      </c>
      <c r="AN3652" s="0" t="n">
        <v>14.687</v>
      </c>
      <c r="AO3652" s="0" t="s">
        <v>674</v>
      </c>
      <c r="AP3652" s="0" t="s">
        <v>58</v>
      </c>
      <c r="AQ3652" s="0" t="s">
        <v>53</v>
      </c>
      <c r="AR3652" s="0" t="n">
        <v>228</v>
      </c>
      <c r="AS3652" s="0" t="n">
        <v>236</v>
      </c>
      <c r="AT3652" s="0" t="s">
        <v>18959</v>
      </c>
      <c r="AV3652" s="0" t="s">
        <v>836</v>
      </c>
      <c r="AW3652" s="0" t="s">
        <v>18960</v>
      </c>
    </row>
    <row r="3653" customFormat="false" ht="15" hidden="false" customHeight="false" outlineLevel="0" collapsed="false">
      <c r="A3653" s="0" t="s">
        <v>18961</v>
      </c>
      <c r="B3653" s="0" t="s">
        <v>7898</v>
      </c>
      <c r="C3653" s="0" t="s">
        <v>18962</v>
      </c>
      <c r="E3653" s="1" t="s">
        <v>18962</v>
      </c>
      <c r="G3653" s="5" t="s">
        <v>18962</v>
      </c>
      <c r="H3653" s="5"/>
      <c r="I3653" s="5"/>
      <c r="J3653" s="5"/>
      <c r="K3653" s="5"/>
      <c r="L3653" s="5"/>
      <c r="M3653" s="5"/>
      <c r="N3653" s="5"/>
      <c r="O3653" s="0" t="s">
        <v>18962</v>
      </c>
      <c r="P3653" s="0" t="s">
        <v>18963</v>
      </c>
      <c r="Q3653" s="0" t="s">
        <v>51</v>
      </c>
      <c r="R3653" s="0" t="s">
        <v>52</v>
      </c>
      <c r="S3653" s="0" t="n">
        <v>5.505</v>
      </c>
      <c r="T3653" s="0" t="n">
        <v>6311</v>
      </c>
      <c r="U3653" s="0" t="n">
        <v>6311</v>
      </c>
      <c r="V3653" s="0" t="n">
        <v>6201</v>
      </c>
      <c r="X3653" s="0" t="n">
        <v>300</v>
      </c>
      <c r="Y3653" s="0" t="s">
        <v>53</v>
      </c>
      <c r="Z3653" s="0" t="n">
        <v>6311</v>
      </c>
      <c r="AA3653" s="0" t="s">
        <v>54</v>
      </c>
      <c r="AB3653" s="0" t="s">
        <v>54</v>
      </c>
      <c r="AC3653" s="0" t="n">
        <v>23</v>
      </c>
      <c r="AD3653" s="0" t="s">
        <v>18964</v>
      </c>
      <c r="AG3653" s="6" t="n">
        <v>42735</v>
      </c>
      <c r="AH3653" s="0" t="n">
        <v>882</v>
      </c>
      <c r="AI3653" s="0" t="n">
        <v>930</v>
      </c>
      <c r="AJ3653" s="6" t="n">
        <v>42735</v>
      </c>
      <c r="AK3653" s="0" t="n">
        <v>23</v>
      </c>
      <c r="AL3653" s="6" t="n">
        <v>42735</v>
      </c>
      <c r="AM3653" s="0" t="n">
        <v>9.243</v>
      </c>
      <c r="AN3653" s="0" t="n">
        <v>9.743</v>
      </c>
      <c r="AO3653" s="0" t="n">
        <v>23.632</v>
      </c>
      <c r="AP3653" s="0" t="n">
        <v>26.405</v>
      </c>
      <c r="AQ3653" s="0" t="s">
        <v>674</v>
      </c>
      <c r="AR3653" s="0" t="s">
        <v>58</v>
      </c>
      <c r="AS3653" s="0" t="s">
        <v>53</v>
      </c>
      <c r="AT3653" s="0" t="n">
        <v>143</v>
      </c>
      <c r="AU3653" s="0" t="n">
        <v>146</v>
      </c>
      <c r="AX3653" s="0" t="s">
        <v>836</v>
      </c>
    </row>
    <row r="3654" customFormat="false" ht="15" hidden="false" customHeight="false" outlineLevel="0" collapsed="false">
      <c r="A3654" s="0" t="s">
        <v>18965</v>
      </c>
      <c r="B3654" s="0" t="s">
        <v>7898</v>
      </c>
      <c r="C3654" s="0" t="s">
        <v>18966</v>
      </c>
      <c r="E3654" s="1" t="s">
        <v>18966</v>
      </c>
      <c r="G3654" s="5" t="s">
        <v>18966</v>
      </c>
      <c r="H3654" s="5"/>
      <c r="I3654" s="5"/>
      <c r="J3654" s="5"/>
      <c r="K3654" s="5"/>
      <c r="L3654" s="5"/>
      <c r="M3654" s="5"/>
      <c r="N3654" s="5"/>
      <c r="O3654" s="0" t="s">
        <v>18966</v>
      </c>
      <c r="P3654" s="0" t="s">
        <v>18967</v>
      </c>
      <c r="Q3654" s="0" t="s">
        <v>51</v>
      </c>
      <c r="R3654" s="0" t="s">
        <v>52</v>
      </c>
      <c r="S3654" s="0" t="n">
        <v>62.346</v>
      </c>
      <c r="T3654" s="0" t="n">
        <v>1061</v>
      </c>
      <c r="U3654" s="0" t="n">
        <v>1061</v>
      </c>
      <c r="V3654" s="0" t="n">
        <v>1041</v>
      </c>
      <c r="X3654" s="0" t="n">
        <v>966</v>
      </c>
      <c r="Y3654" s="0" t="s">
        <v>53</v>
      </c>
      <c r="Z3654" s="0" t="n">
        <v>1061</v>
      </c>
      <c r="AA3654" s="0" t="s">
        <v>54</v>
      </c>
      <c r="AB3654" s="0" t="s">
        <v>54</v>
      </c>
      <c r="AC3654" s="0" t="n">
        <v>31.8</v>
      </c>
      <c r="AD3654" s="0" t="s">
        <v>17050</v>
      </c>
      <c r="AG3654" s="6" t="n">
        <v>42735</v>
      </c>
      <c r="AH3654" s="0" t="n">
        <v>1.213</v>
      </c>
      <c r="AI3654" s="0" t="n">
        <v>1.279</v>
      </c>
      <c r="AJ3654" s="6" t="n">
        <v>42735</v>
      </c>
      <c r="AK3654" s="0" t="n">
        <v>31.8</v>
      </c>
      <c r="AL3654" s="6" t="n">
        <v>42735</v>
      </c>
      <c r="AM3654" s="0" t="n">
        <v>37.728</v>
      </c>
      <c r="AN3654" s="0" t="n">
        <v>39.769</v>
      </c>
      <c r="AO3654" s="0" t="n">
        <v>21.008</v>
      </c>
      <c r="AP3654" s="0" t="n">
        <v>23.473</v>
      </c>
      <c r="AQ3654" s="0" t="s">
        <v>831</v>
      </c>
      <c r="AR3654" s="0" t="s">
        <v>58</v>
      </c>
      <c r="AS3654" s="0" t="s">
        <v>53</v>
      </c>
      <c r="AT3654" s="0" t="n">
        <v>392</v>
      </c>
      <c r="AU3654" s="0" t="n">
        <v>398</v>
      </c>
      <c r="AV3654" s="0" t="s">
        <v>18968</v>
      </c>
      <c r="AX3654" s="0" t="s">
        <v>836</v>
      </c>
      <c r="AY3654" s="0" t="s">
        <v>18969</v>
      </c>
    </row>
    <row r="3655" customFormat="false" ht="15" hidden="false" customHeight="false" outlineLevel="0" collapsed="false">
      <c r="A3655" s="0" t="s">
        <v>18970</v>
      </c>
      <c r="B3655" s="0" t="s">
        <v>7898</v>
      </c>
      <c r="C3655" s="0" t="s">
        <v>18971</v>
      </c>
      <c r="E3655" s="1" t="s">
        <v>18971</v>
      </c>
      <c r="G3655" s="5" t="s">
        <v>18971</v>
      </c>
      <c r="H3655" s="5"/>
      <c r="I3655" s="5"/>
      <c r="J3655" s="5"/>
      <c r="K3655" s="5"/>
      <c r="L3655" s="5"/>
      <c r="M3655" s="5"/>
      <c r="N3655" s="5"/>
      <c r="O3655" s="0" t="s">
        <v>18971</v>
      </c>
      <c r="P3655" s="0" t="s">
        <v>18972</v>
      </c>
      <c r="Q3655" s="0" t="s">
        <v>51</v>
      </c>
      <c r="R3655" s="0" t="s">
        <v>52</v>
      </c>
      <c r="S3655" s="0" t="n">
        <v>2.22</v>
      </c>
      <c r="T3655" s="0" t="n">
        <v>2825</v>
      </c>
      <c r="U3655" s="0" t="n">
        <v>2825</v>
      </c>
      <c r="V3655" s="0" t="n">
        <v>2016</v>
      </c>
      <c r="X3655" s="0" t="n">
        <v>227</v>
      </c>
      <c r="Y3655" s="0" t="s">
        <v>53</v>
      </c>
      <c r="Z3655" s="0" t="n">
        <v>2825</v>
      </c>
      <c r="AA3655" s="0" t="s">
        <v>54</v>
      </c>
      <c r="AB3655" s="0" t="s">
        <v>54</v>
      </c>
      <c r="AC3655" s="0" t="n">
        <v>11.7</v>
      </c>
      <c r="AD3655" s="0" t="s">
        <v>17242</v>
      </c>
      <c r="AG3655" s="6" t="n">
        <v>42582</v>
      </c>
      <c r="AH3655" s="0" t="n">
        <v>172</v>
      </c>
      <c r="AI3655" s="0" t="n">
        <v>191</v>
      </c>
      <c r="AJ3655" s="6" t="n">
        <v>42582</v>
      </c>
      <c r="AK3655" s="0" t="n">
        <v>11.7</v>
      </c>
      <c r="AL3655" s="6" t="n">
        <v>42582</v>
      </c>
      <c r="AM3655" s="0" t="n">
        <v>1.608</v>
      </c>
      <c r="AN3655" s="0" t="n">
        <v>1.787</v>
      </c>
      <c r="AO3655" s="0" t="n">
        <v>5.299</v>
      </c>
      <c r="AP3655" s="0" t="n">
        <v>5.921</v>
      </c>
      <c r="AQ3655" s="0" t="s">
        <v>831</v>
      </c>
      <c r="AR3655" s="0" t="s">
        <v>58</v>
      </c>
      <c r="AS3655" s="0" t="s">
        <v>53</v>
      </c>
      <c r="AT3655" s="0" t="n">
        <v>88</v>
      </c>
      <c r="AU3655" s="0" t="n">
        <v>96</v>
      </c>
      <c r="AV3655" s="0" t="s">
        <v>18973</v>
      </c>
      <c r="AX3655" s="0" t="s">
        <v>836</v>
      </c>
      <c r="AY3655" s="0" t="s">
        <v>18974</v>
      </c>
    </row>
    <row r="3656" customFormat="false" ht="15" hidden="false" customHeight="false" outlineLevel="0" collapsed="false">
      <c r="A3656" s="0" t="s">
        <v>18975</v>
      </c>
      <c r="B3656" s="0" t="s">
        <v>7898</v>
      </c>
      <c r="C3656" s="0" t="s">
        <v>18976</v>
      </c>
      <c r="E3656" s="1" t="s">
        <v>18976</v>
      </c>
      <c r="G3656" s="5" t="s">
        <v>18976</v>
      </c>
      <c r="H3656" s="5"/>
      <c r="I3656" s="5"/>
      <c r="J3656" s="5"/>
      <c r="K3656" s="5"/>
      <c r="L3656" s="5"/>
      <c r="M3656" s="5"/>
      <c r="N3656" s="5"/>
      <c r="O3656" s="0" t="s">
        <v>18976</v>
      </c>
      <c r="P3656" s="0" t="s">
        <v>18977</v>
      </c>
      <c r="Q3656" s="0" t="s">
        <v>51</v>
      </c>
      <c r="R3656" s="0" t="s">
        <v>52</v>
      </c>
      <c r="S3656" s="0" t="n">
        <v>30</v>
      </c>
      <c r="T3656" s="0" t="n">
        <v>2041</v>
      </c>
      <c r="U3656" s="0" t="n">
        <v>2041</v>
      </c>
      <c r="V3656" s="0" t="n">
        <v>4690</v>
      </c>
      <c r="X3656" s="0" t="n">
        <v>935</v>
      </c>
      <c r="Y3656" s="0" t="s">
        <v>53</v>
      </c>
      <c r="Z3656" s="0" t="n">
        <v>2041</v>
      </c>
      <c r="AA3656" s="0" t="s">
        <v>54</v>
      </c>
      <c r="AB3656" s="0" t="s">
        <v>54</v>
      </c>
      <c r="AC3656" s="0" t="n">
        <v>37.5</v>
      </c>
      <c r="AD3656" s="0" t="s">
        <v>18978</v>
      </c>
      <c r="AE3656" s="0" t="s">
        <v>18979</v>
      </c>
      <c r="AF3656" s="0" t="s">
        <v>56</v>
      </c>
      <c r="AG3656" s="0" t="s">
        <v>56</v>
      </c>
      <c r="AI3656" s="0" t="n">
        <v>37.5</v>
      </c>
      <c r="AJ3656" s="0" t="n">
        <v>2017</v>
      </c>
      <c r="AK3656" s="0" t="s">
        <v>56</v>
      </c>
      <c r="AL3656" s="0" t="s">
        <v>56</v>
      </c>
      <c r="AM3656" s="0" t="n">
        <v>34.27</v>
      </c>
      <c r="AN3656" s="0" t="n">
        <v>38.292</v>
      </c>
      <c r="AO3656" s="0" t="s">
        <v>831</v>
      </c>
      <c r="AP3656" s="0" t="s">
        <v>58</v>
      </c>
      <c r="AQ3656" s="0" t="s">
        <v>53</v>
      </c>
      <c r="AR3656" s="0" t="n">
        <v>677</v>
      </c>
      <c r="AS3656" s="0" t="n">
        <v>684</v>
      </c>
      <c r="AV3656" s="0" t="s">
        <v>836</v>
      </c>
      <c r="AW3656" s="0" t="s">
        <v>18980</v>
      </c>
    </row>
    <row r="3657" customFormat="false" ht="15" hidden="false" customHeight="false" outlineLevel="0" collapsed="false">
      <c r="A3657" s="0" t="s">
        <v>18981</v>
      </c>
      <c r="B3657" s="0" t="s">
        <v>7898</v>
      </c>
      <c r="C3657" s="0" t="s">
        <v>18982</v>
      </c>
      <c r="E3657" s="1" t="s">
        <v>18982</v>
      </c>
      <c r="G3657" s="5" t="s">
        <v>18982</v>
      </c>
      <c r="H3657" s="5" t="s">
        <v>18983</v>
      </c>
      <c r="I3657" s="5"/>
      <c r="J3657" s="5"/>
      <c r="K3657" s="5"/>
      <c r="L3657" s="5"/>
      <c r="M3657" s="5"/>
      <c r="N3657" s="5"/>
      <c r="O3657" s="0" t="s">
        <v>18982</v>
      </c>
      <c r="P3657" s="0" t="s">
        <v>18984</v>
      </c>
      <c r="Q3657" s="0" t="s">
        <v>51</v>
      </c>
      <c r="R3657" s="0" t="s">
        <v>52</v>
      </c>
      <c r="S3657" s="0" t="n">
        <v>3</v>
      </c>
      <c r="T3657" s="0" t="n">
        <v>2052</v>
      </c>
      <c r="U3657" s="0" t="n">
        <v>2052</v>
      </c>
      <c r="V3657" s="0" t="n">
        <v>2030</v>
      </c>
      <c r="X3657" s="0" t="n">
        <v>307</v>
      </c>
      <c r="Y3657" s="0" t="s">
        <v>53</v>
      </c>
      <c r="Z3657" s="0" t="n">
        <v>2052</v>
      </c>
      <c r="AA3657" s="0" t="s">
        <v>54</v>
      </c>
      <c r="AB3657" s="0" t="s">
        <v>54</v>
      </c>
      <c r="AC3657" s="0" t="n">
        <v>3.5</v>
      </c>
      <c r="AD3657" s="0" t="s">
        <v>18978</v>
      </c>
      <c r="AE3657" s="0" t="s">
        <v>18985</v>
      </c>
      <c r="AF3657" s="0" t="s">
        <v>56</v>
      </c>
      <c r="AG3657" s="0" t="s">
        <v>56</v>
      </c>
      <c r="AI3657" s="0" t="n">
        <v>3.5</v>
      </c>
      <c r="AJ3657" s="0" t="n">
        <v>2017</v>
      </c>
      <c r="AK3657" s="0" t="s">
        <v>56</v>
      </c>
      <c r="AL3657" s="0" t="s">
        <v>56</v>
      </c>
      <c r="AM3657" s="0" t="n">
        <v>2.342</v>
      </c>
      <c r="AN3657" s="0" t="n">
        <v>2.617</v>
      </c>
      <c r="AO3657" s="0" t="s">
        <v>831</v>
      </c>
      <c r="AP3657" s="0" t="s">
        <v>58</v>
      </c>
      <c r="AQ3657" s="0" t="s">
        <v>53</v>
      </c>
      <c r="AR3657" s="0" t="n">
        <v>130</v>
      </c>
      <c r="AS3657" s="0" t="n">
        <v>131</v>
      </c>
      <c r="AT3657" s="0" t="s">
        <v>1071</v>
      </c>
      <c r="AV3657" s="0" t="s">
        <v>836</v>
      </c>
      <c r="AW3657" s="0" t="s">
        <v>18986</v>
      </c>
    </row>
    <row r="3658" customFormat="false" ht="15" hidden="false" customHeight="false" outlineLevel="0" collapsed="false">
      <c r="A3658" s="0" t="s">
        <v>18987</v>
      </c>
      <c r="B3658" s="0" t="s">
        <v>7898</v>
      </c>
      <c r="C3658" s="0" t="s">
        <v>18988</v>
      </c>
      <c r="E3658" s="1" t="s">
        <v>18988</v>
      </c>
      <c r="G3658" s="5" t="s">
        <v>18988</v>
      </c>
      <c r="H3658" s="5"/>
      <c r="I3658" s="5"/>
      <c r="J3658" s="5"/>
      <c r="K3658" s="5"/>
      <c r="L3658" s="5"/>
      <c r="M3658" s="5"/>
      <c r="N3658" s="5"/>
      <c r="O3658" s="0" t="s">
        <v>18988</v>
      </c>
      <c r="P3658" s="0" t="s">
        <v>18989</v>
      </c>
      <c r="Q3658" s="0" t="s">
        <v>51</v>
      </c>
      <c r="R3658" s="0" t="s">
        <v>52</v>
      </c>
      <c r="S3658" s="0" t="n">
        <v>16.563</v>
      </c>
      <c r="T3658" s="0" t="n">
        <v>1089</v>
      </c>
      <c r="U3658" s="0" t="n">
        <v>1089</v>
      </c>
      <c r="V3658" s="0" t="n">
        <v>1031</v>
      </c>
      <c r="X3658" s="0" t="n">
        <v>775</v>
      </c>
      <c r="Y3658" s="0" t="s">
        <v>53</v>
      </c>
      <c r="Z3658" s="0" t="n">
        <v>1089</v>
      </c>
      <c r="AA3658" s="0" t="s">
        <v>54</v>
      </c>
      <c r="AB3658" s="0" t="s">
        <v>54</v>
      </c>
      <c r="AC3658" s="0" t="n">
        <v>39</v>
      </c>
      <c r="AD3658" s="0" t="s">
        <v>17242</v>
      </c>
      <c r="AG3658" s="6" t="n">
        <v>42519</v>
      </c>
      <c r="AH3658" s="0" t="n">
        <v>1.522</v>
      </c>
      <c r="AI3658" s="0" t="n">
        <v>1.697</v>
      </c>
      <c r="AJ3658" s="6" t="n">
        <v>42519</v>
      </c>
      <c r="AK3658" s="0" t="n">
        <v>39</v>
      </c>
      <c r="AL3658" s="6" t="n">
        <v>42519</v>
      </c>
      <c r="AM3658" s="0" t="n">
        <v>19.466</v>
      </c>
      <c r="AN3658" s="0" t="n">
        <v>21.712</v>
      </c>
      <c r="AO3658" s="0" t="n">
        <v>28.963</v>
      </c>
      <c r="AP3658" s="0" t="n">
        <v>32.362</v>
      </c>
      <c r="AQ3658" s="0" t="s">
        <v>831</v>
      </c>
      <c r="AR3658" s="0" t="s">
        <v>58</v>
      </c>
      <c r="AS3658" s="0" t="s">
        <v>53</v>
      </c>
      <c r="AT3658" s="0" t="n">
        <v>338</v>
      </c>
      <c r="AU3658" s="0" t="n">
        <v>356</v>
      </c>
      <c r="AX3658" s="0" t="s">
        <v>836</v>
      </c>
    </row>
    <row r="3659" customFormat="false" ht="15" hidden="false" customHeight="false" outlineLevel="0" collapsed="false">
      <c r="A3659" s="0" t="s">
        <v>18990</v>
      </c>
      <c r="B3659" s="0" t="s">
        <v>7898</v>
      </c>
      <c r="C3659" s="0" t="s">
        <v>18991</v>
      </c>
      <c r="E3659" s="1" t="s">
        <v>18991</v>
      </c>
      <c r="G3659" s="5" t="s">
        <v>18991</v>
      </c>
      <c r="H3659" s="5"/>
      <c r="I3659" s="5"/>
      <c r="J3659" s="5"/>
      <c r="K3659" s="5"/>
      <c r="L3659" s="5"/>
      <c r="M3659" s="5"/>
      <c r="N3659" s="5"/>
      <c r="O3659" s="0" t="s">
        <v>18991</v>
      </c>
      <c r="P3659" s="0" t="s">
        <v>18992</v>
      </c>
      <c r="Q3659" s="0" t="s">
        <v>51</v>
      </c>
      <c r="R3659" s="0" t="s">
        <v>52</v>
      </c>
      <c r="S3659" s="0" t="n">
        <v>1.329</v>
      </c>
      <c r="T3659" s="0" t="n">
        <v>2813</v>
      </c>
      <c r="U3659" s="0" t="n">
        <v>2813</v>
      </c>
      <c r="V3659" s="0" t="n">
        <v>1420</v>
      </c>
      <c r="X3659" s="0" t="n">
        <v>102</v>
      </c>
      <c r="Y3659" s="0" t="s">
        <v>53</v>
      </c>
      <c r="Z3659" s="0" t="n">
        <v>2813</v>
      </c>
      <c r="AA3659" s="0" t="s">
        <v>54</v>
      </c>
      <c r="AB3659" s="0" t="s">
        <v>54</v>
      </c>
      <c r="AC3659" s="0" t="n">
        <v>3.3</v>
      </c>
      <c r="AD3659" s="0" t="s">
        <v>17242</v>
      </c>
      <c r="AG3659" s="6" t="n">
        <v>42734</v>
      </c>
      <c r="AH3659" s="0" t="n">
        <v>39</v>
      </c>
      <c r="AI3659" s="0" t="n">
        <v>41</v>
      </c>
      <c r="AJ3659" s="6" t="n">
        <v>42734</v>
      </c>
      <c r="AK3659" s="0" t="n">
        <v>3.3</v>
      </c>
      <c r="AL3659" s="6" t="n">
        <v>42734</v>
      </c>
      <c r="AM3659" s="0" t="n">
        <v>1.179</v>
      </c>
      <c r="AN3659" s="0" t="n">
        <v>1.243</v>
      </c>
      <c r="AO3659" s="0" t="n">
        <v>5.541</v>
      </c>
      <c r="AP3659" s="0" t="n">
        <v>6.191</v>
      </c>
      <c r="AQ3659" s="0" t="s">
        <v>831</v>
      </c>
      <c r="AR3659" s="0" t="s">
        <v>58</v>
      </c>
      <c r="AS3659" s="0" t="s">
        <v>53</v>
      </c>
      <c r="AT3659" s="0" t="n">
        <v>67</v>
      </c>
      <c r="AU3659" s="0" t="n">
        <v>66</v>
      </c>
      <c r="AX3659" s="0" t="s">
        <v>836</v>
      </c>
      <c r="AY3659" s="0" t="s">
        <v>18993</v>
      </c>
    </row>
    <row r="3660" customFormat="false" ht="15" hidden="false" customHeight="false" outlineLevel="0" collapsed="false">
      <c r="A3660" s="0" t="s">
        <v>18994</v>
      </c>
      <c r="B3660" s="0" t="s">
        <v>7898</v>
      </c>
      <c r="C3660" s="0" t="s">
        <v>18995</v>
      </c>
      <c r="E3660" s="1" t="s">
        <v>18995</v>
      </c>
      <c r="G3660" s="5" t="s">
        <v>18995</v>
      </c>
      <c r="H3660" s="5"/>
      <c r="I3660" s="5"/>
      <c r="J3660" s="5"/>
      <c r="K3660" s="5"/>
      <c r="L3660" s="5"/>
      <c r="M3660" s="5"/>
      <c r="N3660" s="5"/>
      <c r="O3660" s="0" t="s">
        <v>18995</v>
      </c>
      <c r="P3660" s="0" t="s">
        <v>18996</v>
      </c>
      <c r="Q3660" s="0" t="s">
        <v>51</v>
      </c>
      <c r="R3660" s="0" t="s">
        <v>52</v>
      </c>
      <c r="S3660" s="0" t="n">
        <v>9.523</v>
      </c>
      <c r="T3660" s="0" t="n">
        <v>1011</v>
      </c>
      <c r="U3660" s="0" t="n">
        <v>1011</v>
      </c>
      <c r="V3660" s="0" t="n">
        <v>162</v>
      </c>
      <c r="W3660" s="0" t="s">
        <v>18997</v>
      </c>
      <c r="X3660" s="0" t="n">
        <v>284</v>
      </c>
      <c r="Y3660" s="0" t="s">
        <v>77</v>
      </c>
      <c r="Z3660" s="0" t="n">
        <v>1011</v>
      </c>
      <c r="AA3660" s="0" t="s">
        <v>54</v>
      </c>
      <c r="AB3660" s="0" t="s">
        <v>54</v>
      </c>
      <c r="AC3660" s="0" t="n">
        <v>21.1</v>
      </c>
      <c r="AD3660" s="0" t="s">
        <v>16629</v>
      </c>
      <c r="AG3660" s="6" t="n">
        <v>42673</v>
      </c>
      <c r="AH3660" s="0" t="n">
        <v>813</v>
      </c>
      <c r="AI3660" s="0" t="n">
        <v>890</v>
      </c>
      <c r="AJ3660" s="6" t="n">
        <v>42673</v>
      </c>
      <c r="AK3660" s="0" t="n">
        <v>21.1</v>
      </c>
      <c r="AL3660" s="6" t="n">
        <v>42673</v>
      </c>
      <c r="AM3660" s="0" t="n">
        <v>5.82</v>
      </c>
      <c r="AN3660" s="0" t="n">
        <v>6.37</v>
      </c>
      <c r="AO3660" s="0" t="n">
        <v>16.462</v>
      </c>
      <c r="AP3660" s="0" t="n">
        <v>18.394</v>
      </c>
      <c r="AQ3660" s="0" t="s">
        <v>831</v>
      </c>
      <c r="AR3660" s="0" t="s">
        <v>58</v>
      </c>
      <c r="AS3660" s="0" t="s">
        <v>77</v>
      </c>
      <c r="AT3660" s="0" t="n">
        <v>138</v>
      </c>
      <c r="AU3660" s="0" t="n">
        <v>138</v>
      </c>
      <c r="AV3660" s="0" t="s">
        <v>836</v>
      </c>
      <c r="AX3660" s="0" t="s">
        <v>836</v>
      </c>
    </row>
    <row r="3661" customFormat="false" ht="15" hidden="false" customHeight="false" outlineLevel="0" collapsed="false">
      <c r="A3661" s="0" t="s">
        <v>18998</v>
      </c>
      <c r="B3661" s="0" t="s">
        <v>7898</v>
      </c>
      <c r="C3661" s="0" t="s">
        <v>18999</v>
      </c>
      <c r="E3661" s="1" t="s">
        <v>18999</v>
      </c>
      <c r="G3661" s="5" t="s">
        <v>18999</v>
      </c>
      <c r="H3661" s="5"/>
      <c r="I3661" s="5"/>
      <c r="J3661" s="5"/>
      <c r="K3661" s="5"/>
      <c r="L3661" s="5"/>
      <c r="M3661" s="5"/>
      <c r="N3661" s="5"/>
      <c r="O3661" s="0" t="s">
        <v>18999</v>
      </c>
      <c r="P3661" s="0" t="s">
        <v>19000</v>
      </c>
      <c r="Q3661" s="0" t="s">
        <v>51</v>
      </c>
      <c r="R3661" s="0" t="s">
        <v>52</v>
      </c>
      <c r="S3661" s="0" t="n">
        <v>30.109</v>
      </c>
      <c r="T3661" s="0" t="n">
        <v>2391</v>
      </c>
      <c r="U3661" s="0" t="n">
        <v>2391</v>
      </c>
      <c r="V3661" s="0" t="n">
        <v>1723</v>
      </c>
      <c r="W3661" s="0" t="s">
        <v>19001</v>
      </c>
      <c r="X3661" s="0" t="n">
        <v>997</v>
      </c>
      <c r="Y3661" s="0" t="s">
        <v>53</v>
      </c>
      <c r="Z3661" s="0" t="n">
        <v>2391</v>
      </c>
      <c r="AA3661" s="0" t="s">
        <v>54</v>
      </c>
      <c r="AB3661" s="0" t="s">
        <v>54</v>
      </c>
      <c r="AC3661" s="0" t="n">
        <v>91.584</v>
      </c>
      <c r="AD3661" s="0" t="s">
        <v>19002</v>
      </c>
      <c r="AG3661" s="6" t="n">
        <v>42735</v>
      </c>
      <c r="AH3661" s="0" t="n">
        <v>4.791</v>
      </c>
      <c r="AI3661" s="0" t="n">
        <v>5.05</v>
      </c>
      <c r="AJ3661" s="6" t="n">
        <v>42735</v>
      </c>
      <c r="AK3661" s="0" t="n">
        <v>91.584</v>
      </c>
      <c r="AL3661" s="6" t="n">
        <v>42735</v>
      </c>
      <c r="AM3661" s="0" t="n">
        <v>31.217</v>
      </c>
      <c r="AN3661" s="0" t="n">
        <v>32.906</v>
      </c>
      <c r="AO3661" s="0" t="n">
        <v>113.643</v>
      </c>
      <c r="AP3661" s="0" t="n">
        <v>126.979</v>
      </c>
      <c r="AQ3661" s="0" t="s">
        <v>831</v>
      </c>
      <c r="AR3661" s="0" t="s">
        <v>58</v>
      </c>
      <c r="AS3661" s="0" t="s">
        <v>53</v>
      </c>
      <c r="AT3661" s="0" t="n">
        <v>336</v>
      </c>
      <c r="AU3661" s="0" t="n">
        <v>346</v>
      </c>
      <c r="AX3661" s="0" t="s">
        <v>836</v>
      </c>
      <c r="AY3661" s="0" t="s">
        <v>19003</v>
      </c>
    </row>
    <row r="3662" customFormat="false" ht="15" hidden="false" customHeight="false" outlineLevel="0" collapsed="false">
      <c r="A3662" s="0" t="s">
        <v>19004</v>
      </c>
      <c r="B3662" s="0" t="s">
        <v>7898</v>
      </c>
      <c r="C3662" s="0" t="s">
        <v>19005</v>
      </c>
      <c r="E3662" s="1" t="s">
        <v>19005</v>
      </c>
      <c r="G3662" s="5" t="s">
        <v>19005</v>
      </c>
      <c r="H3662" s="5" t="s">
        <v>19006</v>
      </c>
      <c r="I3662" s="5"/>
      <c r="J3662" s="5"/>
      <c r="K3662" s="5"/>
      <c r="L3662" s="5"/>
      <c r="M3662" s="5"/>
      <c r="N3662" s="5"/>
      <c r="O3662" s="0" t="s">
        <v>19005</v>
      </c>
      <c r="P3662" s="0" t="s">
        <v>19007</v>
      </c>
      <c r="Q3662" s="0" t="s">
        <v>51</v>
      </c>
      <c r="R3662" s="0" t="s">
        <v>52</v>
      </c>
      <c r="S3662" s="0" t="n">
        <v>809</v>
      </c>
      <c r="T3662" s="0" t="n">
        <v>2899</v>
      </c>
      <c r="U3662" s="0" t="n">
        <v>2899</v>
      </c>
      <c r="W3662" s="0" t="s">
        <v>19008</v>
      </c>
      <c r="X3662" s="0" t="n">
        <v>165</v>
      </c>
      <c r="Y3662" s="0" t="s">
        <v>53</v>
      </c>
      <c r="Z3662" s="0" t="n">
        <v>2899</v>
      </c>
      <c r="AA3662" s="0" t="s">
        <v>54</v>
      </c>
      <c r="AB3662" s="0" t="s">
        <v>54</v>
      </c>
      <c r="AC3662" s="0" t="n">
        <v>3.236</v>
      </c>
      <c r="AD3662" s="0" t="s">
        <v>17242</v>
      </c>
      <c r="AG3662" s="6" t="n">
        <v>42735</v>
      </c>
      <c r="AH3662" s="0" t="n">
        <v>44</v>
      </c>
      <c r="AI3662" s="0" t="n">
        <v>47</v>
      </c>
      <c r="AJ3662" s="6" t="n">
        <v>42735</v>
      </c>
      <c r="AK3662" s="0" t="n">
        <v>3.236</v>
      </c>
      <c r="AL3662" s="6" t="n">
        <v>42735</v>
      </c>
      <c r="AM3662" s="0" t="n">
        <v>446</v>
      </c>
      <c r="AN3662" s="0" t="n">
        <v>470</v>
      </c>
      <c r="AO3662" s="0" t="n">
        <v>1.174</v>
      </c>
      <c r="AP3662" s="0" t="n">
        <v>1.312</v>
      </c>
      <c r="AQ3662" s="0" t="s">
        <v>831</v>
      </c>
      <c r="AR3662" s="0" t="s">
        <v>58</v>
      </c>
      <c r="AS3662" s="0" t="s">
        <v>53</v>
      </c>
      <c r="AT3662" s="0" t="n">
        <v>64</v>
      </c>
      <c r="AU3662" s="0" t="n">
        <v>74</v>
      </c>
      <c r="AX3662" s="0" t="s">
        <v>836</v>
      </c>
      <c r="AY3662" s="0" t="s">
        <v>19009</v>
      </c>
    </row>
    <row r="3663" customFormat="false" ht="15" hidden="false" customHeight="false" outlineLevel="0" collapsed="false">
      <c r="A3663" s="0" t="s">
        <v>19010</v>
      </c>
      <c r="B3663" s="0" t="s">
        <v>7898</v>
      </c>
      <c r="C3663" s="0" t="s">
        <v>19011</v>
      </c>
      <c r="E3663" s="1" t="s">
        <v>19011</v>
      </c>
      <c r="G3663" s="5" t="s">
        <v>19011</v>
      </c>
      <c r="H3663" s="5"/>
      <c r="I3663" s="5"/>
      <c r="J3663" s="5"/>
      <c r="K3663" s="5"/>
      <c r="L3663" s="5"/>
      <c r="M3663" s="5"/>
      <c r="N3663" s="5"/>
      <c r="O3663" s="0" t="s">
        <v>19011</v>
      </c>
      <c r="P3663" s="0" t="s">
        <v>19012</v>
      </c>
      <c r="Q3663" s="0" t="s">
        <v>51</v>
      </c>
      <c r="R3663" s="0" t="s">
        <v>52</v>
      </c>
      <c r="S3663" s="0" t="n">
        <v>2.392</v>
      </c>
      <c r="T3663" s="0" t="n">
        <v>2830</v>
      </c>
      <c r="U3663" s="0" t="n">
        <v>2830</v>
      </c>
      <c r="V3663" s="0" t="n">
        <v>2830</v>
      </c>
      <c r="X3663" s="0" t="n">
        <v>114</v>
      </c>
      <c r="Y3663" s="0" t="s">
        <v>53</v>
      </c>
      <c r="Z3663" s="0" t="n">
        <v>2830</v>
      </c>
      <c r="AA3663" s="0" t="s">
        <v>54</v>
      </c>
      <c r="AB3663" s="0" t="s">
        <v>54</v>
      </c>
      <c r="AC3663" s="0" t="n">
        <v>6.834</v>
      </c>
      <c r="AD3663" s="0" t="s">
        <v>16915</v>
      </c>
      <c r="AG3663" s="6" t="n">
        <v>42674</v>
      </c>
      <c r="AH3663" s="0" t="n">
        <v>211</v>
      </c>
      <c r="AI3663" s="0" t="n">
        <v>231</v>
      </c>
      <c r="AJ3663" s="6" t="n">
        <v>42674</v>
      </c>
      <c r="AK3663" s="0" t="n">
        <v>6.834</v>
      </c>
      <c r="AL3663" s="6" t="n">
        <v>42674</v>
      </c>
      <c r="AM3663" s="0" t="n">
        <v>1.265</v>
      </c>
      <c r="AN3663" s="0" t="n">
        <v>1.385</v>
      </c>
      <c r="AO3663" s="0" t="n">
        <v>6.841</v>
      </c>
      <c r="AP3663" s="0" t="n">
        <v>7.644</v>
      </c>
      <c r="AQ3663" s="0" t="s">
        <v>831</v>
      </c>
      <c r="AR3663" s="0" t="s">
        <v>58</v>
      </c>
      <c r="AS3663" s="0" t="s">
        <v>53</v>
      </c>
      <c r="AT3663" s="0" t="n">
        <v>62</v>
      </c>
      <c r="AU3663" s="0" t="n">
        <v>62</v>
      </c>
      <c r="AV3663" s="0" t="s">
        <v>19013</v>
      </c>
      <c r="AX3663" s="0" t="s">
        <v>836</v>
      </c>
      <c r="AY3663" s="0" t="s">
        <v>19014</v>
      </c>
    </row>
    <row r="3664" customFormat="false" ht="15" hidden="false" customHeight="false" outlineLevel="0" collapsed="false">
      <c r="A3664" s="0" t="s">
        <v>19015</v>
      </c>
      <c r="B3664" s="0" t="s">
        <v>7898</v>
      </c>
      <c r="C3664" s="0" t="s">
        <v>19016</v>
      </c>
      <c r="E3664" s="1" t="s">
        <v>19016</v>
      </c>
      <c r="G3664" s="5" t="s">
        <v>19016</v>
      </c>
      <c r="H3664" s="5"/>
      <c r="I3664" s="5"/>
      <c r="J3664" s="5"/>
      <c r="K3664" s="5"/>
      <c r="L3664" s="5"/>
      <c r="M3664" s="5"/>
      <c r="N3664" s="5"/>
      <c r="O3664" s="0" t="s">
        <v>19016</v>
      </c>
      <c r="P3664" s="0" t="s">
        <v>19017</v>
      </c>
      <c r="Q3664" s="0" t="s">
        <v>51</v>
      </c>
      <c r="R3664" s="0" t="s">
        <v>52</v>
      </c>
      <c r="S3664" s="0" t="n">
        <v>75</v>
      </c>
      <c r="T3664" s="0" t="n">
        <v>5320</v>
      </c>
      <c r="U3664" s="0" t="n">
        <v>5320</v>
      </c>
      <c r="V3664" s="0" t="n">
        <v>4941</v>
      </c>
      <c r="X3664" s="0" t="n">
        <v>9.017</v>
      </c>
      <c r="Y3664" s="0" t="s">
        <v>128</v>
      </c>
      <c r="Z3664" s="0" t="n">
        <v>5320</v>
      </c>
      <c r="AA3664" s="0" t="s">
        <v>54</v>
      </c>
      <c r="AB3664" s="0" t="s">
        <v>54</v>
      </c>
      <c r="AC3664" s="0" t="n">
        <v>300</v>
      </c>
      <c r="AD3664" s="0" t="s">
        <v>15602</v>
      </c>
      <c r="AE3664" s="0" t="s">
        <v>19018</v>
      </c>
      <c r="AF3664" s="0" t="s">
        <v>56</v>
      </c>
      <c r="AG3664" s="0" t="s">
        <v>56</v>
      </c>
      <c r="AI3664" s="0" t="n">
        <v>300</v>
      </c>
      <c r="AJ3664" s="0" t="n">
        <v>2017</v>
      </c>
      <c r="AK3664" s="0" t="s">
        <v>56</v>
      </c>
      <c r="AL3664" s="0" t="s">
        <v>56</v>
      </c>
      <c r="AM3664" s="0" t="s">
        <v>56</v>
      </c>
      <c r="AN3664" s="0" t="s">
        <v>56</v>
      </c>
      <c r="AO3664" s="0" t="s">
        <v>70</v>
      </c>
      <c r="AP3664" s="0" t="s">
        <v>70</v>
      </c>
      <c r="AQ3664" s="0" t="s">
        <v>128</v>
      </c>
      <c r="AR3664" s="0" t="n">
        <v>190</v>
      </c>
      <c r="AS3664" s="0" t="n">
        <v>189</v>
      </c>
      <c r="AV3664" s="0" t="s">
        <v>836</v>
      </c>
    </row>
    <row r="3665" customFormat="false" ht="15" hidden="false" customHeight="false" outlineLevel="0" collapsed="false">
      <c r="A3665" s="0" t="s">
        <v>19019</v>
      </c>
      <c r="B3665" s="0" t="s">
        <v>7898</v>
      </c>
      <c r="C3665" s="0" t="s">
        <v>19020</v>
      </c>
      <c r="E3665" s="1" t="s">
        <v>19020</v>
      </c>
      <c r="G3665" s="5" t="s">
        <v>19020</v>
      </c>
      <c r="H3665" s="5"/>
      <c r="I3665" s="5"/>
      <c r="J3665" s="5"/>
      <c r="K3665" s="5"/>
      <c r="L3665" s="5"/>
      <c r="M3665" s="5"/>
      <c r="N3665" s="5"/>
      <c r="O3665" s="0" t="s">
        <v>19020</v>
      </c>
      <c r="P3665" s="0" t="s">
        <v>19021</v>
      </c>
      <c r="Q3665" s="0" t="s">
        <v>51</v>
      </c>
      <c r="R3665" s="0" t="s">
        <v>52</v>
      </c>
      <c r="S3665" s="0" t="n">
        <v>650</v>
      </c>
      <c r="T3665" s="0" t="n">
        <v>2651</v>
      </c>
      <c r="U3665" s="0" t="n">
        <v>2651</v>
      </c>
      <c r="V3665" s="0" t="n">
        <v>2651</v>
      </c>
      <c r="W3665" s="0" t="s">
        <v>19022</v>
      </c>
      <c r="X3665" s="0" t="n">
        <v>60</v>
      </c>
      <c r="Y3665" s="0" t="s">
        <v>53</v>
      </c>
      <c r="Z3665" s="0" t="n">
        <v>2651</v>
      </c>
      <c r="AA3665" s="0" t="s">
        <v>54</v>
      </c>
      <c r="AB3665" s="0" t="s">
        <v>54</v>
      </c>
      <c r="AC3665" s="0" t="n">
        <v>3.5</v>
      </c>
      <c r="AD3665" s="0" t="s">
        <v>19023</v>
      </c>
      <c r="AG3665" s="6" t="n">
        <v>42644</v>
      </c>
      <c r="AH3665" s="0" t="n">
        <v>25</v>
      </c>
      <c r="AI3665" s="0" t="n">
        <v>27</v>
      </c>
      <c r="AJ3665" s="6" t="n">
        <v>42644</v>
      </c>
      <c r="AK3665" s="0" t="n">
        <v>3.5</v>
      </c>
      <c r="AL3665" s="6" t="n">
        <v>42644</v>
      </c>
      <c r="AM3665" s="0" t="n">
        <v>1.064</v>
      </c>
      <c r="AN3665" s="0" t="n">
        <v>1.188</v>
      </c>
      <c r="AO3665" s="0" t="n">
        <v>772</v>
      </c>
      <c r="AP3665" s="0" t="n">
        <v>862</v>
      </c>
      <c r="AQ3665" s="0" t="s">
        <v>674</v>
      </c>
      <c r="AR3665" s="0" t="s">
        <v>58</v>
      </c>
      <c r="AS3665" s="0" t="s">
        <v>53</v>
      </c>
      <c r="AT3665" s="0" t="n">
        <v>35</v>
      </c>
      <c r="AU3665" s="0" t="n">
        <v>35</v>
      </c>
      <c r="AV3665" s="0" t="s">
        <v>19024</v>
      </c>
      <c r="AW3665" s="0" t="s">
        <v>19024</v>
      </c>
      <c r="AX3665" s="0" t="s">
        <v>836</v>
      </c>
    </row>
    <row r="3666" customFormat="false" ht="15" hidden="false" customHeight="false" outlineLevel="0" collapsed="false">
      <c r="A3666" s="0" t="s">
        <v>19025</v>
      </c>
      <c r="B3666" s="0" t="s">
        <v>7898</v>
      </c>
      <c r="C3666" s="0" t="s">
        <v>19026</v>
      </c>
      <c r="E3666" s="1" t="s">
        <v>19026</v>
      </c>
      <c r="G3666" s="5" t="s">
        <v>19026</v>
      </c>
      <c r="H3666" s="5"/>
      <c r="I3666" s="5"/>
      <c r="J3666" s="5"/>
      <c r="K3666" s="5"/>
      <c r="L3666" s="5"/>
      <c r="M3666" s="5"/>
      <c r="N3666" s="5"/>
      <c r="O3666" s="0" t="s">
        <v>19026</v>
      </c>
      <c r="P3666" s="0" t="s">
        <v>19027</v>
      </c>
      <c r="Q3666" s="0" t="s">
        <v>51</v>
      </c>
      <c r="R3666" s="0" t="s">
        <v>52</v>
      </c>
      <c r="S3666" s="0" t="n">
        <v>71</v>
      </c>
      <c r="T3666" s="0" t="n">
        <v>8299</v>
      </c>
      <c r="U3666" s="0" t="n">
        <v>8299</v>
      </c>
      <c r="V3666" s="0" t="n">
        <v>2120</v>
      </c>
      <c r="W3666" s="0" t="s">
        <v>19028</v>
      </c>
      <c r="X3666" s="0" t="n">
        <v>12</v>
      </c>
      <c r="Y3666" s="0" t="s">
        <v>53</v>
      </c>
      <c r="Z3666" s="0" t="n">
        <v>8299</v>
      </c>
      <c r="AA3666" s="0" t="s">
        <v>54</v>
      </c>
      <c r="AB3666" s="0" t="s">
        <v>54</v>
      </c>
      <c r="AC3666" s="0" t="n">
        <v>219</v>
      </c>
      <c r="AD3666" s="0" t="s">
        <v>19023</v>
      </c>
      <c r="AG3666" s="6" t="n">
        <v>42643</v>
      </c>
      <c r="AH3666" s="0" t="n">
        <v>9</v>
      </c>
      <c r="AI3666" s="0" t="n">
        <v>10</v>
      </c>
      <c r="AJ3666" s="6" t="n">
        <v>42643</v>
      </c>
      <c r="AK3666" s="0" t="n">
        <v>219</v>
      </c>
      <c r="AL3666" s="6" t="n">
        <v>42643</v>
      </c>
      <c r="AM3666" s="0" t="n">
        <v>119</v>
      </c>
      <c r="AN3666" s="0" t="n">
        <v>133</v>
      </c>
      <c r="AO3666" s="0" t="n">
        <v>300</v>
      </c>
      <c r="AP3666" s="0" t="n">
        <v>335</v>
      </c>
      <c r="AQ3666" s="0" t="s">
        <v>674</v>
      </c>
      <c r="AR3666" s="0" t="s">
        <v>58</v>
      </c>
      <c r="AS3666" s="0" t="s">
        <v>53</v>
      </c>
      <c r="AT3666" s="0" t="n">
        <v>11</v>
      </c>
      <c r="AU3666" s="0" t="n">
        <v>11</v>
      </c>
      <c r="AV3666" s="0" t="s">
        <v>836</v>
      </c>
      <c r="AW3666" s="0" t="s">
        <v>836</v>
      </c>
      <c r="AX3666" s="0" t="s">
        <v>836</v>
      </c>
    </row>
    <row r="3667" customFormat="false" ht="15" hidden="false" customHeight="false" outlineLevel="0" collapsed="false">
      <c r="A3667" s="0" t="s">
        <v>19029</v>
      </c>
      <c r="B3667" s="0" t="s">
        <v>7898</v>
      </c>
      <c r="C3667" s="0" t="s">
        <v>19030</v>
      </c>
      <c r="E3667" s="1" t="s">
        <v>19030</v>
      </c>
      <c r="G3667" s="5" t="s">
        <v>19030</v>
      </c>
      <c r="H3667" s="5" t="s">
        <v>19031</v>
      </c>
      <c r="I3667" s="5"/>
      <c r="J3667" s="5"/>
      <c r="K3667" s="5"/>
      <c r="L3667" s="5"/>
      <c r="M3667" s="5"/>
      <c r="N3667" s="5" t="s">
        <v>19032</v>
      </c>
      <c r="O3667" s="0" t="s">
        <v>19030</v>
      </c>
      <c r="P3667" s="0" t="s">
        <v>19033</v>
      </c>
      <c r="Q3667" s="0" t="s">
        <v>51</v>
      </c>
      <c r="R3667" s="0" t="s">
        <v>52</v>
      </c>
      <c r="S3667" s="0" t="n">
        <v>499</v>
      </c>
      <c r="T3667" s="0" t="n">
        <v>2120</v>
      </c>
      <c r="U3667" s="0" t="n">
        <v>2120</v>
      </c>
      <c r="V3667" s="0" t="n">
        <v>6420</v>
      </c>
      <c r="W3667" s="0" t="s">
        <v>19034</v>
      </c>
      <c r="X3667" s="0" t="n">
        <v>52</v>
      </c>
      <c r="Y3667" s="0" t="s">
        <v>53</v>
      </c>
      <c r="Z3667" s="0" t="n">
        <v>2120</v>
      </c>
      <c r="AA3667" s="0" t="s">
        <v>54</v>
      </c>
      <c r="AB3667" s="0" t="s">
        <v>54</v>
      </c>
      <c r="AC3667" s="0" t="n">
        <v>1.56</v>
      </c>
      <c r="AD3667" s="0" t="s">
        <v>17242</v>
      </c>
      <c r="AG3667" s="6" t="n">
        <v>42551</v>
      </c>
      <c r="AH3667" s="0" t="n">
        <v>94</v>
      </c>
      <c r="AI3667" s="0" t="n">
        <v>104</v>
      </c>
      <c r="AJ3667" s="6" t="n">
        <v>42551</v>
      </c>
      <c r="AK3667" s="0" t="n">
        <v>1.56</v>
      </c>
      <c r="AL3667" s="6" t="n">
        <v>42551</v>
      </c>
      <c r="AM3667" s="0" t="n">
        <v>1.017</v>
      </c>
      <c r="AN3667" s="0" t="n">
        <v>1.13</v>
      </c>
      <c r="AO3667" s="0" t="n">
        <v>3.943</v>
      </c>
      <c r="AP3667" s="0" t="n">
        <v>4.406</v>
      </c>
      <c r="AQ3667" s="0" t="s">
        <v>674</v>
      </c>
      <c r="AR3667" s="0" t="s">
        <v>58</v>
      </c>
      <c r="AS3667" s="0" t="s">
        <v>53</v>
      </c>
      <c r="AT3667" s="0" t="n">
        <v>39</v>
      </c>
      <c r="AU3667" s="0" t="n">
        <v>39</v>
      </c>
      <c r="AV3667" s="0" t="s">
        <v>836</v>
      </c>
      <c r="AX3667" s="0" t="s">
        <v>836</v>
      </c>
      <c r="AY3667" s="0" t="s">
        <v>19035</v>
      </c>
    </row>
    <row r="3668" customFormat="false" ht="15" hidden="false" customHeight="false" outlineLevel="0" collapsed="false">
      <c r="A3668" s="0" t="s">
        <v>19036</v>
      </c>
      <c r="B3668" s="0" t="s">
        <v>7898</v>
      </c>
      <c r="C3668" s="0" t="s">
        <v>19037</v>
      </c>
      <c r="E3668" s="1" t="s">
        <v>19037</v>
      </c>
      <c r="G3668" s="5" t="s">
        <v>19037</v>
      </c>
      <c r="H3668" s="5"/>
      <c r="I3668" s="5"/>
      <c r="J3668" s="5"/>
      <c r="K3668" s="5"/>
      <c r="L3668" s="5"/>
      <c r="M3668" s="5"/>
      <c r="N3668" s="5"/>
      <c r="O3668" s="0" t="s">
        <v>19038</v>
      </c>
      <c r="P3668" s="0" t="s">
        <v>19039</v>
      </c>
      <c r="Q3668" s="0" t="s">
        <v>51</v>
      </c>
      <c r="R3668" s="0" t="s">
        <v>52</v>
      </c>
      <c r="S3668" s="0" t="n">
        <v>633</v>
      </c>
      <c r="T3668" s="0" t="n">
        <v>3099</v>
      </c>
      <c r="U3668" s="0" t="n">
        <v>3099</v>
      </c>
      <c r="V3668" s="0" t="n">
        <v>2910</v>
      </c>
      <c r="W3668" s="0" t="s">
        <v>19040</v>
      </c>
      <c r="X3668" s="0" t="n">
        <v>14</v>
      </c>
      <c r="Y3668" s="0" t="s">
        <v>67</v>
      </c>
      <c r="AA3668" s="0" t="s">
        <v>54</v>
      </c>
      <c r="AB3668" s="0" t="s">
        <v>54</v>
      </c>
      <c r="AD3668" s="0" t="s">
        <v>17242</v>
      </c>
      <c r="AG3668" s="6" t="n">
        <v>42460</v>
      </c>
      <c r="AH3668" s="0" t="n">
        <v>-8</v>
      </c>
      <c r="AI3668" s="0" t="n">
        <v>-9</v>
      </c>
      <c r="AJ3668" s="6" t="n">
        <v>42460</v>
      </c>
      <c r="AK3668" s="0" t="n">
        <v>1.573</v>
      </c>
      <c r="AL3668" s="6" t="n">
        <v>42460</v>
      </c>
      <c r="AM3668" s="0" t="n">
        <v>268</v>
      </c>
      <c r="AN3668" s="0" t="n">
        <v>305</v>
      </c>
      <c r="AO3668" s="0" t="n">
        <v>228</v>
      </c>
      <c r="AP3668" s="0" t="n">
        <v>242</v>
      </c>
      <c r="AQ3668" s="0" t="s">
        <v>189</v>
      </c>
      <c r="AR3668" s="0" t="s">
        <v>189</v>
      </c>
      <c r="AS3668" s="0" t="s">
        <v>67</v>
      </c>
      <c r="AT3668" s="0" t="n">
        <v>14</v>
      </c>
      <c r="AU3668" s="0" t="n">
        <v>4</v>
      </c>
      <c r="AV3668" s="0" t="s">
        <v>19041</v>
      </c>
      <c r="AW3668" s="0" t="s">
        <v>19041</v>
      </c>
      <c r="AX3668" s="0" t="s">
        <v>836</v>
      </c>
      <c r="AY3668" s="0" t="s">
        <v>19042</v>
      </c>
    </row>
    <row r="3669" customFormat="false" ht="15" hidden="false" customHeight="false" outlineLevel="0" collapsed="false">
      <c r="A3669" s="0" t="s">
        <v>19043</v>
      </c>
      <c r="B3669" s="0" t="s">
        <v>7898</v>
      </c>
      <c r="C3669" s="0" t="s">
        <v>19044</v>
      </c>
      <c r="E3669" s="1" t="s">
        <v>19044</v>
      </c>
      <c r="G3669" s="5" t="s">
        <v>19044</v>
      </c>
      <c r="H3669" s="5"/>
      <c r="I3669" s="5"/>
      <c r="J3669" s="5"/>
      <c r="K3669" s="5"/>
      <c r="L3669" s="5"/>
      <c r="M3669" s="5"/>
      <c r="N3669" s="5" t="s">
        <v>19045</v>
      </c>
      <c r="O3669" s="0" t="s">
        <v>19044</v>
      </c>
      <c r="P3669" s="0" t="s">
        <v>19046</v>
      </c>
      <c r="Q3669" s="0" t="s">
        <v>51</v>
      </c>
      <c r="R3669" s="0" t="s">
        <v>52</v>
      </c>
      <c r="S3669" s="0" t="n">
        <v>203</v>
      </c>
      <c r="T3669" s="0" t="n">
        <v>2620</v>
      </c>
      <c r="U3669" s="0" t="n">
        <v>2620</v>
      </c>
      <c r="V3669" s="0" t="n">
        <v>6201</v>
      </c>
      <c r="X3669" s="0" t="n">
        <v>34</v>
      </c>
      <c r="Y3669" s="0" t="s">
        <v>53</v>
      </c>
      <c r="Z3669" s="0" t="n">
        <v>2620</v>
      </c>
      <c r="AA3669" s="0" t="s">
        <v>54</v>
      </c>
      <c r="AB3669" s="0" t="s">
        <v>54</v>
      </c>
      <c r="AC3669" s="0" t="n">
        <v>515</v>
      </c>
      <c r="AD3669" s="0" t="s">
        <v>19047</v>
      </c>
      <c r="AG3669" s="6" t="n">
        <v>42643</v>
      </c>
      <c r="AH3669" s="0" t="n">
        <v>15</v>
      </c>
      <c r="AI3669" s="0" t="n">
        <v>17</v>
      </c>
      <c r="AJ3669" s="6" t="n">
        <v>42643</v>
      </c>
      <c r="AK3669" s="0" t="n">
        <v>515</v>
      </c>
      <c r="AL3669" s="6" t="n">
        <v>42643</v>
      </c>
      <c r="AM3669" s="0" t="n">
        <v>301</v>
      </c>
      <c r="AN3669" s="0" t="n">
        <v>336</v>
      </c>
      <c r="AO3669" s="0" t="n">
        <v>236</v>
      </c>
      <c r="AP3669" s="0" t="n">
        <v>264</v>
      </c>
      <c r="AQ3669" s="0" t="s">
        <v>674</v>
      </c>
      <c r="AR3669" s="0" t="s">
        <v>58</v>
      </c>
      <c r="AS3669" s="0" t="s">
        <v>53</v>
      </c>
      <c r="AT3669" s="0" t="n">
        <v>20</v>
      </c>
      <c r="AU3669" s="0" t="n">
        <v>19</v>
      </c>
      <c r="AV3669" s="0" t="s">
        <v>19048</v>
      </c>
      <c r="AX3669" s="0" t="s">
        <v>836</v>
      </c>
    </row>
    <row r="3670" customFormat="false" ht="15" hidden="false" customHeight="false" outlineLevel="0" collapsed="false">
      <c r="A3670" s="0" t="s">
        <v>19049</v>
      </c>
      <c r="B3670" s="0" t="s">
        <v>7898</v>
      </c>
      <c r="C3670" s="0" t="s">
        <v>19050</v>
      </c>
      <c r="E3670" s="1" t="s">
        <v>19050</v>
      </c>
      <c r="G3670" s="5" t="s">
        <v>19050</v>
      </c>
      <c r="H3670" s="5"/>
      <c r="I3670" s="5"/>
      <c r="J3670" s="5"/>
      <c r="K3670" s="5"/>
      <c r="L3670" s="5"/>
      <c r="M3670" s="5"/>
      <c r="N3670" s="5"/>
      <c r="O3670" s="0" t="s">
        <v>19050</v>
      </c>
      <c r="P3670" s="0" t="s">
        <v>19051</v>
      </c>
      <c r="Q3670" s="0" t="s">
        <v>51</v>
      </c>
      <c r="R3670" s="0" t="s">
        <v>52</v>
      </c>
      <c r="S3670" s="0" t="n">
        <v>3</v>
      </c>
      <c r="T3670" s="0" t="n">
        <v>3030</v>
      </c>
      <c r="U3670" s="0" t="n">
        <v>3030</v>
      </c>
      <c r="V3670" s="0" t="n">
        <v>3030</v>
      </c>
      <c r="X3670" s="0" t="n">
        <v>208</v>
      </c>
      <c r="Y3670" s="0" t="s">
        <v>53</v>
      </c>
      <c r="Z3670" s="0" t="n">
        <v>2540</v>
      </c>
      <c r="AA3670" s="0" t="s">
        <v>54</v>
      </c>
      <c r="AB3670" s="0" t="s">
        <v>54</v>
      </c>
      <c r="AC3670" s="0" t="n">
        <v>17.5</v>
      </c>
      <c r="AD3670" s="0" t="s">
        <v>19052</v>
      </c>
      <c r="AE3670" s="0" t="s">
        <v>19053</v>
      </c>
      <c r="AF3670" s="0" t="s">
        <v>56</v>
      </c>
      <c r="AG3670" s="0" t="s">
        <v>56</v>
      </c>
      <c r="AI3670" s="0" t="n">
        <v>17.5</v>
      </c>
      <c r="AJ3670" s="0" t="n">
        <v>2017</v>
      </c>
      <c r="AK3670" s="0" t="s">
        <v>56</v>
      </c>
      <c r="AL3670" s="0" t="s">
        <v>56</v>
      </c>
      <c r="AM3670" s="0" t="n">
        <v>5.058</v>
      </c>
      <c r="AN3670" s="0" t="n">
        <v>5.651</v>
      </c>
      <c r="AO3670" s="0" t="s">
        <v>831</v>
      </c>
      <c r="AP3670" s="0" t="s">
        <v>58</v>
      </c>
      <c r="AQ3670" s="0" t="s">
        <v>53</v>
      </c>
      <c r="AR3670" s="0" t="n">
        <v>101</v>
      </c>
      <c r="AS3670" s="0" t="n">
        <v>102</v>
      </c>
      <c r="AT3670" s="0" t="s">
        <v>19054</v>
      </c>
      <c r="AV3670" s="0" t="s">
        <v>836</v>
      </c>
    </row>
    <row r="3671" customFormat="false" ht="15" hidden="false" customHeight="false" outlineLevel="0" collapsed="false">
      <c r="A3671" s="0" t="s">
        <v>19055</v>
      </c>
      <c r="B3671" s="0" t="s">
        <v>7898</v>
      </c>
      <c r="C3671" s="0" t="s">
        <v>19056</v>
      </c>
      <c r="E3671" s="1" t="s">
        <v>19056</v>
      </c>
      <c r="G3671" s="5" t="s">
        <v>19056</v>
      </c>
      <c r="H3671" s="5" t="s">
        <v>19057</v>
      </c>
      <c r="I3671" s="5"/>
      <c r="J3671" s="5"/>
      <c r="K3671" s="5"/>
      <c r="L3671" s="5"/>
      <c r="M3671" s="5"/>
      <c r="N3671" s="5"/>
      <c r="O3671" s="0" t="s">
        <v>19056</v>
      </c>
      <c r="P3671" s="0" t="s">
        <v>19058</v>
      </c>
      <c r="Q3671" s="0" t="s">
        <v>51</v>
      </c>
      <c r="R3671" s="0" t="s">
        <v>52</v>
      </c>
      <c r="S3671" s="0" t="n">
        <v>30</v>
      </c>
      <c r="T3671" s="0" t="n">
        <v>3511</v>
      </c>
      <c r="U3671" s="0" t="n">
        <v>3511</v>
      </c>
      <c r="V3671" s="0" t="n">
        <v>3513</v>
      </c>
      <c r="X3671" s="0" t="n">
        <v>1.064</v>
      </c>
      <c r="Y3671" s="0" t="s">
        <v>53</v>
      </c>
      <c r="Z3671" s="0" t="n">
        <v>3511</v>
      </c>
      <c r="AA3671" s="0" t="s">
        <v>54</v>
      </c>
      <c r="AB3671" s="0" t="s">
        <v>54</v>
      </c>
      <c r="AC3671" s="0" t="n">
        <v>7.5</v>
      </c>
      <c r="AD3671" s="0" t="s">
        <v>16298</v>
      </c>
      <c r="AE3671" s="0" t="s">
        <v>19059</v>
      </c>
      <c r="AF3671" s="0" t="s">
        <v>56</v>
      </c>
      <c r="AG3671" s="0" t="s">
        <v>56</v>
      </c>
      <c r="AI3671" s="0" t="n">
        <v>7.5</v>
      </c>
      <c r="AJ3671" s="0" t="n">
        <v>2017</v>
      </c>
      <c r="AK3671" s="0" t="s">
        <v>56</v>
      </c>
      <c r="AL3671" s="0" t="s">
        <v>56</v>
      </c>
      <c r="AM3671" s="0" t="n">
        <v>4.99</v>
      </c>
      <c r="AN3671" s="0" t="n">
        <v>5.576</v>
      </c>
      <c r="AO3671" s="0" t="s">
        <v>831</v>
      </c>
      <c r="AP3671" s="0" t="s">
        <v>58</v>
      </c>
      <c r="AQ3671" s="0" t="s">
        <v>53</v>
      </c>
      <c r="AR3671" s="0" t="n">
        <v>1129</v>
      </c>
      <c r="AS3671" s="0" t="n">
        <v>1.138</v>
      </c>
      <c r="AV3671" s="0" t="s">
        <v>836</v>
      </c>
    </row>
    <row r="3672" customFormat="false" ht="15" hidden="false" customHeight="false" outlineLevel="0" collapsed="false">
      <c r="A3672" s="0" t="s">
        <v>19060</v>
      </c>
      <c r="B3672" s="0" t="s">
        <v>7898</v>
      </c>
      <c r="C3672" s="0" t="s">
        <v>19061</v>
      </c>
      <c r="E3672" s="1" t="s">
        <v>19061</v>
      </c>
      <c r="G3672" s="5" t="s">
        <v>19061</v>
      </c>
      <c r="H3672" s="5"/>
      <c r="I3672" s="5"/>
      <c r="J3672" s="5"/>
      <c r="K3672" s="5"/>
      <c r="L3672" s="5"/>
      <c r="M3672" s="5"/>
      <c r="N3672" s="5"/>
      <c r="O3672" s="0" t="s">
        <v>19061</v>
      </c>
      <c r="P3672" s="0" t="s">
        <v>19062</v>
      </c>
      <c r="Q3672" s="0" t="s">
        <v>51</v>
      </c>
      <c r="R3672" s="0" t="s">
        <v>52</v>
      </c>
      <c r="S3672" s="0" t="n">
        <v>4.517</v>
      </c>
      <c r="T3672" s="0" t="n">
        <v>3099</v>
      </c>
      <c r="U3672" s="0" t="n">
        <v>3099</v>
      </c>
      <c r="X3672" s="0" t="n">
        <v>208</v>
      </c>
      <c r="Y3672" s="0" t="s">
        <v>53</v>
      </c>
      <c r="Z3672" s="0" t="n">
        <v>3099</v>
      </c>
      <c r="AA3672" s="0" t="s">
        <v>54</v>
      </c>
      <c r="AB3672" s="0" t="s">
        <v>54</v>
      </c>
      <c r="AC3672" s="0" t="n">
        <v>8.6</v>
      </c>
      <c r="AD3672" s="0" t="s">
        <v>15579</v>
      </c>
      <c r="AG3672" s="6" t="n">
        <v>42735</v>
      </c>
      <c r="AH3672" s="0" t="n">
        <v>202</v>
      </c>
      <c r="AI3672" s="0" t="n">
        <v>213</v>
      </c>
      <c r="AJ3672" s="6" t="n">
        <v>42735</v>
      </c>
      <c r="AK3672" s="0" t="n">
        <v>8.6</v>
      </c>
      <c r="AL3672" s="6" t="n">
        <v>42735</v>
      </c>
      <c r="AM3672" s="0" t="n">
        <v>2.941</v>
      </c>
      <c r="AN3672" s="0" t="n">
        <v>3.1</v>
      </c>
      <c r="AO3672" s="0" t="n">
        <v>5.152</v>
      </c>
      <c r="AP3672" s="0" t="n">
        <v>5.756</v>
      </c>
      <c r="AQ3672" s="0" t="s">
        <v>831</v>
      </c>
      <c r="AR3672" s="0" t="s">
        <v>58</v>
      </c>
      <c r="AS3672" s="0" t="s">
        <v>53</v>
      </c>
      <c r="AT3672" s="0" t="n">
        <v>104</v>
      </c>
      <c r="AU3672" s="0" t="n">
        <v>106</v>
      </c>
      <c r="AV3672" s="0" t="s">
        <v>19063</v>
      </c>
      <c r="AW3672" s="0" t="s">
        <v>19064</v>
      </c>
      <c r="AX3672" s="0" t="s">
        <v>836</v>
      </c>
      <c r="AY3672" s="0" t="s">
        <v>19064</v>
      </c>
    </row>
    <row r="3673" customFormat="false" ht="15" hidden="false" customHeight="false" outlineLevel="0" collapsed="false">
      <c r="A3673" s="0" t="s">
        <v>19065</v>
      </c>
      <c r="B3673" s="0" t="s">
        <v>7898</v>
      </c>
      <c r="C3673" s="0" t="s">
        <v>19066</v>
      </c>
      <c r="E3673" s="1" t="s">
        <v>19066</v>
      </c>
      <c r="G3673" s="5" t="s">
        <v>19066</v>
      </c>
      <c r="H3673" s="5"/>
      <c r="I3673" s="5"/>
      <c r="J3673" s="5"/>
      <c r="K3673" s="5"/>
      <c r="L3673" s="5"/>
      <c r="M3673" s="5"/>
      <c r="N3673" s="5"/>
      <c r="O3673" s="0" t="s">
        <v>19066</v>
      </c>
      <c r="P3673" s="0" t="s">
        <v>19067</v>
      </c>
      <c r="Q3673" s="0" t="s">
        <v>51</v>
      </c>
      <c r="R3673" s="0" t="s">
        <v>52</v>
      </c>
      <c r="S3673" s="0" t="n">
        <v>44</v>
      </c>
      <c r="T3673" s="0" t="n">
        <v>2620</v>
      </c>
      <c r="U3673" s="0" t="n">
        <v>2620</v>
      </c>
      <c r="V3673" s="0" t="n">
        <v>5829</v>
      </c>
      <c r="W3673" s="0" t="s">
        <v>19068</v>
      </c>
      <c r="X3673" s="0" t="n">
        <v>96</v>
      </c>
      <c r="Y3673" s="0" t="s">
        <v>77</v>
      </c>
      <c r="Z3673" s="0" t="n">
        <v>2620</v>
      </c>
      <c r="AA3673" s="0" t="s">
        <v>54</v>
      </c>
      <c r="AB3673" s="0" t="s">
        <v>54</v>
      </c>
      <c r="AC3673" s="0" t="n">
        <v>167</v>
      </c>
      <c r="AD3673" s="0" t="s">
        <v>19069</v>
      </c>
      <c r="AG3673" s="6" t="n">
        <v>42735</v>
      </c>
      <c r="AH3673" s="0" t="n">
        <v>-119</v>
      </c>
      <c r="AI3673" s="0" t="n">
        <v>-125</v>
      </c>
      <c r="AJ3673" s="6" t="n">
        <v>42735</v>
      </c>
      <c r="AK3673" s="0" t="n">
        <v>167</v>
      </c>
      <c r="AL3673" s="6" t="n">
        <v>42735</v>
      </c>
      <c r="AM3673" s="0" t="n">
        <v>68</v>
      </c>
      <c r="AN3673" s="0" t="n">
        <v>71</v>
      </c>
      <c r="AO3673" s="0" t="n">
        <v>15</v>
      </c>
      <c r="AP3673" s="0" t="n">
        <v>17</v>
      </c>
      <c r="AQ3673" s="0" t="s">
        <v>831</v>
      </c>
      <c r="AR3673" s="0" t="s">
        <v>58</v>
      </c>
      <c r="AS3673" s="0" t="s">
        <v>77</v>
      </c>
      <c r="AT3673" s="0" t="n">
        <v>56</v>
      </c>
      <c r="AU3673" s="0" t="n">
        <v>56</v>
      </c>
      <c r="AX3673" s="0" t="s">
        <v>836</v>
      </c>
      <c r="AY3673" s="0" t="s">
        <v>19070</v>
      </c>
    </row>
    <row r="3674" customFormat="false" ht="15" hidden="false" customHeight="false" outlineLevel="0" collapsed="false">
      <c r="A3674" s="0" t="s">
        <v>19071</v>
      </c>
      <c r="B3674" s="0" t="s">
        <v>7898</v>
      </c>
      <c r="C3674" s="0" t="s">
        <v>19072</v>
      </c>
      <c r="E3674" s="1" t="s">
        <v>19072</v>
      </c>
      <c r="G3674" s="5" t="s">
        <v>19072</v>
      </c>
      <c r="H3674" s="5"/>
      <c r="I3674" s="5"/>
      <c r="J3674" s="5"/>
      <c r="K3674" s="5"/>
      <c r="L3674" s="5"/>
      <c r="M3674" s="5"/>
      <c r="N3674" s="5"/>
      <c r="O3674" s="0" t="s">
        <v>19073</v>
      </c>
      <c r="P3674" s="0" t="s">
        <v>19074</v>
      </c>
      <c r="Q3674" s="0" t="s">
        <v>51</v>
      </c>
      <c r="R3674" s="0" t="s">
        <v>52</v>
      </c>
      <c r="S3674" s="0" t="n">
        <v>350</v>
      </c>
      <c r="T3674" s="0" t="n">
        <v>6201</v>
      </c>
      <c r="U3674" s="0" t="n">
        <v>6201</v>
      </c>
      <c r="V3674" s="0" t="n">
        <v>4651</v>
      </c>
      <c r="X3674" s="0" t="n">
        <v>83</v>
      </c>
      <c r="Y3674" s="0" t="s">
        <v>67</v>
      </c>
      <c r="AA3674" s="0" t="s">
        <v>120</v>
      </c>
      <c r="AB3674" s="0" t="s">
        <v>56</v>
      </c>
      <c r="AD3674" s="0" t="s">
        <v>19075</v>
      </c>
      <c r="AE3674" s="0" t="s">
        <v>19076</v>
      </c>
      <c r="AF3674" s="0" t="s">
        <v>56</v>
      </c>
      <c r="AG3674" s="0" t="s">
        <v>56</v>
      </c>
      <c r="AI3674" s="0" t="n">
        <v>1.5</v>
      </c>
      <c r="AJ3674" s="0" t="n">
        <v>2017</v>
      </c>
      <c r="AK3674" s="0" t="s">
        <v>56</v>
      </c>
      <c r="AL3674" s="0" t="s">
        <v>56</v>
      </c>
      <c r="AM3674" s="0" t="n">
        <v>733</v>
      </c>
      <c r="AN3674" s="0" t="n">
        <v>829</v>
      </c>
      <c r="AO3674" s="0" t="s">
        <v>189</v>
      </c>
      <c r="AP3674" s="0" t="s">
        <v>189</v>
      </c>
      <c r="AQ3674" s="0" t="s">
        <v>67</v>
      </c>
      <c r="AR3674" s="0" t="n">
        <v>254</v>
      </c>
      <c r="AS3674" s="0" t="n">
        <v>37</v>
      </c>
      <c r="AV3674" s="0" t="s">
        <v>836</v>
      </c>
      <c r="AW3674" s="0" t="s">
        <v>19077</v>
      </c>
    </row>
    <row r="3675" customFormat="false" ht="15" hidden="false" customHeight="false" outlineLevel="0" collapsed="false">
      <c r="A3675" s="0" t="s">
        <v>19078</v>
      </c>
      <c r="B3675" s="0" t="s">
        <v>7898</v>
      </c>
      <c r="C3675" s="0" t="s">
        <v>19079</v>
      </c>
      <c r="E3675" s="1" t="s">
        <v>19079</v>
      </c>
      <c r="G3675" s="5" t="s">
        <v>19079</v>
      </c>
      <c r="H3675" s="5"/>
      <c r="I3675" s="5"/>
      <c r="J3675" s="5"/>
      <c r="K3675" s="5"/>
      <c r="L3675" s="5"/>
      <c r="M3675" s="5"/>
      <c r="N3675" s="5"/>
      <c r="O3675" s="0" t="s">
        <v>19079</v>
      </c>
      <c r="P3675" s="0" t="s">
        <v>19080</v>
      </c>
      <c r="Q3675" s="0" t="s">
        <v>51</v>
      </c>
      <c r="R3675" s="0" t="s">
        <v>52</v>
      </c>
      <c r="S3675" s="0" t="n">
        <v>1.175</v>
      </c>
      <c r="T3675" s="0" t="n">
        <v>2229</v>
      </c>
      <c r="U3675" s="0" t="n">
        <v>2229</v>
      </c>
      <c r="V3675" s="0" t="n">
        <v>2030</v>
      </c>
      <c r="X3675" s="0" t="n">
        <v>121</v>
      </c>
      <c r="Y3675" s="0" t="s">
        <v>53</v>
      </c>
      <c r="Z3675" s="0" t="n">
        <v>2229</v>
      </c>
      <c r="AA3675" s="0" t="s">
        <v>54</v>
      </c>
      <c r="AB3675" s="0" t="s">
        <v>54</v>
      </c>
      <c r="AC3675" s="0" t="n">
        <v>3.727</v>
      </c>
      <c r="AD3675" s="0" t="s">
        <v>15785</v>
      </c>
      <c r="AG3675" s="6" t="n">
        <v>42735</v>
      </c>
      <c r="AH3675" s="0" t="n">
        <v>92</v>
      </c>
      <c r="AI3675" s="0" t="n">
        <v>97</v>
      </c>
      <c r="AJ3675" s="6" t="n">
        <v>42735</v>
      </c>
      <c r="AK3675" s="0" t="n">
        <v>3.727</v>
      </c>
      <c r="AL3675" s="6" t="n">
        <v>42735</v>
      </c>
      <c r="AM3675" s="0" t="n">
        <v>1.612</v>
      </c>
      <c r="AN3675" s="0" t="n">
        <v>1.7</v>
      </c>
      <c r="AO3675" s="0" t="n">
        <v>2.929</v>
      </c>
      <c r="AP3675" s="0" t="n">
        <v>3.273</v>
      </c>
      <c r="AQ3675" s="0" t="s">
        <v>674</v>
      </c>
      <c r="AR3675" s="0" t="s">
        <v>58</v>
      </c>
      <c r="AS3675" s="0" t="s">
        <v>53</v>
      </c>
      <c r="AT3675" s="0" t="n">
        <v>65</v>
      </c>
      <c r="AU3675" s="0" t="n">
        <v>65</v>
      </c>
      <c r="AV3675" s="0" t="s">
        <v>19081</v>
      </c>
      <c r="AX3675" s="0" t="s">
        <v>836</v>
      </c>
      <c r="AY3675" s="0" t="s">
        <v>19082</v>
      </c>
    </row>
    <row r="3676" customFormat="false" ht="15" hidden="false" customHeight="false" outlineLevel="0" collapsed="false">
      <c r="A3676" s="0" t="s">
        <v>19083</v>
      </c>
      <c r="B3676" s="0" t="s">
        <v>7898</v>
      </c>
      <c r="C3676" s="0" t="s">
        <v>19084</v>
      </c>
      <c r="E3676" s="1" t="s">
        <v>19084</v>
      </c>
      <c r="G3676" s="5" t="s">
        <v>19084</v>
      </c>
      <c r="H3676" s="5"/>
      <c r="I3676" s="5"/>
      <c r="J3676" s="5"/>
      <c r="K3676" s="5"/>
      <c r="L3676" s="5"/>
      <c r="M3676" s="5"/>
      <c r="N3676" s="5" t="s">
        <v>19085</v>
      </c>
      <c r="O3676" s="0" t="s">
        <v>19084</v>
      </c>
      <c r="P3676" s="0" t="s">
        <v>19086</v>
      </c>
      <c r="Q3676" s="0" t="s">
        <v>51</v>
      </c>
      <c r="R3676" s="0" t="s">
        <v>52</v>
      </c>
      <c r="S3676" s="0" t="n">
        <v>662</v>
      </c>
      <c r="T3676" s="0" t="n">
        <v>2932</v>
      </c>
      <c r="U3676" s="0" t="n">
        <v>2932</v>
      </c>
      <c r="X3676" s="0" t="n">
        <v>103</v>
      </c>
      <c r="Y3676" s="0" t="s">
        <v>53</v>
      </c>
      <c r="Z3676" s="0" t="n">
        <v>2932</v>
      </c>
      <c r="AA3676" s="0" t="s">
        <v>54</v>
      </c>
      <c r="AB3676" s="0" t="s">
        <v>54</v>
      </c>
      <c r="AC3676" s="0" t="n">
        <v>7</v>
      </c>
      <c r="AD3676" s="0" t="s">
        <v>19087</v>
      </c>
      <c r="AG3676" s="6" t="n">
        <v>42735</v>
      </c>
      <c r="AH3676" s="0" t="n">
        <v>6</v>
      </c>
      <c r="AI3676" s="0" t="n">
        <v>7</v>
      </c>
      <c r="AJ3676" s="6" t="n">
        <v>42735</v>
      </c>
      <c r="AK3676" s="0" t="n">
        <v>7</v>
      </c>
      <c r="AL3676" s="6" t="n">
        <v>42735</v>
      </c>
      <c r="AM3676" s="0" t="n">
        <v>407</v>
      </c>
      <c r="AN3676" s="0" t="n">
        <v>429</v>
      </c>
      <c r="AO3676" s="0" t="n">
        <v>227</v>
      </c>
      <c r="AP3676" s="0" t="n">
        <v>254</v>
      </c>
      <c r="AQ3676" s="0" t="s">
        <v>674</v>
      </c>
      <c r="AR3676" s="0" t="s">
        <v>58</v>
      </c>
      <c r="AS3676" s="0" t="s">
        <v>53</v>
      </c>
      <c r="AT3676" s="0" t="n">
        <v>64</v>
      </c>
      <c r="AU3676" s="0" t="n">
        <v>64</v>
      </c>
      <c r="AV3676" s="0" t="s">
        <v>19087</v>
      </c>
      <c r="AW3676" s="0" t="s">
        <v>19087</v>
      </c>
      <c r="AX3676" s="0" t="s">
        <v>836</v>
      </c>
      <c r="AY3676" s="0" t="s">
        <v>19088</v>
      </c>
    </row>
    <row r="3677" customFormat="false" ht="15" hidden="false" customHeight="false" outlineLevel="0" collapsed="false">
      <c r="A3677" s="0" t="s">
        <v>19089</v>
      </c>
      <c r="B3677" s="0" t="s">
        <v>7898</v>
      </c>
      <c r="C3677" s="0" t="s">
        <v>19090</v>
      </c>
      <c r="E3677" s="1" t="s">
        <v>19090</v>
      </c>
      <c r="G3677" s="5" t="s">
        <v>19090</v>
      </c>
      <c r="H3677" s="5" t="s">
        <v>19091</v>
      </c>
      <c r="I3677" s="5"/>
      <c r="J3677" s="5"/>
      <c r="K3677" s="5"/>
      <c r="L3677" s="5"/>
      <c r="M3677" s="5"/>
      <c r="N3677" s="5"/>
      <c r="O3677" s="0" t="s">
        <v>19090</v>
      </c>
      <c r="P3677" s="0" t="s">
        <v>19092</v>
      </c>
      <c r="Q3677" s="0" t="s">
        <v>51</v>
      </c>
      <c r="R3677" s="0" t="s">
        <v>52</v>
      </c>
      <c r="S3677" s="0" t="n">
        <v>17</v>
      </c>
      <c r="T3677" s="0" t="n">
        <v>2120</v>
      </c>
      <c r="U3677" s="0" t="n">
        <v>2120</v>
      </c>
      <c r="V3677" s="0" t="n">
        <v>7211</v>
      </c>
      <c r="X3677" s="0" t="n">
        <v>1</v>
      </c>
      <c r="Y3677" s="0" t="s">
        <v>53</v>
      </c>
      <c r="Z3677" s="0" t="n">
        <v>2120</v>
      </c>
      <c r="AA3677" s="0" t="s">
        <v>54</v>
      </c>
      <c r="AB3677" s="0" t="s">
        <v>54</v>
      </c>
      <c r="AC3677" s="0" t="n">
        <v>39</v>
      </c>
      <c r="AD3677" s="0" t="s">
        <v>19093</v>
      </c>
      <c r="AG3677" s="6" t="n">
        <v>42735</v>
      </c>
      <c r="AH3677" s="0" t="n">
        <v>-41</v>
      </c>
      <c r="AI3677" s="0" t="n">
        <v>-43</v>
      </c>
      <c r="AJ3677" s="6" t="n">
        <v>42735</v>
      </c>
      <c r="AK3677" s="0" t="n">
        <v>39</v>
      </c>
      <c r="AL3677" s="6" t="n">
        <v>42735</v>
      </c>
      <c r="AM3677" s="0" t="n">
        <v>95</v>
      </c>
      <c r="AN3677" s="0" t="n">
        <v>100</v>
      </c>
      <c r="AO3677" s="0" t="n">
        <v>91</v>
      </c>
      <c r="AP3677" s="0" t="n">
        <v>102</v>
      </c>
      <c r="AQ3677" s="0" t="s">
        <v>674</v>
      </c>
      <c r="AR3677" s="0" t="s">
        <v>58</v>
      </c>
      <c r="AS3677" s="0" t="s">
        <v>53</v>
      </c>
      <c r="AT3677" s="0" t="n">
        <v>2</v>
      </c>
      <c r="AU3677" s="0" t="n">
        <v>1</v>
      </c>
      <c r="AV3677" s="0" t="s">
        <v>836</v>
      </c>
      <c r="AW3677" s="0" t="s">
        <v>15883</v>
      </c>
      <c r="AX3677" s="0" t="s">
        <v>836</v>
      </c>
    </row>
    <row r="3678" customFormat="false" ht="15" hidden="false" customHeight="false" outlineLevel="0" collapsed="false">
      <c r="A3678" s="0" t="s">
        <v>19094</v>
      </c>
      <c r="B3678" s="0" t="s">
        <v>7898</v>
      </c>
      <c r="C3678" s="0" t="s">
        <v>19095</v>
      </c>
      <c r="E3678" s="1" t="s">
        <v>19095</v>
      </c>
      <c r="G3678" s="5" t="s">
        <v>19095</v>
      </c>
      <c r="H3678" s="5"/>
      <c r="I3678" s="5"/>
      <c r="J3678" s="5"/>
      <c r="K3678" s="5"/>
      <c r="L3678" s="5"/>
      <c r="M3678" s="5"/>
      <c r="N3678" s="5"/>
      <c r="O3678" s="0" t="s">
        <v>19095</v>
      </c>
      <c r="P3678" s="0" t="s">
        <v>19096</v>
      </c>
      <c r="Q3678" s="0" t="s">
        <v>51</v>
      </c>
      <c r="R3678" s="0" t="s">
        <v>52</v>
      </c>
      <c r="S3678" s="0" t="n">
        <v>3.642</v>
      </c>
      <c r="T3678" s="0" t="n">
        <v>2825</v>
      </c>
      <c r="U3678" s="0" t="n">
        <v>2825</v>
      </c>
      <c r="V3678" s="0" t="n">
        <v>2521</v>
      </c>
      <c r="X3678" s="0" t="n">
        <v>460</v>
      </c>
      <c r="Y3678" s="0" t="s">
        <v>53</v>
      </c>
      <c r="Z3678" s="0" t="n">
        <v>2825</v>
      </c>
      <c r="AA3678" s="0" t="s">
        <v>54</v>
      </c>
      <c r="AB3678" s="0" t="s">
        <v>54</v>
      </c>
      <c r="AC3678" s="0" t="n">
        <v>10.6</v>
      </c>
      <c r="AD3678" s="0" t="s">
        <v>17171</v>
      </c>
      <c r="AG3678" s="6" t="n">
        <v>42735</v>
      </c>
      <c r="AH3678" s="0" t="n">
        <v>264</v>
      </c>
      <c r="AI3678" s="0" t="n">
        <v>278</v>
      </c>
      <c r="AJ3678" s="6" t="n">
        <v>42735</v>
      </c>
      <c r="AK3678" s="0" t="n">
        <v>10.6</v>
      </c>
      <c r="AL3678" s="6" t="n">
        <v>42735</v>
      </c>
      <c r="AM3678" s="0" t="n">
        <v>1.67</v>
      </c>
      <c r="AN3678" s="0" t="n">
        <v>1.76</v>
      </c>
      <c r="AO3678" s="0" t="n">
        <v>7.125</v>
      </c>
      <c r="AP3678" s="0" t="n">
        <v>7.961</v>
      </c>
      <c r="AQ3678" s="0" t="s">
        <v>831</v>
      </c>
      <c r="AR3678" s="0" t="s">
        <v>58</v>
      </c>
      <c r="AS3678" s="0" t="s">
        <v>53</v>
      </c>
      <c r="AT3678" s="0" t="n">
        <v>148</v>
      </c>
      <c r="AU3678" s="0" t="n">
        <v>148</v>
      </c>
      <c r="AX3678" s="0" t="s">
        <v>836</v>
      </c>
    </row>
    <row r="3679" customFormat="false" ht="15" hidden="false" customHeight="false" outlineLevel="0" collapsed="false">
      <c r="A3679" s="0" t="s">
        <v>19097</v>
      </c>
      <c r="B3679" s="0" t="s">
        <v>7898</v>
      </c>
      <c r="C3679" s="0" t="s">
        <v>19098</v>
      </c>
      <c r="E3679" s="1" t="s">
        <v>19098</v>
      </c>
      <c r="G3679" s="5" t="s">
        <v>19098</v>
      </c>
      <c r="H3679" s="5"/>
      <c r="I3679" s="5"/>
      <c r="J3679" s="5"/>
      <c r="K3679" s="5"/>
      <c r="L3679" s="5"/>
      <c r="M3679" s="5"/>
      <c r="N3679" s="5"/>
      <c r="O3679" s="0" t="s">
        <v>19098</v>
      </c>
      <c r="P3679" s="0" t="s">
        <v>19099</v>
      </c>
      <c r="Q3679" s="0" t="s">
        <v>51</v>
      </c>
      <c r="R3679" s="0" t="s">
        <v>52</v>
      </c>
      <c r="S3679" s="0" t="n">
        <v>36</v>
      </c>
      <c r="T3679" s="0" t="n">
        <v>2120</v>
      </c>
      <c r="U3679" s="0" t="n">
        <v>2120</v>
      </c>
      <c r="V3679" s="0" t="n">
        <v>7211</v>
      </c>
      <c r="X3679" s="0" t="n">
        <v>3</v>
      </c>
      <c r="Y3679" s="0" t="s">
        <v>53</v>
      </c>
      <c r="Z3679" s="0" t="n">
        <v>2120</v>
      </c>
      <c r="AA3679" s="0" t="s">
        <v>54</v>
      </c>
      <c r="AB3679" s="0" t="s">
        <v>54</v>
      </c>
      <c r="AC3679" s="0" t="n">
        <v>122</v>
      </c>
      <c r="AD3679" s="0" t="s">
        <v>19100</v>
      </c>
      <c r="AG3679" s="6" t="n">
        <v>42735</v>
      </c>
      <c r="AH3679" s="0" t="n">
        <v>-81</v>
      </c>
      <c r="AI3679" s="0" t="n">
        <v>-85</v>
      </c>
      <c r="AJ3679" s="6" t="n">
        <v>42735</v>
      </c>
      <c r="AK3679" s="0" t="n">
        <v>122</v>
      </c>
      <c r="AL3679" s="6" t="n">
        <v>42735</v>
      </c>
      <c r="AM3679" s="0" t="n">
        <v>166</v>
      </c>
      <c r="AN3679" s="0" t="n">
        <v>175</v>
      </c>
      <c r="AO3679" s="0" t="n">
        <v>191</v>
      </c>
      <c r="AP3679" s="0" t="n">
        <v>214</v>
      </c>
      <c r="AQ3679" s="0" t="s">
        <v>674</v>
      </c>
      <c r="AR3679" s="0" t="s">
        <v>58</v>
      </c>
      <c r="AS3679" s="0" t="s">
        <v>53</v>
      </c>
      <c r="AT3679" s="0" t="n">
        <v>4</v>
      </c>
      <c r="AU3679" s="0" t="n">
        <v>3</v>
      </c>
      <c r="AV3679" s="0" t="s">
        <v>19101</v>
      </c>
      <c r="AX3679" s="0" t="s">
        <v>836</v>
      </c>
    </row>
    <row r="3680" customFormat="false" ht="15" hidden="false" customHeight="false" outlineLevel="0" collapsed="false">
      <c r="A3680" s="0" t="s">
        <v>19102</v>
      </c>
      <c r="B3680" s="0" t="s">
        <v>7898</v>
      </c>
      <c r="C3680" s="0" t="s">
        <v>19103</v>
      </c>
      <c r="E3680" s="1" t="s">
        <v>19103</v>
      </c>
      <c r="G3680" s="5" t="s">
        <v>19103</v>
      </c>
      <c r="H3680" s="5"/>
      <c r="I3680" s="5"/>
      <c r="J3680" s="5"/>
      <c r="K3680" s="5"/>
      <c r="L3680" s="5"/>
      <c r="M3680" s="5"/>
      <c r="N3680" s="5"/>
      <c r="O3680" s="0" t="s">
        <v>19104</v>
      </c>
      <c r="P3680" s="0" t="s">
        <v>19105</v>
      </c>
      <c r="Q3680" s="0" t="s">
        <v>51</v>
      </c>
      <c r="R3680" s="0" t="s">
        <v>52</v>
      </c>
      <c r="S3680" s="0" t="n">
        <v>204</v>
      </c>
      <c r="T3680" s="0" t="n">
        <v>5829</v>
      </c>
      <c r="U3680" s="0" t="n">
        <v>5829</v>
      </c>
      <c r="V3680" s="0" t="n">
        <v>6201</v>
      </c>
      <c r="X3680" s="0" t="n">
        <v>16</v>
      </c>
      <c r="Y3680" s="0" t="s">
        <v>67</v>
      </c>
      <c r="Z3680" s="0" t="s">
        <v>120</v>
      </c>
      <c r="AA3680" s="0" t="s">
        <v>120</v>
      </c>
      <c r="AB3680" s="0" t="s">
        <v>56</v>
      </c>
      <c r="AC3680" s="0" t="s">
        <v>120</v>
      </c>
      <c r="AD3680" s="0" t="s">
        <v>17247</v>
      </c>
      <c r="AG3680" s="6" t="n">
        <v>42735</v>
      </c>
      <c r="AH3680" s="0" t="n">
        <v>-13</v>
      </c>
      <c r="AI3680" s="0" t="n">
        <v>-14</v>
      </c>
      <c r="AJ3680" s="6" t="n">
        <v>42735</v>
      </c>
      <c r="AK3680" s="0" t="n">
        <v>595</v>
      </c>
      <c r="AL3680" s="6" t="n">
        <v>42735</v>
      </c>
      <c r="AM3680" s="0" t="n">
        <v>217</v>
      </c>
      <c r="AN3680" s="0" t="n">
        <v>229</v>
      </c>
      <c r="AO3680" s="0" t="n">
        <v>375</v>
      </c>
      <c r="AP3680" s="0" t="n">
        <v>419</v>
      </c>
      <c r="AQ3680" s="0" t="s">
        <v>189</v>
      </c>
      <c r="AR3680" s="0" t="s">
        <v>189</v>
      </c>
      <c r="AS3680" s="0" t="s">
        <v>67</v>
      </c>
      <c r="AT3680" s="0" t="n">
        <v>53</v>
      </c>
      <c r="AU3680" s="0" t="n">
        <v>10</v>
      </c>
      <c r="AX3680" s="0" t="s">
        <v>836</v>
      </c>
      <c r="AY3680" s="0" t="s">
        <v>19106</v>
      </c>
    </row>
    <row r="3681" customFormat="false" ht="15" hidden="false" customHeight="false" outlineLevel="0" collapsed="false">
      <c r="A3681" s="0" t="s">
        <v>19107</v>
      </c>
      <c r="B3681" s="0" t="s">
        <v>7898</v>
      </c>
      <c r="C3681" s="0" t="s">
        <v>19108</v>
      </c>
      <c r="E3681" s="1" t="s">
        <v>19108</v>
      </c>
      <c r="G3681" s="5" t="s">
        <v>19108</v>
      </c>
      <c r="H3681" s="5"/>
      <c r="I3681" s="5"/>
      <c r="J3681" s="5"/>
      <c r="K3681" s="5"/>
      <c r="L3681" s="5"/>
      <c r="M3681" s="5"/>
      <c r="N3681" s="5"/>
      <c r="O3681" s="0" t="s">
        <v>19108</v>
      </c>
      <c r="P3681" s="0" t="s">
        <v>19109</v>
      </c>
      <c r="Q3681" s="0" t="s">
        <v>51</v>
      </c>
      <c r="R3681" s="0" t="s">
        <v>52</v>
      </c>
      <c r="S3681" s="0" t="n">
        <v>209</v>
      </c>
      <c r="T3681" s="0" t="n">
        <v>2651</v>
      </c>
      <c r="U3681" s="0" t="n">
        <v>2651</v>
      </c>
      <c r="X3681" s="0" t="n">
        <v>16</v>
      </c>
      <c r="Y3681" s="0" t="s">
        <v>53</v>
      </c>
      <c r="Z3681" s="0" t="n">
        <v>2651</v>
      </c>
      <c r="AA3681" s="0" t="s">
        <v>54</v>
      </c>
      <c r="AB3681" s="0" t="s">
        <v>54</v>
      </c>
      <c r="AC3681" s="0" t="n">
        <v>546</v>
      </c>
      <c r="AD3681" s="0" t="s">
        <v>19110</v>
      </c>
      <c r="AG3681" s="6" t="n">
        <v>42735</v>
      </c>
      <c r="AH3681" s="0" t="n">
        <v>12</v>
      </c>
      <c r="AI3681" s="0" t="n">
        <v>13</v>
      </c>
      <c r="AJ3681" s="6" t="n">
        <v>42735</v>
      </c>
      <c r="AK3681" s="0" t="n">
        <v>546</v>
      </c>
      <c r="AL3681" s="6" t="n">
        <v>42735</v>
      </c>
      <c r="AM3681" s="0" t="n">
        <v>157</v>
      </c>
      <c r="AN3681" s="0" t="n">
        <v>165</v>
      </c>
      <c r="AO3681" s="0" t="n">
        <v>438</v>
      </c>
      <c r="AP3681" s="0" t="n">
        <v>490</v>
      </c>
      <c r="AQ3681" s="0" t="s">
        <v>674</v>
      </c>
      <c r="AR3681" s="0" t="s">
        <v>58</v>
      </c>
      <c r="AS3681" s="0" t="s">
        <v>53</v>
      </c>
      <c r="AT3681" s="0" t="n">
        <v>12</v>
      </c>
      <c r="AU3681" s="0" t="n">
        <v>11</v>
      </c>
      <c r="AX3681" s="0" t="s">
        <v>836</v>
      </c>
    </row>
    <row r="3682" customFormat="false" ht="15" hidden="false" customHeight="false" outlineLevel="0" collapsed="false">
      <c r="A3682" s="0" t="s">
        <v>19111</v>
      </c>
      <c r="B3682" s="0" t="s">
        <v>7898</v>
      </c>
      <c r="C3682" s="0" t="s">
        <v>19112</v>
      </c>
      <c r="E3682" s="1" t="s">
        <v>19112</v>
      </c>
      <c r="G3682" s="5" t="s">
        <v>19112</v>
      </c>
      <c r="H3682" s="5" t="s">
        <v>19113</v>
      </c>
      <c r="I3682" s="5"/>
      <c r="J3682" s="5"/>
      <c r="K3682" s="5"/>
      <c r="L3682" s="5"/>
      <c r="M3682" s="5"/>
      <c r="N3682" s="5"/>
      <c r="O3682" s="0" t="s">
        <v>19112</v>
      </c>
      <c r="P3682" s="0" t="s">
        <v>19114</v>
      </c>
      <c r="Q3682" s="0" t="s">
        <v>51</v>
      </c>
      <c r="R3682" s="0" t="s">
        <v>52</v>
      </c>
      <c r="S3682" s="0" t="n">
        <v>9.657</v>
      </c>
      <c r="T3682" s="0" t="n">
        <v>2016</v>
      </c>
      <c r="U3682" s="0" t="n">
        <v>2016</v>
      </c>
      <c r="V3682" s="0" t="n">
        <v>2012</v>
      </c>
      <c r="X3682" s="0" t="n">
        <v>746</v>
      </c>
      <c r="Y3682" s="0" t="s">
        <v>53</v>
      </c>
      <c r="Z3682" s="0" t="n">
        <v>2016</v>
      </c>
      <c r="AA3682" s="0" t="s">
        <v>54</v>
      </c>
      <c r="AB3682" s="0" t="s">
        <v>54</v>
      </c>
      <c r="AC3682" s="0" t="n">
        <v>15</v>
      </c>
      <c r="AD3682" s="0" t="s">
        <v>19115</v>
      </c>
      <c r="AG3682" s="6" t="n">
        <v>42735</v>
      </c>
      <c r="AH3682" s="0" t="n">
        <v>309</v>
      </c>
      <c r="AI3682" s="0" t="n">
        <v>326</v>
      </c>
      <c r="AJ3682" s="6" t="n">
        <v>42735</v>
      </c>
      <c r="AK3682" s="0" t="n">
        <v>15</v>
      </c>
      <c r="AL3682" s="6" t="n">
        <v>42735</v>
      </c>
      <c r="AM3682" s="0" t="n">
        <v>8.717</v>
      </c>
      <c r="AN3682" s="0" t="n">
        <v>9.189</v>
      </c>
      <c r="AO3682" s="0" t="n">
        <v>5.431</v>
      </c>
      <c r="AP3682" s="0" t="n">
        <v>6.068</v>
      </c>
      <c r="AQ3682" s="0" t="s">
        <v>831</v>
      </c>
      <c r="AR3682" s="0" t="s">
        <v>58</v>
      </c>
      <c r="AS3682" s="0" t="s">
        <v>53</v>
      </c>
      <c r="AT3682" s="0" t="n">
        <v>322</v>
      </c>
      <c r="AU3682" s="0" t="n">
        <v>329</v>
      </c>
      <c r="AV3682" s="0" t="s">
        <v>19110</v>
      </c>
      <c r="AW3682" s="0" t="s">
        <v>19110</v>
      </c>
      <c r="AX3682" s="0" t="s">
        <v>836</v>
      </c>
    </row>
    <row r="3683" customFormat="false" ht="15" hidden="false" customHeight="false" outlineLevel="0" collapsed="false">
      <c r="A3683" s="0" t="s">
        <v>19116</v>
      </c>
      <c r="B3683" s="0" t="s">
        <v>7898</v>
      </c>
      <c r="C3683" s="0" t="s">
        <v>19117</v>
      </c>
      <c r="E3683" s="1" t="s">
        <v>19117</v>
      </c>
      <c r="G3683" s="5" t="s">
        <v>19117</v>
      </c>
      <c r="H3683" s="5"/>
      <c r="I3683" s="5"/>
      <c r="J3683" s="5"/>
      <c r="K3683" s="5"/>
      <c r="L3683" s="5"/>
      <c r="M3683" s="5"/>
      <c r="N3683" s="5"/>
      <c r="O3683" s="0" t="s">
        <v>19117</v>
      </c>
      <c r="P3683" s="0" t="s">
        <v>19118</v>
      </c>
      <c r="Q3683" s="0" t="s">
        <v>51</v>
      </c>
      <c r="R3683" s="0" t="s">
        <v>52</v>
      </c>
      <c r="S3683" s="0" t="n">
        <v>4.004</v>
      </c>
      <c r="T3683" s="0" t="n">
        <v>1729</v>
      </c>
      <c r="U3683" s="0" t="n">
        <v>1729</v>
      </c>
      <c r="V3683" s="0" t="n">
        <v>2016</v>
      </c>
      <c r="X3683" s="0" t="n">
        <v>305</v>
      </c>
      <c r="Y3683" s="0" t="s">
        <v>53</v>
      </c>
      <c r="Z3683" s="0" t="n">
        <v>1729</v>
      </c>
      <c r="AA3683" s="0" t="s">
        <v>54</v>
      </c>
      <c r="AB3683" s="0" t="s">
        <v>54</v>
      </c>
      <c r="AC3683" s="0" t="n">
        <v>17.5</v>
      </c>
      <c r="AD3683" s="0" t="s">
        <v>19119</v>
      </c>
      <c r="AG3683" s="6" t="n">
        <v>42735</v>
      </c>
      <c r="AH3683" s="0" t="n">
        <v>224</v>
      </c>
      <c r="AI3683" s="0" t="n">
        <v>236</v>
      </c>
      <c r="AJ3683" s="6" t="n">
        <v>42735</v>
      </c>
      <c r="AK3683" s="0" t="n">
        <v>17.5</v>
      </c>
      <c r="AL3683" s="6" t="n">
        <v>42735</v>
      </c>
      <c r="AM3683" s="0" t="n">
        <v>3.525</v>
      </c>
      <c r="AN3683" s="0" t="n">
        <v>3.716</v>
      </c>
      <c r="AO3683" s="0" t="n">
        <v>3.826</v>
      </c>
      <c r="AP3683" s="0" t="n">
        <v>4.275</v>
      </c>
      <c r="AQ3683" s="0" t="s">
        <v>831</v>
      </c>
      <c r="AR3683" s="0" t="s">
        <v>58</v>
      </c>
      <c r="AS3683" s="0" t="s">
        <v>53</v>
      </c>
      <c r="AT3683" s="0" t="n">
        <v>139</v>
      </c>
      <c r="AU3683" s="0" t="n">
        <v>142</v>
      </c>
      <c r="AV3683" s="0" t="s">
        <v>19120</v>
      </c>
      <c r="AX3683" s="0" t="s">
        <v>836</v>
      </c>
      <c r="AY3683" s="0" t="s">
        <v>19121</v>
      </c>
    </row>
    <row r="3684" customFormat="false" ht="15" hidden="false" customHeight="false" outlineLevel="0" collapsed="false">
      <c r="A3684" s="0" t="s">
        <v>19122</v>
      </c>
      <c r="B3684" s="0" t="s">
        <v>7898</v>
      </c>
      <c r="C3684" s="0" t="s">
        <v>19123</v>
      </c>
      <c r="E3684" s="1" t="s">
        <v>19123</v>
      </c>
      <c r="G3684" s="5" t="s">
        <v>19123</v>
      </c>
      <c r="H3684" s="5"/>
      <c r="I3684" s="5"/>
      <c r="J3684" s="5"/>
      <c r="K3684" s="5"/>
      <c r="L3684" s="5"/>
      <c r="M3684" s="5"/>
      <c r="N3684" s="5"/>
      <c r="O3684" s="0" t="s">
        <v>19123</v>
      </c>
      <c r="P3684" s="0" t="s">
        <v>19124</v>
      </c>
      <c r="Q3684" s="0" t="s">
        <v>51</v>
      </c>
      <c r="R3684" s="0" t="s">
        <v>52</v>
      </c>
      <c r="S3684" s="0" t="n">
        <v>14.522</v>
      </c>
      <c r="T3684" s="0" t="n">
        <v>2651</v>
      </c>
      <c r="U3684" s="0" t="n">
        <v>2651</v>
      </c>
      <c r="V3684" s="0" t="n">
        <v>2711</v>
      </c>
      <c r="W3684" s="0" t="s">
        <v>19125</v>
      </c>
      <c r="X3684" s="0" t="n">
        <v>1</v>
      </c>
      <c r="Y3684" s="0" t="s">
        <v>53</v>
      </c>
      <c r="Z3684" s="0" t="n">
        <v>2651</v>
      </c>
      <c r="AA3684" s="0" t="s">
        <v>54</v>
      </c>
      <c r="AB3684" s="0" t="s">
        <v>54</v>
      </c>
      <c r="AC3684" s="0" t="n">
        <v>103.5</v>
      </c>
      <c r="AD3684" s="0" t="s">
        <v>16199</v>
      </c>
      <c r="AG3684" s="6" t="n">
        <v>42643</v>
      </c>
      <c r="AH3684" s="0" t="n">
        <v>1.465</v>
      </c>
      <c r="AI3684" s="0" t="n">
        <v>1.635</v>
      </c>
      <c r="AJ3684" s="6" t="n">
        <v>42643</v>
      </c>
      <c r="AK3684" s="0" t="n">
        <v>103.5</v>
      </c>
      <c r="AL3684" s="6" t="n">
        <v>42643</v>
      </c>
      <c r="AM3684" s="0" t="n">
        <v>19.471</v>
      </c>
      <c r="AN3684" s="0" t="n">
        <v>21.732</v>
      </c>
      <c r="AO3684" s="0" t="n">
        <v>34.025</v>
      </c>
      <c r="AP3684" s="0" t="n">
        <v>38.018</v>
      </c>
      <c r="AQ3684" s="0" t="s">
        <v>831</v>
      </c>
      <c r="AR3684" s="0" t="s">
        <v>58</v>
      </c>
      <c r="AS3684" s="0" t="s">
        <v>53</v>
      </c>
      <c r="AT3684" s="0" t="n">
        <v>1464</v>
      </c>
      <c r="AU3684" s="0" t="n">
        <v>1.468</v>
      </c>
      <c r="AX3684" s="0" t="s">
        <v>836</v>
      </c>
    </row>
    <row r="3685" customFormat="false" ht="15" hidden="false" customHeight="false" outlineLevel="0" collapsed="false">
      <c r="A3685" s="0" t="s">
        <v>19126</v>
      </c>
      <c r="B3685" s="0" t="s">
        <v>7898</v>
      </c>
      <c r="C3685" s="0" t="s">
        <v>19127</v>
      </c>
      <c r="E3685" s="1" t="s">
        <v>19127</v>
      </c>
      <c r="G3685" s="5" t="s">
        <v>19127</v>
      </c>
      <c r="H3685" s="5"/>
      <c r="I3685" s="5"/>
      <c r="J3685" s="5"/>
      <c r="K3685" s="5"/>
      <c r="L3685" s="5"/>
      <c r="M3685" s="5"/>
      <c r="N3685" s="5"/>
      <c r="O3685" s="0" t="s">
        <v>19127</v>
      </c>
      <c r="P3685" s="0" t="s">
        <v>19128</v>
      </c>
      <c r="Q3685" s="0" t="s">
        <v>51</v>
      </c>
      <c r="R3685" s="0" t="s">
        <v>52</v>
      </c>
      <c r="S3685" s="0" t="n">
        <v>1.355</v>
      </c>
      <c r="T3685" s="0" t="n">
        <v>6201</v>
      </c>
      <c r="U3685" s="0" t="n">
        <v>6201</v>
      </c>
      <c r="V3685" s="0" t="n">
        <v>5829</v>
      </c>
      <c r="X3685" s="0" t="n">
        <v>91</v>
      </c>
      <c r="Y3685" s="0" t="s">
        <v>53</v>
      </c>
      <c r="Z3685" s="0" t="n">
        <v>6201</v>
      </c>
      <c r="AA3685" s="0" t="s">
        <v>54</v>
      </c>
      <c r="AB3685" s="0" t="s">
        <v>54</v>
      </c>
      <c r="AC3685" s="0" t="n">
        <v>5.861</v>
      </c>
      <c r="AD3685" s="0" t="s">
        <v>19129</v>
      </c>
      <c r="AG3685" s="6" t="n">
        <v>42551</v>
      </c>
      <c r="AH3685" s="0" t="n">
        <v>224</v>
      </c>
      <c r="AI3685" s="0" t="n">
        <v>249</v>
      </c>
      <c r="AJ3685" s="6" t="n">
        <v>42551</v>
      </c>
      <c r="AK3685" s="0" t="n">
        <v>5.861</v>
      </c>
      <c r="AL3685" s="6" t="n">
        <v>42551</v>
      </c>
      <c r="AM3685" s="0" t="n">
        <v>1.635</v>
      </c>
      <c r="AN3685" s="0" t="n">
        <v>1.816</v>
      </c>
      <c r="AO3685" s="0" t="n">
        <v>7.323</v>
      </c>
      <c r="AP3685" s="0" t="n">
        <v>8.182</v>
      </c>
      <c r="AQ3685" s="0" t="s">
        <v>674</v>
      </c>
      <c r="AR3685" s="0" t="s">
        <v>58</v>
      </c>
      <c r="AS3685" s="0" t="s">
        <v>53</v>
      </c>
      <c r="AT3685" s="0" t="n">
        <v>49</v>
      </c>
      <c r="AU3685" s="0" t="n">
        <v>48</v>
      </c>
      <c r="AX3685" s="0" t="s">
        <v>836</v>
      </c>
    </row>
    <row r="3686" customFormat="false" ht="15" hidden="false" customHeight="false" outlineLevel="0" collapsed="false">
      <c r="A3686" s="0" t="s">
        <v>19130</v>
      </c>
      <c r="B3686" s="0" t="s">
        <v>7898</v>
      </c>
      <c r="C3686" s="0" t="s">
        <v>19131</v>
      </c>
      <c r="E3686" s="1" t="s">
        <v>19131</v>
      </c>
      <c r="G3686" s="5" t="s">
        <v>19131</v>
      </c>
      <c r="H3686" s="5"/>
      <c r="I3686" s="5"/>
      <c r="J3686" s="5"/>
      <c r="K3686" s="5"/>
      <c r="L3686" s="5"/>
      <c r="M3686" s="5"/>
      <c r="N3686" s="5"/>
      <c r="O3686" s="0" t="s">
        <v>19131</v>
      </c>
      <c r="P3686" s="0" t="s">
        <v>19132</v>
      </c>
      <c r="Q3686" s="0" t="s">
        <v>51</v>
      </c>
      <c r="R3686" s="0" t="s">
        <v>52</v>
      </c>
      <c r="S3686" s="0" t="n">
        <v>4.796</v>
      </c>
      <c r="T3686" s="0" t="n">
        <v>6201</v>
      </c>
      <c r="U3686" s="0" t="n">
        <v>6201</v>
      </c>
      <c r="V3686" s="0" t="n">
        <v>4690</v>
      </c>
      <c r="X3686" s="0" t="n">
        <v>119</v>
      </c>
      <c r="Y3686" s="0" t="s">
        <v>53</v>
      </c>
      <c r="Z3686" s="0" t="n">
        <v>6201</v>
      </c>
      <c r="AA3686" s="0" t="s">
        <v>54</v>
      </c>
      <c r="AB3686" s="0" t="s">
        <v>54</v>
      </c>
      <c r="AC3686" s="0" t="n">
        <v>24.4</v>
      </c>
      <c r="AD3686" s="0" t="s">
        <v>19133</v>
      </c>
      <c r="AG3686" s="6" t="n">
        <v>42735</v>
      </c>
      <c r="AH3686" s="0" t="n">
        <v>604</v>
      </c>
      <c r="AI3686" s="0" t="n">
        <v>636</v>
      </c>
      <c r="AJ3686" s="6" t="n">
        <v>42735</v>
      </c>
      <c r="AK3686" s="0" t="n">
        <v>24.4</v>
      </c>
      <c r="AL3686" s="6" t="n">
        <v>42735</v>
      </c>
      <c r="AM3686" s="0" t="n">
        <v>5.341</v>
      </c>
      <c r="AN3686" s="0" t="n">
        <v>5.63</v>
      </c>
      <c r="AO3686" s="0" t="n">
        <v>19.905</v>
      </c>
      <c r="AP3686" s="0" t="n">
        <v>22.241</v>
      </c>
      <c r="AQ3686" s="0" t="s">
        <v>674</v>
      </c>
      <c r="AR3686" s="0" t="s">
        <v>58</v>
      </c>
      <c r="AS3686" s="0" t="s">
        <v>53</v>
      </c>
      <c r="AT3686" s="0" t="n">
        <v>68</v>
      </c>
      <c r="AU3686" s="0" t="n">
        <v>69</v>
      </c>
      <c r="AX3686" s="0" t="s">
        <v>836</v>
      </c>
      <c r="AY3686" s="0" t="s">
        <v>19134</v>
      </c>
    </row>
    <row r="3687" customFormat="false" ht="15" hidden="false" customHeight="false" outlineLevel="0" collapsed="false">
      <c r="A3687" s="0" t="s">
        <v>19135</v>
      </c>
      <c r="B3687" s="0" t="s">
        <v>7898</v>
      </c>
      <c r="C3687" s="0" t="s">
        <v>19136</v>
      </c>
      <c r="E3687" s="1" t="s">
        <v>19136</v>
      </c>
      <c r="G3687" s="5" t="s">
        <v>19136</v>
      </c>
      <c r="H3687" s="5"/>
      <c r="I3687" s="5"/>
      <c r="J3687" s="5"/>
      <c r="K3687" s="5"/>
      <c r="L3687" s="5"/>
      <c r="M3687" s="5"/>
      <c r="N3687" s="5"/>
      <c r="O3687" s="0" t="s">
        <v>19136</v>
      </c>
      <c r="P3687" s="0" t="s">
        <v>19137</v>
      </c>
      <c r="Q3687" s="0" t="s">
        <v>51</v>
      </c>
      <c r="R3687" s="0" t="s">
        <v>52</v>
      </c>
      <c r="S3687" s="0" t="n">
        <v>163.786</v>
      </c>
      <c r="T3687" s="0" t="n">
        <v>6190</v>
      </c>
      <c r="U3687" s="0" t="n">
        <v>6190</v>
      </c>
      <c r="V3687" s="0" t="n">
        <v>2630</v>
      </c>
      <c r="W3687" s="0" t="s">
        <v>19138</v>
      </c>
      <c r="X3687" s="0" t="n">
        <v>1.134</v>
      </c>
      <c r="Y3687" s="0" t="s">
        <v>53</v>
      </c>
      <c r="Z3687" s="0" t="n">
        <v>6190</v>
      </c>
      <c r="AA3687" s="0" t="s">
        <v>54</v>
      </c>
      <c r="AB3687" s="0" t="s">
        <v>54</v>
      </c>
      <c r="AC3687" s="0" t="n">
        <v>268</v>
      </c>
      <c r="AD3687" s="0" t="s">
        <v>16674</v>
      </c>
      <c r="AG3687" s="6" t="n">
        <v>42735</v>
      </c>
      <c r="AH3687" s="0" t="n">
        <v>12.31</v>
      </c>
      <c r="AI3687" s="0" t="n">
        <v>12.976</v>
      </c>
      <c r="AJ3687" s="6" t="n">
        <v>42735</v>
      </c>
      <c r="AK3687" s="0" t="n">
        <v>268</v>
      </c>
      <c r="AL3687" s="6" t="n">
        <v>42735</v>
      </c>
      <c r="AM3687" s="0" t="n">
        <v>383.096</v>
      </c>
      <c r="AN3687" s="0" t="n">
        <v>403.821</v>
      </c>
      <c r="AO3687" s="0" t="n">
        <v>209.913</v>
      </c>
      <c r="AP3687" s="0" t="n">
        <v>234.546</v>
      </c>
      <c r="AQ3687" s="0" t="s">
        <v>831</v>
      </c>
      <c r="AR3687" s="0" t="s">
        <v>58</v>
      </c>
      <c r="AS3687" s="0" t="s">
        <v>53</v>
      </c>
      <c r="AT3687" s="0" t="n">
        <v>790</v>
      </c>
      <c r="AU3687" s="0" t="n">
        <v>795</v>
      </c>
      <c r="AX3687" s="0" t="s">
        <v>836</v>
      </c>
    </row>
    <row r="3688" customFormat="false" ht="15" hidden="false" customHeight="false" outlineLevel="0" collapsed="false">
      <c r="A3688" s="0" t="s">
        <v>19139</v>
      </c>
      <c r="B3688" s="0" t="s">
        <v>7898</v>
      </c>
      <c r="C3688" s="0" t="s">
        <v>19140</v>
      </c>
      <c r="E3688" s="1" t="s">
        <v>19140</v>
      </c>
      <c r="G3688" s="5" t="s">
        <v>19140</v>
      </c>
      <c r="H3688" s="5"/>
      <c r="I3688" s="5"/>
      <c r="J3688" s="5"/>
      <c r="K3688" s="5"/>
      <c r="L3688" s="5"/>
      <c r="M3688" s="5" t="s">
        <v>19141</v>
      </c>
      <c r="N3688" s="5" t="s">
        <v>19142</v>
      </c>
      <c r="O3688" s="0" t="s">
        <v>19140</v>
      </c>
      <c r="P3688" s="0" t="s">
        <v>19143</v>
      </c>
      <c r="Q3688" s="0" t="s">
        <v>51</v>
      </c>
      <c r="R3688" s="0" t="s">
        <v>52</v>
      </c>
      <c r="S3688" s="0" t="n">
        <v>571</v>
      </c>
      <c r="T3688" s="0" t="n">
        <v>2651</v>
      </c>
      <c r="U3688" s="0" t="n">
        <v>2651</v>
      </c>
      <c r="V3688" s="0" t="n">
        <v>2651</v>
      </c>
      <c r="W3688" s="0" t="s">
        <v>19144</v>
      </c>
      <c r="X3688" s="0" t="n">
        <v>99</v>
      </c>
      <c r="Y3688" s="0" t="s">
        <v>53</v>
      </c>
      <c r="Z3688" s="0" t="n">
        <v>2651</v>
      </c>
      <c r="AA3688" s="0" t="s">
        <v>54</v>
      </c>
      <c r="AB3688" s="0" t="s">
        <v>54</v>
      </c>
      <c r="AC3688" s="0" t="n">
        <v>2.419</v>
      </c>
      <c r="AD3688" s="0" t="s">
        <v>19145</v>
      </c>
      <c r="AG3688" s="6" t="n">
        <v>42643</v>
      </c>
      <c r="AH3688" s="0" t="n">
        <v>41</v>
      </c>
      <c r="AI3688" s="0" t="n">
        <v>46</v>
      </c>
      <c r="AJ3688" s="6" t="n">
        <v>42643</v>
      </c>
      <c r="AK3688" s="0" t="n">
        <v>2.419</v>
      </c>
      <c r="AL3688" s="6" t="n">
        <v>42643</v>
      </c>
      <c r="AM3688" s="0" t="n">
        <v>877</v>
      </c>
      <c r="AN3688" s="0" t="n">
        <v>978</v>
      </c>
      <c r="AO3688" s="0" t="n">
        <v>1.376</v>
      </c>
      <c r="AP3688" s="0" t="n">
        <v>1.537</v>
      </c>
      <c r="AQ3688" s="0" t="s">
        <v>831</v>
      </c>
      <c r="AR3688" s="0" t="s">
        <v>58</v>
      </c>
      <c r="AS3688" s="0" t="s">
        <v>53</v>
      </c>
      <c r="AT3688" s="0" t="n">
        <v>63</v>
      </c>
      <c r="AU3688" s="0" t="n">
        <v>62</v>
      </c>
      <c r="AV3688" s="0" t="s">
        <v>19145</v>
      </c>
      <c r="AW3688" s="0" t="s">
        <v>19145</v>
      </c>
      <c r="AX3688" s="0" t="s">
        <v>836</v>
      </c>
    </row>
    <row r="3689" customFormat="false" ht="15" hidden="false" customHeight="false" outlineLevel="0" collapsed="false">
      <c r="A3689" s="0" t="s">
        <v>19146</v>
      </c>
      <c r="B3689" s="0" t="s">
        <v>7898</v>
      </c>
      <c r="C3689" s="0" t="s">
        <v>19147</v>
      </c>
      <c r="E3689" s="1" t="s">
        <v>19147</v>
      </c>
      <c r="G3689" s="5" t="s">
        <v>19147</v>
      </c>
      <c r="H3689" s="5"/>
      <c r="I3689" s="5"/>
      <c r="J3689" s="5"/>
      <c r="K3689" s="5"/>
      <c r="L3689" s="5"/>
      <c r="M3689" s="5"/>
      <c r="N3689" s="5"/>
      <c r="O3689" s="0" t="s">
        <v>19147</v>
      </c>
      <c r="P3689" s="0" t="s">
        <v>19148</v>
      </c>
      <c r="Q3689" s="0" t="s">
        <v>51</v>
      </c>
      <c r="R3689" s="0" t="s">
        <v>52</v>
      </c>
      <c r="S3689" s="0" t="n">
        <v>3</v>
      </c>
      <c r="T3689" s="0" t="n">
        <v>6311</v>
      </c>
      <c r="U3689" s="0" t="n">
        <v>6311</v>
      </c>
      <c r="V3689" s="0" t="n">
        <v>6201</v>
      </c>
      <c r="X3689" s="0" t="n">
        <v>999</v>
      </c>
      <c r="Y3689" s="0" t="s">
        <v>53</v>
      </c>
      <c r="Z3689" s="0" t="n">
        <v>6311</v>
      </c>
      <c r="AA3689" s="0" t="s">
        <v>54</v>
      </c>
      <c r="AB3689" s="0" t="s">
        <v>54</v>
      </c>
      <c r="AC3689" s="0" t="n">
        <v>7.5</v>
      </c>
      <c r="AD3689" s="0" t="s">
        <v>19149</v>
      </c>
      <c r="AE3689" s="0" t="s">
        <v>19150</v>
      </c>
      <c r="AF3689" s="0" t="s">
        <v>56</v>
      </c>
      <c r="AG3689" s="0" t="s">
        <v>56</v>
      </c>
      <c r="AI3689" s="0" t="n">
        <v>7.5</v>
      </c>
      <c r="AJ3689" s="0" t="n">
        <v>2017</v>
      </c>
      <c r="AK3689" s="0" t="s">
        <v>56</v>
      </c>
      <c r="AL3689" s="0" t="s">
        <v>56</v>
      </c>
      <c r="AM3689" s="0" t="n">
        <v>3.408</v>
      </c>
      <c r="AN3689" s="0" t="n">
        <v>3.808</v>
      </c>
      <c r="AO3689" s="0" t="s">
        <v>831</v>
      </c>
      <c r="AP3689" s="0" t="s">
        <v>58</v>
      </c>
      <c r="AQ3689" s="0" t="s">
        <v>53</v>
      </c>
      <c r="AR3689" s="0" t="n">
        <v>58</v>
      </c>
      <c r="AS3689" s="0" t="n">
        <v>193</v>
      </c>
      <c r="AV3689" s="0" t="s">
        <v>836</v>
      </c>
    </row>
    <row r="3690" customFormat="false" ht="15" hidden="false" customHeight="false" outlineLevel="0" collapsed="false">
      <c r="A3690" s="0" t="s">
        <v>19151</v>
      </c>
      <c r="B3690" s="0" t="s">
        <v>7898</v>
      </c>
      <c r="C3690" s="0" t="s">
        <v>19152</v>
      </c>
      <c r="E3690" s="1" t="s">
        <v>19152</v>
      </c>
      <c r="G3690" s="5" t="s">
        <v>19152</v>
      </c>
      <c r="H3690" s="5"/>
      <c r="I3690" s="5"/>
      <c r="J3690" s="5"/>
      <c r="K3690" s="5"/>
      <c r="L3690" s="5"/>
      <c r="M3690" s="5"/>
      <c r="N3690" s="5"/>
      <c r="O3690" s="0" t="s">
        <v>19152</v>
      </c>
      <c r="P3690" s="0" t="s">
        <v>19153</v>
      </c>
      <c r="Q3690" s="0" t="s">
        <v>51</v>
      </c>
      <c r="R3690" s="0" t="s">
        <v>52</v>
      </c>
      <c r="S3690" s="0" t="n">
        <v>3</v>
      </c>
      <c r="T3690" s="0" t="n">
        <v>2042</v>
      </c>
      <c r="U3690" s="0" t="n">
        <v>2042</v>
      </c>
      <c r="V3690" s="0" t="n">
        <v>2790</v>
      </c>
      <c r="X3690" s="0" t="n">
        <v>208</v>
      </c>
      <c r="Y3690" s="0" t="s">
        <v>53</v>
      </c>
      <c r="Z3690" s="0" t="n">
        <v>2042</v>
      </c>
      <c r="AA3690" s="0" t="s">
        <v>54</v>
      </c>
      <c r="AB3690" s="0" t="s">
        <v>54</v>
      </c>
      <c r="AC3690" s="0" t="n">
        <v>7.5</v>
      </c>
      <c r="AD3690" s="0" t="s">
        <v>19154</v>
      </c>
      <c r="AE3690" s="0" t="s">
        <v>19155</v>
      </c>
      <c r="AF3690" s="0" t="s">
        <v>56</v>
      </c>
      <c r="AG3690" s="0" t="s">
        <v>56</v>
      </c>
      <c r="AI3690" s="0" t="n">
        <v>7.5</v>
      </c>
      <c r="AJ3690" s="0" t="n">
        <v>2017</v>
      </c>
      <c r="AK3690" s="0" t="s">
        <v>56</v>
      </c>
      <c r="AL3690" s="0" t="s">
        <v>56</v>
      </c>
      <c r="AM3690" s="0" t="n">
        <v>3.959</v>
      </c>
      <c r="AN3690" s="0" t="n">
        <v>4.424</v>
      </c>
      <c r="AO3690" s="0" t="s">
        <v>831</v>
      </c>
      <c r="AP3690" s="0" t="s">
        <v>58</v>
      </c>
      <c r="AQ3690" s="0" t="s">
        <v>53</v>
      </c>
      <c r="AR3690" s="0" t="n">
        <v>112</v>
      </c>
      <c r="AS3690" s="0" t="n">
        <v>119</v>
      </c>
      <c r="AT3690" s="0" t="s">
        <v>19156</v>
      </c>
      <c r="AV3690" s="0" t="s">
        <v>836</v>
      </c>
      <c r="AW3690" s="0" t="s">
        <v>19157</v>
      </c>
    </row>
    <row r="3691" customFormat="false" ht="15" hidden="false" customHeight="false" outlineLevel="0" collapsed="false">
      <c r="A3691" s="0" t="s">
        <v>19158</v>
      </c>
      <c r="B3691" s="0" t="s">
        <v>7898</v>
      </c>
      <c r="C3691" s="0" t="s">
        <v>19159</v>
      </c>
      <c r="E3691" s="1" t="s">
        <v>19159</v>
      </c>
      <c r="G3691" s="5" t="s">
        <v>19159</v>
      </c>
      <c r="H3691" s="5"/>
      <c r="I3691" s="5"/>
      <c r="J3691" s="5"/>
      <c r="K3691" s="5"/>
      <c r="L3691" s="5"/>
      <c r="M3691" s="5"/>
      <c r="N3691" s="5"/>
      <c r="O3691" s="0" t="s">
        <v>19159</v>
      </c>
      <c r="P3691" s="0" t="s">
        <v>19160</v>
      </c>
      <c r="Q3691" s="0" t="s">
        <v>51</v>
      </c>
      <c r="R3691" s="0" t="s">
        <v>52</v>
      </c>
      <c r="S3691" s="0" t="n">
        <v>30</v>
      </c>
      <c r="T3691" s="0" t="n">
        <v>2020</v>
      </c>
      <c r="U3691" s="0" t="n">
        <v>2020</v>
      </c>
      <c r="V3691" s="0" t="n">
        <v>116</v>
      </c>
      <c r="X3691" s="0" t="n">
        <v>526</v>
      </c>
      <c r="Y3691" s="0" t="s">
        <v>53</v>
      </c>
      <c r="Z3691" s="0" t="n">
        <v>111</v>
      </c>
      <c r="AA3691" s="0" t="s">
        <v>54</v>
      </c>
      <c r="AB3691" s="0" t="s">
        <v>54</v>
      </c>
      <c r="AC3691" s="0" t="n">
        <v>17.5</v>
      </c>
      <c r="AD3691" s="0" t="s">
        <v>16199</v>
      </c>
      <c r="AE3691" s="0" t="s">
        <v>19161</v>
      </c>
      <c r="AF3691" s="0" t="s">
        <v>56</v>
      </c>
      <c r="AG3691" s="0" t="s">
        <v>56</v>
      </c>
      <c r="AI3691" s="0" t="n">
        <v>17.5</v>
      </c>
      <c r="AJ3691" s="0" t="n">
        <v>2017</v>
      </c>
      <c r="AK3691" s="0" t="s">
        <v>56</v>
      </c>
      <c r="AL3691" s="0" t="s">
        <v>56</v>
      </c>
      <c r="AM3691" s="0" t="n">
        <v>46.263</v>
      </c>
      <c r="AN3691" s="0" t="n">
        <v>51.692</v>
      </c>
      <c r="AO3691" s="0" t="s">
        <v>831</v>
      </c>
      <c r="AP3691" s="0" t="s">
        <v>58</v>
      </c>
      <c r="AQ3691" s="0" t="s">
        <v>53</v>
      </c>
      <c r="AR3691" s="0" t="n">
        <v>152</v>
      </c>
      <c r="AS3691" s="0" t="n">
        <v>160</v>
      </c>
      <c r="AV3691" s="0" t="s">
        <v>836</v>
      </c>
      <c r="AW3691" s="0" t="s">
        <v>19162</v>
      </c>
    </row>
    <row r="3692" customFormat="false" ht="15" hidden="false" customHeight="false" outlineLevel="0" collapsed="false">
      <c r="A3692" s="0" t="s">
        <v>19163</v>
      </c>
      <c r="B3692" s="0" t="s">
        <v>7898</v>
      </c>
      <c r="C3692" s="0" t="s">
        <v>19164</v>
      </c>
      <c r="E3692" s="1" t="s">
        <v>19164</v>
      </c>
      <c r="G3692" s="5" t="s">
        <v>19164</v>
      </c>
      <c r="H3692" s="5" t="s">
        <v>19165</v>
      </c>
      <c r="I3692" s="5"/>
      <c r="J3692" s="5"/>
      <c r="K3692" s="5"/>
      <c r="L3692" s="5"/>
      <c r="M3692" s="5"/>
      <c r="N3692" s="5"/>
      <c r="O3692" s="0" t="s">
        <v>19164</v>
      </c>
      <c r="P3692" s="0" t="s">
        <v>19166</v>
      </c>
      <c r="Q3692" s="0" t="s">
        <v>51</v>
      </c>
      <c r="R3692" s="0" t="s">
        <v>52</v>
      </c>
      <c r="S3692" s="0" t="n">
        <v>311</v>
      </c>
      <c r="T3692" s="0" t="n">
        <v>6201</v>
      </c>
      <c r="U3692" s="0" t="n">
        <v>6201</v>
      </c>
      <c r="V3692" s="0" t="n">
        <v>6201</v>
      </c>
      <c r="X3692" s="0" t="n">
        <v>5</v>
      </c>
      <c r="Y3692" s="0" t="s">
        <v>53</v>
      </c>
      <c r="Z3692" s="0" t="n">
        <v>6201</v>
      </c>
      <c r="AA3692" s="0" t="s">
        <v>54</v>
      </c>
      <c r="AB3692" s="0" t="s">
        <v>54</v>
      </c>
      <c r="AC3692" s="0" t="n">
        <v>702</v>
      </c>
      <c r="AD3692" s="0" t="s">
        <v>16135</v>
      </c>
      <c r="AG3692" s="6" t="n">
        <v>42735</v>
      </c>
      <c r="AH3692" s="0" t="n">
        <v>-21</v>
      </c>
      <c r="AI3692" s="0" t="n">
        <v>-22</v>
      </c>
      <c r="AJ3692" s="6" t="n">
        <v>42735</v>
      </c>
      <c r="AK3692" s="0" t="n">
        <v>702</v>
      </c>
      <c r="AL3692" s="6" t="n">
        <v>42735</v>
      </c>
      <c r="AM3692" s="0" t="n">
        <v>424</v>
      </c>
      <c r="AN3692" s="0" t="n">
        <v>447</v>
      </c>
      <c r="AO3692" s="0" t="n">
        <v>548</v>
      </c>
      <c r="AP3692" s="0" t="n">
        <v>612</v>
      </c>
      <c r="AQ3692" s="0" t="s">
        <v>831</v>
      </c>
      <c r="AR3692" s="0" t="s">
        <v>58</v>
      </c>
      <c r="AS3692" s="0" t="s">
        <v>53</v>
      </c>
      <c r="AT3692" s="0" t="n">
        <v>4</v>
      </c>
      <c r="AU3692" s="0" t="n">
        <v>3</v>
      </c>
      <c r="AX3692" s="0" t="s">
        <v>836</v>
      </c>
    </row>
    <row r="3693" customFormat="false" ht="15" hidden="false" customHeight="false" outlineLevel="0" collapsed="false">
      <c r="A3693" s="0" t="s">
        <v>19167</v>
      </c>
      <c r="B3693" s="0" t="s">
        <v>7898</v>
      </c>
      <c r="C3693" s="0" t="s">
        <v>19168</v>
      </c>
      <c r="E3693" s="1" t="s">
        <v>19168</v>
      </c>
      <c r="G3693" s="5" t="s">
        <v>19168</v>
      </c>
      <c r="H3693" s="5"/>
      <c r="I3693" s="5"/>
      <c r="J3693" s="5"/>
      <c r="K3693" s="5"/>
      <c r="L3693" s="5"/>
      <c r="M3693" s="5"/>
      <c r="N3693" s="5"/>
      <c r="O3693" s="0" t="s">
        <v>19168</v>
      </c>
      <c r="P3693" s="0" t="s">
        <v>19169</v>
      </c>
      <c r="Q3693" s="0" t="s">
        <v>51</v>
      </c>
      <c r="R3693" s="0" t="s">
        <v>52</v>
      </c>
      <c r="S3693" s="0" t="n">
        <v>5.677</v>
      </c>
      <c r="T3693" s="0" t="n">
        <v>1920</v>
      </c>
      <c r="U3693" s="0" t="n">
        <v>1920</v>
      </c>
      <c r="V3693" s="0" t="n">
        <v>1621</v>
      </c>
      <c r="W3693" s="0" t="s">
        <v>19170</v>
      </c>
      <c r="X3693" s="0" t="n">
        <v>461</v>
      </c>
      <c r="Y3693" s="0" t="s">
        <v>53</v>
      </c>
      <c r="Z3693" s="0" t="n">
        <v>1920</v>
      </c>
      <c r="AA3693" s="0" t="s">
        <v>54</v>
      </c>
      <c r="AB3693" s="0" t="s">
        <v>54</v>
      </c>
      <c r="AC3693" s="0" t="n">
        <v>16</v>
      </c>
      <c r="AD3693" s="0" t="s">
        <v>19171</v>
      </c>
      <c r="AG3693" s="6" t="n">
        <v>42735</v>
      </c>
      <c r="AH3693" s="0" t="n">
        <v>373</v>
      </c>
      <c r="AI3693" s="0" t="n">
        <v>393</v>
      </c>
      <c r="AJ3693" s="6" t="n">
        <v>42735</v>
      </c>
      <c r="AK3693" s="0" t="n">
        <v>16</v>
      </c>
      <c r="AL3693" s="6" t="n">
        <v>42735</v>
      </c>
      <c r="AM3693" s="0" t="n">
        <v>7.344</v>
      </c>
      <c r="AN3693" s="0" t="n">
        <v>7.741</v>
      </c>
      <c r="AO3693" s="0" t="n">
        <v>6.68</v>
      </c>
      <c r="AP3693" s="0" t="n">
        <v>7.464</v>
      </c>
      <c r="AQ3693" s="0" t="s">
        <v>831</v>
      </c>
      <c r="AR3693" s="0" t="s">
        <v>58</v>
      </c>
      <c r="AS3693" s="0" t="s">
        <v>53</v>
      </c>
      <c r="AT3693" s="0" t="n">
        <v>186</v>
      </c>
      <c r="AU3693" s="0" t="n">
        <v>193</v>
      </c>
      <c r="AV3693" s="0" t="s">
        <v>19171</v>
      </c>
      <c r="AW3693" s="0" t="s">
        <v>836</v>
      </c>
      <c r="AX3693" s="0" t="s">
        <v>836</v>
      </c>
      <c r="AY3693" s="0" t="s">
        <v>19172</v>
      </c>
    </row>
    <row r="3694" customFormat="false" ht="15" hidden="false" customHeight="false" outlineLevel="0" collapsed="false">
      <c r="A3694" s="0" t="s">
        <v>19173</v>
      </c>
      <c r="B3694" s="0" t="s">
        <v>7898</v>
      </c>
      <c r="C3694" s="0" t="s">
        <v>19174</v>
      </c>
      <c r="E3694" s="1" t="s">
        <v>19174</v>
      </c>
      <c r="G3694" s="5" t="s">
        <v>19174</v>
      </c>
      <c r="H3694" s="5"/>
      <c r="I3694" s="5"/>
      <c r="J3694" s="5"/>
      <c r="K3694" s="5"/>
      <c r="L3694" s="5"/>
      <c r="M3694" s="5"/>
      <c r="N3694" s="5"/>
      <c r="O3694" s="0" t="s">
        <v>19174</v>
      </c>
      <c r="P3694" s="0" t="s">
        <v>19175</v>
      </c>
      <c r="Q3694" s="0" t="s">
        <v>51</v>
      </c>
      <c r="R3694" s="0" t="s">
        <v>52</v>
      </c>
      <c r="S3694" s="0" t="n">
        <v>3.75</v>
      </c>
      <c r="T3694" s="0" t="n">
        <v>3109</v>
      </c>
      <c r="U3694" s="0" t="n">
        <v>3109</v>
      </c>
      <c r="V3694" s="0" t="n">
        <v>1392</v>
      </c>
      <c r="X3694" s="0" t="n">
        <v>725</v>
      </c>
      <c r="Y3694" s="0" t="s">
        <v>53</v>
      </c>
      <c r="Z3694" s="0" t="n">
        <v>3109</v>
      </c>
      <c r="AA3694" s="0" t="s">
        <v>54</v>
      </c>
      <c r="AB3694" s="0" t="s">
        <v>54</v>
      </c>
      <c r="AC3694" s="0" t="n">
        <v>21.3</v>
      </c>
      <c r="AD3694" s="0" t="s">
        <v>19176</v>
      </c>
      <c r="AG3694" s="6" t="n">
        <v>42735</v>
      </c>
      <c r="AH3694" s="0" t="n">
        <v>366</v>
      </c>
      <c r="AI3694" s="0" t="n">
        <v>386</v>
      </c>
      <c r="AJ3694" s="6" t="n">
        <v>42735</v>
      </c>
      <c r="AK3694" s="0" t="n">
        <v>21.3</v>
      </c>
      <c r="AL3694" s="6" t="n">
        <v>42735</v>
      </c>
      <c r="AM3694" s="0" t="n">
        <v>2.831</v>
      </c>
      <c r="AN3694" s="0" t="n">
        <v>2.984</v>
      </c>
      <c r="AO3694" s="0" t="n">
        <v>6.268</v>
      </c>
      <c r="AP3694" s="0" t="n">
        <v>7.003</v>
      </c>
      <c r="AQ3694" s="0" t="s">
        <v>831</v>
      </c>
      <c r="AR3694" s="0" t="s">
        <v>58</v>
      </c>
      <c r="AS3694" s="0" t="s">
        <v>53</v>
      </c>
      <c r="AT3694" s="0" t="n">
        <v>363</v>
      </c>
      <c r="AU3694" s="0" t="n">
        <v>366</v>
      </c>
      <c r="AX3694" s="0" t="s">
        <v>836</v>
      </c>
    </row>
    <row r="3695" customFormat="false" ht="15" hidden="false" customHeight="false" outlineLevel="0" collapsed="false">
      <c r="A3695" s="0" t="s">
        <v>19177</v>
      </c>
      <c r="B3695" s="0" t="s">
        <v>7898</v>
      </c>
      <c r="C3695" s="0" t="s">
        <v>19178</v>
      </c>
      <c r="E3695" s="1" t="s">
        <v>19178</v>
      </c>
      <c r="G3695" s="5" t="s">
        <v>19178</v>
      </c>
      <c r="H3695" s="5"/>
      <c r="I3695" s="5"/>
      <c r="J3695" s="5"/>
      <c r="K3695" s="5"/>
      <c r="L3695" s="5"/>
      <c r="M3695" s="5"/>
      <c r="N3695" s="5"/>
      <c r="O3695" s="0" t="s">
        <v>16876</v>
      </c>
      <c r="P3695" s="0" t="s">
        <v>16877</v>
      </c>
      <c r="Q3695" s="0" t="s">
        <v>51</v>
      </c>
      <c r="R3695" s="0" t="s">
        <v>52</v>
      </c>
      <c r="S3695" s="0" t="n">
        <v>350</v>
      </c>
      <c r="T3695" s="0" t="n">
        <v>5829</v>
      </c>
      <c r="U3695" s="0" t="n">
        <v>5829</v>
      </c>
      <c r="V3695" s="0" t="n">
        <v>4651</v>
      </c>
      <c r="X3695" s="0" t="n">
        <v>54</v>
      </c>
      <c r="Y3695" s="0" t="s">
        <v>67</v>
      </c>
      <c r="AA3695" s="0" t="s">
        <v>120</v>
      </c>
      <c r="AB3695" s="0" t="s">
        <v>56</v>
      </c>
      <c r="AD3695" s="0" t="s">
        <v>17105</v>
      </c>
      <c r="AE3695" s="0" t="s">
        <v>19179</v>
      </c>
      <c r="AF3695" s="0" t="s">
        <v>56</v>
      </c>
      <c r="AG3695" s="0" t="s">
        <v>56</v>
      </c>
      <c r="AI3695" s="0" t="n">
        <v>3.5</v>
      </c>
      <c r="AJ3695" s="0" t="n">
        <v>2016</v>
      </c>
      <c r="AK3695" s="0" t="s">
        <v>56</v>
      </c>
      <c r="AL3695" s="0" t="s">
        <v>56</v>
      </c>
      <c r="AM3695" s="0" t="n">
        <v>1.271</v>
      </c>
      <c r="AN3695" s="0" t="n">
        <v>1.352</v>
      </c>
      <c r="AO3695" s="0" t="s">
        <v>189</v>
      </c>
      <c r="AP3695" s="0" t="s">
        <v>189</v>
      </c>
      <c r="AQ3695" s="0" t="s">
        <v>67</v>
      </c>
      <c r="AR3695" s="0" t="n">
        <v>244</v>
      </c>
      <c r="AS3695" s="0" t="n">
        <v>34</v>
      </c>
      <c r="AV3695" s="0" t="s">
        <v>836</v>
      </c>
      <c r="AW3695" s="0" t="s">
        <v>19180</v>
      </c>
    </row>
    <row r="3696" customFormat="false" ht="15" hidden="false" customHeight="false" outlineLevel="0" collapsed="false">
      <c r="A3696" s="0" t="s">
        <v>19181</v>
      </c>
      <c r="B3696" s="0" t="s">
        <v>7898</v>
      </c>
      <c r="C3696" s="0" t="s">
        <v>19182</v>
      </c>
      <c r="E3696" s="1" t="s">
        <v>19182</v>
      </c>
      <c r="G3696" s="5" t="s">
        <v>19182</v>
      </c>
      <c r="H3696" s="5"/>
      <c r="I3696" s="5"/>
      <c r="J3696" s="5"/>
      <c r="K3696" s="5"/>
      <c r="L3696" s="5"/>
      <c r="M3696" s="5"/>
      <c r="N3696" s="5"/>
      <c r="O3696" s="0" t="s">
        <v>19182</v>
      </c>
      <c r="P3696" s="0" t="s">
        <v>19183</v>
      </c>
      <c r="Q3696" s="0" t="s">
        <v>51</v>
      </c>
      <c r="R3696" s="0" t="s">
        <v>52</v>
      </c>
      <c r="S3696" s="0" t="n">
        <v>3.771</v>
      </c>
      <c r="T3696" s="0" t="n">
        <v>2813</v>
      </c>
      <c r="U3696" s="0" t="n">
        <v>2813</v>
      </c>
      <c r="V3696" s="0" t="n">
        <v>2814</v>
      </c>
      <c r="X3696" s="0" t="n">
        <v>556</v>
      </c>
      <c r="Y3696" s="0" t="s">
        <v>53</v>
      </c>
      <c r="Z3696" s="0" t="n">
        <v>2813</v>
      </c>
      <c r="AA3696" s="0" t="s">
        <v>54</v>
      </c>
      <c r="AB3696" s="0" t="s">
        <v>54</v>
      </c>
      <c r="AC3696" s="0" t="n">
        <v>16</v>
      </c>
      <c r="AD3696" s="0" t="s">
        <v>19184</v>
      </c>
      <c r="AG3696" s="6" t="n">
        <v>42735</v>
      </c>
      <c r="AH3696" s="0" t="n">
        <v>247</v>
      </c>
      <c r="AI3696" s="0" t="n">
        <v>260</v>
      </c>
      <c r="AJ3696" s="6" t="n">
        <v>42735</v>
      </c>
      <c r="AK3696" s="0" t="n">
        <v>16</v>
      </c>
      <c r="AL3696" s="6" t="n">
        <v>42735</v>
      </c>
      <c r="AM3696" s="0" t="n">
        <v>6.142</v>
      </c>
      <c r="AN3696" s="0" t="n">
        <v>6.474</v>
      </c>
      <c r="AO3696" s="0" t="n">
        <v>8.795</v>
      </c>
      <c r="AP3696" s="0" t="n">
        <v>9.827</v>
      </c>
      <c r="AQ3696" s="0" t="s">
        <v>831</v>
      </c>
      <c r="AR3696" s="0" t="s">
        <v>58</v>
      </c>
      <c r="AS3696" s="0" t="s">
        <v>53</v>
      </c>
      <c r="AT3696" s="0" t="n">
        <v>251</v>
      </c>
      <c r="AU3696" s="0" t="n">
        <v>254</v>
      </c>
      <c r="AV3696" s="0" t="s">
        <v>1071</v>
      </c>
      <c r="AX3696" s="0" t="s">
        <v>836</v>
      </c>
    </row>
    <row r="3697" customFormat="false" ht="15" hidden="false" customHeight="false" outlineLevel="0" collapsed="false">
      <c r="A3697" s="0" t="s">
        <v>19185</v>
      </c>
      <c r="B3697" s="0" t="s">
        <v>7898</v>
      </c>
      <c r="C3697" s="0" t="s">
        <v>19186</v>
      </c>
      <c r="E3697" s="1" t="s">
        <v>19186</v>
      </c>
      <c r="G3697" s="5" t="s">
        <v>19186</v>
      </c>
      <c r="H3697" s="5"/>
      <c r="I3697" s="5"/>
      <c r="J3697" s="5"/>
      <c r="K3697" s="5"/>
      <c r="L3697" s="5"/>
      <c r="M3697" s="5"/>
      <c r="N3697" s="5"/>
      <c r="O3697" s="0" t="s">
        <v>19186</v>
      </c>
      <c r="P3697" s="0" t="s">
        <v>19187</v>
      </c>
      <c r="Q3697" s="0" t="s">
        <v>51</v>
      </c>
      <c r="R3697" s="0" t="s">
        <v>52</v>
      </c>
      <c r="S3697" s="0" t="n">
        <v>84.73</v>
      </c>
      <c r="T3697" s="0" t="n">
        <v>1920</v>
      </c>
      <c r="U3697" s="0" t="n">
        <v>1920</v>
      </c>
      <c r="V3697" s="0" t="n">
        <v>2016</v>
      </c>
      <c r="X3697" s="0" t="n">
        <v>959</v>
      </c>
      <c r="Y3697" s="0" t="s">
        <v>53</v>
      </c>
      <c r="Z3697" s="0" t="n">
        <v>1920</v>
      </c>
      <c r="AA3697" s="0" t="s">
        <v>54</v>
      </c>
      <c r="AB3697" s="0" t="s">
        <v>54</v>
      </c>
      <c r="AC3697" s="0" t="n">
        <v>14.8</v>
      </c>
      <c r="AD3697" s="0" t="s">
        <v>15558</v>
      </c>
      <c r="AG3697" s="6" t="n">
        <v>42735</v>
      </c>
      <c r="AH3697" s="0" t="n">
        <v>1.475</v>
      </c>
      <c r="AI3697" s="0" t="n">
        <v>1.555</v>
      </c>
      <c r="AJ3697" s="6" t="n">
        <v>42735</v>
      </c>
      <c r="AK3697" s="0" t="n">
        <v>14.8</v>
      </c>
      <c r="AL3697" s="6" t="n">
        <v>42735</v>
      </c>
      <c r="AM3697" s="0" t="n">
        <v>49.002</v>
      </c>
      <c r="AN3697" s="0" t="n">
        <v>51.653</v>
      </c>
      <c r="AO3697" s="0" t="n">
        <v>37.062</v>
      </c>
      <c r="AP3697" s="0" t="n">
        <v>41.412</v>
      </c>
      <c r="AQ3697" s="0" t="s">
        <v>831</v>
      </c>
      <c r="AR3697" s="0" t="s">
        <v>58</v>
      </c>
      <c r="AS3697" s="0" t="s">
        <v>53</v>
      </c>
      <c r="AT3697" s="0" t="n">
        <v>164</v>
      </c>
      <c r="AU3697" s="0" t="n">
        <v>170</v>
      </c>
      <c r="AX3697" s="0" t="s">
        <v>836</v>
      </c>
    </row>
    <row r="3698" customFormat="false" ht="15" hidden="false" customHeight="false" outlineLevel="0" collapsed="false">
      <c r="A3698" s="0" t="s">
        <v>19188</v>
      </c>
      <c r="B3698" s="0" t="s">
        <v>7898</v>
      </c>
      <c r="C3698" s="0" t="s">
        <v>19189</v>
      </c>
      <c r="E3698" s="1" t="s">
        <v>19189</v>
      </c>
      <c r="G3698" s="5" t="s">
        <v>19189</v>
      </c>
      <c r="H3698" s="5"/>
      <c r="I3698" s="5"/>
      <c r="J3698" s="5"/>
      <c r="K3698" s="5"/>
      <c r="L3698" s="5"/>
      <c r="M3698" s="5"/>
      <c r="N3698" s="5"/>
      <c r="O3698" s="0" t="s">
        <v>19189</v>
      </c>
      <c r="P3698" s="0" t="s">
        <v>19190</v>
      </c>
      <c r="Q3698" s="0" t="s">
        <v>51</v>
      </c>
      <c r="R3698" s="0" t="s">
        <v>52</v>
      </c>
      <c r="S3698" s="0" t="n">
        <v>570</v>
      </c>
      <c r="T3698" s="0" t="n">
        <v>2611</v>
      </c>
      <c r="U3698" s="0" t="n">
        <v>2611</v>
      </c>
      <c r="V3698" s="0" t="n">
        <v>2611</v>
      </c>
      <c r="X3698" s="0" t="n">
        <v>66</v>
      </c>
      <c r="Y3698" s="0" t="s">
        <v>53</v>
      </c>
      <c r="Z3698" s="0" t="n">
        <v>2611</v>
      </c>
      <c r="AA3698" s="0" t="s">
        <v>54</v>
      </c>
      <c r="AB3698" s="0" t="s">
        <v>54</v>
      </c>
      <c r="AC3698" s="0" t="n">
        <v>2.785</v>
      </c>
      <c r="AD3698" s="0" t="s">
        <v>19191</v>
      </c>
      <c r="AG3698" s="6" t="n">
        <v>42490</v>
      </c>
      <c r="AH3698" s="0" t="n">
        <v>2</v>
      </c>
      <c r="AI3698" s="0" t="n">
        <v>2</v>
      </c>
      <c r="AJ3698" s="6" t="n">
        <v>42490</v>
      </c>
      <c r="AK3698" s="0" t="n">
        <v>2.785</v>
      </c>
      <c r="AL3698" s="6" t="n">
        <v>42490</v>
      </c>
      <c r="AM3698" s="0" t="n">
        <v>307</v>
      </c>
      <c r="AN3698" s="0" t="n">
        <v>350</v>
      </c>
      <c r="AO3698" s="0" t="n">
        <v>383</v>
      </c>
      <c r="AP3698" s="0" t="n">
        <v>428</v>
      </c>
      <c r="AQ3698" s="0" t="s">
        <v>674</v>
      </c>
      <c r="AR3698" s="0" t="s">
        <v>58</v>
      </c>
      <c r="AS3698" s="0" t="s">
        <v>53</v>
      </c>
      <c r="AT3698" s="0" t="n">
        <v>27</v>
      </c>
      <c r="AU3698" s="0" t="n">
        <v>27</v>
      </c>
      <c r="AV3698" s="0" t="s">
        <v>19191</v>
      </c>
      <c r="AW3698" s="0" t="s">
        <v>19191</v>
      </c>
      <c r="AX3698" s="0" t="s">
        <v>836</v>
      </c>
      <c r="AY3698" s="0" t="s">
        <v>19192</v>
      </c>
    </row>
    <row r="3699" customFormat="false" ht="15" hidden="false" customHeight="false" outlineLevel="0" collapsed="false">
      <c r="A3699" s="0" t="s">
        <v>19193</v>
      </c>
      <c r="B3699" s="0" t="s">
        <v>7898</v>
      </c>
      <c r="C3699" s="0" t="s">
        <v>19194</v>
      </c>
      <c r="E3699" s="1" t="s">
        <v>19194</v>
      </c>
      <c r="G3699" s="5" t="s">
        <v>19194</v>
      </c>
      <c r="H3699" s="5"/>
      <c r="I3699" s="5"/>
      <c r="J3699" s="5"/>
      <c r="K3699" s="5"/>
      <c r="L3699" s="5"/>
      <c r="M3699" s="5"/>
      <c r="N3699" s="5"/>
      <c r="O3699" s="0" t="s">
        <v>19194</v>
      </c>
      <c r="P3699" s="0" t="s">
        <v>19195</v>
      </c>
      <c r="Q3699" s="0" t="s">
        <v>51</v>
      </c>
      <c r="R3699" s="0" t="s">
        <v>52</v>
      </c>
      <c r="S3699" s="0" t="n">
        <v>3</v>
      </c>
      <c r="T3699" s="0" t="n">
        <v>2120</v>
      </c>
      <c r="U3699" s="0" t="n">
        <v>2120</v>
      </c>
      <c r="V3699" s="0" t="n">
        <v>2120</v>
      </c>
      <c r="X3699" s="0" t="n">
        <v>293</v>
      </c>
      <c r="Y3699" s="0" t="s">
        <v>53</v>
      </c>
      <c r="Z3699" s="0" t="n">
        <v>2120</v>
      </c>
      <c r="AA3699" s="0" t="s">
        <v>54</v>
      </c>
      <c r="AB3699" s="0" t="s">
        <v>54</v>
      </c>
      <c r="AC3699" s="0" t="n">
        <v>7.5</v>
      </c>
      <c r="AD3699" s="0" t="s">
        <v>15819</v>
      </c>
      <c r="AE3699" s="0" t="s">
        <v>19196</v>
      </c>
      <c r="AF3699" s="0" t="s">
        <v>56</v>
      </c>
      <c r="AG3699" s="0" t="s">
        <v>56</v>
      </c>
      <c r="AI3699" s="0" t="n">
        <v>7.5</v>
      </c>
      <c r="AJ3699" s="0" t="n">
        <v>2017</v>
      </c>
      <c r="AK3699" s="0" t="s">
        <v>56</v>
      </c>
      <c r="AL3699" s="0" t="s">
        <v>56</v>
      </c>
      <c r="AM3699" s="0" t="n">
        <v>27.55</v>
      </c>
      <c r="AN3699" s="0" t="n">
        <v>30.783</v>
      </c>
      <c r="AO3699" s="0" t="s">
        <v>831</v>
      </c>
      <c r="AP3699" s="0" t="s">
        <v>58</v>
      </c>
      <c r="AQ3699" s="0" t="s">
        <v>53</v>
      </c>
      <c r="AR3699" s="0" t="n">
        <v>160</v>
      </c>
      <c r="AS3699" s="0" t="n">
        <v>161</v>
      </c>
      <c r="AT3699" s="0" t="s">
        <v>836</v>
      </c>
      <c r="AV3699" s="0" t="s">
        <v>836</v>
      </c>
    </row>
    <row r="3700" customFormat="false" ht="15" hidden="false" customHeight="false" outlineLevel="0" collapsed="false">
      <c r="A3700" s="0" t="s">
        <v>19197</v>
      </c>
      <c r="B3700" s="0" t="s">
        <v>7898</v>
      </c>
      <c r="C3700" s="0" t="s">
        <v>19198</v>
      </c>
      <c r="E3700" s="1" t="s">
        <v>19198</v>
      </c>
      <c r="G3700" s="5" t="s">
        <v>19198</v>
      </c>
      <c r="H3700" s="5"/>
      <c r="I3700" s="5" t="s">
        <v>19199</v>
      </c>
      <c r="J3700" s="5"/>
      <c r="K3700" s="5"/>
      <c r="L3700" s="5"/>
      <c r="M3700" s="5"/>
      <c r="N3700" s="5"/>
      <c r="Q3700" s="0" t="s">
        <v>51</v>
      </c>
      <c r="R3700" s="0" t="s">
        <v>52</v>
      </c>
      <c r="S3700" s="0" t="n">
        <v>1</v>
      </c>
      <c r="T3700" s="0" t="n">
        <v>2630</v>
      </c>
      <c r="U3700" s="0" t="n">
        <v>2630</v>
      </c>
      <c r="V3700" s="0" t="n">
        <v>6209</v>
      </c>
      <c r="X3700" s="0" t="n">
        <v>0</v>
      </c>
      <c r="Y3700" s="0" t="s">
        <v>53</v>
      </c>
      <c r="AD3700" s="0" t="s">
        <v>15876</v>
      </c>
      <c r="AG3700" s="6" t="n">
        <v>42735</v>
      </c>
      <c r="AH3700" s="0" t="n">
        <v>-43</v>
      </c>
      <c r="AI3700" s="0" t="n">
        <v>-46</v>
      </c>
      <c r="AJ3700" s="6" t="n">
        <v>42735</v>
      </c>
      <c r="AK3700" s="0" t="n">
        <v>73</v>
      </c>
      <c r="AL3700" s="6" t="n">
        <v>42735</v>
      </c>
      <c r="AM3700" s="0" t="n">
        <v>33</v>
      </c>
      <c r="AN3700" s="0" t="n">
        <v>35</v>
      </c>
      <c r="AO3700" s="0" t="n">
        <v>284</v>
      </c>
      <c r="AP3700" s="0" t="n">
        <v>317</v>
      </c>
      <c r="AQ3700" s="0" t="s">
        <v>674</v>
      </c>
      <c r="AR3700" s="0" t="s">
        <v>58</v>
      </c>
      <c r="AS3700" s="0" t="s">
        <v>53</v>
      </c>
      <c r="AT3700" s="0" t="n">
        <v>0</v>
      </c>
      <c r="AU3700" s="0" t="n">
        <v>0</v>
      </c>
      <c r="AX3700" s="0" t="s">
        <v>836</v>
      </c>
    </row>
    <row r="3701" customFormat="false" ht="15" hidden="false" customHeight="false" outlineLevel="0" collapsed="false">
      <c r="A3701" s="0" t="s">
        <v>19200</v>
      </c>
      <c r="B3701" s="0" t="s">
        <v>7898</v>
      </c>
      <c r="C3701" s="0" t="s">
        <v>19201</v>
      </c>
      <c r="E3701" s="1" t="s">
        <v>19201</v>
      </c>
      <c r="G3701" s="5" t="s">
        <v>19201</v>
      </c>
      <c r="H3701" s="5" t="s">
        <v>19202</v>
      </c>
      <c r="I3701" s="5" t="s">
        <v>19203</v>
      </c>
      <c r="J3701" s="5"/>
      <c r="K3701" s="5"/>
      <c r="L3701" s="5"/>
      <c r="M3701" s="5"/>
      <c r="N3701" s="5"/>
      <c r="O3701" s="0" t="s">
        <v>11164</v>
      </c>
      <c r="P3701" s="0" t="s">
        <v>11165</v>
      </c>
      <c r="Q3701" s="0" t="s">
        <v>51</v>
      </c>
      <c r="R3701" s="0" t="s">
        <v>52</v>
      </c>
      <c r="S3701" s="0" t="n">
        <v>26.487</v>
      </c>
      <c r="T3701" s="0" t="n">
        <v>1039</v>
      </c>
      <c r="U3701" s="0" t="n">
        <v>1039</v>
      </c>
      <c r="W3701" s="0" t="s">
        <v>19204</v>
      </c>
      <c r="X3701" s="0" t="n">
        <v>823</v>
      </c>
      <c r="Y3701" s="0" t="s">
        <v>227</v>
      </c>
      <c r="Z3701" s="0" t="n">
        <v>6500</v>
      </c>
      <c r="AA3701" s="0" t="s">
        <v>19205</v>
      </c>
      <c r="AB3701" s="0" t="s">
        <v>19206</v>
      </c>
      <c r="AD3701" s="0" t="s">
        <v>18060</v>
      </c>
      <c r="AG3701" s="6" t="n">
        <v>42735</v>
      </c>
      <c r="AH3701" s="0" t="n">
        <v>3.275</v>
      </c>
      <c r="AI3701" s="0" t="n">
        <v>3.452</v>
      </c>
      <c r="AJ3701" s="6" t="n">
        <v>42735</v>
      </c>
      <c r="AK3701" s="0" t="n">
        <v>41</v>
      </c>
      <c r="AL3701" s="6" t="n">
        <v>42735</v>
      </c>
      <c r="AM3701" s="0" t="n">
        <v>114.297</v>
      </c>
      <c r="AN3701" s="0" t="n">
        <v>120.48</v>
      </c>
      <c r="AO3701" s="0" t="n">
        <v>96.923</v>
      </c>
      <c r="AP3701" s="0" t="n">
        <v>108.296</v>
      </c>
      <c r="AQ3701" s="0" t="s">
        <v>674</v>
      </c>
      <c r="AR3701" s="0" t="s">
        <v>58</v>
      </c>
      <c r="AS3701" s="0" t="s">
        <v>227</v>
      </c>
      <c r="AT3701" s="0" t="n">
        <v>5041</v>
      </c>
      <c r="AU3701" s="0" t="n">
        <v>187</v>
      </c>
      <c r="AX3701" s="0" t="s">
        <v>836</v>
      </c>
    </row>
    <row r="3702" customFormat="false" ht="15" hidden="false" customHeight="false" outlineLevel="0" collapsed="false">
      <c r="A3702" s="0" t="s">
        <v>19207</v>
      </c>
      <c r="B3702" s="0" t="s">
        <v>7898</v>
      </c>
      <c r="C3702" s="0" t="s">
        <v>19208</v>
      </c>
      <c r="E3702" s="1" t="s">
        <v>19208</v>
      </c>
      <c r="G3702" s="5" t="s">
        <v>19208</v>
      </c>
      <c r="H3702" s="5"/>
      <c r="I3702" s="5"/>
      <c r="J3702" s="5"/>
      <c r="K3702" s="5"/>
      <c r="L3702" s="5"/>
      <c r="M3702" s="5"/>
      <c r="N3702" s="5"/>
      <c r="O3702" s="0" t="s">
        <v>19208</v>
      </c>
      <c r="P3702" s="0" t="s">
        <v>19209</v>
      </c>
      <c r="Q3702" s="0" t="s">
        <v>718</v>
      </c>
      <c r="R3702" s="0" t="s">
        <v>52</v>
      </c>
      <c r="S3702" s="0" t="n">
        <v>7.5</v>
      </c>
      <c r="T3702" s="0" t="n">
        <v>6611</v>
      </c>
      <c r="U3702" s="0" t="n">
        <v>6611</v>
      </c>
      <c r="V3702" s="0" t="n">
        <v>6420</v>
      </c>
      <c r="X3702" s="0" t="n">
        <v>179</v>
      </c>
      <c r="Y3702" s="0" t="s">
        <v>53</v>
      </c>
      <c r="Z3702" s="0" t="n">
        <v>6611</v>
      </c>
      <c r="AA3702" s="0" t="s">
        <v>54</v>
      </c>
      <c r="AB3702" s="0" t="s">
        <v>54</v>
      </c>
      <c r="AC3702" s="0" t="n">
        <v>7.5</v>
      </c>
      <c r="AD3702" s="0" t="s">
        <v>16024</v>
      </c>
      <c r="AE3702" s="0" t="s">
        <v>19210</v>
      </c>
      <c r="AF3702" s="0" t="s">
        <v>56</v>
      </c>
      <c r="AG3702" s="0" t="s">
        <v>56</v>
      </c>
      <c r="AI3702" s="0" t="n">
        <v>7.5</v>
      </c>
      <c r="AJ3702" s="0" t="n">
        <v>2017</v>
      </c>
      <c r="AK3702" s="0" t="s">
        <v>56</v>
      </c>
      <c r="AL3702" s="0" t="s">
        <v>56</v>
      </c>
      <c r="AM3702" s="0" t="n">
        <v>34.098</v>
      </c>
      <c r="AN3702" s="0" t="n">
        <v>38.099</v>
      </c>
      <c r="AO3702" s="0" t="s">
        <v>831</v>
      </c>
      <c r="AP3702" s="0" t="s">
        <v>58</v>
      </c>
      <c r="AQ3702" s="0" t="s">
        <v>53</v>
      </c>
      <c r="AR3702" s="0" t="n">
        <v>144</v>
      </c>
      <c r="AS3702" s="0" t="n">
        <v>143</v>
      </c>
      <c r="AV3702" s="0" t="s">
        <v>836</v>
      </c>
    </row>
    <row r="3703" customFormat="false" ht="15" hidden="false" customHeight="false" outlineLevel="0" collapsed="false">
      <c r="A3703" s="0" t="s">
        <v>19211</v>
      </c>
      <c r="B3703" s="0" t="s">
        <v>7898</v>
      </c>
      <c r="C3703" s="0" t="s">
        <v>19212</v>
      </c>
      <c r="E3703" s="1" t="s">
        <v>19212</v>
      </c>
      <c r="G3703" s="5" t="s">
        <v>19212</v>
      </c>
      <c r="H3703" s="5"/>
      <c r="I3703" s="5"/>
      <c r="J3703" s="5"/>
      <c r="K3703" s="5"/>
      <c r="L3703" s="5"/>
      <c r="M3703" s="5"/>
      <c r="N3703" s="5"/>
      <c r="O3703" s="0" t="s">
        <v>19212</v>
      </c>
      <c r="P3703" s="0" t="s">
        <v>19213</v>
      </c>
      <c r="Q3703" s="0" t="s">
        <v>51</v>
      </c>
      <c r="R3703" s="0" t="s">
        <v>52</v>
      </c>
      <c r="S3703" s="0" t="n">
        <v>350</v>
      </c>
      <c r="T3703" s="0" t="n">
        <v>5829</v>
      </c>
      <c r="U3703" s="0" t="n">
        <v>5829</v>
      </c>
      <c r="V3703" s="0" t="n">
        <v>6209</v>
      </c>
      <c r="X3703" s="0" t="n">
        <v>12</v>
      </c>
      <c r="Y3703" s="0" t="s">
        <v>53</v>
      </c>
      <c r="Z3703" s="0" t="n">
        <v>5829</v>
      </c>
      <c r="AA3703" s="0" t="s">
        <v>54</v>
      </c>
      <c r="AB3703" s="0" t="s">
        <v>54</v>
      </c>
      <c r="AC3703" s="0" t="n">
        <v>1.5</v>
      </c>
      <c r="AD3703" s="0" t="s">
        <v>19214</v>
      </c>
      <c r="AE3703" s="0" t="s">
        <v>19215</v>
      </c>
      <c r="AF3703" s="0" t="s">
        <v>56</v>
      </c>
      <c r="AG3703" s="0" t="s">
        <v>56</v>
      </c>
      <c r="AI3703" s="0" t="n">
        <v>1.5</v>
      </c>
      <c r="AJ3703" s="0" t="n">
        <v>2017</v>
      </c>
      <c r="AK3703" s="0" t="s">
        <v>56</v>
      </c>
      <c r="AL3703" s="0" t="s">
        <v>56</v>
      </c>
      <c r="AM3703" s="0" t="n">
        <v>1.02</v>
      </c>
      <c r="AN3703" s="0" t="n">
        <v>1.139</v>
      </c>
      <c r="AO3703" s="0" t="s">
        <v>674</v>
      </c>
      <c r="AP3703" s="0" t="s">
        <v>58</v>
      </c>
      <c r="AQ3703" s="0" t="s">
        <v>53</v>
      </c>
      <c r="AR3703" s="0" t="n">
        <v>13</v>
      </c>
      <c r="AS3703" s="0" t="n">
        <v>12</v>
      </c>
      <c r="AV3703" s="0" t="s">
        <v>836</v>
      </c>
    </row>
    <row r="3704" customFormat="false" ht="15" hidden="false" customHeight="false" outlineLevel="0" collapsed="false">
      <c r="A3704" s="0" t="s">
        <v>19216</v>
      </c>
      <c r="B3704" s="0" t="s">
        <v>7898</v>
      </c>
      <c r="C3704" s="0" t="s">
        <v>19217</v>
      </c>
      <c r="E3704" s="1" t="s">
        <v>19217</v>
      </c>
      <c r="G3704" s="5" t="s">
        <v>19217</v>
      </c>
      <c r="H3704" s="5"/>
      <c r="I3704" s="5"/>
      <c r="J3704" s="5"/>
      <c r="K3704" s="5"/>
      <c r="L3704" s="5"/>
      <c r="M3704" s="5"/>
      <c r="N3704" s="5"/>
      <c r="O3704" s="0" t="s">
        <v>19217</v>
      </c>
      <c r="P3704" s="0" t="s">
        <v>19218</v>
      </c>
      <c r="Q3704" s="0" t="s">
        <v>51</v>
      </c>
      <c r="R3704" s="0" t="s">
        <v>52</v>
      </c>
      <c r="S3704" s="0" t="n">
        <v>0</v>
      </c>
      <c r="T3704" s="0" t="n">
        <v>7211</v>
      </c>
      <c r="U3704" s="0" t="n">
        <v>7211</v>
      </c>
      <c r="V3704" s="0" t="n">
        <v>2120</v>
      </c>
      <c r="X3704" s="0" t="n">
        <v>3</v>
      </c>
      <c r="Y3704" s="0" t="s">
        <v>53</v>
      </c>
      <c r="Z3704" s="0" t="n">
        <v>7211</v>
      </c>
      <c r="AA3704" s="0" t="s">
        <v>54</v>
      </c>
      <c r="AB3704" s="0" t="s">
        <v>54</v>
      </c>
      <c r="AC3704" s="0" t="n">
        <v>52</v>
      </c>
      <c r="AD3704" s="0" t="s">
        <v>15957</v>
      </c>
      <c r="AG3704" s="6" t="n">
        <v>42735</v>
      </c>
      <c r="AH3704" s="0" t="n">
        <v>-79</v>
      </c>
      <c r="AI3704" s="0" t="n">
        <v>-83</v>
      </c>
      <c r="AJ3704" s="6" t="n">
        <v>42735</v>
      </c>
      <c r="AK3704" s="0" t="n">
        <v>52</v>
      </c>
      <c r="AL3704" s="6" t="n">
        <v>42735</v>
      </c>
      <c r="AM3704" s="0" t="n">
        <v>60</v>
      </c>
      <c r="AN3704" s="0" t="n">
        <v>63</v>
      </c>
      <c r="AO3704" s="0" t="n">
        <v>90</v>
      </c>
      <c r="AP3704" s="0" t="n">
        <v>101</v>
      </c>
      <c r="AQ3704" s="0" t="s">
        <v>674</v>
      </c>
      <c r="AR3704" s="0" t="s">
        <v>58</v>
      </c>
      <c r="AS3704" s="0" t="s">
        <v>53</v>
      </c>
      <c r="AT3704" s="0" t="n">
        <v>3</v>
      </c>
      <c r="AU3704" s="0" t="n">
        <v>2</v>
      </c>
      <c r="AX3704" s="0" t="s">
        <v>836</v>
      </c>
    </row>
    <row r="3705" customFormat="false" ht="15" hidden="false" customHeight="false" outlineLevel="0" collapsed="false">
      <c r="A3705" s="0" t="s">
        <v>19219</v>
      </c>
      <c r="B3705" s="0" t="s">
        <v>7898</v>
      </c>
      <c r="C3705" s="0" t="s">
        <v>19220</v>
      </c>
      <c r="E3705" s="1" t="s">
        <v>19220</v>
      </c>
      <c r="G3705" s="5" t="s">
        <v>19220</v>
      </c>
      <c r="H3705" s="5"/>
      <c r="I3705" s="5"/>
      <c r="J3705" s="5"/>
      <c r="K3705" s="5"/>
      <c r="L3705" s="5"/>
      <c r="M3705" s="5"/>
      <c r="N3705" s="5"/>
      <c r="O3705" s="0" t="s">
        <v>19220</v>
      </c>
      <c r="P3705" s="0" t="s">
        <v>19221</v>
      </c>
      <c r="Q3705" s="0" t="s">
        <v>51</v>
      </c>
      <c r="R3705" s="0" t="s">
        <v>52</v>
      </c>
      <c r="S3705" s="0" t="n">
        <v>8.292</v>
      </c>
      <c r="T3705" s="0" t="n">
        <v>1811</v>
      </c>
      <c r="U3705" s="0" t="n">
        <v>1811</v>
      </c>
      <c r="V3705" s="0" t="n">
        <v>5811</v>
      </c>
      <c r="X3705" s="0" t="n">
        <v>994</v>
      </c>
      <c r="Y3705" s="0" t="s">
        <v>77</v>
      </c>
      <c r="Z3705" s="0" t="n">
        <v>1811</v>
      </c>
      <c r="AA3705" s="0" t="s">
        <v>54</v>
      </c>
      <c r="AB3705" s="0" t="s">
        <v>54</v>
      </c>
      <c r="AC3705" s="0" t="n">
        <v>24</v>
      </c>
      <c r="AD3705" s="0" t="s">
        <v>15564</v>
      </c>
      <c r="AG3705" s="6" t="n">
        <v>42551</v>
      </c>
      <c r="AH3705" s="0" t="n">
        <v>159</v>
      </c>
      <c r="AI3705" s="0" t="n">
        <v>177</v>
      </c>
      <c r="AJ3705" s="6" t="n">
        <v>42551</v>
      </c>
      <c r="AK3705" s="0" t="n">
        <v>24</v>
      </c>
      <c r="AL3705" s="6" t="n">
        <v>42551</v>
      </c>
      <c r="AM3705" s="0" t="n">
        <v>13.946</v>
      </c>
      <c r="AN3705" s="0" t="n">
        <v>15.483</v>
      </c>
      <c r="AO3705" s="0" t="n">
        <v>4.672</v>
      </c>
      <c r="AP3705" s="0" t="n">
        <v>5.221</v>
      </c>
      <c r="AQ3705" s="0" t="s">
        <v>674</v>
      </c>
      <c r="AR3705" s="0" t="s">
        <v>58</v>
      </c>
      <c r="AS3705" s="0" t="s">
        <v>77</v>
      </c>
      <c r="AT3705" s="0" t="n">
        <v>674</v>
      </c>
      <c r="AU3705" s="0" t="n">
        <v>684</v>
      </c>
      <c r="AX3705" s="0" t="s">
        <v>836</v>
      </c>
    </row>
    <row r="3706" customFormat="false" ht="15" hidden="false" customHeight="false" outlineLevel="0" collapsed="false">
      <c r="A3706" s="0" t="s">
        <v>19222</v>
      </c>
      <c r="B3706" s="0" t="s">
        <v>7898</v>
      </c>
      <c r="C3706" s="0" t="s">
        <v>19223</v>
      </c>
      <c r="E3706" s="1" t="s">
        <v>19223</v>
      </c>
      <c r="G3706" s="5" t="s">
        <v>19223</v>
      </c>
      <c r="H3706" s="5" t="s">
        <v>19224</v>
      </c>
      <c r="I3706" s="5"/>
      <c r="J3706" s="5"/>
      <c r="K3706" s="5"/>
      <c r="L3706" s="5"/>
      <c r="M3706" s="5"/>
      <c r="N3706" s="5"/>
      <c r="O3706" s="0" t="s">
        <v>19223</v>
      </c>
      <c r="P3706" s="0" t="s">
        <v>19225</v>
      </c>
      <c r="Q3706" s="0" t="s">
        <v>51</v>
      </c>
      <c r="R3706" s="0" t="s">
        <v>52</v>
      </c>
      <c r="S3706" s="0" t="n">
        <v>1.111</v>
      </c>
      <c r="T3706" s="0" t="n">
        <v>5829</v>
      </c>
      <c r="U3706" s="0" t="n">
        <v>5829</v>
      </c>
      <c r="V3706" s="0" t="n">
        <v>6201</v>
      </c>
      <c r="X3706" s="0" t="n">
        <v>30</v>
      </c>
      <c r="Y3706" s="0" t="s">
        <v>77</v>
      </c>
      <c r="Z3706" s="0" t="n">
        <v>5829</v>
      </c>
      <c r="AA3706" s="0" t="s">
        <v>54</v>
      </c>
      <c r="AB3706" s="0" t="s">
        <v>54</v>
      </c>
      <c r="AC3706" s="0" t="n">
        <v>4.005</v>
      </c>
      <c r="AD3706" s="0" t="s">
        <v>1163</v>
      </c>
      <c r="AG3706" s="6" t="n">
        <v>42735</v>
      </c>
      <c r="AH3706" s="0" t="n">
        <v>-69</v>
      </c>
      <c r="AI3706" s="0" t="n">
        <v>-73</v>
      </c>
      <c r="AJ3706" s="6" t="n">
        <v>42735</v>
      </c>
      <c r="AK3706" s="0" t="n">
        <v>4.005</v>
      </c>
      <c r="AL3706" s="6" t="n">
        <v>42735</v>
      </c>
      <c r="AM3706" s="0" t="n">
        <v>2.615</v>
      </c>
      <c r="AN3706" s="0" t="n">
        <v>2.756</v>
      </c>
      <c r="AO3706" s="0" t="n">
        <v>1.066</v>
      </c>
      <c r="AP3706" s="0" t="n">
        <v>1.192</v>
      </c>
      <c r="AQ3706" s="0" t="s">
        <v>674</v>
      </c>
      <c r="AR3706" s="0" t="s">
        <v>58</v>
      </c>
      <c r="AS3706" s="0" t="s">
        <v>77</v>
      </c>
      <c r="AT3706" s="0" t="n">
        <v>19</v>
      </c>
      <c r="AU3706" s="0" t="n">
        <v>20</v>
      </c>
      <c r="AX3706" s="0" t="s">
        <v>836</v>
      </c>
    </row>
    <row r="3707" customFormat="false" ht="15" hidden="false" customHeight="false" outlineLevel="0" collapsed="false">
      <c r="A3707" s="0" t="s">
        <v>19226</v>
      </c>
      <c r="B3707" s="0" t="s">
        <v>7898</v>
      </c>
      <c r="C3707" s="0" t="s">
        <v>19227</v>
      </c>
      <c r="E3707" s="1" t="s">
        <v>19227</v>
      </c>
      <c r="G3707" s="5" t="s">
        <v>19227</v>
      </c>
      <c r="H3707" s="5"/>
      <c r="I3707" s="5"/>
      <c r="J3707" s="5"/>
      <c r="K3707" s="5"/>
      <c r="L3707" s="5"/>
      <c r="M3707" s="5"/>
      <c r="N3707" s="5"/>
      <c r="O3707" s="0" t="s">
        <v>19228</v>
      </c>
      <c r="P3707" s="0" t="s">
        <v>19229</v>
      </c>
      <c r="Q3707" s="0" t="s">
        <v>51</v>
      </c>
      <c r="R3707" s="0" t="s">
        <v>52</v>
      </c>
      <c r="S3707" s="0" t="n">
        <v>7.434</v>
      </c>
      <c r="T3707" s="0" t="n">
        <v>2932</v>
      </c>
      <c r="U3707" s="0" t="n">
        <v>2932</v>
      </c>
      <c r="V3707" s="0" t="n">
        <v>2815</v>
      </c>
      <c r="W3707" s="0" t="s">
        <v>19230</v>
      </c>
      <c r="X3707" s="0" t="n">
        <v>672</v>
      </c>
      <c r="Y3707" s="0" t="s">
        <v>67</v>
      </c>
      <c r="Z3707" s="0" t="s">
        <v>120</v>
      </c>
      <c r="AA3707" s="0" t="s">
        <v>120</v>
      </c>
      <c r="AB3707" s="0" t="s">
        <v>56</v>
      </c>
      <c r="AC3707" s="0" t="s">
        <v>120</v>
      </c>
      <c r="AD3707" s="0" t="s">
        <v>16734</v>
      </c>
      <c r="AG3707" s="6" t="n">
        <v>42735</v>
      </c>
      <c r="AH3707" s="0" t="n">
        <v>78</v>
      </c>
      <c r="AI3707" s="0" t="n">
        <v>82</v>
      </c>
      <c r="AJ3707" s="6" t="n">
        <v>42735</v>
      </c>
      <c r="AK3707" s="0" t="n">
        <v>53</v>
      </c>
      <c r="AL3707" s="6" t="n">
        <v>42735</v>
      </c>
      <c r="AM3707" s="0" t="n">
        <v>6.713</v>
      </c>
      <c r="AN3707" s="0" t="n">
        <v>7.076</v>
      </c>
      <c r="AO3707" s="0" t="n">
        <v>1.569</v>
      </c>
      <c r="AP3707" s="0" t="n">
        <v>1.687</v>
      </c>
      <c r="AQ3707" s="0" t="s">
        <v>189</v>
      </c>
      <c r="AR3707" s="0" t="s">
        <v>189</v>
      </c>
      <c r="AS3707" s="0" t="s">
        <v>67</v>
      </c>
      <c r="AT3707" s="0" t="n">
        <v>372</v>
      </c>
      <c r="AU3707" s="0" t="n">
        <v>224</v>
      </c>
      <c r="AV3707" s="0" t="s">
        <v>836</v>
      </c>
      <c r="AX3707" s="0" t="s">
        <v>836</v>
      </c>
    </row>
    <row r="3708" customFormat="false" ht="15" hidden="false" customHeight="false" outlineLevel="0" collapsed="false">
      <c r="A3708" s="0" t="s">
        <v>19231</v>
      </c>
      <c r="B3708" s="0" t="s">
        <v>7898</v>
      </c>
      <c r="C3708" s="0" t="s">
        <v>19232</v>
      </c>
      <c r="E3708" s="1" t="s">
        <v>19232</v>
      </c>
      <c r="G3708" s="5" t="s">
        <v>19232</v>
      </c>
      <c r="H3708" s="5"/>
      <c r="I3708" s="5"/>
      <c r="J3708" s="5"/>
      <c r="K3708" s="5"/>
      <c r="L3708" s="5"/>
      <c r="M3708" s="5"/>
      <c r="N3708" s="5"/>
      <c r="O3708" s="0" t="s">
        <v>19232</v>
      </c>
      <c r="P3708" s="0" t="s">
        <v>19233</v>
      </c>
      <c r="Q3708" s="0" t="s">
        <v>51</v>
      </c>
      <c r="R3708" s="0" t="s">
        <v>52</v>
      </c>
      <c r="S3708" s="0" t="n">
        <v>3.033</v>
      </c>
      <c r="T3708" s="0" t="n">
        <v>2611</v>
      </c>
      <c r="U3708" s="0" t="n">
        <v>2611</v>
      </c>
      <c r="V3708" s="0" t="n">
        <v>2630</v>
      </c>
      <c r="X3708" s="0" t="n">
        <v>131</v>
      </c>
      <c r="Y3708" s="0" t="s">
        <v>53</v>
      </c>
      <c r="Z3708" s="0" t="n">
        <v>2611</v>
      </c>
      <c r="AA3708" s="0" t="s">
        <v>54</v>
      </c>
      <c r="AB3708" s="0" t="s">
        <v>54</v>
      </c>
      <c r="AC3708" s="0" t="n">
        <v>8.6</v>
      </c>
      <c r="AD3708" s="0" t="s">
        <v>19234</v>
      </c>
      <c r="AG3708" s="6" t="n">
        <v>42826</v>
      </c>
      <c r="AH3708" s="0" t="n">
        <v>-15</v>
      </c>
      <c r="AI3708" s="0" t="n">
        <v>-17</v>
      </c>
      <c r="AJ3708" s="6" t="n">
        <v>42826</v>
      </c>
      <c r="AK3708" s="0" t="n">
        <v>8.6</v>
      </c>
      <c r="AL3708" s="6" t="n">
        <v>42826</v>
      </c>
      <c r="AM3708" s="0" t="n">
        <v>6.101</v>
      </c>
      <c r="AN3708" s="0" t="n">
        <v>6.522</v>
      </c>
      <c r="AO3708" s="0" t="n">
        <v>7.554</v>
      </c>
      <c r="AP3708" s="0" t="n">
        <v>8.441</v>
      </c>
      <c r="AQ3708" s="0" t="s">
        <v>674</v>
      </c>
      <c r="AR3708" s="0" t="s">
        <v>58</v>
      </c>
      <c r="AS3708" s="0" t="s">
        <v>53</v>
      </c>
      <c r="AT3708" s="0" t="n">
        <v>75</v>
      </c>
      <c r="AU3708" s="0" t="n">
        <v>74</v>
      </c>
      <c r="AX3708" s="0" t="s">
        <v>836</v>
      </c>
    </row>
    <row r="3709" customFormat="false" ht="15" hidden="false" customHeight="false" outlineLevel="0" collapsed="false">
      <c r="A3709" s="0" t="s">
        <v>19235</v>
      </c>
      <c r="B3709" s="0" t="s">
        <v>7898</v>
      </c>
      <c r="C3709" s="0" t="s">
        <v>19236</v>
      </c>
      <c r="E3709" s="1" t="s">
        <v>19236</v>
      </c>
      <c r="G3709" s="5" t="s">
        <v>19236</v>
      </c>
      <c r="H3709" s="5" t="s">
        <v>19237</v>
      </c>
      <c r="I3709" s="5"/>
      <c r="J3709" s="5"/>
      <c r="K3709" s="5"/>
      <c r="L3709" s="5"/>
      <c r="M3709" s="5"/>
      <c r="N3709" s="5"/>
      <c r="O3709" s="0" t="s">
        <v>19236</v>
      </c>
      <c r="P3709" s="0" t="s">
        <v>19238</v>
      </c>
      <c r="Q3709" s="0" t="s">
        <v>51</v>
      </c>
      <c r="R3709" s="0" t="s">
        <v>52</v>
      </c>
      <c r="S3709" s="0" t="n">
        <v>8.172</v>
      </c>
      <c r="T3709" s="0" t="n">
        <v>6190</v>
      </c>
      <c r="U3709" s="0" t="n">
        <v>6190</v>
      </c>
      <c r="V3709" s="0" t="n">
        <v>6209</v>
      </c>
      <c r="W3709" s="0" t="s">
        <v>19239</v>
      </c>
      <c r="X3709" s="0" t="n">
        <v>794</v>
      </c>
      <c r="Y3709" s="0" t="s">
        <v>53</v>
      </c>
      <c r="Z3709" s="0" t="n">
        <v>6190</v>
      </c>
      <c r="AA3709" s="0" t="s">
        <v>54</v>
      </c>
      <c r="AB3709" s="0" t="s">
        <v>54</v>
      </c>
      <c r="AC3709" s="0" t="n">
        <v>12.6</v>
      </c>
      <c r="AD3709" s="0" t="s">
        <v>18600</v>
      </c>
      <c r="AG3709" s="6" t="n">
        <v>42735</v>
      </c>
      <c r="AH3709" s="0" t="n">
        <v>642</v>
      </c>
      <c r="AI3709" s="0" t="n">
        <v>677</v>
      </c>
      <c r="AJ3709" s="6" t="n">
        <v>42735</v>
      </c>
      <c r="AK3709" s="0" t="n">
        <v>12.6</v>
      </c>
      <c r="AL3709" s="6" t="n">
        <v>42735</v>
      </c>
      <c r="AM3709" s="0" t="n">
        <v>23.611</v>
      </c>
      <c r="AN3709" s="0" t="n">
        <v>24.888</v>
      </c>
      <c r="AO3709" s="0" t="n">
        <v>19.461</v>
      </c>
      <c r="AP3709" s="0" t="n">
        <v>21.745</v>
      </c>
      <c r="AQ3709" s="0" t="s">
        <v>831</v>
      </c>
      <c r="AR3709" s="0" t="s">
        <v>58</v>
      </c>
      <c r="AS3709" s="0" t="s">
        <v>53</v>
      </c>
      <c r="AT3709" s="0" t="n">
        <v>300</v>
      </c>
      <c r="AU3709" s="0" t="n">
        <v>302</v>
      </c>
      <c r="AX3709" s="0" t="s">
        <v>836</v>
      </c>
    </row>
    <row r="3710" customFormat="false" ht="15" hidden="false" customHeight="false" outlineLevel="0" collapsed="false">
      <c r="A3710" s="0" t="s">
        <v>19240</v>
      </c>
      <c r="B3710" s="0" t="s">
        <v>7898</v>
      </c>
      <c r="C3710" s="0" t="s">
        <v>19241</v>
      </c>
      <c r="E3710" s="1" t="s">
        <v>19241</v>
      </c>
      <c r="G3710" s="5" t="s">
        <v>19241</v>
      </c>
      <c r="H3710" s="5"/>
      <c r="I3710" s="5"/>
      <c r="J3710" s="5"/>
      <c r="K3710" s="5"/>
      <c r="L3710" s="5"/>
      <c r="M3710" s="5"/>
      <c r="N3710" s="5"/>
      <c r="O3710" s="0" t="s">
        <v>19241</v>
      </c>
      <c r="P3710" s="0" t="s">
        <v>19242</v>
      </c>
      <c r="Q3710" s="0" t="s">
        <v>51</v>
      </c>
      <c r="R3710" s="0" t="s">
        <v>52</v>
      </c>
      <c r="S3710" s="0" t="n">
        <v>11.643</v>
      </c>
      <c r="T3710" s="0" t="n">
        <v>1089</v>
      </c>
      <c r="U3710" s="0" t="n">
        <v>1089</v>
      </c>
      <c r="V3710" s="0" t="n">
        <v>1031</v>
      </c>
      <c r="W3710" s="0" t="s">
        <v>19243</v>
      </c>
      <c r="X3710" s="0" t="n">
        <v>597</v>
      </c>
      <c r="Y3710" s="0" t="s">
        <v>53</v>
      </c>
      <c r="Z3710" s="0" t="n">
        <v>1089</v>
      </c>
      <c r="AA3710" s="0" t="s">
        <v>54</v>
      </c>
      <c r="AB3710" s="0" t="s">
        <v>54</v>
      </c>
      <c r="AC3710" s="0" t="n">
        <v>20.9</v>
      </c>
      <c r="AD3710" s="0" t="s">
        <v>17050</v>
      </c>
      <c r="AG3710" s="6" t="n">
        <v>42519</v>
      </c>
      <c r="AH3710" s="0" t="n">
        <v>-274</v>
      </c>
      <c r="AI3710" s="0" t="n">
        <v>-306</v>
      </c>
      <c r="AJ3710" s="6" t="n">
        <v>42519</v>
      </c>
      <c r="AK3710" s="0" t="n">
        <v>20.9</v>
      </c>
      <c r="AL3710" s="6" t="n">
        <v>42519</v>
      </c>
      <c r="AM3710" s="0" t="n">
        <v>12.005</v>
      </c>
      <c r="AN3710" s="0" t="n">
        <v>13.391</v>
      </c>
      <c r="AO3710" s="0" t="n">
        <v>14.338</v>
      </c>
      <c r="AP3710" s="0" t="n">
        <v>16.02</v>
      </c>
      <c r="AQ3710" s="0" t="s">
        <v>831</v>
      </c>
      <c r="AR3710" s="0" t="s">
        <v>58</v>
      </c>
      <c r="AS3710" s="0" t="s">
        <v>53</v>
      </c>
      <c r="AT3710" s="0" t="n">
        <v>275</v>
      </c>
      <c r="AU3710" s="0" t="n">
        <v>275</v>
      </c>
      <c r="AV3710" s="0" t="s">
        <v>19244</v>
      </c>
      <c r="AX3710" s="0" t="s">
        <v>836</v>
      </c>
    </row>
    <row r="3711" customFormat="false" ht="15" hidden="false" customHeight="false" outlineLevel="0" collapsed="false">
      <c r="A3711" s="0" t="s">
        <v>19245</v>
      </c>
      <c r="B3711" s="0" t="s">
        <v>7898</v>
      </c>
      <c r="C3711" s="0" t="s">
        <v>19246</v>
      </c>
      <c r="E3711" s="1" t="s">
        <v>19246</v>
      </c>
      <c r="G3711" s="5" t="s">
        <v>19246</v>
      </c>
      <c r="H3711" s="5"/>
      <c r="I3711" s="5"/>
      <c r="J3711" s="5"/>
      <c r="K3711" s="5"/>
      <c r="L3711" s="5"/>
      <c r="M3711" s="5"/>
      <c r="N3711" s="5"/>
      <c r="O3711" s="0" t="s">
        <v>19247</v>
      </c>
      <c r="P3711" s="0" t="s">
        <v>19248</v>
      </c>
      <c r="Q3711" s="0" t="s">
        <v>51</v>
      </c>
      <c r="R3711" s="0" t="s">
        <v>52</v>
      </c>
      <c r="S3711" s="0" t="n">
        <v>11.584</v>
      </c>
      <c r="T3711" s="0" t="n">
        <v>6311</v>
      </c>
      <c r="U3711" s="0" t="n">
        <v>6311</v>
      </c>
      <c r="V3711" s="0" t="n">
        <v>6430</v>
      </c>
      <c r="X3711" s="0" t="n">
        <v>520</v>
      </c>
      <c r="Y3711" s="0" t="s">
        <v>67</v>
      </c>
      <c r="Z3711" s="0" t="n">
        <v>6430</v>
      </c>
      <c r="AA3711" s="0" t="s">
        <v>19249</v>
      </c>
      <c r="AB3711" s="0" t="s">
        <v>56</v>
      </c>
      <c r="AD3711" s="0" t="s">
        <v>15564</v>
      </c>
      <c r="AG3711" s="6" t="n">
        <v>42735</v>
      </c>
      <c r="AH3711" s="0" t="n">
        <v>398</v>
      </c>
      <c r="AI3711" s="0" t="n">
        <v>420</v>
      </c>
      <c r="AJ3711" s="6" t="n">
        <v>42735</v>
      </c>
      <c r="AK3711" s="0" t="n">
        <v>24</v>
      </c>
      <c r="AL3711" s="6" t="n">
        <v>42735</v>
      </c>
      <c r="AM3711" s="0" t="n">
        <v>38.224</v>
      </c>
      <c r="AN3711" s="0" t="n">
        <v>40.292</v>
      </c>
      <c r="AO3711" s="0" t="n">
        <v>6.277</v>
      </c>
      <c r="AP3711" s="0" t="n">
        <v>7.014</v>
      </c>
      <c r="AQ3711" s="0" t="s">
        <v>831</v>
      </c>
      <c r="AR3711" s="0" t="s">
        <v>58</v>
      </c>
      <c r="AS3711" s="0" t="s">
        <v>67</v>
      </c>
      <c r="AT3711" s="0" t="n">
        <v>259</v>
      </c>
      <c r="AU3711" s="0" t="n">
        <v>228</v>
      </c>
      <c r="AX3711" s="0" t="s">
        <v>836</v>
      </c>
    </row>
    <row r="3712" customFormat="false" ht="15" hidden="false" customHeight="false" outlineLevel="0" collapsed="false">
      <c r="A3712" s="0" t="s">
        <v>19250</v>
      </c>
      <c r="B3712" s="0" t="s">
        <v>7898</v>
      </c>
      <c r="C3712" s="0" t="s">
        <v>19251</v>
      </c>
      <c r="E3712" s="1" t="s">
        <v>19251</v>
      </c>
      <c r="G3712" s="5" t="s">
        <v>19251</v>
      </c>
      <c r="H3712" s="5"/>
      <c r="I3712" s="5"/>
      <c r="J3712" s="5"/>
      <c r="K3712" s="5"/>
      <c r="L3712" s="5"/>
      <c r="M3712" s="5"/>
      <c r="N3712" s="5"/>
      <c r="O3712" s="0" t="s">
        <v>19251</v>
      </c>
      <c r="P3712" s="0" t="s">
        <v>19252</v>
      </c>
      <c r="Q3712" s="0" t="s">
        <v>51</v>
      </c>
      <c r="R3712" s="0" t="s">
        <v>52</v>
      </c>
      <c r="S3712" s="0" t="n">
        <v>1.006</v>
      </c>
      <c r="T3712" s="0" t="n">
        <v>5829</v>
      </c>
      <c r="U3712" s="0" t="n">
        <v>5829</v>
      </c>
      <c r="V3712" s="0" t="n">
        <v>6311</v>
      </c>
      <c r="W3712" s="0" t="s">
        <v>19253</v>
      </c>
      <c r="X3712" s="0" t="n">
        <v>105</v>
      </c>
      <c r="Y3712" s="0" t="s">
        <v>53</v>
      </c>
      <c r="Z3712" s="0" t="n">
        <v>5829</v>
      </c>
      <c r="AA3712" s="0" t="s">
        <v>54</v>
      </c>
      <c r="AB3712" s="0" t="s">
        <v>54</v>
      </c>
      <c r="AC3712" s="0" t="n">
        <v>4.111</v>
      </c>
      <c r="AD3712" s="0" t="s">
        <v>19254</v>
      </c>
      <c r="AG3712" s="6" t="n">
        <v>42735</v>
      </c>
      <c r="AH3712" s="0" t="n">
        <v>123</v>
      </c>
      <c r="AI3712" s="0" t="n">
        <v>130</v>
      </c>
      <c r="AJ3712" s="6" t="n">
        <v>42735</v>
      </c>
      <c r="AK3712" s="0" t="n">
        <v>4.111</v>
      </c>
      <c r="AL3712" s="6" t="n">
        <v>42735</v>
      </c>
      <c r="AM3712" s="0" t="n">
        <v>1.805</v>
      </c>
      <c r="AN3712" s="0" t="n">
        <v>1.902</v>
      </c>
      <c r="AO3712" s="0" t="n">
        <v>2.42</v>
      </c>
      <c r="AP3712" s="0" t="n">
        <v>2.704</v>
      </c>
      <c r="AQ3712" s="0" t="s">
        <v>674</v>
      </c>
      <c r="AR3712" s="0" t="s">
        <v>58</v>
      </c>
      <c r="AS3712" s="0" t="s">
        <v>53</v>
      </c>
      <c r="AT3712" s="0" t="n">
        <v>52</v>
      </c>
      <c r="AU3712" s="0" t="n">
        <v>53</v>
      </c>
      <c r="AX3712" s="0" t="s">
        <v>836</v>
      </c>
      <c r="AY3712" s="0" t="s">
        <v>19255</v>
      </c>
    </row>
    <row r="3713" customFormat="false" ht="15" hidden="false" customHeight="false" outlineLevel="0" collapsed="false">
      <c r="A3713" s="0" t="s">
        <v>19256</v>
      </c>
      <c r="B3713" s="0" t="s">
        <v>7898</v>
      </c>
      <c r="C3713" s="0" t="s">
        <v>19257</v>
      </c>
      <c r="E3713" s="1" t="s">
        <v>19257</v>
      </c>
      <c r="G3713" s="5" t="s">
        <v>19257</v>
      </c>
      <c r="H3713" s="5"/>
      <c r="I3713" s="5"/>
      <c r="J3713" s="5"/>
      <c r="K3713" s="5"/>
      <c r="L3713" s="5"/>
      <c r="M3713" s="5"/>
      <c r="N3713" s="5"/>
      <c r="O3713" s="0" t="s">
        <v>19257</v>
      </c>
      <c r="P3713" s="0" t="s">
        <v>19258</v>
      </c>
      <c r="Q3713" s="0" t="s">
        <v>51</v>
      </c>
      <c r="R3713" s="0" t="s">
        <v>52</v>
      </c>
      <c r="S3713" s="0" t="n">
        <v>761</v>
      </c>
      <c r="T3713" s="0" t="n">
        <v>6311</v>
      </c>
      <c r="U3713" s="0" t="n">
        <v>6311</v>
      </c>
      <c r="V3713" s="0" t="n">
        <v>5829</v>
      </c>
      <c r="X3713" s="0" t="n">
        <v>83</v>
      </c>
      <c r="Y3713" s="0" t="s">
        <v>53</v>
      </c>
      <c r="Z3713" s="0" t="n">
        <v>6311</v>
      </c>
      <c r="AA3713" s="0" t="s">
        <v>54</v>
      </c>
      <c r="AB3713" s="0" t="s">
        <v>54</v>
      </c>
      <c r="AC3713" s="0" t="n">
        <v>3.312</v>
      </c>
      <c r="AD3713" s="0" t="s">
        <v>17522</v>
      </c>
      <c r="AG3713" s="6" t="n">
        <v>42735</v>
      </c>
      <c r="AH3713" s="0" t="n">
        <v>60</v>
      </c>
      <c r="AI3713" s="0" t="n">
        <v>63</v>
      </c>
      <c r="AJ3713" s="6" t="n">
        <v>42735</v>
      </c>
      <c r="AK3713" s="0" t="n">
        <v>3.312</v>
      </c>
      <c r="AL3713" s="6" t="n">
        <v>42735</v>
      </c>
      <c r="AM3713" s="0" t="n">
        <v>846</v>
      </c>
      <c r="AN3713" s="0" t="n">
        <v>892</v>
      </c>
      <c r="AO3713" s="0" t="n">
        <v>1.237</v>
      </c>
      <c r="AP3713" s="0" t="n">
        <v>1.382</v>
      </c>
      <c r="AQ3713" s="0" t="s">
        <v>674</v>
      </c>
      <c r="AR3713" s="0" t="s">
        <v>58</v>
      </c>
      <c r="AS3713" s="0" t="s">
        <v>53</v>
      </c>
      <c r="AT3713" s="0" t="n">
        <v>54</v>
      </c>
      <c r="AU3713" s="0" t="n">
        <v>53</v>
      </c>
      <c r="AX3713" s="0" t="s">
        <v>836</v>
      </c>
    </row>
    <row r="3714" customFormat="false" ht="15" hidden="false" customHeight="false" outlineLevel="0" collapsed="false">
      <c r="A3714" s="0" t="s">
        <v>19259</v>
      </c>
      <c r="B3714" s="0" t="s">
        <v>7898</v>
      </c>
      <c r="C3714" s="0" t="s">
        <v>19260</v>
      </c>
      <c r="E3714" s="1" t="s">
        <v>19260</v>
      </c>
      <c r="G3714" s="5" t="s">
        <v>19260</v>
      </c>
      <c r="H3714" s="5" t="s">
        <v>19261</v>
      </c>
      <c r="I3714" s="5"/>
      <c r="J3714" s="5"/>
      <c r="K3714" s="5"/>
      <c r="L3714" s="5"/>
      <c r="M3714" s="5"/>
      <c r="N3714" s="5"/>
      <c r="O3714" s="0" t="s">
        <v>19260</v>
      </c>
      <c r="P3714" s="0" t="s">
        <v>19262</v>
      </c>
      <c r="Q3714" s="0" t="s">
        <v>51</v>
      </c>
      <c r="R3714" s="0" t="s">
        <v>52</v>
      </c>
      <c r="S3714" s="0" t="n">
        <v>750</v>
      </c>
      <c r="T3714" s="0" t="n">
        <v>5829</v>
      </c>
      <c r="U3714" s="0" t="n">
        <v>5829</v>
      </c>
      <c r="X3714" s="0" t="n">
        <v>16</v>
      </c>
      <c r="Y3714" s="0" t="s">
        <v>53</v>
      </c>
      <c r="Z3714" s="0" t="n">
        <v>5829</v>
      </c>
      <c r="AA3714" s="0" t="s">
        <v>54</v>
      </c>
      <c r="AB3714" s="0" t="s">
        <v>54</v>
      </c>
      <c r="AC3714" s="0" t="n">
        <v>3.5</v>
      </c>
      <c r="AD3714" s="0" t="s">
        <v>16646</v>
      </c>
      <c r="AE3714" s="0" t="s">
        <v>19263</v>
      </c>
      <c r="AF3714" s="0" t="s">
        <v>56</v>
      </c>
      <c r="AG3714" s="0" t="s">
        <v>56</v>
      </c>
      <c r="AI3714" s="0" t="n">
        <v>3.5</v>
      </c>
      <c r="AJ3714" s="0" t="n">
        <v>2017</v>
      </c>
      <c r="AK3714" s="0" t="s">
        <v>56</v>
      </c>
      <c r="AL3714" s="0" t="s">
        <v>56</v>
      </c>
      <c r="AM3714" s="0" t="n">
        <v>3.544</v>
      </c>
      <c r="AN3714" s="0" t="n">
        <v>3.96</v>
      </c>
      <c r="AO3714" s="0" t="s">
        <v>831</v>
      </c>
      <c r="AP3714" s="0" t="s">
        <v>58</v>
      </c>
      <c r="AQ3714" s="0" t="s">
        <v>53</v>
      </c>
      <c r="AR3714" s="0" t="n">
        <v>6</v>
      </c>
      <c r="AS3714" s="0" t="n">
        <v>11</v>
      </c>
      <c r="AV3714" s="0" t="s">
        <v>836</v>
      </c>
    </row>
    <row r="3715" customFormat="false" ht="15" hidden="false" customHeight="false" outlineLevel="0" collapsed="false">
      <c r="A3715" s="0" t="s">
        <v>19264</v>
      </c>
      <c r="B3715" s="0" t="s">
        <v>7898</v>
      </c>
      <c r="C3715" s="0" t="s">
        <v>19265</v>
      </c>
      <c r="E3715" s="1" t="s">
        <v>19265</v>
      </c>
      <c r="G3715" s="5" t="s">
        <v>19265</v>
      </c>
      <c r="H3715" s="5" t="s">
        <v>19266</v>
      </c>
      <c r="I3715" s="5"/>
      <c r="J3715" s="5"/>
      <c r="K3715" s="5"/>
      <c r="L3715" s="5"/>
      <c r="M3715" s="5"/>
      <c r="N3715" s="5"/>
      <c r="O3715" s="0" t="s">
        <v>19265</v>
      </c>
      <c r="P3715" s="0" t="s">
        <v>19267</v>
      </c>
      <c r="Q3715" s="0" t="s">
        <v>51</v>
      </c>
      <c r="R3715" s="0" t="s">
        <v>52</v>
      </c>
      <c r="S3715" s="0" t="n">
        <v>117.351</v>
      </c>
      <c r="T3715" s="0" t="n">
        <v>4773</v>
      </c>
      <c r="U3715" s="0" t="n">
        <v>4773</v>
      </c>
      <c r="V3715" s="0" t="n">
        <v>4645</v>
      </c>
      <c r="X3715" s="0" t="n">
        <v>606</v>
      </c>
      <c r="Y3715" s="0" t="s">
        <v>53</v>
      </c>
      <c r="Z3715" s="0" t="n">
        <v>4773</v>
      </c>
      <c r="AA3715" s="0" t="s">
        <v>54</v>
      </c>
      <c r="AB3715" s="0" t="s">
        <v>54</v>
      </c>
      <c r="AC3715" s="0" t="n">
        <v>360</v>
      </c>
      <c r="AD3715" s="0" t="s">
        <v>17318</v>
      </c>
      <c r="AG3715" s="6" t="n">
        <v>42613</v>
      </c>
      <c r="AH3715" s="0" t="n">
        <v>3.749</v>
      </c>
      <c r="AI3715" s="0" t="n">
        <v>4.173</v>
      </c>
      <c r="AJ3715" s="6" t="n">
        <v>42613</v>
      </c>
      <c r="AK3715" s="0" t="n">
        <v>360</v>
      </c>
      <c r="AL3715" s="6" t="n">
        <v>42613</v>
      </c>
      <c r="AM3715" s="0" t="n">
        <v>65.296</v>
      </c>
      <c r="AN3715" s="0" t="n">
        <v>72.688</v>
      </c>
      <c r="AO3715" s="0" t="n">
        <v>75.004</v>
      </c>
      <c r="AP3715" s="0" t="n">
        <v>83.806</v>
      </c>
      <c r="AQ3715" s="0" t="s">
        <v>674</v>
      </c>
      <c r="AR3715" s="0" t="s">
        <v>58</v>
      </c>
      <c r="AS3715" s="0" t="s">
        <v>53</v>
      </c>
      <c r="AT3715" s="0" t="n">
        <v>762</v>
      </c>
      <c r="AU3715" s="0" t="n">
        <v>762</v>
      </c>
      <c r="AX3715" s="0" t="s">
        <v>836</v>
      </c>
    </row>
    <row r="3716" customFormat="false" ht="15" hidden="false" customHeight="false" outlineLevel="0" collapsed="false">
      <c r="A3716" s="0" t="s">
        <v>19268</v>
      </c>
      <c r="B3716" s="0" t="s">
        <v>7898</v>
      </c>
      <c r="C3716" s="0" t="s">
        <v>19269</v>
      </c>
      <c r="E3716" s="1" t="s">
        <v>19269</v>
      </c>
      <c r="G3716" s="5" t="s">
        <v>19269</v>
      </c>
      <c r="H3716" s="5"/>
      <c r="I3716" s="5"/>
      <c r="J3716" s="5"/>
      <c r="K3716" s="5"/>
      <c r="L3716" s="5"/>
      <c r="M3716" s="5"/>
      <c r="N3716" s="5"/>
      <c r="O3716" s="0" t="s">
        <v>19269</v>
      </c>
      <c r="P3716" s="0" t="s">
        <v>19270</v>
      </c>
      <c r="Q3716" s="0" t="s">
        <v>51</v>
      </c>
      <c r="R3716" s="0" t="s">
        <v>52</v>
      </c>
      <c r="S3716" s="0" t="n">
        <v>24.594</v>
      </c>
      <c r="T3716" s="0" t="n">
        <v>2016</v>
      </c>
      <c r="U3716" s="0" t="n">
        <v>2016</v>
      </c>
      <c r="V3716" s="0" t="n">
        <v>111</v>
      </c>
      <c r="X3716" s="0" t="n">
        <v>1</v>
      </c>
      <c r="Y3716" s="0" t="s">
        <v>53</v>
      </c>
      <c r="Z3716" s="0" t="n">
        <v>2016</v>
      </c>
      <c r="AA3716" s="0" t="s">
        <v>54</v>
      </c>
      <c r="AB3716" s="0" t="s">
        <v>54</v>
      </c>
      <c r="AC3716" s="0" t="n">
        <v>46</v>
      </c>
      <c r="AD3716" s="0" t="s">
        <v>15539</v>
      </c>
      <c r="AG3716" s="6" t="n">
        <v>42735</v>
      </c>
      <c r="AH3716" s="0" t="n">
        <v>2.375</v>
      </c>
      <c r="AI3716" s="0" t="n">
        <v>2.503</v>
      </c>
      <c r="AJ3716" s="6" t="n">
        <v>42735</v>
      </c>
      <c r="AK3716" s="0" t="n">
        <v>46</v>
      </c>
      <c r="AL3716" s="6" t="n">
        <v>42735</v>
      </c>
      <c r="AM3716" s="0" t="n">
        <v>37.913</v>
      </c>
      <c r="AN3716" s="0" t="n">
        <v>39.964</v>
      </c>
      <c r="AO3716" s="0" t="n">
        <v>62.978</v>
      </c>
      <c r="AP3716" s="0" t="n">
        <v>70.368</v>
      </c>
      <c r="AQ3716" s="0" t="s">
        <v>831</v>
      </c>
      <c r="AR3716" s="0" t="s">
        <v>58</v>
      </c>
      <c r="AS3716" s="0" t="s">
        <v>53</v>
      </c>
      <c r="AT3716" s="0" t="n">
        <v>513</v>
      </c>
      <c r="AU3716" s="0" t="n">
        <v>651</v>
      </c>
      <c r="AV3716" s="0" t="s">
        <v>836</v>
      </c>
      <c r="AX3716" s="0" t="s">
        <v>836</v>
      </c>
      <c r="AY3716" s="0" t="s">
        <v>19271</v>
      </c>
    </row>
    <row r="3717" customFormat="false" ht="15" hidden="false" customHeight="false" outlineLevel="0" collapsed="false">
      <c r="A3717" s="0" t="s">
        <v>19272</v>
      </c>
      <c r="B3717" s="0" t="s">
        <v>7898</v>
      </c>
      <c r="C3717" s="0" t="s">
        <v>19273</v>
      </c>
      <c r="E3717" s="1" t="s">
        <v>19273</v>
      </c>
      <c r="G3717" s="5" t="s">
        <v>19273</v>
      </c>
      <c r="H3717" s="5"/>
      <c r="I3717" s="5"/>
      <c r="J3717" s="5"/>
      <c r="K3717" s="5"/>
      <c r="L3717" s="5"/>
      <c r="M3717" s="5"/>
      <c r="N3717" s="5"/>
      <c r="O3717" s="0" t="s">
        <v>19273</v>
      </c>
      <c r="P3717" s="0" t="s">
        <v>19274</v>
      </c>
      <c r="Q3717" s="0" t="s">
        <v>51</v>
      </c>
      <c r="R3717" s="0" t="s">
        <v>52</v>
      </c>
      <c r="S3717" s="0" t="n">
        <v>3.79</v>
      </c>
      <c r="T3717" s="0" t="n">
        <v>2651</v>
      </c>
      <c r="U3717" s="0" t="n">
        <v>2651</v>
      </c>
      <c r="V3717" s="0" t="n">
        <v>2813</v>
      </c>
      <c r="W3717" s="0" t="s">
        <v>19275</v>
      </c>
      <c r="X3717" s="0" t="n">
        <v>800</v>
      </c>
      <c r="Y3717" s="0" t="s">
        <v>53</v>
      </c>
      <c r="Z3717" s="0" t="n">
        <v>2651</v>
      </c>
      <c r="AA3717" s="0" t="s">
        <v>54</v>
      </c>
      <c r="AB3717" s="0" t="s">
        <v>54</v>
      </c>
      <c r="AC3717" s="0" t="n">
        <v>14.155</v>
      </c>
      <c r="AD3717" s="0" t="s">
        <v>17603</v>
      </c>
      <c r="AG3717" s="6" t="n">
        <v>42735</v>
      </c>
      <c r="AH3717" s="0" t="n">
        <v>625</v>
      </c>
      <c r="AI3717" s="0" t="n">
        <v>659</v>
      </c>
      <c r="AJ3717" s="6" t="n">
        <v>42735</v>
      </c>
      <c r="AK3717" s="0" t="n">
        <v>14.155</v>
      </c>
      <c r="AL3717" s="6" t="n">
        <v>42735</v>
      </c>
      <c r="AM3717" s="0" t="n">
        <v>13.59</v>
      </c>
      <c r="AN3717" s="0" t="n">
        <v>14.325</v>
      </c>
      <c r="AO3717" s="0" t="n">
        <v>21.239</v>
      </c>
      <c r="AP3717" s="0" t="n">
        <v>23.732</v>
      </c>
      <c r="AQ3717" s="0" t="s">
        <v>831</v>
      </c>
      <c r="AR3717" s="0" t="s">
        <v>58</v>
      </c>
      <c r="AS3717" s="0" t="s">
        <v>53</v>
      </c>
      <c r="AT3717" s="0" t="n">
        <v>538</v>
      </c>
      <c r="AU3717" s="0" t="n">
        <v>554</v>
      </c>
      <c r="AX3717" s="0" t="s">
        <v>836</v>
      </c>
      <c r="AY3717" s="0" t="s">
        <v>19276</v>
      </c>
    </row>
    <row r="3718" customFormat="false" ht="15" hidden="false" customHeight="false" outlineLevel="0" collapsed="false">
      <c r="A3718" s="0" t="s">
        <v>19277</v>
      </c>
      <c r="B3718" s="0" t="s">
        <v>7898</v>
      </c>
      <c r="C3718" s="0" t="s">
        <v>19278</v>
      </c>
      <c r="E3718" s="1" t="s">
        <v>19278</v>
      </c>
      <c r="G3718" s="5" t="s">
        <v>19278</v>
      </c>
      <c r="H3718" s="5"/>
      <c r="I3718" s="5"/>
      <c r="J3718" s="5"/>
      <c r="K3718" s="5"/>
      <c r="L3718" s="5"/>
      <c r="M3718" s="5"/>
      <c r="N3718" s="5"/>
      <c r="O3718" s="0" t="s">
        <v>19278</v>
      </c>
      <c r="P3718" s="0" t="s">
        <v>19279</v>
      </c>
      <c r="Q3718" s="0" t="s">
        <v>51</v>
      </c>
      <c r="R3718" s="0" t="s">
        <v>52</v>
      </c>
      <c r="S3718" s="0" t="n">
        <v>750</v>
      </c>
      <c r="T3718" s="0" t="n">
        <v>2651</v>
      </c>
      <c r="U3718" s="0" t="n">
        <v>2651</v>
      </c>
      <c r="V3718" s="0" t="n">
        <v>6420</v>
      </c>
      <c r="X3718" s="0" t="n">
        <v>117</v>
      </c>
      <c r="Y3718" s="0" t="s">
        <v>53</v>
      </c>
      <c r="Z3718" s="0" t="n">
        <v>2651</v>
      </c>
      <c r="AA3718" s="0" t="s">
        <v>54</v>
      </c>
      <c r="AB3718" s="0" t="s">
        <v>54</v>
      </c>
      <c r="AC3718" s="0" t="n">
        <v>3.5</v>
      </c>
      <c r="AD3718" s="0" t="s">
        <v>19280</v>
      </c>
      <c r="AE3718" s="0" t="s">
        <v>19281</v>
      </c>
      <c r="AF3718" s="0" t="s">
        <v>56</v>
      </c>
      <c r="AG3718" s="0" t="s">
        <v>56</v>
      </c>
      <c r="AI3718" s="0" t="n">
        <v>3.5</v>
      </c>
      <c r="AJ3718" s="0" t="n">
        <v>2017</v>
      </c>
      <c r="AK3718" s="0" t="s">
        <v>56</v>
      </c>
      <c r="AL3718" s="0" t="s">
        <v>56</v>
      </c>
      <c r="AM3718" s="0" t="n">
        <v>3.653</v>
      </c>
      <c r="AN3718" s="0" t="n">
        <v>4.081</v>
      </c>
      <c r="AO3718" s="0" t="s">
        <v>674</v>
      </c>
      <c r="AP3718" s="0" t="s">
        <v>58</v>
      </c>
      <c r="AQ3718" s="0" t="s">
        <v>53</v>
      </c>
      <c r="AR3718" s="0" t="n">
        <v>80</v>
      </c>
      <c r="AS3718" s="0" t="n">
        <v>81</v>
      </c>
      <c r="AT3718" s="0" t="s">
        <v>836</v>
      </c>
      <c r="AV3718" s="0" t="s">
        <v>836</v>
      </c>
      <c r="AW3718" s="0" t="s">
        <v>19282</v>
      </c>
    </row>
    <row r="3719" customFormat="false" ht="15" hidden="false" customHeight="false" outlineLevel="0" collapsed="false">
      <c r="A3719" s="0" t="s">
        <v>19283</v>
      </c>
      <c r="B3719" s="0" t="s">
        <v>7898</v>
      </c>
      <c r="C3719" s="0" t="s">
        <v>19284</v>
      </c>
      <c r="E3719" s="1" t="s">
        <v>19284</v>
      </c>
      <c r="G3719" s="5" t="s">
        <v>19284</v>
      </c>
      <c r="H3719" s="5"/>
      <c r="I3719" s="5"/>
      <c r="J3719" s="5"/>
      <c r="K3719" s="5"/>
      <c r="L3719" s="5"/>
      <c r="M3719" s="5"/>
      <c r="N3719" s="5"/>
      <c r="O3719" s="0" t="s">
        <v>19285</v>
      </c>
      <c r="P3719" s="0" t="s">
        <v>19286</v>
      </c>
      <c r="Q3719" s="0" t="s">
        <v>51</v>
      </c>
      <c r="R3719" s="0" t="s">
        <v>52</v>
      </c>
      <c r="S3719" s="0" t="n">
        <v>512</v>
      </c>
      <c r="T3719" s="0" t="n">
        <v>5829</v>
      </c>
      <c r="U3719" s="0" t="n">
        <v>5829</v>
      </c>
      <c r="V3719" s="0" t="n">
        <v>6209</v>
      </c>
      <c r="X3719" s="0" t="n">
        <v>74</v>
      </c>
      <c r="Y3719" s="0" t="s">
        <v>67</v>
      </c>
      <c r="Z3719" s="0" t="s">
        <v>120</v>
      </c>
      <c r="AA3719" s="0" t="s">
        <v>120</v>
      </c>
      <c r="AB3719" s="0" t="s">
        <v>56</v>
      </c>
      <c r="AC3719" s="0" t="s">
        <v>120</v>
      </c>
      <c r="AD3719" s="0" t="s">
        <v>19287</v>
      </c>
      <c r="AG3719" s="6" t="n">
        <v>42735</v>
      </c>
      <c r="AH3719" s="0" t="n">
        <v>86</v>
      </c>
      <c r="AI3719" s="0" t="n">
        <v>91</v>
      </c>
      <c r="AJ3719" s="6" t="n">
        <v>42735</v>
      </c>
      <c r="AK3719" s="0" t="n">
        <v>2.133</v>
      </c>
      <c r="AL3719" s="6" t="n">
        <v>42735</v>
      </c>
      <c r="AM3719" s="0" t="n">
        <v>729</v>
      </c>
      <c r="AN3719" s="0" t="n">
        <v>768</v>
      </c>
      <c r="AO3719" s="0" t="n">
        <v>1.556</v>
      </c>
      <c r="AP3719" s="0" t="n">
        <v>1.739</v>
      </c>
      <c r="AQ3719" s="0" t="s">
        <v>674</v>
      </c>
      <c r="AR3719" s="0" t="s">
        <v>58</v>
      </c>
      <c r="AS3719" s="0" t="s">
        <v>67</v>
      </c>
      <c r="AT3719" s="0" t="n">
        <v>46</v>
      </c>
      <c r="AU3719" s="0" t="n">
        <v>45</v>
      </c>
      <c r="AX3719" s="0" t="s">
        <v>836</v>
      </c>
    </row>
    <row r="3720" customFormat="false" ht="15" hidden="false" customHeight="false" outlineLevel="0" collapsed="false">
      <c r="A3720" s="0" t="s">
        <v>19288</v>
      </c>
      <c r="B3720" s="0" t="s">
        <v>7898</v>
      </c>
      <c r="C3720" s="0" t="s">
        <v>19289</v>
      </c>
      <c r="E3720" s="1" t="s">
        <v>19289</v>
      </c>
      <c r="G3720" s="5" t="s">
        <v>19289</v>
      </c>
      <c r="H3720" s="5"/>
      <c r="I3720" s="5"/>
      <c r="J3720" s="5"/>
      <c r="K3720" s="5"/>
      <c r="L3720" s="5"/>
      <c r="M3720" s="5"/>
      <c r="N3720" s="5"/>
      <c r="O3720" s="0" t="s">
        <v>19289</v>
      </c>
      <c r="P3720" s="0" t="s">
        <v>19290</v>
      </c>
      <c r="Q3720" s="0" t="s">
        <v>51</v>
      </c>
      <c r="R3720" s="0" t="s">
        <v>52</v>
      </c>
      <c r="S3720" s="0" t="n">
        <v>3.533</v>
      </c>
      <c r="T3720" s="0" t="n">
        <v>3030</v>
      </c>
      <c r="U3720" s="0" t="n">
        <v>3030</v>
      </c>
      <c r="V3720" s="0" t="n">
        <v>3030</v>
      </c>
      <c r="X3720" s="0" t="n">
        <v>231</v>
      </c>
      <c r="Y3720" s="0" t="s">
        <v>53</v>
      </c>
      <c r="Z3720" s="0" t="n">
        <v>3030</v>
      </c>
      <c r="AA3720" s="0" t="s">
        <v>54</v>
      </c>
      <c r="AB3720" s="0" t="s">
        <v>54</v>
      </c>
      <c r="AC3720" s="0" t="n">
        <v>14.309</v>
      </c>
      <c r="AD3720" s="0" t="s">
        <v>16960</v>
      </c>
      <c r="AG3720" s="6" t="n">
        <v>42825</v>
      </c>
      <c r="AH3720" s="0" t="n">
        <v>-40</v>
      </c>
      <c r="AI3720" s="0" t="n">
        <v>-43</v>
      </c>
      <c r="AJ3720" s="6" t="n">
        <v>42825</v>
      </c>
      <c r="AK3720" s="0" t="n">
        <v>14.309</v>
      </c>
      <c r="AL3720" s="6" t="n">
        <v>42825</v>
      </c>
      <c r="AM3720" s="0" t="n">
        <v>4.129</v>
      </c>
      <c r="AN3720" s="0" t="n">
        <v>4.415</v>
      </c>
      <c r="AO3720" s="0" t="n">
        <v>1.312</v>
      </c>
      <c r="AP3720" s="0" t="n">
        <v>1.466</v>
      </c>
      <c r="AQ3720" s="0" t="s">
        <v>831</v>
      </c>
      <c r="AR3720" s="0" t="s">
        <v>58</v>
      </c>
      <c r="AS3720" s="0" t="s">
        <v>53</v>
      </c>
      <c r="AT3720" s="0" t="n">
        <v>163</v>
      </c>
      <c r="AU3720" s="0" t="n">
        <v>164</v>
      </c>
      <c r="AX3720" s="0" t="s">
        <v>836</v>
      </c>
    </row>
    <row r="3721" customFormat="false" ht="15" hidden="false" customHeight="false" outlineLevel="0" collapsed="false">
      <c r="A3721" s="0" t="s">
        <v>19291</v>
      </c>
      <c r="B3721" s="0" t="s">
        <v>7898</v>
      </c>
      <c r="C3721" s="0" t="s">
        <v>19292</v>
      </c>
      <c r="E3721" s="1" t="s">
        <v>19292</v>
      </c>
      <c r="G3721" s="5" t="s">
        <v>19292</v>
      </c>
      <c r="H3721" s="5"/>
      <c r="I3721" s="5"/>
      <c r="J3721" s="5"/>
      <c r="K3721" s="5"/>
      <c r="L3721" s="5"/>
      <c r="M3721" s="5"/>
      <c r="N3721" s="5"/>
      <c r="O3721" s="0" t="s">
        <v>19292</v>
      </c>
      <c r="P3721" s="0" t="s">
        <v>19293</v>
      </c>
      <c r="Q3721" s="0" t="s">
        <v>51</v>
      </c>
      <c r="R3721" s="0" t="s">
        <v>52</v>
      </c>
      <c r="S3721" s="0" t="n">
        <v>1.78</v>
      </c>
      <c r="T3721" s="0" t="n">
        <v>5829</v>
      </c>
      <c r="U3721" s="0" t="n">
        <v>5829</v>
      </c>
      <c r="X3721" s="0" t="n">
        <v>114</v>
      </c>
      <c r="Y3721" s="0" t="s">
        <v>53</v>
      </c>
      <c r="Z3721" s="0" t="n">
        <v>5829</v>
      </c>
      <c r="AA3721" s="0" t="s">
        <v>54</v>
      </c>
      <c r="AB3721" s="0" t="s">
        <v>54</v>
      </c>
      <c r="AC3721" s="0" t="n">
        <v>3.707</v>
      </c>
      <c r="AD3721" s="0" t="s">
        <v>15564</v>
      </c>
      <c r="AG3721" s="6" t="n">
        <v>42825</v>
      </c>
      <c r="AH3721" s="0" t="n">
        <v>63</v>
      </c>
      <c r="AI3721" s="0" t="n">
        <v>67</v>
      </c>
      <c r="AJ3721" s="6" t="n">
        <v>42825</v>
      </c>
      <c r="AK3721" s="0" t="n">
        <v>3.707</v>
      </c>
      <c r="AL3721" s="6" t="n">
        <v>42825</v>
      </c>
      <c r="AM3721" s="0" t="n">
        <v>2.946</v>
      </c>
      <c r="AN3721" s="0" t="n">
        <v>3.149</v>
      </c>
      <c r="AO3721" s="0" t="n">
        <v>6.837</v>
      </c>
      <c r="AP3721" s="0" t="n">
        <v>7.639</v>
      </c>
      <c r="AQ3721" s="0" t="s">
        <v>674</v>
      </c>
      <c r="AR3721" s="0" t="s">
        <v>58</v>
      </c>
      <c r="AS3721" s="0" t="s">
        <v>53</v>
      </c>
      <c r="AT3721" s="0" t="n">
        <v>87</v>
      </c>
      <c r="AU3721" s="0" t="n">
        <v>87</v>
      </c>
      <c r="AX3721" s="0" t="s">
        <v>836</v>
      </c>
    </row>
    <row r="3722" customFormat="false" ht="15" hidden="false" customHeight="false" outlineLevel="0" collapsed="false">
      <c r="A3722" s="0" t="s">
        <v>19294</v>
      </c>
      <c r="B3722" s="0" t="s">
        <v>7898</v>
      </c>
      <c r="C3722" s="0" t="s">
        <v>19295</v>
      </c>
      <c r="E3722" s="1" t="s">
        <v>19295</v>
      </c>
      <c r="G3722" s="5" t="s">
        <v>19295</v>
      </c>
      <c r="H3722" s="5"/>
      <c r="I3722" s="5"/>
      <c r="J3722" s="5"/>
      <c r="K3722" s="5"/>
      <c r="L3722" s="5"/>
      <c r="M3722" s="5"/>
      <c r="N3722" s="5"/>
      <c r="O3722" s="0" t="s">
        <v>19295</v>
      </c>
      <c r="P3722" s="0" t="s">
        <v>19296</v>
      </c>
      <c r="Q3722" s="0" t="s">
        <v>51</v>
      </c>
      <c r="R3722" s="0" t="s">
        <v>52</v>
      </c>
      <c r="S3722" s="0" t="n">
        <v>874</v>
      </c>
      <c r="T3722" s="0" t="n">
        <v>6190</v>
      </c>
      <c r="U3722" s="0" t="n">
        <v>6190</v>
      </c>
      <c r="V3722" s="0" t="n">
        <v>6201</v>
      </c>
      <c r="W3722" s="0" t="s">
        <v>19297</v>
      </c>
      <c r="X3722" s="0" t="n">
        <v>180</v>
      </c>
      <c r="Y3722" s="0" t="s">
        <v>53</v>
      </c>
      <c r="Z3722" s="0" t="n">
        <v>6190</v>
      </c>
      <c r="AA3722" s="0" t="s">
        <v>54</v>
      </c>
      <c r="AB3722" s="0" t="s">
        <v>54</v>
      </c>
      <c r="AC3722" s="0" t="n">
        <v>2.426</v>
      </c>
      <c r="AD3722" s="0" t="s">
        <v>19298</v>
      </c>
      <c r="AG3722" s="6" t="n">
        <v>42735</v>
      </c>
      <c r="AH3722" s="0" t="n">
        <v>145</v>
      </c>
      <c r="AI3722" s="0" t="n">
        <v>152</v>
      </c>
      <c r="AJ3722" s="6" t="n">
        <v>42735</v>
      </c>
      <c r="AK3722" s="0" t="n">
        <v>2.426</v>
      </c>
      <c r="AL3722" s="6" t="n">
        <v>42735</v>
      </c>
      <c r="AM3722" s="0" t="n">
        <v>1.956</v>
      </c>
      <c r="AN3722" s="0" t="n">
        <v>2.062</v>
      </c>
      <c r="AO3722" s="0" t="n">
        <v>3.825</v>
      </c>
      <c r="AP3722" s="0" t="n">
        <v>4.274</v>
      </c>
      <c r="AQ3722" s="0" t="s">
        <v>674</v>
      </c>
      <c r="AR3722" s="0" t="s">
        <v>58</v>
      </c>
      <c r="AS3722" s="0" t="s">
        <v>53</v>
      </c>
      <c r="AT3722" s="0" t="n">
        <v>93</v>
      </c>
      <c r="AU3722" s="0" t="n">
        <v>93</v>
      </c>
      <c r="AX3722" s="0" t="s">
        <v>836</v>
      </c>
    </row>
    <row r="3723" customFormat="false" ht="15" hidden="false" customHeight="false" outlineLevel="0" collapsed="false">
      <c r="A3723" s="0" t="s">
        <v>19299</v>
      </c>
      <c r="B3723" s="0" t="s">
        <v>7898</v>
      </c>
      <c r="C3723" s="0" t="s">
        <v>19300</v>
      </c>
      <c r="E3723" s="1" t="s">
        <v>19300</v>
      </c>
      <c r="G3723" s="5" t="s">
        <v>19300</v>
      </c>
      <c r="H3723" s="5" t="s">
        <v>19301</v>
      </c>
      <c r="I3723" s="5"/>
      <c r="J3723" s="5"/>
      <c r="K3723" s="5"/>
      <c r="L3723" s="5"/>
      <c r="M3723" s="5"/>
      <c r="N3723" s="5"/>
      <c r="O3723" s="0" t="s">
        <v>19300</v>
      </c>
      <c r="P3723" s="0" t="s">
        <v>19302</v>
      </c>
      <c r="Q3723" s="0" t="s">
        <v>51</v>
      </c>
      <c r="R3723" s="0" t="s">
        <v>52</v>
      </c>
      <c r="S3723" s="0" t="n">
        <v>10.074</v>
      </c>
      <c r="T3723" s="0" t="n">
        <v>2932</v>
      </c>
      <c r="U3723" s="0" t="n">
        <v>2932</v>
      </c>
      <c r="V3723" s="0" t="n">
        <v>1392</v>
      </c>
      <c r="X3723" s="0" t="n">
        <v>277</v>
      </c>
      <c r="Y3723" s="0" t="s">
        <v>53</v>
      </c>
      <c r="Z3723" s="0" t="n">
        <v>2932</v>
      </c>
      <c r="AA3723" s="0" t="s">
        <v>54</v>
      </c>
      <c r="AB3723" s="0" t="s">
        <v>54</v>
      </c>
      <c r="AC3723" s="0" t="n">
        <v>70.3</v>
      </c>
      <c r="AG3723" s="6" t="n">
        <v>42735</v>
      </c>
      <c r="AH3723" s="0" t="n">
        <v>538</v>
      </c>
      <c r="AI3723" s="0" t="n">
        <v>567</v>
      </c>
      <c r="AJ3723" s="6" t="n">
        <v>42735</v>
      </c>
      <c r="AK3723" s="0" t="n">
        <v>70.3</v>
      </c>
      <c r="AL3723" s="6" t="n">
        <v>42735</v>
      </c>
      <c r="AM3723" s="0" t="n">
        <v>7.812</v>
      </c>
      <c r="AN3723" s="0" t="n">
        <v>8.234</v>
      </c>
      <c r="AO3723" s="0" t="n">
        <v>8.629</v>
      </c>
      <c r="AP3723" s="0" t="n">
        <v>9.642</v>
      </c>
      <c r="AQ3723" s="0" t="s">
        <v>831</v>
      </c>
      <c r="AR3723" s="0" t="s">
        <v>58</v>
      </c>
      <c r="AS3723" s="0" t="s">
        <v>53</v>
      </c>
      <c r="AT3723" s="0" t="n">
        <v>149</v>
      </c>
      <c r="AU3723" s="0" t="n">
        <v>151</v>
      </c>
      <c r="AX3723" s="0" t="s">
        <v>836</v>
      </c>
      <c r="AY3723" s="0" t="s">
        <v>19303</v>
      </c>
    </row>
    <row r="3724" customFormat="false" ht="15" hidden="false" customHeight="false" outlineLevel="0" collapsed="false">
      <c r="A3724" s="0" t="s">
        <v>19304</v>
      </c>
      <c r="B3724" s="0" t="s">
        <v>7898</v>
      </c>
      <c r="C3724" s="0" t="s">
        <v>19305</v>
      </c>
      <c r="E3724" s="1" t="s">
        <v>19305</v>
      </c>
      <c r="G3724" s="5" t="s">
        <v>19305</v>
      </c>
      <c r="H3724" s="5"/>
      <c r="I3724" s="5"/>
      <c r="J3724" s="5"/>
      <c r="K3724" s="5"/>
      <c r="L3724" s="5"/>
      <c r="M3724" s="5"/>
      <c r="N3724" s="5"/>
      <c r="O3724" s="0" t="s">
        <v>19306</v>
      </c>
      <c r="P3724" s="0" t="s">
        <v>19307</v>
      </c>
      <c r="Q3724" s="0" t="s">
        <v>51</v>
      </c>
      <c r="R3724" s="0" t="s">
        <v>52</v>
      </c>
      <c r="S3724" s="0" t="n">
        <v>720</v>
      </c>
      <c r="T3724" s="0" t="n">
        <v>5829</v>
      </c>
      <c r="U3724" s="0" t="n">
        <v>5829</v>
      </c>
      <c r="V3724" s="0" t="n">
        <v>6201</v>
      </c>
      <c r="X3724" s="0" t="n">
        <v>19</v>
      </c>
      <c r="Y3724" s="0" t="s">
        <v>67</v>
      </c>
      <c r="Z3724" s="0" t="n">
        <v>8299</v>
      </c>
      <c r="AA3724" s="0" t="s">
        <v>120</v>
      </c>
      <c r="AB3724" s="0" t="s">
        <v>56</v>
      </c>
      <c r="AC3724" s="0" t="n">
        <v>35</v>
      </c>
      <c r="AD3724" s="0" t="s">
        <v>16823</v>
      </c>
      <c r="AG3724" s="6" t="n">
        <v>42004</v>
      </c>
      <c r="AH3724" s="0" t="n">
        <v>-17</v>
      </c>
      <c r="AI3724" s="0" t="n">
        <v>-20</v>
      </c>
      <c r="AJ3724" s="6" t="n">
        <v>42004</v>
      </c>
      <c r="AK3724" s="0" t="n">
        <v>3.35</v>
      </c>
      <c r="AL3724" s="6" t="n">
        <v>42004</v>
      </c>
      <c r="AM3724" s="0" t="n">
        <v>1.416</v>
      </c>
      <c r="AN3724" s="0" t="n">
        <v>1.719</v>
      </c>
      <c r="AO3724" s="0" t="n">
        <v>1.696</v>
      </c>
      <c r="AP3724" s="0" t="n">
        <v>1.852</v>
      </c>
      <c r="AQ3724" s="0" t="s">
        <v>189</v>
      </c>
      <c r="AR3724" s="0" t="s">
        <v>189</v>
      </c>
      <c r="AS3724" s="0" t="s">
        <v>67</v>
      </c>
      <c r="AT3724" s="0" t="n">
        <v>79</v>
      </c>
      <c r="AU3724" s="0" t="n">
        <v>13</v>
      </c>
      <c r="AX3724" s="0" t="s">
        <v>836</v>
      </c>
    </row>
    <row r="3725" customFormat="false" ht="15" hidden="false" customHeight="false" outlineLevel="0" collapsed="false">
      <c r="A3725" s="0" t="s">
        <v>19308</v>
      </c>
      <c r="B3725" s="0" t="s">
        <v>7898</v>
      </c>
      <c r="C3725" s="0" t="s">
        <v>19309</v>
      </c>
      <c r="E3725" s="1" t="s">
        <v>19309</v>
      </c>
      <c r="G3725" s="5" t="s">
        <v>19309</v>
      </c>
      <c r="H3725" s="5"/>
      <c r="I3725" s="5"/>
      <c r="J3725" s="5"/>
      <c r="K3725" s="5"/>
      <c r="L3725" s="5"/>
      <c r="M3725" s="5"/>
      <c r="N3725" s="5"/>
      <c r="O3725" s="0" t="s">
        <v>19309</v>
      </c>
      <c r="P3725" s="0" t="s">
        <v>19310</v>
      </c>
      <c r="Q3725" s="0" t="s">
        <v>51</v>
      </c>
      <c r="R3725" s="0" t="s">
        <v>52</v>
      </c>
      <c r="S3725" s="0" t="n">
        <v>375</v>
      </c>
      <c r="T3725" s="0" t="n">
        <v>6201</v>
      </c>
      <c r="U3725" s="0" t="n">
        <v>6201</v>
      </c>
      <c r="V3725" s="0" t="n">
        <v>6209</v>
      </c>
      <c r="X3725" s="0" t="n">
        <v>42</v>
      </c>
      <c r="Y3725" s="0" t="s">
        <v>53</v>
      </c>
      <c r="Z3725" s="0" t="n">
        <v>6201</v>
      </c>
      <c r="AA3725" s="0" t="s">
        <v>54</v>
      </c>
      <c r="AB3725" s="0" t="s">
        <v>54</v>
      </c>
      <c r="AC3725" s="0" t="n">
        <v>1.573</v>
      </c>
      <c r="AD3725" s="0" t="s">
        <v>16126</v>
      </c>
      <c r="AG3725" s="6" t="n">
        <v>42735</v>
      </c>
      <c r="AH3725" s="0" t="n">
        <v>-106</v>
      </c>
      <c r="AI3725" s="0" t="n">
        <v>-111</v>
      </c>
      <c r="AJ3725" s="6" t="n">
        <v>42735</v>
      </c>
      <c r="AK3725" s="0" t="n">
        <v>1.573</v>
      </c>
      <c r="AL3725" s="6" t="n">
        <v>42735</v>
      </c>
      <c r="AM3725" s="0" t="n">
        <v>761</v>
      </c>
      <c r="AN3725" s="0" t="n">
        <v>802</v>
      </c>
      <c r="AO3725" s="0" t="n">
        <v>3.357</v>
      </c>
      <c r="AP3725" s="0" t="n">
        <v>3.75</v>
      </c>
      <c r="AQ3725" s="0" t="s">
        <v>674</v>
      </c>
      <c r="AR3725" s="0" t="s">
        <v>58</v>
      </c>
      <c r="AS3725" s="0" t="s">
        <v>53</v>
      </c>
      <c r="AT3725" s="0" t="n">
        <v>29</v>
      </c>
      <c r="AU3725" s="0" t="n">
        <v>28</v>
      </c>
      <c r="AX3725" s="0" t="s">
        <v>836</v>
      </c>
    </row>
    <row r="3726" customFormat="false" ht="15" hidden="false" customHeight="false" outlineLevel="0" collapsed="false">
      <c r="A3726" s="0" t="s">
        <v>19311</v>
      </c>
      <c r="B3726" s="0" t="s">
        <v>7898</v>
      </c>
      <c r="C3726" s="0" t="s">
        <v>19312</v>
      </c>
      <c r="E3726" s="1" t="s">
        <v>19312</v>
      </c>
      <c r="G3726" s="5" t="s">
        <v>19312</v>
      </c>
      <c r="H3726" s="5"/>
      <c r="I3726" s="5"/>
      <c r="J3726" s="5"/>
      <c r="K3726" s="5"/>
      <c r="L3726" s="5"/>
      <c r="M3726" s="5"/>
      <c r="N3726" s="5"/>
      <c r="O3726" s="0" t="s">
        <v>19312</v>
      </c>
      <c r="P3726" s="0" t="s">
        <v>19313</v>
      </c>
      <c r="Q3726" s="0" t="s">
        <v>51</v>
      </c>
      <c r="R3726" s="0" t="s">
        <v>52</v>
      </c>
      <c r="S3726" s="0" t="n">
        <v>3</v>
      </c>
      <c r="T3726" s="0" t="n">
        <v>3030</v>
      </c>
      <c r="U3726" s="0" t="n">
        <v>3030</v>
      </c>
      <c r="V3726" s="0" t="n">
        <v>2814</v>
      </c>
      <c r="X3726" s="0" t="n">
        <v>391</v>
      </c>
      <c r="Y3726" s="0" t="s">
        <v>53</v>
      </c>
      <c r="Z3726" s="0" t="n">
        <v>3030</v>
      </c>
      <c r="AA3726" s="0" t="s">
        <v>54</v>
      </c>
      <c r="AB3726" s="0" t="s">
        <v>54</v>
      </c>
      <c r="AC3726" s="0" t="n">
        <v>7.5</v>
      </c>
      <c r="AD3726" s="0" t="s">
        <v>18117</v>
      </c>
      <c r="AE3726" s="0" t="s">
        <v>19314</v>
      </c>
      <c r="AF3726" s="0" t="s">
        <v>56</v>
      </c>
      <c r="AG3726" s="0" t="s">
        <v>56</v>
      </c>
      <c r="AI3726" s="0" t="n">
        <v>7.5</v>
      </c>
      <c r="AJ3726" s="0" t="n">
        <v>2017</v>
      </c>
      <c r="AK3726" s="0" t="s">
        <v>56</v>
      </c>
      <c r="AL3726" s="0" t="s">
        <v>56</v>
      </c>
      <c r="AM3726" s="0" t="n">
        <v>12.49</v>
      </c>
      <c r="AN3726" s="0" t="n">
        <v>13.955</v>
      </c>
      <c r="AO3726" s="0" t="s">
        <v>831</v>
      </c>
      <c r="AP3726" s="0" t="s">
        <v>58</v>
      </c>
      <c r="AQ3726" s="0" t="s">
        <v>53</v>
      </c>
      <c r="AR3726" s="0" t="n">
        <v>223</v>
      </c>
      <c r="AS3726" s="0" t="n">
        <v>229</v>
      </c>
      <c r="AT3726" s="0" t="s">
        <v>836</v>
      </c>
      <c r="AV3726" s="0" t="s">
        <v>836</v>
      </c>
    </row>
    <row r="3727" customFormat="false" ht="15" hidden="false" customHeight="false" outlineLevel="0" collapsed="false">
      <c r="A3727" s="0" t="s">
        <v>19315</v>
      </c>
      <c r="B3727" s="0" t="s">
        <v>7898</v>
      </c>
      <c r="C3727" s="0" t="s">
        <v>19316</v>
      </c>
      <c r="E3727" s="1" t="s">
        <v>19316</v>
      </c>
      <c r="G3727" s="5" t="s">
        <v>19316</v>
      </c>
      <c r="H3727" s="5"/>
      <c r="I3727" s="5"/>
      <c r="J3727" s="5"/>
      <c r="K3727" s="5"/>
      <c r="L3727" s="5"/>
      <c r="M3727" s="5"/>
      <c r="N3727" s="5"/>
      <c r="O3727" s="0" t="s">
        <v>19316</v>
      </c>
      <c r="P3727" s="0" t="s">
        <v>19317</v>
      </c>
      <c r="Q3727" s="0" t="s">
        <v>51</v>
      </c>
      <c r="R3727" s="0" t="s">
        <v>52</v>
      </c>
      <c r="S3727" s="0" t="n">
        <v>3</v>
      </c>
      <c r="X3727" s="0" t="n">
        <v>3</v>
      </c>
      <c r="Y3727" s="0" t="s">
        <v>512</v>
      </c>
      <c r="AA3727" s="0" t="s">
        <v>54</v>
      </c>
      <c r="AB3727" s="0" t="s">
        <v>54</v>
      </c>
      <c r="AC3727" s="0" t="n">
        <v>15</v>
      </c>
      <c r="AD3727" s="0" t="s">
        <v>19318</v>
      </c>
      <c r="AE3727" s="0" t="s">
        <v>19319</v>
      </c>
      <c r="AF3727" s="0" t="s">
        <v>56</v>
      </c>
      <c r="AG3727" s="0" t="s">
        <v>56</v>
      </c>
      <c r="AI3727" s="0" t="n">
        <v>15</v>
      </c>
      <c r="AJ3727" s="0" t="n">
        <v>2016</v>
      </c>
      <c r="AK3727" s="0" t="s">
        <v>56</v>
      </c>
      <c r="AL3727" s="0" t="s">
        <v>56</v>
      </c>
      <c r="AM3727" s="0" t="n">
        <v>958</v>
      </c>
      <c r="AN3727" s="0" t="n">
        <v>1.293</v>
      </c>
      <c r="AO3727" s="0" t="s">
        <v>189</v>
      </c>
      <c r="AP3727" s="0" t="s">
        <v>189</v>
      </c>
      <c r="AQ3727" s="0" t="s">
        <v>512</v>
      </c>
      <c r="AR3727" s="0" t="n">
        <v>3</v>
      </c>
      <c r="AS3727" s="0" t="n">
        <v>3</v>
      </c>
      <c r="AV3727" s="0" t="s">
        <v>836</v>
      </c>
      <c r="AW3727" s="0" t="s">
        <v>19320</v>
      </c>
    </row>
    <row r="3728" customFormat="false" ht="15" hidden="false" customHeight="false" outlineLevel="0" collapsed="false">
      <c r="A3728" s="0" t="s">
        <v>19321</v>
      </c>
      <c r="B3728" s="0" t="s">
        <v>7898</v>
      </c>
      <c r="C3728" s="0" t="s">
        <v>19322</v>
      </c>
      <c r="E3728" s="1" t="s">
        <v>19322</v>
      </c>
      <c r="G3728" s="5" t="s">
        <v>19322</v>
      </c>
      <c r="H3728" s="5"/>
      <c r="I3728" s="5"/>
      <c r="J3728" s="5"/>
      <c r="K3728" s="5"/>
      <c r="L3728" s="5"/>
      <c r="M3728" s="5"/>
      <c r="N3728" s="5"/>
      <c r="O3728" s="0" t="s">
        <v>19322</v>
      </c>
      <c r="P3728" s="0" t="s">
        <v>19323</v>
      </c>
      <c r="Q3728" s="0" t="s">
        <v>51</v>
      </c>
      <c r="R3728" s="0" t="s">
        <v>52</v>
      </c>
      <c r="S3728" s="0" t="n">
        <v>3</v>
      </c>
      <c r="T3728" s="0" t="n">
        <v>1089</v>
      </c>
      <c r="U3728" s="0" t="n">
        <v>1089</v>
      </c>
      <c r="V3728" s="0" t="n">
        <v>1089</v>
      </c>
      <c r="X3728" s="0" t="n">
        <v>215</v>
      </c>
      <c r="Y3728" s="0" t="s">
        <v>53</v>
      </c>
      <c r="Z3728" s="0" t="n">
        <v>1089</v>
      </c>
      <c r="AA3728" s="0" t="s">
        <v>54</v>
      </c>
      <c r="AB3728" s="0" t="s">
        <v>54</v>
      </c>
      <c r="AC3728" s="0" t="n">
        <v>17.5</v>
      </c>
      <c r="AD3728" s="0" t="s">
        <v>19324</v>
      </c>
      <c r="AE3728" s="0" t="s">
        <v>19325</v>
      </c>
      <c r="AF3728" s="0" t="s">
        <v>56</v>
      </c>
      <c r="AG3728" s="0" t="s">
        <v>56</v>
      </c>
      <c r="AI3728" s="0" t="n">
        <v>17.5</v>
      </c>
      <c r="AJ3728" s="0" t="n">
        <v>2017</v>
      </c>
      <c r="AK3728" s="0" t="s">
        <v>56</v>
      </c>
      <c r="AL3728" s="0" t="s">
        <v>56</v>
      </c>
      <c r="AM3728" s="0" t="n">
        <v>1.029</v>
      </c>
      <c r="AN3728" s="0" t="n">
        <v>1.15</v>
      </c>
      <c r="AO3728" s="0" t="s">
        <v>831</v>
      </c>
      <c r="AP3728" s="0" t="s">
        <v>58</v>
      </c>
      <c r="AQ3728" s="0" t="s">
        <v>53</v>
      </c>
      <c r="AR3728" s="0" t="n">
        <v>109</v>
      </c>
      <c r="AS3728" s="0" t="n">
        <v>110</v>
      </c>
      <c r="AT3728" s="0" t="s">
        <v>19326</v>
      </c>
      <c r="AV3728" s="0" t="s">
        <v>836</v>
      </c>
      <c r="AW3728" s="0" t="s">
        <v>19327</v>
      </c>
    </row>
    <row r="3729" customFormat="false" ht="15" hidden="false" customHeight="false" outlineLevel="0" collapsed="false">
      <c r="A3729" s="0" t="s">
        <v>19328</v>
      </c>
      <c r="B3729" s="0" t="s">
        <v>7898</v>
      </c>
      <c r="C3729" s="0" t="s">
        <v>19329</v>
      </c>
      <c r="E3729" s="1" t="s">
        <v>19329</v>
      </c>
      <c r="G3729" s="5" t="s">
        <v>19329</v>
      </c>
      <c r="H3729" s="5"/>
      <c r="I3729" s="5"/>
      <c r="J3729" s="5"/>
      <c r="K3729" s="5"/>
      <c r="L3729" s="5"/>
      <c r="M3729" s="5"/>
      <c r="N3729" s="5"/>
      <c r="O3729" s="0" t="s">
        <v>19329</v>
      </c>
      <c r="P3729" s="0" t="s">
        <v>19330</v>
      </c>
      <c r="Q3729" s="0" t="s">
        <v>718</v>
      </c>
      <c r="R3729" s="0" t="s">
        <v>52</v>
      </c>
      <c r="S3729" s="0" t="n">
        <v>3.705</v>
      </c>
      <c r="T3729" s="0" t="n">
        <v>6611</v>
      </c>
      <c r="U3729" s="0" t="n">
        <v>6611</v>
      </c>
      <c r="V3729" s="0" t="n">
        <v>6420</v>
      </c>
      <c r="W3729" s="0" t="s">
        <v>19331</v>
      </c>
      <c r="X3729" s="0" t="n">
        <v>973</v>
      </c>
      <c r="Y3729" s="0" t="s">
        <v>53</v>
      </c>
      <c r="Z3729" s="0" t="n">
        <v>6611</v>
      </c>
      <c r="AA3729" s="0" t="s">
        <v>54</v>
      </c>
      <c r="AB3729" s="0" t="s">
        <v>54</v>
      </c>
      <c r="AC3729" s="0" t="n">
        <v>4.325</v>
      </c>
      <c r="AD3729" s="0" t="s">
        <v>15564</v>
      </c>
      <c r="AG3729" s="6" t="n">
        <v>42735</v>
      </c>
      <c r="AH3729" s="0" t="n">
        <v>102</v>
      </c>
      <c r="AI3729" s="0" t="n">
        <v>108</v>
      </c>
      <c r="AJ3729" s="6" t="n">
        <v>42735</v>
      </c>
      <c r="AK3729" s="0" t="n">
        <v>4.325</v>
      </c>
      <c r="AL3729" s="6" t="n">
        <v>42735</v>
      </c>
      <c r="AM3729" s="0" t="n">
        <v>13.424</v>
      </c>
      <c r="AN3729" s="0" t="n">
        <v>14.15</v>
      </c>
      <c r="AO3729" s="0" t="n">
        <v>10.392</v>
      </c>
      <c r="AP3729" s="0" t="n">
        <v>11.612</v>
      </c>
      <c r="AQ3729" s="0" t="s">
        <v>674</v>
      </c>
      <c r="AR3729" s="0" t="s">
        <v>58</v>
      </c>
      <c r="AS3729" s="0" t="s">
        <v>53</v>
      </c>
      <c r="AT3729" s="0" t="n">
        <v>183</v>
      </c>
      <c r="AU3729" s="0" t="n">
        <v>195</v>
      </c>
      <c r="AX3729" s="0" t="s">
        <v>836</v>
      </c>
      <c r="AY3729" s="0" t="s">
        <v>19332</v>
      </c>
    </row>
    <row r="3730" customFormat="false" ht="15" hidden="false" customHeight="false" outlineLevel="0" collapsed="false">
      <c r="A3730" s="0" t="s">
        <v>19333</v>
      </c>
      <c r="B3730" s="0" t="s">
        <v>7898</v>
      </c>
      <c r="C3730" s="0" t="s">
        <v>19334</v>
      </c>
      <c r="E3730" s="1" t="s">
        <v>19334</v>
      </c>
      <c r="G3730" s="5" t="s">
        <v>19334</v>
      </c>
      <c r="H3730" s="5"/>
      <c r="I3730" s="5"/>
      <c r="J3730" s="5"/>
      <c r="K3730" s="5"/>
      <c r="L3730" s="5"/>
      <c r="M3730" s="5"/>
      <c r="N3730" s="5"/>
      <c r="O3730" s="0" t="s">
        <v>19334</v>
      </c>
      <c r="P3730" s="0" t="s">
        <v>19335</v>
      </c>
      <c r="Q3730" s="0" t="s">
        <v>51</v>
      </c>
      <c r="R3730" s="0" t="s">
        <v>52</v>
      </c>
      <c r="S3730" s="0" t="n">
        <v>8.959</v>
      </c>
      <c r="T3730" s="0" t="n">
        <v>1393</v>
      </c>
      <c r="U3730" s="0" t="n">
        <v>1393</v>
      </c>
      <c r="V3730" s="0" t="n">
        <v>1623</v>
      </c>
      <c r="X3730" s="0" t="n">
        <v>716</v>
      </c>
      <c r="Y3730" s="0" t="s">
        <v>53</v>
      </c>
      <c r="Z3730" s="0" t="n">
        <v>1393</v>
      </c>
      <c r="AA3730" s="0" t="s">
        <v>54</v>
      </c>
      <c r="AB3730" s="0" t="s">
        <v>54</v>
      </c>
      <c r="AC3730" s="0" t="n">
        <v>37.8</v>
      </c>
      <c r="AD3730" s="0" t="s">
        <v>19336</v>
      </c>
      <c r="AG3730" s="6" t="n">
        <v>42735</v>
      </c>
      <c r="AH3730" s="0" t="n">
        <v>883</v>
      </c>
      <c r="AI3730" s="0" t="n">
        <v>930</v>
      </c>
      <c r="AJ3730" s="6" t="n">
        <v>42735</v>
      </c>
      <c r="AK3730" s="0" t="n">
        <v>37.8</v>
      </c>
      <c r="AL3730" s="6" t="n">
        <v>42735</v>
      </c>
      <c r="AM3730" s="0" t="n">
        <v>9.706</v>
      </c>
      <c r="AN3730" s="0" t="n">
        <v>10.231</v>
      </c>
      <c r="AO3730" s="0" t="n">
        <v>16.406</v>
      </c>
      <c r="AP3730" s="0" t="n">
        <v>18.331</v>
      </c>
      <c r="AQ3730" s="0" t="s">
        <v>831</v>
      </c>
      <c r="AR3730" s="0" t="s">
        <v>58</v>
      </c>
      <c r="AS3730" s="0" t="s">
        <v>53</v>
      </c>
      <c r="AT3730" s="0" t="n">
        <v>317</v>
      </c>
      <c r="AU3730" s="0" t="n">
        <v>323</v>
      </c>
      <c r="AV3730" s="0" t="s">
        <v>18728</v>
      </c>
      <c r="AW3730" s="0" t="s">
        <v>836</v>
      </c>
      <c r="AX3730" s="0" t="s">
        <v>836</v>
      </c>
    </row>
    <row r="3731" customFormat="false" ht="15" hidden="false" customHeight="false" outlineLevel="0" collapsed="false">
      <c r="A3731" s="0" t="s">
        <v>19337</v>
      </c>
      <c r="B3731" s="0" t="s">
        <v>7898</v>
      </c>
      <c r="C3731" s="0" t="s">
        <v>19338</v>
      </c>
      <c r="E3731" s="1" t="s">
        <v>19338</v>
      </c>
      <c r="G3731" s="5" t="s">
        <v>19338</v>
      </c>
      <c r="H3731" s="5"/>
      <c r="I3731" s="5"/>
      <c r="J3731" s="5"/>
      <c r="K3731" s="5"/>
      <c r="L3731" s="5"/>
      <c r="M3731" s="5"/>
      <c r="N3731" s="5"/>
      <c r="O3731" s="0" t="s">
        <v>19339</v>
      </c>
      <c r="P3731" s="0" t="s">
        <v>19340</v>
      </c>
      <c r="Q3731" s="0" t="s">
        <v>51</v>
      </c>
      <c r="R3731" s="0" t="s">
        <v>52</v>
      </c>
      <c r="S3731" s="0" t="n">
        <v>1.068</v>
      </c>
      <c r="T3731" s="0" t="n">
        <v>2013</v>
      </c>
      <c r="U3731" s="0" t="n">
        <v>2013</v>
      </c>
      <c r="V3731" s="0" t="n">
        <v>2059</v>
      </c>
      <c r="X3731" s="0" t="n">
        <v>73</v>
      </c>
      <c r="Y3731" s="0" t="s">
        <v>67</v>
      </c>
      <c r="Z3731" s="0" t="n">
        <v>6619</v>
      </c>
      <c r="AA3731" s="0" t="s">
        <v>54</v>
      </c>
      <c r="AB3731" s="0" t="s">
        <v>54</v>
      </c>
      <c r="AD3731" s="0" t="s">
        <v>18117</v>
      </c>
      <c r="AG3731" s="6" t="n">
        <v>42004</v>
      </c>
      <c r="AH3731" s="0" t="n">
        <v>-142</v>
      </c>
      <c r="AI3731" s="0" t="n">
        <v>-173</v>
      </c>
      <c r="AJ3731" s="6" t="n">
        <v>42004</v>
      </c>
      <c r="AK3731" s="0" t="n">
        <v>6.2</v>
      </c>
      <c r="AL3731" s="6" t="n">
        <v>42004</v>
      </c>
      <c r="AM3731" s="0" t="n">
        <v>1.169</v>
      </c>
      <c r="AN3731" s="0" t="n">
        <v>1.42</v>
      </c>
      <c r="AO3731" s="0" t="n">
        <v>943</v>
      </c>
      <c r="AP3731" s="0" t="n">
        <v>1.039</v>
      </c>
      <c r="AQ3731" s="0" t="s">
        <v>189</v>
      </c>
      <c r="AR3731" s="0" t="s">
        <v>189</v>
      </c>
      <c r="AS3731" s="0" t="s">
        <v>67</v>
      </c>
      <c r="AT3731" s="0" t="n">
        <v>49</v>
      </c>
      <c r="AU3731" s="0" t="n">
        <v>36</v>
      </c>
      <c r="AV3731" s="0" t="s">
        <v>19341</v>
      </c>
      <c r="AX3731" s="0" t="s">
        <v>836</v>
      </c>
    </row>
    <row r="3732" customFormat="false" ht="15" hidden="false" customHeight="false" outlineLevel="0" collapsed="false">
      <c r="A3732" s="0" t="s">
        <v>19342</v>
      </c>
      <c r="B3732" s="0" t="s">
        <v>7898</v>
      </c>
      <c r="C3732" s="0" t="s">
        <v>19343</v>
      </c>
      <c r="E3732" s="1" t="s">
        <v>19343</v>
      </c>
      <c r="G3732" s="5" t="s">
        <v>19343</v>
      </c>
      <c r="H3732" s="5"/>
      <c r="I3732" s="5"/>
      <c r="J3732" s="5"/>
      <c r="K3732" s="5"/>
      <c r="L3732" s="5"/>
      <c r="M3732" s="5"/>
      <c r="N3732" s="5"/>
      <c r="O3732" s="0" t="s">
        <v>19343</v>
      </c>
      <c r="P3732" s="0" t="s">
        <v>19344</v>
      </c>
      <c r="Q3732" s="0" t="s">
        <v>51</v>
      </c>
      <c r="R3732" s="0" t="s">
        <v>52</v>
      </c>
      <c r="S3732" s="0" t="n">
        <v>47.248</v>
      </c>
      <c r="T3732" s="0" t="n">
        <v>3030</v>
      </c>
      <c r="U3732" s="0" t="n">
        <v>3030</v>
      </c>
      <c r="V3732" s="0" t="n">
        <v>2014</v>
      </c>
      <c r="X3732" s="0" t="n">
        <v>954</v>
      </c>
      <c r="Y3732" s="0" t="s">
        <v>53</v>
      </c>
      <c r="Z3732" s="0" t="n">
        <v>3030</v>
      </c>
      <c r="AA3732" s="0" t="s">
        <v>54</v>
      </c>
      <c r="AB3732" s="0" t="s">
        <v>54</v>
      </c>
      <c r="AC3732" s="0" t="n">
        <v>97</v>
      </c>
      <c r="AD3732" s="0" t="s">
        <v>19345</v>
      </c>
      <c r="AG3732" s="6" t="n">
        <v>42735</v>
      </c>
      <c r="AH3732" s="0" t="n">
        <v>5.03</v>
      </c>
      <c r="AI3732" s="0" t="n">
        <v>5.302</v>
      </c>
      <c r="AJ3732" s="6" t="n">
        <v>42735</v>
      </c>
      <c r="AK3732" s="0" t="n">
        <v>97</v>
      </c>
      <c r="AL3732" s="6" t="n">
        <v>42735</v>
      </c>
      <c r="AM3732" s="0" t="n">
        <v>45.352</v>
      </c>
      <c r="AN3732" s="0" t="n">
        <v>47.806</v>
      </c>
      <c r="AO3732" s="0" t="n">
        <v>72.455</v>
      </c>
      <c r="AP3732" s="0" t="n">
        <v>80.957</v>
      </c>
      <c r="AQ3732" s="0" t="s">
        <v>831</v>
      </c>
      <c r="AR3732" s="0" t="s">
        <v>58</v>
      </c>
      <c r="AS3732" s="0" t="s">
        <v>53</v>
      </c>
      <c r="AT3732" s="0" t="n">
        <v>345</v>
      </c>
      <c r="AU3732" s="0" t="n">
        <v>351</v>
      </c>
      <c r="AX3732" s="0" t="s">
        <v>836</v>
      </c>
      <c r="AY3732" s="0" t="s">
        <v>19346</v>
      </c>
    </row>
    <row r="3733" customFormat="false" ht="15" hidden="false" customHeight="false" outlineLevel="0" collapsed="false">
      <c r="A3733" s="0" t="s">
        <v>19347</v>
      </c>
      <c r="B3733" s="0" t="s">
        <v>7898</v>
      </c>
      <c r="C3733" s="0" t="s">
        <v>19348</v>
      </c>
      <c r="E3733" s="1" t="s">
        <v>19348</v>
      </c>
      <c r="G3733" s="5" t="s">
        <v>19348</v>
      </c>
      <c r="H3733" s="5"/>
      <c r="I3733" s="5"/>
      <c r="J3733" s="5"/>
      <c r="K3733" s="5"/>
      <c r="L3733" s="5"/>
      <c r="M3733" s="5"/>
      <c r="N3733" s="5"/>
      <c r="O3733" s="0" t="s">
        <v>19348</v>
      </c>
      <c r="P3733" s="0" t="s">
        <v>19349</v>
      </c>
      <c r="Q3733" s="0" t="s">
        <v>51</v>
      </c>
      <c r="R3733" s="0" t="s">
        <v>52</v>
      </c>
      <c r="S3733" s="0" t="n">
        <v>1.599</v>
      </c>
      <c r="T3733" s="0" t="n">
        <v>2120</v>
      </c>
      <c r="U3733" s="0" t="n">
        <v>2120</v>
      </c>
      <c r="V3733" s="0" t="n">
        <v>7211</v>
      </c>
      <c r="X3733" s="0" t="n">
        <v>38</v>
      </c>
      <c r="Y3733" s="0" t="s">
        <v>53</v>
      </c>
      <c r="Z3733" s="0" t="n">
        <v>2120</v>
      </c>
      <c r="AA3733" s="0" t="s">
        <v>54</v>
      </c>
      <c r="AB3733" s="0" t="s">
        <v>54</v>
      </c>
      <c r="AC3733" s="0" t="n">
        <v>750</v>
      </c>
      <c r="AD3733" s="0" t="s">
        <v>19350</v>
      </c>
      <c r="AG3733" s="6" t="n">
        <v>42735</v>
      </c>
      <c r="AH3733" s="0" t="n">
        <v>677</v>
      </c>
      <c r="AI3733" s="0" t="n">
        <v>714</v>
      </c>
      <c r="AJ3733" s="6" t="n">
        <v>42735</v>
      </c>
      <c r="AK3733" s="0" t="n">
        <v>750</v>
      </c>
      <c r="AL3733" s="6" t="n">
        <v>42735</v>
      </c>
      <c r="AM3733" s="0" t="n">
        <v>2.206</v>
      </c>
      <c r="AN3733" s="0" t="n">
        <v>2.326</v>
      </c>
      <c r="AO3733" s="0" t="n">
        <v>5.369</v>
      </c>
      <c r="AP3733" s="0" t="n">
        <v>5.999</v>
      </c>
      <c r="AQ3733" s="0" t="s">
        <v>674</v>
      </c>
      <c r="AR3733" s="0" t="s">
        <v>58</v>
      </c>
      <c r="AS3733" s="0" t="s">
        <v>53</v>
      </c>
      <c r="AT3733" s="0" t="n">
        <v>26</v>
      </c>
      <c r="AU3733" s="0" t="n">
        <v>25</v>
      </c>
      <c r="AV3733" s="0" t="s">
        <v>19351</v>
      </c>
      <c r="AW3733" s="0" t="s">
        <v>19351</v>
      </c>
      <c r="AX3733" s="0" t="s">
        <v>836</v>
      </c>
    </row>
    <row r="3734" customFormat="false" ht="15" hidden="false" customHeight="false" outlineLevel="0" collapsed="false">
      <c r="A3734" s="0" t="s">
        <v>19352</v>
      </c>
      <c r="B3734" s="0" t="s">
        <v>7898</v>
      </c>
      <c r="C3734" s="0" t="s">
        <v>19353</v>
      </c>
      <c r="E3734" s="1" t="s">
        <v>19353</v>
      </c>
      <c r="G3734" s="5" t="s">
        <v>19353</v>
      </c>
      <c r="H3734" s="5"/>
      <c r="I3734" s="5"/>
      <c r="J3734" s="5"/>
      <c r="K3734" s="5"/>
      <c r="L3734" s="5"/>
      <c r="M3734" s="5"/>
      <c r="N3734" s="5"/>
      <c r="O3734" s="0" t="s">
        <v>19354</v>
      </c>
      <c r="P3734" s="0" t="s">
        <v>19355</v>
      </c>
      <c r="Q3734" s="0" t="s">
        <v>51</v>
      </c>
      <c r="R3734" s="0" t="s">
        <v>52</v>
      </c>
      <c r="S3734" s="0" t="n">
        <v>950</v>
      </c>
      <c r="T3734" s="0" t="n">
        <v>7220</v>
      </c>
      <c r="U3734" s="0" t="n">
        <v>7220</v>
      </c>
      <c r="V3734" s="0" t="n">
        <v>7022</v>
      </c>
      <c r="W3734" s="0" t="s">
        <v>19356</v>
      </c>
      <c r="X3734" s="0" t="n">
        <v>122</v>
      </c>
      <c r="Y3734" s="0" t="s">
        <v>67</v>
      </c>
      <c r="Z3734" s="0" t="n">
        <v>8211</v>
      </c>
      <c r="AA3734" s="0" t="s">
        <v>54</v>
      </c>
      <c r="AB3734" s="0" t="s">
        <v>54</v>
      </c>
      <c r="AC3734" s="0" t="n">
        <v>8.813</v>
      </c>
      <c r="AD3734" s="0" t="s">
        <v>19357</v>
      </c>
      <c r="AG3734" s="6" t="n">
        <v>42735</v>
      </c>
      <c r="AH3734" s="0" t="n">
        <v>-33</v>
      </c>
      <c r="AI3734" s="0" t="n">
        <v>-35</v>
      </c>
      <c r="AJ3734" s="6" t="n">
        <v>42735</v>
      </c>
      <c r="AK3734" s="0" t="n">
        <v>4.9</v>
      </c>
      <c r="AL3734" s="6" t="n">
        <v>42735</v>
      </c>
      <c r="AM3734" s="0" t="n">
        <v>1.34</v>
      </c>
      <c r="AN3734" s="0" t="n">
        <v>1.413</v>
      </c>
      <c r="AO3734" s="0" t="n">
        <v>2.377</v>
      </c>
      <c r="AP3734" s="0" t="n">
        <v>2.542</v>
      </c>
      <c r="AQ3734" s="0" t="s">
        <v>189</v>
      </c>
      <c r="AR3734" s="0" t="s">
        <v>189</v>
      </c>
      <c r="AS3734" s="0" t="s">
        <v>67</v>
      </c>
      <c r="AT3734" s="0" t="n">
        <v>140</v>
      </c>
      <c r="AU3734" s="0" t="n">
        <v>58</v>
      </c>
      <c r="AX3734" s="0" t="s">
        <v>836</v>
      </c>
      <c r="AY3734" s="0" t="s">
        <v>19358</v>
      </c>
    </row>
    <row r="3735" customFormat="false" ht="15" hidden="false" customHeight="false" outlineLevel="0" collapsed="false">
      <c r="A3735" s="0" t="s">
        <v>19359</v>
      </c>
      <c r="B3735" s="0" t="s">
        <v>7898</v>
      </c>
      <c r="C3735" s="0" t="s">
        <v>19360</v>
      </c>
      <c r="E3735" s="1" t="s">
        <v>19360</v>
      </c>
      <c r="G3735" s="5" t="s">
        <v>19360</v>
      </c>
      <c r="H3735" s="5" t="s">
        <v>19361</v>
      </c>
      <c r="I3735" s="5"/>
      <c r="J3735" s="5"/>
      <c r="K3735" s="5"/>
      <c r="L3735" s="5"/>
      <c r="M3735" s="5"/>
      <c r="N3735" s="5"/>
      <c r="O3735" s="0" t="s">
        <v>19362</v>
      </c>
      <c r="P3735" s="0" t="s">
        <v>19363</v>
      </c>
      <c r="Q3735" s="0" t="s">
        <v>51</v>
      </c>
      <c r="R3735" s="0" t="s">
        <v>52</v>
      </c>
      <c r="S3735" s="0" t="n">
        <v>350</v>
      </c>
      <c r="T3735" s="0" t="n">
        <v>5829</v>
      </c>
      <c r="U3735" s="0" t="n">
        <v>5829</v>
      </c>
      <c r="X3735" s="0" t="n">
        <v>66</v>
      </c>
      <c r="Y3735" s="0" t="s">
        <v>67</v>
      </c>
      <c r="AA3735" s="0" t="s">
        <v>120</v>
      </c>
      <c r="AB3735" s="0" t="s">
        <v>56</v>
      </c>
      <c r="AD3735" s="0" t="s">
        <v>15602</v>
      </c>
      <c r="AE3735" s="0" t="s">
        <v>19364</v>
      </c>
      <c r="AF3735" s="0" t="s">
        <v>56</v>
      </c>
      <c r="AG3735" s="0" t="s">
        <v>56</v>
      </c>
      <c r="AI3735" s="0" t="n">
        <v>1.5</v>
      </c>
      <c r="AJ3735" s="0" t="n">
        <v>2016</v>
      </c>
      <c r="AK3735" s="0" t="s">
        <v>56</v>
      </c>
      <c r="AL3735" s="0" t="s">
        <v>56</v>
      </c>
      <c r="AM3735" s="0" t="n">
        <v>1.162</v>
      </c>
      <c r="AN3735" s="0" t="n">
        <v>1.569</v>
      </c>
      <c r="AO3735" s="0" t="s">
        <v>189</v>
      </c>
      <c r="AP3735" s="0" t="s">
        <v>189</v>
      </c>
      <c r="AQ3735" s="0" t="s">
        <v>67</v>
      </c>
      <c r="AR3735" s="0" t="n">
        <v>47</v>
      </c>
      <c r="AS3735" s="0" t="n">
        <v>29</v>
      </c>
      <c r="AV3735" s="0" t="s">
        <v>836</v>
      </c>
      <c r="AW3735" s="0" t="s">
        <v>19365</v>
      </c>
    </row>
    <row r="3736" customFormat="false" ht="15" hidden="false" customHeight="false" outlineLevel="0" collapsed="false">
      <c r="A3736" s="0" t="s">
        <v>19366</v>
      </c>
      <c r="B3736" s="0" t="s">
        <v>7898</v>
      </c>
      <c r="C3736" s="0" t="s">
        <v>19367</v>
      </c>
      <c r="E3736" s="1" t="s">
        <v>19367</v>
      </c>
      <c r="G3736" s="5" t="s">
        <v>19367</v>
      </c>
      <c r="H3736" s="5"/>
      <c r="I3736" s="5"/>
      <c r="J3736" s="5"/>
      <c r="K3736" s="5"/>
      <c r="L3736" s="5"/>
      <c r="M3736" s="5"/>
      <c r="N3736" s="5"/>
      <c r="O3736" s="0" t="s">
        <v>19367</v>
      </c>
      <c r="P3736" s="0" t="s">
        <v>19368</v>
      </c>
      <c r="Q3736" s="0" t="s">
        <v>51</v>
      </c>
      <c r="R3736" s="0" t="s">
        <v>52</v>
      </c>
      <c r="S3736" s="0" t="n">
        <v>838</v>
      </c>
      <c r="T3736" s="0" t="n">
        <v>7490</v>
      </c>
      <c r="U3736" s="0" t="n">
        <v>7490</v>
      </c>
      <c r="V3736" s="0" t="n">
        <v>6201</v>
      </c>
      <c r="X3736" s="0" t="n">
        <v>58</v>
      </c>
      <c r="Y3736" s="0" t="s">
        <v>53</v>
      </c>
      <c r="Z3736" s="0" t="n">
        <v>7490</v>
      </c>
      <c r="AA3736" s="0" t="s">
        <v>54</v>
      </c>
      <c r="AB3736" s="0" t="s">
        <v>54</v>
      </c>
      <c r="AC3736" s="0" t="n">
        <v>3.064</v>
      </c>
      <c r="AD3736" s="0" t="s">
        <v>15602</v>
      </c>
      <c r="AG3736" s="6" t="n">
        <v>42735</v>
      </c>
      <c r="AH3736" s="0" t="n">
        <v>81</v>
      </c>
      <c r="AI3736" s="0" t="n">
        <v>85</v>
      </c>
      <c r="AJ3736" s="6" t="n">
        <v>42735</v>
      </c>
      <c r="AK3736" s="0" t="n">
        <v>3.064</v>
      </c>
      <c r="AL3736" s="6" t="n">
        <v>42735</v>
      </c>
      <c r="AM3736" s="0" t="n">
        <v>2.073</v>
      </c>
      <c r="AN3736" s="0" t="n">
        <v>2.185</v>
      </c>
      <c r="AO3736" s="0" t="n">
        <v>7.736</v>
      </c>
      <c r="AP3736" s="0" t="n">
        <v>8.644</v>
      </c>
      <c r="AQ3736" s="0" t="s">
        <v>674</v>
      </c>
      <c r="AR3736" s="0" t="s">
        <v>58</v>
      </c>
      <c r="AS3736" s="0" t="s">
        <v>53</v>
      </c>
      <c r="AT3736" s="0" t="n">
        <v>32</v>
      </c>
      <c r="AU3736" s="0" t="n">
        <v>34</v>
      </c>
      <c r="AX3736" s="0" t="s">
        <v>836</v>
      </c>
    </row>
    <row r="3737" customFormat="false" ht="15" hidden="false" customHeight="false" outlineLevel="0" collapsed="false">
      <c r="A3737" s="0" t="s">
        <v>19369</v>
      </c>
      <c r="B3737" s="0" t="s">
        <v>7898</v>
      </c>
      <c r="C3737" s="0" t="s">
        <v>19370</v>
      </c>
      <c r="E3737" s="1" t="s">
        <v>19370</v>
      </c>
      <c r="G3737" s="5" t="s">
        <v>19370</v>
      </c>
      <c r="H3737" s="5"/>
      <c r="I3737" s="5"/>
      <c r="J3737" s="5"/>
      <c r="K3737" s="5"/>
      <c r="L3737" s="5"/>
      <c r="M3737" s="5"/>
      <c r="N3737" s="5"/>
      <c r="O3737" s="0" t="s">
        <v>19370</v>
      </c>
      <c r="P3737" s="0" t="s">
        <v>19371</v>
      </c>
      <c r="Q3737" s="0" t="s">
        <v>51</v>
      </c>
      <c r="R3737" s="0" t="s">
        <v>52</v>
      </c>
      <c r="S3737" s="0" t="n">
        <v>311</v>
      </c>
      <c r="T3737" s="0" t="n">
        <v>3511</v>
      </c>
      <c r="U3737" s="0" t="n">
        <v>3511</v>
      </c>
      <c r="W3737" s="0" t="s">
        <v>19372</v>
      </c>
      <c r="X3737" s="0" t="n">
        <v>1</v>
      </c>
      <c r="Y3737" s="0" t="s">
        <v>53</v>
      </c>
      <c r="Z3737" s="0" t="n">
        <v>3511</v>
      </c>
      <c r="AA3737" s="0" t="s">
        <v>54</v>
      </c>
      <c r="AB3737" s="0" t="s">
        <v>54</v>
      </c>
      <c r="AD3737" s="0" t="s">
        <v>19345</v>
      </c>
      <c r="AG3737" s="6" t="n">
        <v>42735</v>
      </c>
      <c r="AH3737" s="0" t="n">
        <v>-64</v>
      </c>
      <c r="AI3737" s="0" t="n">
        <v>-67</v>
      </c>
      <c r="AJ3737" s="6" t="n">
        <v>42735</v>
      </c>
      <c r="AK3737" s="0" t="s">
        <v>56</v>
      </c>
      <c r="AM3737" s="0" t="n">
        <v>677</v>
      </c>
      <c r="AN3737" s="0" t="n">
        <v>714</v>
      </c>
      <c r="AO3737" s="0" t="n">
        <v>31</v>
      </c>
      <c r="AP3737" s="0" t="n">
        <v>35</v>
      </c>
      <c r="AQ3737" s="0" t="s">
        <v>18253</v>
      </c>
      <c r="AR3737" s="0" t="s">
        <v>58</v>
      </c>
      <c r="AS3737" s="0" t="s">
        <v>53</v>
      </c>
      <c r="AT3737" s="0" t="n">
        <v>2</v>
      </c>
      <c r="AU3737" s="0" t="n">
        <v>1</v>
      </c>
      <c r="AX3737" s="0" t="s">
        <v>836</v>
      </c>
    </row>
    <row r="3738" customFormat="false" ht="15" hidden="false" customHeight="false" outlineLevel="0" collapsed="false">
      <c r="A3738" s="0" t="s">
        <v>19373</v>
      </c>
      <c r="B3738" s="0" t="s">
        <v>7898</v>
      </c>
      <c r="C3738" s="0" t="s">
        <v>19374</v>
      </c>
      <c r="E3738" s="1" t="s">
        <v>19374</v>
      </c>
      <c r="G3738" s="5" t="s">
        <v>19374</v>
      </c>
      <c r="H3738" s="5" t="s">
        <v>19375</v>
      </c>
      <c r="I3738" s="5"/>
      <c r="J3738" s="5"/>
      <c r="K3738" s="5"/>
      <c r="L3738" s="5"/>
      <c r="M3738" s="5"/>
      <c r="N3738" s="5"/>
      <c r="Q3738" s="0" t="s">
        <v>51</v>
      </c>
      <c r="R3738" s="0" t="s">
        <v>52</v>
      </c>
      <c r="S3738" s="0" t="n">
        <v>15</v>
      </c>
      <c r="T3738" s="0" t="n">
        <v>2120</v>
      </c>
      <c r="U3738" s="0" t="n">
        <v>2120</v>
      </c>
      <c r="V3738" s="0" t="n">
        <v>7211</v>
      </c>
      <c r="X3738" s="0" t="n">
        <v>0</v>
      </c>
      <c r="Y3738" s="0" t="s">
        <v>53</v>
      </c>
      <c r="AD3738" s="0" t="s">
        <v>16765</v>
      </c>
      <c r="AG3738" s="6" t="n">
        <v>42735</v>
      </c>
      <c r="AH3738" s="0" t="n">
        <v>-59</v>
      </c>
      <c r="AI3738" s="0" t="n">
        <v>-62</v>
      </c>
      <c r="AJ3738" s="6" t="n">
        <v>42735</v>
      </c>
      <c r="AK3738" s="0" t="n">
        <v>81</v>
      </c>
      <c r="AL3738" s="6" t="n">
        <v>42735</v>
      </c>
      <c r="AM3738" s="0" t="n">
        <v>393</v>
      </c>
      <c r="AN3738" s="0" t="n">
        <v>414</v>
      </c>
      <c r="AO3738" s="0" t="n">
        <v>538</v>
      </c>
      <c r="AP3738" s="0" t="n">
        <v>602</v>
      </c>
      <c r="AQ3738" s="0" t="s">
        <v>674</v>
      </c>
      <c r="AR3738" s="0" t="s">
        <v>58</v>
      </c>
      <c r="AS3738" s="0" t="s">
        <v>53</v>
      </c>
      <c r="AT3738" s="0" t="n">
        <v>0</v>
      </c>
      <c r="AU3738" s="0" t="n">
        <v>0</v>
      </c>
      <c r="AV3738" s="0" t="s">
        <v>836</v>
      </c>
      <c r="AX3738" s="0" t="s">
        <v>836</v>
      </c>
    </row>
    <row r="3739" customFormat="false" ht="15" hidden="false" customHeight="false" outlineLevel="0" collapsed="false">
      <c r="A3739" s="0" t="s">
        <v>19376</v>
      </c>
      <c r="B3739" s="0" t="s">
        <v>7898</v>
      </c>
      <c r="C3739" s="0" t="s">
        <v>19377</v>
      </c>
      <c r="E3739" s="1" t="s">
        <v>19377</v>
      </c>
      <c r="G3739" s="5" t="s">
        <v>19377</v>
      </c>
      <c r="H3739" s="5"/>
      <c r="I3739" s="5"/>
      <c r="J3739" s="5"/>
      <c r="K3739" s="5"/>
      <c r="L3739" s="5"/>
      <c r="M3739" s="5"/>
      <c r="N3739" s="5"/>
      <c r="O3739" s="0" t="s">
        <v>19377</v>
      </c>
      <c r="P3739" s="0" t="s">
        <v>19378</v>
      </c>
      <c r="Q3739" s="0" t="s">
        <v>51</v>
      </c>
      <c r="R3739" s="0" t="s">
        <v>52</v>
      </c>
      <c r="S3739" s="0" t="n">
        <v>341</v>
      </c>
      <c r="T3739" s="0" t="n">
        <v>5829</v>
      </c>
      <c r="U3739" s="0" t="n">
        <v>5829</v>
      </c>
      <c r="X3739" s="0" t="n">
        <v>52</v>
      </c>
      <c r="Y3739" s="0" t="s">
        <v>53</v>
      </c>
      <c r="Z3739" s="0" t="n">
        <v>5829</v>
      </c>
      <c r="AA3739" s="0" t="s">
        <v>54</v>
      </c>
      <c r="AB3739" s="0" t="s">
        <v>54</v>
      </c>
      <c r="AC3739" s="0" t="n">
        <v>1.597</v>
      </c>
      <c r="AD3739" s="0" t="s">
        <v>16976</v>
      </c>
      <c r="AG3739" s="6" t="n">
        <v>42735</v>
      </c>
      <c r="AH3739" s="0" t="n">
        <v>1</v>
      </c>
      <c r="AI3739" s="0" t="n">
        <v>1</v>
      </c>
      <c r="AJ3739" s="6" t="n">
        <v>42735</v>
      </c>
      <c r="AK3739" s="0" t="n">
        <v>1.597</v>
      </c>
      <c r="AL3739" s="6" t="n">
        <v>42735</v>
      </c>
      <c r="AM3739" s="0" t="n">
        <v>618</v>
      </c>
      <c r="AN3739" s="0" t="n">
        <v>651</v>
      </c>
      <c r="AO3739" s="0" t="n">
        <v>1.216</v>
      </c>
      <c r="AP3739" s="0" t="n">
        <v>1.359</v>
      </c>
      <c r="AQ3739" s="0" t="s">
        <v>674</v>
      </c>
      <c r="AR3739" s="0" t="s">
        <v>58</v>
      </c>
      <c r="AS3739" s="0" t="s">
        <v>53</v>
      </c>
      <c r="AT3739" s="0" t="n">
        <v>34</v>
      </c>
      <c r="AU3739" s="0" t="n">
        <v>33</v>
      </c>
      <c r="AX3739" s="0" t="s">
        <v>836</v>
      </c>
    </row>
    <row r="3740" customFormat="false" ht="15" hidden="false" customHeight="false" outlineLevel="0" collapsed="false">
      <c r="A3740" s="0" t="s">
        <v>19379</v>
      </c>
      <c r="B3740" s="0" t="s">
        <v>7898</v>
      </c>
      <c r="C3740" s="0" t="s">
        <v>19380</v>
      </c>
      <c r="E3740" s="1" t="s">
        <v>19380</v>
      </c>
      <c r="G3740" s="5" t="s">
        <v>19380</v>
      </c>
      <c r="H3740" s="5"/>
      <c r="I3740" s="5"/>
      <c r="J3740" s="5"/>
      <c r="K3740" s="5"/>
      <c r="L3740" s="5"/>
      <c r="M3740" s="5"/>
      <c r="N3740" s="5"/>
      <c r="O3740" s="0" t="s">
        <v>19380</v>
      </c>
      <c r="P3740" s="0" t="s">
        <v>19381</v>
      </c>
      <c r="Q3740" s="0" t="s">
        <v>51</v>
      </c>
      <c r="R3740" s="0" t="s">
        <v>52</v>
      </c>
      <c r="S3740" s="0" t="n">
        <v>1.21</v>
      </c>
      <c r="T3740" s="0" t="n">
        <v>6190</v>
      </c>
      <c r="U3740" s="0" t="n">
        <v>6190</v>
      </c>
      <c r="V3740" s="0" t="n">
        <v>6201</v>
      </c>
      <c r="X3740" s="0" t="n">
        <v>27</v>
      </c>
      <c r="Y3740" s="0" t="s">
        <v>53</v>
      </c>
      <c r="Z3740" s="0" t="n">
        <v>6190</v>
      </c>
      <c r="AA3740" s="0" t="s">
        <v>54</v>
      </c>
      <c r="AB3740" s="0" t="s">
        <v>54</v>
      </c>
      <c r="AC3740" s="0" t="n">
        <v>1.988</v>
      </c>
      <c r="AD3740" s="0" t="s">
        <v>19052</v>
      </c>
      <c r="AG3740" s="6" t="n">
        <v>42735</v>
      </c>
      <c r="AH3740" s="0" t="n">
        <v>160</v>
      </c>
      <c r="AI3740" s="0" t="n">
        <v>169</v>
      </c>
      <c r="AJ3740" s="6" t="n">
        <v>42735</v>
      </c>
      <c r="AK3740" s="0" t="n">
        <v>1.988</v>
      </c>
      <c r="AL3740" s="6" t="n">
        <v>42735</v>
      </c>
      <c r="AM3740" s="0" t="n">
        <v>1.991</v>
      </c>
      <c r="AN3740" s="0" t="n">
        <v>2.099</v>
      </c>
      <c r="AO3740" s="0" t="n">
        <v>1.667</v>
      </c>
      <c r="AP3740" s="0" t="n">
        <v>1.863</v>
      </c>
      <c r="AQ3740" s="0" t="s">
        <v>831</v>
      </c>
      <c r="AR3740" s="0" t="s">
        <v>58</v>
      </c>
      <c r="AS3740" s="0" t="s">
        <v>53</v>
      </c>
      <c r="AT3740" s="0" t="n">
        <v>21</v>
      </c>
      <c r="AU3740" s="0" t="n">
        <v>20</v>
      </c>
      <c r="AX3740" s="0" t="s">
        <v>836</v>
      </c>
      <c r="AY3740" s="0" t="s">
        <v>19382</v>
      </c>
    </row>
    <row r="3741" customFormat="false" ht="15" hidden="false" customHeight="false" outlineLevel="0" collapsed="false">
      <c r="A3741" s="0" t="s">
        <v>19383</v>
      </c>
      <c r="B3741" s="0" t="s">
        <v>7898</v>
      </c>
      <c r="C3741" s="0" t="s">
        <v>19384</v>
      </c>
      <c r="E3741" s="1" t="s">
        <v>19384</v>
      </c>
      <c r="G3741" s="5" t="s">
        <v>19384</v>
      </c>
      <c r="H3741" s="5"/>
      <c r="I3741" s="5"/>
      <c r="J3741" s="5"/>
      <c r="K3741" s="5"/>
      <c r="L3741" s="5"/>
      <c r="M3741" s="5"/>
      <c r="N3741" s="5"/>
      <c r="O3741" s="0" t="s">
        <v>19384</v>
      </c>
      <c r="P3741" s="0" t="s">
        <v>19385</v>
      </c>
      <c r="Q3741" s="0" t="s">
        <v>51</v>
      </c>
      <c r="R3741" s="0" t="s">
        <v>52</v>
      </c>
      <c r="S3741" s="0" t="n">
        <v>6</v>
      </c>
      <c r="T3741" s="0" t="n">
        <v>2120</v>
      </c>
      <c r="U3741" s="0" t="n">
        <v>2120</v>
      </c>
      <c r="V3741" s="0" t="n">
        <v>7211</v>
      </c>
      <c r="W3741" s="0" t="s">
        <v>19386</v>
      </c>
      <c r="X3741" s="0" t="n">
        <v>6</v>
      </c>
      <c r="Y3741" s="0" t="s">
        <v>53</v>
      </c>
      <c r="Z3741" s="0" t="n">
        <v>2120</v>
      </c>
      <c r="AA3741" s="0" t="s">
        <v>54</v>
      </c>
      <c r="AB3741" s="0" t="s">
        <v>54</v>
      </c>
      <c r="AC3741" s="0" t="n">
        <v>18</v>
      </c>
      <c r="AD3741" s="0" t="s">
        <v>18453</v>
      </c>
      <c r="AG3741" s="6" t="n">
        <v>42735</v>
      </c>
      <c r="AH3741" s="0" t="n">
        <v>-51</v>
      </c>
      <c r="AI3741" s="0" t="n">
        <v>-54</v>
      </c>
      <c r="AJ3741" s="6" t="n">
        <v>42735</v>
      </c>
      <c r="AK3741" s="0" t="n">
        <v>18</v>
      </c>
      <c r="AL3741" s="6" t="n">
        <v>42735</v>
      </c>
      <c r="AM3741" s="0" t="n">
        <v>27</v>
      </c>
      <c r="AN3741" s="0" t="n">
        <v>29</v>
      </c>
      <c r="AO3741" s="0" t="n">
        <v>47</v>
      </c>
      <c r="AP3741" s="0" t="n">
        <v>53</v>
      </c>
      <c r="AQ3741" s="0" t="s">
        <v>674</v>
      </c>
      <c r="AR3741" s="0" t="s">
        <v>58</v>
      </c>
      <c r="AS3741" s="0" t="s">
        <v>53</v>
      </c>
      <c r="AT3741" s="0" t="n">
        <v>7</v>
      </c>
      <c r="AU3741" s="0" t="n">
        <v>6</v>
      </c>
      <c r="AX3741" s="0" t="s">
        <v>836</v>
      </c>
    </row>
    <row r="3742" customFormat="false" ht="15" hidden="false" customHeight="false" outlineLevel="0" collapsed="false">
      <c r="A3742" s="0" t="s">
        <v>19387</v>
      </c>
      <c r="B3742" s="0" t="s">
        <v>7898</v>
      </c>
      <c r="C3742" s="0" t="s">
        <v>19388</v>
      </c>
      <c r="E3742" s="1" t="s">
        <v>19388</v>
      </c>
      <c r="G3742" s="5" t="s">
        <v>19388</v>
      </c>
      <c r="H3742" s="5"/>
      <c r="I3742" s="5"/>
      <c r="J3742" s="5"/>
      <c r="K3742" s="5"/>
      <c r="L3742" s="5"/>
      <c r="M3742" s="5"/>
      <c r="N3742" s="5"/>
      <c r="O3742" s="0" t="s">
        <v>19388</v>
      </c>
      <c r="P3742" s="0" t="s">
        <v>19389</v>
      </c>
      <c r="Q3742" s="0" t="s">
        <v>51</v>
      </c>
      <c r="R3742" s="0" t="s">
        <v>52</v>
      </c>
      <c r="S3742" s="0" t="n">
        <v>30</v>
      </c>
      <c r="T3742" s="0" t="n">
        <v>1089</v>
      </c>
      <c r="U3742" s="0" t="n">
        <v>1089</v>
      </c>
      <c r="V3742" s="0" t="n">
        <v>1051</v>
      </c>
      <c r="X3742" s="0" t="n">
        <v>1</v>
      </c>
      <c r="Y3742" s="0" t="s">
        <v>53</v>
      </c>
      <c r="Z3742" s="0" t="n">
        <v>1051</v>
      </c>
      <c r="AA3742" s="0" t="s">
        <v>54</v>
      </c>
      <c r="AB3742" s="0" t="s">
        <v>54</v>
      </c>
      <c r="AC3742" s="0" t="n">
        <v>87.5</v>
      </c>
      <c r="AD3742" s="0" t="s">
        <v>17318</v>
      </c>
      <c r="AE3742" s="0" t="s">
        <v>19390</v>
      </c>
      <c r="AF3742" s="0" t="s">
        <v>56</v>
      </c>
      <c r="AG3742" s="0" t="s">
        <v>56</v>
      </c>
      <c r="AI3742" s="0" t="n">
        <v>87.5</v>
      </c>
      <c r="AJ3742" s="0" t="n">
        <v>2017</v>
      </c>
      <c r="AK3742" s="0" t="s">
        <v>56</v>
      </c>
      <c r="AL3742" s="0" t="s">
        <v>56</v>
      </c>
      <c r="AM3742" s="0" t="n">
        <v>60.971</v>
      </c>
      <c r="AN3742" s="0" t="n">
        <v>68.126</v>
      </c>
      <c r="AO3742" s="0" t="s">
        <v>674</v>
      </c>
      <c r="AP3742" s="0" t="s">
        <v>58</v>
      </c>
      <c r="AQ3742" s="0" t="s">
        <v>53</v>
      </c>
      <c r="AR3742" s="0" t="n">
        <v>612</v>
      </c>
      <c r="AS3742" s="0" t="n">
        <v>627</v>
      </c>
      <c r="AV3742" s="0" t="s">
        <v>836</v>
      </c>
      <c r="AW3742" s="0" t="s">
        <v>19391</v>
      </c>
    </row>
    <row r="3743" customFormat="false" ht="15" hidden="false" customHeight="false" outlineLevel="0" collapsed="false">
      <c r="A3743" s="0" t="s">
        <v>19392</v>
      </c>
      <c r="B3743" s="0" t="s">
        <v>7898</v>
      </c>
      <c r="C3743" s="0" t="s">
        <v>19393</v>
      </c>
      <c r="E3743" s="1" t="s">
        <v>19393</v>
      </c>
      <c r="G3743" s="5" t="s">
        <v>19393</v>
      </c>
      <c r="H3743" s="5"/>
      <c r="I3743" s="5"/>
      <c r="J3743" s="5"/>
      <c r="K3743" s="5"/>
      <c r="L3743" s="5"/>
      <c r="M3743" s="5"/>
      <c r="N3743" s="5"/>
      <c r="O3743" s="0" t="s">
        <v>19393</v>
      </c>
      <c r="P3743" s="0" t="s">
        <v>19394</v>
      </c>
      <c r="Q3743" s="0" t="s">
        <v>51</v>
      </c>
      <c r="R3743" s="0" t="s">
        <v>52</v>
      </c>
      <c r="S3743" s="0" t="n">
        <v>5.259</v>
      </c>
      <c r="T3743" s="0" t="n">
        <v>2651</v>
      </c>
      <c r="U3743" s="0" t="n">
        <v>2651</v>
      </c>
      <c r="V3743" s="0" t="n">
        <v>2630</v>
      </c>
      <c r="X3743" s="0" t="n">
        <v>408</v>
      </c>
      <c r="Y3743" s="0" t="s">
        <v>53</v>
      </c>
      <c r="Z3743" s="0" t="n">
        <v>2651</v>
      </c>
      <c r="AA3743" s="0" t="s">
        <v>54</v>
      </c>
      <c r="AB3743" s="0" t="s">
        <v>54</v>
      </c>
      <c r="AC3743" s="0" t="n">
        <v>19</v>
      </c>
      <c r="AD3743" s="0" t="s">
        <v>19395</v>
      </c>
      <c r="AG3743" s="6" t="n">
        <v>42643</v>
      </c>
      <c r="AH3743" s="0" t="n">
        <v>652</v>
      </c>
      <c r="AI3743" s="0" t="n">
        <v>728</v>
      </c>
      <c r="AJ3743" s="6" t="n">
        <v>42643</v>
      </c>
      <c r="AK3743" s="0" t="n">
        <v>19</v>
      </c>
      <c r="AL3743" s="6" t="n">
        <v>42643</v>
      </c>
      <c r="AM3743" s="0" t="n">
        <v>6.898</v>
      </c>
      <c r="AN3743" s="0" t="n">
        <v>7.699</v>
      </c>
      <c r="AO3743" s="0" t="n">
        <v>15.097</v>
      </c>
      <c r="AP3743" s="0" t="n">
        <v>16.868</v>
      </c>
      <c r="AQ3743" s="0" t="s">
        <v>831</v>
      </c>
      <c r="AR3743" s="0" t="s">
        <v>58</v>
      </c>
      <c r="AS3743" s="0" t="s">
        <v>53</v>
      </c>
      <c r="AT3743" s="0" t="n">
        <v>180</v>
      </c>
      <c r="AU3743" s="0" t="n">
        <v>181</v>
      </c>
      <c r="AV3743" s="0" t="s">
        <v>19101</v>
      </c>
      <c r="AX3743" s="0" t="s">
        <v>836</v>
      </c>
      <c r="AY3743" s="0" t="s">
        <v>19396</v>
      </c>
    </row>
    <row r="3744" customFormat="false" ht="15" hidden="false" customHeight="false" outlineLevel="0" collapsed="false">
      <c r="A3744" s="0" t="s">
        <v>19397</v>
      </c>
      <c r="B3744" s="0" t="s">
        <v>7898</v>
      </c>
      <c r="C3744" s="0" t="s">
        <v>19398</v>
      </c>
      <c r="E3744" s="1" t="s">
        <v>19398</v>
      </c>
      <c r="G3744" s="5" t="s">
        <v>19398</v>
      </c>
      <c r="H3744" s="5"/>
      <c r="I3744" s="5"/>
      <c r="J3744" s="5"/>
      <c r="K3744" s="5"/>
      <c r="L3744" s="5"/>
      <c r="M3744" s="5"/>
      <c r="N3744" s="5"/>
      <c r="O3744" s="0" t="s">
        <v>19398</v>
      </c>
      <c r="P3744" s="0" t="s">
        <v>19399</v>
      </c>
      <c r="Q3744" s="0" t="s">
        <v>51</v>
      </c>
      <c r="R3744" s="0" t="s">
        <v>52</v>
      </c>
      <c r="S3744" s="0" t="n">
        <v>6.794</v>
      </c>
      <c r="T3744" s="0" t="n">
        <v>2814</v>
      </c>
      <c r="U3744" s="0" t="n">
        <v>2814</v>
      </c>
      <c r="V3744" s="0" t="n">
        <v>2611</v>
      </c>
      <c r="X3744" s="0" t="n">
        <v>996</v>
      </c>
      <c r="Y3744" s="0" t="s">
        <v>53</v>
      </c>
      <c r="Z3744" s="0" t="n">
        <v>2814</v>
      </c>
      <c r="AA3744" s="0" t="s">
        <v>54</v>
      </c>
      <c r="AB3744" s="0" t="s">
        <v>54</v>
      </c>
      <c r="AC3744" s="0" t="n">
        <v>29</v>
      </c>
      <c r="AD3744" s="0" t="s">
        <v>19400</v>
      </c>
      <c r="AG3744" s="6" t="n">
        <v>42735</v>
      </c>
      <c r="AH3744" s="0" t="n">
        <v>483</v>
      </c>
      <c r="AI3744" s="0" t="n">
        <v>509</v>
      </c>
      <c r="AJ3744" s="6" t="n">
        <v>42735</v>
      </c>
      <c r="AK3744" s="0" t="n">
        <v>29</v>
      </c>
      <c r="AL3744" s="6" t="n">
        <v>42735</v>
      </c>
      <c r="AM3744" s="0" t="n">
        <v>9.597</v>
      </c>
      <c r="AN3744" s="0" t="n">
        <v>10.116</v>
      </c>
      <c r="AO3744" s="0" t="n">
        <v>10.965</v>
      </c>
      <c r="AP3744" s="0" t="n">
        <v>12.251</v>
      </c>
      <c r="AQ3744" s="0" t="s">
        <v>831</v>
      </c>
      <c r="AR3744" s="0" t="s">
        <v>58</v>
      </c>
      <c r="AS3744" s="0" t="s">
        <v>53</v>
      </c>
      <c r="AT3744" s="0" t="n">
        <v>658</v>
      </c>
      <c r="AU3744" s="0" t="n">
        <v>673</v>
      </c>
      <c r="AV3744" s="0" t="s">
        <v>836</v>
      </c>
      <c r="AX3744" s="0" t="s">
        <v>836</v>
      </c>
      <c r="AY3744" s="0" t="s">
        <v>19401</v>
      </c>
    </row>
    <row r="3745" customFormat="false" ht="15" hidden="false" customHeight="false" outlineLevel="0" collapsed="false">
      <c r="A3745" s="0" t="s">
        <v>19402</v>
      </c>
      <c r="B3745" s="0" t="s">
        <v>7898</v>
      </c>
      <c r="C3745" s="0" t="s">
        <v>19403</v>
      </c>
      <c r="E3745" s="1" t="s">
        <v>19403</v>
      </c>
      <c r="G3745" s="5" t="s">
        <v>19403</v>
      </c>
      <c r="H3745" s="5" t="s">
        <v>19404</v>
      </c>
      <c r="I3745" s="5" t="s">
        <v>19405</v>
      </c>
      <c r="J3745" s="5"/>
      <c r="K3745" s="5"/>
      <c r="L3745" s="5"/>
      <c r="M3745" s="5"/>
      <c r="N3745" s="5"/>
      <c r="O3745" s="0" t="s">
        <v>19403</v>
      </c>
      <c r="P3745" s="0" t="s">
        <v>19406</v>
      </c>
      <c r="Q3745" s="0" t="s">
        <v>51</v>
      </c>
      <c r="R3745" s="0" t="s">
        <v>52</v>
      </c>
      <c r="S3745" s="0" t="n">
        <v>63</v>
      </c>
      <c r="T3745" s="0" t="n">
        <v>7211</v>
      </c>
      <c r="U3745" s="0" t="n">
        <v>7211</v>
      </c>
      <c r="V3745" s="0" t="n">
        <v>2652</v>
      </c>
      <c r="X3745" s="0" t="n">
        <v>19</v>
      </c>
      <c r="Y3745" s="0" t="s">
        <v>53</v>
      </c>
      <c r="Z3745" s="0" t="n">
        <v>7211</v>
      </c>
      <c r="AA3745" s="0" t="s">
        <v>54</v>
      </c>
      <c r="AB3745" s="0" t="s">
        <v>54</v>
      </c>
      <c r="AC3745" s="0" t="n">
        <v>175</v>
      </c>
      <c r="AD3745" s="0" t="s">
        <v>19407</v>
      </c>
      <c r="AE3745" s="0" t="s">
        <v>19408</v>
      </c>
      <c r="AF3745" s="0" t="s">
        <v>56</v>
      </c>
      <c r="AG3745" s="0" t="s">
        <v>56</v>
      </c>
      <c r="AI3745" s="0" t="n">
        <v>175</v>
      </c>
      <c r="AJ3745" s="0" t="n">
        <v>2017</v>
      </c>
      <c r="AK3745" s="0" t="s">
        <v>56</v>
      </c>
      <c r="AL3745" s="0" t="s">
        <v>56</v>
      </c>
      <c r="AM3745" s="0" t="n">
        <v>37</v>
      </c>
      <c r="AN3745" s="0" t="n">
        <v>41</v>
      </c>
      <c r="AO3745" s="0" t="s">
        <v>674</v>
      </c>
      <c r="AP3745" s="0" t="s">
        <v>58</v>
      </c>
      <c r="AQ3745" s="0" t="s">
        <v>53</v>
      </c>
      <c r="AR3745" s="0" t="n">
        <v>12</v>
      </c>
      <c r="AS3745" s="0" t="n">
        <v>11</v>
      </c>
      <c r="AV3745" s="0" t="s">
        <v>836</v>
      </c>
    </row>
    <row r="3746" customFormat="false" ht="15" hidden="false" customHeight="false" outlineLevel="0" collapsed="false">
      <c r="A3746" s="0" t="s">
        <v>19409</v>
      </c>
      <c r="B3746" s="0" t="s">
        <v>7898</v>
      </c>
      <c r="C3746" s="0" t="s">
        <v>19410</v>
      </c>
      <c r="E3746" s="1" t="s">
        <v>19410</v>
      </c>
      <c r="G3746" s="5" t="s">
        <v>19410</v>
      </c>
      <c r="H3746" s="5"/>
      <c r="I3746" s="5"/>
      <c r="J3746" s="5"/>
      <c r="K3746" s="5"/>
      <c r="L3746" s="5"/>
      <c r="M3746" s="5"/>
      <c r="N3746" s="5"/>
      <c r="O3746" s="0" t="s">
        <v>19410</v>
      </c>
      <c r="P3746" s="0" t="s">
        <v>19411</v>
      </c>
      <c r="Q3746" s="0" t="s">
        <v>51</v>
      </c>
      <c r="R3746" s="0" t="s">
        <v>52</v>
      </c>
      <c r="S3746" s="0" t="n">
        <v>3</v>
      </c>
      <c r="T3746" s="0" t="n">
        <v>2016</v>
      </c>
      <c r="U3746" s="0" t="n">
        <v>2016</v>
      </c>
      <c r="V3746" s="0" t="n">
        <v>2120</v>
      </c>
      <c r="X3746" s="0" t="n">
        <v>379</v>
      </c>
      <c r="Y3746" s="0" t="s">
        <v>53</v>
      </c>
      <c r="Z3746" s="0" t="n">
        <v>2016</v>
      </c>
      <c r="AA3746" s="0" t="s">
        <v>54</v>
      </c>
      <c r="AB3746" s="0" t="s">
        <v>54</v>
      </c>
      <c r="AC3746" s="0" t="n">
        <v>3.5</v>
      </c>
      <c r="AD3746" s="0" t="s">
        <v>19412</v>
      </c>
      <c r="AE3746" s="0" t="s">
        <v>19413</v>
      </c>
      <c r="AF3746" s="0" t="s">
        <v>56</v>
      </c>
      <c r="AG3746" s="0" t="s">
        <v>56</v>
      </c>
      <c r="AI3746" s="0" t="n">
        <v>3.5</v>
      </c>
      <c r="AJ3746" s="0" t="n">
        <v>2017</v>
      </c>
      <c r="AK3746" s="0" t="s">
        <v>56</v>
      </c>
      <c r="AL3746" s="0" t="s">
        <v>56</v>
      </c>
      <c r="AM3746" s="0" t="n">
        <v>10.41</v>
      </c>
      <c r="AN3746" s="0" t="n">
        <v>11.631</v>
      </c>
      <c r="AO3746" s="0" t="s">
        <v>831</v>
      </c>
      <c r="AP3746" s="0" t="s">
        <v>58</v>
      </c>
      <c r="AQ3746" s="0" t="s">
        <v>53</v>
      </c>
      <c r="AR3746" s="0" t="n">
        <v>208</v>
      </c>
      <c r="AS3746" s="0" t="n">
        <v>213</v>
      </c>
      <c r="AT3746" s="0" t="s">
        <v>19414</v>
      </c>
      <c r="AV3746" s="0" t="s">
        <v>836</v>
      </c>
      <c r="AW3746" s="0" t="s">
        <v>17892</v>
      </c>
    </row>
    <row r="3747" customFormat="false" ht="15" hidden="false" customHeight="false" outlineLevel="0" collapsed="false">
      <c r="A3747" s="0" t="s">
        <v>19415</v>
      </c>
      <c r="B3747" s="0" t="s">
        <v>7898</v>
      </c>
      <c r="C3747" s="0" t="s">
        <v>19416</v>
      </c>
      <c r="E3747" s="1" t="s">
        <v>19416</v>
      </c>
      <c r="G3747" s="5" t="s">
        <v>19416</v>
      </c>
      <c r="H3747" s="5"/>
      <c r="I3747" s="5"/>
      <c r="J3747" s="5"/>
      <c r="K3747" s="5"/>
      <c r="L3747" s="5"/>
      <c r="M3747" s="5"/>
      <c r="N3747" s="5"/>
      <c r="O3747" s="0" t="s">
        <v>19416</v>
      </c>
      <c r="P3747" s="0" t="s">
        <v>19417</v>
      </c>
      <c r="Q3747" s="0" t="s">
        <v>51</v>
      </c>
      <c r="R3747" s="0" t="s">
        <v>52</v>
      </c>
      <c r="S3747" s="0" t="n">
        <v>3.647</v>
      </c>
      <c r="T3747" s="0" t="n">
        <v>2813</v>
      </c>
      <c r="U3747" s="0" t="n">
        <v>2813</v>
      </c>
      <c r="V3747" s="0" t="n">
        <v>2814</v>
      </c>
      <c r="X3747" s="0" t="n">
        <v>801</v>
      </c>
      <c r="Y3747" s="0" t="s">
        <v>53</v>
      </c>
      <c r="Z3747" s="0" t="n">
        <v>2813</v>
      </c>
      <c r="AA3747" s="0" t="s">
        <v>54</v>
      </c>
      <c r="AB3747" s="0" t="s">
        <v>54</v>
      </c>
      <c r="AC3747" s="0" t="n">
        <v>13</v>
      </c>
      <c r="AD3747" s="0" t="s">
        <v>19418</v>
      </c>
      <c r="AG3747" s="6" t="n">
        <v>42735</v>
      </c>
      <c r="AH3747" s="0" t="n">
        <v>122</v>
      </c>
      <c r="AI3747" s="0" t="n">
        <v>128</v>
      </c>
      <c r="AJ3747" s="6" t="n">
        <v>42735</v>
      </c>
      <c r="AK3747" s="0" t="n">
        <v>13</v>
      </c>
      <c r="AL3747" s="6" t="n">
        <v>42735</v>
      </c>
      <c r="AM3747" s="0" t="n">
        <v>6.058</v>
      </c>
      <c r="AN3747" s="0" t="n">
        <v>6.385</v>
      </c>
      <c r="AO3747" s="0" t="n">
        <v>4.199</v>
      </c>
      <c r="AP3747" s="0" t="n">
        <v>4.692</v>
      </c>
      <c r="AQ3747" s="0" t="s">
        <v>831</v>
      </c>
      <c r="AR3747" s="0" t="s">
        <v>58</v>
      </c>
      <c r="AS3747" s="0" t="s">
        <v>53</v>
      </c>
      <c r="AT3747" s="0" t="n">
        <v>394</v>
      </c>
      <c r="AU3747" s="0" t="n">
        <v>405</v>
      </c>
      <c r="AV3747" s="0" t="s">
        <v>19419</v>
      </c>
      <c r="AX3747" s="0" t="s">
        <v>836</v>
      </c>
    </row>
    <row r="3748" customFormat="false" ht="15" hidden="false" customHeight="false" outlineLevel="0" collapsed="false">
      <c r="A3748" s="0" t="s">
        <v>19420</v>
      </c>
      <c r="B3748" s="0" t="s">
        <v>7898</v>
      </c>
      <c r="C3748" s="0" t="s">
        <v>19421</v>
      </c>
      <c r="E3748" s="1" t="s">
        <v>19421</v>
      </c>
      <c r="G3748" s="5" t="s">
        <v>19421</v>
      </c>
      <c r="H3748" s="5"/>
      <c r="I3748" s="5"/>
      <c r="J3748" s="5"/>
      <c r="K3748" s="5"/>
      <c r="L3748" s="5"/>
      <c r="M3748" s="5"/>
      <c r="N3748" s="5"/>
      <c r="O3748" s="0" t="s">
        <v>19421</v>
      </c>
      <c r="P3748" s="0" t="s">
        <v>19422</v>
      </c>
      <c r="Q3748" s="0" t="s">
        <v>51</v>
      </c>
      <c r="R3748" s="0" t="s">
        <v>52</v>
      </c>
      <c r="S3748" s="0" t="n">
        <v>350</v>
      </c>
      <c r="T3748" s="0" t="n">
        <v>7490</v>
      </c>
      <c r="U3748" s="0" t="n">
        <v>7490</v>
      </c>
      <c r="V3748" s="0" t="n">
        <v>7022</v>
      </c>
      <c r="X3748" s="0" t="n">
        <v>63</v>
      </c>
      <c r="Y3748" s="0" t="s">
        <v>77</v>
      </c>
      <c r="Z3748" s="0" t="n">
        <v>7490</v>
      </c>
      <c r="AA3748" s="0" t="s">
        <v>54</v>
      </c>
      <c r="AB3748" s="0" t="s">
        <v>54</v>
      </c>
      <c r="AC3748" s="0" t="n">
        <v>1.5</v>
      </c>
      <c r="AD3748" s="0" t="s">
        <v>16581</v>
      </c>
      <c r="AE3748" s="0" t="s">
        <v>19423</v>
      </c>
      <c r="AF3748" s="0" t="s">
        <v>56</v>
      </c>
      <c r="AG3748" s="0" t="s">
        <v>56</v>
      </c>
      <c r="AI3748" s="0" t="n">
        <v>1.5</v>
      </c>
      <c r="AJ3748" s="0" t="n">
        <v>2016</v>
      </c>
      <c r="AK3748" s="0" t="s">
        <v>56</v>
      </c>
      <c r="AL3748" s="0" t="s">
        <v>56</v>
      </c>
      <c r="AM3748" s="0" t="n">
        <v>1.342</v>
      </c>
      <c r="AN3748" s="0" t="n">
        <v>1.499</v>
      </c>
      <c r="AO3748" s="0" t="s">
        <v>13210</v>
      </c>
      <c r="AP3748" s="0" t="s">
        <v>58</v>
      </c>
      <c r="AQ3748" s="0" t="s">
        <v>77</v>
      </c>
      <c r="AR3748" s="0" t="n">
        <v>42</v>
      </c>
      <c r="AS3748" s="0" t="n">
        <v>42</v>
      </c>
      <c r="AV3748" s="0" t="s">
        <v>836</v>
      </c>
      <c r="AW3748" s="0" t="s">
        <v>19424</v>
      </c>
    </row>
    <row r="3749" customFormat="false" ht="15" hidden="false" customHeight="false" outlineLevel="0" collapsed="false">
      <c r="A3749" s="0" t="s">
        <v>19425</v>
      </c>
      <c r="B3749" s="0" t="s">
        <v>7898</v>
      </c>
      <c r="C3749" s="0" t="s">
        <v>19426</v>
      </c>
      <c r="E3749" s="1" t="s">
        <v>19426</v>
      </c>
      <c r="G3749" s="5" t="s">
        <v>19426</v>
      </c>
      <c r="H3749" s="5" t="s">
        <v>19427</v>
      </c>
      <c r="I3749" s="5"/>
      <c r="J3749" s="5"/>
      <c r="K3749" s="5"/>
      <c r="L3749" s="5"/>
      <c r="M3749" s="5"/>
      <c r="N3749" s="5"/>
      <c r="O3749" s="0" t="s">
        <v>19426</v>
      </c>
      <c r="P3749" s="0" t="s">
        <v>19428</v>
      </c>
      <c r="Q3749" s="0" t="s">
        <v>51</v>
      </c>
      <c r="R3749" s="0" t="s">
        <v>52</v>
      </c>
      <c r="S3749" s="0" t="n">
        <v>3</v>
      </c>
      <c r="T3749" s="0" t="n">
        <v>6190</v>
      </c>
      <c r="U3749" s="0" t="n">
        <v>6190</v>
      </c>
      <c r="V3749" s="0" t="n">
        <v>6020</v>
      </c>
      <c r="X3749" s="0" t="n">
        <v>91</v>
      </c>
      <c r="Y3749" s="0" t="s">
        <v>128</v>
      </c>
      <c r="Z3749" s="0" t="n">
        <v>6190</v>
      </c>
      <c r="AA3749" s="0" t="s">
        <v>54</v>
      </c>
      <c r="AB3749" s="0" t="s">
        <v>54</v>
      </c>
      <c r="AC3749" s="0" t="n">
        <v>3.5</v>
      </c>
      <c r="AD3749" s="0" t="s">
        <v>17874</v>
      </c>
      <c r="AE3749" s="0" t="s">
        <v>19429</v>
      </c>
      <c r="AF3749" s="0" t="s">
        <v>56</v>
      </c>
      <c r="AG3749" s="0" t="s">
        <v>56</v>
      </c>
      <c r="AI3749" s="0" t="n">
        <v>3.5</v>
      </c>
      <c r="AJ3749" s="0" t="n">
        <v>2016</v>
      </c>
      <c r="AK3749" s="0" t="s">
        <v>56</v>
      </c>
      <c r="AL3749" s="0" t="s">
        <v>56</v>
      </c>
      <c r="AM3749" s="0" t="n">
        <v>174</v>
      </c>
      <c r="AN3749" s="0" t="n">
        <v>251</v>
      </c>
      <c r="AO3749" s="0" t="s">
        <v>189</v>
      </c>
      <c r="AP3749" s="0" t="s">
        <v>189</v>
      </c>
      <c r="AQ3749" s="0" t="s">
        <v>128</v>
      </c>
      <c r="AR3749" s="0" t="n">
        <v>17</v>
      </c>
      <c r="AS3749" s="0" t="n">
        <v>16</v>
      </c>
      <c r="AV3749" s="0" t="s">
        <v>836</v>
      </c>
    </row>
    <row r="3750" customFormat="false" ht="15" hidden="false" customHeight="false" outlineLevel="0" collapsed="false">
      <c r="A3750" s="0" t="s">
        <v>19430</v>
      </c>
      <c r="B3750" s="0" t="s">
        <v>7898</v>
      </c>
      <c r="C3750" s="0" t="s">
        <v>19431</v>
      </c>
      <c r="E3750" s="1" t="s">
        <v>19431</v>
      </c>
      <c r="G3750" s="5" t="s">
        <v>19431</v>
      </c>
      <c r="H3750" s="5"/>
      <c r="I3750" s="5"/>
      <c r="J3750" s="5"/>
      <c r="K3750" s="5"/>
      <c r="L3750" s="5"/>
      <c r="M3750" s="5"/>
      <c r="N3750" s="5"/>
      <c r="O3750" s="0" t="s">
        <v>19431</v>
      </c>
      <c r="P3750" s="0" t="s">
        <v>19432</v>
      </c>
      <c r="Q3750" s="0" t="s">
        <v>51</v>
      </c>
      <c r="R3750" s="0" t="s">
        <v>52</v>
      </c>
      <c r="S3750" s="0" t="n">
        <v>37.047</v>
      </c>
      <c r="T3750" s="0" t="n">
        <v>5829</v>
      </c>
      <c r="U3750" s="0" t="n">
        <v>5829</v>
      </c>
      <c r="V3750" s="0" t="n">
        <v>6201</v>
      </c>
      <c r="W3750" s="0" t="s">
        <v>19433</v>
      </c>
      <c r="X3750" s="0" t="n">
        <v>983</v>
      </c>
      <c r="Y3750" s="0" t="s">
        <v>53</v>
      </c>
      <c r="Z3750" s="0" t="n">
        <v>5829</v>
      </c>
      <c r="AA3750" s="0" t="s">
        <v>54</v>
      </c>
      <c r="AB3750" s="0" t="s">
        <v>54</v>
      </c>
      <c r="AC3750" s="0" t="n">
        <v>136</v>
      </c>
      <c r="AD3750" s="0" t="s">
        <v>16135</v>
      </c>
      <c r="AG3750" s="6" t="n">
        <v>42521</v>
      </c>
      <c r="AH3750" s="0" t="n">
        <v>7.98</v>
      </c>
      <c r="AI3750" s="0" t="n">
        <v>8.901</v>
      </c>
      <c r="AJ3750" s="6" t="n">
        <v>42521</v>
      </c>
      <c r="AK3750" s="0" t="n">
        <v>136</v>
      </c>
      <c r="AL3750" s="6" t="n">
        <v>42521</v>
      </c>
      <c r="AM3750" s="0" t="n">
        <v>100.574</v>
      </c>
      <c r="AN3750" s="0" t="n">
        <v>112.18</v>
      </c>
      <c r="AO3750" s="0" t="n">
        <v>187.294</v>
      </c>
      <c r="AP3750" s="0" t="n">
        <v>209.273</v>
      </c>
      <c r="AQ3750" s="0" t="s">
        <v>831</v>
      </c>
      <c r="AR3750" s="0" t="s">
        <v>58</v>
      </c>
      <c r="AS3750" s="0" t="s">
        <v>53</v>
      </c>
      <c r="AT3750" s="0" t="n">
        <v>441</v>
      </c>
      <c r="AU3750" s="0" t="n">
        <v>444</v>
      </c>
      <c r="AX3750" s="0" t="s">
        <v>836</v>
      </c>
    </row>
    <row r="3751" customFormat="false" ht="15" hidden="false" customHeight="false" outlineLevel="0" collapsed="false">
      <c r="A3751" s="0" t="s">
        <v>19434</v>
      </c>
      <c r="B3751" s="0" t="s">
        <v>7898</v>
      </c>
      <c r="C3751" s="0" t="s">
        <v>19435</v>
      </c>
      <c r="E3751" s="1" t="s">
        <v>19435</v>
      </c>
      <c r="G3751" s="5" t="s">
        <v>19435</v>
      </c>
      <c r="H3751" s="5"/>
      <c r="I3751" s="5"/>
      <c r="J3751" s="5"/>
      <c r="K3751" s="5"/>
      <c r="L3751" s="5"/>
      <c r="M3751" s="5"/>
      <c r="N3751" s="5"/>
      <c r="O3751" s="0" t="s">
        <v>19435</v>
      </c>
      <c r="P3751" s="0" t="s">
        <v>19436</v>
      </c>
      <c r="Q3751" s="0" t="s">
        <v>51</v>
      </c>
      <c r="R3751" s="0" t="s">
        <v>52</v>
      </c>
      <c r="S3751" s="0" t="n">
        <v>67</v>
      </c>
      <c r="T3751" s="0" t="n">
        <v>1920</v>
      </c>
      <c r="U3751" s="0" t="n">
        <v>1920</v>
      </c>
      <c r="X3751" s="0" t="n">
        <v>9</v>
      </c>
      <c r="Y3751" s="0" t="s">
        <v>53</v>
      </c>
      <c r="Z3751" s="0" t="n">
        <v>1920</v>
      </c>
      <c r="AA3751" s="0" t="s">
        <v>54</v>
      </c>
      <c r="AB3751" s="0" t="s">
        <v>54</v>
      </c>
      <c r="AC3751" s="0" t="n">
        <v>440</v>
      </c>
      <c r="AD3751" s="0" t="s">
        <v>19437</v>
      </c>
      <c r="AG3751" s="6" t="n">
        <v>42735</v>
      </c>
      <c r="AH3751" s="0" t="n">
        <v>-92</v>
      </c>
      <c r="AI3751" s="0" t="n">
        <v>-97</v>
      </c>
      <c r="AJ3751" s="6" t="n">
        <v>42735</v>
      </c>
      <c r="AK3751" s="0" t="n">
        <v>440</v>
      </c>
      <c r="AL3751" s="6" t="n">
        <v>42735</v>
      </c>
      <c r="AM3751" s="0" t="n">
        <v>123</v>
      </c>
      <c r="AN3751" s="0" t="n">
        <v>130</v>
      </c>
      <c r="AO3751" s="0" t="n">
        <v>61</v>
      </c>
      <c r="AP3751" s="0" t="n">
        <v>68</v>
      </c>
      <c r="AQ3751" s="0" t="s">
        <v>674</v>
      </c>
      <c r="AR3751" s="0" t="s">
        <v>58</v>
      </c>
      <c r="AS3751" s="0" t="s">
        <v>53</v>
      </c>
      <c r="AT3751" s="0" t="n">
        <v>5</v>
      </c>
      <c r="AU3751" s="0" t="n">
        <v>5</v>
      </c>
      <c r="AV3751" s="0" t="s">
        <v>836</v>
      </c>
      <c r="AX3751" s="0" t="s">
        <v>836</v>
      </c>
    </row>
    <row r="3752" customFormat="false" ht="15" hidden="false" customHeight="false" outlineLevel="0" collapsed="false">
      <c r="A3752" s="0" t="s">
        <v>19438</v>
      </c>
      <c r="B3752" s="0" t="s">
        <v>7898</v>
      </c>
      <c r="C3752" s="0" t="s">
        <v>19439</v>
      </c>
      <c r="E3752" s="1" t="s">
        <v>19439</v>
      </c>
      <c r="G3752" s="5" t="s">
        <v>19439</v>
      </c>
      <c r="H3752" s="5"/>
      <c r="I3752" s="5"/>
      <c r="J3752" s="5"/>
      <c r="K3752" s="5"/>
      <c r="L3752" s="5"/>
      <c r="M3752" s="5"/>
      <c r="N3752" s="5"/>
      <c r="O3752" s="0" t="s">
        <v>19439</v>
      </c>
      <c r="P3752" s="0" t="s">
        <v>19440</v>
      </c>
      <c r="Q3752" s="0" t="s">
        <v>451</v>
      </c>
      <c r="R3752" s="0" t="s">
        <v>52</v>
      </c>
      <c r="S3752" s="0" t="n">
        <v>83.711</v>
      </c>
      <c r="T3752" s="0" t="n">
        <v>6420</v>
      </c>
      <c r="U3752" s="0" t="n">
        <v>6420</v>
      </c>
      <c r="W3752" s="0" t="s">
        <v>19441</v>
      </c>
      <c r="X3752" s="0" t="n">
        <v>5.003</v>
      </c>
      <c r="Y3752" s="0" t="s">
        <v>53</v>
      </c>
      <c r="Z3752" s="0" t="n">
        <v>6420</v>
      </c>
      <c r="AA3752" s="0" t="s">
        <v>54</v>
      </c>
      <c r="AB3752" s="0" t="s">
        <v>54</v>
      </c>
      <c r="AC3752" s="0" t="n">
        <v>208.024</v>
      </c>
      <c r="AD3752" s="0" t="s">
        <v>16439</v>
      </c>
      <c r="AG3752" s="6" t="n">
        <v>42735</v>
      </c>
      <c r="AH3752" s="0" t="n">
        <v>16.987</v>
      </c>
      <c r="AI3752" s="0" t="n">
        <v>17.906</v>
      </c>
      <c r="AJ3752" s="6" t="n">
        <v>42735</v>
      </c>
      <c r="AK3752" s="0" t="n">
        <v>208.024</v>
      </c>
      <c r="AL3752" s="6" t="n">
        <v>42735</v>
      </c>
      <c r="AM3752" s="0" t="s">
        <v>19442</v>
      </c>
      <c r="AN3752" s="0" t="s">
        <v>19443</v>
      </c>
      <c r="AO3752" s="0" t="n">
        <v>203.875</v>
      </c>
      <c r="AP3752" s="0" t="n">
        <v>227.799</v>
      </c>
      <c r="AQ3752" s="0" t="s">
        <v>831</v>
      </c>
      <c r="AR3752" s="0" t="s">
        <v>58</v>
      </c>
      <c r="AS3752" s="0" t="s">
        <v>53</v>
      </c>
      <c r="AT3752" s="0" t="n">
        <v>2793</v>
      </c>
      <c r="AU3752" s="0" t="n">
        <v>5.539</v>
      </c>
      <c r="AX3752" s="0" t="s">
        <v>836</v>
      </c>
    </row>
    <row r="3753" customFormat="false" ht="15" hidden="false" customHeight="false" outlineLevel="0" collapsed="false">
      <c r="A3753" s="0" t="s">
        <v>19444</v>
      </c>
      <c r="B3753" s="0" t="s">
        <v>7898</v>
      </c>
      <c r="C3753" s="0" t="s">
        <v>19445</v>
      </c>
      <c r="E3753" s="1" t="s">
        <v>19445</v>
      </c>
      <c r="G3753" s="5" t="s">
        <v>19445</v>
      </c>
      <c r="H3753" s="5"/>
      <c r="I3753" s="5"/>
      <c r="J3753" s="5"/>
      <c r="K3753" s="5"/>
      <c r="L3753" s="5"/>
      <c r="M3753" s="5"/>
      <c r="N3753" s="5"/>
      <c r="O3753" s="0" t="s">
        <v>19445</v>
      </c>
      <c r="P3753" s="0" t="s">
        <v>19446</v>
      </c>
      <c r="Q3753" s="0" t="s">
        <v>51</v>
      </c>
      <c r="R3753" s="0" t="s">
        <v>52</v>
      </c>
      <c r="S3753" s="0" t="n">
        <v>3</v>
      </c>
      <c r="T3753" s="0" t="n">
        <v>2611</v>
      </c>
      <c r="U3753" s="0" t="n">
        <v>2611</v>
      </c>
      <c r="V3753" s="0" t="n">
        <v>6420</v>
      </c>
      <c r="X3753" s="0" t="n">
        <v>534</v>
      </c>
      <c r="Y3753" s="0" t="s">
        <v>53</v>
      </c>
      <c r="Z3753" s="0" t="n">
        <v>2611</v>
      </c>
      <c r="AA3753" s="0" t="s">
        <v>54</v>
      </c>
      <c r="AB3753" s="0" t="s">
        <v>54</v>
      </c>
      <c r="AC3753" s="0" t="n">
        <v>7.5</v>
      </c>
      <c r="AD3753" s="0" t="s">
        <v>19447</v>
      </c>
      <c r="AE3753" s="0" t="s">
        <v>19448</v>
      </c>
      <c r="AF3753" s="0" t="s">
        <v>56</v>
      </c>
      <c r="AG3753" s="0" t="s">
        <v>56</v>
      </c>
      <c r="AI3753" s="0" t="n">
        <v>7.5</v>
      </c>
      <c r="AJ3753" s="0" t="n">
        <v>2016</v>
      </c>
      <c r="AK3753" s="0" t="s">
        <v>56</v>
      </c>
      <c r="AL3753" s="0" t="s">
        <v>56</v>
      </c>
      <c r="AM3753" s="0" t="n">
        <v>14</v>
      </c>
      <c r="AN3753" s="0" t="n">
        <v>16</v>
      </c>
      <c r="AO3753" s="0" t="s">
        <v>13210</v>
      </c>
      <c r="AP3753" s="0" t="s">
        <v>58</v>
      </c>
      <c r="AQ3753" s="0" t="s">
        <v>53</v>
      </c>
      <c r="AR3753" s="0" t="n">
        <v>900</v>
      </c>
      <c r="AS3753" s="0" t="n">
        <v>914</v>
      </c>
      <c r="AT3753" s="0" t="s">
        <v>836</v>
      </c>
      <c r="AV3753" s="0" t="s">
        <v>836</v>
      </c>
      <c r="AW3753" s="0" t="s">
        <v>19449</v>
      </c>
    </row>
    <row r="3754" customFormat="false" ht="15" hidden="false" customHeight="false" outlineLevel="0" collapsed="false">
      <c r="A3754" s="0" t="s">
        <v>19450</v>
      </c>
      <c r="B3754" s="0" t="s">
        <v>7898</v>
      </c>
      <c r="C3754" s="0" t="s">
        <v>19451</v>
      </c>
      <c r="E3754" s="1" t="s">
        <v>19451</v>
      </c>
      <c r="G3754" s="5" t="s">
        <v>19451</v>
      </c>
      <c r="H3754" s="5"/>
      <c r="I3754" s="5"/>
      <c r="J3754" s="5"/>
      <c r="K3754" s="5"/>
      <c r="L3754" s="5"/>
      <c r="M3754" s="5"/>
      <c r="N3754" s="5"/>
      <c r="O3754" s="0" t="s">
        <v>19451</v>
      </c>
      <c r="P3754" s="0" t="s">
        <v>19452</v>
      </c>
      <c r="Q3754" s="0" t="s">
        <v>51</v>
      </c>
      <c r="R3754" s="0" t="s">
        <v>52</v>
      </c>
      <c r="S3754" s="0" t="n">
        <v>2.423</v>
      </c>
      <c r="T3754" s="0" t="n">
        <v>5829</v>
      </c>
      <c r="U3754" s="0" t="n">
        <v>5829</v>
      </c>
      <c r="V3754" s="0" t="n">
        <v>4651</v>
      </c>
      <c r="X3754" s="0" t="n">
        <v>112</v>
      </c>
      <c r="Y3754" s="0" t="s">
        <v>53</v>
      </c>
      <c r="Z3754" s="0" t="n">
        <v>5829</v>
      </c>
      <c r="AA3754" s="0" t="s">
        <v>54</v>
      </c>
      <c r="AB3754" s="0" t="s">
        <v>54</v>
      </c>
      <c r="AC3754" s="0" t="n">
        <v>10.669</v>
      </c>
      <c r="AD3754" s="0" t="s">
        <v>16966</v>
      </c>
      <c r="AG3754" s="6" t="n">
        <v>42674</v>
      </c>
      <c r="AH3754" s="0" t="n">
        <v>244</v>
      </c>
      <c r="AI3754" s="0" t="n">
        <v>267</v>
      </c>
      <c r="AJ3754" s="6" t="n">
        <v>42674</v>
      </c>
      <c r="AK3754" s="0" t="n">
        <v>10.669</v>
      </c>
      <c r="AL3754" s="6" t="n">
        <v>42674</v>
      </c>
      <c r="AM3754" s="0" t="n">
        <v>4.787</v>
      </c>
      <c r="AN3754" s="0" t="n">
        <v>5.24</v>
      </c>
      <c r="AO3754" s="0" t="n">
        <v>10.025</v>
      </c>
      <c r="AP3754" s="0" t="n">
        <v>11.201</v>
      </c>
      <c r="AQ3754" s="0" t="s">
        <v>674</v>
      </c>
      <c r="AR3754" s="0" t="s">
        <v>58</v>
      </c>
      <c r="AS3754" s="0" t="s">
        <v>53</v>
      </c>
      <c r="AT3754" s="0" t="n">
        <v>53</v>
      </c>
      <c r="AU3754" s="0" t="n">
        <v>52</v>
      </c>
      <c r="AX3754" s="0" t="s">
        <v>836</v>
      </c>
    </row>
    <row r="3755" customFormat="false" ht="15" hidden="false" customHeight="false" outlineLevel="0" collapsed="false">
      <c r="A3755" s="0" t="s">
        <v>19453</v>
      </c>
      <c r="B3755" s="0" t="s">
        <v>7898</v>
      </c>
      <c r="C3755" s="0" t="s">
        <v>19454</v>
      </c>
      <c r="E3755" s="1" t="s">
        <v>19454</v>
      </c>
      <c r="G3755" s="5" t="s">
        <v>19454</v>
      </c>
      <c r="H3755" s="5"/>
      <c r="I3755" s="5"/>
      <c r="J3755" s="5"/>
      <c r="K3755" s="5"/>
      <c r="L3755" s="5"/>
      <c r="M3755" s="5"/>
      <c r="N3755" s="5"/>
      <c r="O3755" s="0" t="s">
        <v>19454</v>
      </c>
      <c r="P3755" s="0" t="s">
        <v>19455</v>
      </c>
      <c r="Q3755" s="0" t="s">
        <v>51</v>
      </c>
      <c r="R3755" s="0" t="s">
        <v>52</v>
      </c>
      <c r="S3755" s="0" t="n">
        <v>1.617</v>
      </c>
      <c r="T3755" s="0" t="n">
        <v>2611</v>
      </c>
      <c r="U3755" s="0" t="n">
        <v>2611</v>
      </c>
      <c r="W3755" s="0" t="s">
        <v>19456</v>
      </c>
      <c r="X3755" s="0" t="n">
        <v>25</v>
      </c>
      <c r="Y3755" s="0" t="s">
        <v>53</v>
      </c>
      <c r="Z3755" s="0" t="n">
        <v>2611</v>
      </c>
      <c r="AA3755" s="0" t="s">
        <v>54</v>
      </c>
      <c r="AB3755" s="0" t="s">
        <v>54</v>
      </c>
      <c r="AC3755" s="0" t="n">
        <v>6.237</v>
      </c>
      <c r="AD3755" s="0" t="s">
        <v>7832</v>
      </c>
      <c r="AG3755" s="6" t="n">
        <v>42547</v>
      </c>
      <c r="AH3755" s="0" t="n">
        <v>-19</v>
      </c>
      <c r="AI3755" s="0" t="n">
        <v>-22</v>
      </c>
      <c r="AJ3755" s="6" t="n">
        <v>42547</v>
      </c>
      <c r="AK3755" s="0" t="n">
        <v>6.237</v>
      </c>
      <c r="AL3755" s="6" t="n">
        <v>42547</v>
      </c>
      <c r="AM3755" s="0" t="n">
        <v>2.491</v>
      </c>
      <c r="AN3755" s="0" t="n">
        <v>2.766</v>
      </c>
      <c r="AO3755" s="0" t="n">
        <v>2.202</v>
      </c>
      <c r="AP3755" s="0" t="n">
        <v>2.46</v>
      </c>
      <c r="AQ3755" s="0" t="s">
        <v>674</v>
      </c>
      <c r="AR3755" s="0" t="s">
        <v>58</v>
      </c>
      <c r="AS3755" s="0" t="s">
        <v>53</v>
      </c>
      <c r="AT3755" s="0" t="n">
        <v>14</v>
      </c>
      <c r="AU3755" s="0" t="n">
        <v>13</v>
      </c>
      <c r="AV3755" s="0" t="s">
        <v>19457</v>
      </c>
      <c r="AX3755" s="0" t="s">
        <v>836</v>
      </c>
    </row>
    <row r="3756" customFormat="false" ht="15" hidden="false" customHeight="false" outlineLevel="0" collapsed="false">
      <c r="A3756" s="0" t="s">
        <v>19458</v>
      </c>
      <c r="B3756" s="0" t="s">
        <v>7898</v>
      </c>
      <c r="C3756" s="0" t="s">
        <v>19459</v>
      </c>
      <c r="E3756" s="1" t="s">
        <v>19459</v>
      </c>
      <c r="G3756" s="5" t="s">
        <v>19459</v>
      </c>
      <c r="H3756" s="5"/>
      <c r="I3756" s="5"/>
      <c r="J3756" s="5"/>
      <c r="K3756" s="5"/>
      <c r="L3756" s="5"/>
      <c r="M3756" s="5"/>
      <c r="N3756" s="5"/>
      <c r="O3756" s="0" t="s">
        <v>19459</v>
      </c>
      <c r="P3756" s="0" t="s">
        <v>19460</v>
      </c>
      <c r="Q3756" s="0" t="s">
        <v>51</v>
      </c>
      <c r="R3756" s="0" t="s">
        <v>52</v>
      </c>
      <c r="S3756" s="0" t="n">
        <v>3.819</v>
      </c>
      <c r="T3756" s="0" t="n">
        <v>811</v>
      </c>
      <c r="U3756" s="0" t="n">
        <v>811</v>
      </c>
      <c r="V3756" s="0" t="n">
        <v>811</v>
      </c>
      <c r="X3756" s="0" t="n">
        <v>496</v>
      </c>
      <c r="Y3756" s="0" t="s">
        <v>53</v>
      </c>
      <c r="Z3756" s="0" t="n">
        <v>811</v>
      </c>
      <c r="AA3756" s="0" t="s">
        <v>54</v>
      </c>
      <c r="AB3756" s="0" t="s">
        <v>54</v>
      </c>
      <c r="AC3756" s="0" t="n">
        <v>8.111</v>
      </c>
      <c r="AD3756" s="0" t="s">
        <v>15952</v>
      </c>
      <c r="AG3756" s="6" t="n">
        <v>42735</v>
      </c>
      <c r="AH3756" s="0" t="n">
        <v>404</v>
      </c>
      <c r="AI3756" s="0" t="n">
        <v>425</v>
      </c>
      <c r="AJ3756" s="6" t="n">
        <v>42735</v>
      </c>
      <c r="AK3756" s="0" t="n">
        <v>8.111</v>
      </c>
      <c r="AL3756" s="6" t="n">
        <v>42735</v>
      </c>
      <c r="AM3756" s="0" t="n">
        <v>6.926</v>
      </c>
      <c r="AN3756" s="0" t="n">
        <v>7.301</v>
      </c>
      <c r="AO3756" s="0" t="n">
        <v>13.049</v>
      </c>
      <c r="AP3756" s="0" t="n">
        <v>14.58</v>
      </c>
      <c r="AQ3756" s="0" t="s">
        <v>831</v>
      </c>
      <c r="AR3756" s="0" t="s">
        <v>58</v>
      </c>
      <c r="AS3756" s="0" t="s">
        <v>53</v>
      </c>
      <c r="AT3756" s="0" t="n">
        <v>140</v>
      </c>
      <c r="AU3756" s="0" t="n">
        <v>142</v>
      </c>
      <c r="AV3756" s="0" t="s">
        <v>19461</v>
      </c>
      <c r="AX3756" s="0" t="s">
        <v>836</v>
      </c>
      <c r="AY3756" s="0" t="s">
        <v>19462</v>
      </c>
    </row>
    <row r="3757" customFormat="false" ht="15" hidden="false" customHeight="false" outlineLevel="0" collapsed="false">
      <c r="A3757" s="0" t="s">
        <v>19463</v>
      </c>
      <c r="B3757" s="0" t="s">
        <v>7898</v>
      </c>
      <c r="C3757" s="0" t="s">
        <v>19464</v>
      </c>
      <c r="E3757" s="1" t="s">
        <v>19464</v>
      </c>
      <c r="G3757" s="5" t="s">
        <v>19464</v>
      </c>
      <c r="H3757" s="5"/>
      <c r="I3757" s="5"/>
      <c r="J3757" s="5"/>
      <c r="K3757" s="5"/>
      <c r="L3757" s="5"/>
      <c r="M3757" s="5"/>
      <c r="N3757" s="5"/>
      <c r="O3757" s="0" t="s">
        <v>19464</v>
      </c>
      <c r="P3757" s="0" t="s">
        <v>19465</v>
      </c>
      <c r="Q3757" s="0" t="s">
        <v>51</v>
      </c>
      <c r="R3757" s="0" t="s">
        <v>52</v>
      </c>
      <c r="S3757" s="0" t="n">
        <v>0</v>
      </c>
      <c r="T3757" s="0" t="n">
        <v>2120</v>
      </c>
      <c r="U3757" s="0" t="n">
        <v>2120</v>
      </c>
      <c r="V3757" s="0" t="n">
        <v>7211</v>
      </c>
      <c r="W3757" s="0" t="s">
        <v>19466</v>
      </c>
      <c r="X3757" s="0" t="n">
        <v>2</v>
      </c>
      <c r="Y3757" s="0" t="s">
        <v>53</v>
      </c>
      <c r="Z3757" s="0" t="n">
        <v>2120</v>
      </c>
      <c r="AA3757" s="0" t="s">
        <v>54</v>
      </c>
      <c r="AB3757" s="0" t="s">
        <v>54</v>
      </c>
      <c r="AC3757" s="0" t="n">
        <v>10</v>
      </c>
      <c r="AD3757" s="0" t="s">
        <v>15815</v>
      </c>
      <c r="AG3757" s="6" t="n">
        <v>42735</v>
      </c>
      <c r="AH3757" s="0" t="n">
        <v>-16</v>
      </c>
      <c r="AI3757" s="0" t="n">
        <v>-17</v>
      </c>
      <c r="AJ3757" s="6" t="n">
        <v>42735</v>
      </c>
      <c r="AK3757" s="0" t="n">
        <v>10</v>
      </c>
      <c r="AL3757" s="6" t="n">
        <v>42735</v>
      </c>
      <c r="AM3757" s="0" t="n">
        <v>36</v>
      </c>
      <c r="AN3757" s="0" t="n">
        <v>38</v>
      </c>
      <c r="AO3757" s="0" t="n">
        <v>17</v>
      </c>
      <c r="AP3757" s="0" t="n">
        <v>19</v>
      </c>
      <c r="AQ3757" s="0" t="s">
        <v>674</v>
      </c>
      <c r="AR3757" s="0" t="s">
        <v>58</v>
      </c>
      <c r="AS3757" s="0" t="s">
        <v>53</v>
      </c>
      <c r="AT3757" s="0" t="n">
        <v>3</v>
      </c>
      <c r="AU3757" s="0" t="n">
        <v>2</v>
      </c>
      <c r="AV3757" s="0" t="s">
        <v>836</v>
      </c>
      <c r="AX3757" s="0" t="s">
        <v>836</v>
      </c>
    </row>
    <row r="3758" customFormat="false" ht="15" hidden="false" customHeight="false" outlineLevel="0" collapsed="false">
      <c r="A3758" s="0" t="s">
        <v>19467</v>
      </c>
      <c r="B3758" s="0" t="s">
        <v>7898</v>
      </c>
      <c r="C3758" s="0" t="s">
        <v>19468</v>
      </c>
      <c r="E3758" s="1" t="s">
        <v>19468</v>
      </c>
      <c r="G3758" s="5" t="s">
        <v>19468</v>
      </c>
      <c r="H3758" s="5"/>
      <c r="I3758" s="5"/>
      <c r="J3758" s="5"/>
      <c r="K3758" s="5"/>
      <c r="L3758" s="5"/>
      <c r="M3758" s="5"/>
      <c r="N3758" s="5"/>
      <c r="O3758" s="0" t="s">
        <v>19469</v>
      </c>
      <c r="P3758" s="0" t="s">
        <v>19470</v>
      </c>
      <c r="Q3758" s="0" t="s">
        <v>51</v>
      </c>
      <c r="R3758" s="0" t="s">
        <v>52</v>
      </c>
      <c r="S3758" s="0" t="n">
        <v>105</v>
      </c>
      <c r="T3758" s="0" t="n">
        <v>5829</v>
      </c>
      <c r="U3758" s="0" t="n">
        <v>5829</v>
      </c>
      <c r="V3758" s="0" t="n">
        <v>4690</v>
      </c>
      <c r="W3758" s="0" t="s">
        <v>19471</v>
      </c>
      <c r="X3758" s="0" t="n">
        <v>18</v>
      </c>
      <c r="Y3758" s="0" t="s">
        <v>67</v>
      </c>
      <c r="Z3758" s="0" t="n">
        <v>6619</v>
      </c>
      <c r="AA3758" s="0" t="s">
        <v>120</v>
      </c>
      <c r="AB3758" s="0" t="s">
        <v>54</v>
      </c>
      <c r="AC3758" s="0" t="n">
        <v>15</v>
      </c>
      <c r="AD3758" s="0" t="s">
        <v>19472</v>
      </c>
      <c r="AG3758" s="6" t="n">
        <v>42369</v>
      </c>
      <c r="AH3758" s="0" t="n">
        <v>2</v>
      </c>
      <c r="AI3758" s="0" t="n">
        <v>2</v>
      </c>
      <c r="AJ3758" s="6" t="n">
        <v>42369</v>
      </c>
      <c r="AK3758" s="0" t="n">
        <v>510</v>
      </c>
      <c r="AL3758" s="6" t="n">
        <v>42369</v>
      </c>
      <c r="AM3758" s="0" t="n">
        <v>250</v>
      </c>
      <c r="AN3758" s="0" t="n">
        <v>272</v>
      </c>
      <c r="AO3758" s="0" t="n">
        <v>444</v>
      </c>
      <c r="AP3758" s="0" t="n">
        <v>493</v>
      </c>
      <c r="AQ3758" s="0" t="s">
        <v>189</v>
      </c>
      <c r="AR3758" s="0" t="s">
        <v>189</v>
      </c>
      <c r="AS3758" s="0" t="s">
        <v>67</v>
      </c>
      <c r="AT3758" s="0" t="n">
        <v>47</v>
      </c>
      <c r="AU3758" s="0" t="n">
        <v>8</v>
      </c>
      <c r="AX3758" s="0" t="s">
        <v>836</v>
      </c>
    </row>
    <row r="3759" customFormat="false" ht="15" hidden="false" customHeight="false" outlineLevel="0" collapsed="false">
      <c r="A3759" s="0" t="s">
        <v>19473</v>
      </c>
      <c r="B3759" s="0" t="s">
        <v>7898</v>
      </c>
      <c r="C3759" s="0" t="s">
        <v>19474</v>
      </c>
      <c r="E3759" s="1" t="s">
        <v>19474</v>
      </c>
      <c r="G3759" s="5" t="s">
        <v>19474</v>
      </c>
      <c r="H3759" s="5"/>
      <c r="I3759" s="5"/>
      <c r="J3759" s="5"/>
      <c r="K3759" s="5"/>
      <c r="L3759" s="5"/>
      <c r="M3759" s="5"/>
      <c r="N3759" s="5"/>
      <c r="O3759" s="0" t="s">
        <v>19474</v>
      </c>
      <c r="P3759" s="0" t="s">
        <v>19475</v>
      </c>
      <c r="Q3759" s="0" t="s">
        <v>51</v>
      </c>
      <c r="R3759" s="0" t="s">
        <v>52</v>
      </c>
      <c r="S3759" s="0" t="n">
        <v>0</v>
      </c>
      <c r="T3759" s="0" t="n">
        <v>2120</v>
      </c>
      <c r="U3759" s="0" t="n">
        <v>2120</v>
      </c>
      <c r="V3759" s="0" t="n">
        <v>7211</v>
      </c>
      <c r="X3759" s="0" t="n">
        <v>2</v>
      </c>
      <c r="Y3759" s="0" t="s">
        <v>53</v>
      </c>
      <c r="Z3759" s="0" t="n">
        <v>2120</v>
      </c>
      <c r="AA3759" s="0" t="s">
        <v>54</v>
      </c>
      <c r="AB3759" s="0" t="s">
        <v>54</v>
      </c>
      <c r="AC3759" s="0" t="n">
        <v>87</v>
      </c>
      <c r="AD3759" s="0" t="s">
        <v>15957</v>
      </c>
      <c r="AG3759" s="6" t="n">
        <v>42735</v>
      </c>
      <c r="AH3759" s="0" t="n">
        <v>-39</v>
      </c>
      <c r="AI3759" s="0" t="n">
        <v>-41</v>
      </c>
      <c r="AJ3759" s="6" t="n">
        <v>42735</v>
      </c>
      <c r="AK3759" s="0" t="n">
        <v>87</v>
      </c>
      <c r="AL3759" s="6" t="n">
        <v>42735</v>
      </c>
      <c r="AM3759" s="0" t="n">
        <v>61</v>
      </c>
      <c r="AN3759" s="0" t="n">
        <v>64</v>
      </c>
      <c r="AO3759" s="0" t="n">
        <v>111</v>
      </c>
      <c r="AP3759" s="0" t="n">
        <v>125</v>
      </c>
      <c r="AQ3759" s="0" t="s">
        <v>674</v>
      </c>
      <c r="AR3759" s="0" t="s">
        <v>58</v>
      </c>
      <c r="AS3759" s="0" t="s">
        <v>53</v>
      </c>
      <c r="AT3759" s="0" t="n">
        <v>3</v>
      </c>
      <c r="AU3759" s="0" t="n">
        <v>2</v>
      </c>
      <c r="AX3759" s="0" t="s">
        <v>836</v>
      </c>
    </row>
    <row r="3760" customFormat="false" ht="15" hidden="false" customHeight="false" outlineLevel="0" collapsed="false">
      <c r="A3760" s="0" t="s">
        <v>19476</v>
      </c>
      <c r="B3760" s="0" t="s">
        <v>7898</v>
      </c>
      <c r="C3760" s="0" t="s">
        <v>19477</v>
      </c>
      <c r="E3760" s="1" t="s">
        <v>19477</v>
      </c>
      <c r="G3760" s="5" t="s">
        <v>19477</v>
      </c>
      <c r="H3760" s="5"/>
      <c r="I3760" s="5"/>
      <c r="J3760" s="5"/>
      <c r="K3760" s="5"/>
      <c r="L3760" s="5"/>
      <c r="M3760" s="5"/>
      <c r="N3760" s="5"/>
      <c r="O3760" s="0" t="s">
        <v>19478</v>
      </c>
      <c r="P3760" s="0" t="s">
        <v>19479</v>
      </c>
      <c r="Q3760" s="0" t="s">
        <v>51</v>
      </c>
      <c r="R3760" s="0" t="s">
        <v>52</v>
      </c>
      <c r="S3760" s="0" t="n">
        <v>210</v>
      </c>
      <c r="T3760" s="0" t="n">
        <v>5829</v>
      </c>
      <c r="U3760" s="0" t="n">
        <v>5829</v>
      </c>
      <c r="V3760" s="0" t="n">
        <v>7430</v>
      </c>
      <c r="X3760" s="0" t="n">
        <v>20</v>
      </c>
      <c r="Y3760" s="0" t="s">
        <v>67</v>
      </c>
      <c r="Z3760" s="0" t="n">
        <v>6430</v>
      </c>
      <c r="AA3760" s="0" t="s">
        <v>54</v>
      </c>
      <c r="AB3760" s="0" t="s">
        <v>54</v>
      </c>
      <c r="AD3760" s="0" t="s">
        <v>19480</v>
      </c>
      <c r="AG3760" s="6" t="n">
        <v>42369</v>
      </c>
      <c r="AH3760" s="0" t="n">
        <v>-66</v>
      </c>
      <c r="AI3760" s="0" t="n">
        <v>-71</v>
      </c>
      <c r="AJ3760" s="6" t="n">
        <v>42369</v>
      </c>
      <c r="AK3760" s="0" t="n">
        <v>949</v>
      </c>
      <c r="AL3760" s="6" t="n">
        <v>42369</v>
      </c>
      <c r="AM3760" s="0" t="n">
        <v>207</v>
      </c>
      <c r="AN3760" s="0" t="n">
        <v>225</v>
      </c>
      <c r="AO3760" s="0" t="n">
        <v>1.429</v>
      </c>
      <c r="AP3760" s="0" t="n">
        <v>1.591</v>
      </c>
      <c r="AQ3760" s="0" t="s">
        <v>189</v>
      </c>
      <c r="AR3760" s="0" t="s">
        <v>189</v>
      </c>
      <c r="AS3760" s="0" t="s">
        <v>67</v>
      </c>
      <c r="AT3760" s="0" t="n">
        <v>14</v>
      </c>
      <c r="AU3760" s="0" t="n">
        <v>7</v>
      </c>
      <c r="AX3760" s="0" t="s">
        <v>836</v>
      </c>
    </row>
    <row r="3761" customFormat="false" ht="15" hidden="false" customHeight="false" outlineLevel="0" collapsed="false">
      <c r="A3761" s="0" t="s">
        <v>19481</v>
      </c>
      <c r="B3761" s="0" t="s">
        <v>7898</v>
      </c>
      <c r="C3761" s="0" t="s">
        <v>19482</v>
      </c>
      <c r="E3761" s="1" t="s">
        <v>19482</v>
      </c>
      <c r="G3761" s="5" t="s">
        <v>19482</v>
      </c>
      <c r="H3761" s="5" t="s">
        <v>19483</v>
      </c>
      <c r="I3761" s="5" t="s">
        <v>19484</v>
      </c>
      <c r="J3761" s="5"/>
      <c r="K3761" s="5"/>
      <c r="L3761" s="5"/>
      <c r="M3761" s="5"/>
      <c r="N3761" s="5"/>
      <c r="O3761" s="0" t="s">
        <v>19482</v>
      </c>
      <c r="P3761" s="0" t="s">
        <v>19485</v>
      </c>
      <c r="Q3761" s="0" t="s">
        <v>51</v>
      </c>
      <c r="R3761" s="0" t="s">
        <v>52</v>
      </c>
      <c r="S3761" s="0" t="n">
        <v>3</v>
      </c>
      <c r="T3761" s="0" t="n">
        <v>1721</v>
      </c>
      <c r="U3761" s="0" t="n">
        <v>1721</v>
      </c>
      <c r="V3761" s="0" t="n">
        <v>1729</v>
      </c>
      <c r="X3761" s="0" t="n">
        <v>866</v>
      </c>
      <c r="Y3761" s="0" t="s">
        <v>53</v>
      </c>
      <c r="Z3761" s="0" t="n">
        <v>1729</v>
      </c>
      <c r="AA3761" s="0" t="s">
        <v>54</v>
      </c>
      <c r="AB3761" s="0" t="s">
        <v>54</v>
      </c>
      <c r="AC3761" s="0" t="n">
        <v>17.5</v>
      </c>
      <c r="AD3761" s="0" t="s">
        <v>19486</v>
      </c>
      <c r="AE3761" s="0" t="s">
        <v>19487</v>
      </c>
      <c r="AF3761" s="0" t="s">
        <v>56</v>
      </c>
      <c r="AG3761" s="0" t="s">
        <v>56</v>
      </c>
      <c r="AI3761" s="0" t="n">
        <v>17.5</v>
      </c>
      <c r="AJ3761" s="0" t="n">
        <v>2017</v>
      </c>
      <c r="AK3761" s="0" t="s">
        <v>56</v>
      </c>
      <c r="AL3761" s="0" t="s">
        <v>56</v>
      </c>
      <c r="AM3761" s="0" t="n">
        <v>4.55</v>
      </c>
      <c r="AN3761" s="0" t="n">
        <v>5.084</v>
      </c>
      <c r="AO3761" s="0" t="s">
        <v>831</v>
      </c>
      <c r="AP3761" s="0" t="s">
        <v>58</v>
      </c>
      <c r="AQ3761" s="0" t="s">
        <v>53</v>
      </c>
      <c r="AR3761" s="0" t="n">
        <v>393</v>
      </c>
      <c r="AS3761" s="0" t="n">
        <v>396</v>
      </c>
      <c r="AT3761" s="0" t="s">
        <v>836</v>
      </c>
      <c r="AV3761" s="0" t="s">
        <v>836</v>
      </c>
    </row>
    <row r="3762" customFormat="false" ht="15" hidden="false" customHeight="false" outlineLevel="0" collapsed="false">
      <c r="A3762" s="0" t="s">
        <v>19488</v>
      </c>
      <c r="B3762" s="0" t="s">
        <v>7898</v>
      </c>
      <c r="C3762" s="0" t="s">
        <v>19489</v>
      </c>
      <c r="E3762" s="1" t="s">
        <v>19489</v>
      </c>
      <c r="G3762" s="5" t="s">
        <v>19489</v>
      </c>
      <c r="H3762" s="5"/>
      <c r="I3762" s="5"/>
      <c r="J3762" s="5"/>
      <c r="K3762" s="5"/>
      <c r="L3762" s="5"/>
      <c r="M3762" s="5"/>
      <c r="N3762" s="5"/>
      <c r="O3762" s="0" t="s">
        <v>19489</v>
      </c>
      <c r="P3762" s="0" t="s">
        <v>19490</v>
      </c>
      <c r="Q3762" s="0" t="s">
        <v>51</v>
      </c>
      <c r="R3762" s="0" t="s">
        <v>52</v>
      </c>
      <c r="S3762" s="0" t="n">
        <v>758</v>
      </c>
      <c r="T3762" s="0" t="n">
        <v>2611</v>
      </c>
      <c r="U3762" s="0" t="n">
        <v>2611</v>
      </c>
      <c r="V3762" s="0" t="n">
        <v>2343</v>
      </c>
      <c r="X3762" s="0" t="n">
        <v>175</v>
      </c>
      <c r="Y3762" s="0" t="s">
        <v>53</v>
      </c>
      <c r="Z3762" s="0" t="n">
        <v>2611</v>
      </c>
      <c r="AA3762" s="0" t="s">
        <v>54</v>
      </c>
      <c r="AB3762" s="0" t="s">
        <v>54</v>
      </c>
      <c r="AC3762" s="0" t="n">
        <v>9.1</v>
      </c>
      <c r="AD3762" s="0" t="s">
        <v>19491</v>
      </c>
      <c r="AG3762" s="6" t="n">
        <v>42825</v>
      </c>
      <c r="AH3762" s="0" t="n">
        <v>45</v>
      </c>
      <c r="AI3762" s="0" t="n">
        <v>48</v>
      </c>
      <c r="AJ3762" s="6" t="n">
        <v>42825</v>
      </c>
      <c r="AK3762" s="0" t="n">
        <v>9.1</v>
      </c>
      <c r="AL3762" s="6" t="n">
        <v>42825</v>
      </c>
      <c r="AM3762" s="0" t="n">
        <v>687</v>
      </c>
      <c r="AN3762" s="0" t="n">
        <v>735</v>
      </c>
      <c r="AO3762" s="0" t="n">
        <v>567</v>
      </c>
      <c r="AP3762" s="0" t="n">
        <v>634</v>
      </c>
      <c r="AQ3762" s="0" t="s">
        <v>831</v>
      </c>
      <c r="AR3762" s="0" t="s">
        <v>58</v>
      </c>
      <c r="AS3762" s="0" t="s">
        <v>53</v>
      </c>
      <c r="AT3762" s="0" t="n">
        <v>72</v>
      </c>
      <c r="AU3762" s="0" t="n">
        <v>71</v>
      </c>
      <c r="AV3762" s="0" t="s">
        <v>836</v>
      </c>
      <c r="AX3762" s="0" t="s">
        <v>836</v>
      </c>
      <c r="AY3762" s="0" t="s">
        <v>19492</v>
      </c>
    </row>
    <row r="3763" customFormat="false" ht="15" hidden="false" customHeight="false" outlineLevel="0" collapsed="false">
      <c r="A3763" s="0" t="s">
        <v>19493</v>
      </c>
      <c r="B3763" s="0" t="s">
        <v>7898</v>
      </c>
      <c r="C3763" s="0" t="s">
        <v>19494</v>
      </c>
      <c r="E3763" s="1" t="s">
        <v>19494</v>
      </c>
      <c r="G3763" s="5" t="s">
        <v>19494</v>
      </c>
      <c r="H3763" s="5"/>
      <c r="I3763" s="5"/>
      <c r="J3763" s="5"/>
      <c r="K3763" s="5"/>
      <c r="L3763" s="5"/>
      <c r="M3763" s="5"/>
      <c r="N3763" s="5"/>
      <c r="O3763" s="0" t="s">
        <v>19494</v>
      </c>
      <c r="P3763" s="0" t="s">
        <v>19495</v>
      </c>
      <c r="Q3763" s="0" t="s">
        <v>51</v>
      </c>
      <c r="R3763" s="0" t="s">
        <v>52</v>
      </c>
      <c r="S3763" s="0" t="n">
        <v>41.863</v>
      </c>
      <c r="T3763" s="0" t="n">
        <v>1107</v>
      </c>
      <c r="U3763" s="0" t="n">
        <v>1107</v>
      </c>
      <c r="V3763" s="0" t="n">
        <v>1051</v>
      </c>
      <c r="X3763" s="0" t="n">
        <v>857</v>
      </c>
      <c r="Y3763" s="0" t="s">
        <v>53</v>
      </c>
      <c r="Z3763" s="0" t="n">
        <v>1107</v>
      </c>
      <c r="AA3763" s="0" t="s">
        <v>54</v>
      </c>
      <c r="AB3763" s="0" t="s">
        <v>54</v>
      </c>
      <c r="AC3763" s="0" t="n">
        <v>100.3</v>
      </c>
      <c r="AD3763" s="0" t="s">
        <v>16024</v>
      </c>
      <c r="AG3763" s="6" t="n">
        <v>42735</v>
      </c>
      <c r="AH3763" s="0" t="n">
        <v>6.192</v>
      </c>
      <c r="AI3763" s="0" t="n">
        <v>6.527</v>
      </c>
      <c r="AJ3763" s="6" t="n">
        <v>42735</v>
      </c>
      <c r="AK3763" s="0" t="n">
        <v>100.3</v>
      </c>
      <c r="AL3763" s="6" t="n">
        <v>42735</v>
      </c>
      <c r="AM3763" s="0" t="n">
        <v>82.791</v>
      </c>
      <c r="AN3763" s="0" t="n">
        <v>87.27</v>
      </c>
      <c r="AO3763" s="0" t="n">
        <v>173.717</v>
      </c>
      <c r="AP3763" s="0" t="n">
        <v>194.102</v>
      </c>
      <c r="AQ3763" s="0" t="s">
        <v>831</v>
      </c>
      <c r="AR3763" s="0" t="s">
        <v>58</v>
      </c>
      <c r="AS3763" s="0" t="s">
        <v>53</v>
      </c>
      <c r="AT3763" s="0" t="n">
        <v>359</v>
      </c>
      <c r="AU3763" s="0" t="n">
        <v>387</v>
      </c>
      <c r="AV3763" s="0" t="s">
        <v>836</v>
      </c>
      <c r="AX3763" s="0" t="s">
        <v>836</v>
      </c>
    </row>
    <row r="3764" customFormat="false" ht="15" hidden="false" customHeight="false" outlineLevel="0" collapsed="false">
      <c r="A3764" s="0" t="s">
        <v>19496</v>
      </c>
      <c r="B3764" s="0" t="s">
        <v>7898</v>
      </c>
      <c r="C3764" s="0" t="s">
        <v>19497</v>
      </c>
      <c r="E3764" s="1" t="s">
        <v>19497</v>
      </c>
      <c r="G3764" s="5" t="s">
        <v>19497</v>
      </c>
      <c r="H3764" s="5" t="s">
        <v>19498</v>
      </c>
      <c r="I3764" s="5" t="s">
        <v>19499</v>
      </c>
      <c r="J3764" s="5"/>
      <c r="K3764" s="5"/>
      <c r="L3764" s="5"/>
      <c r="M3764" s="5"/>
      <c r="N3764" s="5"/>
      <c r="O3764" s="0" t="s">
        <v>19500</v>
      </c>
      <c r="P3764" s="0" t="s">
        <v>19501</v>
      </c>
      <c r="Q3764" s="0" t="s">
        <v>51</v>
      </c>
      <c r="R3764" s="0" t="s">
        <v>52</v>
      </c>
      <c r="S3764" s="0" t="n">
        <v>729</v>
      </c>
      <c r="T3764" s="0" t="n">
        <v>910</v>
      </c>
      <c r="U3764" s="0" t="n">
        <v>910</v>
      </c>
      <c r="V3764" s="0" t="n">
        <v>6420</v>
      </c>
      <c r="W3764" s="0" t="s">
        <v>19502</v>
      </c>
      <c r="X3764" s="0" t="n">
        <v>69</v>
      </c>
      <c r="Y3764" s="0" t="s">
        <v>67</v>
      </c>
      <c r="Z3764" s="0" t="s">
        <v>120</v>
      </c>
      <c r="AA3764" s="0" t="s">
        <v>120</v>
      </c>
      <c r="AB3764" s="0" t="s">
        <v>19503</v>
      </c>
      <c r="AC3764" s="0" t="s">
        <v>120</v>
      </c>
      <c r="AD3764" s="0" t="s">
        <v>16024</v>
      </c>
      <c r="AG3764" s="6" t="n">
        <v>42735</v>
      </c>
      <c r="AH3764" s="0" t="n">
        <v>-134</v>
      </c>
      <c r="AI3764" s="0" t="n">
        <v>-141</v>
      </c>
      <c r="AJ3764" s="6" t="n">
        <v>42735</v>
      </c>
      <c r="AK3764" s="0" t="n">
        <v>2.5</v>
      </c>
      <c r="AL3764" s="6" t="n">
        <v>42735</v>
      </c>
      <c r="AM3764" s="0" t="n">
        <v>982</v>
      </c>
      <c r="AN3764" s="0" t="n">
        <v>1.035</v>
      </c>
      <c r="AO3764" s="0" t="n">
        <v>3.758</v>
      </c>
      <c r="AP3764" s="0" t="n">
        <v>4.199</v>
      </c>
      <c r="AQ3764" s="0" t="s">
        <v>831</v>
      </c>
      <c r="AR3764" s="0" t="s">
        <v>58</v>
      </c>
      <c r="AS3764" s="0" t="s">
        <v>67</v>
      </c>
      <c r="AT3764" s="0" t="n">
        <v>39</v>
      </c>
      <c r="AU3764" s="0" t="n">
        <v>20</v>
      </c>
      <c r="AX3764" s="0" t="s">
        <v>836</v>
      </c>
    </row>
    <row r="3765" customFormat="false" ht="15" hidden="false" customHeight="false" outlineLevel="0" collapsed="false">
      <c r="A3765" s="0" t="s">
        <v>19504</v>
      </c>
      <c r="B3765" s="0" t="s">
        <v>7898</v>
      </c>
      <c r="C3765" s="0" t="s">
        <v>19505</v>
      </c>
      <c r="E3765" s="1" t="s">
        <v>19505</v>
      </c>
      <c r="G3765" s="5" t="s">
        <v>19505</v>
      </c>
      <c r="H3765" s="5"/>
      <c r="I3765" s="5"/>
      <c r="J3765" s="5"/>
      <c r="K3765" s="5"/>
      <c r="L3765" s="5"/>
      <c r="M3765" s="5"/>
      <c r="N3765" s="5"/>
      <c r="O3765" s="0" t="s">
        <v>19505</v>
      </c>
      <c r="P3765" s="0" t="s">
        <v>19506</v>
      </c>
      <c r="Q3765" s="0" t="s">
        <v>51</v>
      </c>
      <c r="R3765" s="0" t="s">
        <v>52</v>
      </c>
      <c r="S3765" s="0" t="n">
        <v>7.411</v>
      </c>
      <c r="T3765" s="0" t="n">
        <v>2830</v>
      </c>
      <c r="U3765" s="0" t="n">
        <v>2830</v>
      </c>
      <c r="V3765" s="0" t="n">
        <v>2811</v>
      </c>
      <c r="X3765" s="0" t="n">
        <v>459</v>
      </c>
      <c r="Y3765" s="0" t="s">
        <v>53</v>
      </c>
      <c r="Z3765" s="0" t="n">
        <v>2830</v>
      </c>
      <c r="AA3765" s="0" t="s">
        <v>54</v>
      </c>
      <c r="AB3765" s="0" t="s">
        <v>54</v>
      </c>
      <c r="AC3765" s="0" t="n">
        <v>19.8</v>
      </c>
      <c r="AD3765" s="0" t="s">
        <v>16414</v>
      </c>
      <c r="AG3765" s="6" t="n">
        <v>42735</v>
      </c>
      <c r="AH3765" s="0" t="n">
        <v>152</v>
      </c>
      <c r="AI3765" s="0" t="n">
        <v>160</v>
      </c>
      <c r="AJ3765" s="6" t="n">
        <v>42735</v>
      </c>
      <c r="AK3765" s="0" t="n">
        <v>19.8</v>
      </c>
      <c r="AL3765" s="6" t="n">
        <v>42735</v>
      </c>
      <c r="AM3765" s="0" t="n">
        <v>6.8</v>
      </c>
      <c r="AN3765" s="0" t="n">
        <v>7.168</v>
      </c>
      <c r="AO3765" s="0" t="n">
        <v>4.777</v>
      </c>
      <c r="AP3765" s="0" t="n">
        <v>5.337</v>
      </c>
      <c r="AQ3765" s="0" t="s">
        <v>831</v>
      </c>
      <c r="AR3765" s="0" t="s">
        <v>58</v>
      </c>
      <c r="AS3765" s="0" t="s">
        <v>53</v>
      </c>
      <c r="AT3765" s="0" t="n">
        <v>206</v>
      </c>
      <c r="AU3765" s="0" t="n">
        <v>230</v>
      </c>
      <c r="AV3765" s="0" t="s">
        <v>836</v>
      </c>
      <c r="AX3765" s="0" t="s">
        <v>836</v>
      </c>
      <c r="AY3765" s="0" t="s">
        <v>19507</v>
      </c>
    </row>
    <row r="3766" customFormat="false" ht="15" hidden="false" customHeight="false" outlineLevel="0" collapsed="false">
      <c r="A3766" s="0" t="s">
        <v>19508</v>
      </c>
      <c r="B3766" s="0" t="s">
        <v>7898</v>
      </c>
      <c r="C3766" s="0" t="s">
        <v>19509</v>
      </c>
      <c r="E3766" s="1" t="s">
        <v>19509</v>
      </c>
      <c r="G3766" s="5" t="s">
        <v>19509</v>
      </c>
      <c r="H3766" s="5"/>
      <c r="I3766" s="5"/>
      <c r="J3766" s="5"/>
      <c r="K3766" s="5"/>
      <c r="L3766" s="5"/>
      <c r="M3766" s="5"/>
      <c r="N3766" s="5"/>
      <c r="O3766" s="0" t="s">
        <v>19509</v>
      </c>
      <c r="P3766" s="0" t="s">
        <v>19510</v>
      </c>
      <c r="Q3766" s="0" t="s">
        <v>51</v>
      </c>
      <c r="R3766" s="0" t="s">
        <v>52</v>
      </c>
      <c r="S3766" s="0" t="n">
        <v>113</v>
      </c>
      <c r="T3766" s="0" t="n">
        <v>2120</v>
      </c>
      <c r="U3766" s="0" t="n">
        <v>2120</v>
      </c>
      <c r="V3766" s="0" t="n">
        <v>2120</v>
      </c>
      <c r="X3766" s="0" t="n">
        <v>4</v>
      </c>
      <c r="Y3766" s="0" t="s">
        <v>53</v>
      </c>
      <c r="Z3766" s="0" t="n">
        <v>2120</v>
      </c>
      <c r="AA3766" s="0" t="s">
        <v>54</v>
      </c>
      <c r="AB3766" s="0" t="s">
        <v>54</v>
      </c>
      <c r="AC3766" s="0" t="n">
        <v>175</v>
      </c>
      <c r="AD3766" s="0" t="s">
        <v>19511</v>
      </c>
      <c r="AE3766" s="0" t="s">
        <v>19512</v>
      </c>
      <c r="AF3766" s="0" t="s">
        <v>56</v>
      </c>
      <c r="AG3766" s="0" t="s">
        <v>56</v>
      </c>
      <c r="AI3766" s="0" t="n">
        <v>175</v>
      </c>
      <c r="AJ3766" s="0" t="n">
        <v>2017</v>
      </c>
      <c r="AK3766" s="0" t="s">
        <v>56</v>
      </c>
      <c r="AL3766" s="0" t="s">
        <v>56</v>
      </c>
      <c r="AM3766" s="0" t="n">
        <v>502</v>
      </c>
      <c r="AN3766" s="0" t="n">
        <v>561</v>
      </c>
      <c r="AO3766" s="0" t="s">
        <v>674</v>
      </c>
      <c r="AP3766" s="0" t="s">
        <v>58</v>
      </c>
      <c r="AQ3766" s="0" t="s">
        <v>53</v>
      </c>
      <c r="AR3766" s="0" t="n">
        <v>3</v>
      </c>
      <c r="AS3766" s="0" t="n">
        <v>2</v>
      </c>
      <c r="AT3766" s="0" t="s">
        <v>836</v>
      </c>
      <c r="AV3766" s="0" t="s">
        <v>836</v>
      </c>
    </row>
    <row r="3767" customFormat="false" ht="15" hidden="false" customHeight="false" outlineLevel="0" collapsed="false">
      <c r="A3767" s="0" t="s">
        <v>19513</v>
      </c>
      <c r="B3767" s="0" t="s">
        <v>7898</v>
      </c>
      <c r="C3767" s="0" t="s">
        <v>19514</v>
      </c>
      <c r="E3767" s="1" t="s">
        <v>19514</v>
      </c>
      <c r="G3767" s="5" t="s">
        <v>19514</v>
      </c>
      <c r="H3767" s="5"/>
      <c r="I3767" s="5"/>
      <c r="J3767" s="5"/>
      <c r="K3767" s="5"/>
      <c r="L3767" s="5"/>
      <c r="M3767" s="5"/>
      <c r="N3767" s="5"/>
      <c r="O3767" s="0" t="s">
        <v>19514</v>
      </c>
      <c r="P3767" s="0" t="s">
        <v>19515</v>
      </c>
      <c r="Q3767" s="0" t="s">
        <v>51</v>
      </c>
      <c r="R3767" s="0" t="s">
        <v>52</v>
      </c>
      <c r="S3767" s="0" t="n">
        <v>605</v>
      </c>
      <c r="T3767" s="0" t="n">
        <v>5829</v>
      </c>
      <c r="U3767" s="0" t="n">
        <v>5829</v>
      </c>
      <c r="X3767" s="0" t="n">
        <v>39</v>
      </c>
      <c r="Y3767" s="0" t="s">
        <v>53</v>
      </c>
      <c r="Z3767" s="0" t="n">
        <v>5829</v>
      </c>
      <c r="AA3767" s="0" t="s">
        <v>54</v>
      </c>
      <c r="AB3767" s="0" t="s">
        <v>54</v>
      </c>
      <c r="AC3767" s="0" t="n">
        <v>3.02</v>
      </c>
      <c r="AD3767" s="0" t="s">
        <v>16024</v>
      </c>
      <c r="AG3767" s="6" t="n">
        <v>42735</v>
      </c>
      <c r="AH3767" s="0" t="n">
        <v>118</v>
      </c>
      <c r="AI3767" s="0" t="n">
        <v>124</v>
      </c>
      <c r="AJ3767" s="6" t="n">
        <v>42735</v>
      </c>
      <c r="AK3767" s="0" t="n">
        <v>3.02</v>
      </c>
      <c r="AL3767" s="6" t="n">
        <v>42735</v>
      </c>
      <c r="AM3767" s="0" t="n">
        <v>282</v>
      </c>
      <c r="AN3767" s="0" t="n">
        <v>297</v>
      </c>
      <c r="AO3767" s="0" t="n">
        <v>3.006</v>
      </c>
      <c r="AP3767" s="0" t="n">
        <v>3.359</v>
      </c>
      <c r="AQ3767" s="0" t="s">
        <v>674</v>
      </c>
      <c r="AR3767" s="0" t="s">
        <v>58</v>
      </c>
      <c r="AS3767" s="0" t="s">
        <v>53</v>
      </c>
      <c r="AT3767" s="0" t="n">
        <v>21</v>
      </c>
      <c r="AU3767" s="0" t="n">
        <v>20</v>
      </c>
      <c r="AX3767" s="0" t="s">
        <v>836</v>
      </c>
      <c r="AY3767" s="0" t="s">
        <v>19516</v>
      </c>
    </row>
    <row r="3768" customFormat="false" ht="15" hidden="false" customHeight="false" outlineLevel="0" collapsed="false">
      <c r="A3768" s="0" t="s">
        <v>19517</v>
      </c>
      <c r="B3768" s="0" t="s">
        <v>7898</v>
      </c>
      <c r="C3768" s="0" t="s">
        <v>19518</v>
      </c>
      <c r="E3768" s="1" t="s">
        <v>19518</v>
      </c>
      <c r="G3768" s="5" t="s">
        <v>19518</v>
      </c>
      <c r="H3768" s="5" t="s">
        <v>19519</v>
      </c>
      <c r="I3768" s="5"/>
      <c r="J3768" s="5"/>
      <c r="K3768" s="5"/>
      <c r="L3768" s="5"/>
      <c r="M3768" s="5"/>
      <c r="N3768" s="5"/>
      <c r="O3768" s="0" t="s">
        <v>19518</v>
      </c>
      <c r="P3768" s="0" t="s">
        <v>19520</v>
      </c>
      <c r="Q3768" s="0" t="s">
        <v>51</v>
      </c>
      <c r="R3768" s="0" t="s">
        <v>52</v>
      </c>
      <c r="S3768" s="0" t="n">
        <v>60.906</v>
      </c>
      <c r="T3768" s="0" t="n">
        <v>5320</v>
      </c>
      <c r="U3768" s="0" t="n">
        <v>5320</v>
      </c>
      <c r="V3768" s="0" t="n">
        <v>4941</v>
      </c>
      <c r="X3768" s="0" t="n">
        <v>1.181</v>
      </c>
      <c r="Y3768" s="0" t="s">
        <v>53</v>
      </c>
      <c r="Z3768" s="0" t="n">
        <v>5320</v>
      </c>
      <c r="AA3768" s="0" t="s">
        <v>54</v>
      </c>
      <c r="AB3768" s="0" t="s">
        <v>54</v>
      </c>
      <c r="AC3768" s="0" t="n">
        <v>434</v>
      </c>
      <c r="AD3768" s="0" t="s">
        <v>16024</v>
      </c>
      <c r="AG3768" s="6" t="n">
        <v>42735</v>
      </c>
      <c r="AH3768" s="0" t="n">
        <v>3.255</v>
      </c>
      <c r="AI3768" s="0" t="n">
        <v>3.431</v>
      </c>
      <c r="AJ3768" s="6" t="n">
        <v>42735</v>
      </c>
      <c r="AK3768" s="0" t="n">
        <v>434</v>
      </c>
      <c r="AL3768" s="6" t="n">
        <v>42735</v>
      </c>
      <c r="AM3768" s="0" t="n">
        <v>38.305</v>
      </c>
      <c r="AN3768" s="0" t="n">
        <v>40.377</v>
      </c>
      <c r="AO3768" s="0" t="n">
        <v>68.43</v>
      </c>
      <c r="AP3768" s="0" t="n">
        <v>76.46</v>
      </c>
      <c r="AQ3768" s="0" t="s">
        <v>831</v>
      </c>
      <c r="AR3768" s="0" t="s">
        <v>58</v>
      </c>
      <c r="AS3768" s="0" t="s">
        <v>53</v>
      </c>
      <c r="AT3768" s="0" t="n">
        <v>322</v>
      </c>
      <c r="AU3768" s="0" t="n">
        <v>326</v>
      </c>
      <c r="AX3768" s="0" t="s">
        <v>836</v>
      </c>
      <c r="AY3768" s="0" t="s">
        <v>19521</v>
      </c>
    </row>
    <row r="3769" customFormat="false" ht="15" hidden="false" customHeight="false" outlineLevel="0" collapsed="false">
      <c r="A3769" s="0" t="s">
        <v>19522</v>
      </c>
      <c r="B3769" s="0" t="s">
        <v>7898</v>
      </c>
      <c r="C3769" s="0" t="s">
        <v>19523</v>
      </c>
      <c r="E3769" s="1" t="s">
        <v>19523</v>
      </c>
      <c r="G3769" s="5" t="s">
        <v>19523</v>
      </c>
      <c r="H3769" s="5"/>
      <c r="I3769" s="5"/>
      <c r="J3769" s="5"/>
      <c r="K3769" s="5"/>
      <c r="L3769" s="5"/>
      <c r="M3769" s="5"/>
      <c r="N3769" s="5"/>
      <c r="O3769" s="0" t="s">
        <v>19523</v>
      </c>
      <c r="P3769" s="0" t="s">
        <v>19524</v>
      </c>
      <c r="Q3769" s="0" t="s">
        <v>51</v>
      </c>
      <c r="R3769" s="0" t="s">
        <v>52</v>
      </c>
      <c r="S3769" s="0" t="n">
        <v>3.291</v>
      </c>
      <c r="T3769" s="0" t="n">
        <v>2740</v>
      </c>
      <c r="U3769" s="0" t="n">
        <v>2740</v>
      </c>
      <c r="V3769" s="0" t="n">
        <v>2740</v>
      </c>
      <c r="X3769" s="0" t="n">
        <v>191</v>
      </c>
      <c r="Y3769" s="0" t="s">
        <v>53</v>
      </c>
      <c r="Z3769" s="0" t="n">
        <v>2740</v>
      </c>
      <c r="AA3769" s="0" t="s">
        <v>54</v>
      </c>
      <c r="AB3769" s="0" t="s">
        <v>54</v>
      </c>
      <c r="AC3769" s="0" t="n">
        <v>11.8</v>
      </c>
      <c r="AD3769" s="0" t="s">
        <v>16024</v>
      </c>
      <c r="AG3769" s="6" t="n">
        <v>42613</v>
      </c>
      <c r="AH3769" s="0" t="n">
        <v>261</v>
      </c>
      <c r="AI3769" s="0" t="n">
        <v>291</v>
      </c>
      <c r="AJ3769" s="6" t="n">
        <v>42613</v>
      </c>
      <c r="AK3769" s="0" t="n">
        <v>11.8</v>
      </c>
      <c r="AL3769" s="6" t="n">
        <v>42613</v>
      </c>
      <c r="AM3769" s="0" t="n">
        <v>2.648</v>
      </c>
      <c r="AN3769" s="0" t="n">
        <v>2.948</v>
      </c>
      <c r="AO3769" s="0" t="n">
        <v>6.967</v>
      </c>
      <c r="AP3769" s="0" t="n">
        <v>7.785</v>
      </c>
      <c r="AQ3769" s="0" t="s">
        <v>831</v>
      </c>
      <c r="AR3769" s="0" t="s">
        <v>58</v>
      </c>
      <c r="AS3769" s="0" t="s">
        <v>53</v>
      </c>
      <c r="AT3769" s="0" t="n">
        <v>94</v>
      </c>
      <c r="AU3769" s="0" t="n">
        <v>94</v>
      </c>
      <c r="AX3769" s="0" t="s">
        <v>836</v>
      </c>
    </row>
    <row r="3770" customFormat="false" ht="15" hidden="false" customHeight="false" outlineLevel="0" collapsed="false">
      <c r="A3770" s="0" t="s">
        <v>19525</v>
      </c>
      <c r="B3770" s="0" t="s">
        <v>7898</v>
      </c>
      <c r="C3770" s="0" t="s">
        <v>19526</v>
      </c>
      <c r="E3770" s="1" t="s">
        <v>19526</v>
      </c>
      <c r="G3770" s="5" t="s">
        <v>19526</v>
      </c>
      <c r="H3770" s="5"/>
      <c r="I3770" s="5"/>
      <c r="J3770" s="5"/>
      <c r="K3770" s="5"/>
      <c r="L3770" s="5"/>
      <c r="M3770" s="5"/>
      <c r="N3770" s="5"/>
      <c r="O3770" s="0" t="s">
        <v>19526</v>
      </c>
      <c r="P3770" s="0" t="s">
        <v>19527</v>
      </c>
      <c r="Q3770" s="0" t="s">
        <v>51</v>
      </c>
      <c r="R3770" s="0" t="s">
        <v>52</v>
      </c>
      <c r="S3770" s="0" t="n">
        <v>2.673</v>
      </c>
      <c r="T3770" s="0" t="n">
        <v>4221</v>
      </c>
      <c r="U3770" s="0" t="n">
        <v>4221</v>
      </c>
      <c r="V3770" s="0" t="n">
        <v>4321</v>
      </c>
      <c r="W3770" s="0" t="s">
        <v>19528</v>
      </c>
      <c r="X3770" s="0" t="n">
        <v>494</v>
      </c>
      <c r="Y3770" s="0" t="s">
        <v>53</v>
      </c>
      <c r="Z3770" s="0" t="n">
        <v>4221</v>
      </c>
      <c r="AA3770" s="0" t="s">
        <v>54</v>
      </c>
      <c r="AB3770" s="0" t="s">
        <v>54</v>
      </c>
      <c r="AC3770" s="0" t="n">
        <v>12.75</v>
      </c>
      <c r="AD3770" s="0" t="s">
        <v>19529</v>
      </c>
      <c r="AG3770" s="6" t="n">
        <v>42581</v>
      </c>
      <c r="AH3770" s="0" t="n">
        <v>116</v>
      </c>
      <c r="AI3770" s="0" t="n">
        <v>129</v>
      </c>
      <c r="AJ3770" s="6" t="n">
        <v>42581</v>
      </c>
      <c r="AK3770" s="0" t="n">
        <v>12.75</v>
      </c>
      <c r="AL3770" s="6" t="n">
        <v>42581</v>
      </c>
      <c r="AM3770" s="0" t="n">
        <v>1.547</v>
      </c>
      <c r="AN3770" s="0" t="n">
        <v>1.72</v>
      </c>
      <c r="AO3770" s="0" t="n">
        <v>2.565</v>
      </c>
      <c r="AP3770" s="0" t="n">
        <v>2.865</v>
      </c>
      <c r="AQ3770" s="0" t="s">
        <v>831</v>
      </c>
      <c r="AR3770" s="0" t="s">
        <v>58</v>
      </c>
      <c r="AS3770" s="0" t="s">
        <v>53</v>
      </c>
      <c r="AT3770" s="0" t="n">
        <v>258</v>
      </c>
      <c r="AU3770" s="0" t="n">
        <v>258</v>
      </c>
      <c r="AX3770" s="0" t="s">
        <v>836</v>
      </c>
      <c r="AY3770" s="0" t="s">
        <v>230</v>
      </c>
    </row>
    <row r="3771" customFormat="false" ht="15" hidden="false" customHeight="false" outlineLevel="0" collapsed="false">
      <c r="A3771" s="0" t="s">
        <v>19530</v>
      </c>
      <c r="B3771" s="0" t="s">
        <v>7898</v>
      </c>
      <c r="C3771" s="0" t="s">
        <v>19531</v>
      </c>
      <c r="E3771" s="1" t="s">
        <v>19531</v>
      </c>
      <c r="G3771" s="5" t="s">
        <v>19531</v>
      </c>
      <c r="H3771" s="5"/>
      <c r="I3771" s="5"/>
      <c r="J3771" s="5"/>
      <c r="K3771" s="5"/>
      <c r="L3771" s="5"/>
      <c r="M3771" s="5"/>
      <c r="N3771" s="5"/>
      <c r="O3771" s="0" t="s">
        <v>19531</v>
      </c>
      <c r="P3771" s="0" t="s">
        <v>19532</v>
      </c>
      <c r="Q3771" s="0" t="s">
        <v>51</v>
      </c>
      <c r="R3771" s="0" t="s">
        <v>52</v>
      </c>
      <c r="S3771" s="0" t="n">
        <v>16.882</v>
      </c>
      <c r="T3771" s="0" t="n">
        <v>2651</v>
      </c>
      <c r="U3771" s="0" t="n">
        <v>2651</v>
      </c>
      <c r="V3771" s="0" t="n">
        <v>2573</v>
      </c>
      <c r="W3771" s="0" t="s">
        <v>19533</v>
      </c>
      <c r="X3771" s="0" t="n">
        <v>945</v>
      </c>
      <c r="Y3771" s="0" t="s">
        <v>53</v>
      </c>
      <c r="Z3771" s="0" t="n">
        <v>2651</v>
      </c>
      <c r="AA3771" s="0" t="s">
        <v>54</v>
      </c>
      <c r="AB3771" s="0" t="s">
        <v>54</v>
      </c>
      <c r="AC3771" s="0" t="n">
        <v>62</v>
      </c>
      <c r="AD3771" s="0" t="s">
        <v>15602</v>
      </c>
      <c r="AG3771" s="6" t="n">
        <v>42735</v>
      </c>
      <c r="AH3771" s="0" t="n">
        <v>2.423</v>
      </c>
      <c r="AI3771" s="0" t="n">
        <v>2.554</v>
      </c>
      <c r="AJ3771" s="6" t="n">
        <v>42735</v>
      </c>
      <c r="AK3771" s="0" t="n">
        <v>62</v>
      </c>
      <c r="AL3771" s="6" t="n">
        <v>42735</v>
      </c>
      <c r="AM3771" s="0" t="n">
        <v>42.971</v>
      </c>
      <c r="AN3771" s="0" t="n">
        <v>45.295</v>
      </c>
      <c r="AO3771" s="0" t="n">
        <v>53.096</v>
      </c>
      <c r="AP3771" s="0" t="n">
        <v>59.326</v>
      </c>
      <c r="AQ3771" s="0" t="s">
        <v>831</v>
      </c>
      <c r="AR3771" s="0" t="s">
        <v>58</v>
      </c>
      <c r="AS3771" s="0" t="s">
        <v>53</v>
      </c>
      <c r="AT3771" s="0" t="n">
        <v>971</v>
      </c>
      <c r="AU3771" s="0" t="n">
        <v>984</v>
      </c>
      <c r="AV3771" s="0" t="s">
        <v>15602</v>
      </c>
      <c r="AW3771" s="0" t="s">
        <v>15525</v>
      </c>
      <c r="AX3771" s="0" t="s">
        <v>836</v>
      </c>
      <c r="AY3771" s="0" t="s">
        <v>1239</v>
      </c>
    </row>
    <row r="3772" customFormat="false" ht="15" hidden="false" customHeight="false" outlineLevel="0" collapsed="false">
      <c r="A3772" s="0" t="s">
        <v>19534</v>
      </c>
      <c r="B3772" s="0" t="s">
        <v>7898</v>
      </c>
      <c r="C3772" s="0" t="s">
        <v>19535</v>
      </c>
      <c r="E3772" s="1" t="s">
        <v>19535</v>
      </c>
      <c r="G3772" s="5" t="s">
        <v>19535</v>
      </c>
      <c r="H3772" s="5" t="s">
        <v>19536</v>
      </c>
      <c r="I3772" s="5" t="s">
        <v>19537</v>
      </c>
      <c r="J3772" s="5" t="s">
        <v>19538</v>
      </c>
      <c r="K3772" s="5"/>
      <c r="L3772" s="5"/>
      <c r="M3772" s="5"/>
      <c r="N3772" s="5"/>
      <c r="O3772" s="0" t="s">
        <v>19535</v>
      </c>
      <c r="P3772" s="0" t="s">
        <v>19539</v>
      </c>
      <c r="Q3772" s="0" t="s">
        <v>51</v>
      </c>
      <c r="R3772" s="0" t="s">
        <v>52</v>
      </c>
      <c r="S3772" s="0" t="n">
        <v>3.14</v>
      </c>
      <c r="T3772" s="0" t="n">
        <v>4791</v>
      </c>
      <c r="U3772" s="0" t="n">
        <v>4791</v>
      </c>
      <c r="V3772" s="0" t="n">
        <v>4778</v>
      </c>
      <c r="W3772" s="0" t="s">
        <v>19540</v>
      </c>
      <c r="X3772" s="0" t="n">
        <v>416</v>
      </c>
      <c r="Y3772" s="0" t="s">
        <v>77</v>
      </c>
      <c r="Z3772" s="0" t="n">
        <v>4791</v>
      </c>
      <c r="AA3772" s="0" t="s">
        <v>54</v>
      </c>
      <c r="AB3772" s="0" t="s">
        <v>54</v>
      </c>
      <c r="AC3772" s="0" t="n">
        <v>5.8</v>
      </c>
      <c r="AD3772" s="0" t="s">
        <v>15564</v>
      </c>
      <c r="AG3772" s="6" t="n">
        <v>42735</v>
      </c>
      <c r="AH3772" s="0" t="n">
        <v>-39</v>
      </c>
      <c r="AI3772" s="0" t="n">
        <v>-41</v>
      </c>
      <c r="AJ3772" s="6" t="n">
        <v>42735</v>
      </c>
      <c r="AK3772" s="0" t="n">
        <v>5.8</v>
      </c>
      <c r="AL3772" s="6" t="n">
        <v>42735</v>
      </c>
      <c r="AM3772" s="0" t="n">
        <v>4.407</v>
      </c>
      <c r="AN3772" s="0" t="n">
        <v>4.646</v>
      </c>
      <c r="AO3772" s="0" t="n">
        <v>6.862</v>
      </c>
      <c r="AP3772" s="0" t="n">
        <v>7.667</v>
      </c>
      <c r="AQ3772" s="0" t="s">
        <v>674</v>
      </c>
      <c r="AR3772" s="0" t="s">
        <v>58</v>
      </c>
      <c r="AS3772" s="0" t="s">
        <v>77</v>
      </c>
      <c r="AT3772" s="0" t="n">
        <v>287</v>
      </c>
      <c r="AU3772" s="0" t="n">
        <v>294</v>
      </c>
      <c r="AX3772" s="0" t="s">
        <v>836</v>
      </c>
    </row>
    <row r="3773" customFormat="false" ht="15" hidden="false" customHeight="false" outlineLevel="0" collapsed="false">
      <c r="A3773" s="0" t="s">
        <v>19541</v>
      </c>
      <c r="B3773" s="0" t="s">
        <v>7898</v>
      </c>
      <c r="C3773" s="0" t="s">
        <v>19542</v>
      </c>
      <c r="E3773" s="1" t="s">
        <v>19542</v>
      </c>
      <c r="G3773" s="5" t="s">
        <v>19542</v>
      </c>
      <c r="H3773" s="5" t="s">
        <v>19543</v>
      </c>
      <c r="I3773" s="5" t="s">
        <v>19544</v>
      </c>
      <c r="J3773" s="5"/>
      <c r="K3773" s="5"/>
      <c r="L3773" s="5"/>
      <c r="M3773" s="5"/>
      <c r="N3773" s="5"/>
      <c r="O3773" s="0" t="s">
        <v>19545</v>
      </c>
      <c r="P3773" s="0" t="s">
        <v>19546</v>
      </c>
      <c r="Q3773" s="0" t="s">
        <v>51</v>
      </c>
      <c r="R3773" s="0" t="s">
        <v>52</v>
      </c>
      <c r="S3773" s="0" t="n">
        <v>567</v>
      </c>
      <c r="T3773" s="0" t="n">
        <v>7490</v>
      </c>
      <c r="U3773" s="0" t="n">
        <v>7490</v>
      </c>
      <c r="V3773" s="0" t="n">
        <v>6201</v>
      </c>
      <c r="W3773" s="0" t="s">
        <v>19547</v>
      </c>
      <c r="X3773" s="0" t="n">
        <v>112</v>
      </c>
      <c r="Y3773" s="0" t="s">
        <v>67</v>
      </c>
      <c r="Z3773" s="0" t="n">
        <v>6619</v>
      </c>
      <c r="AA3773" s="0" t="s">
        <v>54</v>
      </c>
      <c r="AB3773" s="0" t="s">
        <v>54</v>
      </c>
      <c r="AD3773" s="0" t="s">
        <v>16024</v>
      </c>
      <c r="AG3773" s="6" t="n">
        <v>42004</v>
      </c>
      <c r="AH3773" s="0" t="n">
        <v>14</v>
      </c>
      <c r="AI3773" s="0" t="n">
        <v>17</v>
      </c>
      <c r="AJ3773" s="6" t="n">
        <v>42004</v>
      </c>
      <c r="AK3773" s="0" t="n">
        <v>2.25</v>
      </c>
      <c r="AL3773" s="6" t="n">
        <v>42004</v>
      </c>
      <c r="AM3773" s="0" t="n">
        <v>623</v>
      </c>
      <c r="AN3773" s="0" t="n">
        <v>756</v>
      </c>
      <c r="AO3773" s="0" t="n">
        <v>618</v>
      </c>
      <c r="AP3773" s="0" t="n">
        <v>654</v>
      </c>
      <c r="AQ3773" s="0" t="s">
        <v>189</v>
      </c>
      <c r="AR3773" s="0" t="s">
        <v>189</v>
      </c>
      <c r="AS3773" s="0" t="s">
        <v>67</v>
      </c>
      <c r="AT3773" s="0" t="n">
        <v>70</v>
      </c>
      <c r="AU3773" s="0" t="n">
        <v>62</v>
      </c>
      <c r="AX3773" s="0" t="s">
        <v>836</v>
      </c>
    </row>
    <row r="3774" customFormat="false" ht="15" hidden="false" customHeight="false" outlineLevel="0" collapsed="false">
      <c r="A3774" s="0" t="s">
        <v>19548</v>
      </c>
      <c r="B3774" s="0" t="s">
        <v>7898</v>
      </c>
      <c r="C3774" s="0" t="s">
        <v>19549</v>
      </c>
      <c r="E3774" s="1" t="s">
        <v>19549</v>
      </c>
      <c r="G3774" s="5" t="s">
        <v>19549</v>
      </c>
      <c r="H3774" s="5" t="s">
        <v>19550</v>
      </c>
      <c r="I3774" s="5"/>
      <c r="J3774" s="5"/>
      <c r="K3774" s="5"/>
      <c r="L3774" s="5"/>
      <c r="M3774" s="5"/>
      <c r="N3774" s="5"/>
      <c r="O3774" s="0" t="s">
        <v>19549</v>
      </c>
      <c r="P3774" s="0" t="s">
        <v>19551</v>
      </c>
      <c r="Q3774" s="0" t="s">
        <v>51</v>
      </c>
      <c r="R3774" s="0" t="s">
        <v>52</v>
      </c>
      <c r="S3774" s="0" t="n">
        <v>326</v>
      </c>
      <c r="T3774" s="0" t="n">
        <v>2651</v>
      </c>
      <c r="U3774" s="0" t="n">
        <v>2651</v>
      </c>
      <c r="X3774" s="0" t="n">
        <v>72</v>
      </c>
      <c r="Y3774" s="0" t="s">
        <v>53</v>
      </c>
      <c r="Z3774" s="0" t="n">
        <v>2651</v>
      </c>
      <c r="AA3774" s="0" t="s">
        <v>54</v>
      </c>
      <c r="AB3774" s="0" t="s">
        <v>54</v>
      </c>
      <c r="AC3774" s="0" t="n">
        <v>1.485</v>
      </c>
      <c r="AD3774" s="0" t="s">
        <v>19552</v>
      </c>
      <c r="AG3774" s="6" t="n">
        <v>42735</v>
      </c>
      <c r="AH3774" s="0" t="n">
        <v>11</v>
      </c>
      <c r="AI3774" s="0" t="n">
        <v>11</v>
      </c>
      <c r="AJ3774" s="6" t="n">
        <v>42735</v>
      </c>
      <c r="AK3774" s="0" t="n">
        <v>1.485</v>
      </c>
      <c r="AL3774" s="6" t="n">
        <v>42735</v>
      </c>
      <c r="AM3774" s="0" t="n">
        <v>402</v>
      </c>
      <c r="AN3774" s="0" t="n">
        <v>424</v>
      </c>
      <c r="AO3774" s="0" t="n">
        <v>549</v>
      </c>
      <c r="AP3774" s="0" t="n">
        <v>613</v>
      </c>
      <c r="AQ3774" s="0" t="s">
        <v>674</v>
      </c>
      <c r="AR3774" s="0" t="s">
        <v>58</v>
      </c>
      <c r="AS3774" s="0" t="s">
        <v>53</v>
      </c>
      <c r="AT3774" s="0" t="n">
        <v>34</v>
      </c>
      <c r="AU3774" s="0" t="n">
        <v>39</v>
      </c>
      <c r="AV3774" s="0" t="s">
        <v>18513</v>
      </c>
      <c r="AX3774" s="0" t="s">
        <v>836</v>
      </c>
    </row>
    <row r="3775" customFormat="false" ht="15" hidden="false" customHeight="false" outlineLevel="0" collapsed="false">
      <c r="A3775" s="0" t="s">
        <v>19553</v>
      </c>
      <c r="B3775" s="0" t="s">
        <v>7898</v>
      </c>
      <c r="C3775" s="0" t="s">
        <v>19554</v>
      </c>
      <c r="E3775" s="1" t="s">
        <v>19554</v>
      </c>
      <c r="G3775" s="5" t="s">
        <v>19554</v>
      </c>
      <c r="H3775" s="5" t="s">
        <v>19555</v>
      </c>
      <c r="I3775" s="5" t="s">
        <v>19556</v>
      </c>
      <c r="J3775" s="5" t="s">
        <v>19557</v>
      </c>
      <c r="K3775" s="5"/>
      <c r="L3775" s="5"/>
      <c r="M3775" s="5"/>
      <c r="N3775" s="5"/>
      <c r="O3775" s="0" t="s">
        <v>19554</v>
      </c>
      <c r="P3775" s="0" t="s">
        <v>19558</v>
      </c>
      <c r="Q3775" s="0" t="s">
        <v>51</v>
      </c>
      <c r="R3775" s="0" t="s">
        <v>52</v>
      </c>
      <c r="S3775" s="0" t="n">
        <v>273</v>
      </c>
      <c r="T3775" s="0" t="n">
        <v>3250</v>
      </c>
      <c r="U3775" s="0" t="n">
        <v>3250</v>
      </c>
      <c r="V3775" s="0" t="n">
        <v>3250</v>
      </c>
      <c r="W3775" s="0" t="s">
        <v>19559</v>
      </c>
      <c r="X3775" s="0" t="n">
        <v>9</v>
      </c>
      <c r="Y3775" s="0" t="s">
        <v>53</v>
      </c>
      <c r="Z3775" s="0" t="n">
        <v>3250</v>
      </c>
      <c r="AA3775" s="0" t="s">
        <v>54</v>
      </c>
      <c r="AB3775" s="0" t="s">
        <v>54</v>
      </c>
      <c r="AC3775" s="0" t="n">
        <v>1.14</v>
      </c>
      <c r="AD3775" s="0" t="s">
        <v>19560</v>
      </c>
      <c r="AG3775" s="6" t="n">
        <v>42735</v>
      </c>
      <c r="AH3775" s="0" t="n">
        <v>-17</v>
      </c>
      <c r="AI3775" s="0" t="n">
        <v>-18</v>
      </c>
      <c r="AJ3775" s="6" t="n">
        <v>42735</v>
      </c>
      <c r="AK3775" s="0" t="n">
        <v>1.14</v>
      </c>
      <c r="AL3775" s="6" t="n">
        <v>42735</v>
      </c>
      <c r="AM3775" s="0" t="n">
        <v>349</v>
      </c>
      <c r="AN3775" s="0" t="n">
        <v>368</v>
      </c>
      <c r="AO3775" s="0" t="n">
        <v>293</v>
      </c>
      <c r="AP3775" s="0" t="n">
        <v>328</v>
      </c>
      <c r="AQ3775" s="0" t="s">
        <v>674</v>
      </c>
      <c r="AR3775" s="0" t="s">
        <v>58</v>
      </c>
      <c r="AS3775" s="0" t="s">
        <v>53</v>
      </c>
      <c r="AT3775" s="0" t="n">
        <v>9</v>
      </c>
      <c r="AU3775" s="0" t="n">
        <v>8</v>
      </c>
      <c r="AV3775" s="0" t="s">
        <v>836</v>
      </c>
      <c r="AX3775" s="0" t="s">
        <v>836</v>
      </c>
      <c r="AY3775" s="0" t="s">
        <v>1263</v>
      </c>
    </row>
    <row r="3776" customFormat="false" ht="15" hidden="false" customHeight="false" outlineLevel="0" collapsed="false">
      <c r="A3776" s="0" t="s">
        <v>19561</v>
      </c>
      <c r="B3776" s="0" t="s">
        <v>7898</v>
      </c>
      <c r="C3776" s="0" t="s">
        <v>19562</v>
      </c>
      <c r="E3776" s="1" t="s">
        <v>19562</v>
      </c>
      <c r="G3776" s="5" t="s">
        <v>19562</v>
      </c>
      <c r="H3776" s="5"/>
      <c r="I3776" s="5"/>
      <c r="J3776" s="5"/>
      <c r="K3776" s="5"/>
      <c r="L3776" s="5"/>
      <c r="M3776" s="5"/>
      <c r="N3776" s="5"/>
      <c r="O3776" s="0" t="s">
        <v>19562</v>
      </c>
      <c r="P3776" s="0" t="s">
        <v>19563</v>
      </c>
      <c r="Q3776" s="0" t="s">
        <v>51</v>
      </c>
      <c r="R3776" s="0" t="s">
        <v>52</v>
      </c>
      <c r="S3776" s="0" t="n">
        <v>3</v>
      </c>
      <c r="T3776" s="0" t="n">
        <v>2120</v>
      </c>
      <c r="U3776" s="0" t="n">
        <v>2120</v>
      </c>
      <c r="V3776" s="0" t="n">
        <v>2120</v>
      </c>
      <c r="X3776" s="0" t="n">
        <v>6</v>
      </c>
      <c r="Y3776" s="0" t="s">
        <v>53</v>
      </c>
      <c r="Z3776" s="0" t="n">
        <v>2120</v>
      </c>
      <c r="AA3776" s="0" t="s">
        <v>54</v>
      </c>
      <c r="AB3776" s="0" t="s">
        <v>54</v>
      </c>
      <c r="AC3776" s="0" t="n">
        <v>131</v>
      </c>
      <c r="AD3776" s="0" t="s">
        <v>17743</v>
      </c>
      <c r="AG3776" s="6" t="n">
        <v>42551</v>
      </c>
      <c r="AH3776" s="0" t="n">
        <v>-53</v>
      </c>
      <c r="AI3776" s="0" t="n">
        <v>-59</v>
      </c>
      <c r="AJ3776" s="6" t="n">
        <v>42551</v>
      </c>
      <c r="AK3776" s="0" t="n">
        <v>131</v>
      </c>
      <c r="AL3776" s="6" t="n">
        <v>42551</v>
      </c>
      <c r="AM3776" s="0" t="n">
        <v>51</v>
      </c>
      <c r="AN3776" s="0" t="n">
        <v>57</v>
      </c>
      <c r="AO3776" s="0" t="n">
        <v>859</v>
      </c>
      <c r="AP3776" s="0" t="n">
        <v>960</v>
      </c>
      <c r="AQ3776" s="0" t="s">
        <v>674</v>
      </c>
      <c r="AR3776" s="0" t="s">
        <v>58</v>
      </c>
      <c r="AS3776" s="0" t="s">
        <v>53</v>
      </c>
      <c r="AT3776" s="0" t="n">
        <v>4</v>
      </c>
      <c r="AU3776" s="0" t="n">
        <v>3</v>
      </c>
      <c r="AX3776" s="0" t="s">
        <v>836</v>
      </c>
    </row>
    <row r="3777" customFormat="false" ht="15" hidden="false" customHeight="false" outlineLevel="0" collapsed="false">
      <c r="A3777" s="0" t="s">
        <v>19564</v>
      </c>
      <c r="B3777" s="0" t="s">
        <v>7898</v>
      </c>
      <c r="C3777" s="0" t="s">
        <v>19565</v>
      </c>
      <c r="E3777" s="1" t="s">
        <v>19565</v>
      </c>
      <c r="G3777" s="5" t="s">
        <v>19565</v>
      </c>
      <c r="H3777" s="5"/>
      <c r="I3777" s="5"/>
      <c r="J3777" s="5"/>
      <c r="K3777" s="5"/>
      <c r="L3777" s="5"/>
      <c r="M3777" s="5"/>
      <c r="N3777" s="5"/>
      <c r="O3777" s="0" t="s">
        <v>19565</v>
      </c>
      <c r="P3777" s="0" t="s">
        <v>19566</v>
      </c>
      <c r="Q3777" s="0" t="s">
        <v>51</v>
      </c>
      <c r="R3777" s="0" t="s">
        <v>52</v>
      </c>
      <c r="S3777" s="0" t="n">
        <v>90.272</v>
      </c>
      <c r="T3777" s="0" t="n">
        <v>6209</v>
      </c>
      <c r="U3777" s="0" t="n">
        <v>6209</v>
      </c>
      <c r="V3777" s="0" t="n">
        <v>2630</v>
      </c>
      <c r="X3777" s="0" t="n">
        <v>1</v>
      </c>
      <c r="Y3777" s="0" t="s">
        <v>77</v>
      </c>
      <c r="Z3777" s="0" t="n">
        <v>6209</v>
      </c>
      <c r="AA3777" s="0" t="s">
        <v>54</v>
      </c>
      <c r="AB3777" s="0" t="s">
        <v>54</v>
      </c>
      <c r="AC3777" s="0" t="n">
        <v>72.053</v>
      </c>
      <c r="AD3777" s="0" t="s">
        <v>16966</v>
      </c>
      <c r="AG3777" s="6" t="n">
        <v>42735</v>
      </c>
      <c r="AH3777" s="0" t="n">
        <v>18.478</v>
      </c>
      <c r="AI3777" s="0" t="n">
        <v>19.478</v>
      </c>
      <c r="AJ3777" s="6" t="n">
        <v>42735</v>
      </c>
      <c r="AK3777" s="0" t="n">
        <v>72.053</v>
      </c>
      <c r="AL3777" s="6" t="n">
        <v>42735</v>
      </c>
      <c r="AM3777" s="0" t="n">
        <v>158.9</v>
      </c>
      <c r="AN3777" s="0" t="n">
        <v>167.497</v>
      </c>
      <c r="AO3777" s="0" t="n">
        <v>258.936</v>
      </c>
      <c r="AP3777" s="0" t="n">
        <v>289.322</v>
      </c>
      <c r="AQ3777" s="0" t="s">
        <v>674</v>
      </c>
      <c r="AR3777" s="0" t="s">
        <v>58</v>
      </c>
      <c r="AS3777" s="0" t="s">
        <v>77</v>
      </c>
      <c r="AT3777" s="0" t="n">
        <v>262</v>
      </c>
      <c r="AU3777" s="0" t="n">
        <v>263</v>
      </c>
      <c r="AX3777" s="0" t="s">
        <v>836</v>
      </c>
    </row>
    <row r="3778" customFormat="false" ht="15" hidden="false" customHeight="false" outlineLevel="0" collapsed="false">
      <c r="A3778" s="0" t="s">
        <v>19567</v>
      </c>
      <c r="B3778" s="0" t="s">
        <v>7898</v>
      </c>
      <c r="C3778" s="0" t="s">
        <v>19568</v>
      </c>
      <c r="E3778" s="1" t="s">
        <v>19568</v>
      </c>
      <c r="G3778" s="5" t="s">
        <v>19568</v>
      </c>
      <c r="H3778" s="5"/>
      <c r="I3778" s="5"/>
      <c r="J3778" s="5"/>
      <c r="K3778" s="5"/>
      <c r="L3778" s="5"/>
      <c r="M3778" s="5"/>
      <c r="N3778" s="5"/>
      <c r="O3778" s="0" t="s">
        <v>19568</v>
      </c>
      <c r="P3778" s="0" t="s">
        <v>19569</v>
      </c>
      <c r="Q3778" s="0" t="s">
        <v>51</v>
      </c>
      <c r="R3778" s="0" t="s">
        <v>52</v>
      </c>
      <c r="S3778" s="0" t="n">
        <v>4.985</v>
      </c>
      <c r="T3778" s="0" t="n">
        <v>3102</v>
      </c>
      <c r="U3778" s="0" t="n">
        <v>3102</v>
      </c>
      <c r="V3778" s="0" t="n">
        <v>1623</v>
      </c>
      <c r="X3778" s="0" t="n">
        <v>224</v>
      </c>
      <c r="Y3778" s="0" t="s">
        <v>53</v>
      </c>
      <c r="Z3778" s="0" t="n">
        <v>3102</v>
      </c>
      <c r="AA3778" s="0" t="s">
        <v>54</v>
      </c>
      <c r="AB3778" s="0" t="s">
        <v>54</v>
      </c>
      <c r="AC3778" s="0" t="n">
        <v>22.7</v>
      </c>
      <c r="AD3778" s="0" t="s">
        <v>17318</v>
      </c>
      <c r="AG3778" s="6" t="n">
        <v>42735</v>
      </c>
      <c r="AH3778" s="0" t="n">
        <v>392</v>
      </c>
      <c r="AI3778" s="0" t="n">
        <v>413</v>
      </c>
      <c r="AJ3778" s="6" t="n">
        <v>42735</v>
      </c>
      <c r="AK3778" s="0" t="n">
        <v>22.7</v>
      </c>
      <c r="AL3778" s="6" t="n">
        <v>42735</v>
      </c>
      <c r="AM3778" s="0" t="n">
        <v>4.865</v>
      </c>
      <c r="AN3778" s="0" t="n">
        <v>5.129</v>
      </c>
      <c r="AO3778" s="0" t="n">
        <v>9.074</v>
      </c>
      <c r="AP3778" s="0" t="n">
        <v>10.138</v>
      </c>
      <c r="AQ3778" s="0" t="s">
        <v>831</v>
      </c>
      <c r="AR3778" s="0" t="s">
        <v>58</v>
      </c>
      <c r="AS3778" s="0" t="s">
        <v>53</v>
      </c>
      <c r="AT3778" s="0" t="n">
        <v>105</v>
      </c>
      <c r="AU3778" s="0" t="n">
        <v>107</v>
      </c>
      <c r="AX3778" s="0" t="s">
        <v>836</v>
      </c>
    </row>
    <row r="3779" customFormat="false" ht="15" hidden="false" customHeight="false" outlineLevel="0" collapsed="false">
      <c r="A3779" s="0" t="s">
        <v>19570</v>
      </c>
      <c r="B3779" s="0" t="s">
        <v>7898</v>
      </c>
      <c r="C3779" s="0" t="s">
        <v>19571</v>
      </c>
      <c r="E3779" s="1" t="s">
        <v>19571</v>
      </c>
      <c r="G3779" s="5" t="s">
        <v>19571</v>
      </c>
      <c r="H3779" s="5" t="s">
        <v>19572</v>
      </c>
      <c r="I3779" s="5"/>
      <c r="J3779" s="5"/>
      <c r="K3779" s="5"/>
      <c r="L3779" s="5"/>
      <c r="M3779" s="5"/>
      <c r="N3779" s="5"/>
      <c r="O3779" s="0" t="s">
        <v>19571</v>
      </c>
      <c r="P3779" s="0" t="s">
        <v>19573</v>
      </c>
      <c r="Q3779" s="0" t="s">
        <v>51</v>
      </c>
      <c r="R3779" s="0" t="s">
        <v>52</v>
      </c>
      <c r="S3779" s="0" t="n">
        <v>38</v>
      </c>
      <c r="T3779" s="0" t="n">
        <v>2120</v>
      </c>
      <c r="U3779" s="0" t="n">
        <v>2120</v>
      </c>
      <c r="V3779" s="0" t="n">
        <v>2120</v>
      </c>
      <c r="X3779" s="0" t="n">
        <v>3</v>
      </c>
      <c r="Y3779" s="0" t="s">
        <v>53</v>
      </c>
      <c r="Z3779" s="0" t="n">
        <v>2120</v>
      </c>
      <c r="AA3779" s="0" t="s">
        <v>54</v>
      </c>
      <c r="AB3779" s="0" t="s">
        <v>54</v>
      </c>
      <c r="AC3779" s="0" t="n">
        <v>75</v>
      </c>
      <c r="AD3779" s="0" t="s">
        <v>7832</v>
      </c>
      <c r="AE3779" s="0" t="s">
        <v>19574</v>
      </c>
      <c r="AF3779" s="0" t="s">
        <v>56</v>
      </c>
      <c r="AG3779" s="0" t="s">
        <v>56</v>
      </c>
      <c r="AI3779" s="0" t="n">
        <v>75</v>
      </c>
      <c r="AJ3779" s="0" t="n">
        <v>2017</v>
      </c>
      <c r="AK3779" s="0" t="s">
        <v>56</v>
      </c>
      <c r="AL3779" s="0" t="s">
        <v>56</v>
      </c>
      <c r="AM3779" s="0" t="n">
        <v>438</v>
      </c>
      <c r="AN3779" s="0" t="n">
        <v>489</v>
      </c>
      <c r="AO3779" s="0" t="s">
        <v>674</v>
      </c>
      <c r="AP3779" s="0" t="s">
        <v>58</v>
      </c>
      <c r="AQ3779" s="0" t="s">
        <v>53</v>
      </c>
      <c r="AR3779" s="0" t="n">
        <v>3</v>
      </c>
      <c r="AS3779" s="0" t="n">
        <v>2</v>
      </c>
      <c r="AV3779" s="0" t="s">
        <v>836</v>
      </c>
    </row>
    <row r="3780" customFormat="false" ht="15" hidden="false" customHeight="false" outlineLevel="0" collapsed="false">
      <c r="A3780" s="0" t="s">
        <v>19575</v>
      </c>
      <c r="B3780" s="0" t="s">
        <v>7898</v>
      </c>
      <c r="C3780" s="0" t="s">
        <v>19576</v>
      </c>
      <c r="E3780" s="1" t="s">
        <v>19576</v>
      </c>
      <c r="G3780" s="5" t="s">
        <v>19576</v>
      </c>
      <c r="H3780" s="5"/>
      <c r="I3780" s="5"/>
      <c r="J3780" s="5"/>
      <c r="K3780" s="5"/>
      <c r="L3780" s="5"/>
      <c r="M3780" s="5"/>
      <c r="N3780" s="5"/>
      <c r="O3780" s="0" t="s">
        <v>19576</v>
      </c>
      <c r="P3780" s="0" t="s">
        <v>19577</v>
      </c>
      <c r="Q3780" s="0" t="s">
        <v>51</v>
      </c>
      <c r="R3780" s="0" t="s">
        <v>52</v>
      </c>
      <c r="S3780" s="0" t="n">
        <v>9.008</v>
      </c>
      <c r="T3780" s="0" t="n">
        <v>2016</v>
      </c>
      <c r="U3780" s="0" t="n">
        <v>2016</v>
      </c>
      <c r="V3780" s="0" t="n">
        <v>1310</v>
      </c>
      <c r="X3780" s="0" t="n">
        <v>473</v>
      </c>
      <c r="Y3780" s="0" t="s">
        <v>53</v>
      </c>
      <c r="Z3780" s="0" t="n">
        <v>2016</v>
      </c>
      <c r="AA3780" s="0" t="s">
        <v>54</v>
      </c>
      <c r="AB3780" s="0" t="s">
        <v>54</v>
      </c>
      <c r="AC3780" s="0" t="n">
        <v>14</v>
      </c>
      <c r="AD3780" s="0" t="s">
        <v>19578</v>
      </c>
      <c r="AG3780" s="6" t="n">
        <v>42735</v>
      </c>
      <c r="AH3780" s="0" t="n">
        <v>810</v>
      </c>
      <c r="AI3780" s="0" t="n">
        <v>854</v>
      </c>
      <c r="AJ3780" s="6" t="n">
        <v>42735</v>
      </c>
      <c r="AK3780" s="0" t="n">
        <v>14</v>
      </c>
      <c r="AL3780" s="6" t="n">
        <v>42735</v>
      </c>
      <c r="AM3780" s="0" t="n">
        <v>14.664</v>
      </c>
      <c r="AN3780" s="0" t="n">
        <v>15.457</v>
      </c>
      <c r="AO3780" s="0" t="n">
        <v>10.928</v>
      </c>
      <c r="AP3780" s="0" t="n">
        <v>12.21</v>
      </c>
      <c r="AQ3780" s="0" t="s">
        <v>831</v>
      </c>
      <c r="AR3780" s="0" t="s">
        <v>58</v>
      </c>
      <c r="AS3780" s="0" t="s">
        <v>53</v>
      </c>
      <c r="AT3780" s="0" t="n">
        <v>219</v>
      </c>
      <c r="AU3780" s="0" t="n">
        <v>240</v>
      </c>
      <c r="AV3780" s="0" t="s">
        <v>836</v>
      </c>
      <c r="AW3780" s="0" t="s">
        <v>836</v>
      </c>
      <c r="AX3780" s="0" t="s">
        <v>836</v>
      </c>
    </row>
    <row r="3781" customFormat="false" ht="15" hidden="false" customHeight="false" outlineLevel="0" collapsed="false">
      <c r="A3781" s="0" t="s">
        <v>19579</v>
      </c>
      <c r="B3781" s="0" t="s">
        <v>7898</v>
      </c>
      <c r="C3781" s="0" t="s">
        <v>19580</v>
      </c>
      <c r="E3781" s="1" t="s">
        <v>19580</v>
      </c>
      <c r="G3781" s="5" t="s">
        <v>19580</v>
      </c>
      <c r="H3781" s="5"/>
      <c r="I3781" s="5"/>
      <c r="J3781" s="5"/>
      <c r="K3781" s="5"/>
      <c r="L3781" s="5"/>
      <c r="M3781" s="5"/>
      <c r="N3781" s="5" t="s">
        <v>19581</v>
      </c>
      <c r="Q3781" s="0" t="s">
        <v>51</v>
      </c>
      <c r="R3781" s="0" t="s">
        <v>52</v>
      </c>
      <c r="S3781" s="0" t="n">
        <v>0</v>
      </c>
      <c r="T3781" s="0" t="n">
        <v>2120</v>
      </c>
      <c r="U3781" s="0" t="n">
        <v>2120</v>
      </c>
      <c r="V3781" s="0" t="n">
        <v>7211</v>
      </c>
      <c r="X3781" s="0" t="n">
        <v>1</v>
      </c>
      <c r="Y3781" s="0" t="s">
        <v>77</v>
      </c>
      <c r="AD3781" s="0" t="s">
        <v>16393</v>
      </c>
      <c r="AG3781" s="6" t="n">
        <v>42735</v>
      </c>
      <c r="AH3781" s="0" t="n">
        <v>-17</v>
      </c>
      <c r="AI3781" s="0" t="n">
        <v>-18</v>
      </c>
      <c r="AJ3781" s="6" t="n">
        <v>42735</v>
      </c>
      <c r="AK3781" s="0" t="n">
        <v>26</v>
      </c>
      <c r="AL3781" s="6" t="n">
        <v>42735</v>
      </c>
      <c r="AM3781" s="0" t="n">
        <v>23</v>
      </c>
      <c r="AN3781" s="0" t="n">
        <v>25</v>
      </c>
      <c r="AO3781" s="0" t="n">
        <v>70</v>
      </c>
      <c r="AP3781" s="0" t="n">
        <v>78</v>
      </c>
      <c r="AQ3781" s="0" t="s">
        <v>674</v>
      </c>
      <c r="AR3781" s="0" t="s">
        <v>58</v>
      </c>
      <c r="AS3781" s="0" t="s">
        <v>77</v>
      </c>
      <c r="AT3781" s="0" t="n">
        <v>0</v>
      </c>
      <c r="AU3781" s="0" t="n">
        <v>0</v>
      </c>
      <c r="AX3781" s="0" t="s">
        <v>836</v>
      </c>
    </row>
    <row r="3782" customFormat="false" ht="15" hidden="false" customHeight="false" outlineLevel="0" collapsed="false">
      <c r="A3782" s="0" t="s">
        <v>19582</v>
      </c>
      <c r="B3782" s="0" t="s">
        <v>7898</v>
      </c>
      <c r="C3782" s="0" t="s">
        <v>19583</v>
      </c>
      <c r="E3782" s="1" t="s">
        <v>19583</v>
      </c>
      <c r="G3782" s="5" t="s">
        <v>19583</v>
      </c>
      <c r="H3782" s="5"/>
      <c r="I3782" s="5"/>
      <c r="J3782" s="5"/>
      <c r="K3782" s="5"/>
      <c r="L3782" s="5"/>
      <c r="M3782" s="5"/>
      <c r="N3782" s="5"/>
      <c r="O3782" s="0" t="s">
        <v>19583</v>
      </c>
      <c r="P3782" s="0" t="s">
        <v>19584</v>
      </c>
      <c r="Q3782" s="0" t="s">
        <v>51</v>
      </c>
      <c r="R3782" s="0" t="s">
        <v>52</v>
      </c>
      <c r="S3782" s="0" t="n">
        <v>637</v>
      </c>
      <c r="T3782" s="0" t="n">
        <v>2630</v>
      </c>
      <c r="U3782" s="0" t="n">
        <v>2630</v>
      </c>
      <c r="V3782" s="0" t="n">
        <v>8299</v>
      </c>
      <c r="X3782" s="0" t="n">
        <v>51</v>
      </c>
      <c r="Y3782" s="0" t="s">
        <v>53</v>
      </c>
      <c r="Z3782" s="0" t="n">
        <v>2630</v>
      </c>
      <c r="AA3782" s="0" t="s">
        <v>54</v>
      </c>
      <c r="AB3782" s="0" t="s">
        <v>54</v>
      </c>
      <c r="AC3782" s="0" t="n">
        <v>2.033</v>
      </c>
      <c r="AD3782" s="0" t="s">
        <v>19585</v>
      </c>
      <c r="AG3782" s="6" t="n">
        <v>42735</v>
      </c>
      <c r="AH3782" s="0" t="n">
        <v>33</v>
      </c>
      <c r="AI3782" s="0" t="n">
        <v>35</v>
      </c>
      <c r="AJ3782" s="6" t="n">
        <v>42735</v>
      </c>
      <c r="AK3782" s="0" t="n">
        <v>2.033</v>
      </c>
      <c r="AL3782" s="6" t="n">
        <v>42735</v>
      </c>
      <c r="AM3782" s="0" t="n">
        <v>633</v>
      </c>
      <c r="AN3782" s="0" t="n">
        <v>667</v>
      </c>
      <c r="AO3782" s="0" t="n">
        <v>865</v>
      </c>
      <c r="AP3782" s="0" t="n">
        <v>966</v>
      </c>
      <c r="AQ3782" s="0" t="s">
        <v>674</v>
      </c>
      <c r="AR3782" s="0" t="s">
        <v>58</v>
      </c>
      <c r="AS3782" s="0" t="s">
        <v>53</v>
      </c>
      <c r="AT3782" s="0" t="n">
        <v>30</v>
      </c>
      <c r="AU3782" s="0" t="n">
        <v>30</v>
      </c>
      <c r="AV3782" s="0" t="s">
        <v>19585</v>
      </c>
      <c r="AW3782" s="0" t="s">
        <v>19585</v>
      </c>
      <c r="AX3782" s="0" t="s">
        <v>836</v>
      </c>
    </row>
    <row r="3783" customFormat="false" ht="15" hidden="false" customHeight="false" outlineLevel="0" collapsed="false">
      <c r="A3783" s="0" t="s">
        <v>19586</v>
      </c>
      <c r="B3783" s="0" t="s">
        <v>7898</v>
      </c>
      <c r="C3783" s="0" t="s">
        <v>19587</v>
      </c>
      <c r="E3783" s="1" t="s">
        <v>19587</v>
      </c>
      <c r="G3783" s="5" t="s">
        <v>19587</v>
      </c>
      <c r="H3783" s="5"/>
      <c r="I3783" s="5" t="s">
        <v>19588</v>
      </c>
      <c r="J3783" s="5"/>
      <c r="K3783" s="5"/>
      <c r="L3783" s="5"/>
      <c r="M3783" s="5"/>
      <c r="N3783" s="5"/>
      <c r="O3783" s="0" t="s">
        <v>19587</v>
      </c>
      <c r="P3783" s="0" t="s">
        <v>19589</v>
      </c>
      <c r="Q3783" s="0" t="s">
        <v>51</v>
      </c>
      <c r="R3783" s="0" t="s">
        <v>52</v>
      </c>
      <c r="S3783" s="0" t="n">
        <v>1.376</v>
      </c>
      <c r="T3783" s="0" t="n">
        <v>3030</v>
      </c>
      <c r="U3783" s="0" t="n">
        <v>3030</v>
      </c>
      <c r="V3783" s="0" t="n">
        <v>3030</v>
      </c>
      <c r="W3783" s="0" t="s">
        <v>19590</v>
      </c>
      <c r="X3783" s="0" t="n">
        <v>204</v>
      </c>
      <c r="Y3783" s="0" t="s">
        <v>53</v>
      </c>
      <c r="Z3783" s="0" t="n">
        <v>3030</v>
      </c>
      <c r="AA3783" s="0" t="s">
        <v>54</v>
      </c>
      <c r="AB3783" s="0" t="s">
        <v>54</v>
      </c>
      <c r="AC3783" s="0" t="n">
        <v>4.7</v>
      </c>
      <c r="AD3783" s="0" t="s">
        <v>19298</v>
      </c>
      <c r="AG3783" s="6" t="n">
        <v>42674</v>
      </c>
      <c r="AH3783" s="0" t="n">
        <v>143</v>
      </c>
      <c r="AI3783" s="0" t="n">
        <v>156</v>
      </c>
      <c r="AJ3783" s="6" t="n">
        <v>42674</v>
      </c>
      <c r="AK3783" s="0" t="n">
        <v>4.7</v>
      </c>
      <c r="AL3783" s="6" t="n">
        <v>42674</v>
      </c>
      <c r="AM3783" s="0" t="n">
        <v>1.863</v>
      </c>
      <c r="AN3783" s="0" t="n">
        <v>2.039</v>
      </c>
      <c r="AO3783" s="0" t="n">
        <v>2.173</v>
      </c>
      <c r="AP3783" s="0" t="n">
        <v>2.428</v>
      </c>
      <c r="AQ3783" s="0" t="s">
        <v>831</v>
      </c>
      <c r="AR3783" s="0" t="s">
        <v>58</v>
      </c>
      <c r="AS3783" s="0" t="s">
        <v>53</v>
      </c>
      <c r="AT3783" s="0" t="n">
        <v>161</v>
      </c>
      <c r="AU3783" s="0" t="n">
        <v>160</v>
      </c>
      <c r="AV3783" s="0" t="s">
        <v>19298</v>
      </c>
      <c r="AW3783" s="0" t="s">
        <v>19298</v>
      </c>
      <c r="AX3783" s="0" t="s">
        <v>836</v>
      </c>
    </row>
    <row r="3784" customFormat="false" ht="15" hidden="false" customHeight="false" outlineLevel="0" collapsed="false">
      <c r="A3784" s="0" t="s">
        <v>19591</v>
      </c>
      <c r="B3784" s="0" t="s">
        <v>7898</v>
      </c>
      <c r="C3784" s="0" t="s">
        <v>19592</v>
      </c>
      <c r="E3784" s="1" t="s">
        <v>19592</v>
      </c>
      <c r="G3784" s="5" t="s">
        <v>19592</v>
      </c>
      <c r="H3784" s="5" t="s">
        <v>19593</v>
      </c>
      <c r="I3784" s="5"/>
      <c r="J3784" s="5"/>
      <c r="K3784" s="5"/>
      <c r="L3784" s="5"/>
      <c r="M3784" s="5"/>
      <c r="N3784" s="5"/>
      <c r="O3784" s="0" t="s">
        <v>19592</v>
      </c>
      <c r="P3784" s="0" t="s">
        <v>19594</v>
      </c>
      <c r="Q3784" s="0" t="s">
        <v>51</v>
      </c>
      <c r="R3784" s="0" t="s">
        <v>52</v>
      </c>
      <c r="S3784" s="0" t="n">
        <v>824</v>
      </c>
      <c r="T3784" s="0" t="n">
        <v>2120</v>
      </c>
      <c r="U3784" s="0" t="n">
        <v>2120</v>
      </c>
      <c r="V3784" s="0" t="n">
        <v>7211</v>
      </c>
      <c r="W3784" s="0" t="s">
        <v>19595</v>
      </c>
      <c r="X3784" s="0" t="n">
        <v>24</v>
      </c>
      <c r="Y3784" s="0" t="s">
        <v>53</v>
      </c>
      <c r="Z3784" s="0" t="n">
        <v>2120</v>
      </c>
      <c r="AA3784" s="0" t="s">
        <v>54</v>
      </c>
      <c r="AB3784" s="0" t="s">
        <v>54</v>
      </c>
      <c r="AC3784" s="0" t="n">
        <v>1.495</v>
      </c>
      <c r="AD3784" s="0" t="s">
        <v>17431</v>
      </c>
      <c r="AG3784" s="6" t="n">
        <v>42735</v>
      </c>
      <c r="AH3784" s="0" t="n">
        <v>-448</v>
      </c>
      <c r="AI3784" s="0" t="n">
        <v>-472</v>
      </c>
      <c r="AJ3784" s="6" t="n">
        <v>42735</v>
      </c>
      <c r="AK3784" s="0" t="n">
        <v>1.495</v>
      </c>
      <c r="AL3784" s="6" t="n">
        <v>42735</v>
      </c>
      <c r="AM3784" s="0" t="n">
        <v>1.729</v>
      </c>
      <c r="AN3784" s="0" t="n">
        <v>1.823</v>
      </c>
      <c r="AO3784" s="0" t="n">
        <v>1.108</v>
      </c>
      <c r="AP3784" s="0" t="n">
        <v>1.238</v>
      </c>
      <c r="AQ3784" s="0" t="s">
        <v>674</v>
      </c>
      <c r="AR3784" s="0" t="s">
        <v>58</v>
      </c>
      <c r="AS3784" s="0" t="s">
        <v>53</v>
      </c>
      <c r="AT3784" s="0" t="n">
        <v>18</v>
      </c>
      <c r="AU3784" s="0" t="n">
        <v>17</v>
      </c>
      <c r="AV3784" s="0" t="s">
        <v>19596</v>
      </c>
      <c r="AX3784" s="0" t="s">
        <v>836</v>
      </c>
      <c r="AY3784" s="0" t="s">
        <v>9382</v>
      </c>
    </row>
    <row r="3785" customFormat="false" ht="15" hidden="false" customHeight="false" outlineLevel="0" collapsed="false">
      <c r="A3785" s="0" t="s">
        <v>19597</v>
      </c>
      <c r="B3785" s="0" t="s">
        <v>7898</v>
      </c>
      <c r="C3785" s="0" t="s">
        <v>19598</v>
      </c>
      <c r="E3785" s="1" t="s">
        <v>19598</v>
      </c>
      <c r="G3785" s="5" t="s">
        <v>19598</v>
      </c>
      <c r="H3785" s="5" t="s">
        <v>19599</v>
      </c>
      <c r="I3785" s="5"/>
      <c r="J3785" s="5"/>
      <c r="K3785" s="5"/>
      <c r="L3785" s="5"/>
      <c r="M3785" s="5"/>
      <c r="N3785" s="5"/>
      <c r="O3785" s="0" t="s">
        <v>19598</v>
      </c>
      <c r="P3785" s="0" t="s">
        <v>19600</v>
      </c>
      <c r="Q3785" s="0" t="s">
        <v>51</v>
      </c>
      <c r="R3785" s="0" t="s">
        <v>52</v>
      </c>
      <c r="S3785" s="0" t="n">
        <v>9</v>
      </c>
      <c r="T3785" s="0" t="n">
        <v>2120</v>
      </c>
      <c r="U3785" s="0" t="n">
        <v>2120</v>
      </c>
      <c r="V3785" s="0" t="n">
        <v>6420</v>
      </c>
      <c r="W3785" s="0" t="s">
        <v>19601</v>
      </c>
      <c r="X3785" s="0" t="n">
        <v>4</v>
      </c>
      <c r="Y3785" s="0" t="s">
        <v>53</v>
      </c>
      <c r="Z3785" s="0" t="n">
        <v>2120</v>
      </c>
      <c r="AA3785" s="0" t="s">
        <v>54</v>
      </c>
      <c r="AB3785" s="0" t="s">
        <v>54</v>
      </c>
      <c r="AC3785" s="0" t="n">
        <v>232</v>
      </c>
      <c r="AG3785" s="6" t="n">
        <v>42735</v>
      </c>
      <c r="AH3785" s="0" t="n">
        <v>-28</v>
      </c>
      <c r="AI3785" s="0" t="n">
        <v>-29</v>
      </c>
      <c r="AJ3785" s="6" t="n">
        <v>42735</v>
      </c>
      <c r="AK3785" s="0" t="n">
        <v>232</v>
      </c>
      <c r="AL3785" s="6" t="n">
        <v>42735</v>
      </c>
      <c r="AM3785" s="0" t="n">
        <v>78</v>
      </c>
      <c r="AN3785" s="0" t="n">
        <v>82</v>
      </c>
      <c r="AO3785" s="0" t="n">
        <v>94</v>
      </c>
      <c r="AP3785" s="0" t="n">
        <v>105</v>
      </c>
      <c r="AQ3785" s="0" t="s">
        <v>18253</v>
      </c>
      <c r="AR3785" s="0" t="s">
        <v>58</v>
      </c>
      <c r="AS3785" s="0" t="s">
        <v>53</v>
      </c>
      <c r="AT3785" s="0" t="n">
        <v>3</v>
      </c>
      <c r="AU3785" s="0" t="n">
        <v>2</v>
      </c>
      <c r="AX3785" s="0" t="s">
        <v>836</v>
      </c>
    </row>
    <row r="3786" customFormat="false" ht="15" hidden="false" customHeight="false" outlineLevel="0" collapsed="false">
      <c r="A3786" s="0" t="s">
        <v>19602</v>
      </c>
      <c r="B3786" s="0" t="s">
        <v>7898</v>
      </c>
      <c r="C3786" s="0" t="s">
        <v>19603</v>
      </c>
      <c r="E3786" s="1" t="s">
        <v>19603</v>
      </c>
      <c r="G3786" s="5" t="s">
        <v>19603</v>
      </c>
      <c r="H3786" s="5"/>
      <c r="I3786" s="5"/>
      <c r="J3786" s="5"/>
      <c r="K3786" s="5"/>
      <c r="L3786" s="5"/>
      <c r="M3786" s="5"/>
      <c r="N3786" s="5"/>
      <c r="O3786" s="0" t="s">
        <v>19603</v>
      </c>
      <c r="P3786" s="0" t="s">
        <v>19604</v>
      </c>
      <c r="Q3786" s="0" t="s">
        <v>51</v>
      </c>
      <c r="R3786" s="0" t="s">
        <v>52</v>
      </c>
      <c r="S3786" s="0" t="n">
        <v>7.5</v>
      </c>
      <c r="T3786" s="0" t="n">
        <v>2016</v>
      </c>
      <c r="U3786" s="0" t="n">
        <v>2016</v>
      </c>
      <c r="V3786" s="0" t="n">
        <v>1721</v>
      </c>
      <c r="X3786" s="0" t="n">
        <v>738</v>
      </c>
      <c r="Y3786" s="0" t="s">
        <v>53</v>
      </c>
      <c r="Z3786" s="0" t="n">
        <v>1729</v>
      </c>
      <c r="AA3786" s="0" t="s">
        <v>54</v>
      </c>
      <c r="AB3786" s="0" t="s">
        <v>54</v>
      </c>
      <c r="AC3786" s="0" t="n">
        <v>17.5</v>
      </c>
      <c r="AD3786" s="0" t="s">
        <v>16439</v>
      </c>
      <c r="AE3786" s="0" t="s">
        <v>19605</v>
      </c>
      <c r="AF3786" s="0" t="s">
        <v>56</v>
      </c>
      <c r="AG3786" s="0" t="s">
        <v>56</v>
      </c>
      <c r="AI3786" s="0" t="n">
        <v>17.5</v>
      </c>
      <c r="AJ3786" s="0" t="n">
        <v>2017</v>
      </c>
      <c r="AK3786" s="0" t="s">
        <v>56</v>
      </c>
      <c r="AL3786" s="0" t="s">
        <v>56</v>
      </c>
      <c r="AM3786" s="0" t="n">
        <v>7.946</v>
      </c>
      <c r="AN3786" s="0" t="n">
        <v>8.878</v>
      </c>
      <c r="AO3786" s="0" t="s">
        <v>831</v>
      </c>
      <c r="AP3786" s="0" t="s">
        <v>58</v>
      </c>
      <c r="AQ3786" s="0" t="s">
        <v>53</v>
      </c>
      <c r="AR3786" s="0" t="n">
        <v>343</v>
      </c>
      <c r="AS3786" s="0" t="n">
        <v>352</v>
      </c>
      <c r="AT3786" s="0" t="s">
        <v>19606</v>
      </c>
      <c r="AV3786" s="0" t="s">
        <v>836</v>
      </c>
      <c r="AW3786" s="0" t="s">
        <v>15953</v>
      </c>
    </row>
    <row r="3787" customFormat="false" ht="15" hidden="false" customHeight="false" outlineLevel="0" collapsed="false">
      <c r="A3787" s="0" t="s">
        <v>19607</v>
      </c>
      <c r="B3787" s="0" t="s">
        <v>7898</v>
      </c>
      <c r="C3787" s="0" t="s">
        <v>19608</v>
      </c>
      <c r="E3787" s="1" t="s">
        <v>19608</v>
      </c>
      <c r="G3787" s="5" t="s">
        <v>19608</v>
      </c>
      <c r="H3787" s="5"/>
      <c r="I3787" s="5"/>
      <c r="J3787" s="5"/>
      <c r="K3787" s="5"/>
      <c r="L3787" s="5"/>
      <c r="M3787" s="5"/>
      <c r="N3787" s="5"/>
      <c r="O3787" s="0" t="s">
        <v>19608</v>
      </c>
      <c r="P3787" s="0" t="s">
        <v>19609</v>
      </c>
      <c r="Q3787" s="0" t="s">
        <v>51</v>
      </c>
      <c r="R3787" s="0" t="s">
        <v>52</v>
      </c>
      <c r="S3787" s="0" t="n">
        <v>781</v>
      </c>
      <c r="T3787" s="0" t="n">
        <v>5829</v>
      </c>
      <c r="U3787" s="0" t="n">
        <v>5829</v>
      </c>
      <c r="X3787" s="0" t="n">
        <v>16</v>
      </c>
      <c r="Y3787" s="0" t="s">
        <v>53</v>
      </c>
      <c r="Z3787" s="0" t="n">
        <v>5829</v>
      </c>
      <c r="AA3787" s="0" t="s">
        <v>54</v>
      </c>
      <c r="AB3787" s="0" t="s">
        <v>54</v>
      </c>
      <c r="AC3787" s="0" t="n">
        <v>3.747</v>
      </c>
      <c r="AD3787" s="0" t="s">
        <v>19610</v>
      </c>
      <c r="AG3787" s="6" t="n">
        <v>42735</v>
      </c>
      <c r="AH3787" s="0" t="n">
        <v>29</v>
      </c>
      <c r="AI3787" s="0" t="n">
        <v>30</v>
      </c>
      <c r="AJ3787" s="6" t="n">
        <v>42735</v>
      </c>
      <c r="AK3787" s="0" t="n">
        <v>3.747</v>
      </c>
      <c r="AL3787" s="6" t="n">
        <v>42735</v>
      </c>
      <c r="AM3787" s="0" t="n">
        <v>1.093</v>
      </c>
      <c r="AN3787" s="0" t="n">
        <v>1.153</v>
      </c>
      <c r="AO3787" s="0" t="n">
        <v>5.902</v>
      </c>
      <c r="AP3787" s="0" t="n">
        <v>6.594</v>
      </c>
      <c r="AQ3787" s="0" t="s">
        <v>674</v>
      </c>
      <c r="AR3787" s="0" t="s">
        <v>58</v>
      </c>
      <c r="AS3787" s="0" t="s">
        <v>53</v>
      </c>
      <c r="AT3787" s="0" t="n">
        <v>12</v>
      </c>
      <c r="AU3787" s="0" t="n">
        <v>11</v>
      </c>
      <c r="AX3787" s="0" t="s">
        <v>15697</v>
      </c>
    </row>
    <row r="3788" customFormat="false" ht="15" hidden="false" customHeight="false" outlineLevel="0" collapsed="false">
      <c r="A3788" s="0" t="s">
        <v>19602</v>
      </c>
      <c r="B3788" s="0" t="s">
        <v>7898</v>
      </c>
      <c r="C3788" s="0" t="s">
        <v>19611</v>
      </c>
      <c r="E3788" s="1" t="s">
        <v>19611</v>
      </c>
      <c r="G3788" s="5" t="s">
        <v>19611</v>
      </c>
      <c r="H3788" s="5" t="s">
        <v>19612</v>
      </c>
      <c r="I3788" s="5" t="s">
        <v>19613</v>
      </c>
      <c r="J3788" s="5" t="s">
        <v>19614</v>
      </c>
      <c r="K3788" s="5"/>
      <c r="L3788" s="5"/>
      <c r="M3788" s="5"/>
      <c r="N3788" s="5" t="s">
        <v>19615</v>
      </c>
      <c r="O3788" s="0" t="s">
        <v>19611</v>
      </c>
      <c r="P3788" s="0" t="s">
        <v>19604</v>
      </c>
      <c r="Q3788" s="0" t="s">
        <v>51</v>
      </c>
      <c r="R3788" s="0" t="s">
        <v>52</v>
      </c>
      <c r="S3788" s="0" t="n">
        <v>7.5</v>
      </c>
      <c r="T3788" s="0" t="n">
        <v>2059</v>
      </c>
      <c r="U3788" s="0" t="n">
        <v>2059</v>
      </c>
      <c r="V3788" s="0" t="n">
        <v>2013</v>
      </c>
      <c r="X3788" s="0" t="n">
        <v>295</v>
      </c>
      <c r="Y3788" s="0" t="s">
        <v>53</v>
      </c>
      <c r="Z3788" s="0" t="n">
        <v>2059</v>
      </c>
      <c r="AA3788" s="0" t="s">
        <v>54</v>
      </c>
      <c r="AB3788" s="0" t="s">
        <v>54</v>
      </c>
      <c r="AC3788" s="0" t="n">
        <v>17.5</v>
      </c>
      <c r="AD3788" s="0" t="s">
        <v>19318</v>
      </c>
      <c r="AE3788" s="0" t="s">
        <v>19616</v>
      </c>
      <c r="AF3788" s="0" t="s">
        <v>56</v>
      </c>
      <c r="AG3788" s="0" t="s">
        <v>56</v>
      </c>
      <c r="AI3788" s="0" t="n">
        <v>17.5</v>
      </c>
      <c r="AJ3788" s="0" t="n">
        <v>2017</v>
      </c>
      <c r="AK3788" s="0" t="s">
        <v>56</v>
      </c>
      <c r="AL3788" s="0" t="s">
        <v>56</v>
      </c>
      <c r="AM3788" s="0" t="n">
        <v>4.329</v>
      </c>
      <c r="AN3788" s="0" t="n">
        <v>4.837</v>
      </c>
      <c r="AO3788" s="0" t="s">
        <v>831</v>
      </c>
      <c r="AP3788" s="0" t="s">
        <v>58</v>
      </c>
      <c r="AQ3788" s="0" t="s">
        <v>53</v>
      </c>
      <c r="AR3788" s="0" t="n">
        <v>165</v>
      </c>
      <c r="AS3788" s="0" t="n">
        <v>170</v>
      </c>
      <c r="AT3788" s="0" t="s">
        <v>19617</v>
      </c>
      <c r="AV3788" s="0" t="s">
        <v>836</v>
      </c>
    </row>
    <row r="3789" customFormat="false" ht="15" hidden="false" customHeight="false" outlineLevel="0" collapsed="false">
      <c r="A3789" s="0" t="s">
        <v>19618</v>
      </c>
      <c r="B3789" s="0" t="s">
        <v>7898</v>
      </c>
      <c r="C3789" s="0" t="s">
        <v>19619</v>
      </c>
      <c r="E3789" s="1" t="s">
        <v>19619</v>
      </c>
      <c r="G3789" s="5" t="s">
        <v>19619</v>
      </c>
      <c r="H3789" s="5"/>
      <c r="I3789" s="5"/>
      <c r="J3789" s="5"/>
      <c r="K3789" s="5"/>
      <c r="L3789" s="5"/>
      <c r="M3789" s="5"/>
      <c r="N3789" s="5"/>
      <c r="O3789" s="0" t="s">
        <v>19619</v>
      </c>
      <c r="P3789" s="0" t="s">
        <v>19620</v>
      </c>
      <c r="Q3789" s="0" t="s">
        <v>51</v>
      </c>
      <c r="R3789" s="0" t="s">
        <v>52</v>
      </c>
      <c r="S3789" s="0" t="n">
        <v>34</v>
      </c>
      <c r="T3789" s="0" t="n">
        <v>2120</v>
      </c>
      <c r="U3789" s="0" t="n">
        <v>2120</v>
      </c>
      <c r="V3789" s="0" t="n">
        <v>2110</v>
      </c>
      <c r="X3789" s="0" t="n">
        <v>1</v>
      </c>
      <c r="Y3789" s="0" t="s">
        <v>77</v>
      </c>
      <c r="Z3789" s="0" t="n">
        <v>2120</v>
      </c>
      <c r="AA3789" s="0" t="s">
        <v>54</v>
      </c>
      <c r="AB3789" s="0" t="s">
        <v>54</v>
      </c>
      <c r="AC3789" s="0" t="n">
        <v>132</v>
      </c>
      <c r="AD3789" s="0" t="s">
        <v>19621</v>
      </c>
      <c r="AG3789" s="6" t="n">
        <v>42735</v>
      </c>
      <c r="AH3789" s="0" t="n">
        <v>-23</v>
      </c>
      <c r="AI3789" s="0" t="n">
        <v>-25</v>
      </c>
      <c r="AJ3789" s="6" t="n">
        <v>42735</v>
      </c>
      <c r="AK3789" s="0" t="n">
        <v>132</v>
      </c>
      <c r="AL3789" s="6" t="n">
        <v>42735</v>
      </c>
      <c r="AM3789" s="0" t="n">
        <v>289</v>
      </c>
      <c r="AN3789" s="0" t="n">
        <v>305</v>
      </c>
      <c r="AO3789" s="0" t="n">
        <v>41</v>
      </c>
      <c r="AP3789" s="0" t="n">
        <v>46</v>
      </c>
      <c r="AQ3789" s="0" t="s">
        <v>674</v>
      </c>
      <c r="AR3789" s="0" t="s">
        <v>58</v>
      </c>
      <c r="AS3789" s="0" t="s">
        <v>77</v>
      </c>
      <c r="AT3789" s="0" t="n">
        <v>2</v>
      </c>
      <c r="AU3789" s="0" t="n">
        <v>1</v>
      </c>
      <c r="AX3789" s="0" t="s">
        <v>836</v>
      </c>
    </row>
    <row r="3790" customFormat="false" ht="15" hidden="false" customHeight="false" outlineLevel="0" collapsed="false">
      <c r="A3790" s="0" t="s">
        <v>19622</v>
      </c>
      <c r="B3790" s="0" t="s">
        <v>7898</v>
      </c>
      <c r="C3790" s="0" t="s">
        <v>19623</v>
      </c>
      <c r="E3790" s="1" t="s">
        <v>19623</v>
      </c>
      <c r="G3790" s="5" t="s">
        <v>19623</v>
      </c>
      <c r="H3790" s="5" t="s">
        <v>19624</v>
      </c>
      <c r="I3790" s="5"/>
      <c r="J3790" s="5"/>
      <c r="K3790" s="5"/>
      <c r="L3790" s="5"/>
      <c r="M3790" s="5"/>
      <c r="N3790" s="5"/>
      <c r="O3790" s="0" t="s">
        <v>19623</v>
      </c>
      <c r="P3790" s="0" t="s">
        <v>19625</v>
      </c>
      <c r="Q3790" s="0" t="s">
        <v>51</v>
      </c>
      <c r="R3790" s="0" t="s">
        <v>52</v>
      </c>
      <c r="S3790" s="0" t="n">
        <v>19</v>
      </c>
      <c r="T3790" s="0" t="n">
        <v>2120</v>
      </c>
      <c r="U3790" s="0" t="n">
        <v>2120</v>
      </c>
      <c r="V3790" s="0" t="n">
        <v>7211</v>
      </c>
      <c r="W3790" s="0" t="s">
        <v>19626</v>
      </c>
      <c r="X3790" s="0" t="n">
        <v>3</v>
      </c>
      <c r="Y3790" s="0" t="s">
        <v>53</v>
      </c>
      <c r="Z3790" s="0" t="n">
        <v>2120</v>
      </c>
      <c r="AA3790" s="0" t="s">
        <v>54</v>
      </c>
      <c r="AB3790" s="0" t="s">
        <v>54</v>
      </c>
      <c r="AC3790" s="0" t="n">
        <v>131</v>
      </c>
      <c r="AD3790" s="0" t="s">
        <v>761</v>
      </c>
      <c r="AG3790" s="6" t="n">
        <v>42735</v>
      </c>
      <c r="AH3790" s="0" t="n">
        <v>-68</v>
      </c>
      <c r="AI3790" s="0" t="n">
        <v>-72</v>
      </c>
      <c r="AJ3790" s="6" t="n">
        <v>42735</v>
      </c>
      <c r="AK3790" s="0" t="n">
        <v>131</v>
      </c>
      <c r="AL3790" s="6" t="n">
        <v>42735</v>
      </c>
      <c r="AM3790" s="0" t="n">
        <v>150</v>
      </c>
      <c r="AN3790" s="0" t="n">
        <v>158</v>
      </c>
      <c r="AO3790" s="0" t="n">
        <v>602</v>
      </c>
      <c r="AP3790" s="0" t="n">
        <v>673</v>
      </c>
      <c r="AQ3790" s="0" t="s">
        <v>674</v>
      </c>
      <c r="AR3790" s="0" t="s">
        <v>58</v>
      </c>
      <c r="AS3790" s="0" t="s">
        <v>53</v>
      </c>
      <c r="AT3790" s="0" t="n">
        <v>3</v>
      </c>
      <c r="AU3790" s="0" t="n">
        <v>2</v>
      </c>
      <c r="AV3790" s="0" t="s">
        <v>19627</v>
      </c>
      <c r="AX3790" s="0" t="s">
        <v>836</v>
      </c>
    </row>
    <row r="3791" customFormat="false" ht="15" hidden="false" customHeight="false" outlineLevel="0" collapsed="false">
      <c r="A3791" s="0" t="s">
        <v>19628</v>
      </c>
      <c r="B3791" s="0" t="s">
        <v>7898</v>
      </c>
      <c r="C3791" s="0" t="s">
        <v>19629</v>
      </c>
      <c r="E3791" s="1" t="s">
        <v>19629</v>
      </c>
      <c r="G3791" s="5" t="s">
        <v>19629</v>
      </c>
      <c r="H3791" s="5"/>
      <c r="I3791" s="5"/>
      <c r="J3791" s="5"/>
      <c r="K3791" s="5"/>
      <c r="L3791" s="5"/>
      <c r="M3791" s="5"/>
      <c r="N3791" s="5"/>
      <c r="O3791" s="0" t="s">
        <v>19629</v>
      </c>
      <c r="P3791" s="0" t="s">
        <v>19630</v>
      </c>
      <c r="Q3791" s="0" t="s">
        <v>51</v>
      </c>
      <c r="R3791" s="0" t="s">
        <v>52</v>
      </c>
      <c r="S3791" s="0" t="n">
        <v>1.117</v>
      </c>
      <c r="T3791" s="0" t="n">
        <v>2120</v>
      </c>
      <c r="U3791" s="0" t="n">
        <v>2120</v>
      </c>
      <c r="V3791" s="0" t="n">
        <v>4645</v>
      </c>
      <c r="X3791" s="0" t="n">
        <v>44</v>
      </c>
      <c r="Y3791" s="0" t="s">
        <v>53</v>
      </c>
      <c r="Z3791" s="0" t="n">
        <v>2120</v>
      </c>
      <c r="AA3791" s="0" t="s">
        <v>54</v>
      </c>
      <c r="AB3791" s="0" t="s">
        <v>54</v>
      </c>
      <c r="AC3791" s="0" t="n">
        <v>2.293</v>
      </c>
      <c r="AD3791" s="0" t="s">
        <v>19631</v>
      </c>
      <c r="AG3791" s="6" t="n">
        <v>42735</v>
      </c>
      <c r="AH3791" s="0" t="n">
        <v>-598</v>
      </c>
      <c r="AI3791" s="0" t="n">
        <v>-630</v>
      </c>
      <c r="AJ3791" s="6" t="n">
        <v>42735</v>
      </c>
      <c r="AK3791" s="0" t="n">
        <v>2.293</v>
      </c>
      <c r="AL3791" s="6" t="n">
        <v>42735</v>
      </c>
      <c r="AM3791" s="0" t="n">
        <v>3.817</v>
      </c>
      <c r="AN3791" s="0" t="n">
        <v>4.024</v>
      </c>
      <c r="AO3791" s="0" t="n">
        <v>14.597</v>
      </c>
      <c r="AP3791" s="0" t="n">
        <v>16.31</v>
      </c>
      <c r="AQ3791" s="0" t="s">
        <v>674</v>
      </c>
      <c r="AR3791" s="0" t="s">
        <v>58</v>
      </c>
      <c r="AS3791" s="0" t="s">
        <v>53</v>
      </c>
      <c r="AT3791" s="0" t="n">
        <v>21</v>
      </c>
      <c r="AU3791" s="0" t="n">
        <v>21</v>
      </c>
      <c r="AV3791" s="0" t="s">
        <v>16967</v>
      </c>
      <c r="AX3791" s="0" t="s">
        <v>836</v>
      </c>
      <c r="AY3791" s="0" t="s">
        <v>145</v>
      </c>
    </row>
    <row r="3792" customFormat="false" ht="15" hidden="false" customHeight="false" outlineLevel="0" collapsed="false">
      <c r="A3792" s="0" t="s">
        <v>19632</v>
      </c>
      <c r="B3792" s="0" t="s">
        <v>7898</v>
      </c>
      <c r="C3792" s="0" t="s">
        <v>19633</v>
      </c>
      <c r="E3792" s="1" t="s">
        <v>19633</v>
      </c>
      <c r="G3792" s="5" t="s">
        <v>19633</v>
      </c>
      <c r="H3792" s="5"/>
      <c r="I3792" s="5"/>
      <c r="J3792" s="5"/>
      <c r="K3792" s="5"/>
      <c r="L3792" s="5"/>
      <c r="M3792" s="5"/>
      <c r="N3792" s="5"/>
      <c r="O3792" s="0" t="s">
        <v>19633</v>
      </c>
      <c r="P3792" s="0" t="s">
        <v>19634</v>
      </c>
      <c r="Q3792" s="0" t="s">
        <v>51</v>
      </c>
      <c r="R3792" s="0" t="s">
        <v>52</v>
      </c>
      <c r="S3792" s="0" t="n">
        <v>459</v>
      </c>
      <c r="T3792" s="0" t="n">
        <v>6190</v>
      </c>
      <c r="U3792" s="0" t="n">
        <v>6190</v>
      </c>
      <c r="V3792" s="0" t="n">
        <v>5829</v>
      </c>
      <c r="W3792" s="0" t="s">
        <v>19635</v>
      </c>
      <c r="X3792" s="0" t="n">
        <v>15</v>
      </c>
      <c r="Y3792" s="0" t="s">
        <v>53</v>
      </c>
      <c r="Z3792" s="0" t="n">
        <v>6190</v>
      </c>
      <c r="AA3792" s="0" t="s">
        <v>54</v>
      </c>
      <c r="AB3792" s="0" t="s">
        <v>54</v>
      </c>
      <c r="AC3792" s="0" t="n">
        <v>1.109</v>
      </c>
      <c r="AD3792" s="0" t="s">
        <v>17535</v>
      </c>
      <c r="AG3792" s="6" t="n">
        <v>42735</v>
      </c>
      <c r="AH3792" s="0" t="n">
        <v>-26</v>
      </c>
      <c r="AI3792" s="0" t="n">
        <v>-27</v>
      </c>
      <c r="AJ3792" s="6" t="n">
        <v>42735</v>
      </c>
      <c r="AK3792" s="0" t="n">
        <v>1.109</v>
      </c>
      <c r="AL3792" s="6" t="n">
        <v>42735</v>
      </c>
      <c r="AM3792" s="0" t="n">
        <v>337</v>
      </c>
      <c r="AN3792" s="0" t="n">
        <v>355</v>
      </c>
      <c r="AO3792" s="0" t="n">
        <v>308</v>
      </c>
      <c r="AP3792" s="0" t="n">
        <v>344</v>
      </c>
      <c r="AQ3792" s="0" t="s">
        <v>831</v>
      </c>
      <c r="AR3792" s="0" t="s">
        <v>58</v>
      </c>
      <c r="AS3792" s="0" t="s">
        <v>53</v>
      </c>
      <c r="AT3792" s="0" t="n">
        <v>11</v>
      </c>
      <c r="AU3792" s="0" t="n">
        <v>10</v>
      </c>
      <c r="AV3792" s="0" t="s">
        <v>836</v>
      </c>
      <c r="AX3792" s="0" t="s">
        <v>836</v>
      </c>
    </row>
    <row r="3793" customFormat="false" ht="15" hidden="false" customHeight="false" outlineLevel="0" collapsed="false">
      <c r="A3793" s="0" t="s">
        <v>19636</v>
      </c>
      <c r="B3793" s="0" t="s">
        <v>7898</v>
      </c>
      <c r="C3793" s="0" t="s">
        <v>19637</v>
      </c>
      <c r="E3793" s="1" t="s">
        <v>19637</v>
      </c>
      <c r="G3793" s="5" t="s">
        <v>19637</v>
      </c>
      <c r="H3793" s="5"/>
      <c r="I3793" s="5"/>
      <c r="J3793" s="5"/>
      <c r="K3793" s="5"/>
      <c r="L3793" s="5"/>
      <c r="M3793" s="5"/>
      <c r="N3793" s="5"/>
      <c r="O3793" s="0" t="s">
        <v>19637</v>
      </c>
      <c r="P3793" s="0" t="s">
        <v>19638</v>
      </c>
      <c r="Q3793" s="0" t="s">
        <v>51</v>
      </c>
      <c r="R3793" s="0" t="s">
        <v>52</v>
      </c>
      <c r="S3793" s="0" t="n">
        <v>42</v>
      </c>
      <c r="T3793" s="0" t="n">
        <v>7211</v>
      </c>
      <c r="U3793" s="0" t="n">
        <v>7211</v>
      </c>
      <c r="X3793" s="0" t="n">
        <v>2</v>
      </c>
      <c r="Y3793" s="0" t="s">
        <v>53</v>
      </c>
      <c r="Z3793" s="0" t="n">
        <v>7211</v>
      </c>
      <c r="AA3793" s="0" t="s">
        <v>54</v>
      </c>
      <c r="AB3793" s="0" t="s">
        <v>54</v>
      </c>
      <c r="AC3793" s="0" t="n">
        <v>106</v>
      </c>
      <c r="AD3793" s="0" t="s">
        <v>15594</v>
      </c>
      <c r="AG3793" s="6" t="n">
        <v>42735</v>
      </c>
      <c r="AH3793" s="0" t="n">
        <v>-68</v>
      </c>
      <c r="AI3793" s="0" t="n">
        <v>-71</v>
      </c>
      <c r="AJ3793" s="6" t="n">
        <v>42735</v>
      </c>
      <c r="AK3793" s="0" t="n">
        <v>106</v>
      </c>
      <c r="AL3793" s="6" t="n">
        <v>42735</v>
      </c>
      <c r="AM3793" s="0" t="n">
        <v>156</v>
      </c>
      <c r="AN3793" s="0" t="n">
        <v>164</v>
      </c>
      <c r="AO3793" s="0" t="n">
        <v>824</v>
      </c>
      <c r="AP3793" s="0" t="n">
        <v>921</v>
      </c>
      <c r="AQ3793" s="0" t="s">
        <v>674</v>
      </c>
      <c r="AR3793" s="0" t="s">
        <v>58</v>
      </c>
      <c r="AS3793" s="0" t="s">
        <v>53</v>
      </c>
      <c r="AT3793" s="0" t="n">
        <v>2</v>
      </c>
      <c r="AU3793" s="0" t="n">
        <v>1</v>
      </c>
      <c r="AX3793" s="0" t="s">
        <v>836</v>
      </c>
    </row>
    <row r="3794" customFormat="false" ht="15" hidden="false" customHeight="false" outlineLevel="0" collapsed="false">
      <c r="A3794" s="0" t="s">
        <v>19639</v>
      </c>
      <c r="B3794" s="0" t="s">
        <v>7898</v>
      </c>
      <c r="C3794" s="0" t="s">
        <v>19640</v>
      </c>
      <c r="E3794" s="1" t="s">
        <v>19640</v>
      </c>
      <c r="G3794" s="5" t="s">
        <v>19640</v>
      </c>
      <c r="H3794" s="5" t="s">
        <v>19641</v>
      </c>
      <c r="I3794" s="5" t="s">
        <v>19642</v>
      </c>
      <c r="J3794" s="5"/>
      <c r="K3794" s="5"/>
      <c r="L3794" s="5"/>
      <c r="M3794" s="5"/>
      <c r="N3794" s="5"/>
      <c r="O3794" s="0" t="s">
        <v>19643</v>
      </c>
      <c r="P3794" s="0" t="s">
        <v>19644</v>
      </c>
      <c r="Q3794" s="0" t="s">
        <v>51</v>
      </c>
      <c r="R3794" s="0" t="s">
        <v>52</v>
      </c>
      <c r="S3794" s="0" t="n">
        <v>485.873</v>
      </c>
      <c r="T3794" s="0" t="n">
        <v>4719</v>
      </c>
      <c r="U3794" s="0" t="n">
        <v>4719</v>
      </c>
      <c r="V3794" s="0" t="n">
        <v>4711</v>
      </c>
      <c r="X3794" s="0" t="n">
        <v>993</v>
      </c>
      <c r="Y3794" s="0" t="s">
        <v>227</v>
      </c>
      <c r="Z3794" s="0" t="s">
        <v>120</v>
      </c>
      <c r="AA3794" s="0" t="s">
        <v>19645</v>
      </c>
      <c r="AB3794" s="0" t="s">
        <v>56</v>
      </c>
      <c r="AC3794" s="0" t="s">
        <v>120</v>
      </c>
      <c r="AD3794" s="0" t="s">
        <v>19646</v>
      </c>
      <c r="AG3794" s="6" t="n">
        <v>42766</v>
      </c>
      <c r="AH3794" s="0" t="n">
        <v>12.685</v>
      </c>
      <c r="AI3794" s="0" t="n">
        <v>13.643</v>
      </c>
      <c r="AJ3794" s="6" t="n">
        <v>42766</v>
      </c>
      <c r="AK3794" s="0" t="s">
        <v>19647</v>
      </c>
      <c r="AL3794" s="6" t="n">
        <v>42766</v>
      </c>
      <c r="AM3794" s="0" t="n">
        <v>184.868</v>
      </c>
      <c r="AN3794" s="0" t="n">
        <v>198.825</v>
      </c>
      <c r="AO3794" s="0" t="n">
        <v>203.692</v>
      </c>
      <c r="AP3794" s="0" t="n">
        <v>227.595</v>
      </c>
      <c r="AQ3794" s="0" t="s">
        <v>831</v>
      </c>
      <c r="AR3794" s="0" t="s">
        <v>58</v>
      </c>
      <c r="AS3794" s="0" t="s">
        <v>227</v>
      </c>
      <c r="AT3794" s="0" t="n">
        <v>738</v>
      </c>
      <c r="AU3794" s="0" t="n">
        <v>120</v>
      </c>
      <c r="AX3794" s="0" t="s">
        <v>836</v>
      </c>
    </row>
    <row r="3795" customFormat="false" ht="15" hidden="false" customHeight="false" outlineLevel="0" collapsed="false">
      <c r="A3795" s="0" t="s">
        <v>19648</v>
      </c>
      <c r="B3795" s="0" t="s">
        <v>7898</v>
      </c>
      <c r="C3795" s="0" t="s">
        <v>19649</v>
      </c>
      <c r="E3795" s="1" t="s">
        <v>19649</v>
      </c>
      <c r="G3795" s="5" t="s">
        <v>19649</v>
      </c>
      <c r="H3795" s="5"/>
      <c r="I3795" s="5"/>
      <c r="J3795" s="5"/>
      <c r="K3795" s="5"/>
      <c r="L3795" s="5"/>
      <c r="M3795" s="5"/>
      <c r="N3795" s="5"/>
      <c r="O3795" s="0" t="s">
        <v>19649</v>
      </c>
      <c r="P3795" s="0" t="s">
        <v>19650</v>
      </c>
      <c r="Q3795" s="0" t="s">
        <v>51</v>
      </c>
      <c r="R3795" s="0" t="s">
        <v>52</v>
      </c>
      <c r="S3795" s="0" t="n">
        <v>880</v>
      </c>
      <c r="T3795" s="0" t="n">
        <v>6311</v>
      </c>
      <c r="U3795" s="0" t="n">
        <v>6311</v>
      </c>
      <c r="V3795" s="0" t="n">
        <v>6201</v>
      </c>
      <c r="W3795" s="0" t="s">
        <v>19651</v>
      </c>
      <c r="X3795" s="0" t="n">
        <v>96</v>
      </c>
      <c r="Y3795" s="0" t="s">
        <v>53</v>
      </c>
      <c r="Z3795" s="0" t="n">
        <v>6311</v>
      </c>
      <c r="AA3795" s="0" t="s">
        <v>54</v>
      </c>
      <c r="AB3795" s="0" t="s">
        <v>54</v>
      </c>
      <c r="AC3795" s="0" t="n">
        <v>3.26</v>
      </c>
      <c r="AD3795" s="0" t="s">
        <v>19652</v>
      </c>
      <c r="AG3795" s="6" t="n">
        <v>42825</v>
      </c>
      <c r="AH3795" s="0" t="n">
        <v>4</v>
      </c>
      <c r="AI3795" s="0" t="n">
        <v>4</v>
      </c>
      <c r="AJ3795" s="6" t="n">
        <v>42825</v>
      </c>
      <c r="AK3795" s="0" t="n">
        <v>3.26</v>
      </c>
      <c r="AL3795" s="6" t="n">
        <v>42825</v>
      </c>
      <c r="AM3795" s="0" t="n">
        <v>1.155</v>
      </c>
      <c r="AN3795" s="0" t="n">
        <v>1.235</v>
      </c>
      <c r="AO3795" s="0" t="n">
        <v>1.859</v>
      </c>
      <c r="AP3795" s="0" t="n">
        <v>2.078</v>
      </c>
      <c r="AQ3795" s="0" t="s">
        <v>674</v>
      </c>
      <c r="AR3795" s="0" t="s">
        <v>58</v>
      </c>
      <c r="AS3795" s="0" t="s">
        <v>53</v>
      </c>
      <c r="AT3795" s="0" t="n">
        <v>49</v>
      </c>
      <c r="AU3795" s="0" t="n">
        <v>48</v>
      </c>
      <c r="AX3795" s="0" t="s">
        <v>836</v>
      </c>
      <c r="AY3795" s="0" t="s">
        <v>19653</v>
      </c>
    </row>
    <row r="3796" customFormat="false" ht="15" hidden="false" customHeight="false" outlineLevel="0" collapsed="false">
      <c r="A3796" s="0" t="s">
        <v>19654</v>
      </c>
      <c r="B3796" s="0" t="s">
        <v>7898</v>
      </c>
      <c r="C3796" s="0" t="s">
        <v>19655</v>
      </c>
      <c r="E3796" s="1" t="s">
        <v>19655</v>
      </c>
      <c r="G3796" s="5" t="s">
        <v>19655</v>
      </c>
      <c r="H3796" s="5"/>
      <c r="I3796" s="5"/>
      <c r="J3796" s="5"/>
      <c r="K3796" s="5"/>
      <c r="L3796" s="5"/>
      <c r="M3796" s="5"/>
      <c r="N3796" s="5"/>
      <c r="O3796" s="0" t="s">
        <v>19655</v>
      </c>
      <c r="P3796" s="0" t="s">
        <v>19656</v>
      </c>
      <c r="Q3796" s="0" t="s">
        <v>51</v>
      </c>
      <c r="R3796" s="0" t="s">
        <v>52</v>
      </c>
      <c r="S3796" s="0" t="n">
        <v>5</v>
      </c>
      <c r="T3796" s="0" t="n">
        <v>2120</v>
      </c>
      <c r="U3796" s="0" t="n">
        <v>2120</v>
      </c>
      <c r="V3796" s="0" t="n">
        <v>7211</v>
      </c>
      <c r="X3796" s="0" t="n">
        <v>18</v>
      </c>
      <c r="Y3796" s="0" t="s">
        <v>53</v>
      </c>
      <c r="Z3796" s="0" t="n">
        <v>2120</v>
      </c>
      <c r="AA3796" s="0" t="s">
        <v>54</v>
      </c>
      <c r="AB3796" s="0" t="s">
        <v>54</v>
      </c>
      <c r="AC3796" s="0" t="n">
        <v>263</v>
      </c>
      <c r="AD3796" s="0" t="s">
        <v>19657</v>
      </c>
      <c r="AG3796" s="6" t="n">
        <v>42735</v>
      </c>
      <c r="AH3796" s="0" t="n">
        <v>-190</v>
      </c>
      <c r="AI3796" s="0" t="n">
        <v>-200</v>
      </c>
      <c r="AJ3796" s="6" t="n">
        <v>42735</v>
      </c>
      <c r="AK3796" s="0" t="n">
        <v>263</v>
      </c>
      <c r="AL3796" s="6" t="n">
        <v>42735</v>
      </c>
      <c r="AM3796" s="0" t="n">
        <v>984</v>
      </c>
      <c r="AN3796" s="0" t="n">
        <v>1.037</v>
      </c>
      <c r="AO3796" s="0" t="n">
        <v>1.284</v>
      </c>
      <c r="AP3796" s="0" t="n">
        <v>1.435</v>
      </c>
      <c r="AQ3796" s="0" t="s">
        <v>674</v>
      </c>
      <c r="AR3796" s="0" t="s">
        <v>58</v>
      </c>
      <c r="AS3796" s="0" t="s">
        <v>53</v>
      </c>
      <c r="AT3796" s="0" t="n">
        <v>14</v>
      </c>
      <c r="AU3796" s="0" t="n">
        <v>13</v>
      </c>
      <c r="AV3796" s="0" t="s">
        <v>836</v>
      </c>
      <c r="AX3796" s="0" t="s">
        <v>836</v>
      </c>
    </row>
    <row r="3797" customFormat="false" ht="15" hidden="false" customHeight="false" outlineLevel="0" collapsed="false">
      <c r="A3797" s="0" t="s">
        <v>19658</v>
      </c>
      <c r="B3797" s="0" t="s">
        <v>7898</v>
      </c>
      <c r="C3797" s="0" t="s">
        <v>19659</v>
      </c>
      <c r="E3797" s="1" t="s">
        <v>19659</v>
      </c>
      <c r="G3797" s="5" t="s">
        <v>19659</v>
      </c>
      <c r="H3797" s="5"/>
      <c r="I3797" s="5"/>
      <c r="J3797" s="5"/>
      <c r="K3797" s="5"/>
      <c r="L3797" s="5"/>
      <c r="M3797" s="5"/>
      <c r="N3797" s="5"/>
      <c r="O3797" s="0" t="s">
        <v>19659</v>
      </c>
      <c r="P3797" s="0" t="s">
        <v>19660</v>
      </c>
      <c r="Q3797" s="0" t="s">
        <v>51</v>
      </c>
      <c r="R3797" s="0" t="s">
        <v>52</v>
      </c>
      <c r="S3797" s="0" t="n">
        <v>49</v>
      </c>
      <c r="T3797" s="0" t="n">
        <v>2014</v>
      </c>
      <c r="U3797" s="0" t="n">
        <v>2014</v>
      </c>
      <c r="V3797" s="0" t="n">
        <v>7211</v>
      </c>
      <c r="X3797" s="0" t="n">
        <v>5</v>
      </c>
      <c r="Y3797" s="0" t="s">
        <v>53</v>
      </c>
      <c r="Z3797" s="0" t="n">
        <v>2014</v>
      </c>
      <c r="AA3797" s="0" t="s">
        <v>54</v>
      </c>
      <c r="AB3797" s="0" t="s">
        <v>54</v>
      </c>
      <c r="AC3797" s="0" t="n">
        <v>106</v>
      </c>
      <c r="AD3797" s="0" t="s">
        <v>16135</v>
      </c>
      <c r="AG3797" s="6" t="n">
        <v>42735</v>
      </c>
      <c r="AH3797" s="0" t="n">
        <v>-8</v>
      </c>
      <c r="AI3797" s="0" t="n">
        <v>-9</v>
      </c>
      <c r="AJ3797" s="6" t="n">
        <v>42735</v>
      </c>
      <c r="AK3797" s="0" t="n">
        <v>106</v>
      </c>
      <c r="AL3797" s="6" t="n">
        <v>42735</v>
      </c>
      <c r="AM3797" s="0" t="n">
        <v>34</v>
      </c>
      <c r="AN3797" s="0" t="n">
        <v>36</v>
      </c>
      <c r="AO3797" s="0" t="n">
        <v>224</v>
      </c>
      <c r="AP3797" s="0" t="n">
        <v>250</v>
      </c>
      <c r="AQ3797" s="0" t="s">
        <v>674</v>
      </c>
      <c r="AR3797" s="0" t="s">
        <v>58</v>
      </c>
      <c r="AS3797" s="0" t="s">
        <v>53</v>
      </c>
      <c r="AT3797" s="0" t="n">
        <v>3</v>
      </c>
      <c r="AU3797" s="0" t="n">
        <v>3</v>
      </c>
      <c r="AX3797" s="0" t="s">
        <v>836</v>
      </c>
    </row>
    <row r="3798" customFormat="false" ht="15" hidden="false" customHeight="false" outlineLevel="0" collapsed="false">
      <c r="A3798" s="0" t="s">
        <v>19661</v>
      </c>
      <c r="B3798" s="0" t="s">
        <v>7898</v>
      </c>
      <c r="C3798" s="0" t="s">
        <v>19662</v>
      </c>
      <c r="E3798" s="1" t="s">
        <v>19662</v>
      </c>
      <c r="G3798" s="5" t="s">
        <v>19662</v>
      </c>
      <c r="H3798" s="5"/>
      <c r="I3798" s="5"/>
      <c r="J3798" s="5"/>
      <c r="K3798" s="5"/>
      <c r="L3798" s="5"/>
      <c r="M3798" s="5"/>
      <c r="N3798" s="5"/>
      <c r="Q3798" s="0" t="s">
        <v>51</v>
      </c>
      <c r="R3798" s="0" t="s">
        <v>52</v>
      </c>
      <c r="S3798" s="0" t="n">
        <v>63</v>
      </c>
      <c r="T3798" s="0" t="n">
        <v>2120</v>
      </c>
      <c r="U3798" s="0" t="n">
        <v>2120</v>
      </c>
      <c r="V3798" s="0" t="n">
        <v>7211</v>
      </c>
      <c r="X3798" s="0" t="n">
        <v>1</v>
      </c>
      <c r="Y3798" s="0" t="s">
        <v>77</v>
      </c>
      <c r="AD3798" s="0" t="s">
        <v>19318</v>
      </c>
      <c r="AE3798" s="0" t="s">
        <v>19663</v>
      </c>
      <c r="AF3798" s="0" t="s">
        <v>56</v>
      </c>
      <c r="AG3798" s="0" t="s">
        <v>56</v>
      </c>
      <c r="AI3798" s="0" t="n">
        <v>175</v>
      </c>
      <c r="AJ3798" s="0" t="n">
        <v>2017</v>
      </c>
      <c r="AK3798" s="0" t="s">
        <v>56</v>
      </c>
      <c r="AL3798" s="0" t="s">
        <v>56</v>
      </c>
      <c r="AM3798" s="0" t="n">
        <v>191</v>
      </c>
      <c r="AN3798" s="0" t="n">
        <v>213</v>
      </c>
      <c r="AO3798" s="0" t="s">
        <v>13210</v>
      </c>
      <c r="AP3798" s="0" t="s">
        <v>58</v>
      </c>
      <c r="AQ3798" s="0" t="s">
        <v>77</v>
      </c>
      <c r="AR3798" s="0" t="n">
        <v>0</v>
      </c>
      <c r="AS3798" s="0" t="n">
        <v>1</v>
      </c>
      <c r="AV3798" s="0" t="s">
        <v>836</v>
      </c>
    </row>
    <row r="3799" customFormat="false" ht="15" hidden="false" customHeight="false" outlineLevel="0" collapsed="false">
      <c r="A3799" s="0" t="s">
        <v>19664</v>
      </c>
      <c r="B3799" s="0" t="s">
        <v>7898</v>
      </c>
      <c r="C3799" s="0" t="s">
        <v>19665</v>
      </c>
      <c r="E3799" s="1" t="s">
        <v>19665</v>
      </c>
      <c r="G3799" s="5" t="s">
        <v>19665</v>
      </c>
      <c r="H3799" s="5"/>
      <c r="I3799" s="5"/>
      <c r="J3799" s="5"/>
      <c r="K3799" s="5"/>
      <c r="L3799" s="5"/>
      <c r="M3799" s="5"/>
      <c r="N3799" s="5"/>
      <c r="O3799" s="0" t="s">
        <v>19665</v>
      </c>
      <c r="P3799" s="0" t="s">
        <v>19666</v>
      </c>
      <c r="Q3799" s="0" t="s">
        <v>51</v>
      </c>
      <c r="R3799" s="0" t="s">
        <v>52</v>
      </c>
      <c r="S3799" s="0" t="n">
        <v>1.481</v>
      </c>
      <c r="T3799" s="0" t="n">
        <v>5829</v>
      </c>
      <c r="U3799" s="0" t="n">
        <v>5829</v>
      </c>
      <c r="X3799" s="0" t="n">
        <v>141</v>
      </c>
      <c r="Y3799" s="0" t="s">
        <v>53</v>
      </c>
      <c r="Z3799" s="0" t="n">
        <v>5829</v>
      </c>
      <c r="AA3799" s="0" t="s">
        <v>54</v>
      </c>
      <c r="AB3799" s="0" t="s">
        <v>54</v>
      </c>
      <c r="AC3799" s="0" t="n">
        <v>8.001</v>
      </c>
      <c r="AD3799" s="0" t="s">
        <v>6460</v>
      </c>
      <c r="AG3799" s="6" t="n">
        <v>42735</v>
      </c>
      <c r="AH3799" s="0" t="n">
        <v>124</v>
      </c>
      <c r="AI3799" s="0" t="n">
        <v>131</v>
      </c>
      <c r="AJ3799" s="6" t="n">
        <v>42735</v>
      </c>
      <c r="AK3799" s="0" t="n">
        <v>8.001</v>
      </c>
      <c r="AL3799" s="6" t="n">
        <v>42735</v>
      </c>
      <c r="AM3799" s="0" t="n">
        <v>5.414</v>
      </c>
      <c r="AN3799" s="0" t="n">
        <v>5.707</v>
      </c>
      <c r="AO3799" s="0" t="n">
        <v>7.024</v>
      </c>
      <c r="AP3799" s="0" t="n">
        <v>7.848</v>
      </c>
      <c r="AQ3799" s="0" t="s">
        <v>674</v>
      </c>
      <c r="AR3799" s="0" t="s">
        <v>58</v>
      </c>
      <c r="AS3799" s="0" t="s">
        <v>53</v>
      </c>
      <c r="AT3799" s="0" t="n">
        <v>85</v>
      </c>
      <c r="AU3799" s="0" t="n">
        <v>88</v>
      </c>
      <c r="AX3799" s="0" t="s">
        <v>836</v>
      </c>
    </row>
    <row r="3800" customFormat="false" ht="15" hidden="false" customHeight="false" outlineLevel="0" collapsed="false">
      <c r="A3800" s="0" t="s">
        <v>19667</v>
      </c>
      <c r="B3800" s="0" t="s">
        <v>7898</v>
      </c>
      <c r="C3800" s="0" t="s">
        <v>19668</v>
      </c>
      <c r="E3800" s="1" t="s">
        <v>19668</v>
      </c>
      <c r="G3800" s="5" t="s">
        <v>19668</v>
      </c>
      <c r="H3800" s="5"/>
      <c r="I3800" s="5"/>
      <c r="J3800" s="5"/>
      <c r="K3800" s="5"/>
      <c r="L3800" s="5"/>
      <c r="M3800" s="5"/>
      <c r="N3800" s="5"/>
      <c r="O3800" s="0" t="s">
        <v>19668</v>
      </c>
      <c r="P3800" s="0" t="s">
        <v>19669</v>
      </c>
      <c r="Q3800" s="0" t="s">
        <v>51</v>
      </c>
      <c r="R3800" s="0" t="s">
        <v>52</v>
      </c>
      <c r="S3800" s="0" t="n">
        <v>30</v>
      </c>
      <c r="T3800" s="0" t="n">
        <v>6190</v>
      </c>
      <c r="U3800" s="0" t="n">
        <v>6190</v>
      </c>
      <c r="V3800" s="0" t="n">
        <v>6209</v>
      </c>
      <c r="X3800" s="0" t="n">
        <v>993</v>
      </c>
      <c r="Y3800" s="0" t="s">
        <v>53</v>
      </c>
      <c r="Z3800" s="0" t="n">
        <v>6190</v>
      </c>
      <c r="AA3800" s="0" t="s">
        <v>54</v>
      </c>
      <c r="AB3800" s="0" t="s">
        <v>54</v>
      </c>
      <c r="AC3800" s="0" t="n">
        <v>37.5</v>
      </c>
      <c r="AD3800" s="0" t="s">
        <v>19670</v>
      </c>
      <c r="AE3800" s="0" t="s">
        <v>19671</v>
      </c>
      <c r="AF3800" s="0" t="s">
        <v>56</v>
      </c>
      <c r="AG3800" s="0" t="s">
        <v>56</v>
      </c>
      <c r="AI3800" s="0" t="n">
        <v>37.5</v>
      </c>
      <c r="AJ3800" s="0" t="n">
        <v>2017</v>
      </c>
      <c r="AK3800" s="0" t="s">
        <v>56</v>
      </c>
      <c r="AL3800" s="0" t="s">
        <v>56</v>
      </c>
      <c r="AM3800" s="0" t="n">
        <v>12.058</v>
      </c>
      <c r="AN3800" s="0" t="n">
        <v>13.473</v>
      </c>
      <c r="AO3800" s="0" t="s">
        <v>831</v>
      </c>
      <c r="AP3800" s="0" t="s">
        <v>58</v>
      </c>
      <c r="AQ3800" s="0" t="s">
        <v>53</v>
      </c>
      <c r="AR3800" s="0" t="n">
        <v>356</v>
      </c>
      <c r="AS3800" s="0" t="n">
        <v>368</v>
      </c>
      <c r="AV3800" s="0" t="s">
        <v>836</v>
      </c>
    </row>
    <row r="3801" customFormat="false" ht="15" hidden="false" customHeight="false" outlineLevel="0" collapsed="false">
      <c r="A3801" s="0" t="s">
        <v>19672</v>
      </c>
      <c r="B3801" s="0" t="s">
        <v>7898</v>
      </c>
      <c r="C3801" s="0" t="s">
        <v>19673</v>
      </c>
      <c r="E3801" s="1" t="s">
        <v>19673</v>
      </c>
      <c r="G3801" s="5" t="s">
        <v>19673</v>
      </c>
      <c r="H3801" s="5"/>
      <c r="I3801" s="5"/>
      <c r="J3801" s="5"/>
      <c r="K3801" s="5"/>
      <c r="L3801" s="5"/>
      <c r="M3801" s="5"/>
      <c r="N3801" s="5"/>
      <c r="O3801" s="0" t="s">
        <v>17407</v>
      </c>
      <c r="P3801" s="0" t="s">
        <v>17408</v>
      </c>
      <c r="Q3801" s="0" t="s">
        <v>51</v>
      </c>
      <c r="R3801" s="0" t="s">
        <v>52</v>
      </c>
      <c r="S3801" s="0" t="n">
        <v>429</v>
      </c>
      <c r="T3801" s="0" t="n">
        <v>5829</v>
      </c>
      <c r="U3801" s="0" t="n">
        <v>5829</v>
      </c>
      <c r="V3801" s="0" t="n">
        <v>4651</v>
      </c>
      <c r="X3801" s="0" t="n">
        <v>56</v>
      </c>
      <c r="Y3801" s="0" t="s">
        <v>195</v>
      </c>
      <c r="Z3801" s="0" t="n">
        <v>6619</v>
      </c>
      <c r="AA3801" s="0" t="s">
        <v>1178</v>
      </c>
      <c r="AB3801" s="0" t="s">
        <v>56</v>
      </c>
      <c r="AC3801" s="0" t="n">
        <v>35</v>
      </c>
      <c r="AD3801" s="0" t="s">
        <v>16629</v>
      </c>
      <c r="AG3801" s="6" t="n">
        <v>42004</v>
      </c>
      <c r="AH3801" s="0" t="n">
        <v>64</v>
      </c>
      <c r="AI3801" s="0" t="n">
        <v>78</v>
      </c>
      <c r="AJ3801" s="6" t="n">
        <v>42004</v>
      </c>
      <c r="AK3801" s="0" t="n">
        <v>1.646</v>
      </c>
      <c r="AL3801" s="6" t="n">
        <v>42004</v>
      </c>
      <c r="AM3801" s="0" t="n">
        <v>680</v>
      </c>
      <c r="AN3801" s="0" t="n">
        <v>825</v>
      </c>
      <c r="AO3801" s="0" t="n">
        <v>3.948</v>
      </c>
      <c r="AP3801" s="0" t="n">
        <v>4.312</v>
      </c>
      <c r="AQ3801" s="0" t="s">
        <v>189</v>
      </c>
      <c r="AR3801" s="0" t="s">
        <v>189</v>
      </c>
      <c r="AS3801" s="0" t="s">
        <v>195</v>
      </c>
      <c r="AT3801" s="0" t="n">
        <v>154</v>
      </c>
      <c r="AU3801" s="0" t="n">
        <v>30</v>
      </c>
      <c r="AX3801" s="0" t="s">
        <v>836</v>
      </c>
    </row>
    <row r="3802" customFormat="false" ht="15" hidden="false" customHeight="false" outlineLevel="0" collapsed="false">
      <c r="A3802" s="0" t="s">
        <v>19674</v>
      </c>
      <c r="B3802" s="0" t="s">
        <v>7898</v>
      </c>
      <c r="C3802" s="0" t="s">
        <v>19675</v>
      </c>
      <c r="E3802" s="1" t="s">
        <v>19675</v>
      </c>
      <c r="G3802" s="5" t="s">
        <v>19675</v>
      </c>
      <c r="H3802" s="5"/>
      <c r="I3802" s="5"/>
      <c r="J3802" s="5"/>
      <c r="K3802" s="5"/>
      <c r="L3802" s="5"/>
      <c r="M3802" s="5"/>
      <c r="N3802" s="5"/>
      <c r="O3802" s="0" t="s">
        <v>19675</v>
      </c>
      <c r="P3802" s="0" t="s">
        <v>19676</v>
      </c>
      <c r="Q3802" s="0" t="s">
        <v>51</v>
      </c>
      <c r="R3802" s="0" t="s">
        <v>52</v>
      </c>
      <c r="S3802" s="0" t="n">
        <v>1.228</v>
      </c>
      <c r="T3802" s="0" t="n">
        <v>5829</v>
      </c>
      <c r="U3802" s="0" t="n">
        <v>5829</v>
      </c>
      <c r="V3802" s="0" t="n">
        <v>2620</v>
      </c>
      <c r="X3802" s="0" t="n">
        <v>126</v>
      </c>
      <c r="Y3802" s="0" t="s">
        <v>53</v>
      </c>
      <c r="Z3802" s="0" t="n">
        <v>5829</v>
      </c>
      <c r="AA3802" s="0" t="s">
        <v>54</v>
      </c>
      <c r="AB3802" s="0" t="s">
        <v>54</v>
      </c>
      <c r="AC3802" s="0" t="n">
        <v>7.552</v>
      </c>
      <c r="AD3802" s="0" t="s">
        <v>16629</v>
      </c>
      <c r="AG3802" s="6" t="n">
        <v>42735</v>
      </c>
      <c r="AH3802" s="0" t="n">
        <v>78</v>
      </c>
      <c r="AI3802" s="0" t="n">
        <v>83</v>
      </c>
      <c r="AJ3802" s="6" t="n">
        <v>42735</v>
      </c>
      <c r="AK3802" s="0" t="n">
        <v>7.552</v>
      </c>
      <c r="AL3802" s="6" t="n">
        <v>42735</v>
      </c>
      <c r="AM3802" s="0" t="n">
        <v>1.42</v>
      </c>
      <c r="AN3802" s="0" t="n">
        <v>1.497</v>
      </c>
      <c r="AO3802" s="0" t="n">
        <v>4.624</v>
      </c>
      <c r="AP3802" s="0" t="n">
        <v>5.167</v>
      </c>
      <c r="AQ3802" s="0" t="s">
        <v>674</v>
      </c>
      <c r="AR3802" s="0" t="s">
        <v>58</v>
      </c>
      <c r="AS3802" s="0" t="s">
        <v>53</v>
      </c>
      <c r="AT3802" s="0" t="n">
        <v>76</v>
      </c>
      <c r="AU3802" s="0" t="n">
        <v>78</v>
      </c>
      <c r="AX3802" s="0" t="s">
        <v>836</v>
      </c>
    </row>
    <row r="3803" customFormat="false" ht="15" hidden="false" customHeight="false" outlineLevel="0" collapsed="false">
      <c r="A3803" s="0" t="s">
        <v>19677</v>
      </c>
      <c r="B3803" s="0" t="s">
        <v>7898</v>
      </c>
      <c r="C3803" s="0" t="s">
        <v>19678</v>
      </c>
      <c r="E3803" s="1" t="s">
        <v>19678</v>
      </c>
      <c r="G3803" s="5" t="s">
        <v>19678</v>
      </c>
      <c r="H3803" s="5"/>
      <c r="I3803" s="5"/>
      <c r="J3803" s="5"/>
      <c r="K3803" s="5"/>
      <c r="L3803" s="5"/>
      <c r="M3803" s="5"/>
      <c r="N3803" s="5"/>
      <c r="O3803" s="0" t="s">
        <v>19678</v>
      </c>
      <c r="P3803" s="0" t="s">
        <v>19679</v>
      </c>
      <c r="Q3803" s="0" t="s">
        <v>51</v>
      </c>
      <c r="R3803" s="0" t="s">
        <v>52</v>
      </c>
      <c r="S3803" s="0" t="n">
        <v>3</v>
      </c>
      <c r="T3803" s="0" t="n">
        <v>5829</v>
      </c>
      <c r="U3803" s="0" t="n">
        <v>5829</v>
      </c>
      <c r="V3803" s="0" t="n">
        <v>1820</v>
      </c>
      <c r="X3803" s="0" t="n">
        <v>171</v>
      </c>
      <c r="Y3803" s="0" t="s">
        <v>128</v>
      </c>
      <c r="Z3803" s="0" t="n">
        <v>5829</v>
      </c>
      <c r="AA3803" s="0" t="s">
        <v>54</v>
      </c>
      <c r="AB3803" s="0" t="s">
        <v>54</v>
      </c>
      <c r="AC3803" s="0" t="n">
        <v>7.5</v>
      </c>
      <c r="AD3803" s="0" t="s">
        <v>15558</v>
      </c>
      <c r="AE3803" s="0" t="s">
        <v>19680</v>
      </c>
      <c r="AF3803" s="0" t="s">
        <v>56</v>
      </c>
      <c r="AG3803" s="0" t="s">
        <v>56</v>
      </c>
      <c r="AI3803" s="0" t="n">
        <v>7.5</v>
      </c>
      <c r="AJ3803" s="0" t="n">
        <v>2017</v>
      </c>
      <c r="AK3803" s="0" t="s">
        <v>56</v>
      </c>
      <c r="AL3803" s="0" t="s">
        <v>56</v>
      </c>
      <c r="AM3803" s="0" t="n">
        <v>4.968</v>
      </c>
      <c r="AN3803" s="0" t="n">
        <v>6.575</v>
      </c>
      <c r="AO3803" s="0" t="s">
        <v>189</v>
      </c>
      <c r="AP3803" s="0" t="s">
        <v>189</v>
      </c>
      <c r="AQ3803" s="0" t="s">
        <v>128</v>
      </c>
      <c r="AR3803" s="0" t="n">
        <v>105</v>
      </c>
      <c r="AS3803" s="0" t="n">
        <v>105</v>
      </c>
      <c r="AV3803" s="0" t="s">
        <v>836</v>
      </c>
      <c r="AW3803" s="0" t="s">
        <v>19681</v>
      </c>
    </row>
    <row r="3804" customFormat="false" ht="15" hidden="false" customHeight="false" outlineLevel="0" collapsed="false">
      <c r="A3804" s="0" t="s">
        <v>19682</v>
      </c>
      <c r="B3804" s="0" t="s">
        <v>7898</v>
      </c>
      <c r="C3804" s="0" t="s">
        <v>19683</v>
      </c>
      <c r="E3804" s="1" t="s">
        <v>19683</v>
      </c>
      <c r="G3804" s="5" t="s">
        <v>19683</v>
      </c>
      <c r="H3804" s="5"/>
      <c r="I3804" s="5"/>
      <c r="J3804" s="5"/>
      <c r="K3804" s="5"/>
      <c r="L3804" s="5"/>
      <c r="M3804" s="5"/>
      <c r="N3804" s="5"/>
      <c r="O3804" s="0" t="s">
        <v>19683</v>
      </c>
      <c r="P3804" s="0" t="s">
        <v>19684</v>
      </c>
      <c r="Q3804" s="0" t="s">
        <v>51</v>
      </c>
      <c r="R3804" s="0" t="s">
        <v>52</v>
      </c>
      <c r="S3804" s="0" t="n">
        <v>539</v>
      </c>
      <c r="T3804" s="0" t="n">
        <v>2899</v>
      </c>
      <c r="U3804" s="0" t="n">
        <v>2899</v>
      </c>
      <c r="V3804" s="0" t="n">
        <v>910</v>
      </c>
      <c r="X3804" s="0" t="n">
        <v>22</v>
      </c>
      <c r="Y3804" s="0" t="s">
        <v>53</v>
      </c>
      <c r="Z3804" s="0" t="n">
        <v>2899</v>
      </c>
      <c r="AA3804" s="0" t="s">
        <v>54</v>
      </c>
      <c r="AB3804" s="0" t="s">
        <v>54</v>
      </c>
      <c r="AC3804" s="0" t="n">
        <v>2.355</v>
      </c>
      <c r="AD3804" s="0" t="s">
        <v>15558</v>
      </c>
      <c r="AG3804" s="6" t="n">
        <v>42735</v>
      </c>
      <c r="AH3804" s="0" t="n">
        <v>88</v>
      </c>
      <c r="AI3804" s="0" t="n">
        <v>93</v>
      </c>
      <c r="AJ3804" s="6" t="n">
        <v>42735</v>
      </c>
      <c r="AK3804" s="0" t="n">
        <v>2.355</v>
      </c>
      <c r="AL3804" s="6" t="n">
        <v>42735</v>
      </c>
      <c r="AM3804" s="0" t="n">
        <v>1.386</v>
      </c>
      <c r="AN3804" s="0" t="n">
        <v>1.461</v>
      </c>
      <c r="AO3804" s="0" t="n">
        <v>1.666</v>
      </c>
      <c r="AP3804" s="0" t="n">
        <v>1.861</v>
      </c>
      <c r="AQ3804" s="0" t="s">
        <v>831</v>
      </c>
      <c r="AR3804" s="0" t="s">
        <v>58</v>
      </c>
      <c r="AS3804" s="0" t="s">
        <v>53</v>
      </c>
      <c r="AT3804" s="0" t="n">
        <v>17</v>
      </c>
      <c r="AU3804" s="0" t="n">
        <v>17</v>
      </c>
      <c r="AV3804" s="0" t="s">
        <v>15558</v>
      </c>
      <c r="AW3804" s="0" t="s">
        <v>15558</v>
      </c>
      <c r="AX3804" s="0" t="s">
        <v>836</v>
      </c>
      <c r="AY3804" s="0" t="s">
        <v>19685</v>
      </c>
    </row>
    <row r="3805" customFormat="false" ht="15" hidden="false" customHeight="false" outlineLevel="0" collapsed="false">
      <c r="A3805" s="0" t="s">
        <v>19686</v>
      </c>
      <c r="B3805" s="0" t="s">
        <v>7898</v>
      </c>
      <c r="C3805" s="0" t="s">
        <v>19687</v>
      </c>
      <c r="E3805" s="1" t="s">
        <v>19687</v>
      </c>
      <c r="G3805" s="5" t="s">
        <v>19687</v>
      </c>
      <c r="H3805" s="5"/>
      <c r="I3805" s="5"/>
      <c r="J3805" s="5"/>
      <c r="K3805" s="5"/>
      <c r="L3805" s="5"/>
      <c r="M3805" s="5"/>
      <c r="N3805" s="5"/>
      <c r="O3805" s="0" t="s">
        <v>19688</v>
      </c>
      <c r="P3805" s="0" t="s">
        <v>19689</v>
      </c>
      <c r="Q3805" s="0" t="s">
        <v>51</v>
      </c>
      <c r="R3805" s="0" t="s">
        <v>52</v>
      </c>
      <c r="S3805" s="0" t="n">
        <v>56.94</v>
      </c>
      <c r="T3805" s="0" t="n">
        <v>2620</v>
      </c>
      <c r="U3805" s="0" t="n">
        <v>2620</v>
      </c>
      <c r="V3805" s="0" t="n">
        <v>2620</v>
      </c>
      <c r="W3805" s="0" t="s">
        <v>19690</v>
      </c>
      <c r="X3805" s="0" t="n">
        <v>759</v>
      </c>
      <c r="Y3805" s="0" t="s">
        <v>67</v>
      </c>
      <c r="Z3805" s="0" t="s">
        <v>120</v>
      </c>
      <c r="AA3805" s="0" t="s">
        <v>120</v>
      </c>
      <c r="AB3805" s="0" t="s">
        <v>56</v>
      </c>
      <c r="AC3805" s="0" t="s">
        <v>120</v>
      </c>
      <c r="AD3805" s="0" t="s">
        <v>19691</v>
      </c>
      <c r="AG3805" s="6" t="n">
        <v>41306</v>
      </c>
      <c r="AH3805" s="0" t="n">
        <v>1.751</v>
      </c>
      <c r="AI3805" s="0" t="n">
        <v>2.372</v>
      </c>
      <c r="AJ3805" s="6" t="n">
        <v>41306</v>
      </c>
      <c r="AK3805" s="0" t="n">
        <v>111.3</v>
      </c>
      <c r="AL3805" s="6" t="n">
        <v>41306</v>
      </c>
      <c r="AM3805" s="0" t="n">
        <v>35.085</v>
      </c>
      <c r="AN3805" s="0" t="n">
        <v>47.54</v>
      </c>
      <c r="AO3805" s="0" t="n">
        <v>17.874</v>
      </c>
      <c r="AP3805" s="0" t="n">
        <v>24.382</v>
      </c>
      <c r="AQ3805" s="0" t="s">
        <v>189</v>
      </c>
      <c r="AR3805" s="0" t="s">
        <v>189</v>
      </c>
      <c r="AS3805" s="0" t="s">
        <v>67</v>
      </c>
      <c r="AT3805" s="0" t="n">
        <v>755</v>
      </c>
      <c r="AU3805" s="0" t="n">
        <v>421</v>
      </c>
      <c r="AV3805" s="0" t="s">
        <v>19692</v>
      </c>
      <c r="AX3805" s="0" t="s">
        <v>836</v>
      </c>
      <c r="AY3805" s="0" t="s">
        <v>19693</v>
      </c>
    </row>
    <row r="3806" customFormat="false" ht="15" hidden="false" customHeight="false" outlineLevel="0" collapsed="false">
      <c r="A3806" s="0" t="s">
        <v>19694</v>
      </c>
      <c r="B3806" s="0" t="s">
        <v>7898</v>
      </c>
      <c r="C3806" s="0" t="s">
        <v>19695</v>
      </c>
      <c r="E3806" s="1" t="s">
        <v>19695</v>
      </c>
      <c r="G3806" s="5" t="s">
        <v>19695</v>
      </c>
      <c r="H3806" s="5"/>
      <c r="I3806" s="5"/>
      <c r="J3806" s="5"/>
      <c r="K3806" s="5"/>
      <c r="L3806" s="5"/>
      <c r="M3806" s="5"/>
      <c r="N3806" s="5"/>
      <c r="O3806" s="0" t="s">
        <v>19695</v>
      </c>
      <c r="P3806" s="0" t="s">
        <v>19696</v>
      </c>
      <c r="Q3806" s="0" t="s">
        <v>51</v>
      </c>
      <c r="R3806" s="0" t="s">
        <v>52</v>
      </c>
      <c r="S3806" s="0" t="n">
        <v>350</v>
      </c>
      <c r="T3806" s="0" t="n">
        <v>3250</v>
      </c>
      <c r="U3806" s="0" t="n">
        <v>3250</v>
      </c>
      <c r="V3806" s="0" t="n">
        <v>7211</v>
      </c>
      <c r="X3806" s="0" t="n">
        <v>16</v>
      </c>
      <c r="Y3806" s="0" t="s">
        <v>53</v>
      </c>
      <c r="Z3806" s="0" t="n">
        <v>7211</v>
      </c>
      <c r="AA3806" s="0" t="s">
        <v>54</v>
      </c>
      <c r="AB3806" s="0" t="s">
        <v>54</v>
      </c>
      <c r="AC3806" s="0" t="n">
        <v>750</v>
      </c>
      <c r="AD3806" s="0" t="s">
        <v>16629</v>
      </c>
      <c r="AE3806" s="0" t="s">
        <v>19697</v>
      </c>
      <c r="AF3806" s="0" t="s">
        <v>56</v>
      </c>
      <c r="AG3806" s="0" t="s">
        <v>56</v>
      </c>
      <c r="AI3806" s="0" t="n">
        <v>750</v>
      </c>
      <c r="AJ3806" s="0" t="n">
        <v>2017</v>
      </c>
      <c r="AK3806" s="0" t="s">
        <v>56</v>
      </c>
      <c r="AL3806" s="0" t="s">
        <v>56</v>
      </c>
      <c r="AM3806" s="0" t="n">
        <v>834</v>
      </c>
      <c r="AN3806" s="0" t="n">
        <v>932</v>
      </c>
      <c r="AO3806" s="0" t="s">
        <v>674</v>
      </c>
      <c r="AP3806" s="0" t="s">
        <v>58</v>
      </c>
      <c r="AQ3806" s="0" t="s">
        <v>53</v>
      </c>
      <c r="AR3806" s="0" t="n">
        <v>10</v>
      </c>
      <c r="AS3806" s="0" t="n">
        <v>12</v>
      </c>
      <c r="AV3806" s="0" t="s">
        <v>836</v>
      </c>
    </row>
    <row r="3807" customFormat="false" ht="15" hidden="false" customHeight="false" outlineLevel="0" collapsed="false">
      <c r="A3807" s="0" t="s">
        <v>19698</v>
      </c>
      <c r="B3807" s="0" t="s">
        <v>7898</v>
      </c>
      <c r="C3807" s="0" t="s">
        <v>19699</v>
      </c>
      <c r="E3807" s="1" t="s">
        <v>19699</v>
      </c>
      <c r="G3807" s="5" t="s">
        <v>19699</v>
      </c>
      <c r="H3807" s="5"/>
      <c r="I3807" s="5"/>
      <c r="J3807" s="5"/>
      <c r="K3807" s="5"/>
      <c r="L3807" s="5"/>
      <c r="M3807" s="5"/>
      <c r="N3807" s="5"/>
      <c r="O3807" s="0" t="s">
        <v>19699</v>
      </c>
      <c r="P3807" s="0" t="s">
        <v>19700</v>
      </c>
      <c r="Q3807" s="0" t="s">
        <v>51</v>
      </c>
      <c r="R3807" s="0" t="s">
        <v>52</v>
      </c>
      <c r="S3807" s="0" t="n">
        <v>698</v>
      </c>
      <c r="T3807" s="0" t="n">
        <v>2611</v>
      </c>
      <c r="U3807" s="0" t="n">
        <v>2611</v>
      </c>
      <c r="V3807" s="0" t="n">
        <v>6201</v>
      </c>
      <c r="X3807" s="0" t="n">
        <v>37</v>
      </c>
      <c r="Y3807" s="0" t="s">
        <v>53</v>
      </c>
      <c r="Z3807" s="0" t="n">
        <v>2611</v>
      </c>
      <c r="AA3807" s="0" t="s">
        <v>54</v>
      </c>
      <c r="AB3807" s="0" t="s">
        <v>54</v>
      </c>
      <c r="AC3807" s="0" t="n">
        <v>1.252</v>
      </c>
      <c r="AD3807" s="0" t="s">
        <v>16629</v>
      </c>
      <c r="AG3807" s="6" t="n">
        <v>42735</v>
      </c>
      <c r="AH3807" s="0" t="n">
        <v>58</v>
      </c>
      <c r="AI3807" s="0" t="n">
        <v>61</v>
      </c>
      <c r="AJ3807" s="6" t="n">
        <v>42735</v>
      </c>
      <c r="AK3807" s="0" t="n">
        <v>1.252</v>
      </c>
      <c r="AL3807" s="6" t="n">
        <v>42735</v>
      </c>
      <c r="AM3807" s="0" t="n">
        <v>1.026</v>
      </c>
      <c r="AN3807" s="0" t="n">
        <v>1.082</v>
      </c>
      <c r="AO3807" s="0" t="n">
        <v>2.595</v>
      </c>
      <c r="AP3807" s="0" t="n">
        <v>2.899</v>
      </c>
      <c r="AQ3807" s="0" t="s">
        <v>674</v>
      </c>
      <c r="AR3807" s="0" t="s">
        <v>58</v>
      </c>
      <c r="AS3807" s="0" t="s">
        <v>53</v>
      </c>
      <c r="AT3807" s="0" t="n">
        <v>23</v>
      </c>
      <c r="AU3807" s="0" t="n">
        <v>22</v>
      </c>
      <c r="AV3807" s="0" t="s">
        <v>16629</v>
      </c>
      <c r="AW3807" s="0" t="s">
        <v>16629</v>
      </c>
      <c r="AX3807" s="0" t="s">
        <v>836</v>
      </c>
    </row>
    <row r="3808" customFormat="false" ht="15" hidden="false" customHeight="false" outlineLevel="0" collapsed="false">
      <c r="A3808" s="0" t="s">
        <v>19701</v>
      </c>
      <c r="B3808" s="0" t="s">
        <v>7898</v>
      </c>
      <c r="C3808" s="0" t="s">
        <v>19702</v>
      </c>
      <c r="E3808" s="1" t="s">
        <v>19702</v>
      </c>
      <c r="G3808" s="5" t="s">
        <v>19702</v>
      </c>
      <c r="H3808" s="5"/>
      <c r="I3808" s="5"/>
      <c r="J3808" s="5"/>
      <c r="K3808" s="5"/>
      <c r="L3808" s="5"/>
      <c r="M3808" s="5"/>
      <c r="N3808" s="5"/>
      <c r="O3808" s="0" t="s">
        <v>16591</v>
      </c>
      <c r="P3808" s="0" t="s">
        <v>16592</v>
      </c>
      <c r="Q3808" s="0" t="s">
        <v>51</v>
      </c>
      <c r="R3808" s="0" t="s">
        <v>52</v>
      </c>
      <c r="S3808" s="0" t="n">
        <v>2.001</v>
      </c>
      <c r="T3808" s="0" t="n">
        <v>6201</v>
      </c>
      <c r="U3808" s="0" t="n">
        <v>6201</v>
      </c>
      <c r="V3808" s="0" t="n">
        <v>6209</v>
      </c>
      <c r="X3808" s="0" t="n">
        <v>36</v>
      </c>
      <c r="Y3808" s="0" t="s">
        <v>67</v>
      </c>
      <c r="AA3808" s="0" t="s">
        <v>120</v>
      </c>
      <c r="AB3808" s="0" t="s">
        <v>56</v>
      </c>
      <c r="AD3808" s="0" t="s">
        <v>7905</v>
      </c>
      <c r="AG3808" s="6" t="n">
        <v>42369</v>
      </c>
      <c r="AH3808" s="0" t="n">
        <v>116</v>
      </c>
      <c r="AI3808" s="0" t="n">
        <v>126</v>
      </c>
      <c r="AJ3808" s="6" t="n">
        <v>42369</v>
      </c>
      <c r="AK3808" s="0" t="n">
        <v>6.189</v>
      </c>
      <c r="AL3808" s="6" t="n">
        <v>42369</v>
      </c>
      <c r="AM3808" s="0" t="n">
        <v>1.85</v>
      </c>
      <c r="AN3808" s="0" t="n">
        <v>2.014</v>
      </c>
      <c r="AO3808" s="0" t="n">
        <v>3.694</v>
      </c>
      <c r="AP3808" s="0" t="n">
        <v>4.043</v>
      </c>
      <c r="AQ3808" s="0" t="s">
        <v>189</v>
      </c>
      <c r="AR3808" s="0" t="s">
        <v>189</v>
      </c>
      <c r="AS3808" s="0" t="s">
        <v>67</v>
      </c>
      <c r="AT3808" s="0" t="n">
        <v>1001</v>
      </c>
      <c r="AU3808" s="0" t="n">
        <v>21</v>
      </c>
      <c r="AX3808" s="0" t="s">
        <v>836</v>
      </c>
    </row>
    <row r="3809" customFormat="false" ht="15" hidden="false" customHeight="false" outlineLevel="0" collapsed="false">
      <c r="A3809" s="0" t="s">
        <v>19703</v>
      </c>
      <c r="B3809" s="0" t="s">
        <v>7898</v>
      </c>
      <c r="C3809" s="0" t="s">
        <v>19704</v>
      </c>
      <c r="E3809" s="1" t="s">
        <v>19704</v>
      </c>
      <c r="G3809" s="5" t="s">
        <v>19704</v>
      </c>
      <c r="H3809" s="5"/>
      <c r="I3809" s="5"/>
      <c r="J3809" s="5"/>
      <c r="K3809" s="5"/>
      <c r="L3809" s="5"/>
      <c r="M3809" s="5"/>
      <c r="N3809" s="5"/>
      <c r="O3809" s="0" t="s">
        <v>19704</v>
      </c>
      <c r="P3809" s="0" t="s">
        <v>19705</v>
      </c>
      <c r="Q3809" s="0" t="s">
        <v>51</v>
      </c>
      <c r="R3809" s="0" t="s">
        <v>52</v>
      </c>
      <c r="S3809" s="0" t="n">
        <v>30</v>
      </c>
      <c r="T3809" s="0" t="n">
        <v>2611</v>
      </c>
      <c r="U3809" s="0" t="n">
        <v>2611</v>
      </c>
      <c r="V3809" s="0" t="n">
        <v>2620</v>
      </c>
      <c r="X3809" s="0" t="n">
        <v>299</v>
      </c>
      <c r="Y3809" s="0" t="s">
        <v>53</v>
      </c>
      <c r="Z3809" s="0" t="n">
        <v>2611</v>
      </c>
      <c r="AA3809" s="0" t="s">
        <v>54</v>
      </c>
      <c r="AB3809" s="0" t="s">
        <v>54</v>
      </c>
      <c r="AC3809" s="0" t="n">
        <v>37.5</v>
      </c>
      <c r="AD3809" s="0" t="s">
        <v>16674</v>
      </c>
      <c r="AE3809" s="0" t="s">
        <v>19706</v>
      </c>
      <c r="AF3809" s="0" t="s">
        <v>56</v>
      </c>
      <c r="AG3809" s="0" t="s">
        <v>56</v>
      </c>
      <c r="AI3809" s="0" t="n">
        <v>37.5</v>
      </c>
      <c r="AJ3809" s="0" t="n">
        <v>2017</v>
      </c>
      <c r="AK3809" s="0" t="s">
        <v>56</v>
      </c>
      <c r="AL3809" s="0" t="s">
        <v>56</v>
      </c>
      <c r="AM3809" s="0" t="n">
        <v>69.828</v>
      </c>
      <c r="AN3809" s="0" t="n">
        <v>78.022</v>
      </c>
      <c r="AO3809" s="0" t="s">
        <v>674</v>
      </c>
      <c r="AP3809" s="0" t="s">
        <v>58</v>
      </c>
      <c r="AQ3809" s="0" t="s">
        <v>53</v>
      </c>
      <c r="AR3809" s="0" t="n">
        <v>128</v>
      </c>
      <c r="AS3809" s="0" t="n">
        <v>133</v>
      </c>
      <c r="AT3809" s="0" t="s">
        <v>19707</v>
      </c>
      <c r="AV3809" s="0" t="s">
        <v>836</v>
      </c>
      <c r="AW3809" s="0" t="s">
        <v>19708</v>
      </c>
    </row>
    <row r="3810" customFormat="false" ht="15" hidden="false" customHeight="false" outlineLevel="0" collapsed="false">
      <c r="A3810" s="0" t="s">
        <v>19709</v>
      </c>
      <c r="B3810" s="0" t="s">
        <v>7898</v>
      </c>
      <c r="C3810" s="0" t="s">
        <v>19710</v>
      </c>
      <c r="E3810" s="1" t="s">
        <v>19710</v>
      </c>
      <c r="G3810" s="5" t="s">
        <v>19710</v>
      </c>
      <c r="H3810" s="5"/>
      <c r="I3810" s="5"/>
      <c r="J3810" s="5"/>
      <c r="K3810" s="5"/>
      <c r="L3810" s="5"/>
      <c r="M3810" s="5"/>
      <c r="N3810" s="5"/>
      <c r="O3810" s="0" t="s">
        <v>19710</v>
      </c>
      <c r="P3810" s="0" t="s">
        <v>19711</v>
      </c>
      <c r="Q3810" s="0" t="s">
        <v>51</v>
      </c>
      <c r="R3810" s="0" t="s">
        <v>52</v>
      </c>
      <c r="S3810" s="0" t="n">
        <v>12.399</v>
      </c>
      <c r="T3810" s="0" t="n">
        <v>2611</v>
      </c>
      <c r="U3810" s="0" t="n">
        <v>2611</v>
      </c>
      <c r="V3810" s="0" t="n">
        <v>2630</v>
      </c>
      <c r="X3810" s="0" t="n">
        <v>86</v>
      </c>
      <c r="Y3810" s="0" t="s">
        <v>53</v>
      </c>
      <c r="Z3810" s="0" t="n">
        <v>2611</v>
      </c>
      <c r="AA3810" s="0" t="s">
        <v>54</v>
      </c>
      <c r="AB3810" s="0" t="s">
        <v>54</v>
      </c>
      <c r="AC3810" s="0" t="n">
        <v>31.4</v>
      </c>
      <c r="AD3810" s="0" t="s">
        <v>17087</v>
      </c>
      <c r="AG3810" s="6" t="n">
        <v>42614</v>
      </c>
      <c r="AH3810" s="0" t="n">
        <v>-248</v>
      </c>
      <c r="AI3810" s="0" t="n">
        <v>-276</v>
      </c>
      <c r="AJ3810" s="6" t="n">
        <v>42614</v>
      </c>
      <c r="AK3810" s="0" t="n">
        <v>31.4</v>
      </c>
      <c r="AL3810" s="6" t="n">
        <v>42614</v>
      </c>
      <c r="AM3810" s="0" t="n">
        <v>24.739</v>
      </c>
      <c r="AN3810" s="0" t="n">
        <v>27.54</v>
      </c>
      <c r="AO3810" s="0" t="n">
        <v>32.179</v>
      </c>
      <c r="AP3810" s="0" t="n">
        <v>35.955</v>
      </c>
      <c r="AQ3810" s="0" t="s">
        <v>674</v>
      </c>
      <c r="AR3810" s="0" t="s">
        <v>58</v>
      </c>
      <c r="AS3810" s="0" t="s">
        <v>53</v>
      </c>
      <c r="AT3810" s="0" t="n">
        <v>58</v>
      </c>
      <c r="AU3810" s="0" t="n">
        <v>59</v>
      </c>
      <c r="AV3810" s="0" t="s">
        <v>19712</v>
      </c>
      <c r="AX3810" s="0" t="s">
        <v>836</v>
      </c>
      <c r="AY3810" s="0" t="s">
        <v>19713</v>
      </c>
    </row>
    <row r="3811" customFormat="false" ht="15" hidden="false" customHeight="false" outlineLevel="0" collapsed="false">
      <c r="A3811" s="0" t="s">
        <v>19714</v>
      </c>
      <c r="B3811" s="0" t="s">
        <v>7898</v>
      </c>
      <c r="C3811" s="0" t="s">
        <v>19715</v>
      </c>
      <c r="E3811" s="1" t="s">
        <v>19715</v>
      </c>
      <c r="G3811" s="5" t="s">
        <v>19715</v>
      </c>
      <c r="H3811" s="5"/>
      <c r="I3811" s="5"/>
      <c r="J3811" s="5"/>
      <c r="K3811" s="5"/>
      <c r="L3811" s="5"/>
      <c r="M3811" s="5"/>
      <c r="N3811" s="5"/>
      <c r="O3811" s="0" t="s">
        <v>19715</v>
      </c>
      <c r="P3811" s="0" t="s">
        <v>19716</v>
      </c>
      <c r="Q3811" s="0" t="s">
        <v>51</v>
      </c>
      <c r="R3811" s="0" t="s">
        <v>52</v>
      </c>
      <c r="S3811" s="0" t="n">
        <v>3.418</v>
      </c>
      <c r="T3811" s="0" t="n">
        <v>5829</v>
      </c>
      <c r="U3811" s="0" t="n">
        <v>5829</v>
      </c>
      <c r="X3811" s="0" t="n">
        <v>189</v>
      </c>
      <c r="Y3811" s="0" t="s">
        <v>53</v>
      </c>
      <c r="Z3811" s="0" t="n">
        <v>5829</v>
      </c>
      <c r="AA3811" s="0" t="s">
        <v>54</v>
      </c>
      <c r="AB3811" s="0" t="s">
        <v>54</v>
      </c>
      <c r="AC3811" s="0" t="n">
        <v>9.6</v>
      </c>
      <c r="AD3811" s="0" t="s">
        <v>19717</v>
      </c>
      <c r="AG3811" s="6" t="n">
        <v>42735</v>
      </c>
      <c r="AH3811" s="0" t="n">
        <v>509</v>
      </c>
      <c r="AI3811" s="0" t="n">
        <v>536</v>
      </c>
      <c r="AJ3811" s="6" t="n">
        <v>42735</v>
      </c>
      <c r="AK3811" s="0" t="n">
        <v>9.6</v>
      </c>
      <c r="AL3811" s="6" t="n">
        <v>42735</v>
      </c>
      <c r="AM3811" s="0" t="n">
        <v>6.062</v>
      </c>
      <c r="AN3811" s="0" t="n">
        <v>6.39</v>
      </c>
      <c r="AO3811" s="0" t="n">
        <v>10.994</v>
      </c>
      <c r="AP3811" s="0" t="n">
        <v>12.284</v>
      </c>
      <c r="AQ3811" s="0" t="s">
        <v>674</v>
      </c>
      <c r="AR3811" s="0" t="s">
        <v>58</v>
      </c>
      <c r="AS3811" s="0" t="s">
        <v>53</v>
      </c>
      <c r="AT3811" s="0" t="n">
        <v>107</v>
      </c>
      <c r="AU3811" s="0" t="n">
        <v>113</v>
      </c>
      <c r="AX3811" s="0" t="s">
        <v>836</v>
      </c>
      <c r="AY3811" s="0" t="s">
        <v>19718</v>
      </c>
    </row>
    <row r="3812" customFormat="false" ht="15" hidden="false" customHeight="false" outlineLevel="0" collapsed="false">
      <c r="A3812" s="0" t="s">
        <v>19719</v>
      </c>
      <c r="B3812" s="0" t="s">
        <v>7898</v>
      </c>
      <c r="C3812" s="0" t="s">
        <v>19720</v>
      </c>
      <c r="E3812" s="1" t="s">
        <v>19720</v>
      </c>
      <c r="G3812" s="5" t="s">
        <v>19720</v>
      </c>
      <c r="H3812" s="5"/>
      <c r="I3812" s="5"/>
      <c r="J3812" s="5"/>
      <c r="K3812" s="5"/>
      <c r="L3812" s="5"/>
      <c r="M3812" s="5"/>
      <c r="N3812" s="5"/>
      <c r="Q3812" s="0" t="s">
        <v>51</v>
      </c>
      <c r="R3812" s="0" t="s">
        <v>52</v>
      </c>
      <c r="S3812" s="0" t="n">
        <v>6</v>
      </c>
      <c r="T3812" s="0" t="n">
        <v>2120</v>
      </c>
      <c r="U3812" s="0" t="n">
        <v>2120</v>
      </c>
      <c r="V3812" s="0" t="n">
        <v>7211</v>
      </c>
      <c r="X3812" s="0" t="n">
        <v>0</v>
      </c>
      <c r="Y3812" s="0" t="s">
        <v>53</v>
      </c>
      <c r="AD3812" s="0" t="s">
        <v>16112</v>
      </c>
      <c r="AG3812" s="6" t="n">
        <v>42735</v>
      </c>
      <c r="AH3812" s="0" t="n">
        <v>-28</v>
      </c>
      <c r="AI3812" s="0" t="n">
        <v>-30</v>
      </c>
      <c r="AJ3812" s="6" t="n">
        <v>42735</v>
      </c>
      <c r="AK3812" s="0" t="n">
        <v>18</v>
      </c>
      <c r="AL3812" s="6" t="n">
        <v>42735</v>
      </c>
      <c r="AM3812" s="0" t="n">
        <v>124</v>
      </c>
      <c r="AN3812" s="0" t="n">
        <v>130</v>
      </c>
      <c r="AO3812" s="0" t="n">
        <v>419</v>
      </c>
      <c r="AP3812" s="0" t="n">
        <v>468</v>
      </c>
      <c r="AQ3812" s="0" t="s">
        <v>674</v>
      </c>
      <c r="AR3812" s="0" t="s">
        <v>58</v>
      </c>
      <c r="AS3812" s="0" t="s">
        <v>53</v>
      </c>
      <c r="AT3812" s="0" t="n">
        <v>0</v>
      </c>
      <c r="AU3812" s="0" t="n">
        <v>0</v>
      </c>
      <c r="AV3812" s="0" t="s">
        <v>836</v>
      </c>
      <c r="AX3812" s="0" t="s">
        <v>836</v>
      </c>
    </row>
    <row r="3813" customFormat="false" ht="15" hidden="false" customHeight="false" outlineLevel="0" collapsed="false">
      <c r="A3813" s="0" t="s">
        <v>19721</v>
      </c>
      <c r="B3813" s="0" t="s">
        <v>7898</v>
      </c>
      <c r="C3813" s="0" t="s">
        <v>19722</v>
      </c>
      <c r="E3813" s="1" t="s">
        <v>19722</v>
      </c>
      <c r="G3813" s="5" t="s">
        <v>19722</v>
      </c>
      <c r="H3813" s="5"/>
      <c r="I3813" s="5"/>
      <c r="J3813" s="5"/>
      <c r="K3813" s="5"/>
      <c r="L3813" s="5"/>
      <c r="M3813" s="5"/>
      <c r="N3813" s="5"/>
      <c r="O3813" s="0" t="s">
        <v>19722</v>
      </c>
      <c r="P3813" s="0" t="s">
        <v>19723</v>
      </c>
      <c r="Q3813" s="0" t="s">
        <v>51</v>
      </c>
      <c r="R3813" s="0" t="s">
        <v>52</v>
      </c>
      <c r="S3813" s="0" t="n">
        <v>756</v>
      </c>
      <c r="T3813" s="0" t="n">
        <v>6209</v>
      </c>
      <c r="U3813" s="0" t="n">
        <v>6209</v>
      </c>
      <c r="V3813" s="0" t="n">
        <v>4531</v>
      </c>
      <c r="W3813" s="0" t="s">
        <v>19724</v>
      </c>
      <c r="X3813" s="0" t="n">
        <v>34</v>
      </c>
      <c r="Y3813" s="0" t="s">
        <v>53</v>
      </c>
      <c r="Z3813" s="0" t="n">
        <v>6209</v>
      </c>
      <c r="AA3813" s="0" t="s">
        <v>54</v>
      </c>
      <c r="AB3813" s="0" t="s">
        <v>54</v>
      </c>
      <c r="AC3813" s="0" t="n">
        <v>3.831</v>
      </c>
      <c r="AD3813" s="0" t="s">
        <v>18363</v>
      </c>
      <c r="AG3813" s="6" t="n">
        <v>42735</v>
      </c>
      <c r="AH3813" s="0" t="n">
        <v>104</v>
      </c>
      <c r="AI3813" s="0" t="n">
        <v>110</v>
      </c>
      <c r="AJ3813" s="6" t="n">
        <v>42735</v>
      </c>
      <c r="AK3813" s="0" t="n">
        <v>3.831</v>
      </c>
      <c r="AL3813" s="6" t="n">
        <v>42735</v>
      </c>
      <c r="AM3813" s="0" t="n">
        <v>1.288</v>
      </c>
      <c r="AN3813" s="0" t="n">
        <v>1.358</v>
      </c>
      <c r="AO3813" s="0" t="n">
        <v>5.816</v>
      </c>
      <c r="AP3813" s="0" t="n">
        <v>6.498</v>
      </c>
      <c r="AQ3813" s="0" t="s">
        <v>831</v>
      </c>
      <c r="AR3813" s="0" t="s">
        <v>58</v>
      </c>
      <c r="AS3813" s="0" t="s">
        <v>53</v>
      </c>
      <c r="AT3813" s="0" t="n">
        <v>27</v>
      </c>
      <c r="AU3813" s="0" t="n">
        <v>26</v>
      </c>
      <c r="AX3813" s="0" t="s">
        <v>836</v>
      </c>
    </row>
    <row r="3814" customFormat="false" ht="15" hidden="false" customHeight="false" outlineLevel="0" collapsed="false">
      <c r="A3814" s="0" t="s">
        <v>19725</v>
      </c>
      <c r="B3814" s="0" t="s">
        <v>7898</v>
      </c>
      <c r="C3814" s="0" t="s">
        <v>19726</v>
      </c>
      <c r="E3814" s="1" t="s">
        <v>19726</v>
      </c>
      <c r="G3814" s="5" t="s">
        <v>19726</v>
      </c>
      <c r="H3814" s="5" t="s">
        <v>19727</v>
      </c>
      <c r="I3814" s="5"/>
      <c r="J3814" s="5"/>
      <c r="K3814" s="5"/>
      <c r="L3814" s="5"/>
      <c r="M3814" s="5"/>
      <c r="N3814" s="5"/>
      <c r="O3814" s="0" t="s">
        <v>19726</v>
      </c>
      <c r="P3814" s="0" t="s">
        <v>19728</v>
      </c>
      <c r="Q3814" s="0" t="s">
        <v>51</v>
      </c>
      <c r="R3814" s="0" t="s">
        <v>52</v>
      </c>
      <c r="S3814" s="0" t="n">
        <v>1.222</v>
      </c>
      <c r="T3814" s="0" t="n">
        <v>2120</v>
      </c>
      <c r="U3814" s="0" t="n">
        <v>2120</v>
      </c>
      <c r="V3814" s="0" t="n">
        <v>3250</v>
      </c>
      <c r="W3814" s="0" t="s">
        <v>19729</v>
      </c>
      <c r="X3814" s="0" t="n">
        <v>128</v>
      </c>
      <c r="Y3814" s="0" t="s">
        <v>77</v>
      </c>
      <c r="Z3814" s="0" t="n">
        <v>2120</v>
      </c>
      <c r="AA3814" s="0" t="s">
        <v>54</v>
      </c>
      <c r="AB3814" s="0" t="s">
        <v>54</v>
      </c>
      <c r="AC3814" s="0" t="n">
        <v>6.041</v>
      </c>
      <c r="AD3814" s="0" t="s">
        <v>16481</v>
      </c>
      <c r="AG3814" s="6" t="n">
        <v>42735</v>
      </c>
      <c r="AH3814" s="0" t="n">
        <v>-24</v>
      </c>
      <c r="AI3814" s="0" t="n">
        <v>-25</v>
      </c>
      <c r="AJ3814" s="6" t="n">
        <v>42735</v>
      </c>
      <c r="AK3814" s="0" t="n">
        <v>6.041</v>
      </c>
      <c r="AL3814" s="6" t="n">
        <v>42735</v>
      </c>
      <c r="AM3814" s="0" t="n">
        <v>2.625</v>
      </c>
      <c r="AN3814" s="0" t="n">
        <v>2.767</v>
      </c>
      <c r="AO3814" s="0" t="n">
        <v>3.555</v>
      </c>
      <c r="AP3814" s="0" t="n">
        <v>3.972</v>
      </c>
      <c r="AQ3814" s="0" t="s">
        <v>674</v>
      </c>
      <c r="AR3814" s="0" t="s">
        <v>58</v>
      </c>
      <c r="AS3814" s="0" t="s">
        <v>77</v>
      </c>
      <c r="AT3814" s="0" t="n">
        <v>53</v>
      </c>
      <c r="AU3814" s="0" t="n">
        <v>63</v>
      </c>
      <c r="AX3814" s="0" t="s">
        <v>836</v>
      </c>
    </row>
    <row r="3815" customFormat="false" ht="15" hidden="false" customHeight="false" outlineLevel="0" collapsed="false">
      <c r="A3815" s="0" t="s">
        <v>19730</v>
      </c>
      <c r="B3815" s="0" t="s">
        <v>7898</v>
      </c>
      <c r="C3815" s="0" t="s">
        <v>19731</v>
      </c>
      <c r="E3815" s="1" t="s">
        <v>19731</v>
      </c>
      <c r="G3815" s="5" t="s">
        <v>19731</v>
      </c>
      <c r="H3815" s="5" t="s">
        <v>19732</v>
      </c>
      <c r="I3815" s="5"/>
      <c r="J3815" s="5"/>
      <c r="K3815" s="5"/>
      <c r="L3815" s="5"/>
      <c r="M3815" s="5"/>
      <c r="N3815" s="5"/>
      <c r="O3815" s="0" t="s">
        <v>19733</v>
      </c>
      <c r="P3815" s="0" t="s">
        <v>19734</v>
      </c>
      <c r="Q3815" s="0" t="s">
        <v>51</v>
      </c>
      <c r="R3815" s="0" t="s">
        <v>52</v>
      </c>
      <c r="S3815" s="0" t="n">
        <v>0</v>
      </c>
      <c r="T3815" s="0" t="n">
        <v>5829</v>
      </c>
      <c r="U3815" s="0" t="n">
        <v>5829</v>
      </c>
      <c r="X3815" s="0" t="n">
        <v>43</v>
      </c>
      <c r="Y3815" s="0" t="s">
        <v>67</v>
      </c>
      <c r="AA3815" s="0" t="s">
        <v>54</v>
      </c>
      <c r="AB3815" s="0" t="s">
        <v>54</v>
      </c>
      <c r="AD3815" s="0" t="s">
        <v>17345</v>
      </c>
      <c r="AE3815" s="0" t="s">
        <v>19735</v>
      </c>
      <c r="AF3815" s="0" t="s">
        <v>56</v>
      </c>
      <c r="AG3815" s="0" t="s">
        <v>56</v>
      </c>
      <c r="AI3815" s="0" t="n">
        <v>1</v>
      </c>
      <c r="AJ3815" s="0" t="n">
        <v>2016</v>
      </c>
      <c r="AK3815" s="0" t="s">
        <v>56</v>
      </c>
      <c r="AL3815" s="0" t="s">
        <v>56</v>
      </c>
      <c r="AM3815" s="0" t="n">
        <v>637</v>
      </c>
      <c r="AN3815" s="0" t="n">
        <v>878</v>
      </c>
      <c r="AO3815" s="0" t="s">
        <v>189</v>
      </c>
      <c r="AP3815" s="0" t="s">
        <v>189</v>
      </c>
      <c r="AQ3815" s="0" t="s">
        <v>67</v>
      </c>
      <c r="AR3815" s="0" t="n">
        <v>23</v>
      </c>
      <c r="AS3815" s="0" t="n">
        <v>21</v>
      </c>
      <c r="AV3815" s="0" t="s">
        <v>836</v>
      </c>
    </row>
    <row r="3816" customFormat="false" ht="15" hidden="false" customHeight="false" outlineLevel="0" collapsed="false">
      <c r="A3816" s="0" t="s">
        <v>19736</v>
      </c>
      <c r="B3816" s="0" t="s">
        <v>7898</v>
      </c>
      <c r="C3816" s="0" t="s">
        <v>19737</v>
      </c>
      <c r="E3816" s="1" t="s">
        <v>19737</v>
      </c>
      <c r="G3816" s="5" t="s">
        <v>19737</v>
      </c>
      <c r="H3816" s="5"/>
      <c r="I3816" s="5"/>
      <c r="J3816" s="5"/>
      <c r="K3816" s="5"/>
      <c r="L3816" s="5"/>
      <c r="M3816" s="5"/>
      <c r="N3816" s="5"/>
      <c r="O3816" s="0" t="s">
        <v>19737</v>
      </c>
      <c r="P3816" s="0" t="s">
        <v>19738</v>
      </c>
      <c r="Q3816" s="0" t="s">
        <v>51</v>
      </c>
      <c r="R3816" s="0" t="s">
        <v>52</v>
      </c>
      <c r="S3816" s="0" t="n">
        <v>15.887</v>
      </c>
      <c r="T3816" s="0" t="n">
        <v>910</v>
      </c>
      <c r="U3816" s="0" t="n">
        <v>910</v>
      </c>
      <c r="V3816" s="0" t="n">
        <v>910</v>
      </c>
      <c r="W3816" s="0" t="s">
        <v>19739</v>
      </c>
      <c r="X3816" s="0" t="n">
        <v>689</v>
      </c>
      <c r="Y3816" s="0" t="s">
        <v>53</v>
      </c>
      <c r="Z3816" s="0" t="n">
        <v>910</v>
      </c>
      <c r="AA3816" s="0" t="s">
        <v>54</v>
      </c>
      <c r="AB3816" s="0" t="s">
        <v>54</v>
      </c>
      <c r="AC3816" s="0" t="n">
        <v>50</v>
      </c>
      <c r="AD3816" s="0" t="s">
        <v>15558</v>
      </c>
      <c r="AG3816" s="6" t="n">
        <v>42735</v>
      </c>
      <c r="AH3816" s="0" t="n">
        <v>-5.467</v>
      </c>
      <c r="AI3816" s="0" t="n">
        <v>-5.763</v>
      </c>
      <c r="AJ3816" s="6" t="n">
        <v>42735</v>
      </c>
      <c r="AK3816" s="0" t="n">
        <v>50</v>
      </c>
      <c r="AL3816" s="6" t="n">
        <v>42735</v>
      </c>
      <c r="AM3816" s="0" t="n">
        <v>25.614</v>
      </c>
      <c r="AN3816" s="0" t="n">
        <v>27</v>
      </c>
      <c r="AO3816" s="0" t="n">
        <v>32.389</v>
      </c>
      <c r="AP3816" s="0" t="n">
        <v>36.19</v>
      </c>
      <c r="AQ3816" s="0" t="s">
        <v>831</v>
      </c>
      <c r="AR3816" s="0" t="s">
        <v>58</v>
      </c>
      <c r="AS3816" s="0" t="s">
        <v>53</v>
      </c>
      <c r="AT3816" s="0" t="n">
        <v>227</v>
      </c>
      <c r="AU3816" s="0" t="n">
        <v>231</v>
      </c>
      <c r="AX3816" s="0" t="s">
        <v>836</v>
      </c>
    </row>
    <row r="3817" customFormat="false" ht="15" hidden="false" customHeight="false" outlineLevel="0" collapsed="false">
      <c r="A3817" s="0" t="s">
        <v>19740</v>
      </c>
      <c r="B3817" s="0" t="s">
        <v>7898</v>
      </c>
      <c r="C3817" s="0" t="s">
        <v>19741</v>
      </c>
      <c r="E3817" s="1" t="s">
        <v>19741</v>
      </c>
      <c r="G3817" s="5" t="s">
        <v>19741</v>
      </c>
      <c r="H3817" s="5"/>
      <c r="I3817" s="5"/>
      <c r="J3817" s="5"/>
      <c r="K3817" s="5"/>
      <c r="L3817" s="5"/>
      <c r="M3817" s="5"/>
      <c r="N3817" s="5"/>
      <c r="O3817" s="0" t="s">
        <v>19741</v>
      </c>
      <c r="P3817" s="0" t="s">
        <v>19742</v>
      </c>
      <c r="Q3817" s="0" t="s">
        <v>51</v>
      </c>
      <c r="R3817" s="0" t="s">
        <v>52</v>
      </c>
      <c r="S3817" s="0" t="n">
        <v>568</v>
      </c>
      <c r="T3817" s="0" t="n">
        <v>5829</v>
      </c>
      <c r="U3817" s="0" t="n">
        <v>5829</v>
      </c>
      <c r="X3817" s="0" t="n">
        <v>82</v>
      </c>
      <c r="Y3817" s="0" t="s">
        <v>77</v>
      </c>
      <c r="Z3817" s="0" t="n">
        <v>5829</v>
      </c>
      <c r="AA3817" s="0" t="s">
        <v>54</v>
      </c>
      <c r="AB3817" s="0" t="s">
        <v>54</v>
      </c>
      <c r="AC3817" s="0" t="n">
        <v>4.4</v>
      </c>
      <c r="AD3817" s="0" t="s">
        <v>17171</v>
      </c>
      <c r="AG3817" s="6" t="n">
        <v>42735</v>
      </c>
      <c r="AH3817" s="0" t="n">
        <v>16</v>
      </c>
      <c r="AI3817" s="0" t="n">
        <v>17</v>
      </c>
      <c r="AJ3817" s="6" t="n">
        <v>42735</v>
      </c>
      <c r="AK3817" s="0" t="n">
        <v>4.4</v>
      </c>
      <c r="AL3817" s="6" t="n">
        <v>42735</v>
      </c>
      <c r="AM3817" s="0" t="n">
        <v>748</v>
      </c>
      <c r="AN3817" s="0" t="n">
        <v>788</v>
      </c>
      <c r="AO3817" s="0" t="n">
        <v>2.731</v>
      </c>
      <c r="AP3817" s="0" t="n">
        <v>3.051</v>
      </c>
      <c r="AQ3817" s="0" t="s">
        <v>674</v>
      </c>
      <c r="AR3817" s="0" t="s">
        <v>58</v>
      </c>
      <c r="AS3817" s="0" t="s">
        <v>77</v>
      </c>
      <c r="AT3817" s="0" t="n">
        <v>65</v>
      </c>
      <c r="AU3817" s="0" t="n">
        <v>64</v>
      </c>
      <c r="AX3817" s="0" t="s">
        <v>836</v>
      </c>
    </row>
    <row r="3818" customFormat="false" ht="15" hidden="false" customHeight="false" outlineLevel="0" collapsed="false">
      <c r="A3818" s="0" t="s">
        <v>19743</v>
      </c>
      <c r="B3818" s="0" t="s">
        <v>7898</v>
      </c>
      <c r="C3818" s="0" t="s">
        <v>19744</v>
      </c>
      <c r="E3818" s="1" t="s">
        <v>19744</v>
      </c>
      <c r="G3818" s="5" t="s">
        <v>19744</v>
      </c>
      <c r="H3818" s="5" t="s">
        <v>19745</v>
      </c>
      <c r="I3818" s="5" t="s">
        <v>19746</v>
      </c>
      <c r="J3818" s="5"/>
      <c r="K3818" s="5"/>
      <c r="L3818" s="5"/>
      <c r="M3818" s="5"/>
      <c r="N3818" s="5"/>
      <c r="O3818" s="0" t="s">
        <v>19744</v>
      </c>
      <c r="P3818" s="0" t="s">
        <v>19747</v>
      </c>
      <c r="Q3818" s="0" t="s">
        <v>51</v>
      </c>
      <c r="R3818" s="0" t="s">
        <v>52</v>
      </c>
      <c r="S3818" s="0" t="n">
        <v>4</v>
      </c>
      <c r="T3818" s="0" t="n">
        <v>2611</v>
      </c>
      <c r="U3818" s="0" t="n">
        <v>2611</v>
      </c>
      <c r="X3818" s="0" t="n">
        <v>3</v>
      </c>
      <c r="Y3818" s="0" t="s">
        <v>53</v>
      </c>
      <c r="Z3818" s="0" t="n">
        <v>2611</v>
      </c>
      <c r="AA3818" s="0" t="s">
        <v>54</v>
      </c>
      <c r="AB3818" s="0" t="s">
        <v>54</v>
      </c>
      <c r="AC3818" s="0" t="n">
        <v>93</v>
      </c>
      <c r="AD3818" s="0" t="s">
        <v>17345</v>
      </c>
      <c r="AG3818" s="6" t="n">
        <v>42735</v>
      </c>
      <c r="AH3818" s="0" t="n">
        <v>-28</v>
      </c>
      <c r="AI3818" s="0" t="n">
        <v>-29</v>
      </c>
      <c r="AJ3818" s="6" t="n">
        <v>42735</v>
      </c>
      <c r="AK3818" s="0" t="n">
        <v>93</v>
      </c>
      <c r="AL3818" s="6" t="n">
        <v>42735</v>
      </c>
      <c r="AM3818" s="0" t="n">
        <v>10</v>
      </c>
      <c r="AN3818" s="0" t="n">
        <v>10</v>
      </c>
      <c r="AO3818" s="0" t="n">
        <v>23</v>
      </c>
      <c r="AP3818" s="0" t="n">
        <v>25</v>
      </c>
      <c r="AQ3818" s="0" t="s">
        <v>674</v>
      </c>
      <c r="AR3818" s="0" t="s">
        <v>58</v>
      </c>
      <c r="AS3818" s="0" t="s">
        <v>53</v>
      </c>
      <c r="AT3818" s="0" t="n">
        <v>4</v>
      </c>
      <c r="AU3818" s="0" t="n">
        <v>3</v>
      </c>
      <c r="AV3818" s="0" t="s">
        <v>836</v>
      </c>
      <c r="AX3818" s="0" t="s">
        <v>836</v>
      </c>
    </row>
    <row r="3819" customFormat="false" ht="15" hidden="false" customHeight="false" outlineLevel="0" collapsed="false">
      <c r="A3819" s="0" t="s">
        <v>19748</v>
      </c>
      <c r="B3819" s="0" t="s">
        <v>7898</v>
      </c>
      <c r="C3819" s="0" t="s">
        <v>19749</v>
      </c>
      <c r="E3819" s="1" t="s">
        <v>19749</v>
      </c>
      <c r="G3819" s="5" t="s">
        <v>19749</v>
      </c>
      <c r="H3819" s="5"/>
      <c r="I3819" s="5"/>
      <c r="J3819" s="5"/>
      <c r="K3819" s="5"/>
      <c r="L3819" s="5"/>
      <c r="M3819" s="5"/>
      <c r="N3819" s="5"/>
      <c r="O3819" s="0" t="s">
        <v>19749</v>
      </c>
      <c r="P3819" s="0" t="s">
        <v>19750</v>
      </c>
      <c r="Q3819" s="0" t="s">
        <v>51</v>
      </c>
      <c r="R3819" s="0" t="s">
        <v>52</v>
      </c>
      <c r="S3819" s="0" t="n">
        <v>8.284</v>
      </c>
      <c r="T3819" s="0" t="n">
        <v>2592</v>
      </c>
      <c r="U3819" s="0" t="n">
        <v>2592</v>
      </c>
      <c r="V3819" s="0" t="n">
        <v>6420</v>
      </c>
      <c r="X3819" s="0" t="n">
        <v>466</v>
      </c>
      <c r="Y3819" s="0" t="s">
        <v>53</v>
      </c>
      <c r="Z3819" s="0" t="n">
        <v>2592</v>
      </c>
      <c r="AA3819" s="0" t="s">
        <v>54</v>
      </c>
      <c r="AB3819" s="0" t="s">
        <v>54</v>
      </c>
      <c r="AC3819" s="0" t="n">
        <v>24</v>
      </c>
      <c r="AD3819" s="0" t="s">
        <v>19751</v>
      </c>
      <c r="AG3819" s="6" t="n">
        <v>42735</v>
      </c>
      <c r="AH3819" s="0" t="n">
        <v>471</v>
      </c>
      <c r="AI3819" s="0" t="n">
        <v>496</v>
      </c>
      <c r="AJ3819" s="6" t="n">
        <v>42735</v>
      </c>
      <c r="AK3819" s="0" t="n">
        <v>24</v>
      </c>
      <c r="AL3819" s="6" t="n">
        <v>42735</v>
      </c>
      <c r="AM3819" s="0" t="n">
        <v>9.106</v>
      </c>
      <c r="AN3819" s="0" t="n">
        <v>9.599</v>
      </c>
      <c r="AO3819" s="0" t="n">
        <v>7.121</v>
      </c>
      <c r="AP3819" s="0" t="n">
        <v>7.957</v>
      </c>
      <c r="AQ3819" s="0" t="s">
        <v>831</v>
      </c>
      <c r="AR3819" s="0" t="s">
        <v>58</v>
      </c>
      <c r="AS3819" s="0" t="s">
        <v>53</v>
      </c>
      <c r="AT3819" s="0" t="n">
        <v>215</v>
      </c>
      <c r="AU3819" s="0" t="n">
        <v>221</v>
      </c>
      <c r="AV3819" s="0" t="s">
        <v>19752</v>
      </c>
      <c r="AX3819" s="0" t="s">
        <v>836</v>
      </c>
      <c r="AY3819" s="0" t="s">
        <v>19753</v>
      </c>
    </row>
    <row r="3820" customFormat="false" ht="15" hidden="false" customHeight="false" outlineLevel="0" collapsed="false">
      <c r="A3820" s="0" t="s">
        <v>19754</v>
      </c>
      <c r="B3820" s="0" t="s">
        <v>7898</v>
      </c>
      <c r="C3820" s="0" t="s">
        <v>19755</v>
      </c>
      <c r="E3820" s="1" t="s">
        <v>19755</v>
      </c>
      <c r="G3820" s="5" t="s">
        <v>19755</v>
      </c>
      <c r="H3820" s="5"/>
      <c r="I3820" s="5"/>
      <c r="J3820" s="5"/>
      <c r="K3820" s="5"/>
      <c r="L3820" s="5"/>
      <c r="M3820" s="5"/>
      <c r="N3820" s="5"/>
      <c r="O3820" s="0" t="s">
        <v>19755</v>
      </c>
      <c r="P3820" s="0" t="s">
        <v>19756</v>
      </c>
      <c r="Q3820" s="0" t="s">
        <v>51</v>
      </c>
      <c r="R3820" s="0" t="s">
        <v>52</v>
      </c>
      <c r="S3820" s="0" t="n">
        <v>2.322</v>
      </c>
      <c r="T3820" s="0" t="n">
        <v>2620</v>
      </c>
      <c r="U3820" s="0" t="n">
        <v>2620</v>
      </c>
      <c r="V3820" s="0" t="n">
        <v>5829</v>
      </c>
      <c r="X3820" s="0" t="n">
        <v>179</v>
      </c>
      <c r="Y3820" s="0" t="s">
        <v>53</v>
      </c>
      <c r="Z3820" s="0" t="n">
        <v>2620</v>
      </c>
      <c r="AA3820" s="0" t="s">
        <v>54</v>
      </c>
      <c r="AB3820" s="0" t="s">
        <v>54</v>
      </c>
      <c r="AC3820" s="0" t="n">
        <v>10.093</v>
      </c>
      <c r="AD3820" s="0" t="s">
        <v>19757</v>
      </c>
      <c r="AG3820" s="6" t="n">
        <v>42735</v>
      </c>
      <c r="AH3820" s="0" t="n">
        <v>119</v>
      </c>
      <c r="AI3820" s="0" t="n">
        <v>125</v>
      </c>
      <c r="AJ3820" s="6" t="n">
        <v>42735</v>
      </c>
      <c r="AK3820" s="0" t="n">
        <v>10.093</v>
      </c>
      <c r="AL3820" s="6" t="n">
        <v>42735</v>
      </c>
      <c r="AM3820" s="0" t="n">
        <v>2.289</v>
      </c>
      <c r="AN3820" s="0" t="n">
        <v>2.413</v>
      </c>
      <c r="AO3820" s="0" t="n">
        <v>3.437</v>
      </c>
      <c r="AP3820" s="0" t="n">
        <v>3.84</v>
      </c>
      <c r="AQ3820" s="0" t="s">
        <v>831</v>
      </c>
      <c r="AR3820" s="0" t="s">
        <v>58</v>
      </c>
      <c r="AS3820" s="0" t="s">
        <v>53</v>
      </c>
      <c r="AT3820" s="0" t="n">
        <v>100</v>
      </c>
      <c r="AU3820" s="0" t="n">
        <v>105</v>
      </c>
      <c r="AX3820" s="0" t="s">
        <v>836</v>
      </c>
      <c r="AY3820" s="0" t="s">
        <v>19758</v>
      </c>
    </row>
    <row r="3821" customFormat="false" ht="15" hidden="false" customHeight="false" outlineLevel="0" collapsed="false">
      <c r="A3821" s="0" t="s">
        <v>19759</v>
      </c>
      <c r="B3821" s="0" t="s">
        <v>7898</v>
      </c>
      <c r="C3821" s="0" t="s">
        <v>19760</v>
      </c>
      <c r="E3821" s="1" t="s">
        <v>19760</v>
      </c>
      <c r="G3821" s="5" t="s">
        <v>19760</v>
      </c>
      <c r="H3821" s="5" t="s">
        <v>19761</v>
      </c>
      <c r="I3821" s="5"/>
      <c r="J3821" s="5"/>
      <c r="K3821" s="5"/>
      <c r="L3821" s="5"/>
      <c r="M3821" s="5"/>
      <c r="N3821" s="5" t="s">
        <v>16685</v>
      </c>
      <c r="O3821" s="0" t="s">
        <v>19760</v>
      </c>
      <c r="P3821" s="0" t="s">
        <v>19762</v>
      </c>
      <c r="Q3821" s="0" t="s">
        <v>51</v>
      </c>
      <c r="R3821" s="0" t="s">
        <v>52</v>
      </c>
      <c r="S3821" s="0" t="n">
        <v>175</v>
      </c>
      <c r="T3821" s="0" t="n">
        <v>6201</v>
      </c>
      <c r="U3821" s="0" t="n">
        <v>6201</v>
      </c>
      <c r="V3821" s="0" t="n">
        <v>1812</v>
      </c>
      <c r="X3821" s="0" t="n">
        <v>20</v>
      </c>
      <c r="Y3821" s="0" t="s">
        <v>53</v>
      </c>
      <c r="Z3821" s="0" t="n">
        <v>6201</v>
      </c>
      <c r="AA3821" s="0" t="s">
        <v>54</v>
      </c>
      <c r="AB3821" s="0" t="s">
        <v>54</v>
      </c>
      <c r="AC3821" s="0" t="n">
        <v>1.5</v>
      </c>
      <c r="AD3821" s="0" t="s">
        <v>15558</v>
      </c>
      <c r="AE3821" s="0" t="s">
        <v>19763</v>
      </c>
      <c r="AF3821" s="0" t="s">
        <v>56</v>
      </c>
      <c r="AG3821" s="0" t="s">
        <v>56</v>
      </c>
      <c r="AI3821" s="0" t="n">
        <v>1.5</v>
      </c>
      <c r="AJ3821" s="0" t="n">
        <v>2017</v>
      </c>
      <c r="AK3821" s="0" t="s">
        <v>56</v>
      </c>
      <c r="AL3821" s="0" t="s">
        <v>56</v>
      </c>
      <c r="AM3821" s="0" t="n">
        <v>749</v>
      </c>
      <c r="AN3821" s="0" t="n">
        <v>836</v>
      </c>
      <c r="AO3821" s="0" t="s">
        <v>831</v>
      </c>
      <c r="AP3821" s="0" t="s">
        <v>58</v>
      </c>
      <c r="AQ3821" s="0" t="s">
        <v>53</v>
      </c>
      <c r="AR3821" s="0" t="n">
        <v>14</v>
      </c>
      <c r="AS3821" s="0" t="n">
        <v>13</v>
      </c>
      <c r="AV3821" s="0" t="s">
        <v>836</v>
      </c>
    </row>
    <row r="3822" customFormat="false" ht="15" hidden="false" customHeight="false" outlineLevel="0" collapsed="false">
      <c r="A3822" s="0" t="s">
        <v>19764</v>
      </c>
      <c r="B3822" s="0" t="s">
        <v>7898</v>
      </c>
      <c r="C3822" s="0" t="s">
        <v>19765</v>
      </c>
      <c r="E3822" s="1" t="s">
        <v>19765</v>
      </c>
      <c r="G3822" s="5" t="s">
        <v>19765</v>
      </c>
      <c r="H3822" s="5"/>
      <c r="I3822" s="5"/>
      <c r="J3822" s="5"/>
      <c r="K3822" s="5"/>
      <c r="L3822" s="5"/>
      <c r="M3822" s="5"/>
      <c r="N3822" s="5"/>
      <c r="O3822" s="0" t="s">
        <v>19765</v>
      </c>
      <c r="P3822" s="0" t="s">
        <v>19766</v>
      </c>
      <c r="Q3822" s="0" t="s">
        <v>51</v>
      </c>
      <c r="R3822" s="0" t="s">
        <v>52</v>
      </c>
      <c r="S3822" s="0" t="n">
        <v>9.841</v>
      </c>
      <c r="T3822" s="0" t="n">
        <v>2899</v>
      </c>
      <c r="U3822" s="0" t="n">
        <v>2899</v>
      </c>
      <c r="V3822" s="0" t="n">
        <v>910</v>
      </c>
      <c r="X3822" s="0" t="n">
        <v>908</v>
      </c>
      <c r="Y3822" s="0" t="s">
        <v>53</v>
      </c>
      <c r="Z3822" s="0" t="n">
        <v>2899</v>
      </c>
      <c r="AA3822" s="0" t="s">
        <v>54</v>
      </c>
      <c r="AB3822" s="0" t="s">
        <v>54</v>
      </c>
      <c r="AC3822" s="0" t="n">
        <v>33</v>
      </c>
      <c r="AD3822" s="0" t="s">
        <v>15558</v>
      </c>
      <c r="AG3822" s="6" t="n">
        <v>42735</v>
      </c>
      <c r="AH3822" s="0" t="n">
        <v>-2.597</v>
      </c>
      <c r="AI3822" s="0" t="n">
        <v>-2.738</v>
      </c>
      <c r="AJ3822" s="6" t="n">
        <v>42735</v>
      </c>
      <c r="AK3822" s="0" t="n">
        <v>33</v>
      </c>
      <c r="AL3822" s="6" t="n">
        <v>42735</v>
      </c>
      <c r="AM3822" s="0" t="n">
        <v>18.057</v>
      </c>
      <c r="AN3822" s="0" t="n">
        <v>19.034</v>
      </c>
      <c r="AO3822" s="0" t="n">
        <v>20.448</v>
      </c>
      <c r="AP3822" s="0" t="n">
        <v>22.847</v>
      </c>
      <c r="AQ3822" s="0" t="s">
        <v>831</v>
      </c>
      <c r="AR3822" s="0" t="s">
        <v>58</v>
      </c>
      <c r="AS3822" s="0" t="s">
        <v>53</v>
      </c>
      <c r="AT3822" s="0" t="n">
        <v>266</v>
      </c>
      <c r="AU3822" s="0" t="n">
        <v>265</v>
      </c>
      <c r="AX3822" s="0" t="s">
        <v>836</v>
      </c>
    </row>
    <row r="3823" customFormat="false" ht="15" hidden="false" customHeight="false" outlineLevel="0" collapsed="false">
      <c r="A3823" s="0" t="s">
        <v>19767</v>
      </c>
      <c r="B3823" s="0" t="s">
        <v>7898</v>
      </c>
      <c r="C3823" s="0" t="s">
        <v>19768</v>
      </c>
      <c r="E3823" s="1" t="s">
        <v>19768</v>
      </c>
      <c r="G3823" s="5" t="s">
        <v>19768</v>
      </c>
      <c r="H3823" s="5" t="s">
        <v>19769</v>
      </c>
      <c r="I3823" s="5" t="s">
        <v>19770</v>
      </c>
      <c r="J3823" s="5"/>
      <c r="K3823" s="5"/>
      <c r="L3823" s="5"/>
      <c r="M3823" s="5"/>
      <c r="N3823" s="5"/>
      <c r="O3823" s="0" t="s">
        <v>19768</v>
      </c>
      <c r="P3823" s="0" t="s">
        <v>19771</v>
      </c>
      <c r="Q3823" s="0" t="s">
        <v>51</v>
      </c>
      <c r="R3823" s="0" t="s">
        <v>52</v>
      </c>
      <c r="S3823" s="0" t="n">
        <v>0</v>
      </c>
      <c r="T3823" s="0" t="n">
        <v>2120</v>
      </c>
      <c r="U3823" s="0" t="n">
        <v>2120</v>
      </c>
      <c r="V3823" s="0" t="n">
        <v>7211</v>
      </c>
      <c r="W3823" s="0" t="s">
        <v>19772</v>
      </c>
      <c r="X3823" s="0" t="n">
        <v>1</v>
      </c>
      <c r="Y3823" s="0" t="s">
        <v>53</v>
      </c>
      <c r="Z3823" s="0" t="n">
        <v>2120</v>
      </c>
      <c r="AA3823" s="0" t="s">
        <v>54</v>
      </c>
      <c r="AB3823" s="0" t="s">
        <v>54</v>
      </c>
      <c r="AC3823" s="0" t="n">
        <v>24</v>
      </c>
      <c r="AD3823" s="0" t="s">
        <v>19115</v>
      </c>
      <c r="AG3823" s="6" t="n">
        <v>42735</v>
      </c>
      <c r="AH3823" s="0" t="n">
        <v>-16</v>
      </c>
      <c r="AI3823" s="0" t="n">
        <v>-17</v>
      </c>
      <c r="AJ3823" s="6" t="n">
        <v>42735</v>
      </c>
      <c r="AK3823" s="0" t="n">
        <v>24</v>
      </c>
      <c r="AL3823" s="6" t="n">
        <v>42735</v>
      </c>
      <c r="AM3823" s="0" t="n">
        <v>8</v>
      </c>
      <c r="AN3823" s="0" t="n">
        <v>9</v>
      </c>
      <c r="AO3823" s="0" t="n">
        <v>11</v>
      </c>
      <c r="AP3823" s="0" t="n">
        <v>12</v>
      </c>
      <c r="AQ3823" s="0" t="s">
        <v>674</v>
      </c>
      <c r="AR3823" s="0" t="s">
        <v>58</v>
      </c>
      <c r="AS3823" s="0" t="s">
        <v>53</v>
      </c>
      <c r="AT3823" s="0" t="n">
        <v>2</v>
      </c>
      <c r="AU3823" s="0" t="n">
        <v>1</v>
      </c>
      <c r="AV3823" s="0" t="s">
        <v>836</v>
      </c>
      <c r="AX3823" s="0" t="s">
        <v>836</v>
      </c>
    </row>
    <row r="3824" customFormat="false" ht="15" hidden="false" customHeight="false" outlineLevel="0" collapsed="false">
      <c r="A3824" s="0" t="s">
        <v>19773</v>
      </c>
      <c r="B3824" s="0" t="s">
        <v>7898</v>
      </c>
      <c r="C3824" s="0" t="s">
        <v>19774</v>
      </c>
      <c r="E3824" s="1" t="s">
        <v>19774</v>
      </c>
      <c r="G3824" s="5" t="s">
        <v>19774</v>
      </c>
      <c r="H3824" s="5"/>
      <c r="I3824" s="5"/>
      <c r="J3824" s="5"/>
      <c r="K3824" s="5"/>
      <c r="L3824" s="5"/>
      <c r="M3824" s="5"/>
      <c r="N3824" s="5"/>
      <c r="O3824" s="0" t="s">
        <v>19775</v>
      </c>
      <c r="P3824" s="0" t="s">
        <v>19776</v>
      </c>
      <c r="Q3824" s="0" t="s">
        <v>51</v>
      </c>
      <c r="R3824" s="0" t="s">
        <v>52</v>
      </c>
      <c r="S3824" s="0" t="n">
        <v>1.364</v>
      </c>
      <c r="T3824" s="0" t="n">
        <v>2013</v>
      </c>
      <c r="U3824" s="0" t="n">
        <v>2013</v>
      </c>
      <c r="V3824" s="0" t="n">
        <v>729</v>
      </c>
      <c r="X3824" s="0" t="n">
        <v>14</v>
      </c>
      <c r="Y3824" s="0" t="s">
        <v>67</v>
      </c>
      <c r="Z3824" s="0" t="s">
        <v>120</v>
      </c>
      <c r="AA3824" s="0" t="s">
        <v>120</v>
      </c>
      <c r="AB3824" s="0" t="s">
        <v>56</v>
      </c>
      <c r="AC3824" s="0" t="s">
        <v>120</v>
      </c>
      <c r="AD3824" s="0" t="s">
        <v>16674</v>
      </c>
      <c r="AG3824" s="6" t="n">
        <v>42735</v>
      </c>
      <c r="AH3824" s="0" t="n">
        <v>41</v>
      </c>
      <c r="AI3824" s="0" t="n">
        <v>43</v>
      </c>
      <c r="AJ3824" s="6" t="n">
        <v>42735</v>
      </c>
      <c r="AK3824" s="0" t="n">
        <v>2.26</v>
      </c>
      <c r="AL3824" s="6" t="n">
        <v>42735</v>
      </c>
      <c r="AM3824" s="0" t="n">
        <v>1.119</v>
      </c>
      <c r="AN3824" s="0" t="n">
        <v>1.18</v>
      </c>
      <c r="AO3824" s="0" t="n">
        <v>1.865</v>
      </c>
      <c r="AP3824" s="0" t="n">
        <v>2.084</v>
      </c>
      <c r="AQ3824" s="0" t="s">
        <v>831</v>
      </c>
      <c r="AR3824" s="0" t="s">
        <v>58</v>
      </c>
      <c r="AS3824" s="0" t="s">
        <v>67</v>
      </c>
      <c r="AT3824" s="0" t="n">
        <v>88</v>
      </c>
      <c r="AU3824" s="0" t="n">
        <v>5</v>
      </c>
      <c r="AV3824" s="0" t="s">
        <v>19777</v>
      </c>
      <c r="AX3824" s="0" t="s">
        <v>836</v>
      </c>
    </row>
    <row r="3825" customFormat="false" ht="15" hidden="false" customHeight="false" outlineLevel="0" collapsed="false">
      <c r="A3825" s="0" t="s">
        <v>19778</v>
      </c>
      <c r="B3825" s="0" t="s">
        <v>7898</v>
      </c>
      <c r="C3825" s="0" t="s">
        <v>19779</v>
      </c>
      <c r="E3825" s="1" t="s">
        <v>19779</v>
      </c>
      <c r="G3825" s="5" t="s">
        <v>19779</v>
      </c>
      <c r="H3825" s="5"/>
      <c r="I3825" s="5"/>
      <c r="J3825" s="5"/>
      <c r="K3825" s="5"/>
      <c r="L3825" s="5"/>
      <c r="M3825" s="5"/>
      <c r="N3825" s="5"/>
      <c r="O3825" s="0" t="s">
        <v>19780</v>
      </c>
      <c r="P3825" s="0" t="s">
        <v>19781</v>
      </c>
      <c r="Q3825" s="0" t="s">
        <v>51</v>
      </c>
      <c r="R3825" s="0" t="s">
        <v>52</v>
      </c>
      <c r="S3825" s="0" t="n">
        <v>3</v>
      </c>
      <c r="T3825" s="0" t="n">
        <v>2829</v>
      </c>
      <c r="U3825" s="0" t="n">
        <v>2829</v>
      </c>
      <c r="V3825" s="0" t="n">
        <v>2899</v>
      </c>
      <c r="X3825" s="0" t="n">
        <v>312</v>
      </c>
      <c r="Y3825" s="0" t="s">
        <v>67</v>
      </c>
      <c r="Z3825" s="0" t="n">
        <v>6619</v>
      </c>
      <c r="AA3825" s="0" t="s">
        <v>120</v>
      </c>
      <c r="AB3825" s="0" t="s">
        <v>56</v>
      </c>
      <c r="AC3825" s="0" t="n">
        <v>1.2</v>
      </c>
      <c r="AD3825" s="0" t="s">
        <v>19782</v>
      </c>
      <c r="AE3825" s="0" t="s">
        <v>19783</v>
      </c>
      <c r="AF3825" s="0" t="s">
        <v>56</v>
      </c>
      <c r="AG3825" s="0" t="s">
        <v>56</v>
      </c>
      <c r="AI3825" s="0" t="n">
        <v>7.5</v>
      </c>
      <c r="AJ3825" s="0" t="n">
        <v>2016</v>
      </c>
      <c r="AK3825" s="0" t="s">
        <v>56</v>
      </c>
      <c r="AL3825" s="0" t="s">
        <v>56</v>
      </c>
      <c r="AM3825" s="0" t="n">
        <v>2.817</v>
      </c>
      <c r="AN3825" s="0" t="n">
        <v>3.739</v>
      </c>
      <c r="AO3825" s="0" t="s">
        <v>189</v>
      </c>
      <c r="AP3825" s="0" t="s">
        <v>189</v>
      </c>
      <c r="AQ3825" s="0" t="s">
        <v>67</v>
      </c>
      <c r="AR3825" s="0" t="n">
        <v>1254</v>
      </c>
      <c r="AS3825" s="0" t="n">
        <v>96</v>
      </c>
      <c r="AV3825" s="0" t="s">
        <v>836</v>
      </c>
      <c r="AW3825" s="0" t="s">
        <v>438</v>
      </c>
    </row>
    <row r="3826" customFormat="false" ht="15" hidden="false" customHeight="false" outlineLevel="0" collapsed="false">
      <c r="A3826" s="0" t="s">
        <v>19784</v>
      </c>
      <c r="B3826" s="0" t="s">
        <v>7898</v>
      </c>
      <c r="C3826" s="0" t="s">
        <v>19785</v>
      </c>
      <c r="E3826" s="1" t="s">
        <v>19785</v>
      </c>
      <c r="G3826" s="5" t="s">
        <v>19785</v>
      </c>
      <c r="H3826" s="5" t="s">
        <v>19786</v>
      </c>
      <c r="I3826" s="5"/>
      <c r="J3826" s="5"/>
      <c r="K3826" s="5"/>
      <c r="L3826" s="5"/>
      <c r="M3826" s="5"/>
      <c r="N3826" s="5"/>
      <c r="O3826" s="0" t="s">
        <v>19787</v>
      </c>
      <c r="P3826" s="0" t="s">
        <v>19788</v>
      </c>
      <c r="Q3826" s="0" t="s">
        <v>51</v>
      </c>
      <c r="R3826" s="0" t="s">
        <v>52</v>
      </c>
      <c r="S3826" s="0" t="n">
        <v>83</v>
      </c>
      <c r="T3826" s="0" t="n">
        <v>2120</v>
      </c>
      <c r="U3826" s="0" t="n">
        <v>2120</v>
      </c>
      <c r="V3826" s="0" t="n">
        <v>7211</v>
      </c>
      <c r="W3826" s="0" t="s">
        <v>19789</v>
      </c>
      <c r="X3826" s="0" t="n">
        <v>9</v>
      </c>
      <c r="Y3826" s="0" t="s">
        <v>195</v>
      </c>
      <c r="Z3826" s="0" t="n">
        <v>6612</v>
      </c>
      <c r="AA3826" s="0" t="s">
        <v>120</v>
      </c>
      <c r="AB3826" s="0" t="s">
        <v>19790</v>
      </c>
      <c r="AC3826" s="0" t="n">
        <v>175</v>
      </c>
      <c r="AD3826" s="0" t="s">
        <v>19115</v>
      </c>
      <c r="AG3826" s="6" t="n">
        <v>42735</v>
      </c>
      <c r="AH3826" s="0" t="n">
        <v>-134</v>
      </c>
      <c r="AI3826" s="0" t="n">
        <v>-141</v>
      </c>
      <c r="AJ3826" s="6" t="n">
        <v>42735</v>
      </c>
      <c r="AK3826" s="0" t="n">
        <v>168</v>
      </c>
      <c r="AL3826" s="6" t="n">
        <v>42735</v>
      </c>
      <c r="AM3826" s="0" t="n">
        <v>451</v>
      </c>
      <c r="AN3826" s="0" t="n">
        <v>476</v>
      </c>
      <c r="AO3826" s="0" t="n">
        <v>1.66</v>
      </c>
      <c r="AP3826" s="0" t="n">
        <v>1.854</v>
      </c>
      <c r="AQ3826" s="0" t="s">
        <v>674</v>
      </c>
      <c r="AR3826" s="0" t="s">
        <v>58</v>
      </c>
      <c r="AS3826" s="0" t="s">
        <v>195</v>
      </c>
      <c r="AT3826" s="0" t="n">
        <v>14</v>
      </c>
      <c r="AU3826" s="0" t="n">
        <v>7</v>
      </c>
      <c r="AX3826" s="0" t="s">
        <v>836</v>
      </c>
    </row>
    <row r="3827" customFormat="false" ht="15" hidden="false" customHeight="false" outlineLevel="0" collapsed="false">
      <c r="A3827" s="0" t="s">
        <v>19791</v>
      </c>
      <c r="B3827" s="0" t="s">
        <v>7898</v>
      </c>
      <c r="C3827" s="0" t="s">
        <v>19792</v>
      </c>
      <c r="E3827" s="1" t="s">
        <v>19792</v>
      </c>
      <c r="G3827" s="5" t="s">
        <v>19792</v>
      </c>
      <c r="H3827" s="5"/>
      <c r="I3827" s="5"/>
      <c r="J3827" s="5"/>
      <c r="K3827" s="5"/>
      <c r="L3827" s="5"/>
      <c r="M3827" s="5"/>
      <c r="N3827" s="5"/>
      <c r="O3827" s="0" t="s">
        <v>19792</v>
      </c>
      <c r="P3827" s="0" t="s">
        <v>19793</v>
      </c>
      <c r="Q3827" s="0" t="s">
        <v>51</v>
      </c>
      <c r="R3827" s="0" t="s">
        <v>52</v>
      </c>
      <c r="S3827" s="0" t="n">
        <v>7.251</v>
      </c>
      <c r="T3827" s="0" t="n">
        <v>4614</v>
      </c>
      <c r="U3827" s="0" t="n">
        <v>4614</v>
      </c>
      <c r="V3827" s="0" t="n">
        <v>2899</v>
      </c>
      <c r="W3827" s="0" t="s">
        <v>19794</v>
      </c>
      <c r="X3827" s="0" t="n">
        <v>789</v>
      </c>
      <c r="Y3827" s="0" t="s">
        <v>53</v>
      </c>
      <c r="Z3827" s="0" t="n">
        <v>4614</v>
      </c>
      <c r="AA3827" s="0" t="s">
        <v>54</v>
      </c>
      <c r="AB3827" s="0" t="s">
        <v>54</v>
      </c>
      <c r="AC3827" s="0" t="n">
        <v>36.627</v>
      </c>
      <c r="AD3827" s="0" t="s">
        <v>15558</v>
      </c>
      <c r="AG3827" s="6" t="n">
        <v>42735</v>
      </c>
      <c r="AH3827" s="0" t="n">
        <v>-2.288</v>
      </c>
      <c r="AI3827" s="0" t="n">
        <v>-2.412</v>
      </c>
      <c r="AJ3827" s="6" t="n">
        <v>42735</v>
      </c>
      <c r="AK3827" s="0" t="n">
        <v>36.627</v>
      </c>
      <c r="AL3827" s="6" t="n">
        <v>42735</v>
      </c>
      <c r="AM3827" s="0" t="n">
        <v>20.055</v>
      </c>
      <c r="AN3827" s="0" t="n">
        <v>21.14</v>
      </c>
      <c r="AO3827" s="0" t="n">
        <v>10.813</v>
      </c>
      <c r="AP3827" s="0" t="n">
        <v>12.082</v>
      </c>
      <c r="AQ3827" s="0" t="s">
        <v>831</v>
      </c>
      <c r="AR3827" s="0" t="s">
        <v>58</v>
      </c>
      <c r="AS3827" s="0" t="s">
        <v>53</v>
      </c>
      <c r="AT3827" s="0" t="n">
        <v>833</v>
      </c>
      <c r="AU3827" s="0" t="n">
        <v>852</v>
      </c>
      <c r="AV3827" s="0" t="s">
        <v>1071</v>
      </c>
      <c r="AW3827" s="0" t="s">
        <v>19795</v>
      </c>
      <c r="AX3827" s="0" t="s">
        <v>836</v>
      </c>
      <c r="AY3827" s="0" t="s">
        <v>19796</v>
      </c>
    </row>
    <row r="3828" customFormat="false" ht="15" hidden="false" customHeight="false" outlineLevel="0" collapsed="false">
      <c r="A3828" s="0" t="s">
        <v>19797</v>
      </c>
      <c r="B3828" s="0" t="s">
        <v>7898</v>
      </c>
      <c r="C3828" s="0" t="s">
        <v>19798</v>
      </c>
      <c r="E3828" s="1" t="s">
        <v>19798</v>
      </c>
      <c r="G3828" s="5" t="s">
        <v>19798</v>
      </c>
      <c r="H3828" s="5"/>
      <c r="I3828" s="5"/>
      <c r="J3828" s="5"/>
      <c r="K3828" s="5"/>
      <c r="L3828" s="5"/>
      <c r="M3828" s="5"/>
      <c r="N3828" s="5"/>
      <c r="O3828" s="0" t="s">
        <v>19798</v>
      </c>
      <c r="P3828" s="0" t="s">
        <v>19799</v>
      </c>
      <c r="Q3828" s="0" t="s">
        <v>51</v>
      </c>
      <c r="R3828" s="0" t="s">
        <v>52</v>
      </c>
      <c r="S3828" s="0" t="n">
        <v>8.599</v>
      </c>
      <c r="T3828" s="0" t="n">
        <v>2932</v>
      </c>
      <c r="U3828" s="0" t="n">
        <v>2932</v>
      </c>
      <c r="W3828" s="0" t="s">
        <v>19800</v>
      </c>
      <c r="X3828" s="0" t="n">
        <v>391</v>
      </c>
      <c r="Y3828" s="0" t="s">
        <v>53</v>
      </c>
      <c r="Z3828" s="0" t="n">
        <v>2932</v>
      </c>
      <c r="AA3828" s="0" t="s">
        <v>54</v>
      </c>
      <c r="AB3828" s="0" t="s">
        <v>54</v>
      </c>
      <c r="AC3828" s="0" t="n">
        <v>31</v>
      </c>
      <c r="AD3828" s="0" t="s">
        <v>18648</v>
      </c>
      <c r="AG3828" s="6" t="n">
        <v>42735</v>
      </c>
      <c r="AH3828" s="0" t="n">
        <v>344</v>
      </c>
      <c r="AI3828" s="0" t="n">
        <v>363</v>
      </c>
      <c r="AJ3828" s="6" t="n">
        <v>42735</v>
      </c>
      <c r="AK3828" s="0" t="n">
        <v>31</v>
      </c>
      <c r="AL3828" s="6" t="n">
        <v>42735</v>
      </c>
      <c r="AM3828" s="0" t="n">
        <v>4.119</v>
      </c>
      <c r="AN3828" s="0" t="n">
        <v>4.342</v>
      </c>
      <c r="AO3828" s="0" t="n">
        <v>2.723</v>
      </c>
      <c r="AP3828" s="0" t="n">
        <v>3.043</v>
      </c>
      <c r="AQ3828" s="0" t="s">
        <v>831</v>
      </c>
      <c r="AR3828" s="0" t="s">
        <v>58</v>
      </c>
      <c r="AS3828" s="0" t="s">
        <v>53</v>
      </c>
      <c r="AT3828" s="0" t="n">
        <v>175</v>
      </c>
      <c r="AU3828" s="0" t="n">
        <v>182</v>
      </c>
      <c r="AV3828" s="0" t="s">
        <v>19801</v>
      </c>
      <c r="AX3828" s="0" t="s">
        <v>836</v>
      </c>
      <c r="AY3828" s="0" t="s">
        <v>19802</v>
      </c>
    </row>
    <row r="3829" customFormat="false" ht="15" hidden="false" customHeight="false" outlineLevel="0" collapsed="false">
      <c r="A3829" s="0" t="s">
        <v>19803</v>
      </c>
      <c r="B3829" s="0" t="s">
        <v>7898</v>
      </c>
      <c r="C3829" s="0" t="s">
        <v>19804</v>
      </c>
      <c r="E3829" s="1" t="s">
        <v>19804</v>
      </c>
      <c r="G3829" s="5" t="s">
        <v>19804</v>
      </c>
      <c r="H3829" s="5"/>
      <c r="I3829" s="5"/>
      <c r="J3829" s="5"/>
      <c r="K3829" s="5"/>
      <c r="L3829" s="5"/>
      <c r="M3829" s="5"/>
      <c r="N3829" s="5"/>
      <c r="O3829" s="0" t="s">
        <v>19804</v>
      </c>
      <c r="P3829" s="0" t="s">
        <v>19805</v>
      </c>
      <c r="Q3829" s="0" t="s">
        <v>51</v>
      </c>
      <c r="R3829" s="0" t="s">
        <v>52</v>
      </c>
      <c r="S3829" s="0" t="n">
        <v>5.854</v>
      </c>
      <c r="T3829" s="0" t="n">
        <v>5829</v>
      </c>
      <c r="U3829" s="0" t="n">
        <v>5829</v>
      </c>
      <c r="X3829" s="0" t="n">
        <v>172</v>
      </c>
      <c r="Y3829" s="0" t="s">
        <v>53</v>
      </c>
      <c r="Z3829" s="0" t="n">
        <v>5829</v>
      </c>
      <c r="AA3829" s="0" t="s">
        <v>54</v>
      </c>
      <c r="AB3829" s="0" t="s">
        <v>54</v>
      </c>
      <c r="AC3829" s="0" t="n">
        <v>15.706</v>
      </c>
      <c r="AD3829" s="0" t="s">
        <v>15876</v>
      </c>
      <c r="AG3829" s="6" t="n">
        <v>42706</v>
      </c>
      <c r="AH3829" s="0" t="n">
        <v>1.099</v>
      </c>
      <c r="AI3829" s="0" t="n">
        <v>1.169</v>
      </c>
      <c r="AJ3829" s="6" t="n">
        <v>42706</v>
      </c>
      <c r="AK3829" s="0" t="n">
        <v>15.706</v>
      </c>
      <c r="AL3829" s="6" t="n">
        <v>42706</v>
      </c>
      <c r="AM3829" s="0" t="n">
        <v>11.939</v>
      </c>
      <c r="AN3829" s="0" t="n">
        <v>12.697</v>
      </c>
      <c r="AO3829" s="0" t="n">
        <v>64.18</v>
      </c>
      <c r="AP3829" s="0" t="n">
        <v>71.711</v>
      </c>
      <c r="AQ3829" s="0" t="s">
        <v>674</v>
      </c>
      <c r="AR3829" s="0" t="s">
        <v>58</v>
      </c>
      <c r="AS3829" s="0" t="s">
        <v>53</v>
      </c>
      <c r="AT3829" s="0" t="n">
        <v>95</v>
      </c>
      <c r="AU3829" s="0" t="n">
        <v>98</v>
      </c>
      <c r="AX3829" s="0" t="s">
        <v>836</v>
      </c>
      <c r="AY3829" s="0" t="s">
        <v>19806</v>
      </c>
    </row>
    <row r="3830" customFormat="false" ht="15" hidden="false" customHeight="false" outlineLevel="0" collapsed="false">
      <c r="A3830" s="0" t="s">
        <v>19807</v>
      </c>
      <c r="B3830" s="0" t="s">
        <v>7898</v>
      </c>
      <c r="C3830" s="0" t="s">
        <v>19808</v>
      </c>
      <c r="E3830" s="1" t="s">
        <v>19808</v>
      </c>
      <c r="G3830" s="5" t="s">
        <v>19808</v>
      </c>
      <c r="H3830" s="5"/>
      <c r="I3830" s="5"/>
      <c r="J3830" s="5"/>
      <c r="K3830" s="5"/>
      <c r="L3830" s="5"/>
      <c r="M3830" s="5"/>
      <c r="N3830" s="5"/>
      <c r="O3830" s="0" t="s">
        <v>19808</v>
      </c>
      <c r="P3830" s="0" t="s">
        <v>19809</v>
      </c>
      <c r="Q3830" s="0" t="s">
        <v>51</v>
      </c>
      <c r="R3830" s="0" t="s">
        <v>52</v>
      </c>
      <c r="S3830" s="0" t="n">
        <v>298</v>
      </c>
      <c r="T3830" s="0" t="n">
        <v>6201</v>
      </c>
      <c r="U3830" s="0" t="n">
        <v>6201</v>
      </c>
      <c r="V3830" s="0" t="n">
        <v>6201</v>
      </c>
      <c r="W3830" s="0" t="s">
        <v>19810</v>
      </c>
      <c r="X3830" s="0" t="n">
        <v>78</v>
      </c>
      <c r="Y3830" s="0" t="s">
        <v>53</v>
      </c>
      <c r="Z3830" s="0" t="n">
        <v>6201</v>
      </c>
      <c r="AA3830" s="0" t="s">
        <v>54</v>
      </c>
      <c r="AB3830" s="0" t="s">
        <v>54</v>
      </c>
      <c r="AC3830" s="0" t="n">
        <v>2.988</v>
      </c>
      <c r="AD3830" s="0" t="s">
        <v>19811</v>
      </c>
      <c r="AG3830" s="6" t="n">
        <v>42735</v>
      </c>
      <c r="AH3830" s="0" t="n">
        <v>89</v>
      </c>
      <c r="AI3830" s="0" t="n">
        <v>94</v>
      </c>
      <c r="AJ3830" s="6" t="n">
        <v>42735</v>
      </c>
      <c r="AK3830" s="0" t="n">
        <v>2.988</v>
      </c>
      <c r="AL3830" s="6" t="n">
        <v>42735</v>
      </c>
      <c r="AM3830" s="0" t="n">
        <v>763</v>
      </c>
      <c r="AN3830" s="0" t="n">
        <v>804</v>
      </c>
      <c r="AO3830" s="0" t="n">
        <v>1.562</v>
      </c>
      <c r="AP3830" s="0" t="n">
        <v>1.745</v>
      </c>
      <c r="AQ3830" s="0" t="s">
        <v>674</v>
      </c>
      <c r="AR3830" s="0" t="s">
        <v>58</v>
      </c>
      <c r="AS3830" s="0" t="s">
        <v>53</v>
      </c>
      <c r="AT3830" s="0" t="n">
        <v>51</v>
      </c>
      <c r="AU3830" s="0" t="n">
        <v>50</v>
      </c>
      <c r="AX3830" s="0" t="s">
        <v>836</v>
      </c>
    </row>
    <row r="3831" customFormat="false" ht="15" hidden="false" customHeight="false" outlineLevel="0" collapsed="false">
      <c r="A3831" s="0" t="s">
        <v>19812</v>
      </c>
      <c r="B3831" s="0" t="s">
        <v>7898</v>
      </c>
      <c r="C3831" s="0" t="s">
        <v>19813</v>
      </c>
      <c r="E3831" s="1" t="s">
        <v>19813</v>
      </c>
      <c r="G3831" s="5" t="s">
        <v>19813</v>
      </c>
      <c r="H3831" s="5"/>
      <c r="I3831" s="5"/>
      <c r="J3831" s="5"/>
      <c r="K3831" s="5"/>
      <c r="L3831" s="5"/>
      <c r="M3831" s="5"/>
      <c r="N3831" s="5"/>
      <c r="O3831" s="0" t="s">
        <v>19813</v>
      </c>
      <c r="P3831" s="0" t="s">
        <v>19814</v>
      </c>
      <c r="Q3831" s="0" t="s">
        <v>51</v>
      </c>
      <c r="R3831" s="0" t="s">
        <v>52</v>
      </c>
      <c r="S3831" s="0" t="n">
        <v>1.539</v>
      </c>
      <c r="T3831" s="0" t="n">
        <v>2611</v>
      </c>
      <c r="U3831" s="0" t="n">
        <v>2611</v>
      </c>
      <c r="V3831" s="0" t="n">
        <v>2640</v>
      </c>
      <c r="X3831" s="0" t="n">
        <v>28</v>
      </c>
      <c r="Y3831" s="0" t="s">
        <v>53</v>
      </c>
      <c r="Z3831" s="0" t="n">
        <v>2611</v>
      </c>
      <c r="AA3831" s="0" t="s">
        <v>54</v>
      </c>
      <c r="AB3831" s="0" t="s">
        <v>54</v>
      </c>
      <c r="AC3831" s="0" t="n">
        <v>1.444</v>
      </c>
      <c r="AD3831" s="0" t="s">
        <v>16629</v>
      </c>
      <c r="AG3831" s="6" t="n">
        <v>42819</v>
      </c>
      <c r="AH3831" s="0" t="n">
        <v>244</v>
      </c>
      <c r="AI3831" s="0" t="n">
        <v>261</v>
      </c>
      <c r="AJ3831" s="6" t="n">
        <v>42819</v>
      </c>
      <c r="AK3831" s="0" t="n">
        <v>1.444</v>
      </c>
      <c r="AL3831" s="6" t="n">
        <v>42819</v>
      </c>
      <c r="AM3831" s="0" t="n">
        <v>1.322</v>
      </c>
      <c r="AN3831" s="0" t="n">
        <v>1.413</v>
      </c>
      <c r="AO3831" s="0" t="n">
        <v>3.71</v>
      </c>
      <c r="AP3831" s="0" t="n">
        <v>4.146</v>
      </c>
      <c r="AQ3831" s="0" t="s">
        <v>674</v>
      </c>
      <c r="AR3831" s="0" t="s">
        <v>58</v>
      </c>
      <c r="AS3831" s="0" t="s">
        <v>53</v>
      </c>
      <c r="AT3831" s="0" t="n">
        <v>27</v>
      </c>
      <c r="AU3831" s="0" t="n">
        <v>26</v>
      </c>
      <c r="AV3831" s="0" t="s">
        <v>836</v>
      </c>
      <c r="AX3831" s="0" t="s">
        <v>836</v>
      </c>
      <c r="AY3831" s="0" t="s">
        <v>19815</v>
      </c>
    </row>
    <row r="3832" customFormat="false" ht="15" hidden="false" customHeight="false" outlineLevel="0" collapsed="false">
      <c r="A3832" s="0" t="s">
        <v>19816</v>
      </c>
      <c r="B3832" s="0" t="s">
        <v>7898</v>
      </c>
      <c r="C3832" s="0" t="s">
        <v>19817</v>
      </c>
      <c r="E3832" s="1" t="s">
        <v>19817</v>
      </c>
      <c r="G3832" s="5" t="s">
        <v>19817</v>
      </c>
      <c r="H3832" s="5"/>
      <c r="I3832" s="5"/>
      <c r="J3832" s="5"/>
      <c r="K3832" s="5"/>
      <c r="L3832" s="5"/>
      <c r="M3832" s="5"/>
      <c r="N3832" s="5"/>
      <c r="O3832" s="0" t="s">
        <v>19817</v>
      </c>
      <c r="P3832" s="0" t="s">
        <v>19818</v>
      </c>
      <c r="Q3832" s="0" t="s">
        <v>51</v>
      </c>
      <c r="R3832" s="0" t="s">
        <v>52</v>
      </c>
      <c r="S3832" s="0" t="n">
        <v>4.694</v>
      </c>
      <c r="T3832" s="0" t="n">
        <v>5829</v>
      </c>
      <c r="U3832" s="0" t="n">
        <v>5829</v>
      </c>
      <c r="X3832" s="0" t="n">
        <v>137</v>
      </c>
      <c r="Y3832" s="0" t="s">
        <v>53</v>
      </c>
      <c r="Z3832" s="0" t="n">
        <v>5829</v>
      </c>
      <c r="AA3832" s="0" t="s">
        <v>54</v>
      </c>
      <c r="AB3832" s="0" t="s">
        <v>54</v>
      </c>
      <c r="AC3832" s="0" t="n">
        <v>7.9</v>
      </c>
      <c r="AD3832" s="0" t="s">
        <v>16966</v>
      </c>
      <c r="AG3832" s="6" t="n">
        <v>42582</v>
      </c>
      <c r="AH3832" s="0" t="n">
        <v>881</v>
      </c>
      <c r="AI3832" s="0" t="n">
        <v>979</v>
      </c>
      <c r="AJ3832" s="6" t="n">
        <v>42582</v>
      </c>
      <c r="AK3832" s="0" t="n">
        <v>7.9</v>
      </c>
      <c r="AL3832" s="6" t="n">
        <v>42582</v>
      </c>
      <c r="AM3832" s="0" t="n">
        <v>3.824</v>
      </c>
      <c r="AN3832" s="0" t="n">
        <v>4.25</v>
      </c>
      <c r="AO3832" s="0" t="n">
        <v>31.736</v>
      </c>
      <c r="AP3832" s="0" t="n">
        <v>35.46</v>
      </c>
      <c r="AQ3832" s="0" t="s">
        <v>674</v>
      </c>
      <c r="AR3832" s="0" t="s">
        <v>58</v>
      </c>
      <c r="AS3832" s="0" t="s">
        <v>53</v>
      </c>
      <c r="AT3832" s="0" t="n">
        <v>79</v>
      </c>
      <c r="AU3832" s="0" t="n">
        <v>85</v>
      </c>
      <c r="AX3832" s="0" t="s">
        <v>836</v>
      </c>
    </row>
    <row r="3833" customFormat="false" ht="15" hidden="false" customHeight="false" outlineLevel="0" collapsed="false">
      <c r="A3833" s="0" t="s">
        <v>19819</v>
      </c>
      <c r="B3833" s="0" t="s">
        <v>7898</v>
      </c>
      <c r="C3833" s="0" t="s">
        <v>19820</v>
      </c>
      <c r="E3833" s="1" t="s">
        <v>19820</v>
      </c>
      <c r="G3833" s="5" t="s">
        <v>19820</v>
      </c>
      <c r="H3833" s="5"/>
      <c r="I3833" s="5"/>
      <c r="J3833" s="5"/>
      <c r="K3833" s="5"/>
      <c r="L3833" s="5"/>
      <c r="M3833" s="5"/>
      <c r="N3833" s="5"/>
      <c r="O3833" s="0" t="s">
        <v>19820</v>
      </c>
      <c r="P3833" s="0" t="s">
        <v>19821</v>
      </c>
      <c r="Q3833" s="0" t="s">
        <v>51</v>
      </c>
      <c r="R3833" s="0" t="s">
        <v>52</v>
      </c>
      <c r="S3833" s="0" t="n">
        <v>49.247</v>
      </c>
      <c r="T3833" s="0" t="n">
        <v>2630</v>
      </c>
      <c r="U3833" s="0" t="n">
        <v>2630</v>
      </c>
      <c r="X3833" s="0" t="n">
        <v>999</v>
      </c>
      <c r="Y3833" s="0" t="s">
        <v>53</v>
      </c>
      <c r="Z3833" s="0" t="n">
        <v>2630</v>
      </c>
      <c r="AA3833" s="0" t="s">
        <v>54</v>
      </c>
      <c r="AB3833" s="0" t="s">
        <v>54</v>
      </c>
      <c r="AC3833" s="0" t="n">
        <v>73.7</v>
      </c>
      <c r="AD3833" s="0" t="s">
        <v>15876</v>
      </c>
      <c r="AG3833" s="6" t="n">
        <v>42581</v>
      </c>
      <c r="AH3833" s="0" t="n">
        <v>9.663</v>
      </c>
      <c r="AI3833" s="0" t="n">
        <v>10.739</v>
      </c>
      <c r="AJ3833" s="6" t="n">
        <v>42581</v>
      </c>
      <c r="AK3833" s="0" t="n">
        <v>73.7</v>
      </c>
      <c r="AL3833" s="6" t="n">
        <v>42581</v>
      </c>
      <c r="AM3833" s="0" t="n">
        <v>109.468</v>
      </c>
      <c r="AN3833" s="0" t="n">
        <v>121.652</v>
      </c>
      <c r="AO3833" s="0" t="n">
        <v>144.272</v>
      </c>
      <c r="AP3833" s="0" t="n">
        <v>161.202</v>
      </c>
      <c r="AQ3833" s="0" t="s">
        <v>674</v>
      </c>
      <c r="AR3833" s="0" t="s">
        <v>58</v>
      </c>
      <c r="AS3833" s="0" t="s">
        <v>53</v>
      </c>
      <c r="AT3833" s="0" t="n">
        <v>519</v>
      </c>
      <c r="AU3833" s="0" t="n">
        <v>554</v>
      </c>
      <c r="AV3833" s="0" t="s">
        <v>836</v>
      </c>
      <c r="AX3833" s="0" t="s">
        <v>836</v>
      </c>
      <c r="AY3833" s="0" t="s">
        <v>19822</v>
      </c>
    </row>
    <row r="3834" customFormat="false" ht="15" hidden="false" customHeight="false" outlineLevel="0" collapsed="false">
      <c r="A3834" s="0" t="s">
        <v>19823</v>
      </c>
      <c r="B3834" s="0" t="s">
        <v>7898</v>
      </c>
      <c r="C3834" s="0" t="s">
        <v>19824</v>
      </c>
      <c r="E3834" s="1" t="s">
        <v>19824</v>
      </c>
      <c r="G3834" s="5" t="s">
        <v>19824</v>
      </c>
      <c r="H3834" s="5"/>
      <c r="I3834" s="5"/>
      <c r="J3834" s="5"/>
      <c r="K3834" s="5"/>
      <c r="L3834" s="5"/>
      <c r="M3834" s="5"/>
      <c r="N3834" s="5"/>
      <c r="O3834" s="0" t="s">
        <v>19825</v>
      </c>
      <c r="P3834" s="0" t="s">
        <v>19826</v>
      </c>
      <c r="Q3834" s="0" t="s">
        <v>51</v>
      </c>
      <c r="R3834" s="0" t="s">
        <v>52</v>
      </c>
      <c r="S3834" s="0" t="n">
        <v>278</v>
      </c>
      <c r="T3834" s="0" t="n">
        <v>5829</v>
      </c>
      <c r="U3834" s="0" t="n">
        <v>5829</v>
      </c>
      <c r="X3834" s="0" t="n">
        <v>63</v>
      </c>
      <c r="Y3834" s="0" t="s">
        <v>67</v>
      </c>
      <c r="Z3834" s="0" t="s">
        <v>120</v>
      </c>
      <c r="AA3834" s="0" t="s">
        <v>120</v>
      </c>
      <c r="AB3834" s="0" t="s">
        <v>19827</v>
      </c>
      <c r="AC3834" s="0" t="s">
        <v>120</v>
      </c>
      <c r="AD3834" s="0" t="s">
        <v>16145</v>
      </c>
      <c r="AG3834" s="6" t="n">
        <v>42766</v>
      </c>
      <c r="AH3834" s="0" t="n">
        <v>-14</v>
      </c>
      <c r="AI3834" s="0" t="n">
        <v>-15</v>
      </c>
      <c r="AJ3834" s="6" t="n">
        <v>42766</v>
      </c>
      <c r="AK3834" s="0" t="n">
        <v>1.71</v>
      </c>
      <c r="AL3834" s="6" t="n">
        <v>42766</v>
      </c>
      <c r="AM3834" s="0" t="n">
        <v>261</v>
      </c>
      <c r="AN3834" s="0" t="n">
        <v>281</v>
      </c>
      <c r="AO3834" s="0" t="n">
        <v>72</v>
      </c>
      <c r="AP3834" s="0" t="n">
        <v>80</v>
      </c>
      <c r="AQ3834" s="0" t="s">
        <v>674</v>
      </c>
      <c r="AR3834" s="0" t="s">
        <v>58</v>
      </c>
      <c r="AS3834" s="0" t="s">
        <v>67</v>
      </c>
      <c r="AT3834" s="0" t="n">
        <v>42</v>
      </c>
      <c r="AU3834" s="0" t="n">
        <v>36</v>
      </c>
      <c r="AX3834" s="0" t="s">
        <v>836</v>
      </c>
      <c r="AY3834" s="0" t="s">
        <v>19828</v>
      </c>
    </row>
    <row r="3835" customFormat="false" ht="15" hidden="false" customHeight="false" outlineLevel="0" collapsed="false">
      <c r="A3835" s="0" t="s">
        <v>19829</v>
      </c>
      <c r="B3835" s="0" t="s">
        <v>7898</v>
      </c>
      <c r="C3835" s="0" t="s">
        <v>19830</v>
      </c>
      <c r="E3835" s="1" t="s">
        <v>19830</v>
      </c>
      <c r="G3835" s="5" t="s">
        <v>19830</v>
      </c>
      <c r="H3835" s="5"/>
      <c r="I3835" s="5"/>
      <c r="J3835" s="5"/>
      <c r="K3835" s="5"/>
      <c r="L3835" s="5"/>
      <c r="M3835" s="5"/>
      <c r="N3835" s="5"/>
      <c r="O3835" s="0" t="s">
        <v>19830</v>
      </c>
      <c r="P3835" s="0" t="s">
        <v>19831</v>
      </c>
      <c r="Q3835" s="0" t="s">
        <v>51</v>
      </c>
      <c r="R3835" s="0" t="s">
        <v>52</v>
      </c>
      <c r="S3835" s="0" t="n">
        <v>1.667</v>
      </c>
      <c r="T3835" s="0" t="n">
        <v>6201</v>
      </c>
      <c r="U3835" s="0" t="n">
        <v>6201</v>
      </c>
      <c r="V3835" s="0" t="n">
        <v>2620</v>
      </c>
      <c r="X3835" s="0" t="n">
        <v>12</v>
      </c>
      <c r="Y3835" s="0" t="s">
        <v>53</v>
      </c>
      <c r="Z3835" s="0" t="n">
        <v>6201</v>
      </c>
      <c r="AA3835" s="0" t="s">
        <v>54</v>
      </c>
      <c r="AB3835" s="0" t="s">
        <v>54</v>
      </c>
      <c r="AC3835" s="0" t="n">
        <v>1.763</v>
      </c>
      <c r="AD3835" s="0" t="s">
        <v>15876</v>
      </c>
      <c r="AG3835" s="6" t="n">
        <v>42546</v>
      </c>
      <c r="AH3835" s="0" t="n">
        <v>65</v>
      </c>
      <c r="AI3835" s="0" t="n">
        <v>72</v>
      </c>
      <c r="AJ3835" s="6" t="n">
        <v>42546</v>
      </c>
      <c r="AK3835" s="0" t="n">
        <v>1.763</v>
      </c>
      <c r="AL3835" s="6" t="n">
        <v>42546</v>
      </c>
      <c r="AM3835" s="0" t="n">
        <v>1.171</v>
      </c>
      <c r="AN3835" s="0" t="n">
        <v>1.3</v>
      </c>
      <c r="AO3835" s="0" t="n">
        <v>1.792</v>
      </c>
      <c r="AP3835" s="0" t="n">
        <v>2.002</v>
      </c>
      <c r="AQ3835" s="0" t="s">
        <v>674</v>
      </c>
      <c r="AR3835" s="0" t="s">
        <v>58</v>
      </c>
      <c r="AS3835" s="0" t="s">
        <v>53</v>
      </c>
      <c r="AT3835" s="0" t="n">
        <v>7</v>
      </c>
      <c r="AU3835" s="0" t="n">
        <v>7</v>
      </c>
      <c r="AX3835" s="0" t="s">
        <v>836</v>
      </c>
    </row>
    <row r="3836" customFormat="false" ht="15" hidden="false" customHeight="false" outlineLevel="0" collapsed="false">
      <c r="A3836" s="0" t="s">
        <v>19832</v>
      </c>
      <c r="B3836" s="0" t="s">
        <v>7898</v>
      </c>
      <c r="C3836" s="0" t="s">
        <v>19833</v>
      </c>
      <c r="E3836" s="1" t="s">
        <v>19833</v>
      </c>
      <c r="G3836" s="5" t="s">
        <v>19833</v>
      </c>
      <c r="H3836" s="5"/>
      <c r="I3836" s="5"/>
      <c r="J3836" s="5"/>
      <c r="K3836" s="5"/>
      <c r="L3836" s="5"/>
      <c r="M3836" s="5"/>
      <c r="N3836" s="5"/>
      <c r="O3836" s="0" t="s">
        <v>19833</v>
      </c>
      <c r="P3836" s="0" t="s">
        <v>19834</v>
      </c>
      <c r="Q3836" s="0" t="s">
        <v>51</v>
      </c>
      <c r="R3836" s="0" t="s">
        <v>52</v>
      </c>
      <c r="S3836" s="0" t="n">
        <v>322</v>
      </c>
      <c r="T3836" s="0" t="n">
        <v>2611</v>
      </c>
      <c r="U3836" s="0" t="n">
        <v>2611</v>
      </c>
      <c r="W3836" s="0" t="s">
        <v>19835</v>
      </c>
      <c r="X3836" s="0" t="n">
        <v>67</v>
      </c>
      <c r="Y3836" s="0" t="s">
        <v>53</v>
      </c>
      <c r="Z3836" s="0" t="n">
        <v>2611</v>
      </c>
      <c r="AA3836" s="0" t="s">
        <v>54</v>
      </c>
      <c r="AB3836" s="0" t="s">
        <v>54</v>
      </c>
      <c r="AD3836" s="0" t="s">
        <v>15656</v>
      </c>
      <c r="AG3836" s="6" t="n">
        <v>42825</v>
      </c>
      <c r="AH3836" s="0" t="n">
        <v>20</v>
      </c>
      <c r="AI3836" s="0" t="n">
        <v>21</v>
      </c>
      <c r="AJ3836" s="6" t="n">
        <v>42825</v>
      </c>
      <c r="AK3836" s="0" t="n">
        <v>992</v>
      </c>
      <c r="AL3836" s="6" t="n">
        <v>42460</v>
      </c>
      <c r="AM3836" s="0" t="n">
        <v>406</v>
      </c>
      <c r="AN3836" s="0" t="n">
        <v>434</v>
      </c>
      <c r="AO3836" s="0" t="n">
        <v>477</v>
      </c>
      <c r="AP3836" s="0" t="n">
        <v>533</v>
      </c>
      <c r="AQ3836" s="0" t="s">
        <v>674</v>
      </c>
      <c r="AR3836" s="0" t="s">
        <v>58</v>
      </c>
      <c r="AS3836" s="0" t="s">
        <v>53</v>
      </c>
      <c r="AT3836" s="0" t="n">
        <v>52</v>
      </c>
      <c r="AU3836" s="0" t="n">
        <v>53</v>
      </c>
      <c r="AV3836" s="0" t="s">
        <v>841</v>
      </c>
      <c r="AX3836" s="0" t="s">
        <v>836</v>
      </c>
      <c r="AY3836" s="0" t="s">
        <v>19836</v>
      </c>
    </row>
    <row r="3837" customFormat="false" ht="15" hidden="false" customHeight="false" outlineLevel="0" collapsed="false">
      <c r="A3837" s="0" t="s">
        <v>19837</v>
      </c>
      <c r="B3837" s="0" t="s">
        <v>7898</v>
      </c>
      <c r="C3837" s="0" t="s">
        <v>19838</v>
      </c>
      <c r="E3837" s="1" t="s">
        <v>19838</v>
      </c>
      <c r="G3837" s="5" t="s">
        <v>19838</v>
      </c>
      <c r="H3837" s="5"/>
      <c r="I3837" s="5"/>
      <c r="J3837" s="5"/>
      <c r="K3837" s="5"/>
      <c r="L3837" s="5"/>
      <c r="M3837" s="5"/>
      <c r="N3837" s="5"/>
      <c r="O3837" s="0" t="s">
        <v>19838</v>
      </c>
      <c r="P3837" s="0" t="s">
        <v>19839</v>
      </c>
      <c r="Q3837" s="0" t="s">
        <v>51</v>
      </c>
      <c r="R3837" s="0" t="s">
        <v>52</v>
      </c>
      <c r="S3837" s="0" t="n">
        <v>1.816</v>
      </c>
      <c r="T3837" s="0" t="n">
        <v>5829</v>
      </c>
      <c r="U3837" s="0" t="n">
        <v>5829</v>
      </c>
      <c r="V3837" s="0" t="n">
        <v>6201</v>
      </c>
      <c r="W3837" s="0" t="s">
        <v>19840</v>
      </c>
      <c r="X3837" s="0" t="n">
        <v>163</v>
      </c>
      <c r="Y3837" s="0" t="s">
        <v>53</v>
      </c>
      <c r="Z3837" s="0" t="n">
        <v>5829</v>
      </c>
      <c r="AA3837" s="0" t="s">
        <v>54</v>
      </c>
      <c r="AB3837" s="0" t="s">
        <v>54</v>
      </c>
      <c r="AC3837" s="0" t="n">
        <v>7.1</v>
      </c>
      <c r="AD3837" s="0" t="s">
        <v>15876</v>
      </c>
      <c r="AG3837" s="6" t="n">
        <v>42735</v>
      </c>
      <c r="AH3837" s="0" t="n">
        <v>193</v>
      </c>
      <c r="AI3837" s="0" t="n">
        <v>203</v>
      </c>
      <c r="AJ3837" s="6" t="n">
        <v>42735</v>
      </c>
      <c r="AK3837" s="0" t="n">
        <v>7.1</v>
      </c>
      <c r="AL3837" s="6" t="n">
        <v>42735</v>
      </c>
      <c r="AM3837" s="0" t="n">
        <v>1.989</v>
      </c>
      <c r="AN3837" s="0" t="n">
        <v>2.097</v>
      </c>
      <c r="AO3837" s="0" t="n">
        <v>8.583</v>
      </c>
      <c r="AP3837" s="0" t="n">
        <v>9.59</v>
      </c>
      <c r="AQ3837" s="0" t="s">
        <v>674</v>
      </c>
      <c r="AR3837" s="0" t="s">
        <v>58</v>
      </c>
      <c r="AS3837" s="0" t="s">
        <v>53</v>
      </c>
      <c r="AT3837" s="0" t="n">
        <v>72</v>
      </c>
      <c r="AU3837" s="0" t="n">
        <v>81</v>
      </c>
      <c r="AX3837" s="0" t="s">
        <v>836</v>
      </c>
      <c r="AY3837" s="0" t="s">
        <v>19841</v>
      </c>
    </row>
    <row r="3838" customFormat="false" ht="15" hidden="false" customHeight="false" outlineLevel="0" collapsed="false">
      <c r="A3838" s="0" t="s">
        <v>19842</v>
      </c>
      <c r="B3838" s="0" t="s">
        <v>7898</v>
      </c>
      <c r="C3838" s="0" t="s">
        <v>19843</v>
      </c>
      <c r="E3838" s="1" t="s">
        <v>19843</v>
      </c>
      <c r="G3838" s="5" t="s">
        <v>19843</v>
      </c>
      <c r="H3838" s="5"/>
      <c r="I3838" s="5"/>
      <c r="J3838" s="5"/>
      <c r="K3838" s="5"/>
      <c r="L3838" s="5"/>
      <c r="M3838" s="5"/>
      <c r="N3838" s="5"/>
      <c r="O3838" s="0" t="s">
        <v>19843</v>
      </c>
      <c r="P3838" s="0" t="s">
        <v>19844</v>
      </c>
      <c r="Q3838" s="0" t="s">
        <v>51</v>
      </c>
      <c r="R3838" s="0" t="s">
        <v>52</v>
      </c>
      <c r="S3838" s="0" t="n">
        <v>350</v>
      </c>
      <c r="T3838" s="0" t="n">
        <v>2660</v>
      </c>
      <c r="U3838" s="0" t="n">
        <v>2660</v>
      </c>
      <c r="V3838" s="0" t="n">
        <v>3250</v>
      </c>
      <c r="X3838" s="0" t="n">
        <v>62</v>
      </c>
      <c r="Y3838" s="0" t="s">
        <v>53</v>
      </c>
      <c r="Z3838" s="0" t="n">
        <v>2660</v>
      </c>
      <c r="AA3838" s="0" t="s">
        <v>54</v>
      </c>
      <c r="AB3838" s="0" t="s">
        <v>54</v>
      </c>
      <c r="AC3838" s="0" t="n">
        <v>1.5</v>
      </c>
      <c r="AD3838" s="0" t="s">
        <v>17461</v>
      </c>
      <c r="AE3838" s="0" t="s">
        <v>19845</v>
      </c>
      <c r="AF3838" s="0" t="s">
        <v>56</v>
      </c>
      <c r="AG3838" s="0" t="s">
        <v>56</v>
      </c>
      <c r="AI3838" s="0" t="n">
        <v>1.5</v>
      </c>
      <c r="AJ3838" s="0" t="n">
        <v>2017</v>
      </c>
      <c r="AK3838" s="0" t="s">
        <v>56</v>
      </c>
      <c r="AL3838" s="0" t="s">
        <v>56</v>
      </c>
      <c r="AM3838" s="0" t="n">
        <v>1.057</v>
      </c>
      <c r="AN3838" s="0" t="n">
        <v>1.181</v>
      </c>
      <c r="AO3838" s="0" t="s">
        <v>674</v>
      </c>
      <c r="AP3838" s="0" t="s">
        <v>58</v>
      </c>
      <c r="AQ3838" s="0" t="s">
        <v>53</v>
      </c>
      <c r="AR3838" s="0" t="n">
        <v>39</v>
      </c>
      <c r="AS3838" s="0" t="n">
        <v>38</v>
      </c>
      <c r="AT3838" s="0" t="s">
        <v>16967</v>
      </c>
      <c r="AU3838" s="0" t="s">
        <v>836</v>
      </c>
      <c r="AV3838" s="0" t="s">
        <v>836</v>
      </c>
    </row>
    <row r="3839" customFormat="false" ht="15" hidden="false" customHeight="false" outlineLevel="0" collapsed="false">
      <c r="A3839" s="0" t="s">
        <v>19846</v>
      </c>
      <c r="B3839" s="0" t="s">
        <v>7898</v>
      </c>
      <c r="C3839" s="0" t="s">
        <v>19847</v>
      </c>
      <c r="E3839" s="1" t="s">
        <v>19847</v>
      </c>
      <c r="G3839" s="5" t="s">
        <v>19847</v>
      </c>
      <c r="H3839" s="5"/>
      <c r="I3839" s="5"/>
      <c r="J3839" s="5"/>
      <c r="K3839" s="5"/>
      <c r="L3839" s="5"/>
      <c r="M3839" s="5"/>
      <c r="N3839" s="5"/>
      <c r="O3839" s="0" t="s">
        <v>19847</v>
      </c>
      <c r="P3839" s="0" t="s">
        <v>19848</v>
      </c>
      <c r="Q3839" s="0" t="s">
        <v>51</v>
      </c>
      <c r="R3839" s="0" t="s">
        <v>52</v>
      </c>
      <c r="S3839" s="0" t="n">
        <v>109</v>
      </c>
      <c r="T3839" s="0" t="n">
        <v>2120</v>
      </c>
      <c r="U3839" s="0" t="n">
        <v>2120</v>
      </c>
      <c r="V3839" s="0" t="n">
        <v>7211</v>
      </c>
      <c r="X3839" s="0" t="n">
        <v>22</v>
      </c>
      <c r="Y3839" s="0" t="s">
        <v>53</v>
      </c>
      <c r="Z3839" s="0" t="n">
        <v>2120</v>
      </c>
      <c r="AA3839" s="0" t="s">
        <v>54</v>
      </c>
      <c r="AB3839" s="0" t="s">
        <v>54</v>
      </c>
      <c r="AC3839" s="0" t="n">
        <v>22</v>
      </c>
      <c r="AD3839" s="0" t="s">
        <v>19621</v>
      </c>
      <c r="AG3839" s="6" t="n">
        <v>42735</v>
      </c>
      <c r="AH3839" s="0" t="n">
        <v>-2</v>
      </c>
      <c r="AI3839" s="0" t="n">
        <v>-2</v>
      </c>
      <c r="AJ3839" s="6" t="n">
        <v>42735</v>
      </c>
      <c r="AK3839" s="0" t="n">
        <v>22</v>
      </c>
      <c r="AL3839" s="6" t="n">
        <v>42735</v>
      </c>
      <c r="AM3839" s="0" t="n">
        <v>571</v>
      </c>
      <c r="AN3839" s="0" t="n">
        <v>602</v>
      </c>
      <c r="AO3839" s="0" t="n">
        <v>2.298</v>
      </c>
      <c r="AP3839" s="0" t="n">
        <v>2.568</v>
      </c>
      <c r="AQ3839" s="0" t="s">
        <v>674</v>
      </c>
      <c r="AR3839" s="0" t="s">
        <v>58</v>
      </c>
      <c r="AS3839" s="0" t="s">
        <v>53</v>
      </c>
      <c r="AT3839" s="0" t="n">
        <v>19</v>
      </c>
      <c r="AU3839" s="0" t="n">
        <v>19</v>
      </c>
      <c r="AV3839" s="0" t="s">
        <v>16967</v>
      </c>
      <c r="AX3839" s="0" t="s">
        <v>836</v>
      </c>
    </row>
    <row r="3840" customFormat="false" ht="15" hidden="false" customHeight="false" outlineLevel="0" collapsed="false">
      <c r="A3840" s="0" t="s">
        <v>19849</v>
      </c>
      <c r="B3840" s="0" t="s">
        <v>7898</v>
      </c>
      <c r="C3840" s="0" t="s">
        <v>19850</v>
      </c>
      <c r="E3840" s="1" t="s">
        <v>19850</v>
      </c>
      <c r="G3840" s="5" t="s">
        <v>19850</v>
      </c>
      <c r="H3840" s="5"/>
      <c r="I3840" s="5"/>
      <c r="J3840" s="5"/>
      <c r="K3840" s="5"/>
      <c r="L3840" s="5"/>
      <c r="M3840" s="5"/>
      <c r="N3840" s="5"/>
      <c r="O3840" s="0" t="s">
        <v>19850</v>
      </c>
      <c r="P3840" s="0" t="s">
        <v>19851</v>
      </c>
      <c r="Q3840" s="0" t="s">
        <v>51</v>
      </c>
      <c r="R3840" s="0" t="s">
        <v>52</v>
      </c>
      <c r="S3840" s="0" t="n">
        <v>4.019</v>
      </c>
      <c r="T3840" s="0" t="n">
        <v>5829</v>
      </c>
      <c r="U3840" s="0" t="n">
        <v>5829</v>
      </c>
      <c r="V3840" s="0" t="n">
        <v>6209</v>
      </c>
      <c r="X3840" s="0" t="n">
        <v>165</v>
      </c>
      <c r="Y3840" s="0" t="s">
        <v>53</v>
      </c>
      <c r="Z3840" s="0" t="n">
        <v>5829</v>
      </c>
      <c r="AA3840" s="0" t="s">
        <v>54</v>
      </c>
      <c r="AB3840" s="0" t="s">
        <v>54</v>
      </c>
      <c r="AC3840" s="0" t="n">
        <v>13</v>
      </c>
      <c r="AD3840" s="0" t="s">
        <v>19852</v>
      </c>
      <c r="AG3840" s="6" t="n">
        <v>42825</v>
      </c>
      <c r="AH3840" s="0" t="n">
        <v>-99</v>
      </c>
      <c r="AI3840" s="0" t="n">
        <v>-106</v>
      </c>
      <c r="AJ3840" s="6" t="n">
        <v>42825</v>
      </c>
      <c r="AK3840" s="0" t="n">
        <v>13</v>
      </c>
      <c r="AL3840" s="6" t="n">
        <v>42825</v>
      </c>
      <c r="AM3840" s="0" t="n">
        <v>16.999</v>
      </c>
      <c r="AN3840" s="0" t="n">
        <v>18.174</v>
      </c>
      <c r="AO3840" s="0" t="n">
        <v>15.71</v>
      </c>
      <c r="AP3840" s="0" t="n">
        <v>17.554</v>
      </c>
      <c r="AQ3840" s="0" t="s">
        <v>674</v>
      </c>
      <c r="AR3840" s="0" t="s">
        <v>58</v>
      </c>
      <c r="AS3840" s="0" t="s">
        <v>53</v>
      </c>
      <c r="AT3840" s="0" t="n">
        <v>72</v>
      </c>
      <c r="AU3840" s="0" t="n">
        <v>75</v>
      </c>
      <c r="AX3840" s="0" t="s">
        <v>836</v>
      </c>
    </row>
    <row r="3841" customFormat="false" ht="15" hidden="false" customHeight="false" outlineLevel="0" collapsed="false">
      <c r="A3841" s="0" t="s">
        <v>19853</v>
      </c>
      <c r="B3841" s="0" t="s">
        <v>7898</v>
      </c>
      <c r="C3841" s="0" t="s">
        <v>19854</v>
      </c>
      <c r="E3841" s="1" t="s">
        <v>19854</v>
      </c>
      <c r="G3841" s="5" t="s">
        <v>19854</v>
      </c>
      <c r="H3841" s="5"/>
      <c r="I3841" s="5"/>
      <c r="J3841" s="5"/>
      <c r="K3841" s="5"/>
      <c r="L3841" s="5"/>
      <c r="M3841" s="5"/>
      <c r="N3841" s="5"/>
      <c r="O3841" s="0" t="s">
        <v>19854</v>
      </c>
      <c r="P3841" s="0" t="s">
        <v>19855</v>
      </c>
      <c r="Q3841" s="0" t="s">
        <v>51</v>
      </c>
      <c r="R3841" s="0" t="s">
        <v>52</v>
      </c>
      <c r="S3841" s="0" t="n">
        <v>2.349</v>
      </c>
      <c r="T3841" s="0" t="n">
        <v>2611</v>
      </c>
      <c r="U3841" s="0" t="n">
        <v>2611</v>
      </c>
      <c r="V3841" s="0" t="n">
        <v>2680</v>
      </c>
      <c r="X3841" s="0" t="n">
        <v>82</v>
      </c>
      <c r="Y3841" s="0" t="s">
        <v>53</v>
      </c>
      <c r="Z3841" s="0" t="n">
        <v>2611</v>
      </c>
      <c r="AA3841" s="0" t="s">
        <v>54</v>
      </c>
      <c r="AB3841" s="0" t="s">
        <v>54</v>
      </c>
      <c r="AC3841" s="0" t="n">
        <v>3.831</v>
      </c>
      <c r="AD3841" s="0" t="s">
        <v>15876</v>
      </c>
      <c r="AG3841" s="6" t="n">
        <v>42826</v>
      </c>
      <c r="AH3841" s="0" t="n">
        <v>582</v>
      </c>
      <c r="AI3841" s="0" t="n">
        <v>623</v>
      </c>
      <c r="AJ3841" s="6" t="n">
        <v>42826</v>
      </c>
      <c r="AK3841" s="0" t="n">
        <v>3.831</v>
      </c>
      <c r="AL3841" s="6" t="n">
        <v>42826</v>
      </c>
      <c r="AM3841" s="0" t="n">
        <v>4.434</v>
      </c>
      <c r="AN3841" s="0" t="n">
        <v>4.741</v>
      </c>
      <c r="AO3841" s="0" t="n">
        <v>14.955</v>
      </c>
      <c r="AP3841" s="0" t="n">
        <v>16.71</v>
      </c>
      <c r="AQ3841" s="0" t="s">
        <v>674</v>
      </c>
      <c r="AR3841" s="0" t="s">
        <v>58</v>
      </c>
      <c r="AS3841" s="0" t="s">
        <v>53</v>
      </c>
      <c r="AT3841" s="0" t="n">
        <v>31</v>
      </c>
      <c r="AU3841" s="0" t="n">
        <v>35</v>
      </c>
      <c r="AV3841" s="0" t="s">
        <v>19856</v>
      </c>
      <c r="AX3841" s="0" t="s">
        <v>836</v>
      </c>
      <c r="AY3841" s="0" t="s">
        <v>19857</v>
      </c>
    </row>
    <row r="3842" customFormat="false" ht="15" hidden="false" customHeight="false" outlineLevel="0" collapsed="false">
      <c r="A3842" s="0" t="s">
        <v>19858</v>
      </c>
      <c r="B3842" s="0" t="s">
        <v>7898</v>
      </c>
      <c r="C3842" s="0" t="s">
        <v>19859</v>
      </c>
      <c r="E3842" s="1" t="s">
        <v>19859</v>
      </c>
      <c r="G3842" s="5" t="s">
        <v>19859</v>
      </c>
      <c r="H3842" s="5"/>
      <c r="I3842" s="5"/>
      <c r="J3842" s="5"/>
      <c r="K3842" s="5"/>
      <c r="L3842" s="5"/>
      <c r="M3842" s="5"/>
      <c r="N3842" s="5"/>
      <c r="O3842" s="0" t="s">
        <v>19860</v>
      </c>
      <c r="P3842" s="0" t="s">
        <v>19861</v>
      </c>
      <c r="Q3842" s="0" t="s">
        <v>51</v>
      </c>
      <c r="R3842" s="0" t="s">
        <v>52</v>
      </c>
      <c r="S3842" s="0" t="n">
        <v>329</v>
      </c>
      <c r="T3842" s="0" t="n">
        <v>2611</v>
      </c>
      <c r="U3842" s="0" t="n">
        <v>2611</v>
      </c>
      <c r="X3842" s="0" t="n">
        <v>15</v>
      </c>
      <c r="Y3842" s="0" t="s">
        <v>67</v>
      </c>
      <c r="AA3842" s="0" t="s">
        <v>1178</v>
      </c>
      <c r="AB3842" s="0" t="s">
        <v>56</v>
      </c>
      <c r="AD3842" s="0" t="s">
        <v>15656</v>
      </c>
      <c r="AG3842" s="6" t="n">
        <v>41912</v>
      </c>
      <c r="AH3842" s="0" t="n">
        <v>18</v>
      </c>
      <c r="AI3842" s="0" t="n">
        <v>23</v>
      </c>
      <c r="AJ3842" s="6" t="n">
        <v>41912</v>
      </c>
      <c r="AK3842" s="0" t="n">
        <v>590</v>
      </c>
      <c r="AL3842" s="6" t="n">
        <v>41912</v>
      </c>
      <c r="AM3842" s="0" t="n">
        <v>318</v>
      </c>
      <c r="AN3842" s="0" t="n">
        <v>400</v>
      </c>
      <c r="AO3842" s="0" t="n">
        <v>699</v>
      </c>
      <c r="AP3842" s="0" t="n">
        <v>739</v>
      </c>
      <c r="AQ3842" s="0" t="s">
        <v>189</v>
      </c>
      <c r="AR3842" s="0" t="s">
        <v>189</v>
      </c>
      <c r="AS3842" s="0" t="s">
        <v>67</v>
      </c>
      <c r="AT3842" s="0" t="n">
        <v>16</v>
      </c>
      <c r="AU3842" s="0" t="n">
        <v>15</v>
      </c>
      <c r="AX3842" s="0" t="s">
        <v>836</v>
      </c>
    </row>
    <row r="3843" customFormat="false" ht="15" hidden="false" customHeight="false" outlineLevel="0" collapsed="false">
      <c r="A3843" s="0" t="s">
        <v>19862</v>
      </c>
      <c r="B3843" s="0" t="s">
        <v>7898</v>
      </c>
      <c r="C3843" s="0" t="s">
        <v>19863</v>
      </c>
      <c r="E3843" s="1" t="s">
        <v>19863</v>
      </c>
      <c r="G3843" s="5" t="s">
        <v>19863</v>
      </c>
      <c r="H3843" s="5"/>
      <c r="I3843" s="5"/>
      <c r="J3843" s="5"/>
      <c r="K3843" s="5"/>
      <c r="L3843" s="5"/>
      <c r="M3843" s="5"/>
      <c r="N3843" s="5"/>
      <c r="O3843" s="0" t="s">
        <v>19863</v>
      </c>
      <c r="P3843" s="0" t="s">
        <v>19864</v>
      </c>
      <c r="Q3843" s="0" t="s">
        <v>51</v>
      </c>
      <c r="R3843" s="0" t="s">
        <v>52</v>
      </c>
      <c r="S3843" s="0" t="n">
        <v>406</v>
      </c>
      <c r="T3843" s="0" t="n">
        <v>2630</v>
      </c>
      <c r="U3843" s="0" t="n">
        <v>2630</v>
      </c>
      <c r="V3843" s="0" t="n">
        <v>6201</v>
      </c>
      <c r="W3843" s="0" t="s">
        <v>19865</v>
      </c>
      <c r="X3843" s="0" t="n">
        <v>106</v>
      </c>
      <c r="Y3843" s="0" t="s">
        <v>53</v>
      </c>
      <c r="Z3843" s="0" t="n">
        <v>2630</v>
      </c>
      <c r="AA3843" s="0" t="s">
        <v>54</v>
      </c>
      <c r="AB3843" s="0" t="s">
        <v>54</v>
      </c>
      <c r="AC3843" s="0" t="n">
        <v>1.376</v>
      </c>
      <c r="AD3843" s="0" t="s">
        <v>15876</v>
      </c>
      <c r="AG3843" s="6" t="n">
        <v>42735</v>
      </c>
      <c r="AH3843" s="0" t="n">
        <v>-69</v>
      </c>
      <c r="AI3843" s="0" t="n">
        <v>-72</v>
      </c>
      <c r="AJ3843" s="6" t="n">
        <v>42735</v>
      </c>
      <c r="AK3843" s="0" t="n">
        <v>1.376</v>
      </c>
      <c r="AL3843" s="6" t="n">
        <v>42735</v>
      </c>
      <c r="AM3843" s="0" t="n">
        <v>526</v>
      </c>
      <c r="AN3843" s="0" t="n">
        <v>554</v>
      </c>
      <c r="AO3843" s="0" t="n">
        <v>389</v>
      </c>
      <c r="AP3843" s="0" t="n">
        <v>435</v>
      </c>
      <c r="AQ3843" s="0" t="s">
        <v>674</v>
      </c>
      <c r="AR3843" s="0" t="s">
        <v>58</v>
      </c>
      <c r="AS3843" s="0" t="s">
        <v>53</v>
      </c>
      <c r="AT3843" s="0" t="n">
        <v>36</v>
      </c>
      <c r="AU3843" s="0" t="n">
        <v>38</v>
      </c>
      <c r="AX3843" s="0" t="s">
        <v>836</v>
      </c>
    </row>
    <row r="3844" customFormat="false" ht="15" hidden="false" customHeight="false" outlineLevel="0" collapsed="false">
      <c r="A3844" s="0" t="s">
        <v>19866</v>
      </c>
      <c r="B3844" s="0" t="s">
        <v>7898</v>
      </c>
      <c r="C3844" s="0" t="s">
        <v>19867</v>
      </c>
      <c r="E3844" s="1" t="s">
        <v>19867</v>
      </c>
      <c r="G3844" s="5" t="s">
        <v>19867</v>
      </c>
      <c r="H3844" s="5"/>
      <c r="I3844" s="5"/>
      <c r="J3844" s="5"/>
      <c r="K3844" s="5"/>
      <c r="L3844" s="5"/>
      <c r="M3844" s="5"/>
      <c r="N3844" s="5"/>
      <c r="O3844" s="0" t="s">
        <v>19867</v>
      </c>
      <c r="P3844" s="0" t="s">
        <v>19868</v>
      </c>
      <c r="Q3844" s="0" t="s">
        <v>51</v>
      </c>
      <c r="R3844" s="0" t="s">
        <v>52</v>
      </c>
      <c r="S3844" s="0" t="n">
        <v>32</v>
      </c>
      <c r="T3844" s="0" t="n">
        <v>6201</v>
      </c>
      <c r="U3844" s="0" t="n">
        <v>6201</v>
      </c>
      <c r="V3844" s="0" t="n">
        <v>6201</v>
      </c>
      <c r="X3844" s="0" t="n">
        <v>18</v>
      </c>
      <c r="Y3844" s="0" t="s">
        <v>53</v>
      </c>
      <c r="Z3844" s="0" t="n">
        <v>6201</v>
      </c>
      <c r="AA3844" s="0" t="s">
        <v>54</v>
      </c>
      <c r="AB3844" s="0" t="s">
        <v>54</v>
      </c>
      <c r="AC3844" s="0" t="n">
        <v>81</v>
      </c>
      <c r="AD3844" s="0" t="s">
        <v>17345</v>
      </c>
      <c r="AG3844" s="6" t="n">
        <v>42735</v>
      </c>
      <c r="AH3844" s="0" t="n">
        <v>-4</v>
      </c>
      <c r="AI3844" s="0" t="n">
        <v>-4</v>
      </c>
      <c r="AJ3844" s="6" t="n">
        <v>42735</v>
      </c>
      <c r="AK3844" s="0" t="n">
        <v>81</v>
      </c>
      <c r="AL3844" s="6" t="n">
        <v>42735</v>
      </c>
      <c r="AM3844" s="0" t="n">
        <v>31</v>
      </c>
      <c r="AN3844" s="0" t="n">
        <v>33</v>
      </c>
      <c r="AO3844" s="0" t="n">
        <v>21</v>
      </c>
      <c r="AP3844" s="0" t="n">
        <v>24</v>
      </c>
      <c r="AQ3844" s="0" t="s">
        <v>674</v>
      </c>
      <c r="AR3844" s="0" t="s">
        <v>58</v>
      </c>
      <c r="AS3844" s="0" t="s">
        <v>53</v>
      </c>
      <c r="AT3844" s="0" t="n">
        <v>16</v>
      </c>
      <c r="AU3844" s="0" t="n">
        <v>16</v>
      </c>
      <c r="AV3844" s="0" t="s">
        <v>15876</v>
      </c>
      <c r="AW3844" s="0" t="s">
        <v>15876</v>
      </c>
      <c r="AX3844" s="0" t="s">
        <v>15697</v>
      </c>
      <c r="AY3844" s="0" t="s">
        <v>19869</v>
      </c>
    </row>
    <row r="3845" customFormat="false" ht="15" hidden="false" customHeight="false" outlineLevel="0" collapsed="false">
      <c r="A3845" s="0" t="s">
        <v>19870</v>
      </c>
      <c r="B3845" s="0" t="s">
        <v>7898</v>
      </c>
      <c r="C3845" s="0" t="s">
        <v>19871</v>
      </c>
      <c r="E3845" s="1" t="s">
        <v>19871</v>
      </c>
      <c r="G3845" s="5" t="s">
        <v>19871</v>
      </c>
      <c r="H3845" s="5"/>
      <c r="I3845" s="5"/>
      <c r="J3845" s="5"/>
      <c r="K3845" s="5"/>
      <c r="L3845" s="5"/>
      <c r="M3845" s="5"/>
      <c r="N3845" s="5"/>
      <c r="O3845" s="0" t="s">
        <v>19871</v>
      </c>
      <c r="P3845" s="0" t="s">
        <v>19872</v>
      </c>
      <c r="Q3845" s="0" t="s">
        <v>51</v>
      </c>
      <c r="R3845" s="0" t="s">
        <v>52</v>
      </c>
      <c r="S3845" s="0" t="n">
        <v>881</v>
      </c>
      <c r="T3845" s="0" t="n">
        <v>2630</v>
      </c>
      <c r="U3845" s="0" t="n">
        <v>2630</v>
      </c>
      <c r="W3845" s="0" t="s">
        <v>19873</v>
      </c>
      <c r="X3845" s="0" t="n">
        <v>50</v>
      </c>
      <c r="Y3845" s="0" t="s">
        <v>53</v>
      </c>
      <c r="Z3845" s="0" t="n">
        <v>2630</v>
      </c>
      <c r="AA3845" s="0" t="s">
        <v>54</v>
      </c>
      <c r="AB3845" s="0" t="s">
        <v>54</v>
      </c>
      <c r="AC3845" s="0" t="n">
        <v>3.852</v>
      </c>
      <c r="AD3845" s="0" t="s">
        <v>19874</v>
      </c>
      <c r="AG3845" s="6" t="n">
        <v>42825</v>
      </c>
      <c r="AH3845" s="0" t="n">
        <v>77</v>
      </c>
      <c r="AI3845" s="0" t="n">
        <v>83</v>
      </c>
      <c r="AJ3845" s="6" t="n">
        <v>42825</v>
      </c>
      <c r="AK3845" s="0" t="n">
        <v>3.852</v>
      </c>
      <c r="AL3845" s="6" t="n">
        <v>42825</v>
      </c>
      <c r="AM3845" s="0" t="n">
        <v>951</v>
      </c>
      <c r="AN3845" s="0" t="n">
        <v>1.017</v>
      </c>
      <c r="AO3845" s="0" t="n">
        <v>1.597</v>
      </c>
      <c r="AP3845" s="0" t="n">
        <v>1.784</v>
      </c>
      <c r="AQ3845" s="0" t="s">
        <v>831</v>
      </c>
      <c r="AR3845" s="0" t="s">
        <v>58</v>
      </c>
      <c r="AS3845" s="0" t="s">
        <v>53</v>
      </c>
      <c r="AT3845" s="0" t="n">
        <v>25</v>
      </c>
      <c r="AU3845" s="0" t="n">
        <v>24</v>
      </c>
      <c r="AV3845" s="0" t="s">
        <v>836</v>
      </c>
      <c r="AW3845" s="0" t="s">
        <v>19875</v>
      </c>
      <c r="AX3845" s="0" t="s">
        <v>836</v>
      </c>
      <c r="AY3845" s="0" t="s">
        <v>19876</v>
      </c>
    </row>
    <row r="3846" customFormat="false" ht="15" hidden="false" customHeight="false" outlineLevel="0" collapsed="false">
      <c r="A3846" s="0" t="s">
        <v>19877</v>
      </c>
      <c r="B3846" s="0" t="s">
        <v>7898</v>
      </c>
      <c r="C3846" s="0" t="s">
        <v>19878</v>
      </c>
      <c r="E3846" s="1" t="s">
        <v>19878</v>
      </c>
      <c r="G3846" s="5" t="s">
        <v>19878</v>
      </c>
      <c r="H3846" s="5"/>
      <c r="I3846" s="5"/>
      <c r="J3846" s="5"/>
      <c r="K3846" s="5"/>
      <c r="L3846" s="5"/>
      <c r="M3846" s="5"/>
      <c r="N3846" s="5"/>
      <c r="O3846" s="0" t="s">
        <v>19878</v>
      </c>
      <c r="P3846" s="0" t="s">
        <v>19879</v>
      </c>
      <c r="Q3846" s="0" t="s">
        <v>51</v>
      </c>
      <c r="R3846" s="0" t="s">
        <v>52</v>
      </c>
      <c r="S3846" s="0" t="n">
        <v>7.5</v>
      </c>
      <c r="T3846" s="0" t="n">
        <v>2612</v>
      </c>
      <c r="U3846" s="0" t="n">
        <v>2612</v>
      </c>
      <c r="V3846" s="0" t="n">
        <v>2611</v>
      </c>
      <c r="X3846" s="0" t="n">
        <v>266</v>
      </c>
      <c r="Y3846" s="0" t="s">
        <v>53</v>
      </c>
      <c r="Z3846" s="0" t="n">
        <v>2612</v>
      </c>
      <c r="AA3846" s="0" t="s">
        <v>54</v>
      </c>
      <c r="AB3846" s="0" t="s">
        <v>54</v>
      </c>
      <c r="AC3846" s="0" t="n">
        <v>37.5</v>
      </c>
      <c r="AD3846" s="0" t="s">
        <v>15876</v>
      </c>
      <c r="AE3846" s="0" t="s">
        <v>19880</v>
      </c>
      <c r="AF3846" s="0" t="s">
        <v>56</v>
      </c>
      <c r="AG3846" s="0" t="s">
        <v>56</v>
      </c>
      <c r="AI3846" s="0" t="n">
        <v>37.5</v>
      </c>
      <c r="AJ3846" s="0" t="n">
        <v>2017</v>
      </c>
      <c r="AK3846" s="0" t="s">
        <v>56</v>
      </c>
      <c r="AL3846" s="0" t="s">
        <v>56</v>
      </c>
      <c r="AM3846" s="0" t="n">
        <v>2.677</v>
      </c>
      <c r="AN3846" s="0" t="n">
        <v>2.991</v>
      </c>
      <c r="AO3846" s="0" t="s">
        <v>674</v>
      </c>
      <c r="AP3846" s="0" t="s">
        <v>58</v>
      </c>
      <c r="AQ3846" s="0" t="s">
        <v>53</v>
      </c>
      <c r="AR3846" s="0" t="n">
        <v>122</v>
      </c>
      <c r="AS3846" s="0" t="n">
        <v>123</v>
      </c>
      <c r="AT3846" s="0" t="s">
        <v>836</v>
      </c>
      <c r="AV3846" s="0" t="s">
        <v>836</v>
      </c>
    </row>
    <row r="3847" customFormat="false" ht="15" hidden="false" customHeight="false" outlineLevel="0" collapsed="false">
      <c r="A3847" s="0" t="s">
        <v>19881</v>
      </c>
      <c r="B3847" s="0" t="s">
        <v>7898</v>
      </c>
      <c r="C3847" s="0" t="s">
        <v>19882</v>
      </c>
      <c r="E3847" s="1" t="s">
        <v>19882</v>
      </c>
      <c r="G3847" s="5" t="s">
        <v>19882</v>
      </c>
      <c r="H3847" s="5"/>
      <c r="I3847" s="5"/>
      <c r="J3847" s="5"/>
      <c r="K3847" s="5"/>
      <c r="L3847" s="5"/>
      <c r="M3847" s="5"/>
      <c r="N3847" s="5"/>
      <c r="O3847" s="0" t="s">
        <v>19882</v>
      </c>
      <c r="P3847" s="0" t="s">
        <v>19883</v>
      </c>
      <c r="Q3847" s="0" t="s">
        <v>51</v>
      </c>
      <c r="R3847" s="0" t="s">
        <v>52</v>
      </c>
      <c r="S3847" s="0" t="n">
        <v>661</v>
      </c>
      <c r="T3847" s="0" t="n">
        <v>6201</v>
      </c>
      <c r="U3847" s="0" t="n">
        <v>6201</v>
      </c>
      <c r="V3847" s="0" t="n">
        <v>2620</v>
      </c>
      <c r="X3847" s="0" t="n">
        <v>17</v>
      </c>
      <c r="Y3847" s="0" t="s">
        <v>53</v>
      </c>
      <c r="Z3847" s="0" t="n">
        <v>6201</v>
      </c>
      <c r="AA3847" s="0" t="s">
        <v>54</v>
      </c>
      <c r="AB3847" s="0" t="s">
        <v>54</v>
      </c>
      <c r="AC3847" s="0" t="n">
        <v>607</v>
      </c>
      <c r="AD3847" s="0" t="s">
        <v>15681</v>
      </c>
      <c r="AG3847" s="6" t="n">
        <v>42735</v>
      </c>
      <c r="AH3847" s="0" t="n">
        <v>40</v>
      </c>
      <c r="AI3847" s="0" t="n">
        <v>42</v>
      </c>
      <c r="AJ3847" s="6" t="n">
        <v>42735</v>
      </c>
      <c r="AK3847" s="0" t="n">
        <v>607</v>
      </c>
      <c r="AL3847" s="6" t="n">
        <v>42735</v>
      </c>
      <c r="AM3847" s="0" t="n">
        <v>482</v>
      </c>
      <c r="AN3847" s="0" t="n">
        <v>508</v>
      </c>
      <c r="AO3847" s="0" t="n">
        <v>2.478</v>
      </c>
      <c r="AP3847" s="0" t="n">
        <v>2.769</v>
      </c>
      <c r="AQ3847" s="0" t="s">
        <v>674</v>
      </c>
      <c r="AR3847" s="0" t="s">
        <v>58</v>
      </c>
      <c r="AS3847" s="0" t="s">
        <v>53</v>
      </c>
      <c r="AT3847" s="0" t="n">
        <v>12</v>
      </c>
      <c r="AU3847" s="0" t="n">
        <v>14</v>
      </c>
      <c r="AV3847" s="0" t="s">
        <v>15681</v>
      </c>
      <c r="AX3847" s="0" t="s">
        <v>836</v>
      </c>
    </row>
    <row r="3848" customFormat="false" ht="15" hidden="false" customHeight="false" outlineLevel="0" collapsed="false">
      <c r="A3848" s="0" t="s">
        <v>19884</v>
      </c>
      <c r="B3848" s="0" t="s">
        <v>7898</v>
      </c>
      <c r="C3848" s="0" t="s">
        <v>19885</v>
      </c>
      <c r="E3848" s="1" t="s">
        <v>19885</v>
      </c>
      <c r="G3848" s="5" t="s">
        <v>19885</v>
      </c>
      <c r="H3848" s="5"/>
      <c r="I3848" s="5"/>
      <c r="J3848" s="5"/>
      <c r="K3848" s="5"/>
      <c r="L3848" s="5"/>
      <c r="M3848" s="5"/>
      <c r="N3848" s="5"/>
      <c r="O3848" s="0" t="s">
        <v>19885</v>
      </c>
      <c r="P3848" s="0" t="s">
        <v>19886</v>
      </c>
      <c r="Q3848" s="0" t="s">
        <v>51</v>
      </c>
      <c r="R3848" s="0" t="s">
        <v>52</v>
      </c>
      <c r="S3848" s="0" t="n">
        <v>6</v>
      </c>
      <c r="T3848" s="0" t="n">
        <v>2611</v>
      </c>
      <c r="U3848" s="0" t="n">
        <v>2611</v>
      </c>
      <c r="W3848" s="0" t="s">
        <v>19887</v>
      </c>
      <c r="X3848" s="0" t="n">
        <v>6</v>
      </c>
      <c r="Y3848" s="0" t="s">
        <v>53</v>
      </c>
      <c r="Z3848" s="0" t="n">
        <v>2611</v>
      </c>
      <c r="AA3848" s="0" t="s">
        <v>54</v>
      </c>
      <c r="AB3848" s="0" t="s">
        <v>54</v>
      </c>
      <c r="AC3848" s="0" t="n">
        <v>63</v>
      </c>
      <c r="AD3848" s="0" t="s">
        <v>17345</v>
      </c>
      <c r="AG3848" s="6" t="n">
        <v>42735</v>
      </c>
      <c r="AH3848" s="0" t="n">
        <v>-30</v>
      </c>
      <c r="AI3848" s="0" t="n">
        <v>-32</v>
      </c>
      <c r="AJ3848" s="6" t="n">
        <v>42735</v>
      </c>
      <c r="AK3848" s="0" t="n">
        <v>63</v>
      </c>
      <c r="AL3848" s="6" t="n">
        <v>42735</v>
      </c>
      <c r="AM3848" s="0" t="n">
        <v>26</v>
      </c>
      <c r="AN3848" s="0" t="n">
        <v>27</v>
      </c>
      <c r="AO3848" s="0" t="n">
        <v>13</v>
      </c>
      <c r="AP3848" s="0" t="n">
        <v>14</v>
      </c>
      <c r="AQ3848" s="0" t="s">
        <v>674</v>
      </c>
      <c r="AR3848" s="0" t="s">
        <v>58</v>
      </c>
      <c r="AS3848" s="0" t="s">
        <v>53</v>
      </c>
      <c r="AT3848" s="0" t="n">
        <v>6</v>
      </c>
      <c r="AU3848" s="0" t="n">
        <v>5</v>
      </c>
      <c r="AX3848" s="0" t="s">
        <v>836</v>
      </c>
    </row>
    <row r="3849" customFormat="false" ht="15" hidden="false" customHeight="false" outlineLevel="0" collapsed="false">
      <c r="A3849" s="0" t="s">
        <v>19888</v>
      </c>
      <c r="B3849" s="0" t="s">
        <v>7898</v>
      </c>
      <c r="C3849" s="0" t="s">
        <v>19889</v>
      </c>
      <c r="E3849" s="1" t="s">
        <v>19889</v>
      </c>
      <c r="G3849" s="5" t="s">
        <v>19889</v>
      </c>
      <c r="H3849" s="5"/>
      <c r="I3849" s="5"/>
      <c r="J3849" s="5"/>
      <c r="K3849" s="5"/>
      <c r="L3849" s="5"/>
      <c r="M3849" s="5"/>
      <c r="N3849" s="5"/>
      <c r="O3849" s="0" t="s">
        <v>19889</v>
      </c>
      <c r="P3849" s="0" t="s">
        <v>19890</v>
      </c>
      <c r="Q3849" s="0" t="s">
        <v>51</v>
      </c>
      <c r="R3849" s="0" t="s">
        <v>52</v>
      </c>
      <c r="S3849" s="0" t="n">
        <v>5.546</v>
      </c>
      <c r="T3849" s="0" t="n">
        <v>2620</v>
      </c>
      <c r="U3849" s="0" t="n">
        <v>2620</v>
      </c>
      <c r="V3849" s="0" t="n">
        <v>5829</v>
      </c>
      <c r="W3849" s="0" t="s">
        <v>19891</v>
      </c>
      <c r="X3849" s="0" t="n">
        <v>190</v>
      </c>
      <c r="Y3849" s="0" t="s">
        <v>53</v>
      </c>
      <c r="Z3849" s="0" t="n">
        <v>2620</v>
      </c>
      <c r="AA3849" s="0" t="s">
        <v>54</v>
      </c>
      <c r="AB3849" s="0" t="s">
        <v>54</v>
      </c>
      <c r="AC3849" s="0" t="n">
        <v>12.03</v>
      </c>
      <c r="AD3849" s="0" t="s">
        <v>16126</v>
      </c>
      <c r="AG3849" s="6" t="n">
        <v>42489</v>
      </c>
      <c r="AH3849" s="0" t="n">
        <v>201</v>
      </c>
      <c r="AI3849" s="0" t="n">
        <v>229</v>
      </c>
      <c r="AJ3849" s="6" t="n">
        <v>42489</v>
      </c>
      <c r="AK3849" s="0" t="n">
        <v>12.03</v>
      </c>
      <c r="AL3849" s="6" t="n">
        <v>42489</v>
      </c>
      <c r="AM3849" s="0" t="n">
        <v>8.802</v>
      </c>
      <c r="AN3849" s="0" t="n">
        <v>10.037</v>
      </c>
      <c r="AO3849" s="0" t="n">
        <v>9.798</v>
      </c>
      <c r="AP3849" s="0" t="n">
        <v>10.948</v>
      </c>
      <c r="AQ3849" s="0" t="s">
        <v>674</v>
      </c>
      <c r="AR3849" s="0" t="s">
        <v>58</v>
      </c>
      <c r="AS3849" s="0" t="s">
        <v>53</v>
      </c>
      <c r="AT3849" s="0" t="n">
        <v>83</v>
      </c>
      <c r="AU3849" s="0" t="n">
        <v>88</v>
      </c>
      <c r="AX3849" s="0" t="s">
        <v>836</v>
      </c>
    </row>
    <row r="3850" customFormat="false" ht="15" hidden="false" customHeight="false" outlineLevel="0" collapsed="false">
      <c r="A3850" s="0" t="s">
        <v>19892</v>
      </c>
      <c r="B3850" s="0" t="s">
        <v>7898</v>
      </c>
      <c r="C3850" s="0" t="s">
        <v>19893</v>
      </c>
      <c r="E3850" s="1" t="s">
        <v>19893</v>
      </c>
      <c r="G3850" s="5" t="s">
        <v>19893</v>
      </c>
      <c r="H3850" s="5"/>
      <c r="I3850" s="5"/>
      <c r="J3850" s="5"/>
      <c r="K3850" s="5"/>
      <c r="L3850" s="5"/>
      <c r="M3850" s="5"/>
      <c r="N3850" s="5"/>
      <c r="O3850" s="0" t="s">
        <v>16876</v>
      </c>
      <c r="P3850" s="0" t="s">
        <v>16877</v>
      </c>
      <c r="Q3850" s="0" t="s">
        <v>51</v>
      </c>
      <c r="R3850" s="0" t="s">
        <v>52</v>
      </c>
      <c r="S3850" s="0" t="n">
        <v>1.048</v>
      </c>
      <c r="T3850" s="0" t="n">
        <v>5829</v>
      </c>
      <c r="U3850" s="0" t="n">
        <v>5829</v>
      </c>
      <c r="X3850" s="0" t="n">
        <v>103</v>
      </c>
      <c r="Y3850" s="0" t="s">
        <v>67</v>
      </c>
      <c r="AA3850" s="0" t="s">
        <v>120</v>
      </c>
      <c r="AB3850" s="0" t="s">
        <v>56</v>
      </c>
      <c r="AD3850" s="0" t="s">
        <v>16135</v>
      </c>
      <c r="AG3850" s="6" t="n">
        <v>42004</v>
      </c>
      <c r="AH3850" s="0" t="n">
        <v>94</v>
      </c>
      <c r="AI3850" s="0" t="n">
        <v>114</v>
      </c>
      <c r="AJ3850" s="6" t="n">
        <v>42004</v>
      </c>
      <c r="AK3850" s="0" t="n">
        <v>3.664</v>
      </c>
      <c r="AL3850" s="6" t="n">
        <v>42004</v>
      </c>
      <c r="AM3850" s="0" t="n">
        <v>1.507</v>
      </c>
      <c r="AN3850" s="0" t="n">
        <v>1.83</v>
      </c>
      <c r="AO3850" s="0" t="n">
        <v>4.64</v>
      </c>
      <c r="AP3850" s="0" t="n">
        <v>5.089</v>
      </c>
      <c r="AQ3850" s="0" t="s">
        <v>189</v>
      </c>
      <c r="AR3850" s="0" t="s">
        <v>189</v>
      </c>
      <c r="AS3850" s="0" t="s">
        <v>67</v>
      </c>
      <c r="AT3850" s="0" t="n">
        <v>244</v>
      </c>
      <c r="AU3850" s="0" t="n">
        <v>69</v>
      </c>
      <c r="AX3850" s="0" t="s">
        <v>836</v>
      </c>
      <c r="AY3850" s="0" t="s">
        <v>19894</v>
      </c>
    </row>
    <row r="3851" customFormat="false" ht="15" hidden="false" customHeight="false" outlineLevel="0" collapsed="false">
      <c r="A3851" s="0" t="s">
        <v>19895</v>
      </c>
      <c r="B3851" s="0" t="s">
        <v>7898</v>
      </c>
      <c r="C3851" s="0" t="s">
        <v>19896</v>
      </c>
      <c r="E3851" s="1" t="s">
        <v>19896</v>
      </c>
      <c r="G3851" s="5" t="s">
        <v>19896</v>
      </c>
      <c r="H3851" s="5" t="s">
        <v>19897</v>
      </c>
      <c r="I3851" s="5" t="s">
        <v>19898</v>
      </c>
      <c r="J3851" s="5"/>
      <c r="K3851" s="5"/>
      <c r="L3851" s="5"/>
      <c r="M3851" s="5"/>
      <c r="N3851" s="5"/>
      <c r="O3851" s="0" t="s">
        <v>19896</v>
      </c>
      <c r="P3851" s="0" t="s">
        <v>19899</v>
      </c>
      <c r="Q3851" s="0" t="s">
        <v>51</v>
      </c>
      <c r="R3851" s="0" t="s">
        <v>52</v>
      </c>
      <c r="S3851" s="0" t="n">
        <v>2.216</v>
      </c>
      <c r="T3851" s="0" t="n">
        <v>2620</v>
      </c>
      <c r="U3851" s="0" t="n">
        <v>2620</v>
      </c>
      <c r="V3851" s="0" t="n">
        <v>2620</v>
      </c>
      <c r="X3851" s="0" t="n">
        <v>14</v>
      </c>
      <c r="Y3851" s="0" t="s">
        <v>53</v>
      </c>
      <c r="Z3851" s="0" t="n">
        <v>2620</v>
      </c>
      <c r="AA3851" s="0" t="s">
        <v>54</v>
      </c>
      <c r="AB3851" s="0" t="s">
        <v>54</v>
      </c>
      <c r="AC3851" s="0" t="n">
        <v>2.655</v>
      </c>
      <c r="AD3851" s="0" t="s">
        <v>15876</v>
      </c>
      <c r="AG3851" s="6" t="n">
        <v>42551</v>
      </c>
      <c r="AH3851" s="0" t="n">
        <v>65</v>
      </c>
      <c r="AI3851" s="0" t="n">
        <v>72</v>
      </c>
      <c r="AJ3851" s="6" t="n">
        <v>42551</v>
      </c>
      <c r="AK3851" s="0" t="n">
        <v>2.655</v>
      </c>
      <c r="AL3851" s="6" t="n">
        <v>42551</v>
      </c>
      <c r="AM3851" s="0" t="n">
        <v>1.05</v>
      </c>
      <c r="AN3851" s="0" t="n">
        <v>1.166</v>
      </c>
      <c r="AO3851" s="0" t="n">
        <v>1.063</v>
      </c>
      <c r="AP3851" s="0" t="n">
        <v>1.188</v>
      </c>
      <c r="AQ3851" s="0" t="s">
        <v>674</v>
      </c>
      <c r="AR3851" s="0" t="s">
        <v>58</v>
      </c>
      <c r="AS3851" s="0" t="s">
        <v>53</v>
      </c>
      <c r="AT3851" s="0" t="n">
        <v>10</v>
      </c>
      <c r="AU3851" s="0" t="n">
        <v>10</v>
      </c>
      <c r="AV3851" s="0" t="s">
        <v>836</v>
      </c>
      <c r="AX3851" s="0" t="s">
        <v>836</v>
      </c>
      <c r="AY3851" s="0" t="s">
        <v>19900</v>
      </c>
    </row>
    <row r="3852" customFormat="false" ht="15" hidden="false" customHeight="false" outlineLevel="0" collapsed="false">
      <c r="A3852" s="0" t="s">
        <v>19901</v>
      </c>
      <c r="B3852" s="0" t="s">
        <v>7898</v>
      </c>
      <c r="C3852" s="0" t="s">
        <v>19902</v>
      </c>
      <c r="E3852" s="1" t="s">
        <v>19902</v>
      </c>
      <c r="G3852" s="5" t="s">
        <v>19902</v>
      </c>
      <c r="H3852" s="5"/>
      <c r="I3852" s="5"/>
      <c r="J3852" s="5"/>
      <c r="K3852" s="5"/>
      <c r="L3852" s="5"/>
      <c r="M3852" s="5"/>
      <c r="N3852" s="5"/>
      <c r="O3852" s="0" t="s">
        <v>19903</v>
      </c>
      <c r="P3852" s="0" t="s">
        <v>19904</v>
      </c>
      <c r="Q3852" s="0" t="s">
        <v>51</v>
      </c>
      <c r="R3852" s="0" t="s">
        <v>52</v>
      </c>
      <c r="S3852" s="0" t="n">
        <v>128</v>
      </c>
      <c r="T3852" s="0" t="n">
        <v>2651</v>
      </c>
      <c r="U3852" s="0" t="n">
        <v>2651</v>
      </c>
      <c r="V3852" s="0" t="n">
        <v>2651</v>
      </c>
      <c r="X3852" s="0" t="n">
        <v>3</v>
      </c>
      <c r="Y3852" s="0" t="s">
        <v>67</v>
      </c>
      <c r="AA3852" s="0" t="s">
        <v>54</v>
      </c>
      <c r="AB3852" s="0" t="s">
        <v>54</v>
      </c>
      <c r="AD3852" s="0" t="s">
        <v>15957</v>
      </c>
      <c r="AG3852" s="6" t="n">
        <v>42369</v>
      </c>
      <c r="AH3852" s="0" t="n">
        <v>-15</v>
      </c>
      <c r="AI3852" s="0" t="n">
        <v>-16</v>
      </c>
      <c r="AJ3852" s="6" t="n">
        <v>42369</v>
      </c>
      <c r="AK3852" s="0" t="n">
        <v>434</v>
      </c>
      <c r="AL3852" s="6" t="n">
        <v>42369</v>
      </c>
      <c r="AM3852" s="0" t="n">
        <v>107</v>
      </c>
      <c r="AN3852" s="0" t="n">
        <v>117</v>
      </c>
      <c r="AO3852" s="0" t="n">
        <v>256</v>
      </c>
      <c r="AP3852" s="0" t="n">
        <v>285</v>
      </c>
      <c r="AQ3852" s="0" t="s">
        <v>189</v>
      </c>
      <c r="AR3852" s="0" t="s">
        <v>189</v>
      </c>
      <c r="AS3852" s="0" t="s">
        <v>67</v>
      </c>
      <c r="AT3852" s="0" t="n">
        <v>4</v>
      </c>
      <c r="AU3852" s="0" t="n">
        <v>2</v>
      </c>
      <c r="AV3852" s="0" t="s">
        <v>836</v>
      </c>
      <c r="AX3852" s="0" t="s">
        <v>836</v>
      </c>
    </row>
    <row r="3853" customFormat="false" ht="15" hidden="false" customHeight="false" outlineLevel="0" collapsed="false">
      <c r="A3853" s="0" t="s">
        <v>19905</v>
      </c>
      <c r="B3853" s="0" t="s">
        <v>7898</v>
      </c>
      <c r="C3853" s="0" t="s">
        <v>19906</v>
      </c>
      <c r="E3853" s="1" t="s">
        <v>19906</v>
      </c>
      <c r="G3853" s="5" t="s">
        <v>19906</v>
      </c>
      <c r="H3853" s="5"/>
      <c r="I3853" s="5"/>
      <c r="J3853" s="5"/>
      <c r="K3853" s="5"/>
      <c r="L3853" s="5"/>
      <c r="M3853" s="5"/>
      <c r="N3853" s="5"/>
      <c r="O3853" s="0" t="s">
        <v>19906</v>
      </c>
      <c r="P3853" s="0" t="s">
        <v>19907</v>
      </c>
      <c r="Q3853" s="0" t="s">
        <v>51</v>
      </c>
      <c r="R3853" s="0" t="s">
        <v>52</v>
      </c>
      <c r="S3853" s="0" t="n">
        <v>5.169</v>
      </c>
      <c r="T3853" s="0" t="n">
        <v>6201</v>
      </c>
      <c r="U3853" s="0" t="n">
        <v>6201</v>
      </c>
      <c r="V3853" s="0" t="n">
        <v>5814</v>
      </c>
      <c r="X3853" s="0" t="n">
        <v>999</v>
      </c>
      <c r="Y3853" s="0" t="s">
        <v>53</v>
      </c>
      <c r="Z3853" s="0" t="n">
        <v>6201</v>
      </c>
      <c r="AA3853" s="0" t="s">
        <v>54</v>
      </c>
      <c r="AB3853" s="0" t="s">
        <v>54</v>
      </c>
      <c r="AC3853" s="0" t="n">
        <v>8.5</v>
      </c>
      <c r="AD3853" s="0" t="s">
        <v>16126</v>
      </c>
      <c r="AG3853" s="6" t="n">
        <v>42735</v>
      </c>
      <c r="AH3853" s="0" t="n">
        <v>-203</v>
      </c>
      <c r="AI3853" s="0" t="n">
        <v>-214</v>
      </c>
      <c r="AJ3853" s="6" t="n">
        <v>42735</v>
      </c>
      <c r="AK3853" s="0" t="n">
        <v>8.5</v>
      </c>
      <c r="AL3853" s="6" t="n">
        <v>42735</v>
      </c>
      <c r="AM3853" s="0" t="n">
        <v>45.615</v>
      </c>
      <c r="AN3853" s="0" t="n">
        <v>48.083</v>
      </c>
      <c r="AO3853" s="0" t="n">
        <v>46.574</v>
      </c>
      <c r="AP3853" s="0" t="n">
        <v>52.04</v>
      </c>
      <c r="AQ3853" s="0" t="s">
        <v>674</v>
      </c>
      <c r="AR3853" s="0" t="s">
        <v>58</v>
      </c>
      <c r="AS3853" s="0" t="s">
        <v>53</v>
      </c>
      <c r="AT3853" s="0" t="n">
        <v>189</v>
      </c>
      <c r="AU3853" s="0" t="n">
        <v>200</v>
      </c>
      <c r="AX3853" s="0" t="s">
        <v>836</v>
      </c>
    </row>
    <row r="3854" customFormat="false" ht="15" hidden="false" customHeight="false" outlineLevel="0" collapsed="false">
      <c r="A3854" s="0" t="s">
        <v>19908</v>
      </c>
      <c r="B3854" s="0" t="s">
        <v>7898</v>
      </c>
      <c r="C3854" s="0" t="s">
        <v>19909</v>
      </c>
      <c r="E3854" s="1" t="s">
        <v>19909</v>
      </c>
      <c r="G3854" s="5" t="s">
        <v>19909</v>
      </c>
      <c r="H3854" s="5"/>
      <c r="I3854" s="5"/>
      <c r="J3854" s="5"/>
      <c r="K3854" s="5"/>
      <c r="L3854" s="5"/>
      <c r="M3854" s="5"/>
      <c r="N3854" s="5"/>
      <c r="O3854" s="0" t="s">
        <v>19910</v>
      </c>
      <c r="P3854" s="0" t="s">
        <v>19911</v>
      </c>
      <c r="Q3854" s="0" t="s">
        <v>51</v>
      </c>
      <c r="R3854" s="0" t="s">
        <v>52</v>
      </c>
      <c r="S3854" s="0" t="n">
        <v>3</v>
      </c>
      <c r="T3854" s="0" t="n">
        <v>2611</v>
      </c>
      <c r="U3854" s="0" t="n">
        <v>2611</v>
      </c>
      <c r="X3854" s="0" t="n">
        <v>24</v>
      </c>
      <c r="Y3854" s="0" t="s">
        <v>67</v>
      </c>
      <c r="AA3854" s="0" t="s">
        <v>120</v>
      </c>
      <c r="AB3854" s="0" t="s">
        <v>56</v>
      </c>
      <c r="AD3854" s="0" t="s">
        <v>17345</v>
      </c>
      <c r="AE3854" s="0" t="s">
        <v>19912</v>
      </c>
      <c r="AF3854" s="0" t="s">
        <v>56</v>
      </c>
      <c r="AG3854" s="0" t="s">
        <v>56</v>
      </c>
      <c r="AI3854" s="0" t="n">
        <v>3.5</v>
      </c>
      <c r="AJ3854" s="0" t="n">
        <v>2016</v>
      </c>
      <c r="AK3854" s="0" t="s">
        <v>56</v>
      </c>
      <c r="AL3854" s="0" t="s">
        <v>56</v>
      </c>
      <c r="AM3854" s="0" t="n">
        <v>1.613</v>
      </c>
      <c r="AN3854" s="0" t="n">
        <v>1.761</v>
      </c>
      <c r="AO3854" s="0" t="s">
        <v>189</v>
      </c>
      <c r="AP3854" s="0" t="s">
        <v>189</v>
      </c>
      <c r="AQ3854" s="0" t="s">
        <v>67</v>
      </c>
      <c r="AR3854" s="0" t="n">
        <v>22</v>
      </c>
      <c r="AS3854" s="0" t="n">
        <v>19</v>
      </c>
      <c r="AV3854" s="0" t="s">
        <v>836</v>
      </c>
      <c r="AW3854" s="0" t="s">
        <v>19913</v>
      </c>
    </row>
    <row r="3855" customFormat="false" ht="15" hidden="false" customHeight="false" outlineLevel="0" collapsed="false">
      <c r="A3855" s="0" t="s">
        <v>19914</v>
      </c>
      <c r="B3855" s="0" t="s">
        <v>7898</v>
      </c>
      <c r="C3855" s="0" t="s">
        <v>19915</v>
      </c>
      <c r="E3855" s="1" t="s">
        <v>19915</v>
      </c>
      <c r="G3855" s="5" t="s">
        <v>19915</v>
      </c>
      <c r="H3855" s="5"/>
      <c r="I3855" s="5"/>
      <c r="J3855" s="5"/>
      <c r="K3855" s="5"/>
      <c r="L3855" s="5"/>
      <c r="M3855" s="5"/>
      <c r="N3855" s="5"/>
      <c r="O3855" s="0" t="s">
        <v>19915</v>
      </c>
      <c r="P3855" s="0" t="s">
        <v>19916</v>
      </c>
      <c r="Q3855" s="0" t="s">
        <v>51</v>
      </c>
      <c r="R3855" s="0" t="s">
        <v>52</v>
      </c>
      <c r="S3855" s="0" t="n">
        <v>3</v>
      </c>
      <c r="T3855" s="0" t="n">
        <v>2620</v>
      </c>
      <c r="U3855" s="0" t="n">
        <v>2620</v>
      </c>
      <c r="V3855" s="0" t="n">
        <v>2620</v>
      </c>
      <c r="X3855" s="0" t="n">
        <v>78</v>
      </c>
      <c r="Y3855" s="0" t="s">
        <v>53</v>
      </c>
      <c r="Z3855" s="0" t="n">
        <v>5829</v>
      </c>
      <c r="AA3855" s="0" t="s">
        <v>54</v>
      </c>
      <c r="AB3855" s="0" t="s">
        <v>54</v>
      </c>
      <c r="AC3855" s="0" t="n">
        <v>7.5</v>
      </c>
      <c r="AD3855" s="0" t="s">
        <v>15876</v>
      </c>
      <c r="AE3855" s="0" t="s">
        <v>19917</v>
      </c>
      <c r="AF3855" s="0" t="s">
        <v>56</v>
      </c>
      <c r="AG3855" s="0" t="s">
        <v>56</v>
      </c>
      <c r="AI3855" s="0" t="n">
        <v>7.5</v>
      </c>
      <c r="AJ3855" s="0" t="n">
        <v>2017</v>
      </c>
      <c r="AK3855" s="0" t="s">
        <v>56</v>
      </c>
      <c r="AL3855" s="0" t="s">
        <v>56</v>
      </c>
      <c r="AM3855" s="0" t="n">
        <v>4.642</v>
      </c>
      <c r="AN3855" s="0" t="n">
        <v>5.187</v>
      </c>
      <c r="AO3855" s="0" t="s">
        <v>674</v>
      </c>
      <c r="AP3855" s="0" t="s">
        <v>58</v>
      </c>
      <c r="AQ3855" s="0" t="s">
        <v>53</v>
      </c>
      <c r="AR3855" s="0" t="n">
        <v>54</v>
      </c>
      <c r="AS3855" s="0" t="n">
        <v>54</v>
      </c>
      <c r="AV3855" s="0" t="s">
        <v>836</v>
      </c>
      <c r="AW3855" s="0" t="s">
        <v>19918</v>
      </c>
    </row>
    <row r="3856" customFormat="false" ht="15" hidden="false" customHeight="false" outlineLevel="0" collapsed="false">
      <c r="A3856" s="0" t="s">
        <v>19919</v>
      </c>
      <c r="B3856" s="0" t="s">
        <v>7898</v>
      </c>
      <c r="C3856" s="0" t="s">
        <v>19920</v>
      </c>
      <c r="E3856" s="1" t="s">
        <v>19920</v>
      </c>
      <c r="G3856" s="5" t="s">
        <v>19920</v>
      </c>
      <c r="H3856" s="5"/>
      <c r="I3856" s="5"/>
      <c r="J3856" s="5"/>
      <c r="K3856" s="5"/>
      <c r="L3856" s="5"/>
      <c r="M3856" s="5"/>
      <c r="N3856" s="5"/>
      <c r="O3856" s="0" t="s">
        <v>19920</v>
      </c>
      <c r="P3856" s="0" t="s">
        <v>19921</v>
      </c>
      <c r="Q3856" s="0" t="s">
        <v>51</v>
      </c>
      <c r="R3856" s="0" t="s">
        <v>52</v>
      </c>
      <c r="S3856" s="0" t="n">
        <v>2.704</v>
      </c>
      <c r="T3856" s="0" t="n">
        <v>3250</v>
      </c>
      <c r="U3856" s="0" t="n">
        <v>3250</v>
      </c>
      <c r="V3856" s="0" t="n">
        <v>2660</v>
      </c>
      <c r="X3856" s="0" t="n">
        <v>46</v>
      </c>
      <c r="Y3856" s="0" t="s">
        <v>53</v>
      </c>
      <c r="Z3856" s="0" t="n">
        <v>3250</v>
      </c>
      <c r="AA3856" s="0" t="s">
        <v>54</v>
      </c>
      <c r="AB3856" s="0" t="s">
        <v>54</v>
      </c>
      <c r="AC3856" s="0" t="n">
        <v>3.755</v>
      </c>
      <c r="AD3856" s="0" t="s">
        <v>16126</v>
      </c>
      <c r="AG3856" s="6" t="n">
        <v>42735</v>
      </c>
      <c r="AH3856" s="0" t="n">
        <v>698</v>
      </c>
      <c r="AI3856" s="0" t="n">
        <v>736</v>
      </c>
      <c r="AJ3856" s="6" t="n">
        <v>42735</v>
      </c>
      <c r="AK3856" s="0" t="n">
        <v>3.755</v>
      </c>
      <c r="AL3856" s="6" t="n">
        <v>42735</v>
      </c>
      <c r="AM3856" s="0" t="n">
        <v>6.154</v>
      </c>
      <c r="AN3856" s="0" t="n">
        <v>6.487</v>
      </c>
      <c r="AO3856" s="0" t="n">
        <v>31.008</v>
      </c>
      <c r="AP3856" s="0" t="n">
        <v>34.647</v>
      </c>
      <c r="AQ3856" s="0" t="s">
        <v>674</v>
      </c>
      <c r="AR3856" s="0" t="s">
        <v>58</v>
      </c>
      <c r="AS3856" s="0" t="s">
        <v>53</v>
      </c>
      <c r="AT3856" s="0" t="n">
        <v>26</v>
      </c>
      <c r="AU3856" s="0" t="n">
        <v>25</v>
      </c>
      <c r="AV3856" s="0" t="s">
        <v>836</v>
      </c>
      <c r="AX3856" s="0" t="s">
        <v>836</v>
      </c>
      <c r="AY3856" s="0" t="s">
        <v>19922</v>
      </c>
    </row>
    <row r="3857" customFormat="false" ht="15" hidden="false" customHeight="false" outlineLevel="0" collapsed="false">
      <c r="A3857" s="0" t="s">
        <v>19923</v>
      </c>
      <c r="B3857" s="0" t="s">
        <v>7898</v>
      </c>
      <c r="C3857" s="0" t="s">
        <v>19924</v>
      </c>
      <c r="E3857" s="1" t="s">
        <v>19924</v>
      </c>
      <c r="G3857" s="5" t="s">
        <v>19924</v>
      </c>
      <c r="H3857" s="5"/>
      <c r="I3857" s="5"/>
      <c r="J3857" s="5"/>
      <c r="K3857" s="5"/>
      <c r="L3857" s="5"/>
      <c r="M3857" s="5"/>
      <c r="N3857" s="5"/>
      <c r="O3857" s="0" t="s">
        <v>19924</v>
      </c>
      <c r="P3857" s="0" t="s">
        <v>19925</v>
      </c>
      <c r="Q3857" s="0" t="s">
        <v>51</v>
      </c>
      <c r="R3857" s="0" t="s">
        <v>52</v>
      </c>
      <c r="S3857" s="0" t="n">
        <v>1.328</v>
      </c>
      <c r="T3857" s="0" t="n">
        <v>2630</v>
      </c>
      <c r="U3857" s="0" t="n">
        <v>2630</v>
      </c>
      <c r="V3857" s="0" t="n">
        <v>2620</v>
      </c>
      <c r="X3857" s="0" t="n">
        <v>68</v>
      </c>
      <c r="Y3857" s="0" t="s">
        <v>53</v>
      </c>
      <c r="Z3857" s="0" t="n">
        <v>2630</v>
      </c>
      <c r="AA3857" s="0" t="s">
        <v>54</v>
      </c>
      <c r="AB3857" s="0" t="s">
        <v>54</v>
      </c>
      <c r="AC3857" s="0" t="n">
        <v>945</v>
      </c>
      <c r="AD3857" s="0" t="s">
        <v>15876</v>
      </c>
      <c r="AG3857" s="6" t="n">
        <v>42735</v>
      </c>
      <c r="AH3857" s="0" t="n">
        <v>72</v>
      </c>
      <c r="AI3857" s="0" t="n">
        <v>76</v>
      </c>
      <c r="AJ3857" s="6" t="n">
        <v>42735</v>
      </c>
      <c r="AK3857" s="0" t="n">
        <v>945</v>
      </c>
      <c r="AL3857" s="6" t="n">
        <v>42735</v>
      </c>
      <c r="AM3857" s="0" t="n">
        <v>1.124</v>
      </c>
      <c r="AN3857" s="0" t="n">
        <v>1.184</v>
      </c>
      <c r="AO3857" s="0" t="n">
        <v>1.281</v>
      </c>
      <c r="AP3857" s="0" t="n">
        <v>1.431</v>
      </c>
      <c r="AQ3857" s="0" t="s">
        <v>674</v>
      </c>
      <c r="AR3857" s="0" t="s">
        <v>58</v>
      </c>
      <c r="AS3857" s="0" t="s">
        <v>53</v>
      </c>
      <c r="AT3857" s="0" t="n">
        <v>40</v>
      </c>
      <c r="AU3857" s="0" t="n">
        <v>39</v>
      </c>
      <c r="AX3857" s="0" t="s">
        <v>836</v>
      </c>
    </row>
    <row r="3858" customFormat="false" ht="15" hidden="false" customHeight="false" outlineLevel="0" collapsed="false">
      <c r="A3858" s="0" t="s">
        <v>19926</v>
      </c>
      <c r="B3858" s="0" t="s">
        <v>7898</v>
      </c>
      <c r="C3858" s="0" t="s">
        <v>19927</v>
      </c>
      <c r="E3858" s="1" t="s">
        <v>19927</v>
      </c>
      <c r="G3858" s="5" t="s">
        <v>19927</v>
      </c>
      <c r="H3858" s="5"/>
      <c r="I3858" s="5"/>
      <c r="J3858" s="5"/>
      <c r="K3858" s="5"/>
      <c r="L3858" s="5"/>
      <c r="M3858" s="5"/>
      <c r="N3858" s="5"/>
      <c r="O3858" s="0" t="s">
        <v>19927</v>
      </c>
      <c r="P3858" s="0" t="s">
        <v>19928</v>
      </c>
      <c r="Q3858" s="0" t="s">
        <v>51</v>
      </c>
      <c r="R3858" s="0" t="s">
        <v>52</v>
      </c>
      <c r="S3858" s="0" t="n">
        <v>4.99</v>
      </c>
      <c r="T3858" s="0" t="n">
        <v>2630</v>
      </c>
      <c r="U3858" s="0" t="n">
        <v>2630</v>
      </c>
      <c r="V3858" s="0" t="n">
        <v>2630</v>
      </c>
      <c r="X3858" s="0" t="n">
        <v>483</v>
      </c>
      <c r="Y3858" s="0" t="s">
        <v>53</v>
      </c>
      <c r="Z3858" s="0" t="n">
        <v>2630</v>
      </c>
      <c r="AA3858" s="0" t="s">
        <v>54</v>
      </c>
      <c r="AB3858" s="0" t="s">
        <v>54</v>
      </c>
      <c r="AC3858" s="0" t="n">
        <v>9.832</v>
      </c>
      <c r="AD3858" s="0" t="s">
        <v>16126</v>
      </c>
      <c r="AG3858" s="6" t="n">
        <v>42735</v>
      </c>
      <c r="AH3858" s="0" t="n">
        <v>562</v>
      </c>
      <c r="AI3858" s="0" t="n">
        <v>593</v>
      </c>
      <c r="AJ3858" s="6" t="n">
        <v>42735</v>
      </c>
      <c r="AK3858" s="0" t="n">
        <v>9.832</v>
      </c>
      <c r="AL3858" s="6" t="n">
        <v>42735</v>
      </c>
      <c r="AM3858" s="0" t="n">
        <v>9.161</v>
      </c>
      <c r="AN3858" s="0" t="n">
        <v>9.657</v>
      </c>
      <c r="AO3858" s="0" t="n">
        <v>9.613</v>
      </c>
      <c r="AP3858" s="0" t="n">
        <v>10.741</v>
      </c>
      <c r="AQ3858" s="0" t="s">
        <v>831</v>
      </c>
      <c r="AR3858" s="0" t="s">
        <v>58</v>
      </c>
      <c r="AS3858" s="0" t="s">
        <v>53</v>
      </c>
      <c r="AT3858" s="0" t="n">
        <v>28</v>
      </c>
      <c r="AU3858" s="0" t="n">
        <v>41</v>
      </c>
      <c r="AX3858" s="0" t="s">
        <v>836</v>
      </c>
      <c r="AY3858" s="0" t="s">
        <v>15953</v>
      </c>
    </row>
    <row r="3859" customFormat="false" ht="15" hidden="false" customHeight="false" outlineLevel="0" collapsed="false">
      <c r="A3859" s="0" t="s">
        <v>19929</v>
      </c>
      <c r="B3859" s="0" t="s">
        <v>7898</v>
      </c>
      <c r="C3859" s="0" t="s">
        <v>19930</v>
      </c>
      <c r="E3859" s="1" t="s">
        <v>19930</v>
      </c>
      <c r="G3859" s="5" t="s">
        <v>19930</v>
      </c>
      <c r="H3859" s="5"/>
      <c r="I3859" s="5"/>
      <c r="J3859" s="5"/>
      <c r="K3859" s="5"/>
      <c r="L3859" s="5"/>
      <c r="M3859" s="5"/>
      <c r="N3859" s="5"/>
      <c r="O3859" s="0" t="s">
        <v>19930</v>
      </c>
      <c r="P3859" s="0" t="s">
        <v>19931</v>
      </c>
      <c r="Q3859" s="0" t="s">
        <v>51</v>
      </c>
      <c r="R3859" s="0" t="s">
        <v>52</v>
      </c>
      <c r="S3859" s="0" t="n">
        <v>528</v>
      </c>
      <c r="T3859" s="0" t="n">
        <v>2630</v>
      </c>
      <c r="U3859" s="0" t="n">
        <v>2630</v>
      </c>
      <c r="V3859" s="0" t="n">
        <v>2630</v>
      </c>
      <c r="X3859" s="0" t="n">
        <v>88</v>
      </c>
      <c r="Y3859" s="0" t="s">
        <v>53</v>
      </c>
      <c r="Z3859" s="0" t="n">
        <v>2630</v>
      </c>
      <c r="AA3859" s="0" t="s">
        <v>54</v>
      </c>
      <c r="AB3859" s="0" t="s">
        <v>54</v>
      </c>
      <c r="AC3859" s="0" t="n">
        <v>1.378</v>
      </c>
      <c r="AD3859" s="0" t="s">
        <v>15876</v>
      </c>
      <c r="AG3859" s="6" t="n">
        <v>42551</v>
      </c>
      <c r="AH3859" s="0" t="n">
        <v>-29</v>
      </c>
      <c r="AI3859" s="0" t="n">
        <v>-32</v>
      </c>
      <c r="AJ3859" s="6" t="n">
        <v>42551</v>
      </c>
      <c r="AK3859" s="0" t="n">
        <v>1.378</v>
      </c>
      <c r="AL3859" s="6" t="n">
        <v>42551</v>
      </c>
      <c r="AM3859" s="0" t="n">
        <v>337</v>
      </c>
      <c r="AN3859" s="0" t="n">
        <v>374</v>
      </c>
      <c r="AO3859" s="0" t="n">
        <v>997</v>
      </c>
      <c r="AP3859" s="0" t="n">
        <v>1.114</v>
      </c>
      <c r="AQ3859" s="0" t="s">
        <v>674</v>
      </c>
      <c r="AR3859" s="0" t="s">
        <v>58</v>
      </c>
      <c r="AS3859" s="0" t="s">
        <v>53</v>
      </c>
      <c r="AT3859" s="0" t="n">
        <v>29</v>
      </c>
      <c r="AU3859" s="0" t="n">
        <v>32</v>
      </c>
      <c r="AX3859" s="0" t="s">
        <v>836</v>
      </c>
      <c r="AY3859" s="0" t="s">
        <v>19932</v>
      </c>
    </row>
    <row r="3860" customFormat="false" ht="15" hidden="false" customHeight="false" outlineLevel="0" collapsed="false">
      <c r="A3860" s="0" t="s">
        <v>19933</v>
      </c>
      <c r="B3860" s="0" t="s">
        <v>7898</v>
      </c>
      <c r="C3860" s="0" t="s">
        <v>19934</v>
      </c>
      <c r="E3860" s="1" t="s">
        <v>19934</v>
      </c>
      <c r="G3860" s="5" t="s">
        <v>19934</v>
      </c>
      <c r="H3860" s="5"/>
      <c r="I3860" s="5"/>
      <c r="J3860" s="5"/>
      <c r="K3860" s="5"/>
      <c r="L3860" s="5"/>
      <c r="M3860" s="5"/>
      <c r="N3860" s="5"/>
      <c r="O3860" s="0" t="s">
        <v>19934</v>
      </c>
      <c r="P3860" s="0" t="s">
        <v>19935</v>
      </c>
      <c r="Q3860" s="0" t="s">
        <v>51</v>
      </c>
      <c r="R3860" s="0" t="s">
        <v>52</v>
      </c>
      <c r="S3860" s="0" t="n">
        <v>8.979</v>
      </c>
      <c r="T3860" s="0" t="n">
        <v>4778</v>
      </c>
      <c r="U3860" s="0" t="n">
        <v>4778</v>
      </c>
      <c r="V3860" s="0" t="n">
        <v>4791</v>
      </c>
      <c r="X3860" s="0" t="n">
        <v>408</v>
      </c>
      <c r="Y3860" s="0" t="s">
        <v>53</v>
      </c>
      <c r="Z3860" s="0" t="n">
        <v>4778</v>
      </c>
      <c r="AA3860" s="0" t="s">
        <v>54</v>
      </c>
      <c r="AB3860" s="0" t="s">
        <v>54</v>
      </c>
      <c r="AC3860" s="0" t="n">
        <v>12.6</v>
      </c>
      <c r="AD3860" s="0" t="s">
        <v>15876</v>
      </c>
      <c r="AG3860" s="6" t="n">
        <v>42735</v>
      </c>
      <c r="AH3860" s="0" t="n">
        <v>6.893</v>
      </c>
      <c r="AI3860" s="0" t="n">
        <v>7.266</v>
      </c>
      <c r="AJ3860" s="6" t="n">
        <v>42735</v>
      </c>
      <c r="AK3860" s="0" t="n">
        <v>12.6</v>
      </c>
      <c r="AL3860" s="6" t="n">
        <v>42735</v>
      </c>
      <c r="AM3860" s="0" t="n">
        <v>22.623</v>
      </c>
      <c r="AN3860" s="0" t="n">
        <v>23.847</v>
      </c>
      <c r="AO3860" s="0" t="n">
        <v>33.99</v>
      </c>
      <c r="AP3860" s="0" t="n">
        <v>37.979</v>
      </c>
      <c r="AQ3860" s="0" t="s">
        <v>674</v>
      </c>
      <c r="AR3860" s="0" t="s">
        <v>58</v>
      </c>
      <c r="AS3860" s="0" t="s">
        <v>53</v>
      </c>
      <c r="AT3860" s="0" t="n">
        <v>209</v>
      </c>
      <c r="AU3860" s="0" t="n">
        <v>221</v>
      </c>
      <c r="AX3860" s="0" t="s">
        <v>836</v>
      </c>
      <c r="AY3860" s="0" t="s">
        <v>19936</v>
      </c>
    </row>
    <row r="3861" customFormat="false" ht="15" hidden="false" customHeight="false" outlineLevel="0" collapsed="false">
      <c r="A3861" s="0" t="s">
        <v>19937</v>
      </c>
      <c r="B3861" s="0" t="s">
        <v>7898</v>
      </c>
      <c r="C3861" s="0" t="s">
        <v>19938</v>
      </c>
      <c r="E3861" s="1" t="s">
        <v>19938</v>
      </c>
      <c r="G3861" s="5" t="s">
        <v>19938</v>
      </c>
      <c r="H3861" s="5"/>
      <c r="I3861" s="5"/>
      <c r="J3861" s="5"/>
      <c r="K3861" s="5"/>
      <c r="L3861" s="5"/>
      <c r="M3861" s="5"/>
      <c r="N3861" s="5"/>
      <c r="O3861" s="0" t="s">
        <v>19938</v>
      </c>
      <c r="P3861" s="0" t="s">
        <v>19939</v>
      </c>
      <c r="Q3861" s="0" t="s">
        <v>51</v>
      </c>
      <c r="R3861" s="0" t="s">
        <v>52</v>
      </c>
      <c r="S3861" s="0" t="n">
        <v>360</v>
      </c>
      <c r="T3861" s="0" t="n">
        <v>2630</v>
      </c>
      <c r="U3861" s="0" t="n">
        <v>2630</v>
      </c>
      <c r="V3861" s="0" t="n">
        <v>6201</v>
      </c>
      <c r="X3861" s="0" t="n">
        <v>35</v>
      </c>
      <c r="Y3861" s="0" t="s">
        <v>53</v>
      </c>
      <c r="Z3861" s="0" t="n">
        <v>2630</v>
      </c>
      <c r="AA3861" s="0" t="s">
        <v>54</v>
      </c>
      <c r="AB3861" s="0" t="s">
        <v>54</v>
      </c>
      <c r="AC3861" s="0" t="n">
        <v>1.194</v>
      </c>
      <c r="AD3861" s="0" t="s">
        <v>16126</v>
      </c>
      <c r="AG3861" s="6" t="n">
        <v>42551</v>
      </c>
      <c r="AH3861" s="0" t="n">
        <v>-4</v>
      </c>
      <c r="AI3861" s="0" t="n">
        <v>-5</v>
      </c>
      <c r="AJ3861" s="6" t="n">
        <v>42551</v>
      </c>
      <c r="AK3861" s="0" t="n">
        <v>1.194</v>
      </c>
      <c r="AL3861" s="6" t="n">
        <v>42551</v>
      </c>
      <c r="AM3861" s="0" t="n">
        <v>308</v>
      </c>
      <c r="AN3861" s="0" t="n">
        <v>342</v>
      </c>
      <c r="AO3861" s="0" t="n">
        <v>370</v>
      </c>
      <c r="AP3861" s="0" t="n">
        <v>413</v>
      </c>
      <c r="AQ3861" s="0" t="s">
        <v>674</v>
      </c>
      <c r="AR3861" s="0" t="s">
        <v>58</v>
      </c>
      <c r="AS3861" s="0" t="s">
        <v>53</v>
      </c>
      <c r="AT3861" s="0" t="n">
        <v>23</v>
      </c>
      <c r="AU3861" s="0" t="n">
        <v>22</v>
      </c>
      <c r="AX3861" s="0" t="s">
        <v>836</v>
      </c>
    </row>
    <row r="3862" customFormat="false" ht="15" hidden="false" customHeight="false" outlineLevel="0" collapsed="false">
      <c r="A3862" s="0" t="s">
        <v>19940</v>
      </c>
      <c r="B3862" s="0" t="s">
        <v>7898</v>
      </c>
      <c r="C3862" s="0" t="s">
        <v>19941</v>
      </c>
      <c r="E3862" s="1" t="s">
        <v>19941</v>
      </c>
      <c r="G3862" s="5" t="s">
        <v>19941</v>
      </c>
      <c r="H3862" s="5"/>
      <c r="I3862" s="5"/>
      <c r="J3862" s="5"/>
      <c r="K3862" s="5"/>
      <c r="L3862" s="5"/>
      <c r="M3862" s="5"/>
      <c r="N3862" s="5"/>
      <c r="O3862" s="0" t="s">
        <v>19942</v>
      </c>
      <c r="P3862" s="0" t="s">
        <v>19943</v>
      </c>
      <c r="Q3862" s="0" t="s">
        <v>51</v>
      </c>
      <c r="R3862" s="0" t="s">
        <v>52</v>
      </c>
      <c r="S3862" s="0" t="n">
        <v>1.07</v>
      </c>
      <c r="T3862" s="0" t="n">
        <v>5829</v>
      </c>
      <c r="U3862" s="0" t="n">
        <v>5829</v>
      </c>
      <c r="V3862" s="0" t="n">
        <v>6201</v>
      </c>
      <c r="X3862" s="0" t="n">
        <v>150</v>
      </c>
      <c r="Y3862" s="0" t="s">
        <v>67</v>
      </c>
      <c r="Z3862" s="0" t="n">
        <v>6619</v>
      </c>
      <c r="AA3862" s="0" t="s">
        <v>54</v>
      </c>
      <c r="AB3862" s="0" t="s">
        <v>54</v>
      </c>
      <c r="AD3862" s="0" t="s">
        <v>16122</v>
      </c>
      <c r="AG3862" s="6" t="n">
        <v>41608</v>
      </c>
      <c r="AH3862" s="0" t="n">
        <v>62</v>
      </c>
      <c r="AI3862" s="0" t="n">
        <v>84</v>
      </c>
      <c r="AJ3862" s="6" t="n">
        <v>41608</v>
      </c>
      <c r="AK3862" s="0" t="n">
        <v>3.856</v>
      </c>
      <c r="AL3862" s="6" t="n">
        <v>41608</v>
      </c>
      <c r="AM3862" s="0" t="n">
        <v>1.476</v>
      </c>
      <c r="AN3862" s="0" t="n">
        <v>2.006</v>
      </c>
      <c r="AO3862" s="0" t="n">
        <v>3.152</v>
      </c>
      <c r="AP3862" s="0" t="n">
        <v>3.935</v>
      </c>
      <c r="AQ3862" s="0" t="s">
        <v>189</v>
      </c>
      <c r="AR3862" s="0" t="s">
        <v>189</v>
      </c>
      <c r="AS3862" s="0" t="s">
        <v>67</v>
      </c>
      <c r="AT3862" s="0" t="n">
        <v>97</v>
      </c>
      <c r="AU3862" s="0" t="n">
        <v>88</v>
      </c>
      <c r="AX3862" s="0" t="s">
        <v>836</v>
      </c>
    </row>
    <row r="3863" customFormat="false" ht="15" hidden="false" customHeight="false" outlineLevel="0" collapsed="false">
      <c r="A3863" s="0" t="s">
        <v>19944</v>
      </c>
      <c r="B3863" s="0" t="s">
        <v>7898</v>
      </c>
      <c r="C3863" s="0" t="s">
        <v>19945</v>
      </c>
      <c r="E3863" s="1" t="s">
        <v>19945</v>
      </c>
      <c r="G3863" s="5" t="s">
        <v>19945</v>
      </c>
      <c r="H3863" s="5"/>
      <c r="I3863" s="5"/>
      <c r="J3863" s="5"/>
      <c r="K3863" s="5"/>
      <c r="L3863" s="5"/>
      <c r="M3863" s="5"/>
      <c r="N3863" s="5"/>
      <c r="O3863" s="0" t="s">
        <v>19945</v>
      </c>
      <c r="P3863" s="0" t="s">
        <v>19946</v>
      </c>
      <c r="Q3863" s="0" t="s">
        <v>51</v>
      </c>
      <c r="R3863" s="0" t="s">
        <v>52</v>
      </c>
      <c r="S3863" s="0" t="n">
        <v>389</v>
      </c>
      <c r="T3863" s="0" t="n">
        <v>2611</v>
      </c>
      <c r="U3863" s="0" t="n">
        <v>2611</v>
      </c>
      <c r="X3863" s="0" t="n">
        <v>14</v>
      </c>
      <c r="Y3863" s="0" t="s">
        <v>53</v>
      </c>
      <c r="Z3863" s="0" t="n">
        <v>2611</v>
      </c>
      <c r="AA3863" s="0" t="s">
        <v>54</v>
      </c>
      <c r="AB3863" s="0" t="s">
        <v>54</v>
      </c>
      <c r="AC3863" s="0" t="n">
        <v>1.417</v>
      </c>
      <c r="AD3863" s="0" t="s">
        <v>15876</v>
      </c>
      <c r="AG3863" s="6" t="n">
        <v>42735</v>
      </c>
      <c r="AH3863" s="0" t="n">
        <v>50</v>
      </c>
      <c r="AI3863" s="0" t="n">
        <v>53</v>
      </c>
      <c r="AJ3863" s="6" t="n">
        <v>42735</v>
      </c>
      <c r="AK3863" s="0" t="n">
        <v>1.417</v>
      </c>
      <c r="AL3863" s="6" t="n">
        <v>42735</v>
      </c>
      <c r="AM3863" s="0" t="n">
        <v>485</v>
      </c>
      <c r="AN3863" s="0" t="n">
        <v>511</v>
      </c>
      <c r="AO3863" s="0" t="n">
        <v>3.675</v>
      </c>
      <c r="AP3863" s="0" t="n">
        <v>4.106</v>
      </c>
      <c r="AQ3863" s="0" t="s">
        <v>674</v>
      </c>
      <c r="AR3863" s="0" t="s">
        <v>58</v>
      </c>
      <c r="AS3863" s="0" t="s">
        <v>53</v>
      </c>
      <c r="AT3863" s="0" t="n">
        <v>14</v>
      </c>
      <c r="AU3863" s="0" t="n">
        <v>13</v>
      </c>
      <c r="AV3863" s="0" t="s">
        <v>19947</v>
      </c>
      <c r="AW3863" s="0" t="s">
        <v>19948</v>
      </c>
      <c r="AX3863" s="0" t="s">
        <v>836</v>
      </c>
      <c r="AY3863" s="0" t="s">
        <v>19949</v>
      </c>
    </row>
    <row r="3864" customFormat="false" ht="15" hidden="false" customHeight="false" outlineLevel="0" collapsed="false">
      <c r="A3864" s="0" t="s">
        <v>19950</v>
      </c>
      <c r="B3864" s="0" t="s">
        <v>7898</v>
      </c>
      <c r="C3864" s="0" t="s">
        <v>19951</v>
      </c>
      <c r="E3864" s="1" t="s">
        <v>19951</v>
      </c>
      <c r="G3864" s="5" t="s">
        <v>19951</v>
      </c>
      <c r="H3864" s="5"/>
      <c r="I3864" s="5"/>
      <c r="J3864" s="5"/>
      <c r="K3864" s="5"/>
      <c r="L3864" s="5"/>
      <c r="M3864" s="5"/>
      <c r="N3864" s="5"/>
      <c r="O3864" s="0" t="s">
        <v>19951</v>
      </c>
      <c r="P3864" s="0" t="s">
        <v>19952</v>
      </c>
      <c r="Q3864" s="0" t="s">
        <v>51</v>
      </c>
      <c r="R3864" s="0" t="s">
        <v>52</v>
      </c>
      <c r="S3864" s="0" t="n">
        <v>8.831</v>
      </c>
      <c r="T3864" s="0" t="n">
        <v>7722</v>
      </c>
      <c r="U3864" s="0" t="n">
        <v>7722</v>
      </c>
      <c r="V3864" s="0" t="n">
        <v>6020</v>
      </c>
      <c r="W3864" s="0" t="s">
        <v>19953</v>
      </c>
      <c r="X3864" s="0" t="n">
        <v>24</v>
      </c>
      <c r="Y3864" s="0" t="s">
        <v>53</v>
      </c>
      <c r="Z3864" s="0" t="n">
        <v>7722</v>
      </c>
      <c r="AA3864" s="0" t="s">
        <v>54</v>
      </c>
      <c r="AB3864" s="0" t="s">
        <v>54</v>
      </c>
      <c r="AC3864" s="0" t="n">
        <v>4.7</v>
      </c>
      <c r="AD3864" s="0" t="s">
        <v>17210</v>
      </c>
      <c r="AG3864" s="6" t="n">
        <v>42735</v>
      </c>
      <c r="AH3864" s="0" t="n">
        <v>177</v>
      </c>
      <c r="AI3864" s="0" t="n">
        <v>187</v>
      </c>
      <c r="AJ3864" s="6" t="n">
        <v>42735</v>
      </c>
      <c r="AK3864" s="0" t="n">
        <v>4.7</v>
      </c>
      <c r="AL3864" s="6" t="n">
        <v>42735</v>
      </c>
      <c r="AM3864" s="0" t="n">
        <v>12.889</v>
      </c>
      <c r="AN3864" s="0" t="n">
        <v>13.587</v>
      </c>
      <c r="AO3864" s="0" t="n">
        <v>60.754</v>
      </c>
      <c r="AP3864" s="0" t="n">
        <v>67.883</v>
      </c>
      <c r="AQ3864" s="0" t="s">
        <v>674</v>
      </c>
      <c r="AR3864" s="0" t="s">
        <v>58</v>
      </c>
      <c r="AS3864" s="0" t="s">
        <v>53</v>
      </c>
      <c r="AT3864" s="0" t="n">
        <v>6</v>
      </c>
      <c r="AU3864" s="0" t="n">
        <v>6</v>
      </c>
      <c r="AX3864" s="0" t="s">
        <v>836</v>
      </c>
    </row>
    <row r="3865" customFormat="false" ht="15" hidden="false" customHeight="false" outlineLevel="0" collapsed="false">
      <c r="A3865" s="0" t="s">
        <v>19954</v>
      </c>
      <c r="B3865" s="0" t="s">
        <v>7898</v>
      </c>
      <c r="C3865" s="0" t="s">
        <v>19955</v>
      </c>
      <c r="E3865" s="1" t="s">
        <v>19955</v>
      </c>
      <c r="G3865" s="5" t="s">
        <v>19955</v>
      </c>
      <c r="H3865" s="5" t="s">
        <v>19956</v>
      </c>
      <c r="I3865" s="5"/>
      <c r="J3865" s="5"/>
      <c r="K3865" s="5"/>
      <c r="L3865" s="5"/>
      <c r="M3865" s="5"/>
      <c r="N3865" s="5"/>
      <c r="O3865" s="0" t="s">
        <v>19955</v>
      </c>
      <c r="P3865" s="0" t="s">
        <v>19957</v>
      </c>
      <c r="Q3865" s="0" t="s">
        <v>51</v>
      </c>
      <c r="R3865" s="0" t="s">
        <v>52</v>
      </c>
      <c r="S3865" s="0" t="n">
        <v>275</v>
      </c>
      <c r="T3865" s="0" t="n">
        <v>6209</v>
      </c>
      <c r="U3865" s="0" t="n">
        <v>6209</v>
      </c>
      <c r="V3865" s="0" t="n">
        <v>7311</v>
      </c>
      <c r="W3865" s="0" t="s">
        <v>19958</v>
      </c>
      <c r="X3865" s="0" t="n">
        <v>14</v>
      </c>
      <c r="Y3865" s="0" t="s">
        <v>53</v>
      </c>
      <c r="Z3865" s="0" t="n">
        <v>6209</v>
      </c>
      <c r="AA3865" s="0" t="s">
        <v>54</v>
      </c>
      <c r="AB3865" s="0" t="s">
        <v>54</v>
      </c>
      <c r="AC3865" s="0" t="n">
        <v>662</v>
      </c>
      <c r="AD3865" s="0" t="s">
        <v>16966</v>
      </c>
      <c r="AG3865" s="6" t="n">
        <v>42735</v>
      </c>
      <c r="AH3865" s="0" t="n">
        <v>-18</v>
      </c>
      <c r="AI3865" s="0" t="n">
        <v>-19</v>
      </c>
      <c r="AJ3865" s="6" t="n">
        <v>42735</v>
      </c>
      <c r="AK3865" s="0" t="n">
        <v>662</v>
      </c>
      <c r="AL3865" s="6" t="n">
        <v>42735</v>
      </c>
      <c r="AM3865" s="0" t="n">
        <v>344</v>
      </c>
      <c r="AN3865" s="0" t="n">
        <v>363</v>
      </c>
      <c r="AO3865" s="0" t="n">
        <v>962</v>
      </c>
      <c r="AP3865" s="0" t="n">
        <v>1.075</v>
      </c>
      <c r="AQ3865" s="0" t="s">
        <v>831</v>
      </c>
      <c r="AR3865" s="0" t="s">
        <v>58</v>
      </c>
      <c r="AS3865" s="0" t="s">
        <v>53</v>
      </c>
      <c r="AT3865" s="0" t="n">
        <v>14</v>
      </c>
      <c r="AU3865" s="0" t="n">
        <v>13</v>
      </c>
      <c r="AX3865" s="0" t="s">
        <v>836</v>
      </c>
    </row>
    <row r="3866" customFormat="false" ht="15" hidden="false" customHeight="false" outlineLevel="0" collapsed="false">
      <c r="A3866" s="0" t="s">
        <v>19959</v>
      </c>
      <c r="B3866" s="0" t="s">
        <v>7898</v>
      </c>
      <c r="C3866" s="0" t="s">
        <v>19960</v>
      </c>
      <c r="E3866" s="1" t="s">
        <v>19960</v>
      </c>
      <c r="G3866" s="5" t="s">
        <v>19960</v>
      </c>
      <c r="H3866" s="5"/>
      <c r="I3866" s="5"/>
      <c r="J3866" s="5"/>
      <c r="K3866" s="5"/>
      <c r="L3866" s="5"/>
      <c r="M3866" s="5"/>
      <c r="N3866" s="5"/>
      <c r="O3866" s="0" t="s">
        <v>19960</v>
      </c>
      <c r="P3866" s="0" t="s">
        <v>19961</v>
      </c>
      <c r="Q3866" s="0" t="s">
        <v>718</v>
      </c>
      <c r="R3866" s="0" t="s">
        <v>52</v>
      </c>
      <c r="S3866" s="0" t="n">
        <v>4.202</v>
      </c>
      <c r="T3866" s="0" t="n">
        <v>2651</v>
      </c>
      <c r="U3866" s="0" t="n">
        <v>2651</v>
      </c>
      <c r="V3866" s="0" t="n">
        <v>2651</v>
      </c>
      <c r="W3866" s="0" t="s">
        <v>19962</v>
      </c>
      <c r="X3866" s="0" t="n">
        <v>268</v>
      </c>
      <c r="Y3866" s="0" t="s">
        <v>53</v>
      </c>
      <c r="Z3866" s="0" t="n">
        <v>2651</v>
      </c>
      <c r="AA3866" s="0" t="s">
        <v>54</v>
      </c>
      <c r="AB3866" s="0" t="s">
        <v>54</v>
      </c>
      <c r="AC3866" s="0" t="n">
        <v>12.5</v>
      </c>
      <c r="AD3866" s="0" t="s">
        <v>17345</v>
      </c>
      <c r="AG3866" s="6" t="n">
        <v>42674</v>
      </c>
      <c r="AH3866" s="0" t="n">
        <v>422</v>
      </c>
      <c r="AI3866" s="0" t="n">
        <v>462</v>
      </c>
      <c r="AJ3866" s="6" t="n">
        <v>42674</v>
      </c>
      <c r="AK3866" s="0" t="n">
        <v>12.5</v>
      </c>
      <c r="AL3866" s="6" t="n">
        <v>42674</v>
      </c>
      <c r="AM3866" s="0" t="n">
        <v>7.12</v>
      </c>
      <c r="AN3866" s="0" t="n">
        <v>7.794</v>
      </c>
      <c r="AO3866" s="0" t="n">
        <v>17.037</v>
      </c>
      <c r="AP3866" s="0" t="n">
        <v>19.036</v>
      </c>
      <c r="AQ3866" s="0" t="s">
        <v>831</v>
      </c>
      <c r="AR3866" s="0" t="s">
        <v>58</v>
      </c>
      <c r="AS3866" s="0" t="s">
        <v>53</v>
      </c>
      <c r="AT3866" s="0" t="n">
        <v>127</v>
      </c>
      <c r="AU3866" s="0" t="n">
        <v>129</v>
      </c>
      <c r="AV3866" s="0" t="s">
        <v>836</v>
      </c>
      <c r="AX3866" s="0" t="s">
        <v>836</v>
      </c>
    </row>
    <row r="3867" customFormat="false" ht="15" hidden="false" customHeight="false" outlineLevel="0" collapsed="false">
      <c r="A3867" s="0" t="s">
        <v>19963</v>
      </c>
      <c r="B3867" s="0" t="s">
        <v>7898</v>
      </c>
      <c r="C3867" s="0" t="s">
        <v>19964</v>
      </c>
      <c r="E3867" s="1" t="s">
        <v>19964</v>
      </c>
      <c r="G3867" s="5" t="s">
        <v>19964</v>
      </c>
      <c r="H3867" s="5"/>
      <c r="I3867" s="5"/>
      <c r="J3867" s="5"/>
      <c r="K3867" s="5"/>
      <c r="L3867" s="5"/>
      <c r="M3867" s="5"/>
      <c r="N3867" s="5"/>
      <c r="O3867" s="0" t="s">
        <v>19964</v>
      </c>
      <c r="P3867" s="0" t="s">
        <v>19965</v>
      </c>
      <c r="Q3867" s="0" t="s">
        <v>51</v>
      </c>
      <c r="R3867" s="0" t="s">
        <v>52</v>
      </c>
      <c r="S3867" s="0" t="n">
        <v>183</v>
      </c>
      <c r="T3867" s="0" t="n">
        <v>2651</v>
      </c>
      <c r="U3867" s="0" t="n">
        <v>2651</v>
      </c>
      <c r="V3867" s="0" t="n">
        <v>6190</v>
      </c>
      <c r="X3867" s="0" t="n">
        <v>21</v>
      </c>
      <c r="Y3867" s="0" t="s">
        <v>53</v>
      </c>
      <c r="Z3867" s="0" t="n">
        <v>2651</v>
      </c>
      <c r="AA3867" s="0" t="s">
        <v>54</v>
      </c>
      <c r="AB3867" s="0" t="s">
        <v>54</v>
      </c>
      <c r="AC3867" s="0" t="n">
        <v>583</v>
      </c>
      <c r="AD3867" s="0" t="s">
        <v>16126</v>
      </c>
      <c r="AG3867" s="6" t="n">
        <v>42551</v>
      </c>
      <c r="AH3867" s="0" t="n">
        <v>-32</v>
      </c>
      <c r="AI3867" s="0" t="n">
        <v>-35</v>
      </c>
      <c r="AJ3867" s="6" t="n">
        <v>42551</v>
      </c>
      <c r="AK3867" s="0" t="n">
        <v>583</v>
      </c>
      <c r="AL3867" s="6" t="n">
        <v>42551</v>
      </c>
      <c r="AM3867" s="0" t="n">
        <v>197</v>
      </c>
      <c r="AN3867" s="0" t="n">
        <v>218</v>
      </c>
      <c r="AO3867" s="0" t="n">
        <v>333</v>
      </c>
      <c r="AP3867" s="0" t="n">
        <v>372</v>
      </c>
      <c r="AQ3867" s="0" t="s">
        <v>674</v>
      </c>
      <c r="AR3867" s="0" t="s">
        <v>58</v>
      </c>
      <c r="AS3867" s="0" t="s">
        <v>53</v>
      </c>
      <c r="AT3867" s="0" t="n">
        <v>13</v>
      </c>
      <c r="AU3867" s="0" t="n">
        <v>13</v>
      </c>
      <c r="AX3867" s="0" t="s">
        <v>836</v>
      </c>
    </row>
    <row r="3868" customFormat="false" ht="15" hidden="false" customHeight="false" outlineLevel="0" collapsed="false">
      <c r="A3868" s="0" t="s">
        <v>19966</v>
      </c>
      <c r="B3868" s="0" t="s">
        <v>7898</v>
      </c>
      <c r="C3868" s="0" t="s">
        <v>19967</v>
      </c>
      <c r="E3868" s="1" t="s">
        <v>19967</v>
      </c>
      <c r="G3868" s="5" t="s">
        <v>19967</v>
      </c>
      <c r="H3868" s="5"/>
      <c r="I3868" s="5"/>
      <c r="J3868" s="5"/>
      <c r="K3868" s="5"/>
      <c r="L3868" s="5"/>
      <c r="M3868" s="5"/>
      <c r="N3868" s="5"/>
      <c r="O3868" s="0" t="s">
        <v>19967</v>
      </c>
      <c r="P3868" s="0" t="s">
        <v>19968</v>
      </c>
      <c r="Q3868" s="0" t="s">
        <v>51</v>
      </c>
      <c r="R3868" s="0" t="s">
        <v>52</v>
      </c>
      <c r="S3868" s="0" t="n">
        <v>198</v>
      </c>
      <c r="T3868" s="0" t="n">
        <v>6201</v>
      </c>
      <c r="U3868" s="0" t="n">
        <v>6201</v>
      </c>
      <c r="X3868" s="0" t="n">
        <v>21</v>
      </c>
      <c r="Y3868" s="0" t="s">
        <v>53</v>
      </c>
      <c r="Z3868" s="0" t="n">
        <v>6201</v>
      </c>
      <c r="AA3868" s="0" t="s">
        <v>54</v>
      </c>
      <c r="AB3868" s="0" t="s">
        <v>54</v>
      </c>
      <c r="AC3868" s="0" t="n">
        <v>684</v>
      </c>
      <c r="AD3868" s="0" t="s">
        <v>15598</v>
      </c>
      <c r="AG3868" s="6" t="n">
        <v>42735</v>
      </c>
      <c r="AH3868" s="0" t="n">
        <v>18</v>
      </c>
      <c r="AI3868" s="0" t="n">
        <v>19</v>
      </c>
      <c r="AJ3868" s="6" t="n">
        <v>42735</v>
      </c>
      <c r="AK3868" s="0" t="n">
        <v>684</v>
      </c>
      <c r="AL3868" s="6" t="n">
        <v>42735</v>
      </c>
      <c r="AM3868" s="0" t="n">
        <v>386</v>
      </c>
      <c r="AN3868" s="0" t="n">
        <v>407</v>
      </c>
      <c r="AO3868" s="0" t="n">
        <v>1.362</v>
      </c>
      <c r="AP3868" s="0" t="n">
        <v>1.522</v>
      </c>
      <c r="AQ3868" s="0" t="s">
        <v>674</v>
      </c>
      <c r="AR3868" s="0" t="s">
        <v>58</v>
      </c>
      <c r="AS3868" s="0" t="s">
        <v>53</v>
      </c>
      <c r="AT3868" s="0" t="n">
        <v>15</v>
      </c>
      <c r="AU3868" s="0" t="n">
        <v>15</v>
      </c>
      <c r="AX3868" s="0" t="s">
        <v>836</v>
      </c>
      <c r="AY3868" s="0" t="s">
        <v>19969</v>
      </c>
    </row>
    <row r="3869" customFormat="false" ht="15" hidden="false" customHeight="false" outlineLevel="0" collapsed="false">
      <c r="A3869" s="0" t="s">
        <v>19970</v>
      </c>
      <c r="B3869" s="0" t="s">
        <v>7898</v>
      </c>
      <c r="C3869" s="0" t="s">
        <v>19971</v>
      </c>
      <c r="E3869" s="1" t="s">
        <v>19971</v>
      </c>
      <c r="G3869" s="5" t="s">
        <v>19971</v>
      </c>
      <c r="H3869" s="5" t="s">
        <v>19972</v>
      </c>
      <c r="I3869" s="5"/>
      <c r="J3869" s="5"/>
      <c r="K3869" s="5"/>
      <c r="L3869" s="5"/>
      <c r="M3869" s="5"/>
      <c r="N3869" s="5"/>
      <c r="O3869" s="0" t="s">
        <v>19971</v>
      </c>
      <c r="P3869" s="0" t="s">
        <v>19973</v>
      </c>
      <c r="Q3869" s="0" t="s">
        <v>51</v>
      </c>
      <c r="R3869" s="0" t="s">
        <v>52</v>
      </c>
      <c r="S3869" s="0" t="n">
        <v>0</v>
      </c>
      <c r="T3869" s="0" t="n">
        <v>7211</v>
      </c>
      <c r="U3869" s="0" t="n">
        <v>7211</v>
      </c>
      <c r="V3869" s="0" t="n">
        <v>2120</v>
      </c>
      <c r="X3869" s="0" t="n">
        <v>2</v>
      </c>
      <c r="Y3869" s="0" t="s">
        <v>53</v>
      </c>
      <c r="Z3869" s="0" t="n">
        <v>7211</v>
      </c>
      <c r="AA3869" s="0" t="s">
        <v>54</v>
      </c>
      <c r="AB3869" s="0" t="s">
        <v>54</v>
      </c>
      <c r="AC3869" s="0" t="n">
        <v>106</v>
      </c>
      <c r="AD3869" s="0" t="s">
        <v>17006</v>
      </c>
      <c r="AG3869" s="6" t="n">
        <v>42735</v>
      </c>
      <c r="AH3869" s="0" t="n">
        <v>-85</v>
      </c>
      <c r="AI3869" s="0" t="n">
        <v>-89</v>
      </c>
      <c r="AJ3869" s="6" t="n">
        <v>42735</v>
      </c>
      <c r="AK3869" s="0" t="n">
        <v>106</v>
      </c>
      <c r="AL3869" s="6" t="n">
        <v>42735</v>
      </c>
      <c r="AM3869" s="0" t="n">
        <v>194</v>
      </c>
      <c r="AN3869" s="0" t="n">
        <v>204</v>
      </c>
      <c r="AO3869" s="0" t="n">
        <v>730</v>
      </c>
      <c r="AP3869" s="0" t="n">
        <v>816</v>
      </c>
      <c r="AQ3869" s="0" t="s">
        <v>674</v>
      </c>
      <c r="AR3869" s="0" t="s">
        <v>58</v>
      </c>
      <c r="AS3869" s="0" t="s">
        <v>53</v>
      </c>
      <c r="AT3869" s="0" t="n">
        <v>2</v>
      </c>
      <c r="AU3869" s="0" t="n">
        <v>1</v>
      </c>
      <c r="AV3869" s="0" t="s">
        <v>836</v>
      </c>
      <c r="AX3869" s="0" t="s">
        <v>836</v>
      </c>
    </row>
    <row r="3870" customFormat="false" ht="15" hidden="false" customHeight="false" outlineLevel="0" collapsed="false">
      <c r="A3870" s="0" t="s">
        <v>19974</v>
      </c>
      <c r="B3870" s="0" t="s">
        <v>7898</v>
      </c>
      <c r="C3870" s="0" t="s">
        <v>19975</v>
      </c>
      <c r="E3870" s="1" t="s">
        <v>19975</v>
      </c>
      <c r="G3870" s="5" t="s">
        <v>19975</v>
      </c>
      <c r="H3870" s="5"/>
      <c r="I3870" s="5"/>
      <c r="J3870" s="5"/>
      <c r="K3870" s="5"/>
      <c r="L3870" s="5"/>
      <c r="M3870" s="5"/>
      <c r="N3870" s="5"/>
      <c r="O3870" s="0" t="s">
        <v>19975</v>
      </c>
      <c r="P3870" s="0" t="s">
        <v>19976</v>
      </c>
      <c r="Q3870" s="0" t="s">
        <v>51</v>
      </c>
      <c r="R3870" s="0" t="s">
        <v>52</v>
      </c>
      <c r="S3870" s="0" t="n">
        <v>350</v>
      </c>
      <c r="T3870" s="0" t="n">
        <v>8690</v>
      </c>
      <c r="U3870" s="0" t="n">
        <v>8690</v>
      </c>
      <c r="V3870" s="0" t="n">
        <v>7211</v>
      </c>
      <c r="X3870" s="0" t="n">
        <v>23</v>
      </c>
      <c r="Y3870" s="0" t="s">
        <v>77</v>
      </c>
      <c r="Z3870" s="0" t="n">
        <v>8690</v>
      </c>
      <c r="AA3870" s="0" t="s">
        <v>54</v>
      </c>
      <c r="AB3870" s="0" t="s">
        <v>54</v>
      </c>
      <c r="AC3870" s="0" t="n">
        <v>750</v>
      </c>
      <c r="AD3870" s="0" t="s">
        <v>16135</v>
      </c>
      <c r="AE3870" s="0" t="s">
        <v>19977</v>
      </c>
      <c r="AF3870" s="0" t="s">
        <v>56</v>
      </c>
      <c r="AG3870" s="0" t="s">
        <v>56</v>
      </c>
      <c r="AI3870" s="0" t="n">
        <v>750</v>
      </c>
      <c r="AJ3870" s="0" t="n">
        <v>2017</v>
      </c>
      <c r="AK3870" s="0" t="s">
        <v>56</v>
      </c>
      <c r="AL3870" s="0" t="s">
        <v>56</v>
      </c>
      <c r="AM3870" s="0" t="n">
        <v>1.019</v>
      </c>
      <c r="AN3870" s="0" t="n">
        <v>1.138</v>
      </c>
      <c r="AO3870" s="0" t="s">
        <v>674</v>
      </c>
      <c r="AP3870" s="0" t="s">
        <v>58</v>
      </c>
      <c r="AQ3870" s="0" t="s">
        <v>77</v>
      </c>
      <c r="AR3870" s="0" t="n">
        <v>14</v>
      </c>
      <c r="AS3870" s="0" t="n">
        <v>15</v>
      </c>
      <c r="AV3870" s="0" t="s">
        <v>836</v>
      </c>
    </row>
    <row r="3871" customFormat="false" ht="15" hidden="false" customHeight="false" outlineLevel="0" collapsed="false">
      <c r="A3871" s="0" t="s">
        <v>19978</v>
      </c>
      <c r="B3871" s="0" t="s">
        <v>7898</v>
      </c>
      <c r="C3871" s="0" t="s">
        <v>19979</v>
      </c>
      <c r="E3871" s="1" t="s">
        <v>19979</v>
      </c>
      <c r="G3871" s="5" t="s">
        <v>19979</v>
      </c>
      <c r="H3871" s="5" t="s">
        <v>19980</v>
      </c>
      <c r="I3871" s="5"/>
      <c r="J3871" s="5"/>
      <c r="K3871" s="5"/>
      <c r="L3871" s="5"/>
      <c r="M3871" s="5"/>
      <c r="N3871" s="5"/>
      <c r="O3871" s="0" t="s">
        <v>19979</v>
      </c>
      <c r="P3871" s="0" t="s">
        <v>19981</v>
      </c>
      <c r="Q3871" s="0" t="s">
        <v>51</v>
      </c>
      <c r="R3871" s="0" t="s">
        <v>52</v>
      </c>
      <c r="S3871" s="0" t="n">
        <v>0</v>
      </c>
      <c r="T3871" s="0" t="n">
        <v>2120</v>
      </c>
      <c r="U3871" s="0" t="n">
        <v>2120</v>
      </c>
      <c r="X3871" s="0" t="n">
        <v>1</v>
      </c>
      <c r="Y3871" s="0" t="s">
        <v>77</v>
      </c>
      <c r="Z3871" s="0" t="n">
        <v>2120</v>
      </c>
      <c r="AA3871" s="0" t="s">
        <v>54</v>
      </c>
      <c r="AB3871" s="0" t="s">
        <v>54</v>
      </c>
      <c r="AC3871" s="0" t="n">
        <v>17</v>
      </c>
      <c r="AD3871" s="0" t="s">
        <v>505</v>
      </c>
      <c r="AG3871" s="6" t="n">
        <v>42735</v>
      </c>
      <c r="AH3871" s="0" t="n">
        <v>-26</v>
      </c>
      <c r="AI3871" s="0" t="n">
        <v>-27</v>
      </c>
      <c r="AJ3871" s="6" t="n">
        <v>42735</v>
      </c>
      <c r="AK3871" s="0" t="n">
        <v>17</v>
      </c>
      <c r="AL3871" s="6" t="n">
        <v>42735</v>
      </c>
      <c r="AM3871" s="0" t="n">
        <v>4</v>
      </c>
      <c r="AN3871" s="0" t="n">
        <v>5</v>
      </c>
      <c r="AO3871" s="0" t="n">
        <v>27</v>
      </c>
      <c r="AP3871" s="0" t="n">
        <v>30</v>
      </c>
      <c r="AQ3871" s="0" t="s">
        <v>13210</v>
      </c>
      <c r="AR3871" s="0" t="s">
        <v>58</v>
      </c>
      <c r="AS3871" s="0" t="s">
        <v>77</v>
      </c>
      <c r="AT3871" s="0" t="n">
        <v>2</v>
      </c>
      <c r="AU3871" s="0" t="n">
        <v>1</v>
      </c>
      <c r="AV3871" s="0" t="s">
        <v>836</v>
      </c>
      <c r="AX3871" s="0" t="s">
        <v>836</v>
      </c>
    </row>
    <row r="3872" customFormat="false" ht="15" hidden="false" customHeight="false" outlineLevel="0" collapsed="false">
      <c r="A3872" s="0" t="s">
        <v>19982</v>
      </c>
      <c r="B3872" s="0" t="s">
        <v>7898</v>
      </c>
      <c r="C3872" s="0" t="s">
        <v>19983</v>
      </c>
      <c r="E3872" s="1" t="s">
        <v>19983</v>
      </c>
      <c r="G3872" s="5" t="s">
        <v>19983</v>
      </c>
      <c r="H3872" s="5"/>
      <c r="I3872" s="5"/>
      <c r="J3872" s="5"/>
      <c r="K3872" s="5"/>
      <c r="L3872" s="5"/>
      <c r="M3872" s="5"/>
      <c r="N3872" s="5"/>
      <c r="O3872" s="0" t="s">
        <v>19983</v>
      </c>
      <c r="P3872" s="0" t="s">
        <v>19984</v>
      </c>
      <c r="Q3872" s="0" t="s">
        <v>51</v>
      </c>
      <c r="R3872" s="0" t="s">
        <v>52</v>
      </c>
      <c r="S3872" s="0" t="n">
        <v>266</v>
      </c>
      <c r="T3872" s="0" t="n">
        <v>2611</v>
      </c>
      <c r="U3872" s="0" t="n">
        <v>2611</v>
      </c>
      <c r="X3872" s="0" t="n">
        <v>11</v>
      </c>
      <c r="Y3872" s="0" t="s">
        <v>53</v>
      </c>
      <c r="Z3872" s="0" t="n">
        <v>2611</v>
      </c>
      <c r="AA3872" s="0" t="s">
        <v>54</v>
      </c>
      <c r="AB3872" s="0" t="s">
        <v>54</v>
      </c>
      <c r="AC3872" s="0" t="n">
        <v>586</v>
      </c>
      <c r="AD3872" s="0" t="s">
        <v>16126</v>
      </c>
      <c r="AG3872" s="6" t="n">
        <v>42735</v>
      </c>
      <c r="AH3872" s="0" t="n">
        <v>94</v>
      </c>
      <c r="AI3872" s="0" t="n">
        <v>99</v>
      </c>
      <c r="AJ3872" s="6" t="n">
        <v>42735</v>
      </c>
      <c r="AK3872" s="0" t="n">
        <v>586</v>
      </c>
      <c r="AL3872" s="6" t="n">
        <v>42735</v>
      </c>
      <c r="AM3872" s="0" t="n">
        <v>940</v>
      </c>
      <c r="AN3872" s="0" t="n">
        <v>991</v>
      </c>
      <c r="AO3872" s="0" t="n">
        <v>1.401</v>
      </c>
      <c r="AP3872" s="0" t="n">
        <v>1.566</v>
      </c>
      <c r="AQ3872" s="0" t="s">
        <v>831</v>
      </c>
      <c r="AR3872" s="0" t="s">
        <v>58</v>
      </c>
      <c r="AS3872" s="0" t="s">
        <v>53</v>
      </c>
      <c r="AT3872" s="0" t="n">
        <v>7</v>
      </c>
      <c r="AU3872" s="0" t="n">
        <v>6</v>
      </c>
      <c r="AX3872" s="0" t="s">
        <v>836</v>
      </c>
    </row>
    <row r="3873" customFormat="false" ht="15" hidden="false" customHeight="false" outlineLevel="0" collapsed="false">
      <c r="A3873" s="0" t="s">
        <v>19985</v>
      </c>
      <c r="B3873" s="0" t="s">
        <v>7898</v>
      </c>
      <c r="C3873" s="0" t="s">
        <v>19986</v>
      </c>
      <c r="E3873" s="1" t="s">
        <v>19986</v>
      </c>
      <c r="G3873" s="5" t="s">
        <v>19986</v>
      </c>
      <c r="H3873" s="5"/>
      <c r="I3873" s="5"/>
      <c r="J3873" s="5"/>
      <c r="K3873" s="5"/>
      <c r="L3873" s="5"/>
      <c r="M3873" s="5"/>
      <c r="N3873" s="5"/>
      <c r="O3873" s="0" t="s">
        <v>19986</v>
      </c>
      <c r="P3873" s="0" t="s">
        <v>19987</v>
      </c>
      <c r="Q3873" s="0" t="s">
        <v>51</v>
      </c>
      <c r="R3873" s="0" t="s">
        <v>52</v>
      </c>
      <c r="S3873" s="0" t="n">
        <v>603</v>
      </c>
      <c r="T3873" s="0" t="n">
        <v>2611</v>
      </c>
      <c r="U3873" s="0" t="n">
        <v>2611</v>
      </c>
      <c r="W3873" s="0" t="s">
        <v>19988</v>
      </c>
      <c r="X3873" s="0" t="n">
        <v>68</v>
      </c>
      <c r="Y3873" s="0" t="s">
        <v>53</v>
      </c>
      <c r="Z3873" s="0" t="n">
        <v>2611</v>
      </c>
      <c r="AA3873" s="0" t="s">
        <v>54</v>
      </c>
      <c r="AB3873" s="0" t="s">
        <v>54</v>
      </c>
      <c r="AC3873" s="0" t="n">
        <v>1.831</v>
      </c>
      <c r="AD3873" s="0" t="s">
        <v>15876</v>
      </c>
      <c r="AG3873" s="6" t="n">
        <v>42735</v>
      </c>
      <c r="AH3873" s="0" t="n">
        <v>-140</v>
      </c>
      <c r="AI3873" s="0" t="n">
        <v>-147</v>
      </c>
      <c r="AJ3873" s="6" t="n">
        <v>42735</v>
      </c>
      <c r="AK3873" s="0" t="n">
        <v>1.831</v>
      </c>
      <c r="AL3873" s="6" t="n">
        <v>42735</v>
      </c>
      <c r="AM3873" s="0" t="n">
        <v>1.566</v>
      </c>
      <c r="AN3873" s="0" t="n">
        <v>1.651</v>
      </c>
      <c r="AO3873" s="0" t="n">
        <v>4.041</v>
      </c>
      <c r="AP3873" s="0" t="n">
        <v>4.515</v>
      </c>
      <c r="AQ3873" s="0" t="s">
        <v>674</v>
      </c>
      <c r="AR3873" s="0" t="s">
        <v>58</v>
      </c>
      <c r="AS3873" s="0" t="s">
        <v>53</v>
      </c>
      <c r="AT3873" s="0" t="n">
        <v>53</v>
      </c>
      <c r="AU3873" s="0" t="n">
        <v>52</v>
      </c>
      <c r="AX3873" s="0" t="s">
        <v>836</v>
      </c>
    </row>
    <row r="3874" customFormat="false" ht="15" hidden="false" customHeight="false" outlineLevel="0" collapsed="false">
      <c r="A3874" s="0" t="s">
        <v>19989</v>
      </c>
      <c r="B3874" s="0" t="s">
        <v>7898</v>
      </c>
      <c r="C3874" s="0" t="s">
        <v>19990</v>
      </c>
      <c r="E3874" s="1" t="s">
        <v>19990</v>
      </c>
      <c r="G3874" s="5" t="s">
        <v>19990</v>
      </c>
      <c r="H3874" s="5"/>
      <c r="I3874" s="5"/>
      <c r="J3874" s="5"/>
      <c r="K3874" s="5"/>
      <c r="L3874" s="5"/>
      <c r="M3874" s="5"/>
      <c r="N3874" s="5"/>
      <c r="O3874" s="0" t="s">
        <v>19990</v>
      </c>
      <c r="P3874" s="0" t="s">
        <v>19991</v>
      </c>
      <c r="Q3874" s="0" t="s">
        <v>51</v>
      </c>
      <c r="R3874" s="0" t="s">
        <v>52</v>
      </c>
      <c r="S3874" s="0" t="n">
        <v>1.275</v>
      </c>
      <c r="T3874" s="0" t="n">
        <v>2620</v>
      </c>
      <c r="U3874" s="0" t="n">
        <v>2620</v>
      </c>
      <c r="V3874" s="0" t="n">
        <v>6201</v>
      </c>
      <c r="X3874" s="0" t="n">
        <v>64</v>
      </c>
      <c r="Y3874" s="0" t="s">
        <v>53</v>
      </c>
      <c r="Z3874" s="0" t="n">
        <v>2620</v>
      </c>
      <c r="AA3874" s="0" t="s">
        <v>54</v>
      </c>
      <c r="AB3874" s="0" t="s">
        <v>54</v>
      </c>
      <c r="AC3874" s="0" t="n">
        <v>4.665</v>
      </c>
      <c r="AD3874" s="0" t="s">
        <v>16126</v>
      </c>
      <c r="AG3874" s="6" t="n">
        <v>42735</v>
      </c>
      <c r="AH3874" s="0" t="n">
        <v>31</v>
      </c>
      <c r="AI3874" s="0" t="n">
        <v>32</v>
      </c>
      <c r="AJ3874" s="6" t="n">
        <v>42735</v>
      </c>
      <c r="AK3874" s="0" t="n">
        <v>4.665</v>
      </c>
      <c r="AL3874" s="6" t="n">
        <v>42735</v>
      </c>
      <c r="AM3874" s="0" t="n">
        <v>2.03</v>
      </c>
      <c r="AN3874" s="0" t="n">
        <v>2.14</v>
      </c>
      <c r="AO3874" s="0" t="n">
        <v>5.951</v>
      </c>
      <c r="AP3874" s="0" t="n">
        <v>6.649</v>
      </c>
      <c r="AQ3874" s="0" t="s">
        <v>674</v>
      </c>
      <c r="AR3874" s="0" t="s">
        <v>58</v>
      </c>
      <c r="AS3874" s="0" t="s">
        <v>53</v>
      </c>
      <c r="AT3874" s="0" t="n">
        <v>35</v>
      </c>
      <c r="AU3874" s="0" t="n">
        <v>37</v>
      </c>
      <c r="AX3874" s="0" t="s">
        <v>836</v>
      </c>
    </row>
    <row r="3875" customFormat="false" ht="15" hidden="false" customHeight="false" outlineLevel="0" collapsed="false">
      <c r="A3875" s="0" t="s">
        <v>19992</v>
      </c>
      <c r="B3875" s="0" t="s">
        <v>7898</v>
      </c>
      <c r="C3875" s="0" t="s">
        <v>19993</v>
      </c>
      <c r="E3875" s="1" t="s">
        <v>19993</v>
      </c>
      <c r="G3875" s="5" t="s">
        <v>19993</v>
      </c>
      <c r="H3875" s="5"/>
      <c r="I3875" s="5"/>
      <c r="J3875" s="5"/>
      <c r="K3875" s="5"/>
      <c r="L3875" s="5"/>
      <c r="M3875" s="5"/>
      <c r="N3875" s="5"/>
      <c r="O3875" s="0" t="s">
        <v>19993</v>
      </c>
      <c r="P3875" s="0" t="s">
        <v>19994</v>
      </c>
      <c r="Q3875" s="0" t="s">
        <v>51</v>
      </c>
      <c r="R3875" s="0" t="s">
        <v>52</v>
      </c>
      <c r="S3875" s="0" t="n">
        <v>870</v>
      </c>
      <c r="T3875" s="0" t="n">
        <v>2630</v>
      </c>
      <c r="U3875" s="0" t="n">
        <v>2630</v>
      </c>
      <c r="V3875" s="0" t="n">
        <v>2630</v>
      </c>
      <c r="X3875" s="0" t="n">
        <v>46</v>
      </c>
      <c r="Y3875" s="0" t="s">
        <v>53</v>
      </c>
      <c r="Z3875" s="0" t="n">
        <v>2630</v>
      </c>
      <c r="AA3875" s="0" t="s">
        <v>54</v>
      </c>
      <c r="AB3875" s="0" t="s">
        <v>54</v>
      </c>
      <c r="AC3875" s="0" t="n">
        <v>2.24</v>
      </c>
      <c r="AD3875" s="0" t="s">
        <v>16126</v>
      </c>
      <c r="AG3875" s="6" t="n">
        <v>42735</v>
      </c>
      <c r="AH3875" s="0" t="n">
        <v>-23</v>
      </c>
      <c r="AI3875" s="0" t="n">
        <v>-24</v>
      </c>
      <c r="AJ3875" s="6" t="n">
        <v>42735</v>
      </c>
      <c r="AK3875" s="0" t="n">
        <v>2.24</v>
      </c>
      <c r="AL3875" s="6" t="n">
        <v>42735</v>
      </c>
      <c r="AM3875" s="0" t="n">
        <v>1.137</v>
      </c>
      <c r="AN3875" s="0" t="n">
        <v>1.199</v>
      </c>
      <c r="AO3875" s="0" t="n">
        <v>1.569</v>
      </c>
      <c r="AP3875" s="0" t="n">
        <v>1.753</v>
      </c>
      <c r="AQ3875" s="0" t="s">
        <v>674</v>
      </c>
      <c r="AR3875" s="0" t="s">
        <v>58</v>
      </c>
      <c r="AS3875" s="0" t="s">
        <v>53</v>
      </c>
      <c r="AT3875" s="0" t="n">
        <v>25</v>
      </c>
      <c r="AU3875" s="0" t="n">
        <v>26</v>
      </c>
      <c r="AV3875" s="0" t="s">
        <v>16126</v>
      </c>
      <c r="AX3875" s="0" t="s">
        <v>836</v>
      </c>
    </row>
    <row r="3876" customFormat="false" ht="15" hidden="false" customHeight="false" outlineLevel="0" collapsed="false">
      <c r="A3876" s="0" t="s">
        <v>19995</v>
      </c>
      <c r="B3876" s="0" t="s">
        <v>7898</v>
      </c>
      <c r="C3876" s="0" t="s">
        <v>19996</v>
      </c>
      <c r="E3876" s="1" t="s">
        <v>19996</v>
      </c>
      <c r="G3876" s="5" t="s">
        <v>19996</v>
      </c>
      <c r="H3876" s="5"/>
      <c r="I3876" s="5" t="s">
        <v>19997</v>
      </c>
      <c r="J3876" s="5"/>
      <c r="K3876" s="5"/>
      <c r="L3876" s="5"/>
      <c r="M3876" s="5"/>
      <c r="N3876" s="5"/>
      <c r="O3876" s="0" t="s">
        <v>19998</v>
      </c>
      <c r="P3876" s="0" t="s">
        <v>19999</v>
      </c>
      <c r="Q3876" s="0" t="s">
        <v>51</v>
      </c>
      <c r="R3876" s="0" t="s">
        <v>126</v>
      </c>
      <c r="S3876" s="0" t="n">
        <v>5</v>
      </c>
      <c r="T3876" s="0" t="n">
        <v>2120</v>
      </c>
      <c r="U3876" s="0" t="n">
        <v>2120</v>
      </c>
      <c r="V3876" s="0" t="n">
        <v>7211</v>
      </c>
      <c r="X3876" s="0" t="n">
        <v>3</v>
      </c>
      <c r="Y3876" s="0" t="s">
        <v>67</v>
      </c>
      <c r="Z3876" s="0" t="s">
        <v>120</v>
      </c>
      <c r="AA3876" s="0" t="s">
        <v>120</v>
      </c>
      <c r="AB3876" s="0" t="s">
        <v>56</v>
      </c>
      <c r="AC3876" s="0" t="s">
        <v>120</v>
      </c>
      <c r="AD3876" s="0" t="s">
        <v>16966</v>
      </c>
      <c r="AG3876" s="6" t="n">
        <v>42369</v>
      </c>
      <c r="AH3876" s="0" t="n">
        <v>-20</v>
      </c>
      <c r="AI3876" s="0" t="n">
        <v>-21</v>
      </c>
      <c r="AJ3876" s="6" t="n">
        <v>42369</v>
      </c>
      <c r="AK3876" s="0" t="n">
        <v>27</v>
      </c>
      <c r="AL3876" s="6" t="n">
        <v>42369</v>
      </c>
      <c r="AM3876" s="0" t="n">
        <v>14</v>
      </c>
      <c r="AN3876" s="0" t="n">
        <v>15</v>
      </c>
      <c r="AO3876" s="0" t="n">
        <v>18</v>
      </c>
      <c r="AP3876" s="0" t="n">
        <v>20</v>
      </c>
      <c r="AQ3876" s="0" t="s">
        <v>189</v>
      </c>
      <c r="AR3876" s="0" t="s">
        <v>189</v>
      </c>
      <c r="AS3876" s="0" t="s">
        <v>67</v>
      </c>
      <c r="AT3876" s="0" t="n">
        <v>45</v>
      </c>
      <c r="AU3876" s="0" t="n">
        <v>3</v>
      </c>
      <c r="AX3876" s="0" t="s">
        <v>836</v>
      </c>
    </row>
    <row r="3877" customFormat="false" ht="15" hidden="false" customHeight="false" outlineLevel="0" collapsed="false">
      <c r="A3877" s="0" t="s">
        <v>20000</v>
      </c>
      <c r="B3877" s="0" t="s">
        <v>7898</v>
      </c>
      <c r="C3877" s="0" t="s">
        <v>20001</v>
      </c>
      <c r="E3877" s="1" t="s">
        <v>20001</v>
      </c>
      <c r="G3877" s="5" t="s">
        <v>20001</v>
      </c>
      <c r="H3877" s="5"/>
      <c r="I3877" s="5"/>
      <c r="J3877" s="5"/>
      <c r="K3877" s="5"/>
      <c r="L3877" s="5"/>
      <c r="M3877" s="5"/>
      <c r="N3877" s="5"/>
      <c r="O3877" s="0" t="s">
        <v>20002</v>
      </c>
      <c r="P3877" s="0" t="s">
        <v>20003</v>
      </c>
      <c r="Q3877" s="0" t="s">
        <v>51</v>
      </c>
      <c r="R3877" s="0" t="s">
        <v>52</v>
      </c>
      <c r="S3877" s="0" t="n">
        <v>151</v>
      </c>
      <c r="T3877" s="0" t="n">
        <v>4791</v>
      </c>
      <c r="U3877" s="0" t="n">
        <v>4791</v>
      </c>
      <c r="V3877" s="0" t="n">
        <v>4622</v>
      </c>
      <c r="X3877" s="0" t="n">
        <v>26</v>
      </c>
      <c r="Y3877" s="0" t="s">
        <v>67</v>
      </c>
      <c r="Z3877" s="0" t="n">
        <v>6619</v>
      </c>
      <c r="AA3877" s="0" t="s">
        <v>54</v>
      </c>
      <c r="AB3877" s="0" t="s">
        <v>54</v>
      </c>
      <c r="AC3877" s="0" t="n">
        <v>388</v>
      </c>
      <c r="AD3877" s="0" t="s">
        <v>20004</v>
      </c>
      <c r="AG3877" s="6" t="n">
        <v>42369</v>
      </c>
      <c r="AH3877" s="0" t="n">
        <v>28</v>
      </c>
      <c r="AI3877" s="0" t="n">
        <v>30</v>
      </c>
      <c r="AJ3877" s="6" t="n">
        <v>42369</v>
      </c>
      <c r="AK3877" s="0" t="n">
        <v>384</v>
      </c>
      <c r="AL3877" s="6" t="n">
        <v>42369</v>
      </c>
      <c r="AM3877" s="0" t="n">
        <v>182</v>
      </c>
      <c r="AN3877" s="0" t="n">
        <v>198</v>
      </c>
      <c r="AO3877" s="0" t="n">
        <v>148</v>
      </c>
      <c r="AP3877" s="0" t="n">
        <v>165</v>
      </c>
      <c r="AQ3877" s="0" t="s">
        <v>189</v>
      </c>
      <c r="AR3877" s="0" t="s">
        <v>189</v>
      </c>
      <c r="AS3877" s="0" t="s">
        <v>67</v>
      </c>
      <c r="AT3877" s="0" t="n">
        <v>60</v>
      </c>
      <c r="AU3877" s="0" t="n">
        <v>18</v>
      </c>
      <c r="AX3877" s="0" t="s">
        <v>836</v>
      </c>
    </row>
    <row r="3878" customFormat="false" ht="15" hidden="false" customHeight="false" outlineLevel="0" collapsed="false">
      <c r="A3878" s="0" t="s">
        <v>20005</v>
      </c>
      <c r="B3878" s="0" t="s">
        <v>7898</v>
      </c>
      <c r="C3878" s="0" t="s">
        <v>20006</v>
      </c>
      <c r="E3878" s="1" t="s">
        <v>20006</v>
      </c>
      <c r="G3878" s="5" t="s">
        <v>20006</v>
      </c>
      <c r="H3878" s="5"/>
      <c r="I3878" s="5"/>
      <c r="J3878" s="5"/>
      <c r="K3878" s="5"/>
      <c r="L3878" s="5"/>
      <c r="M3878" s="5"/>
      <c r="N3878" s="5"/>
      <c r="O3878" s="0" t="s">
        <v>20006</v>
      </c>
      <c r="P3878" s="0" t="s">
        <v>20007</v>
      </c>
      <c r="Q3878" s="0" t="s">
        <v>51</v>
      </c>
      <c r="R3878" s="0" t="s">
        <v>52</v>
      </c>
      <c r="S3878" s="0" t="n">
        <v>47</v>
      </c>
      <c r="T3878" s="0" t="n">
        <v>2120</v>
      </c>
      <c r="U3878" s="0" t="n">
        <v>2120</v>
      </c>
      <c r="X3878" s="0" t="n">
        <v>22</v>
      </c>
      <c r="Y3878" s="0" t="s">
        <v>53</v>
      </c>
      <c r="Z3878" s="0" t="n">
        <v>2120</v>
      </c>
      <c r="AA3878" s="0" t="s">
        <v>54</v>
      </c>
      <c r="AB3878" s="0" t="s">
        <v>54</v>
      </c>
      <c r="AC3878" s="0" t="n">
        <v>514</v>
      </c>
      <c r="AD3878" s="0" t="s">
        <v>6902</v>
      </c>
      <c r="AG3878" s="6" t="n">
        <v>42735</v>
      </c>
      <c r="AH3878" s="0" t="n">
        <v>-389</v>
      </c>
      <c r="AI3878" s="0" t="n">
        <v>-410</v>
      </c>
      <c r="AJ3878" s="6" t="n">
        <v>42735</v>
      </c>
      <c r="AK3878" s="0" t="n">
        <v>514</v>
      </c>
      <c r="AL3878" s="6" t="n">
        <v>42735</v>
      </c>
      <c r="AM3878" s="0" t="n">
        <v>1.198</v>
      </c>
      <c r="AN3878" s="0" t="n">
        <v>1.263</v>
      </c>
      <c r="AO3878" s="0" t="n">
        <v>6.396</v>
      </c>
      <c r="AP3878" s="0" t="n">
        <v>7.147</v>
      </c>
      <c r="AQ3878" s="0" t="s">
        <v>674</v>
      </c>
      <c r="AR3878" s="0" t="s">
        <v>58</v>
      </c>
      <c r="AS3878" s="0" t="s">
        <v>53</v>
      </c>
      <c r="AT3878" s="0" t="n">
        <v>11</v>
      </c>
      <c r="AU3878" s="0" t="n">
        <v>12</v>
      </c>
      <c r="AX3878" s="0" t="s">
        <v>836</v>
      </c>
    </row>
    <row r="3879" customFormat="false" ht="15" hidden="false" customHeight="false" outlineLevel="0" collapsed="false">
      <c r="A3879" s="0" t="s">
        <v>20008</v>
      </c>
      <c r="B3879" s="0" t="s">
        <v>7898</v>
      </c>
      <c r="C3879" s="0" t="s">
        <v>20009</v>
      </c>
      <c r="E3879" s="1" t="s">
        <v>20009</v>
      </c>
      <c r="G3879" s="5" t="s">
        <v>20009</v>
      </c>
      <c r="H3879" s="5"/>
      <c r="I3879" s="5"/>
      <c r="J3879" s="5"/>
      <c r="K3879" s="5"/>
      <c r="L3879" s="5"/>
      <c r="M3879" s="5"/>
      <c r="N3879" s="5"/>
      <c r="O3879" s="0" t="s">
        <v>20010</v>
      </c>
      <c r="P3879" s="0" t="s">
        <v>20011</v>
      </c>
      <c r="Q3879" s="0" t="s">
        <v>51</v>
      </c>
      <c r="R3879" s="0" t="s">
        <v>52</v>
      </c>
      <c r="S3879" s="0" t="n">
        <v>163</v>
      </c>
      <c r="T3879" s="0" t="n">
        <v>2630</v>
      </c>
      <c r="U3879" s="0" t="n">
        <v>2630</v>
      </c>
      <c r="V3879" s="0" t="n">
        <v>2670</v>
      </c>
      <c r="X3879" s="0" t="n">
        <v>19</v>
      </c>
      <c r="Y3879" s="0" t="s">
        <v>67</v>
      </c>
      <c r="Z3879" s="0" t="n">
        <v>6619</v>
      </c>
      <c r="AA3879" s="0" t="s">
        <v>68</v>
      </c>
      <c r="AB3879" s="0" t="s">
        <v>56</v>
      </c>
      <c r="AD3879" s="0" t="s">
        <v>16691</v>
      </c>
      <c r="AG3879" s="6" t="n">
        <v>42094</v>
      </c>
      <c r="AH3879" s="0" t="n">
        <v>-22</v>
      </c>
      <c r="AI3879" s="0" t="n">
        <v>-24</v>
      </c>
      <c r="AJ3879" s="6" t="n">
        <v>42094</v>
      </c>
      <c r="AK3879" s="0" t="n">
        <v>162</v>
      </c>
      <c r="AL3879" s="6" t="n">
        <v>42094</v>
      </c>
      <c r="AM3879" s="0" t="n">
        <v>213</v>
      </c>
      <c r="AN3879" s="0" t="n">
        <v>230</v>
      </c>
      <c r="AO3879" s="0" t="n">
        <v>495</v>
      </c>
      <c r="AP3879" s="0" t="n">
        <v>564</v>
      </c>
      <c r="AQ3879" s="0" t="s">
        <v>189</v>
      </c>
      <c r="AR3879" s="0" t="s">
        <v>189</v>
      </c>
      <c r="AS3879" s="0" t="s">
        <v>67</v>
      </c>
      <c r="AT3879" s="0" t="n">
        <v>7</v>
      </c>
      <c r="AU3879" s="0" t="n">
        <v>11</v>
      </c>
      <c r="AX3879" s="0" t="s">
        <v>836</v>
      </c>
    </row>
    <row r="3880" customFormat="false" ht="15" hidden="false" customHeight="false" outlineLevel="0" collapsed="false">
      <c r="A3880" s="0" t="s">
        <v>20012</v>
      </c>
      <c r="B3880" s="0" t="s">
        <v>7898</v>
      </c>
      <c r="C3880" s="0" t="s">
        <v>20013</v>
      </c>
      <c r="E3880" s="1" t="s">
        <v>20013</v>
      </c>
      <c r="G3880" s="5" t="s">
        <v>20013</v>
      </c>
      <c r="H3880" s="5"/>
      <c r="I3880" s="5"/>
      <c r="J3880" s="5"/>
      <c r="K3880" s="5"/>
      <c r="L3880" s="5"/>
      <c r="M3880" s="5"/>
      <c r="N3880" s="5"/>
      <c r="O3880" s="0" t="s">
        <v>20013</v>
      </c>
      <c r="P3880" s="0" t="s">
        <v>20014</v>
      </c>
      <c r="Q3880" s="0" t="s">
        <v>51</v>
      </c>
      <c r="R3880" s="0" t="s">
        <v>52</v>
      </c>
      <c r="S3880" s="0" t="n">
        <v>3.743</v>
      </c>
      <c r="T3880" s="0" t="n">
        <v>1051</v>
      </c>
      <c r="U3880" s="0" t="n">
        <v>1051</v>
      </c>
      <c r="V3880" s="0" t="n">
        <v>1051</v>
      </c>
      <c r="X3880" s="0" t="n">
        <v>117</v>
      </c>
      <c r="Y3880" s="0" t="s">
        <v>53</v>
      </c>
      <c r="Z3880" s="0" t="n">
        <v>1051</v>
      </c>
      <c r="AA3880" s="0" t="s">
        <v>54</v>
      </c>
      <c r="AB3880" s="0" t="s">
        <v>54</v>
      </c>
      <c r="AC3880" s="0" t="n">
        <v>7.6</v>
      </c>
      <c r="AD3880" s="0" t="s">
        <v>17050</v>
      </c>
      <c r="AG3880" s="6" t="n">
        <v>42735</v>
      </c>
      <c r="AH3880" s="0" t="n">
        <v>517</v>
      </c>
      <c r="AI3880" s="0" t="n">
        <v>545</v>
      </c>
      <c r="AJ3880" s="6" t="n">
        <v>42735</v>
      </c>
      <c r="AK3880" s="0" t="n">
        <v>7.6</v>
      </c>
      <c r="AL3880" s="6" t="n">
        <v>42735</v>
      </c>
      <c r="AM3880" s="0" t="n">
        <v>3.878</v>
      </c>
      <c r="AN3880" s="0" t="n">
        <v>4.088</v>
      </c>
      <c r="AO3880" s="0" t="n">
        <v>14.789</v>
      </c>
      <c r="AP3880" s="0" t="n">
        <v>16.524</v>
      </c>
      <c r="AQ3880" s="0" t="s">
        <v>189</v>
      </c>
      <c r="AR3880" s="0" t="s">
        <v>189</v>
      </c>
      <c r="AS3880" s="0" t="s">
        <v>53</v>
      </c>
      <c r="AT3880" s="0" t="n">
        <v>85</v>
      </c>
      <c r="AU3880" s="0" t="n">
        <v>86</v>
      </c>
      <c r="AX3880" s="0" t="s">
        <v>836</v>
      </c>
    </row>
    <row r="3881" customFormat="false" ht="15" hidden="false" customHeight="false" outlineLevel="0" collapsed="false">
      <c r="A3881" s="0" t="s">
        <v>20015</v>
      </c>
      <c r="B3881" s="0" t="s">
        <v>7898</v>
      </c>
      <c r="C3881" s="0" t="s">
        <v>20016</v>
      </c>
      <c r="E3881" s="1" t="s">
        <v>20016</v>
      </c>
      <c r="G3881" s="5" t="s">
        <v>20016</v>
      </c>
      <c r="H3881" s="5"/>
      <c r="I3881" s="5"/>
      <c r="J3881" s="5"/>
      <c r="K3881" s="5"/>
      <c r="L3881" s="5"/>
      <c r="M3881" s="5"/>
      <c r="N3881" s="5"/>
      <c r="O3881" s="0" t="s">
        <v>20016</v>
      </c>
      <c r="P3881" s="0" t="s">
        <v>20017</v>
      </c>
      <c r="Q3881" s="0" t="s">
        <v>51</v>
      </c>
      <c r="R3881" s="0" t="s">
        <v>52</v>
      </c>
      <c r="S3881" s="0" t="n">
        <v>1.709</v>
      </c>
      <c r="T3881" s="0" t="n">
        <v>5829</v>
      </c>
      <c r="U3881" s="0" t="n">
        <v>5829</v>
      </c>
      <c r="V3881" s="0" t="n">
        <v>6209</v>
      </c>
      <c r="X3881" s="0" t="n">
        <v>17</v>
      </c>
      <c r="Y3881" s="0" t="s">
        <v>77</v>
      </c>
      <c r="Z3881" s="0" t="n">
        <v>5829</v>
      </c>
      <c r="AA3881" s="0" t="s">
        <v>54</v>
      </c>
      <c r="AB3881" s="0" t="s">
        <v>54</v>
      </c>
      <c r="AC3881" s="0" t="n">
        <v>1.853</v>
      </c>
      <c r="AD3881" s="0" t="s">
        <v>15594</v>
      </c>
      <c r="AG3881" s="6" t="n">
        <v>42735</v>
      </c>
      <c r="AH3881" s="0" t="n">
        <v>-163</v>
      </c>
      <c r="AI3881" s="0" t="n">
        <v>-172</v>
      </c>
      <c r="AJ3881" s="6" t="n">
        <v>42735</v>
      </c>
      <c r="AK3881" s="0" t="n">
        <v>1.853</v>
      </c>
      <c r="AL3881" s="6" t="n">
        <v>42735</v>
      </c>
      <c r="AM3881" s="0" t="n">
        <v>1.149</v>
      </c>
      <c r="AN3881" s="0" t="n">
        <v>1.211</v>
      </c>
      <c r="AO3881" s="0" t="n">
        <v>4.925</v>
      </c>
      <c r="AP3881" s="0" t="n">
        <v>5.503</v>
      </c>
      <c r="AQ3881" s="0" t="s">
        <v>831</v>
      </c>
      <c r="AR3881" s="0" t="s">
        <v>58</v>
      </c>
      <c r="AS3881" s="0" t="s">
        <v>77</v>
      </c>
      <c r="AT3881" s="0" t="n">
        <v>14</v>
      </c>
      <c r="AU3881" s="0" t="n">
        <v>13</v>
      </c>
      <c r="AX3881" s="0" t="s">
        <v>836</v>
      </c>
    </row>
    <row r="3882" customFormat="false" ht="15" hidden="false" customHeight="false" outlineLevel="0" collapsed="false">
      <c r="A3882" s="0" t="s">
        <v>20018</v>
      </c>
      <c r="B3882" s="0" t="s">
        <v>7898</v>
      </c>
      <c r="C3882" s="0" t="s">
        <v>20019</v>
      </c>
      <c r="E3882" s="1" t="s">
        <v>20019</v>
      </c>
      <c r="G3882" s="5" t="s">
        <v>20019</v>
      </c>
      <c r="H3882" s="5"/>
      <c r="I3882" s="5"/>
      <c r="J3882" s="5"/>
      <c r="K3882" s="5"/>
      <c r="L3882" s="5"/>
      <c r="M3882" s="5"/>
      <c r="N3882" s="5"/>
      <c r="O3882" s="0" t="s">
        <v>20019</v>
      </c>
      <c r="P3882" s="0" t="s">
        <v>20020</v>
      </c>
      <c r="Q3882" s="0" t="s">
        <v>51</v>
      </c>
      <c r="R3882" s="0" t="s">
        <v>52</v>
      </c>
      <c r="S3882" s="0" t="n">
        <v>1.551</v>
      </c>
      <c r="T3882" s="0" t="n">
        <v>2711</v>
      </c>
      <c r="U3882" s="0" t="n">
        <v>2711</v>
      </c>
      <c r="V3882" s="0" t="n">
        <v>2599</v>
      </c>
      <c r="W3882" s="0" t="s">
        <v>20021</v>
      </c>
      <c r="X3882" s="0" t="n">
        <v>66</v>
      </c>
      <c r="Y3882" s="0" t="s">
        <v>53</v>
      </c>
      <c r="Z3882" s="0" t="n">
        <v>2711</v>
      </c>
      <c r="AA3882" s="0" t="s">
        <v>54</v>
      </c>
      <c r="AB3882" s="0" t="s">
        <v>54</v>
      </c>
      <c r="AC3882" s="0" t="n">
        <v>5.9</v>
      </c>
      <c r="AD3882" s="0" t="s">
        <v>20022</v>
      </c>
      <c r="AG3882" s="6" t="n">
        <v>42735</v>
      </c>
      <c r="AH3882" s="0" t="n">
        <v>174</v>
      </c>
      <c r="AI3882" s="0" t="n">
        <v>183</v>
      </c>
      <c r="AJ3882" s="6" t="n">
        <v>42735</v>
      </c>
      <c r="AK3882" s="0" t="n">
        <v>5.9</v>
      </c>
      <c r="AL3882" s="6" t="n">
        <v>42735</v>
      </c>
      <c r="AM3882" s="0" t="n">
        <v>1.499</v>
      </c>
      <c r="AN3882" s="0" t="n">
        <v>1.58</v>
      </c>
      <c r="AO3882" s="0" t="n">
        <v>4.125</v>
      </c>
      <c r="AP3882" s="0" t="n">
        <v>4.609</v>
      </c>
      <c r="AQ3882" s="0" t="s">
        <v>831</v>
      </c>
      <c r="AR3882" s="0" t="s">
        <v>58</v>
      </c>
      <c r="AS3882" s="0" t="s">
        <v>53</v>
      </c>
      <c r="AT3882" s="0" t="n">
        <v>51</v>
      </c>
      <c r="AU3882" s="0" t="n">
        <v>50</v>
      </c>
      <c r="AX3882" s="0" t="s">
        <v>836</v>
      </c>
    </row>
    <row r="3883" customFormat="false" ht="15" hidden="false" customHeight="false" outlineLevel="0" collapsed="false">
      <c r="A3883" s="0" t="s">
        <v>20023</v>
      </c>
      <c r="B3883" s="0" t="s">
        <v>7898</v>
      </c>
      <c r="C3883" s="0" t="s">
        <v>20024</v>
      </c>
      <c r="E3883" s="1" t="s">
        <v>20024</v>
      </c>
      <c r="G3883" s="5" t="s">
        <v>20024</v>
      </c>
      <c r="H3883" s="5"/>
      <c r="I3883" s="5"/>
      <c r="J3883" s="5"/>
      <c r="K3883" s="5"/>
      <c r="L3883" s="5"/>
      <c r="M3883" s="5"/>
      <c r="N3883" s="5"/>
      <c r="O3883" s="0" t="s">
        <v>20024</v>
      </c>
      <c r="P3883" s="0" t="s">
        <v>20025</v>
      </c>
      <c r="Q3883" s="0" t="s">
        <v>51</v>
      </c>
      <c r="R3883" s="0" t="s">
        <v>52</v>
      </c>
      <c r="S3883" s="0" t="n">
        <v>24.508</v>
      </c>
      <c r="T3883" s="0" t="n">
        <v>2651</v>
      </c>
      <c r="U3883" s="0" t="n">
        <v>2651</v>
      </c>
      <c r="V3883" s="0" t="n">
        <v>2630</v>
      </c>
      <c r="W3883" s="0" t="s">
        <v>20026</v>
      </c>
      <c r="X3883" s="0" t="n">
        <v>591</v>
      </c>
      <c r="Y3883" s="0" t="s">
        <v>53</v>
      </c>
      <c r="Z3883" s="0" t="n">
        <v>2651</v>
      </c>
      <c r="AA3883" s="0" t="s">
        <v>54</v>
      </c>
      <c r="AB3883" s="0" t="s">
        <v>54</v>
      </c>
      <c r="AC3883" s="0" t="n">
        <v>67</v>
      </c>
      <c r="AD3883" s="0" t="s">
        <v>16502</v>
      </c>
      <c r="AG3883" s="6" t="n">
        <v>42735</v>
      </c>
      <c r="AH3883" s="0" t="n">
        <v>2.087</v>
      </c>
      <c r="AI3883" s="0" t="n">
        <v>2.2</v>
      </c>
      <c r="AJ3883" s="6" t="n">
        <v>42735</v>
      </c>
      <c r="AK3883" s="0" t="n">
        <v>67</v>
      </c>
      <c r="AL3883" s="6" t="n">
        <v>42735</v>
      </c>
      <c r="AM3883" s="0" t="n">
        <v>24.299</v>
      </c>
      <c r="AN3883" s="0" t="n">
        <v>25.614</v>
      </c>
      <c r="AO3883" s="0" t="n">
        <v>39.989</v>
      </c>
      <c r="AP3883" s="0" t="n">
        <v>44.682</v>
      </c>
      <c r="AQ3883" s="0" t="s">
        <v>831</v>
      </c>
      <c r="AR3883" s="0" t="s">
        <v>58</v>
      </c>
      <c r="AS3883" s="0" t="s">
        <v>53</v>
      </c>
      <c r="AT3883" s="0" t="n">
        <v>218</v>
      </c>
      <c r="AU3883" s="0" t="n">
        <v>218</v>
      </c>
      <c r="AX3883" s="0" t="s">
        <v>836</v>
      </c>
      <c r="AY3883" s="0" t="s">
        <v>20027</v>
      </c>
    </row>
    <row r="3884" customFormat="false" ht="15" hidden="false" customHeight="false" outlineLevel="0" collapsed="false">
      <c r="A3884" s="0" t="s">
        <v>20028</v>
      </c>
      <c r="B3884" s="0" t="s">
        <v>7898</v>
      </c>
      <c r="C3884" s="0" t="s">
        <v>20029</v>
      </c>
      <c r="E3884" s="1" t="s">
        <v>20029</v>
      </c>
      <c r="G3884" s="5" t="s">
        <v>20029</v>
      </c>
      <c r="H3884" s="5"/>
      <c r="I3884" s="5"/>
      <c r="J3884" s="5"/>
      <c r="K3884" s="5"/>
      <c r="L3884" s="5"/>
      <c r="M3884" s="5"/>
      <c r="N3884" s="5"/>
      <c r="O3884" s="0" t="s">
        <v>20029</v>
      </c>
      <c r="P3884" s="0" t="s">
        <v>20030</v>
      </c>
      <c r="Q3884" s="0" t="s">
        <v>51</v>
      </c>
      <c r="R3884" s="0" t="s">
        <v>52</v>
      </c>
      <c r="S3884" s="0" t="n">
        <v>494</v>
      </c>
      <c r="T3884" s="0" t="n">
        <v>6311</v>
      </c>
      <c r="U3884" s="0" t="n">
        <v>6311</v>
      </c>
      <c r="V3884" s="0" t="n">
        <v>5912</v>
      </c>
      <c r="X3884" s="0" t="n">
        <v>27</v>
      </c>
      <c r="Y3884" s="0" t="s">
        <v>77</v>
      </c>
      <c r="Z3884" s="0" t="n">
        <v>6311</v>
      </c>
      <c r="AA3884" s="0" t="s">
        <v>54</v>
      </c>
      <c r="AB3884" s="0" t="s">
        <v>54</v>
      </c>
      <c r="AC3884" s="0" t="n">
        <v>858</v>
      </c>
      <c r="AD3884" s="0" t="s">
        <v>15564</v>
      </c>
      <c r="AG3884" s="6" t="n">
        <v>42735</v>
      </c>
      <c r="AH3884" s="0" t="n">
        <v>31</v>
      </c>
      <c r="AI3884" s="0" t="n">
        <v>33</v>
      </c>
      <c r="AJ3884" s="6" t="n">
        <v>42735</v>
      </c>
      <c r="AK3884" s="0" t="n">
        <v>858</v>
      </c>
      <c r="AL3884" s="6" t="n">
        <v>42735</v>
      </c>
      <c r="AM3884" s="0" t="n">
        <v>476</v>
      </c>
      <c r="AN3884" s="0" t="n">
        <v>502</v>
      </c>
      <c r="AO3884" s="0" t="n">
        <v>1.384</v>
      </c>
      <c r="AP3884" s="0" t="n">
        <v>1.547</v>
      </c>
      <c r="AQ3884" s="0" t="s">
        <v>831</v>
      </c>
      <c r="AR3884" s="0" t="s">
        <v>58</v>
      </c>
      <c r="AS3884" s="0" t="s">
        <v>77</v>
      </c>
      <c r="AT3884" s="0" t="n">
        <v>19</v>
      </c>
      <c r="AU3884" s="0" t="n">
        <v>18</v>
      </c>
      <c r="AX3884" s="0" t="s">
        <v>836</v>
      </c>
    </row>
    <row r="3885" customFormat="false" ht="15" hidden="false" customHeight="false" outlineLevel="0" collapsed="false">
      <c r="A3885" s="0" t="s">
        <v>20031</v>
      </c>
      <c r="B3885" s="0" t="s">
        <v>7898</v>
      </c>
      <c r="C3885" s="0" t="s">
        <v>20032</v>
      </c>
      <c r="E3885" s="1" t="s">
        <v>20032</v>
      </c>
      <c r="G3885" s="5" t="s">
        <v>20032</v>
      </c>
      <c r="H3885" s="5"/>
      <c r="I3885" s="5"/>
      <c r="J3885" s="5"/>
      <c r="K3885" s="5"/>
      <c r="L3885" s="5"/>
      <c r="M3885" s="5"/>
      <c r="N3885" s="5"/>
      <c r="O3885" s="0" t="s">
        <v>20032</v>
      </c>
      <c r="P3885" s="0" t="s">
        <v>20033</v>
      </c>
      <c r="Q3885" s="0" t="s">
        <v>51</v>
      </c>
      <c r="R3885" s="0" t="s">
        <v>52</v>
      </c>
      <c r="S3885" s="0" t="n">
        <v>2.883</v>
      </c>
      <c r="T3885" s="0" t="n">
        <v>6201</v>
      </c>
      <c r="U3885" s="0" t="n">
        <v>6201</v>
      </c>
      <c r="V3885" s="0" t="n">
        <v>9319</v>
      </c>
      <c r="W3885" s="0" t="s">
        <v>20034</v>
      </c>
      <c r="X3885" s="0" t="n">
        <v>413</v>
      </c>
      <c r="Y3885" s="0" t="s">
        <v>77</v>
      </c>
      <c r="Z3885" s="0" t="n">
        <v>6201</v>
      </c>
      <c r="AA3885" s="0" t="s">
        <v>54</v>
      </c>
      <c r="AB3885" s="0" t="s">
        <v>54</v>
      </c>
      <c r="AC3885" s="0" t="n">
        <v>8.4</v>
      </c>
      <c r="AD3885" s="0" t="s">
        <v>20035</v>
      </c>
      <c r="AG3885" s="6" t="n">
        <v>42735</v>
      </c>
      <c r="AH3885" s="0" t="n">
        <v>-336</v>
      </c>
      <c r="AI3885" s="0" t="n">
        <v>-354</v>
      </c>
      <c r="AJ3885" s="6" t="n">
        <v>42735</v>
      </c>
      <c r="AK3885" s="0" t="n">
        <v>8.4</v>
      </c>
      <c r="AL3885" s="6" t="n">
        <v>42735</v>
      </c>
      <c r="AM3885" s="0" t="n">
        <v>6.724</v>
      </c>
      <c r="AN3885" s="0" t="n">
        <v>7.087</v>
      </c>
      <c r="AO3885" s="0" t="n">
        <v>2.15</v>
      </c>
      <c r="AP3885" s="0" t="n">
        <v>2.402</v>
      </c>
      <c r="AQ3885" s="0" t="s">
        <v>674</v>
      </c>
      <c r="AR3885" s="0" t="s">
        <v>58</v>
      </c>
      <c r="AS3885" s="0" t="s">
        <v>77</v>
      </c>
      <c r="AT3885" s="0" t="n">
        <v>202</v>
      </c>
      <c r="AU3885" s="0" t="n">
        <v>207</v>
      </c>
      <c r="AX3885" s="0" t="s">
        <v>836</v>
      </c>
    </row>
    <row r="3886" customFormat="false" ht="15" hidden="false" customHeight="false" outlineLevel="0" collapsed="false">
      <c r="A3886" s="0" t="s">
        <v>20036</v>
      </c>
      <c r="B3886" s="0" t="s">
        <v>7898</v>
      </c>
      <c r="C3886" s="0" t="s">
        <v>20037</v>
      </c>
      <c r="E3886" s="1" t="s">
        <v>20037</v>
      </c>
      <c r="G3886" s="5" t="s">
        <v>20037</v>
      </c>
      <c r="H3886" s="5" t="s">
        <v>20038</v>
      </c>
      <c r="I3886" s="5"/>
      <c r="J3886" s="5"/>
      <c r="K3886" s="5"/>
      <c r="L3886" s="5"/>
      <c r="M3886" s="5"/>
      <c r="N3886" s="5"/>
      <c r="O3886" s="0" t="s">
        <v>20037</v>
      </c>
      <c r="P3886" s="0" t="s">
        <v>20039</v>
      </c>
      <c r="Q3886" s="0" t="s">
        <v>51</v>
      </c>
      <c r="R3886" s="0" t="s">
        <v>52</v>
      </c>
      <c r="S3886" s="0" t="n">
        <v>253</v>
      </c>
      <c r="T3886" s="0" t="n">
        <v>7490</v>
      </c>
      <c r="U3886" s="0" t="n">
        <v>7490</v>
      </c>
      <c r="V3886" s="0" t="n">
        <v>6201</v>
      </c>
      <c r="X3886" s="0" t="n">
        <v>11</v>
      </c>
      <c r="Y3886" s="0" t="s">
        <v>53</v>
      </c>
      <c r="Z3886" s="0" t="n">
        <v>7490</v>
      </c>
      <c r="AA3886" s="0" t="s">
        <v>54</v>
      </c>
      <c r="AB3886" s="0" t="s">
        <v>54</v>
      </c>
      <c r="AC3886" s="0" t="n">
        <v>3.145</v>
      </c>
      <c r="AD3886" s="0" t="s">
        <v>15594</v>
      </c>
      <c r="AG3886" s="6" t="n">
        <v>42735</v>
      </c>
      <c r="AH3886" s="0" t="n">
        <v>-30</v>
      </c>
      <c r="AI3886" s="0" t="n">
        <v>-32</v>
      </c>
      <c r="AJ3886" s="6" t="n">
        <v>42735</v>
      </c>
      <c r="AK3886" s="0" t="n">
        <v>3.145</v>
      </c>
      <c r="AL3886" s="6" t="n">
        <v>42735</v>
      </c>
      <c r="AM3886" s="0" t="n">
        <v>290</v>
      </c>
      <c r="AN3886" s="0" t="n">
        <v>306</v>
      </c>
      <c r="AO3886" s="0" t="n">
        <v>303</v>
      </c>
      <c r="AP3886" s="0" t="n">
        <v>338</v>
      </c>
      <c r="AQ3886" s="0" t="s">
        <v>674</v>
      </c>
      <c r="AR3886" s="0" t="s">
        <v>58</v>
      </c>
      <c r="AS3886" s="0" t="s">
        <v>53</v>
      </c>
      <c r="AT3886" s="0" t="n">
        <v>10</v>
      </c>
      <c r="AU3886" s="0" t="n">
        <v>9</v>
      </c>
      <c r="AX3886" s="0" t="s">
        <v>836</v>
      </c>
      <c r="AY3886" s="0" t="s">
        <v>20040</v>
      </c>
    </row>
    <row r="3887" customFormat="false" ht="15" hidden="false" customHeight="false" outlineLevel="0" collapsed="false">
      <c r="A3887" s="0" t="s">
        <v>20041</v>
      </c>
      <c r="B3887" s="0" t="s">
        <v>7898</v>
      </c>
      <c r="C3887" s="0" t="s">
        <v>20042</v>
      </c>
      <c r="E3887" s="1" t="s">
        <v>20042</v>
      </c>
      <c r="G3887" s="5" t="s">
        <v>20042</v>
      </c>
      <c r="H3887" s="5"/>
      <c r="I3887" s="5"/>
      <c r="J3887" s="5"/>
      <c r="K3887" s="5"/>
      <c r="L3887" s="5"/>
      <c r="M3887" s="5"/>
      <c r="N3887" s="5"/>
      <c r="O3887" s="0" t="s">
        <v>20042</v>
      </c>
      <c r="P3887" s="0" t="s">
        <v>20043</v>
      </c>
      <c r="Q3887" s="0" t="s">
        <v>51</v>
      </c>
      <c r="R3887" s="0" t="s">
        <v>52</v>
      </c>
      <c r="S3887" s="0" t="n">
        <v>2.405</v>
      </c>
      <c r="T3887" s="0" t="n">
        <v>2813</v>
      </c>
      <c r="U3887" s="0" t="n">
        <v>2813</v>
      </c>
      <c r="V3887" s="0" t="n">
        <v>2899</v>
      </c>
      <c r="X3887" s="0" t="n">
        <v>184</v>
      </c>
      <c r="Y3887" s="0" t="s">
        <v>53</v>
      </c>
      <c r="Z3887" s="0" t="n">
        <v>2813</v>
      </c>
      <c r="AA3887" s="0" t="s">
        <v>54</v>
      </c>
      <c r="AB3887" s="0" t="s">
        <v>54</v>
      </c>
      <c r="AC3887" s="0" t="n">
        <v>9.5</v>
      </c>
      <c r="AD3887" s="0" t="s">
        <v>20044</v>
      </c>
      <c r="AG3887" s="6" t="n">
        <v>42735</v>
      </c>
      <c r="AH3887" s="0" t="n">
        <v>177</v>
      </c>
      <c r="AI3887" s="0" t="n">
        <v>186</v>
      </c>
      <c r="AJ3887" s="6" t="n">
        <v>42735</v>
      </c>
      <c r="AK3887" s="0" t="n">
        <v>9.5</v>
      </c>
      <c r="AL3887" s="6" t="n">
        <v>42735</v>
      </c>
      <c r="AM3887" s="0" t="n">
        <v>3.417</v>
      </c>
      <c r="AN3887" s="0" t="n">
        <v>3.602</v>
      </c>
      <c r="AO3887" s="0" t="n">
        <v>3.077</v>
      </c>
      <c r="AP3887" s="0" t="n">
        <v>3.438</v>
      </c>
      <c r="AQ3887" s="0" t="s">
        <v>831</v>
      </c>
      <c r="AR3887" s="0" t="s">
        <v>58</v>
      </c>
      <c r="AS3887" s="0" t="s">
        <v>53</v>
      </c>
      <c r="AT3887" s="0" t="n">
        <v>72</v>
      </c>
      <c r="AU3887" s="0" t="n">
        <v>71</v>
      </c>
      <c r="AV3887" s="0" t="s">
        <v>20044</v>
      </c>
      <c r="AX3887" s="0" t="s">
        <v>836</v>
      </c>
    </row>
    <row r="3888" customFormat="false" ht="15" hidden="false" customHeight="false" outlineLevel="0" collapsed="false">
      <c r="A3888" s="0" t="s">
        <v>20045</v>
      </c>
      <c r="B3888" s="0" t="s">
        <v>7898</v>
      </c>
      <c r="C3888" s="0" t="s">
        <v>20046</v>
      </c>
      <c r="E3888" s="1" t="s">
        <v>20046</v>
      </c>
      <c r="G3888" s="5" t="s">
        <v>20046</v>
      </c>
      <c r="H3888" s="5"/>
      <c r="I3888" s="5"/>
      <c r="J3888" s="5"/>
      <c r="K3888" s="5"/>
      <c r="L3888" s="5"/>
      <c r="M3888" s="5"/>
      <c r="N3888" s="5" t="s">
        <v>20047</v>
      </c>
      <c r="O3888" s="0" t="s">
        <v>20046</v>
      </c>
      <c r="P3888" s="0" t="s">
        <v>20048</v>
      </c>
      <c r="Q3888" s="0" t="s">
        <v>51</v>
      </c>
      <c r="R3888" s="0" t="s">
        <v>52</v>
      </c>
      <c r="S3888" s="0" t="n">
        <v>750</v>
      </c>
      <c r="T3888" s="0" t="n">
        <v>2441</v>
      </c>
      <c r="U3888" s="0" t="n">
        <v>2441</v>
      </c>
      <c r="V3888" s="0" t="n">
        <v>729</v>
      </c>
      <c r="X3888" s="0" t="n">
        <v>75</v>
      </c>
      <c r="Y3888" s="0" t="s">
        <v>53</v>
      </c>
      <c r="Z3888" s="0" t="n">
        <v>2441</v>
      </c>
      <c r="AA3888" s="0" t="s">
        <v>54</v>
      </c>
      <c r="AB3888" s="0" t="s">
        <v>54</v>
      </c>
      <c r="AC3888" s="0" t="n">
        <v>3.5</v>
      </c>
      <c r="AD3888" s="0" t="s">
        <v>17050</v>
      </c>
      <c r="AE3888" s="0" t="s">
        <v>20049</v>
      </c>
      <c r="AF3888" s="0" t="s">
        <v>56</v>
      </c>
      <c r="AG3888" s="0" t="s">
        <v>56</v>
      </c>
      <c r="AI3888" s="0" t="n">
        <v>3.5</v>
      </c>
      <c r="AJ3888" s="0" t="n">
        <v>2017</v>
      </c>
      <c r="AK3888" s="0" t="s">
        <v>56</v>
      </c>
      <c r="AL3888" s="0" t="s">
        <v>56</v>
      </c>
      <c r="AM3888" s="0" t="n">
        <v>1.398</v>
      </c>
      <c r="AN3888" s="0" t="n">
        <v>1.562</v>
      </c>
      <c r="AO3888" s="0" t="s">
        <v>831</v>
      </c>
      <c r="AP3888" s="0" t="s">
        <v>58</v>
      </c>
      <c r="AQ3888" s="0" t="s">
        <v>53</v>
      </c>
      <c r="AR3888" s="0" t="n">
        <v>41</v>
      </c>
      <c r="AS3888" s="0" t="n">
        <v>43</v>
      </c>
      <c r="AV3888" s="0" t="s">
        <v>836</v>
      </c>
      <c r="AW3888" s="0" t="s">
        <v>20050</v>
      </c>
    </row>
    <row r="3889" customFormat="false" ht="15" hidden="false" customHeight="false" outlineLevel="0" collapsed="false">
      <c r="A3889" s="0" t="s">
        <v>20051</v>
      </c>
      <c r="B3889" s="0" t="s">
        <v>7898</v>
      </c>
      <c r="C3889" s="0" t="s">
        <v>20052</v>
      </c>
      <c r="E3889" s="1" t="s">
        <v>20052</v>
      </c>
      <c r="G3889" s="5" t="s">
        <v>20052</v>
      </c>
      <c r="H3889" s="5"/>
      <c r="I3889" s="5"/>
      <c r="J3889" s="5"/>
      <c r="K3889" s="5"/>
      <c r="L3889" s="5"/>
      <c r="M3889" s="5"/>
      <c r="N3889" s="5"/>
      <c r="O3889" s="0" t="s">
        <v>20052</v>
      </c>
      <c r="P3889" s="0" t="s">
        <v>20053</v>
      </c>
      <c r="Q3889" s="0" t="s">
        <v>51</v>
      </c>
      <c r="R3889" s="0" t="s">
        <v>52</v>
      </c>
      <c r="S3889" s="0" t="n">
        <v>353</v>
      </c>
      <c r="T3889" s="0" t="n">
        <v>6201</v>
      </c>
      <c r="U3889" s="0" t="n">
        <v>6201</v>
      </c>
      <c r="V3889" s="0" t="n">
        <v>2620</v>
      </c>
      <c r="X3889" s="0" t="n">
        <v>34</v>
      </c>
      <c r="Y3889" s="0" t="s">
        <v>53</v>
      </c>
      <c r="Z3889" s="0" t="n">
        <v>6201</v>
      </c>
      <c r="AA3889" s="0" t="s">
        <v>54</v>
      </c>
      <c r="AB3889" s="0" t="s">
        <v>54</v>
      </c>
      <c r="AC3889" s="0" t="n">
        <v>1.49</v>
      </c>
      <c r="AD3889" s="0" t="s">
        <v>17247</v>
      </c>
      <c r="AG3889" s="6" t="n">
        <v>42794</v>
      </c>
      <c r="AH3889" s="0" t="n">
        <v>10</v>
      </c>
      <c r="AI3889" s="0" t="n">
        <v>10</v>
      </c>
      <c r="AJ3889" s="6" t="n">
        <v>42794</v>
      </c>
      <c r="AK3889" s="0" t="n">
        <v>1.49</v>
      </c>
      <c r="AL3889" s="6" t="n">
        <v>42794</v>
      </c>
      <c r="AM3889" s="0" t="n">
        <v>439</v>
      </c>
      <c r="AN3889" s="0" t="n">
        <v>465</v>
      </c>
      <c r="AO3889" s="0" t="n">
        <v>1.065</v>
      </c>
      <c r="AP3889" s="0" t="n">
        <v>1.19</v>
      </c>
      <c r="AQ3889" s="0" t="s">
        <v>831</v>
      </c>
      <c r="AR3889" s="0" t="s">
        <v>58</v>
      </c>
      <c r="AS3889" s="0" t="s">
        <v>53</v>
      </c>
      <c r="AT3889" s="0" t="n">
        <v>23</v>
      </c>
      <c r="AU3889" s="0" t="n">
        <v>24</v>
      </c>
      <c r="AX3889" s="0" t="s">
        <v>836</v>
      </c>
      <c r="AY3889" s="0" t="s">
        <v>20054</v>
      </c>
    </row>
    <row r="3890" customFormat="false" ht="15" hidden="false" customHeight="false" outlineLevel="0" collapsed="false">
      <c r="A3890" s="0" t="s">
        <v>20055</v>
      </c>
      <c r="B3890" s="0" t="s">
        <v>7898</v>
      </c>
      <c r="C3890" s="0" t="s">
        <v>20056</v>
      </c>
      <c r="E3890" s="1" t="s">
        <v>20056</v>
      </c>
      <c r="G3890" s="5" t="s">
        <v>20056</v>
      </c>
      <c r="H3890" s="5"/>
      <c r="I3890" s="5"/>
      <c r="J3890" s="5"/>
      <c r="K3890" s="5"/>
      <c r="L3890" s="5"/>
      <c r="M3890" s="5"/>
      <c r="N3890" s="5"/>
      <c r="O3890" s="0" t="s">
        <v>20056</v>
      </c>
      <c r="P3890" s="0" t="s">
        <v>20057</v>
      </c>
      <c r="Q3890" s="0" t="s">
        <v>51</v>
      </c>
      <c r="R3890" s="0" t="s">
        <v>52</v>
      </c>
      <c r="S3890" s="0" t="n">
        <v>484</v>
      </c>
      <c r="T3890" s="0" t="n">
        <v>2611</v>
      </c>
      <c r="U3890" s="0" t="n">
        <v>2611</v>
      </c>
      <c r="V3890" s="0" t="n">
        <v>2611</v>
      </c>
      <c r="X3890" s="0" t="n">
        <v>72</v>
      </c>
      <c r="Y3890" s="0" t="s">
        <v>53</v>
      </c>
      <c r="Z3890" s="0" t="n">
        <v>2611</v>
      </c>
      <c r="AA3890" s="0" t="s">
        <v>54</v>
      </c>
      <c r="AB3890" s="0" t="s">
        <v>54</v>
      </c>
      <c r="AC3890" s="0" t="n">
        <v>1.558</v>
      </c>
      <c r="AD3890" s="0" t="s">
        <v>18671</v>
      </c>
      <c r="AG3890" s="6" t="n">
        <v>42735</v>
      </c>
      <c r="AH3890" s="0" t="n">
        <v>121</v>
      </c>
      <c r="AI3890" s="0" t="n">
        <v>127</v>
      </c>
      <c r="AJ3890" s="6" t="n">
        <v>42735</v>
      </c>
      <c r="AK3890" s="0" t="n">
        <v>1.558</v>
      </c>
      <c r="AL3890" s="6" t="n">
        <v>42735</v>
      </c>
      <c r="AM3890" s="0" t="n">
        <v>542</v>
      </c>
      <c r="AN3890" s="0" t="n">
        <v>572</v>
      </c>
      <c r="AO3890" s="0" t="n">
        <v>2.433</v>
      </c>
      <c r="AP3890" s="0" t="n">
        <v>2.718</v>
      </c>
      <c r="AQ3890" s="0" t="s">
        <v>674</v>
      </c>
      <c r="AR3890" s="0" t="s">
        <v>58</v>
      </c>
      <c r="AS3890" s="0" t="s">
        <v>53</v>
      </c>
      <c r="AT3890" s="0" t="n">
        <v>47</v>
      </c>
      <c r="AU3890" s="0" t="n">
        <v>50</v>
      </c>
      <c r="AV3890" s="0" t="s">
        <v>20058</v>
      </c>
      <c r="AW3890" s="0" t="s">
        <v>20059</v>
      </c>
      <c r="AX3890" s="0" t="s">
        <v>836</v>
      </c>
      <c r="AY3890" s="0" t="s">
        <v>20060</v>
      </c>
    </row>
    <row r="3891" customFormat="false" ht="15" hidden="false" customHeight="false" outlineLevel="0" collapsed="false">
      <c r="A3891" s="0" t="s">
        <v>20061</v>
      </c>
      <c r="B3891" s="0" t="s">
        <v>7898</v>
      </c>
      <c r="C3891" s="0" t="s">
        <v>20062</v>
      </c>
      <c r="E3891" s="1" t="s">
        <v>20062</v>
      </c>
      <c r="G3891" s="5" t="s">
        <v>20062</v>
      </c>
      <c r="H3891" s="5"/>
      <c r="I3891" s="5"/>
      <c r="J3891" s="5"/>
      <c r="K3891" s="5"/>
      <c r="L3891" s="5"/>
      <c r="M3891" s="5"/>
      <c r="N3891" s="5"/>
      <c r="O3891" s="0" t="s">
        <v>20062</v>
      </c>
      <c r="P3891" s="0" t="s">
        <v>20063</v>
      </c>
      <c r="Q3891" s="0" t="s">
        <v>51</v>
      </c>
      <c r="R3891" s="0" t="s">
        <v>52</v>
      </c>
      <c r="S3891" s="0" t="n">
        <v>151</v>
      </c>
      <c r="T3891" s="0" t="n">
        <v>210</v>
      </c>
      <c r="U3891" s="0" t="n">
        <v>210</v>
      </c>
      <c r="V3891" s="0" t="n">
        <v>1610</v>
      </c>
      <c r="X3891" s="0" t="n">
        <v>95</v>
      </c>
      <c r="Y3891" s="0" t="s">
        <v>53</v>
      </c>
      <c r="Z3891" s="0" t="n">
        <v>210</v>
      </c>
      <c r="AA3891" s="0" t="s">
        <v>54</v>
      </c>
      <c r="AB3891" s="0" t="s">
        <v>54</v>
      </c>
      <c r="AC3891" s="0" t="n">
        <v>625</v>
      </c>
      <c r="AD3891" s="0" t="s">
        <v>20064</v>
      </c>
      <c r="AG3891" s="6" t="n">
        <v>42735</v>
      </c>
      <c r="AH3891" s="0" t="n">
        <v>159</v>
      </c>
      <c r="AI3891" s="0" t="n">
        <v>168</v>
      </c>
      <c r="AJ3891" s="6" t="n">
        <v>42735</v>
      </c>
      <c r="AK3891" s="0" t="n">
        <v>625</v>
      </c>
      <c r="AL3891" s="6" t="n">
        <v>42735</v>
      </c>
      <c r="AM3891" s="0" t="n">
        <v>297</v>
      </c>
      <c r="AN3891" s="0" t="n">
        <v>313</v>
      </c>
      <c r="AO3891" s="0" t="n">
        <v>9</v>
      </c>
      <c r="AP3891" s="0" t="n">
        <v>10</v>
      </c>
      <c r="AQ3891" s="0" t="s">
        <v>674</v>
      </c>
      <c r="AR3891" s="0" t="s">
        <v>58</v>
      </c>
      <c r="AS3891" s="0" t="s">
        <v>53</v>
      </c>
      <c r="AT3891" s="0" t="n">
        <v>58</v>
      </c>
      <c r="AU3891" s="0" t="n">
        <v>58</v>
      </c>
      <c r="AV3891" s="0" t="s">
        <v>836</v>
      </c>
      <c r="AX3891" s="0" t="s">
        <v>836</v>
      </c>
    </row>
    <row r="3892" customFormat="false" ht="15" hidden="false" customHeight="false" outlineLevel="0" collapsed="false">
      <c r="A3892" s="0" t="s">
        <v>20065</v>
      </c>
      <c r="B3892" s="0" t="s">
        <v>7898</v>
      </c>
      <c r="C3892" s="0" t="s">
        <v>20066</v>
      </c>
      <c r="E3892" s="1" t="s">
        <v>20066</v>
      </c>
      <c r="G3892" s="5" t="s">
        <v>20066</v>
      </c>
      <c r="H3892" s="5"/>
      <c r="I3892" s="5"/>
      <c r="J3892" s="5"/>
      <c r="K3892" s="5"/>
      <c r="L3892" s="5"/>
      <c r="M3892" s="5"/>
      <c r="N3892" s="5"/>
      <c r="O3892" s="0" t="s">
        <v>20066</v>
      </c>
      <c r="P3892" s="0" t="s">
        <v>20067</v>
      </c>
      <c r="Q3892" s="0" t="s">
        <v>51</v>
      </c>
      <c r="R3892" s="0" t="s">
        <v>52</v>
      </c>
      <c r="S3892" s="0" t="n">
        <v>271</v>
      </c>
      <c r="T3892" s="0" t="n">
        <v>2660</v>
      </c>
      <c r="U3892" s="0" t="n">
        <v>2660</v>
      </c>
      <c r="V3892" s="0" t="n">
        <v>3250</v>
      </c>
      <c r="X3892" s="0" t="n">
        <v>17</v>
      </c>
      <c r="Y3892" s="0" t="s">
        <v>53</v>
      </c>
      <c r="Z3892" s="0" t="n">
        <v>2660</v>
      </c>
      <c r="AA3892" s="0" t="s">
        <v>54</v>
      </c>
      <c r="AB3892" s="0" t="s">
        <v>54</v>
      </c>
      <c r="AC3892" s="0" t="n">
        <v>960</v>
      </c>
      <c r="AD3892" s="0" t="s">
        <v>17833</v>
      </c>
      <c r="AG3892" s="6" t="n">
        <v>42735</v>
      </c>
      <c r="AH3892" s="0" t="n">
        <v>-55</v>
      </c>
      <c r="AI3892" s="0" t="n">
        <v>-58</v>
      </c>
      <c r="AJ3892" s="6" t="n">
        <v>42735</v>
      </c>
      <c r="AK3892" s="0" t="n">
        <v>960</v>
      </c>
      <c r="AL3892" s="6" t="n">
        <v>42735</v>
      </c>
      <c r="AM3892" s="0" t="n">
        <v>408</v>
      </c>
      <c r="AN3892" s="0" t="n">
        <v>430</v>
      </c>
      <c r="AO3892" s="0" t="n">
        <v>1.206</v>
      </c>
      <c r="AP3892" s="0" t="n">
        <v>1.348</v>
      </c>
      <c r="AQ3892" s="0" t="s">
        <v>674</v>
      </c>
      <c r="AR3892" s="0" t="s">
        <v>58</v>
      </c>
      <c r="AS3892" s="0" t="s">
        <v>53</v>
      </c>
      <c r="AT3892" s="0" t="n">
        <v>10</v>
      </c>
      <c r="AU3892" s="0" t="n">
        <v>9</v>
      </c>
      <c r="AV3892" s="0" t="s">
        <v>20068</v>
      </c>
      <c r="AX3892" s="0" t="s">
        <v>836</v>
      </c>
    </row>
    <row r="3893" customFormat="false" ht="15" hidden="false" customHeight="false" outlineLevel="0" collapsed="false">
      <c r="A3893" s="0" t="s">
        <v>20069</v>
      </c>
      <c r="B3893" s="0" t="s">
        <v>7898</v>
      </c>
      <c r="C3893" s="0" t="s">
        <v>20070</v>
      </c>
      <c r="E3893" s="1" t="s">
        <v>20070</v>
      </c>
      <c r="G3893" s="5" t="s">
        <v>20070</v>
      </c>
      <c r="H3893" s="5"/>
      <c r="I3893" s="5"/>
      <c r="J3893" s="5"/>
      <c r="K3893" s="5"/>
      <c r="L3893" s="5"/>
      <c r="M3893" s="5"/>
      <c r="N3893" s="5"/>
      <c r="O3893" s="0" t="s">
        <v>20070</v>
      </c>
      <c r="P3893" s="0" t="s">
        <v>20071</v>
      </c>
      <c r="Q3893" s="0" t="s">
        <v>51</v>
      </c>
      <c r="R3893" s="0" t="s">
        <v>52</v>
      </c>
      <c r="S3893" s="0" t="n">
        <v>138</v>
      </c>
      <c r="T3893" s="0" t="n">
        <v>2120</v>
      </c>
      <c r="U3893" s="0" t="n">
        <v>2120</v>
      </c>
      <c r="V3893" s="0" t="n">
        <v>7211</v>
      </c>
      <c r="X3893" s="0" t="n">
        <v>2</v>
      </c>
      <c r="Y3893" s="0" t="s">
        <v>53</v>
      </c>
      <c r="Z3893" s="0" t="n">
        <v>2120</v>
      </c>
      <c r="AA3893" s="0" t="s">
        <v>54</v>
      </c>
      <c r="AB3893" s="0" t="s">
        <v>54</v>
      </c>
      <c r="AC3893" s="0" t="n">
        <v>177</v>
      </c>
      <c r="AD3893" s="0" t="s">
        <v>17966</v>
      </c>
      <c r="AG3893" s="6" t="n">
        <v>42551</v>
      </c>
      <c r="AH3893" s="0" t="n">
        <v>-84</v>
      </c>
      <c r="AI3893" s="0" t="n">
        <v>-93</v>
      </c>
      <c r="AJ3893" s="6" t="n">
        <v>42551</v>
      </c>
      <c r="AK3893" s="0" t="n">
        <v>177</v>
      </c>
      <c r="AL3893" s="6" t="n">
        <v>42551</v>
      </c>
      <c r="AM3893" s="0" t="n">
        <v>152</v>
      </c>
      <c r="AN3893" s="0" t="n">
        <v>169</v>
      </c>
      <c r="AO3893" s="0" t="n">
        <v>1.379</v>
      </c>
      <c r="AP3893" s="0" t="n">
        <v>1.541</v>
      </c>
      <c r="AQ3893" s="0" t="s">
        <v>674</v>
      </c>
      <c r="AR3893" s="0" t="s">
        <v>58</v>
      </c>
      <c r="AS3893" s="0" t="s">
        <v>53</v>
      </c>
      <c r="AT3893" s="0" t="n">
        <v>2</v>
      </c>
      <c r="AU3893" s="0" t="n">
        <v>1</v>
      </c>
      <c r="AV3893" s="0" t="s">
        <v>20072</v>
      </c>
      <c r="AX3893" s="0" t="s">
        <v>836</v>
      </c>
    </row>
    <row r="3894" customFormat="false" ht="15" hidden="false" customHeight="false" outlineLevel="0" collapsed="false">
      <c r="A3894" s="0" t="s">
        <v>20073</v>
      </c>
      <c r="B3894" s="0" t="s">
        <v>7898</v>
      </c>
      <c r="C3894" s="0" t="s">
        <v>20074</v>
      </c>
      <c r="E3894" s="1" t="s">
        <v>20074</v>
      </c>
      <c r="G3894" s="5" t="s">
        <v>20074</v>
      </c>
      <c r="H3894" s="5"/>
      <c r="I3894" s="5"/>
      <c r="J3894" s="5"/>
      <c r="K3894" s="5"/>
      <c r="L3894" s="5"/>
      <c r="M3894" s="5"/>
      <c r="N3894" s="5"/>
      <c r="O3894" s="0" t="s">
        <v>20074</v>
      </c>
      <c r="P3894" s="0" t="s">
        <v>20075</v>
      </c>
      <c r="Q3894" s="0" t="s">
        <v>51</v>
      </c>
      <c r="R3894" s="0" t="s">
        <v>52</v>
      </c>
      <c r="S3894" s="0" t="n">
        <v>7</v>
      </c>
      <c r="T3894" s="0" t="n">
        <v>2110</v>
      </c>
      <c r="U3894" s="0" t="n">
        <v>2110</v>
      </c>
      <c r="X3894" s="0" t="n">
        <v>1</v>
      </c>
      <c r="Y3894" s="0" t="s">
        <v>53</v>
      </c>
      <c r="Z3894" s="0" t="n">
        <v>2110</v>
      </c>
      <c r="AA3894" s="0" t="s">
        <v>54</v>
      </c>
      <c r="AB3894" s="0" t="s">
        <v>54</v>
      </c>
      <c r="AC3894" s="0" t="n">
        <v>36</v>
      </c>
      <c r="AD3894" s="0" t="s">
        <v>15624</v>
      </c>
      <c r="AG3894" s="6" t="n">
        <v>42735</v>
      </c>
      <c r="AH3894" s="0" t="n">
        <v>-164</v>
      </c>
      <c r="AI3894" s="0" t="n">
        <v>-172</v>
      </c>
      <c r="AJ3894" s="6" t="n">
        <v>42735</v>
      </c>
      <c r="AK3894" s="0" t="n">
        <v>36</v>
      </c>
      <c r="AL3894" s="6" t="n">
        <v>42735</v>
      </c>
      <c r="AM3894" s="0" t="n">
        <v>101</v>
      </c>
      <c r="AN3894" s="0" t="n">
        <v>106</v>
      </c>
      <c r="AO3894" s="0" t="n">
        <v>746</v>
      </c>
      <c r="AP3894" s="0" t="n">
        <v>834</v>
      </c>
      <c r="AQ3894" s="0" t="s">
        <v>674</v>
      </c>
      <c r="AR3894" s="0" t="s">
        <v>58</v>
      </c>
      <c r="AS3894" s="0" t="s">
        <v>53</v>
      </c>
      <c r="AT3894" s="0" t="n">
        <v>2</v>
      </c>
      <c r="AU3894" s="0" t="n">
        <v>1</v>
      </c>
      <c r="AV3894" s="0" t="s">
        <v>20076</v>
      </c>
      <c r="AX3894" s="0" t="s">
        <v>836</v>
      </c>
    </row>
    <row r="3895" customFormat="false" ht="15" hidden="false" customHeight="false" outlineLevel="0" collapsed="false">
      <c r="A3895" s="0" t="s">
        <v>20077</v>
      </c>
      <c r="B3895" s="0" t="s">
        <v>7898</v>
      </c>
      <c r="C3895" s="0" t="s">
        <v>20078</v>
      </c>
      <c r="E3895" s="1" t="s">
        <v>20078</v>
      </c>
      <c r="G3895" s="5" t="s">
        <v>20078</v>
      </c>
      <c r="H3895" s="5" t="s">
        <v>20079</v>
      </c>
      <c r="I3895" s="5"/>
      <c r="J3895" s="5"/>
      <c r="K3895" s="5"/>
      <c r="L3895" s="5"/>
      <c r="M3895" s="5"/>
      <c r="N3895" s="5"/>
      <c r="O3895" s="0" t="s">
        <v>20078</v>
      </c>
      <c r="P3895" s="0" t="s">
        <v>20080</v>
      </c>
      <c r="Q3895" s="0" t="s">
        <v>51</v>
      </c>
      <c r="R3895" s="0" t="s">
        <v>52</v>
      </c>
      <c r="S3895" s="0" t="n">
        <v>175</v>
      </c>
      <c r="T3895" s="0" t="n">
        <v>3250</v>
      </c>
      <c r="U3895" s="0" t="n">
        <v>3250</v>
      </c>
      <c r="V3895" s="0" t="n">
        <v>2120</v>
      </c>
      <c r="X3895" s="0" t="n">
        <v>6</v>
      </c>
      <c r="Y3895" s="0" t="s">
        <v>53</v>
      </c>
      <c r="Z3895" s="0" t="n">
        <v>3250</v>
      </c>
      <c r="AA3895" s="0" t="s">
        <v>54</v>
      </c>
      <c r="AB3895" s="0" t="s">
        <v>54</v>
      </c>
      <c r="AC3895" s="0" t="n">
        <v>750</v>
      </c>
      <c r="AD3895" s="0" t="s">
        <v>18978</v>
      </c>
      <c r="AE3895" s="0" t="s">
        <v>20081</v>
      </c>
      <c r="AF3895" s="0" t="s">
        <v>56</v>
      </c>
      <c r="AG3895" s="0" t="s">
        <v>56</v>
      </c>
      <c r="AI3895" s="0" t="n">
        <v>750</v>
      </c>
      <c r="AJ3895" s="0" t="n">
        <v>2017</v>
      </c>
      <c r="AK3895" s="0" t="s">
        <v>56</v>
      </c>
      <c r="AL3895" s="0" t="s">
        <v>56</v>
      </c>
      <c r="AM3895" s="0" t="n">
        <v>901</v>
      </c>
      <c r="AN3895" s="0" t="n">
        <v>1.006</v>
      </c>
      <c r="AO3895" s="0" t="s">
        <v>674</v>
      </c>
      <c r="AP3895" s="0" t="s">
        <v>58</v>
      </c>
      <c r="AQ3895" s="0" t="s">
        <v>53</v>
      </c>
      <c r="AR3895" s="0" t="n">
        <v>4</v>
      </c>
      <c r="AS3895" s="0" t="n">
        <v>3</v>
      </c>
      <c r="AV3895" s="0" t="s">
        <v>836</v>
      </c>
    </row>
    <row r="3896" customFormat="false" ht="15" hidden="false" customHeight="false" outlineLevel="0" collapsed="false">
      <c r="A3896" s="0" t="s">
        <v>20082</v>
      </c>
      <c r="B3896" s="0" t="s">
        <v>7898</v>
      </c>
      <c r="C3896" s="0" t="s">
        <v>20083</v>
      </c>
      <c r="E3896" s="1" t="s">
        <v>20083</v>
      </c>
      <c r="G3896" s="5" t="s">
        <v>20083</v>
      </c>
      <c r="H3896" s="5"/>
      <c r="I3896" s="5"/>
      <c r="J3896" s="5"/>
      <c r="K3896" s="5"/>
      <c r="L3896" s="5"/>
      <c r="M3896" s="5"/>
      <c r="N3896" s="5"/>
      <c r="O3896" s="0" t="s">
        <v>20083</v>
      </c>
      <c r="P3896" s="0" t="s">
        <v>20084</v>
      </c>
      <c r="Q3896" s="0" t="s">
        <v>51</v>
      </c>
      <c r="R3896" s="0" t="s">
        <v>52</v>
      </c>
      <c r="S3896" s="0" t="n">
        <v>3.408</v>
      </c>
      <c r="T3896" s="0" t="n">
        <v>2611</v>
      </c>
      <c r="U3896" s="0" t="n">
        <v>2611</v>
      </c>
      <c r="X3896" s="0" t="n">
        <v>219</v>
      </c>
      <c r="Y3896" s="0" t="s">
        <v>53</v>
      </c>
      <c r="Z3896" s="0" t="n">
        <v>2611</v>
      </c>
      <c r="AA3896" s="0" t="s">
        <v>54</v>
      </c>
      <c r="AB3896" s="0" t="s">
        <v>54</v>
      </c>
      <c r="AC3896" s="0" t="n">
        <v>12.656</v>
      </c>
      <c r="AD3896" s="0" t="s">
        <v>18216</v>
      </c>
      <c r="AG3896" s="6" t="n">
        <v>42825</v>
      </c>
      <c r="AH3896" s="0" t="n">
        <v>154</v>
      </c>
      <c r="AI3896" s="0" t="n">
        <v>165</v>
      </c>
      <c r="AJ3896" s="6" t="n">
        <v>42825</v>
      </c>
      <c r="AK3896" s="0" t="n">
        <v>12.656</v>
      </c>
      <c r="AL3896" s="6" t="n">
        <v>42825</v>
      </c>
      <c r="AM3896" s="0" t="n">
        <v>7.19</v>
      </c>
      <c r="AN3896" s="0" t="n">
        <v>7.687</v>
      </c>
      <c r="AO3896" s="0" t="n">
        <v>16.486</v>
      </c>
      <c r="AP3896" s="0" t="n">
        <v>18.421</v>
      </c>
      <c r="AQ3896" s="0" t="s">
        <v>674</v>
      </c>
      <c r="AR3896" s="0" t="s">
        <v>58</v>
      </c>
      <c r="AS3896" s="0" t="s">
        <v>53</v>
      </c>
      <c r="AT3896" s="0" t="n">
        <v>117</v>
      </c>
      <c r="AU3896" s="0" t="n">
        <v>118</v>
      </c>
      <c r="AV3896" s="0" t="s">
        <v>18216</v>
      </c>
      <c r="AW3896" s="0" t="s">
        <v>20085</v>
      </c>
      <c r="AX3896" s="0" t="s">
        <v>836</v>
      </c>
      <c r="AY3896" s="0" t="s">
        <v>20086</v>
      </c>
    </row>
    <row r="3897" customFormat="false" ht="15" hidden="false" customHeight="false" outlineLevel="0" collapsed="false">
      <c r="A3897" s="0" t="s">
        <v>20087</v>
      </c>
      <c r="B3897" s="0" t="s">
        <v>7898</v>
      </c>
      <c r="C3897" s="0" t="s">
        <v>20088</v>
      </c>
      <c r="D3897" s="1" t="s">
        <v>20089</v>
      </c>
      <c r="E3897" s="1" t="s">
        <v>20089</v>
      </c>
      <c r="G3897" s="5" t="s">
        <v>20089</v>
      </c>
      <c r="H3897" s="5"/>
      <c r="I3897" s="5"/>
      <c r="J3897" s="5"/>
      <c r="K3897" s="5"/>
      <c r="L3897" s="5"/>
      <c r="M3897" s="5"/>
      <c r="N3897" s="5"/>
      <c r="O3897" s="0" t="s">
        <v>20088</v>
      </c>
      <c r="P3897" s="0" t="s">
        <v>20090</v>
      </c>
      <c r="Q3897" s="0" t="s">
        <v>51</v>
      </c>
      <c r="R3897" s="0" t="s">
        <v>52</v>
      </c>
      <c r="S3897" s="0" t="n">
        <v>750</v>
      </c>
      <c r="T3897" s="0" t="n">
        <v>6201</v>
      </c>
      <c r="U3897" s="0" t="n">
        <v>6201</v>
      </c>
      <c r="V3897" s="0" t="n">
        <v>7490</v>
      </c>
      <c r="X3897" s="0" t="n">
        <v>72</v>
      </c>
      <c r="Y3897" s="0" t="s">
        <v>512</v>
      </c>
      <c r="Z3897" s="0" t="n">
        <v>6201</v>
      </c>
      <c r="AA3897" s="0" t="s">
        <v>54</v>
      </c>
      <c r="AB3897" s="0" t="s">
        <v>54</v>
      </c>
      <c r="AC3897" s="0" t="n">
        <v>3.5</v>
      </c>
      <c r="AD3897" s="0" t="s">
        <v>18353</v>
      </c>
      <c r="AE3897" s="0" t="s">
        <v>20091</v>
      </c>
      <c r="AF3897" s="0" t="s">
        <v>56</v>
      </c>
      <c r="AG3897" s="0" t="s">
        <v>56</v>
      </c>
      <c r="AI3897" s="0" t="n">
        <v>3.5</v>
      </c>
      <c r="AJ3897" s="0" t="n">
        <v>2016</v>
      </c>
      <c r="AK3897" s="0" t="s">
        <v>56</v>
      </c>
      <c r="AL3897" s="0" t="s">
        <v>56</v>
      </c>
      <c r="AM3897" s="0" t="n">
        <v>1.476</v>
      </c>
      <c r="AN3897" s="0" t="n">
        <v>1.947</v>
      </c>
      <c r="AO3897" s="0" t="s">
        <v>189</v>
      </c>
      <c r="AP3897" s="0" t="s">
        <v>189</v>
      </c>
      <c r="AQ3897" s="0" t="s">
        <v>512</v>
      </c>
      <c r="AR3897" s="0" t="n">
        <v>46</v>
      </c>
      <c r="AS3897" s="0" t="n">
        <v>46</v>
      </c>
      <c r="AV3897" s="0" t="s">
        <v>836</v>
      </c>
      <c r="AW3897" s="0" t="s">
        <v>20092</v>
      </c>
    </row>
    <row r="3898" customFormat="false" ht="15" hidden="false" customHeight="false" outlineLevel="0" collapsed="false">
      <c r="A3898" s="0" t="s">
        <v>20093</v>
      </c>
      <c r="B3898" s="0" t="s">
        <v>7898</v>
      </c>
      <c r="C3898" s="0" t="s">
        <v>20094</v>
      </c>
      <c r="E3898" s="1" t="s">
        <v>20094</v>
      </c>
      <c r="G3898" s="5" t="s">
        <v>20094</v>
      </c>
      <c r="H3898" s="5"/>
      <c r="I3898" s="5"/>
      <c r="J3898" s="5"/>
      <c r="K3898" s="5"/>
      <c r="L3898" s="5"/>
      <c r="M3898" s="5"/>
      <c r="N3898" s="5"/>
      <c r="O3898" s="0" t="s">
        <v>20094</v>
      </c>
      <c r="P3898" s="0" t="s">
        <v>20095</v>
      </c>
      <c r="Q3898" s="0" t="s">
        <v>51</v>
      </c>
      <c r="R3898" s="0" t="s">
        <v>52</v>
      </c>
      <c r="S3898" s="0" t="n">
        <v>76</v>
      </c>
      <c r="T3898" s="0" t="n">
        <v>6209</v>
      </c>
      <c r="U3898" s="0" t="n">
        <v>6209</v>
      </c>
      <c r="V3898" s="0" t="n">
        <v>6209</v>
      </c>
      <c r="W3898" s="0" t="s">
        <v>20096</v>
      </c>
      <c r="X3898" s="0" t="n">
        <v>18</v>
      </c>
      <c r="Y3898" s="0" t="s">
        <v>53</v>
      </c>
      <c r="Z3898" s="0" t="n">
        <v>6209</v>
      </c>
      <c r="AA3898" s="0" t="s">
        <v>54</v>
      </c>
      <c r="AB3898" s="0" t="s">
        <v>54</v>
      </c>
      <c r="AC3898" s="0" t="n">
        <v>131</v>
      </c>
      <c r="AD3898" s="0" t="s">
        <v>20097</v>
      </c>
      <c r="AG3898" s="6" t="n">
        <v>42735</v>
      </c>
      <c r="AH3898" s="0" t="n">
        <v>44</v>
      </c>
      <c r="AI3898" s="0" t="n">
        <v>46</v>
      </c>
      <c r="AJ3898" s="6" t="n">
        <v>42735</v>
      </c>
      <c r="AK3898" s="0" t="n">
        <v>131</v>
      </c>
      <c r="AL3898" s="6" t="n">
        <v>42735</v>
      </c>
      <c r="AM3898" s="0" t="n">
        <v>199</v>
      </c>
      <c r="AN3898" s="0" t="n">
        <v>209</v>
      </c>
      <c r="AO3898" s="0" t="n">
        <v>301</v>
      </c>
      <c r="AP3898" s="0" t="n">
        <v>336</v>
      </c>
      <c r="AQ3898" s="0" t="s">
        <v>674</v>
      </c>
      <c r="AR3898" s="0" t="s">
        <v>58</v>
      </c>
      <c r="AS3898" s="0" t="s">
        <v>53</v>
      </c>
      <c r="AT3898" s="0" t="n">
        <v>16</v>
      </c>
      <c r="AU3898" s="0" t="n">
        <v>15</v>
      </c>
      <c r="AX3898" s="0" t="s">
        <v>836</v>
      </c>
      <c r="AY3898" s="0" t="s">
        <v>20098</v>
      </c>
    </row>
    <row r="3899" customFormat="false" ht="15" hidden="false" customHeight="false" outlineLevel="0" collapsed="false">
      <c r="A3899" s="0" t="s">
        <v>20099</v>
      </c>
      <c r="B3899" s="0" t="s">
        <v>7898</v>
      </c>
      <c r="C3899" s="0" t="s">
        <v>20100</v>
      </c>
      <c r="E3899" s="1" t="s">
        <v>20100</v>
      </c>
      <c r="G3899" s="5" t="s">
        <v>20100</v>
      </c>
      <c r="H3899" s="5" t="s">
        <v>20101</v>
      </c>
      <c r="I3899" s="5"/>
      <c r="J3899" s="5"/>
      <c r="K3899" s="5"/>
      <c r="L3899" s="5"/>
      <c r="M3899" s="5"/>
      <c r="N3899" s="5"/>
      <c r="O3899" s="0" t="s">
        <v>20100</v>
      </c>
      <c r="P3899" s="0" t="s">
        <v>20102</v>
      </c>
      <c r="Q3899" s="0" t="s">
        <v>51</v>
      </c>
      <c r="R3899" s="0" t="s">
        <v>52</v>
      </c>
      <c r="S3899" s="0" t="n">
        <v>950</v>
      </c>
      <c r="T3899" s="0" t="n">
        <v>5829</v>
      </c>
      <c r="U3899" s="0" t="n">
        <v>5829</v>
      </c>
      <c r="X3899" s="0" t="n">
        <v>50</v>
      </c>
      <c r="Y3899" s="0" t="s">
        <v>53</v>
      </c>
      <c r="Z3899" s="0" t="n">
        <v>5829</v>
      </c>
      <c r="AA3899" s="0" t="s">
        <v>54</v>
      </c>
      <c r="AB3899" s="0" t="s">
        <v>54</v>
      </c>
      <c r="AC3899" s="0" t="n">
        <v>2.7</v>
      </c>
      <c r="AD3899" s="0" t="s">
        <v>15594</v>
      </c>
      <c r="AG3899" s="6" t="n">
        <v>42766</v>
      </c>
      <c r="AH3899" s="0" t="n">
        <v>-330</v>
      </c>
      <c r="AI3899" s="0" t="n">
        <v>-355</v>
      </c>
      <c r="AJ3899" s="6" t="n">
        <v>42766</v>
      </c>
      <c r="AK3899" s="0" t="n">
        <v>2.7</v>
      </c>
      <c r="AL3899" s="6" t="n">
        <v>42766</v>
      </c>
      <c r="AM3899" s="0" t="n">
        <v>1.598</v>
      </c>
      <c r="AN3899" s="0" t="n">
        <v>1.719</v>
      </c>
      <c r="AO3899" s="0" t="n">
        <v>7.16</v>
      </c>
      <c r="AP3899" s="0" t="n">
        <v>8.001</v>
      </c>
      <c r="AQ3899" s="0" t="s">
        <v>674</v>
      </c>
      <c r="AR3899" s="0" t="s">
        <v>58</v>
      </c>
      <c r="AS3899" s="0" t="s">
        <v>53</v>
      </c>
      <c r="AT3899" s="0" t="n">
        <v>28</v>
      </c>
      <c r="AU3899" s="0" t="n">
        <v>27</v>
      </c>
      <c r="AX3899" s="0" t="s">
        <v>836</v>
      </c>
    </row>
    <row r="3900" customFormat="false" ht="15" hidden="false" customHeight="false" outlineLevel="0" collapsed="false">
      <c r="A3900" s="0" t="s">
        <v>20103</v>
      </c>
      <c r="B3900" s="0" t="s">
        <v>7898</v>
      </c>
      <c r="C3900" s="0" t="s">
        <v>20104</v>
      </c>
      <c r="E3900" s="1" t="s">
        <v>20104</v>
      </c>
      <c r="G3900" s="5" t="s">
        <v>20104</v>
      </c>
      <c r="H3900" s="5" t="s">
        <v>20105</v>
      </c>
      <c r="I3900" s="5" t="s">
        <v>20106</v>
      </c>
      <c r="J3900" s="5"/>
      <c r="K3900" s="5"/>
      <c r="L3900" s="5"/>
      <c r="M3900" s="5"/>
      <c r="N3900" s="5"/>
      <c r="O3900" s="0" t="s">
        <v>20104</v>
      </c>
      <c r="P3900" s="0" t="s">
        <v>20107</v>
      </c>
      <c r="Q3900" s="0" t="s">
        <v>51</v>
      </c>
      <c r="R3900" s="0" t="s">
        <v>52</v>
      </c>
      <c r="S3900" s="0" t="n">
        <v>52</v>
      </c>
      <c r="T3900" s="0" t="n">
        <v>3250</v>
      </c>
      <c r="U3900" s="0" t="n">
        <v>3250</v>
      </c>
      <c r="V3900" s="0" t="n">
        <v>4690</v>
      </c>
      <c r="W3900" s="0" t="s">
        <v>20108</v>
      </c>
      <c r="X3900" s="0" t="n">
        <v>14</v>
      </c>
      <c r="Y3900" s="0" t="s">
        <v>53</v>
      </c>
      <c r="Z3900" s="0" t="n">
        <v>3250</v>
      </c>
      <c r="AA3900" s="0" t="s">
        <v>54</v>
      </c>
      <c r="AB3900" s="0" t="s">
        <v>54</v>
      </c>
      <c r="AC3900" s="0" t="n">
        <v>225</v>
      </c>
      <c r="AD3900" s="0" t="s">
        <v>17304</v>
      </c>
      <c r="AG3900" s="6" t="n">
        <v>42735</v>
      </c>
      <c r="AH3900" s="0" t="n">
        <v>-15</v>
      </c>
      <c r="AI3900" s="0" t="n">
        <v>-15</v>
      </c>
      <c r="AJ3900" s="6" t="n">
        <v>42735</v>
      </c>
      <c r="AK3900" s="0" t="n">
        <v>225</v>
      </c>
      <c r="AL3900" s="6" t="n">
        <v>42735</v>
      </c>
      <c r="AM3900" s="0" t="n">
        <v>40</v>
      </c>
      <c r="AN3900" s="0" t="n">
        <v>42</v>
      </c>
      <c r="AO3900" s="0" t="n">
        <v>61</v>
      </c>
      <c r="AP3900" s="0" t="n">
        <v>68</v>
      </c>
      <c r="AQ3900" s="0" t="s">
        <v>674</v>
      </c>
      <c r="AR3900" s="0" t="s">
        <v>58</v>
      </c>
      <c r="AS3900" s="0" t="s">
        <v>53</v>
      </c>
      <c r="AT3900" s="0" t="n">
        <v>12</v>
      </c>
      <c r="AU3900" s="0" t="n">
        <v>11</v>
      </c>
      <c r="AV3900" s="0" t="s">
        <v>20109</v>
      </c>
      <c r="AW3900" s="0" t="s">
        <v>20110</v>
      </c>
      <c r="AX3900" s="0" t="s">
        <v>836</v>
      </c>
      <c r="AY3900" s="0" t="s">
        <v>20111</v>
      </c>
    </row>
    <row r="3901" customFormat="false" ht="15" hidden="false" customHeight="false" outlineLevel="0" collapsed="false">
      <c r="A3901" s="0" t="s">
        <v>20112</v>
      </c>
      <c r="B3901" s="0" t="s">
        <v>7898</v>
      </c>
      <c r="C3901" s="0" t="s">
        <v>20113</v>
      </c>
      <c r="E3901" s="1" t="s">
        <v>20113</v>
      </c>
      <c r="G3901" s="5" t="s">
        <v>20113</v>
      </c>
      <c r="H3901" s="5"/>
      <c r="I3901" s="5"/>
      <c r="J3901" s="5"/>
      <c r="K3901" s="5"/>
      <c r="L3901" s="5"/>
      <c r="M3901" s="5"/>
      <c r="N3901" s="5"/>
      <c r="O3901" s="0" t="s">
        <v>20113</v>
      </c>
      <c r="P3901" s="0" t="s">
        <v>20114</v>
      </c>
      <c r="Q3901" s="0" t="s">
        <v>51</v>
      </c>
      <c r="R3901" s="0" t="s">
        <v>52</v>
      </c>
      <c r="S3901" s="0" t="n">
        <v>604</v>
      </c>
      <c r="T3901" s="0" t="n">
        <v>3250</v>
      </c>
      <c r="U3901" s="0" t="n">
        <v>3250</v>
      </c>
      <c r="V3901" s="0" t="n">
        <v>2660</v>
      </c>
      <c r="X3901" s="0" t="n">
        <v>66</v>
      </c>
      <c r="Y3901" s="0" t="s">
        <v>53</v>
      </c>
      <c r="Z3901" s="0" t="n">
        <v>3250</v>
      </c>
      <c r="AA3901" s="0" t="s">
        <v>54</v>
      </c>
      <c r="AB3901" s="0" t="s">
        <v>54</v>
      </c>
      <c r="AC3901" s="0" t="n">
        <v>4.15</v>
      </c>
      <c r="AD3901" s="0" t="s">
        <v>16519</v>
      </c>
      <c r="AG3901" s="6" t="n">
        <v>42735</v>
      </c>
      <c r="AH3901" s="0" t="n">
        <v>19</v>
      </c>
      <c r="AI3901" s="0" t="n">
        <v>20</v>
      </c>
      <c r="AJ3901" s="6" t="n">
        <v>42735</v>
      </c>
      <c r="AK3901" s="0" t="n">
        <v>4.15</v>
      </c>
      <c r="AL3901" s="6" t="n">
        <v>42735</v>
      </c>
      <c r="AM3901" s="0" t="n">
        <v>894</v>
      </c>
      <c r="AN3901" s="0" t="n">
        <v>943</v>
      </c>
      <c r="AO3901" s="0" t="n">
        <v>1.671</v>
      </c>
      <c r="AP3901" s="0" t="n">
        <v>1.867</v>
      </c>
      <c r="AQ3901" s="0" t="s">
        <v>674</v>
      </c>
      <c r="AR3901" s="0" t="s">
        <v>58</v>
      </c>
      <c r="AS3901" s="0" t="s">
        <v>53</v>
      </c>
      <c r="AT3901" s="0" t="n">
        <v>44</v>
      </c>
      <c r="AU3901" s="0" t="n">
        <v>47</v>
      </c>
      <c r="AV3901" s="0" t="s">
        <v>20115</v>
      </c>
      <c r="AW3901" s="0" t="s">
        <v>20115</v>
      </c>
      <c r="AX3901" s="0" t="s">
        <v>836</v>
      </c>
      <c r="AY3901" s="0" t="s">
        <v>20116</v>
      </c>
    </row>
    <row r="3902" customFormat="false" ht="15" hidden="false" customHeight="false" outlineLevel="0" collapsed="false">
      <c r="A3902" s="0" t="s">
        <v>20117</v>
      </c>
      <c r="B3902" s="0" t="s">
        <v>7898</v>
      </c>
      <c r="C3902" s="0" t="s">
        <v>20118</v>
      </c>
      <c r="E3902" s="1" t="s">
        <v>20118</v>
      </c>
      <c r="G3902" s="5" t="s">
        <v>20118</v>
      </c>
      <c r="H3902" s="5"/>
      <c r="I3902" s="5"/>
      <c r="J3902" s="5"/>
      <c r="K3902" s="5"/>
      <c r="L3902" s="5"/>
      <c r="M3902" s="5"/>
      <c r="N3902" s="5"/>
      <c r="O3902" s="0" t="s">
        <v>20118</v>
      </c>
      <c r="P3902" s="0" t="s">
        <v>20119</v>
      </c>
      <c r="Q3902" s="0" t="s">
        <v>51</v>
      </c>
      <c r="R3902" s="0" t="s">
        <v>52</v>
      </c>
      <c r="S3902" s="0" t="n">
        <v>754</v>
      </c>
      <c r="T3902" s="0" t="n">
        <v>2120</v>
      </c>
      <c r="U3902" s="0" t="n">
        <v>2120</v>
      </c>
      <c r="V3902" s="0" t="n">
        <v>2120</v>
      </c>
      <c r="X3902" s="0" t="n">
        <v>32</v>
      </c>
      <c r="Y3902" s="0" t="s">
        <v>53</v>
      </c>
      <c r="Z3902" s="0" t="n">
        <v>2120</v>
      </c>
      <c r="AA3902" s="0" t="s">
        <v>54</v>
      </c>
      <c r="AB3902" s="0" t="s">
        <v>54</v>
      </c>
      <c r="AC3902" s="0" t="n">
        <v>2.206</v>
      </c>
      <c r="AD3902" s="0" t="s">
        <v>19110</v>
      </c>
      <c r="AG3902" s="6" t="n">
        <v>42551</v>
      </c>
      <c r="AH3902" s="0" t="n">
        <v>113</v>
      </c>
      <c r="AI3902" s="0" t="n">
        <v>125</v>
      </c>
      <c r="AJ3902" s="6" t="n">
        <v>42551</v>
      </c>
      <c r="AK3902" s="0" t="n">
        <v>2.206</v>
      </c>
      <c r="AL3902" s="6" t="n">
        <v>42551</v>
      </c>
      <c r="AM3902" s="0" t="n">
        <v>793</v>
      </c>
      <c r="AN3902" s="0" t="n">
        <v>881</v>
      </c>
      <c r="AO3902" s="0" t="n">
        <v>1.611</v>
      </c>
      <c r="AP3902" s="0" t="n">
        <v>1.8</v>
      </c>
      <c r="AQ3902" s="0" t="s">
        <v>674</v>
      </c>
      <c r="AR3902" s="0" t="s">
        <v>58</v>
      </c>
      <c r="AS3902" s="0" t="s">
        <v>53</v>
      </c>
      <c r="AT3902" s="0" t="n">
        <v>25</v>
      </c>
      <c r="AU3902" s="0" t="n">
        <v>24</v>
      </c>
      <c r="AV3902" s="0" t="s">
        <v>19110</v>
      </c>
      <c r="AX3902" s="0" t="s">
        <v>836</v>
      </c>
    </row>
    <row r="3903" customFormat="false" ht="15" hidden="false" customHeight="false" outlineLevel="0" collapsed="false">
      <c r="A3903" s="0" t="s">
        <v>20120</v>
      </c>
      <c r="B3903" s="0" t="s">
        <v>7898</v>
      </c>
      <c r="C3903" s="0" t="s">
        <v>20121</v>
      </c>
      <c r="E3903" s="1" t="s">
        <v>20121</v>
      </c>
      <c r="G3903" s="5" t="s">
        <v>20121</v>
      </c>
      <c r="H3903" s="5"/>
      <c r="I3903" s="5"/>
      <c r="J3903" s="5"/>
      <c r="K3903" s="5"/>
      <c r="L3903" s="5"/>
      <c r="M3903" s="5"/>
      <c r="N3903" s="5"/>
      <c r="O3903" s="0" t="s">
        <v>9185</v>
      </c>
      <c r="P3903" s="0" t="s">
        <v>9186</v>
      </c>
      <c r="Q3903" s="0" t="s">
        <v>51</v>
      </c>
      <c r="R3903" s="0" t="s">
        <v>52</v>
      </c>
      <c r="S3903" s="0" t="n">
        <v>2.058</v>
      </c>
      <c r="T3903" s="0" t="n">
        <v>3299</v>
      </c>
      <c r="U3903" s="0" t="n">
        <v>3299</v>
      </c>
      <c r="V3903" s="0" t="n">
        <v>6201</v>
      </c>
      <c r="X3903" s="0" t="n">
        <v>140</v>
      </c>
      <c r="Y3903" s="0" t="s">
        <v>67</v>
      </c>
      <c r="Z3903" s="0" t="n">
        <v>6420</v>
      </c>
      <c r="AA3903" s="0" t="s">
        <v>120</v>
      </c>
      <c r="AB3903" s="0" t="s">
        <v>56</v>
      </c>
      <c r="AD3903" s="0" t="s">
        <v>20035</v>
      </c>
      <c r="AG3903" s="6" t="n">
        <v>41912</v>
      </c>
      <c r="AH3903" s="0" t="n">
        <v>197</v>
      </c>
      <c r="AI3903" s="0" t="n">
        <v>248</v>
      </c>
      <c r="AJ3903" s="6" t="n">
        <v>41912</v>
      </c>
      <c r="AK3903" s="0" t="n">
        <v>4.4</v>
      </c>
      <c r="AL3903" s="6" t="n">
        <v>41912</v>
      </c>
      <c r="AM3903" s="0" t="n">
        <v>3.171</v>
      </c>
      <c r="AN3903" s="0" t="n">
        <v>3.99</v>
      </c>
      <c r="AO3903" s="0" t="n">
        <v>4.087</v>
      </c>
      <c r="AP3903" s="0" t="n">
        <v>4.397</v>
      </c>
      <c r="AQ3903" s="0" t="s">
        <v>189</v>
      </c>
      <c r="AR3903" s="0" t="s">
        <v>189</v>
      </c>
      <c r="AS3903" s="0" t="s">
        <v>67</v>
      </c>
      <c r="AT3903" s="0" t="n">
        <v>453</v>
      </c>
      <c r="AU3903" s="0" t="n">
        <v>37</v>
      </c>
      <c r="AV3903" s="0" t="s">
        <v>836</v>
      </c>
      <c r="AX3903" s="0" t="s">
        <v>836</v>
      </c>
      <c r="AY3903" s="0" t="s">
        <v>20122</v>
      </c>
    </row>
    <row r="3904" customFormat="false" ht="15" hidden="false" customHeight="false" outlineLevel="0" collapsed="false">
      <c r="A3904" s="0" t="s">
        <v>20123</v>
      </c>
      <c r="B3904" s="0" t="s">
        <v>7898</v>
      </c>
      <c r="C3904" s="0" t="s">
        <v>20124</v>
      </c>
      <c r="E3904" s="1" t="s">
        <v>20124</v>
      </c>
      <c r="G3904" s="5" t="s">
        <v>20124</v>
      </c>
      <c r="H3904" s="5"/>
      <c r="I3904" s="5"/>
      <c r="J3904" s="5"/>
      <c r="K3904" s="5"/>
      <c r="L3904" s="5"/>
      <c r="M3904" s="5"/>
      <c r="N3904" s="5"/>
      <c r="O3904" s="0" t="s">
        <v>18182</v>
      </c>
      <c r="P3904" s="0" t="s">
        <v>18183</v>
      </c>
      <c r="Q3904" s="0" t="s">
        <v>51</v>
      </c>
      <c r="R3904" s="0" t="s">
        <v>52</v>
      </c>
      <c r="S3904" s="0" t="n">
        <v>15.095</v>
      </c>
      <c r="T3904" s="0" t="n">
        <v>6020</v>
      </c>
      <c r="U3904" s="0" t="n">
        <v>6020</v>
      </c>
      <c r="V3904" s="0" t="n">
        <v>2630</v>
      </c>
      <c r="W3904" s="0" t="s">
        <v>20125</v>
      </c>
      <c r="X3904" s="0" t="n">
        <v>94</v>
      </c>
      <c r="Y3904" s="0" t="s">
        <v>67</v>
      </c>
      <c r="Z3904" s="0" t="s">
        <v>120</v>
      </c>
      <c r="AA3904" s="0" t="s">
        <v>20126</v>
      </c>
      <c r="AB3904" s="0" t="s">
        <v>56</v>
      </c>
      <c r="AC3904" s="0" t="s">
        <v>120</v>
      </c>
      <c r="AD3904" s="0" t="s">
        <v>17522</v>
      </c>
      <c r="AG3904" s="6" t="n">
        <v>42735</v>
      </c>
      <c r="AH3904" s="0" t="n">
        <v>1.375</v>
      </c>
      <c r="AI3904" s="0" t="n">
        <v>1.45</v>
      </c>
      <c r="AJ3904" s="6" t="n">
        <v>42735</v>
      </c>
      <c r="AK3904" s="0" t="n">
        <v>16</v>
      </c>
      <c r="AL3904" s="6" t="n">
        <v>42735</v>
      </c>
      <c r="AM3904" s="0" t="n">
        <v>26.482</v>
      </c>
      <c r="AN3904" s="0" t="n">
        <v>27.914</v>
      </c>
      <c r="AO3904" s="0" t="n">
        <v>12.999</v>
      </c>
      <c r="AP3904" s="0" t="n">
        <v>14.524</v>
      </c>
      <c r="AQ3904" s="0" t="s">
        <v>674</v>
      </c>
      <c r="AR3904" s="0" t="s">
        <v>58</v>
      </c>
      <c r="AS3904" s="0" t="s">
        <v>67</v>
      </c>
      <c r="AT3904" s="0" t="n">
        <v>223</v>
      </c>
      <c r="AU3904" s="0" t="n">
        <v>16</v>
      </c>
      <c r="AX3904" s="0" t="s">
        <v>836</v>
      </c>
    </row>
    <row r="3905" customFormat="false" ht="15" hidden="false" customHeight="false" outlineLevel="0" collapsed="false">
      <c r="A3905" s="0" t="s">
        <v>20127</v>
      </c>
      <c r="B3905" s="0" t="s">
        <v>7898</v>
      </c>
      <c r="C3905" s="0" t="s">
        <v>20128</v>
      </c>
      <c r="E3905" s="1" t="s">
        <v>20128</v>
      </c>
      <c r="G3905" s="5" t="s">
        <v>20128</v>
      </c>
      <c r="H3905" s="5" t="s">
        <v>20129</v>
      </c>
      <c r="I3905" s="5" t="s">
        <v>20130</v>
      </c>
      <c r="J3905" s="5"/>
      <c r="K3905" s="5"/>
      <c r="L3905" s="5"/>
      <c r="M3905" s="5"/>
      <c r="N3905" s="5"/>
      <c r="O3905" s="0" t="s">
        <v>20128</v>
      </c>
      <c r="P3905" s="0" t="s">
        <v>20131</v>
      </c>
      <c r="Q3905" s="0" t="s">
        <v>51</v>
      </c>
      <c r="R3905" s="0" t="s">
        <v>52</v>
      </c>
      <c r="S3905" s="0" t="n">
        <v>4</v>
      </c>
      <c r="T3905" s="0" t="n">
        <v>2720</v>
      </c>
      <c r="U3905" s="0" t="n">
        <v>2720</v>
      </c>
      <c r="V3905" s="0" t="n">
        <v>2720</v>
      </c>
      <c r="W3905" s="0" t="s">
        <v>20132</v>
      </c>
      <c r="X3905" s="0" t="n">
        <v>21</v>
      </c>
      <c r="Y3905" s="0" t="s">
        <v>128</v>
      </c>
      <c r="Z3905" s="0" t="n">
        <v>2720</v>
      </c>
      <c r="AA3905" s="0" t="s">
        <v>54</v>
      </c>
      <c r="AB3905" s="0" t="s">
        <v>54</v>
      </c>
      <c r="AG3905" s="6" t="n">
        <v>42735</v>
      </c>
      <c r="AH3905" s="0" t="n">
        <v>-2</v>
      </c>
      <c r="AI3905" s="0" t="n">
        <v>-2</v>
      </c>
      <c r="AJ3905" s="6" t="n">
        <v>42735</v>
      </c>
      <c r="AK3905" s="0" t="s">
        <v>56</v>
      </c>
      <c r="AM3905" s="0" t="n">
        <v>89</v>
      </c>
      <c r="AN3905" s="0" t="n">
        <v>93</v>
      </c>
      <c r="AO3905" s="0" t="n">
        <v>24</v>
      </c>
      <c r="AP3905" s="0" t="n">
        <v>27</v>
      </c>
      <c r="AQ3905" s="0" t="s">
        <v>674</v>
      </c>
      <c r="AR3905" s="0" t="s">
        <v>58</v>
      </c>
      <c r="AS3905" s="0" t="s">
        <v>128</v>
      </c>
      <c r="AT3905" s="0" t="n">
        <v>14</v>
      </c>
      <c r="AU3905" s="0" t="n">
        <v>13</v>
      </c>
      <c r="AV3905" s="0" t="s">
        <v>836</v>
      </c>
      <c r="AX3905" s="0" t="s">
        <v>836</v>
      </c>
    </row>
    <row r="3906" customFormat="false" ht="15" hidden="false" customHeight="false" outlineLevel="0" collapsed="false">
      <c r="A3906" s="0" t="s">
        <v>20133</v>
      </c>
      <c r="B3906" s="0" t="s">
        <v>7898</v>
      </c>
      <c r="C3906" s="0" t="s">
        <v>20134</v>
      </c>
      <c r="E3906" s="1" t="s">
        <v>20134</v>
      </c>
      <c r="G3906" s="5" t="s">
        <v>20134</v>
      </c>
      <c r="H3906" s="5"/>
      <c r="I3906" s="5"/>
      <c r="J3906" s="5"/>
      <c r="K3906" s="5"/>
      <c r="L3906" s="5"/>
      <c r="M3906" s="5"/>
      <c r="N3906" s="5"/>
      <c r="O3906" s="0" t="s">
        <v>20134</v>
      </c>
      <c r="P3906" s="0" t="s">
        <v>20135</v>
      </c>
      <c r="Q3906" s="0" t="s">
        <v>51</v>
      </c>
      <c r="R3906" s="0" t="s">
        <v>52</v>
      </c>
      <c r="S3906" s="0" t="n">
        <v>147</v>
      </c>
      <c r="T3906" s="0" t="n">
        <v>2120</v>
      </c>
      <c r="U3906" s="0" t="n">
        <v>2120</v>
      </c>
      <c r="V3906" s="0" t="n">
        <v>2120</v>
      </c>
      <c r="X3906" s="0" t="n">
        <v>4</v>
      </c>
      <c r="Y3906" s="0" t="s">
        <v>53</v>
      </c>
      <c r="Z3906" s="0" t="n">
        <v>2120</v>
      </c>
      <c r="AA3906" s="0" t="s">
        <v>54</v>
      </c>
      <c r="AB3906" s="0" t="s">
        <v>54</v>
      </c>
      <c r="AC3906" s="0" t="n">
        <v>259</v>
      </c>
      <c r="AD3906" s="0" t="s">
        <v>15957</v>
      </c>
      <c r="AG3906" s="6" t="n">
        <v>42735</v>
      </c>
      <c r="AH3906" s="0" t="n">
        <v>-98</v>
      </c>
      <c r="AI3906" s="0" t="n">
        <v>-103</v>
      </c>
      <c r="AJ3906" s="6" t="n">
        <v>42735</v>
      </c>
      <c r="AK3906" s="0" t="n">
        <v>259</v>
      </c>
      <c r="AL3906" s="6" t="n">
        <v>42735</v>
      </c>
      <c r="AM3906" s="0" t="n">
        <v>248</v>
      </c>
      <c r="AN3906" s="0" t="n">
        <v>262</v>
      </c>
      <c r="AO3906" s="0" t="n">
        <v>1.845</v>
      </c>
      <c r="AP3906" s="0" t="n">
        <v>2.062</v>
      </c>
      <c r="AQ3906" s="0" t="s">
        <v>674</v>
      </c>
      <c r="AR3906" s="0" t="s">
        <v>58</v>
      </c>
      <c r="AS3906" s="0" t="s">
        <v>53</v>
      </c>
      <c r="AT3906" s="0" t="n">
        <v>5</v>
      </c>
      <c r="AU3906" s="0" t="n">
        <v>4</v>
      </c>
      <c r="AV3906" s="0" t="s">
        <v>16967</v>
      </c>
      <c r="AX3906" s="0" t="s">
        <v>836</v>
      </c>
    </row>
    <row r="3907" customFormat="false" ht="15" hidden="false" customHeight="false" outlineLevel="0" collapsed="false">
      <c r="A3907" s="0" t="s">
        <v>20136</v>
      </c>
      <c r="B3907" s="0" t="s">
        <v>7898</v>
      </c>
      <c r="C3907" s="0" t="s">
        <v>20137</v>
      </c>
      <c r="E3907" s="1" t="s">
        <v>20137</v>
      </c>
      <c r="G3907" s="5" t="s">
        <v>20137</v>
      </c>
      <c r="H3907" s="5"/>
      <c r="I3907" s="5"/>
      <c r="J3907" s="5"/>
      <c r="K3907" s="5"/>
      <c r="L3907" s="5"/>
      <c r="M3907" s="5"/>
      <c r="N3907" s="5"/>
      <c r="O3907" s="0" t="s">
        <v>20138</v>
      </c>
      <c r="P3907" s="0" t="s">
        <v>20139</v>
      </c>
      <c r="Q3907" s="0" t="s">
        <v>51</v>
      </c>
      <c r="R3907" s="0" t="s">
        <v>52</v>
      </c>
      <c r="S3907" s="0" t="n">
        <v>1.026</v>
      </c>
      <c r="T3907" s="0" t="n">
        <v>2630</v>
      </c>
      <c r="U3907" s="0" t="n">
        <v>2630</v>
      </c>
      <c r="X3907" s="0" t="n">
        <v>41</v>
      </c>
      <c r="Y3907" s="0" t="s">
        <v>67</v>
      </c>
      <c r="Z3907" s="0" t="s">
        <v>120</v>
      </c>
      <c r="AA3907" s="0" t="s">
        <v>120</v>
      </c>
      <c r="AB3907" s="0" t="s">
        <v>20140</v>
      </c>
      <c r="AC3907" s="0" t="s">
        <v>120</v>
      </c>
      <c r="AD3907" s="0" t="s">
        <v>15594</v>
      </c>
      <c r="AG3907" s="6" t="n">
        <v>42643</v>
      </c>
      <c r="AH3907" s="0" t="n">
        <v>167</v>
      </c>
      <c r="AI3907" s="0" t="n">
        <v>186</v>
      </c>
      <c r="AJ3907" s="6" t="n">
        <v>42643</v>
      </c>
      <c r="AK3907" s="0" t="n">
        <v>2.03</v>
      </c>
      <c r="AL3907" s="6" t="n">
        <v>42643</v>
      </c>
      <c r="AM3907" s="0" t="n">
        <v>2.07</v>
      </c>
      <c r="AN3907" s="0" t="n">
        <v>2.31</v>
      </c>
      <c r="AO3907" s="0" t="n">
        <v>2.614</v>
      </c>
      <c r="AP3907" s="0" t="n">
        <v>2.921</v>
      </c>
      <c r="AQ3907" s="0" t="s">
        <v>831</v>
      </c>
      <c r="AR3907" s="0" t="s">
        <v>58</v>
      </c>
      <c r="AS3907" s="0" t="s">
        <v>67</v>
      </c>
      <c r="AT3907" s="0" t="n">
        <v>14</v>
      </c>
      <c r="AU3907" s="0" t="n">
        <v>7</v>
      </c>
      <c r="AV3907" s="0" t="s">
        <v>836</v>
      </c>
      <c r="AX3907" s="0" t="s">
        <v>836</v>
      </c>
      <c r="AY3907" s="0" t="s">
        <v>20141</v>
      </c>
    </row>
    <row r="3908" customFormat="false" ht="15" hidden="false" customHeight="false" outlineLevel="0" collapsed="false">
      <c r="A3908" s="0" t="s">
        <v>20142</v>
      </c>
      <c r="B3908" s="0" t="s">
        <v>7898</v>
      </c>
      <c r="C3908" s="0" t="s">
        <v>20143</v>
      </c>
      <c r="E3908" s="1" t="s">
        <v>20143</v>
      </c>
      <c r="G3908" s="5" t="s">
        <v>20143</v>
      </c>
      <c r="H3908" s="5"/>
      <c r="I3908" s="5"/>
      <c r="J3908" s="5"/>
      <c r="K3908" s="5"/>
      <c r="L3908" s="5"/>
      <c r="M3908" s="5"/>
      <c r="N3908" s="5"/>
      <c r="O3908" s="0" t="s">
        <v>20143</v>
      </c>
      <c r="P3908" s="0" t="s">
        <v>20144</v>
      </c>
      <c r="Q3908" s="0" t="s">
        <v>51</v>
      </c>
      <c r="R3908" s="0" t="s">
        <v>52</v>
      </c>
      <c r="S3908" s="0" t="n">
        <v>0</v>
      </c>
      <c r="T3908" s="0" t="n">
        <v>2120</v>
      </c>
      <c r="U3908" s="0" t="n">
        <v>2120</v>
      </c>
      <c r="V3908" s="0" t="n">
        <v>7211</v>
      </c>
      <c r="X3908" s="0" t="n">
        <v>9</v>
      </c>
      <c r="Y3908" s="0" t="s">
        <v>53</v>
      </c>
      <c r="Z3908" s="0" t="n">
        <v>2120</v>
      </c>
      <c r="AA3908" s="0" t="s">
        <v>54</v>
      </c>
      <c r="AB3908" s="0" t="s">
        <v>54</v>
      </c>
      <c r="AC3908" s="0" t="n">
        <v>278</v>
      </c>
      <c r="AD3908" s="0" t="s">
        <v>17966</v>
      </c>
      <c r="AG3908" s="6" t="n">
        <v>42735</v>
      </c>
      <c r="AH3908" s="0" t="n">
        <v>-331</v>
      </c>
      <c r="AI3908" s="0" t="n">
        <v>-349</v>
      </c>
      <c r="AJ3908" s="6" t="n">
        <v>42735</v>
      </c>
      <c r="AK3908" s="0" t="n">
        <v>278</v>
      </c>
      <c r="AL3908" s="6" t="n">
        <v>42735</v>
      </c>
      <c r="AM3908" s="0" t="n">
        <v>346</v>
      </c>
      <c r="AN3908" s="0" t="n">
        <v>365</v>
      </c>
      <c r="AO3908" s="0" t="n">
        <v>3.785</v>
      </c>
      <c r="AP3908" s="0" t="n">
        <v>4.229</v>
      </c>
      <c r="AQ3908" s="0" t="s">
        <v>674</v>
      </c>
      <c r="AR3908" s="0" t="s">
        <v>58</v>
      </c>
      <c r="AS3908" s="0" t="s">
        <v>53</v>
      </c>
      <c r="AT3908" s="0" t="n">
        <v>7</v>
      </c>
      <c r="AU3908" s="0" t="n">
        <v>6</v>
      </c>
      <c r="AX3908" s="0" t="s">
        <v>836</v>
      </c>
    </row>
    <row r="3909" customFormat="false" ht="15" hidden="false" customHeight="false" outlineLevel="0" collapsed="false">
      <c r="A3909" s="0" t="s">
        <v>20145</v>
      </c>
      <c r="B3909" s="0" t="s">
        <v>7898</v>
      </c>
      <c r="C3909" s="0" t="s">
        <v>20146</v>
      </c>
      <c r="E3909" s="1" t="s">
        <v>20146</v>
      </c>
      <c r="G3909" s="5" t="s">
        <v>20146</v>
      </c>
      <c r="H3909" s="5"/>
      <c r="I3909" s="5"/>
      <c r="J3909" s="5"/>
      <c r="K3909" s="5"/>
      <c r="L3909" s="5"/>
      <c r="M3909" s="5"/>
      <c r="N3909" s="5"/>
      <c r="O3909" s="0" t="s">
        <v>20146</v>
      </c>
      <c r="P3909" s="0" t="s">
        <v>20147</v>
      </c>
      <c r="Q3909" s="0" t="s">
        <v>51</v>
      </c>
      <c r="R3909" s="0" t="s">
        <v>52</v>
      </c>
      <c r="S3909" s="0" t="n">
        <v>7.068</v>
      </c>
      <c r="T3909" s="0" t="n">
        <v>3011</v>
      </c>
      <c r="U3909" s="0" t="n">
        <v>3011</v>
      </c>
      <c r="V3909" s="0" t="n">
        <v>3030</v>
      </c>
      <c r="X3909" s="0" t="n">
        <v>113</v>
      </c>
      <c r="Y3909" s="0" t="s">
        <v>53</v>
      </c>
      <c r="Z3909" s="0" t="n">
        <v>3011</v>
      </c>
      <c r="AA3909" s="0" t="s">
        <v>54</v>
      </c>
      <c r="AB3909" s="0" t="s">
        <v>54</v>
      </c>
      <c r="AC3909" s="0" t="n">
        <v>37</v>
      </c>
      <c r="AD3909" s="0" t="s">
        <v>20148</v>
      </c>
      <c r="AG3909" s="6" t="n">
        <v>42735</v>
      </c>
      <c r="AH3909" s="0" t="n">
        <v>544</v>
      </c>
      <c r="AI3909" s="0" t="n">
        <v>573</v>
      </c>
      <c r="AJ3909" s="6" t="n">
        <v>42735</v>
      </c>
      <c r="AK3909" s="0" t="n">
        <v>37</v>
      </c>
      <c r="AL3909" s="6" t="n">
        <v>42735</v>
      </c>
      <c r="AM3909" s="0" t="n">
        <v>6.026</v>
      </c>
      <c r="AN3909" s="0" t="n">
        <v>6.352</v>
      </c>
      <c r="AO3909" s="0" t="n">
        <v>7.673</v>
      </c>
      <c r="AP3909" s="0" t="n">
        <v>8.573</v>
      </c>
      <c r="AQ3909" s="0" t="s">
        <v>831</v>
      </c>
      <c r="AR3909" s="0" t="s">
        <v>58</v>
      </c>
      <c r="AS3909" s="0" t="s">
        <v>53</v>
      </c>
      <c r="AT3909" s="0" t="n">
        <v>83</v>
      </c>
      <c r="AU3909" s="0" t="n">
        <v>82</v>
      </c>
      <c r="AV3909" s="0" t="s">
        <v>20148</v>
      </c>
      <c r="AW3909" s="0" t="s">
        <v>20148</v>
      </c>
      <c r="AX3909" s="0" t="s">
        <v>836</v>
      </c>
      <c r="AY3909" s="0" t="s">
        <v>20149</v>
      </c>
    </row>
    <row r="3910" customFormat="false" ht="15" hidden="false" customHeight="false" outlineLevel="0" collapsed="false">
      <c r="A3910" s="0" t="s">
        <v>20150</v>
      </c>
      <c r="B3910" s="0" t="s">
        <v>7898</v>
      </c>
      <c r="C3910" s="0" t="s">
        <v>20151</v>
      </c>
      <c r="E3910" s="1" t="s">
        <v>20151</v>
      </c>
      <c r="G3910" s="5" t="s">
        <v>20151</v>
      </c>
      <c r="H3910" s="5" t="s">
        <v>20152</v>
      </c>
      <c r="I3910" s="5" t="s">
        <v>20153</v>
      </c>
      <c r="J3910" s="5"/>
      <c r="K3910" s="5"/>
      <c r="L3910" s="5"/>
      <c r="M3910" s="5"/>
      <c r="N3910" s="5"/>
      <c r="O3910" s="0" t="s">
        <v>20151</v>
      </c>
      <c r="P3910" s="0" t="s">
        <v>20154</v>
      </c>
      <c r="Q3910" s="0" t="s">
        <v>51</v>
      </c>
      <c r="R3910" s="0" t="s">
        <v>52</v>
      </c>
      <c r="S3910" s="0" t="n">
        <v>3</v>
      </c>
      <c r="T3910" s="0" t="n">
        <v>2410</v>
      </c>
      <c r="U3910" s="0" t="n">
        <v>2410</v>
      </c>
      <c r="V3910" s="0" t="n">
        <v>1910</v>
      </c>
      <c r="X3910" s="0" t="n">
        <v>89</v>
      </c>
      <c r="Y3910" s="0" t="s">
        <v>53</v>
      </c>
      <c r="Z3910" s="0" t="n">
        <v>2410</v>
      </c>
      <c r="AA3910" s="0" t="s">
        <v>54</v>
      </c>
      <c r="AB3910" s="0" t="s">
        <v>54</v>
      </c>
      <c r="AC3910" s="0" t="n">
        <v>750</v>
      </c>
      <c r="AD3910" s="0" t="s">
        <v>18721</v>
      </c>
      <c r="AE3910" s="0" t="s">
        <v>20155</v>
      </c>
      <c r="AF3910" s="0" t="s">
        <v>56</v>
      </c>
      <c r="AG3910" s="0" t="s">
        <v>56</v>
      </c>
      <c r="AI3910" s="0" t="n">
        <v>750</v>
      </c>
      <c r="AJ3910" s="0" t="n">
        <v>2017</v>
      </c>
      <c r="AK3910" s="0" t="s">
        <v>56</v>
      </c>
      <c r="AL3910" s="0" t="s">
        <v>56</v>
      </c>
      <c r="AM3910" s="0" t="n">
        <v>570</v>
      </c>
      <c r="AN3910" s="0" t="n">
        <v>637</v>
      </c>
      <c r="AO3910" s="0" t="s">
        <v>831</v>
      </c>
      <c r="AP3910" s="0" t="s">
        <v>58</v>
      </c>
      <c r="AQ3910" s="0" t="s">
        <v>53</v>
      </c>
      <c r="AR3910" s="0" t="n">
        <v>66</v>
      </c>
      <c r="AS3910" s="0" t="n">
        <v>66</v>
      </c>
      <c r="AT3910" s="0" t="s">
        <v>1071</v>
      </c>
      <c r="AV3910" s="0" t="s">
        <v>836</v>
      </c>
    </row>
    <row r="3911" customFormat="false" ht="15" hidden="false" customHeight="false" outlineLevel="0" collapsed="false">
      <c r="A3911" s="0" t="s">
        <v>20156</v>
      </c>
      <c r="B3911" s="0" t="s">
        <v>7898</v>
      </c>
      <c r="C3911" s="0" t="s">
        <v>20157</v>
      </c>
      <c r="E3911" s="1" t="s">
        <v>20157</v>
      </c>
      <c r="G3911" s="5" t="s">
        <v>20157</v>
      </c>
      <c r="H3911" s="5"/>
      <c r="I3911" s="5"/>
      <c r="J3911" s="5"/>
      <c r="K3911" s="5"/>
      <c r="L3911" s="5"/>
      <c r="M3911" s="5"/>
      <c r="N3911" s="5"/>
      <c r="O3911" s="0" t="s">
        <v>20157</v>
      </c>
      <c r="P3911" s="0" t="s">
        <v>20158</v>
      </c>
      <c r="Q3911" s="0" t="s">
        <v>718</v>
      </c>
      <c r="R3911" s="0" t="s">
        <v>52</v>
      </c>
      <c r="S3911" s="0" t="n">
        <v>859</v>
      </c>
      <c r="T3911" s="0" t="n">
        <v>2640</v>
      </c>
      <c r="U3911" s="0" t="n">
        <v>2640</v>
      </c>
      <c r="V3911" s="0" t="n">
        <v>2611</v>
      </c>
      <c r="X3911" s="0" t="n">
        <v>105</v>
      </c>
      <c r="Y3911" s="0" t="s">
        <v>53</v>
      </c>
      <c r="Z3911" s="0" t="n">
        <v>2640</v>
      </c>
      <c r="AA3911" s="0" t="s">
        <v>54</v>
      </c>
      <c r="AB3911" s="0" t="s">
        <v>54</v>
      </c>
      <c r="AC3911" s="0" t="n">
        <v>8</v>
      </c>
      <c r="AD3911" s="0" t="s">
        <v>17017</v>
      </c>
      <c r="AG3911" s="6" t="n">
        <v>42735</v>
      </c>
      <c r="AH3911" s="0" t="n">
        <v>-40</v>
      </c>
      <c r="AI3911" s="0" t="n">
        <v>-42</v>
      </c>
      <c r="AJ3911" s="6" t="n">
        <v>42735</v>
      </c>
      <c r="AK3911" s="0" t="n">
        <v>8</v>
      </c>
      <c r="AL3911" s="6" t="n">
        <v>42735</v>
      </c>
      <c r="AM3911" s="0" t="n">
        <v>1.437</v>
      </c>
      <c r="AN3911" s="0" t="n">
        <v>1.515</v>
      </c>
      <c r="AO3911" s="0" t="n">
        <v>1.398</v>
      </c>
      <c r="AP3911" s="0" t="n">
        <v>1.562</v>
      </c>
      <c r="AQ3911" s="0" t="s">
        <v>831</v>
      </c>
      <c r="AR3911" s="0" t="s">
        <v>58</v>
      </c>
      <c r="AS3911" s="0" t="s">
        <v>53</v>
      </c>
      <c r="AT3911" s="0" t="n">
        <v>69</v>
      </c>
      <c r="AU3911" s="0" t="n">
        <v>70</v>
      </c>
      <c r="AV3911" s="0" t="s">
        <v>20159</v>
      </c>
      <c r="AX3911" s="0" t="s">
        <v>836</v>
      </c>
    </row>
    <row r="3912" customFormat="false" ht="15" hidden="false" customHeight="false" outlineLevel="0" collapsed="false">
      <c r="A3912" s="0" t="s">
        <v>20160</v>
      </c>
      <c r="B3912" s="0" t="s">
        <v>7898</v>
      </c>
      <c r="C3912" s="0" t="s">
        <v>20161</v>
      </c>
      <c r="E3912" s="1" t="s">
        <v>20161</v>
      </c>
      <c r="G3912" s="5" t="s">
        <v>20161</v>
      </c>
      <c r="H3912" s="5"/>
      <c r="I3912" s="5"/>
      <c r="J3912" s="5"/>
      <c r="K3912" s="5"/>
      <c r="L3912" s="5"/>
      <c r="M3912" s="5"/>
      <c r="N3912" s="5"/>
      <c r="O3912" s="0" t="s">
        <v>20161</v>
      </c>
      <c r="P3912" s="0" t="s">
        <v>20162</v>
      </c>
      <c r="Q3912" s="0" t="s">
        <v>51</v>
      </c>
      <c r="R3912" s="0" t="s">
        <v>52</v>
      </c>
      <c r="S3912" s="0" t="n">
        <v>17.033</v>
      </c>
      <c r="T3912" s="0" t="n">
        <v>2910</v>
      </c>
      <c r="U3912" s="0" t="n">
        <v>2910</v>
      </c>
      <c r="V3912" s="0" t="n">
        <v>6430</v>
      </c>
      <c r="W3912" s="0" t="s">
        <v>20163</v>
      </c>
      <c r="X3912" s="0" t="n">
        <v>317</v>
      </c>
      <c r="Y3912" s="0" t="s">
        <v>53</v>
      </c>
      <c r="Z3912" s="0" t="n">
        <v>2910</v>
      </c>
      <c r="AA3912" s="0" t="s">
        <v>54</v>
      </c>
      <c r="AB3912" s="0" t="s">
        <v>54</v>
      </c>
      <c r="AC3912" s="0" t="n">
        <v>23</v>
      </c>
      <c r="AD3912" s="0" t="s">
        <v>1472</v>
      </c>
      <c r="AG3912" s="6" t="n">
        <v>42735</v>
      </c>
      <c r="AH3912" s="0" t="n">
        <v>495</v>
      </c>
      <c r="AI3912" s="0" t="n">
        <v>522</v>
      </c>
      <c r="AJ3912" s="6" t="n">
        <v>42735</v>
      </c>
      <c r="AK3912" s="0" t="n">
        <v>23</v>
      </c>
      <c r="AL3912" s="6" t="n">
        <v>42735</v>
      </c>
      <c r="AM3912" s="0" t="n">
        <v>19.58</v>
      </c>
      <c r="AN3912" s="0" t="n">
        <v>20.639</v>
      </c>
      <c r="AO3912" s="0" t="n">
        <v>19.866</v>
      </c>
      <c r="AP3912" s="0" t="n">
        <v>22.197</v>
      </c>
      <c r="AQ3912" s="0" t="s">
        <v>674</v>
      </c>
      <c r="AR3912" s="0" t="s">
        <v>58</v>
      </c>
      <c r="AS3912" s="0" t="s">
        <v>53</v>
      </c>
      <c r="AT3912" s="0" t="n">
        <v>125</v>
      </c>
      <c r="AU3912" s="0" t="n">
        <v>125</v>
      </c>
      <c r="AV3912" s="0" t="s">
        <v>1472</v>
      </c>
      <c r="AX3912" s="0" t="s">
        <v>836</v>
      </c>
      <c r="AY3912" s="0" t="s">
        <v>20164</v>
      </c>
    </row>
    <row r="3913" customFormat="false" ht="15" hidden="false" customHeight="false" outlineLevel="0" collapsed="false">
      <c r="A3913" s="0" t="s">
        <v>20165</v>
      </c>
      <c r="B3913" s="0" t="s">
        <v>7898</v>
      </c>
      <c r="C3913" s="0" t="s">
        <v>20166</v>
      </c>
      <c r="E3913" s="1" t="s">
        <v>20166</v>
      </c>
      <c r="G3913" s="5" t="s">
        <v>20166</v>
      </c>
      <c r="H3913" s="5"/>
      <c r="I3913" s="5"/>
      <c r="J3913" s="5"/>
      <c r="K3913" s="5"/>
      <c r="L3913" s="5"/>
      <c r="M3913" s="5"/>
      <c r="N3913" s="5"/>
      <c r="O3913" s="0" t="s">
        <v>20166</v>
      </c>
      <c r="P3913" s="0" t="s">
        <v>20167</v>
      </c>
      <c r="Q3913" s="0" t="s">
        <v>51</v>
      </c>
      <c r="R3913" s="0" t="s">
        <v>52</v>
      </c>
      <c r="S3913" s="0" t="n">
        <v>94.571</v>
      </c>
      <c r="T3913" s="0" t="n">
        <v>3030</v>
      </c>
      <c r="U3913" s="0" t="n">
        <v>3030</v>
      </c>
      <c r="V3913" s="0" t="n">
        <v>2651</v>
      </c>
      <c r="W3913" s="0" t="s">
        <v>20168</v>
      </c>
      <c r="X3913" s="0" t="n">
        <v>916</v>
      </c>
      <c r="Y3913" s="0" t="s">
        <v>53</v>
      </c>
      <c r="Z3913" s="0" t="n">
        <v>3030</v>
      </c>
      <c r="AA3913" s="0" t="s">
        <v>54</v>
      </c>
      <c r="AB3913" s="0" t="s">
        <v>54</v>
      </c>
      <c r="AC3913" s="0" t="n">
        <v>150.5</v>
      </c>
      <c r="AD3913" s="0" t="s">
        <v>17050</v>
      </c>
      <c r="AG3913" s="6" t="n">
        <v>42735</v>
      </c>
      <c r="AH3913" s="0" t="n">
        <v>4.644</v>
      </c>
      <c r="AI3913" s="0" t="n">
        <v>4.895</v>
      </c>
      <c r="AJ3913" s="6" t="n">
        <v>42735</v>
      </c>
      <c r="AK3913" s="0" t="n">
        <v>150.5</v>
      </c>
      <c r="AL3913" s="6" t="n">
        <v>42735</v>
      </c>
      <c r="AM3913" s="0" t="n">
        <v>85.378</v>
      </c>
      <c r="AN3913" s="0" t="n">
        <v>89.997</v>
      </c>
      <c r="AO3913" s="0" t="n">
        <v>108.027</v>
      </c>
      <c r="AP3913" s="0" t="n">
        <v>120.704</v>
      </c>
      <c r="AQ3913" s="0" t="s">
        <v>831</v>
      </c>
      <c r="AR3913" s="0" t="s">
        <v>58</v>
      </c>
      <c r="AS3913" s="0" t="s">
        <v>53</v>
      </c>
      <c r="AT3913" s="0" t="n">
        <v>476</v>
      </c>
      <c r="AU3913" s="0" t="n">
        <v>482</v>
      </c>
      <c r="AX3913" s="0" t="s">
        <v>836</v>
      </c>
    </row>
    <row r="3914" customFormat="false" ht="15" hidden="false" customHeight="false" outlineLevel="0" collapsed="false">
      <c r="A3914" s="0" t="s">
        <v>20169</v>
      </c>
      <c r="B3914" s="0" t="s">
        <v>7898</v>
      </c>
      <c r="C3914" s="0" t="s">
        <v>20170</v>
      </c>
      <c r="E3914" s="1" t="s">
        <v>20170</v>
      </c>
      <c r="G3914" s="5" t="s">
        <v>20170</v>
      </c>
      <c r="H3914" s="5"/>
      <c r="I3914" s="5"/>
      <c r="J3914" s="5"/>
      <c r="K3914" s="5"/>
      <c r="L3914" s="5"/>
      <c r="M3914" s="5"/>
      <c r="N3914" s="5"/>
      <c r="O3914" s="0" t="s">
        <v>20170</v>
      </c>
      <c r="P3914" s="0" t="s">
        <v>20171</v>
      </c>
      <c r="Q3914" s="0" t="s">
        <v>51</v>
      </c>
      <c r="R3914" s="0" t="s">
        <v>52</v>
      </c>
      <c r="S3914" s="0" t="n">
        <v>7.5</v>
      </c>
      <c r="T3914" s="0" t="n">
        <v>9499</v>
      </c>
      <c r="U3914" s="0" t="n">
        <v>9499</v>
      </c>
      <c r="V3914" s="0" t="n">
        <v>3109</v>
      </c>
      <c r="X3914" s="0" t="n">
        <v>619</v>
      </c>
      <c r="Y3914" s="0" t="s">
        <v>53</v>
      </c>
      <c r="Z3914" s="0" t="n">
        <v>1610</v>
      </c>
      <c r="AA3914" s="0" t="s">
        <v>54</v>
      </c>
      <c r="AB3914" s="0" t="s">
        <v>54</v>
      </c>
      <c r="AC3914" s="0" t="n">
        <v>17.5</v>
      </c>
      <c r="AD3914" s="0" t="s">
        <v>16646</v>
      </c>
      <c r="AE3914" s="0" t="s">
        <v>20172</v>
      </c>
      <c r="AF3914" s="0" t="s">
        <v>56</v>
      </c>
      <c r="AG3914" s="0" t="s">
        <v>56</v>
      </c>
      <c r="AI3914" s="0" t="n">
        <v>17.5</v>
      </c>
      <c r="AJ3914" s="0" t="n">
        <v>2017</v>
      </c>
      <c r="AK3914" s="0" t="s">
        <v>56</v>
      </c>
      <c r="AL3914" s="0" t="s">
        <v>56</v>
      </c>
      <c r="AM3914" s="0" t="n">
        <v>22.632</v>
      </c>
      <c r="AN3914" s="0" t="n">
        <v>25.287</v>
      </c>
      <c r="AO3914" s="0" t="s">
        <v>831</v>
      </c>
      <c r="AP3914" s="0" t="s">
        <v>58</v>
      </c>
      <c r="AQ3914" s="0" t="s">
        <v>53</v>
      </c>
      <c r="AR3914" s="0" t="n">
        <v>126</v>
      </c>
      <c r="AS3914" s="0" t="n">
        <v>125</v>
      </c>
      <c r="AT3914" s="0" t="s">
        <v>836</v>
      </c>
      <c r="AV3914" s="0" t="s">
        <v>836</v>
      </c>
      <c r="AW3914" s="0" t="s">
        <v>20173</v>
      </c>
    </row>
    <row r="3915" customFormat="false" ht="15" hidden="false" customHeight="false" outlineLevel="0" collapsed="false">
      <c r="A3915" s="0" t="s">
        <v>20174</v>
      </c>
      <c r="B3915" s="0" t="s">
        <v>7898</v>
      </c>
      <c r="C3915" s="0" t="s">
        <v>20175</v>
      </c>
      <c r="E3915" s="1" t="s">
        <v>20175</v>
      </c>
      <c r="G3915" s="5" t="s">
        <v>20175</v>
      </c>
      <c r="H3915" s="5"/>
      <c r="I3915" s="5"/>
      <c r="J3915" s="5"/>
      <c r="K3915" s="5"/>
      <c r="L3915" s="5"/>
      <c r="M3915" s="5"/>
      <c r="N3915" s="5"/>
      <c r="O3915" s="0" t="s">
        <v>20175</v>
      </c>
      <c r="P3915" s="0" t="s">
        <v>20176</v>
      </c>
      <c r="Q3915" s="0" t="s">
        <v>51</v>
      </c>
      <c r="R3915" s="0" t="s">
        <v>52</v>
      </c>
      <c r="S3915" s="0" t="n">
        <v>2.013</v>
      </c>
      <c r="T3915" s="0" t="n">
        <v>2630</v>
      </c>
      <c r="U3915" s="0" t="n">
        <v>2630</v>
      </c>
      <c r="X3915" s="0" t="n">
        <v>192</v>
      </c>
      <c r="Y3915" s="0" t="s">
        <v>53</v>
      </c>
      <c r="Z3915" s="0" t="n">
        <v>2630</v>
      </c>
      <c r="AA3915" s="0" t="s">
        <v>54</v>
      </c>
      <c r="AB3915" s="0" t="s">
        <v>54</v>
      </c>
      <c r="AC3915" s="0" t="n">
        <v>7.3</v>
      </c>
      <c r="AD3915" s="0" t="s">
        <v>20177</v>
      </c>
      <c r="AG3915" s="6" t="n">
        <v>42735</v>
      </c>
      <c r="AH3915" s="0" t="n">
        <v>30</v>
      </c>
      <c r="AI3915" s="0" t="n">
        <v>32</v>
      </c>
      <c r="AJ3915" s="6" t="n">
        <v>42735</v>
      </c>
      <c r="AK3915" s="0" t="n">
        <v>7.3</v>
      </c>
      <c r="AL3915" s="6" t="n">
        <v>42735</v>
      </c>
      <c r="AM3915" s="0" t="n">
        <v>1.497</v>
      </c>
      <c r="AN3915" s="0" t="n">
        <v>1.578</v>
      </c>
      <c r="AO3915" s="0" t="n">
        <v>2.388</v>
      </c>
      <c r="AP3915" s="0" t="n">
        <v>2.669</v>
      </c>
      <c r="AQ3915" s="0" t="s">
        <v>674</v>
      </c>
      <c r="AR3915" s="0" t="s">
        <v>58</v>
      </c>
      <c r="AS3915" s="0" t="s">
        <v>53</v>
      </c>
      <c r="AT3915" s="0" t="n">
        <v>82</v>
      </c>
      <c r="AU3915" s="0" t="n">
        <v>92</v>
      </c>
      <c r="AX3915" s="0" t="s">
        <v>836</v>
      </c>
    </row>
    <row r="3916" customFormat="false" ht="15" hidden="false" customHeight="false" outlineLevel="0" collapsed="false">
      <c r="A3916" s="0" t="s">
        <v>20178</v>
      </c>
      <c r="B3916" s="0" t="s">
        <v>7898</v>
      </c>
      <c r="C3916" s="0" t="s">
        <v>20179</v>
      </c>
      <c r="E3916" s="1" t="s">
        <v>20179</v>
      </c>
      <c r="G3916" s="5" t="s">
        <v>20179</v>
      </c>
      <c r="H3916" s="5"/>
      <c r="I3916" s="5"/>
      <c r="J3916" s="5"/>
      <c r="K3916" s="5"/>
      <c r="L3916" s="5"/>
      <c r="M3916" s="5"/>
      <c r="N3916" s="5"/>
      <c r="O3916" s="0" t="s">
        <v>20179</v>
      </c>
      <c r="P3916" s="0" t="s">
        <v>20180</v>
      </c>
      <c r="Q3916" s="0" t="s">
        <v>51</v>
      </c>
      <c r="R3916" s="0" t="s">
        <v>52</v>
      </c>
      <c r="S3916" s="0" t="n">
        <v>85.32</v>
      </c>
      <c r="T3916" s="0" t="n">
        <v>5829</v>
      </c>
      <c r="U3916" s="0" t="n">
        <v>5829</v>
      </c>
      <c r="V3916" s="0" t="n">
        <v>2620</v>
      </c>
      <c r="X3916" s="0" t="n">
        <v>926</v>
      </c>
      <c r="Y3916" s="0" t="s">
        <v>53</v>
      </c>
      <c r="Z3916" s="0" t="n">
        <v>5829</v>
      </c>
      <c r="AA3916" s="0" t="s">
        <v>54</v>
      </c>
      <c r="AB3916" s="0" t="s">
        <v>54</v>
      </c>
      <c r="AC3916" s="0" t="n">
        <v>114</v>
      </c>
      <c r="AD3916" s="0" t="s">
        <v>20181</v>
      </c>
      <c r="AG3916" s="6" t="n">
        <v>42551</v>
      </c>
      <c r="AH3916" s="0" t="n">
        <v>15.131</v>
      </c>
      <c r="AI3916" s="0" t="n">
        <v>16.798</v>
      </c>
      <c r="AJ3916" s="6" t="n">
        <v>42551</v>
      </c>
      <c r="AK3916" s="0" t="n">
        <v>114</v>
      </c>
      <c r="AL3916" s="6" t="n">
        <v>42551</v>
      </c>
      <c r="AM3916" s="0" t="n">
        <v>174.264</v>
      </c>
      <c r="AN3916" s="0" t="n">
        <v>193.468</v>
      </c>
      <c r="AO3916" s="0" t="n">
        <v>487.339</v>
      </c>
      <c r="AP3916" s="0" t="n">
        <v>544.528</v>
      </c>
      <c r="AQ3916" s="0" t="s">
        <v>674</v>
      </c>
      <c r="AR3916" s="0" t="s">
        <v>58</v>
      </c>
      <c r="AS3916" s="0" t="s">
        <v>53</v>
      </c>
      <c r="AT3916" s="0" t="n">
        <v>335</v>
      </c>
      <c r="AU3916" s="0" t="n">
        <v>373</v>
      </c>
      <c r="AX3916" s="0" t="s">
        <v>836</v>
      </c>
      <c r="AY3916" s="0" t="s">
        <v>20182</v>
      </c>
    </row>
    <row r="3917" customFormat="false" ht="15" hidden="false" customHeight="false" outlineLevel="0" collapsed="false">
      <c r="A3917" s="0" t="s">
        <v>20183</v>
      </c>
      <c r="B3917" s="0" t="s">
        <v>7898</v>
      </c>
      <c r="C3917" s="0" t="s">
        <v>20184</v>
      </c>
      <c r="E3917" s="1" t="s">
        <v>20184</v>
      </c>
      <c r="G3917" s="5" t="s">
        <v>20184</v>
      </c>
      <c r="H3917" s="5"/>
      <c r="I3917" s="5"/>
      <c r="J3917" s="5"/>
      <c r="K3917" s="5"/>
      <c r="L3917" s="5"/>
      <c r="M3917" s="5"/>
      <c r="N3917" s="5"/>
      <c r="O3917" s="0" t="s">
        <v>20184</v>
      </c>
      <c r="P3917" s="0" t="s">
        <v>20185</v>
      </c>
      <c r="Q3917" s="0" t="s">
        <v>51</v>
      </c>
      <c r="R3917" s="0" t="s">
        <v>52</v>
      </c>
      <c r="S3917" s="0" t="n">
        <v>57</v>
      </c>
      <c r="T3917" s="0" t="n">
        <v>2120</v>
      </c>
      <c r="U3917" s="0" t="n">
        <v>2120</v>
      </c>
      <c r="V3917" s="0" t="n">
        <v>2110</v>
      </c>
      <c r="W3917" s="0" t="s">
        <v>20186</v>
      </c>
      <c r="X3917" s="0" t="n">
        <v>4</v>
      </c>
      <c r="Y3917" s="0" t="s">
        <v>53</v>
      </c>
      <c r="Z3917" s="0" t="n">
        <v>2120</v>
      </c>
      <c r="AA3917" s="0" t="s">
        <v>54</v>
      </c>
      <c r="AB3917" s="0" t="s">
        <v>54</v>
      </c>
      <c r="AC3917" s="0" t="n">
        <v>100</v>
      </c>
      <c r="AD3917" s="0" t="s">
        <v>16646</v>
      </c>
      <c r="AG3917" s="6" t="n">
        <v>42735</v>
      </c>
      <c r="AH3917" s="0" t="n">
        <v>-49</v>
      </c>
      <c r="AI3917" s="0" t="n">
        <v>-52</v>
      </c>
      <c r="AJ3917" s="6" t="n">
        <v>42735</v>
      </c>
      <c r="AK3917" s="0" t="n">
        <v>100</v>
      </c>
      <c r="AL3917" s="6" t="n">
        <v>42735</v>
      </c>
      <c r="AM3917" s="0" t="n">
        <v>61</v>
      </c>
      <c r="AN3917" s="0" t="n">
        <v>64</v>
      </c>
      <c r="AO3917" s="0" t="n">
        <v>86</v>
      </c>
      <c r="AP3917" s="0" t="n">
        <v>96</v>
      </c>
      <c r="AQ3917" s="0" t="s">
        <v>674</v>
      </c>
      <c r="AR3917" s="0" t="s">
        <v>58</v>
      </c>
      <c r="AS3917" s="0" t="s">
        <v>53</v>
      </c>
      <c r="AT3917" s="0" t="n">
        <v>4</v>
      </c>
      <c r="AU3917" s="0" t="n">
        <v>3</v>
      </c>
      <c r="AX3917" s="0" t="s">
        <v>836</v>
      </c>
      <c r="AY3917" s="0" t="s">
        <v>5941</v>
      </c>
    </row>
    <row r="3918" customFormat="false" ht="15" hidden="false" customHeight="false" outlineLevel="0" collapsed="false">
      <c r="A3918" s="0" t="s">
        <v>20187</v>
      </c>
      <c r="B3918" s="0" t="s">
        <v>7898</v>
      </c>
      <c r="C3918" s="0" t="s">
        <v>20188</v>
      </c>
      <c r="E3918" s="1" t="s">
        <v>20188</v>
      </c>
      <c r="G3918" s="5" t="s">
        <v>20188</v>
      </c>
      <c r="H3918" s="5"/>
      <c r="I3918" s="5"/>
      <c r="J3918" s="5"/>
      <c r="K3918" s="5"/>
      <c r="L3918" s="5"/>
      <c r="M3918" s="5"/>
      <c r="N3918" s="5"/>
      <c r="Q3918" s="0" t="s">
        <v>51</v>
      </c>
      <c r="R3918" s="0" t="s">
        <v>52</v>
      </c>
      <c r="S3918" s="0" t="n">
        <v>18</v>
      </c>
      <c r="T3918" s="0" t="n">
        <v>2611</v>
      </c>
      <c r="U3918" s="0" t="n">
        <v>2611</v>
      </c>
      <c r="V3918" s="0" t="n">
        <v>7211</v>
      </c>
      <c r="X3918" s="0" t="n">
        <v>2</v>
      </c>
      <c r="Y3918" s="0" t="s">
        <v>53</v>
      </c>
      <c r="AD3918" s="0" t="s">
        <v>20181</v>
      </c>
      <c r="AE3918" s="0" t="s">
        <v>20189</v>
      </c>
      <c r="AF3918" s="0" t="s">
        <v>56</v>
      </c>
      <c r="AG3918" s="0" t="s">
        <v>56</v>
      </c>
      <c r="AI3918" s="0" t="n">
        <v>75</v>
      </c>
      <c r="AJ3918" s="0" t="n">
        <v>2017</v>
      </c>
      <c r="AK3918" s="0" t="s">
        <v>56</v>
      </c>
      <c r="AL3918" s="0" t="s">
        <v>56</v>
      </c>
      <c r="AM3918" s="0" t="n">
        <v>137</v>
      </c>
      <c r="AN3918" s="0" t="n">
        <v>153</v>
      </c>
      <c r="AO3918" s="0" t="s">
        <v>674</v>
      </c>
      <c r="AP3918" s="0" t="s">
        <v>58</v>
      </c>
      <c r="AQ3918" s="0" t="s">
        <v>53</v>
      </c>
      <c r="AR3918" s="0" t="n">
        <v>0</v>
      </c>
      <c r="AS3918" s="0" t="n">
        <v>0</v>
      </c>
      <c r="AV3918" s="0" t="s">
        <v>836</v>
      </c>
    </row>
    <row r="3919" customFormat="false" ht="15" hidden="false" customHeight="false" outlineLevel="0" collapsed="false">
      <c r="A3919" s="0" t="s">
        <v>20190</v>
      </c>
      <c r="B3919" s="0" t="s">
        <v>7898</v>
      </c>
      <c r="C3919" s="0" t="s">
        <v>20191</v>
      </c>
      <c r="E3919" s="1" t="s">
        <v>20191</v>
      </c>
      <c r="G3919" s="5" t="s">
        <v>20191</v>
      </c>
      <c r="H3919" s="5"/>
      <c r="I3919" s="5"/>
      <c r="J3919" s="5"/>
      <c r="K3919" s="5"/>
      <c r="L3919" s="5"/>
      <c r="M3919" s="5"/>
      <c r="N3919" s="5"/>
      <c r="O3919" s="0" t="s">
        <v>20191</v>
      </c>
      <c r="P3919" s="0" t="s">
        <v>20192</v>
      </c>
      <c r="Q3919" s="0" t="s">
        <v>51</v>
      </c>
      <c r="R3919" s="0" t="s">
        <v>52</v>
      </c>
      <c r="S3919" s="0" t="n">
        <v>113</v>
      </c>
      <c r="T3919" s="0" t="n">
        <v>6201</v>
      </c>
      <c r="U3919" s="0" t="n">
        <v>6201</v>
      </c>
      <c r="V3919" s="0" t="n">
        <v>5829</v>
      </c>
      <c r="X3919" s="0" t="n">
        <v>41</v>
      </c>
      <c r="Y3919" s="0" t="s">
        <v>77</v>
      </c>
      <c r="Z3919" s="0" t="n">
        <v>6201</v>
      </c>
      <c r="AA3919" s="0" t="s">
        <v>54</v>
      </c>
      <c r="AB3919" s="0" t="s">
        <v>54</v>
      </c>
      <c r="AC3919" s="0" t="n">
        <v>750</v>
      </c>
      <c r="AD3919" s="0" t="s">
        <v>16646</v>
      </c>
      <c r="AE3919" s="0" t="s">
        <v>20193</v>
      </c>
      <c r="AF3919" s="0" t="s">
        <v>56</v>
      </c>
      <c r="AG3919" s="0" t="s">
        <v>56</v>
      </c>
      <c r="AI3919" s="0" t="n">
        <v>750</v>
      </c>
      <c r="AJ3919" s="0" t="n">
        <v>2017</v>
      </c>
      <c r="AK3919" s="0" t="s">
        <v>56</v>
      </c>
      <c r="AL3919" s="0" t="s">
        <v>56</v>
      </c>
      <c r="AM3919" s="0" t="n">
        <v>144</v>
      </c>
      <c r="AN3919" s="0" t="n">
        <v>161</v>
      </c>
      <c r="AO3919" s="0" t="s">
        <v>674</v>
      </c>
      <c r="AP3919" s="0" t="s">
        <v>58</v>
      </c>
      <c r="AQ3919" s="0" t="s">
        <v>77</v>
      </c>
      <c r="AR3919" s="0" t="n">
        <v>25</v>
      </c>
      <c r="AS3919" s="0" t="n">
        <v>26</v>
      </c>
      <c r="AV3919" s="0" t="s">
        <v>836</v>
      </c>
      <c r="AW3919" s="0" t="s">
        <v>20194</v>
      </c>
    </row>
    <row r="3920" customFormat="false" ht="15" hidden="false" customHeight="false" outlineLevel="0" collapsed="false">
      <c r="A3920" s="0" t="s">
        <v>20195</v>
      </c>
      <c r="B3920" s="0" t="s">
        <v>7898</v>
      </c>
      <c r="C3920" s="0" t="s">
        <v>20196</v>
      </c>
      <c r="E3920" s="1" t="s">
        <v>20196</v>
      </c>
      <c r="G3920" s="5" t="s">
        <v>20196</v>
      </c>
      <c r="H3920" s="5"/>
      <c r="I3920" s="5"/>
      <c r="J3920" s="5"/>
      <c r="K3920" s="5"/>
      <c r="L3920" s="5"/>
      <c r="M3920" s="5"/>
      <c r="N3920" s="5"/>
      <c r="O3920" s="0" t="s">
        <v>20196</v>
      </c>
      <c r="P3920" s="0" t="s">
        <v>20197</v>
      </c>
      <c r="Q3920" s="0" t="s">
        <v>51</v>
      </c>
      <c r="R3920" s="0" t="s">
        <v>52</v>
      </c>
      <c r="S3920" s="0" t="n">
        <v>100</v>
      </c>
      <c r="T3920" s="0" t="n">
        <v>4791</v>
      </c>
      <c r="U3920" s="0" t="n">
        <v>4791</v>
      </c>
      <c r="V3920" s="0" t="n">
        <v>4761</v>
      </c>
      <c r="X3920" s="0" t="n">
        <v>631</v>
      </c>
      <c r="Y3920" s="0" t="s">
        <v>53</v>
      </c>
      <c r="Z3920" s="0" t="n">
        <v>4761</v>
      </c>
      <c r="AA3920" s="0" t="s">
        <v>54</v>
      </c>
      <c r="AB3920" s="0" t="s">
        <v>54</v>
      </c>
      <c r="AC3920" s="0" t="n">
        <v>300</v>
      </c>
      <c r="AD3920" s="0" t="s">
        <v>16646</v>
      </c>
      <c r="AE3920" s="0" t="s">
        <v>20198</v>
      </c>
      <c r="AF3920" s="0" t="s">
        <v>56</v>
      </c>
      <c r="AG3920" s="0" t="s">
        <v>56</v>
      </c>
      <c r="AI3920" s="0" t="n">
        <v>300</v>
      </c>
      <c r="AJ3920" s="0" t="n">
        <v>2017</v>
      </c>
      <c r="AK3920" s="0" t="s">
        <v>56</v>
      </c>
      <c r="AL3920" s="0" t="s">
        <v>56</v>
      </c>
      <c r="AM3920" s="0" t="n">
        <v>425.201</v>
      </c>
      <c r="AN3920" s="0" t="n">
        <v>475.098</v>
      </c>
      <c r="AO3920" s="0" t="s">
        <v>674</v>
      </c>
      <c r="AP3920" s="0" t="s">
        <v>58</v>
      </c>
      <c r="AQ3920" s="0" t="s">
        <v>53</v>
      </c>
      <c r="AR3920" s="0" t="n">
        <v>240</v>
      </c>
      <c r="AS3920" s="0" t="n">
        <v>261</v>
      </c>
      <c r="AV3920" s="0" t="s">
        <v>836</v>
      </c>
    </row>
    <row r="3921" customFormat="false" ht="15" hidden="false" customHeight="false" outlineLevel="0" collapsed="false">
      <c r="A3921" s="0" t="s">
        <v>20199</v>
      </c>
      <c r="B3921" s="0" t="s">
        <v>7898</v>
      </c>
      <c r="C3921" s="0" t="s">
        <v>20200</v>
      </c>
      <c r="E3921" s="1" t="s">
        <v>20200</v>
      </c>
      <c r="G3921" s="5" t="s">
        <v>20200</v>
      </c>
      <c r="H3921" s="5"/>
      <c r="I3921" s="5"/>
      <c r="J3921" s="5"/>
      <c r="K3921" s="5"/>
      <c r="L3921" s="5"/>
      <c r="M3921" s="5"/>
      <c r="N3921" s="5"/>
      <c r="O3921" s="0" t="s">
        <v>20200</v>
      </c>
      <c r="P3921" s="0" t="s">
        <v>20201</v>
      </c>
      <c r="Q3921" s="0" t="s">
        <v>51</v>
      </c>
      <c r="R3921" s="0" t="s">
        <v>52</v>
      </c>
      <c r="S3921" s="0" t="n">
        <v>42</v>
      </c>
      <c r="T3921" s="0" t="n">
        <v>2120</v>
      </c>
      <c r="U3921" s="0" t="n">
        <v>2120</v>
      </c>
      <c r="X3921" s="0" t="n">
        <v>2</v>
      </c>
      <c r="Y3921" s="0" t="s">
        <v>53</v>
      </c>
      <c r="Z3921" s="0" t="n">
        <v>2120</v>
      </c>
      <c r="AA3921" s="0" t="s">
        <v>54</v>
      </c>
      <c r="AB3921" s="0" t="s">
        <v>54</v>
      </c>
      <c r="AC3921" s="0" t="n">
        <v>154</v>
      </c>
      <c r="AD3921" s="0" t="s">
        <v>16646</v>
      </c>
      <c r="AG3921" s="6" t="n">
        <v>42735</v>
      </c>
      <c r="AH3921" s="0" t="n">
        <v>-63</v>
      </c>
      <c r="AI3921" s="0" t="n">
        <v>-67</v>
      </c>
      <c r="AJ3921" s="6" t="n">
        <v>42735</v>
      </c>
      <c r="AK3921" s="0" t="n">
        <v>154</v>
      </c>
      <c r="AL3921" s="6" t="n">
        <v>42735</v>
      </c>
      <c r="AM3921" s="0" t="n">
        <v>64</v>
      </c>
      <c r="AN3921" s="0" t="n">
        <v>67</v>
      </c>
      <c r="AO3921" s="0" t="n">
        <v>975</v>
      </c>
      <c r="AP3921" s="0" t="n">
        <v>1.089</v>
      </c>
      <c r="AQ3921" s="0" t="s">
        <v>674</v>
      </c>
      <c r="AR3921" s="0" t="s">
        <v>58</v>
      </c>
      <c r="AS3921" s="0" t="s">
        <v>53</v>
      </c>
      <c r="AT3921" s="0" t="n">
        <v>3</v>
      </c>
      <c r="AU3921" s="0" t="n">
        <v>2</v>
      </c>
      <c r="AX3921" s="0" t="s">
        <v>836</v>
      </c>
    </row>
    <row r="3922" customFormat="false" ht="15" hidden="false" customHeight="false" outlineLevel="0" collapsed="false">
      <c r="A3922" s="0" t="s">
        <v>20202</v>
      </c>
      <c r="B3922" s="0" t="s">
        <v>7898</v>
      </c>
      <c r="C3922" s="0" t="s">
        <v>20203</v>
      </c>
      <c r="E3922" s="1" t="s">
        <v>20203</v>
      </c>
      <c r="G3922" s="5" t="s">
        <v>20203</v>
      </c>
      <c r="H3922" s="5"/>
      <c r="I3922" s="5"/>
      <c r="J3922" s="5"/>
      <c r="K3922" s="5"/>
      <c r="L3922" s="5"/>
      <c r="M3922" s="5"/>
      <c r="N3922" s="5"/>
      <c r="O3922" s="0" t="s">
        <v>20203</v>
      </c>
      <c r="P3922" s="0" t="s">
        <v>20204</v>
      </c>
      <c r="Q3922" s="0" t="s">
        <v>51</v>
      </c>
      <c r="R3922" s="0" t="s">
        <v>52</v>
      </c>
      <c r="S3922" s="0" t="n">
        <v>1.995</v>
      </c>
      <c r="T3922" s="0" t="n">
        <v>6201</v>
      </c>
      <c r="U3922" s="0" t="n">
        <v>6201</v>
      </c>
      <c r="V3922" s="0" t="n">
        <v>6201</v>
      </c>
      <c r="W3922" s="0" t="s">
        <v>20205</v>
      </c>
      <c r="X3922" s="0" t="n">
        <v>50</v>
      </c>
      <c r="Y3922" s="0" t="s">
        <v>53</v>
      </c>
      <c r="Z3922" s="0" t="n">
        <v>6201</v>
      </c>
      <c r="AA3922" s="0" t="s">
        <v>54</v>
      </c>
      <c r="AB3922" s="0" t="s">
        <v>54</v>
      </c>
      <c r="AC3922" s="0" t="n">
        <v>4.395</v>
      </c>
      <c r="AD3922" s="0" t="s">
        <v>16646</v>
      </c>
      <c r="AG3922" s="6" t="n">
        <v>42643</v>
      </c>
      <c r="AH3922" s="0" t="n">
        <v>328</v>
      </c>
      <c r="AI3922" s="0" t="n">
        <v>366</v>
      </c>
      <c r="AJ3922" s="6" t="n">
        <v>42643</v>
      </c>
      <c r="AK3922" s="0" t="n">
        <v>4.395</v>
      </c>
      <c r="AL3922" s="6" t="n">
        <v>42643</v>
      </c>
      <c r="AM3922" s="0" t="n">
        <v>2.066</v>
      </c>
      <c r="AN3922" s="0" t="n">
        <v>2.306</v>
      </c>
      <c r="AO3922" s="0" t="n">
        <v>7.472</v>
      </c>
      <c r="AP3922" s="0" t="n">
        <v>8.349</v>
      </c>
      <c r="AQ3922" s="0" t="s">
        <v>674</v>
      </c>
      <c r="AR3922" s="0" t="s">
        <v>58</v>
      </c>
      <c r="AS3922" s="0" t="s">
        <v>53</v>
      </c>
      <c r="AT3922" s="0" t="n">
        <v>37</v>
      </c>
      <c r="AU3922" s="0" t="n">
        <v>37</v>
      </c>
      <c r="AX3922" s="0" t="s">
        <v>836</v>
      </c>
    </row>
    <row r="3923" customFormat="false" ht="15" hidden="false" customHeight="false" outlineLevel="0" collapsed="false">
      <c r="A3923" s="0" t="s">
        <v>20206</v>
      </c>
      <c r="B3923" s="0" t="s">
        <v>7898</v>
      </c>
      <c r="C3923" s="0" t="s">
        <v>20207</v>
      </c>
      <c r="E3923" s="1" t="s">
        <v>20207</v>
      </c>
      <c r="G3923" s="5" t="s">
        <v>20207</v>
      </c>
      <c r="H3923" s="5"/>
      <c r="I3923" s="5"/>
      <c r="J3923" s="5"/>
      <c r="K3923" s="5"/>
      <c r="L3923" s="5"/>
      <c r="M3923" s="5"/>
      <c r="N3923" s="5"/>
      <c r="O3923" s="0" t="s">
        <v>20207</v>
      </c>
      <c r="P3923" s="0" t="s">
        <v>20208</v>
      </c>
      <c r="Q3923" s="0" t="s">
        <v>51</v>
      </c>
      <c r="R3923" s="0" t="s">
        <v>52</v>
      </c>
      <c r="S3923" s="0" t="n">
        <v>53</v>
      </c>
      <c r="T3923" s="0" t="n">
        <v>2611</v>
      </c>
      <c r="U3923" s="0" t="n">
        <v>2611</v>
      </c>
      <c r="V3923" s="0" t="n">
        <v>6201</v>
      </c>
      <c r="X3923" s="0" t="n">
        <v>9</v>
      </c>
      <c r="Y3923" s="0" t="s">
        <v>53</v>
      </c>
      <c r="Z3923" s="0" t="n">
        <v>2611</v>
      </c>
      <c r="AA3923" s="0" t="s">
        <v>54</v>
      </c>
      <c r="AB3923" s="0" t="s">
        <v>54</v>
      </c>
      <c r="AC3923" s="0" t="n">
        <v>166</v>
      </c>
      <c r="AD3923" s="0" t="s">
        <v>15876</v>
      </c>
      <c r="AG3923" s="6" t="n">
        <v>42735</v>
      </c>
      <c r="AH3923" s="0" t="n">
        <v>-11</v>
      </c>
      <c r="AI3923" s="0" t="n">
        <v>-11</v>
      </c>
      <c r="AJ3923" s="6" t="n">
        <v>42735</v>
      </c>
      <c r="AK3923" s="0" t="n">
        <v>166</v>
      </c>
      <c r="AL3923" s="6" t="n">
        <v>42735</v>
      </c>
      <c r="AM3923" s="0" t="n">
        <v>29</v>
      </c>
      <c r="AN3923" s="0" t="n">
        <v>31</v>
      </c>
      <c r="AO3923" s="0" t="n">
        <v>124</v>
      </c>
      <c r="AP3923" s="0" t="n">
        <v>139</v>
      </c>
      <c r="AQ3923" s="0" t="s">
        <v>674</v>
      </c>
      <c r="AR3923" s="0" t="s">
        <v>58</v>
      </c>
      <c r="AS3923" s="0" t="s">
        <v>53</v>
      </c>
      <c r="AT3923" s="0" t="n">
        <v>7</v>
      </c>
      <c r="AU3923" s="0" t="n">
        <v>6</v>
      </c>
      <c r="AV3923" s="0" t="s">
        <v>836</v>
      </c>
      <c r="AX3923" s="0" t="s">
        <v>836</v>
      </c>
    </row>
    <row r="3924" customFormat="false" ht="15" hidden="false" customHeight="false" outlineLevel="0" collapsed="false">
      <c r="A3924" s="0" t="s">
        <v>20209</v>
      </c>
      <c r="B3924" s="0" t="s">
        <v>7898</v>
      </c>
      <c r="C3924" s="0" t="s">
        <v>20210</v>
      </c>
      <c r="E3924" s="1" t="s">
        <v>20210</v>
      </c>
      <c r="G3924" s="5" t="s">
        <v>20210</v>
      </c>
      <c r="H3924" s="5"/>
      <c r="I3924" s="5"/>
      <c r="J3924" s="5"/>
      <c r="K3924" s="5"/>
      <c r="L3924" s="5"/>
      <c r="M3924" s="5"/>
      <c r="N3924" s="5"/>
      <c r="O3924" s="0" t="s">
        <v>20210</v>
      </c>
      <c r="P3924" s="0" t="s">
        <v>20211</v>
      </c>
      <c r="Q3924" s="0" t="s">
        <v>51</v>
      </c>
      <c r="R3924" s="0" t="s">
        <v>52</v>
      </c>
      <c r="S3924" s="0" t="n">
        <v>418</v>
      </c>
      <c r="T3924" s="0" t="n">
        <v>2120</v>
      </c>
      <c r="U3924" s="0" t="n">
        <v>2120</v>
      </c>
      <c r="V3924" s="0" t="n">
        <v>7211</v>
      </c>
      <c r="X3924" s="0" t="n">
        <v>9</v>
      </c>
      <c r="Y3924" s="0" t="s">
        <v>77</v>
      </c>
      <c r="Z3924" s="0" t="n">
        <v>2120</v>
      </c>
      <c r="AA3924" s="0" t="s">
        <v>54</v>
      </c>
      <c r="AB3924" s="0" t="s">
        <v>54</v>
      </c>
      <c r="AC3924" s="0" t="n">
        <v>890</v>
      </c>
      <c r="AD3924" s="0" t="s">
        <v>16019</v>
      </c>
      <c r="AG3924" s="6" t="n">
        <v>42735</v>
      </c>
      <c r="AH3924" s="0" t="n">
        <v>-133</v>
      </c>
      <c r="AI3924" s="0" t="n">
        <v>-140</v>
      </c>
      <c r="AJ3924" s="6" t="n">
        <v>42735</v>
      </c>
      <c r="AK3924" s="0" t="n">
        <v>890</v>
      </c>
      <c r="AL3924" s="6" t="n">
        <v>42735</v>
      </c>
      <c r="AM3924" s="0" t="n">
        <v>795</v>
      </c>
      <c r="AN3924" s="0" t="n">
        <v>838</v>
      </c>
      <c r="AO3924" s="0" t="n">
        <v>7.223</v>
      </c>
      <c r="AP3924" s="0" t="n">
        <v>8.071</v>
      </c>
      <c r="AQ3924" s="0" t="s">
        <v>674</v>
      </c>
      <c r="AR3924" s="0" t="s">
        <v>58</v>
      </c>
      <c r="AS3924" s="0" t="s">
        <v>77</v>
      </c>
      <c r="AT3924" s="0" t="n">
        <v>7</v>
      </c>
      <c r="AU3924" s="0" t="n">
        <v>7</v>
      </c>
      <c r="AX3924" s="0" t="s">
        <v>836</v>
      </c>
    </row>
    <row r="3925" customFormat="false" ht="15" hidden="false" customHeight="false" outlineLevel="0" collapsed="false">
      <c r="A3925" s="0" t="s">
        <v>20212</v>
      </c>
      <c r="B3925" s="0" t="s">
        <v>7898</v>
      </c>
      <c r="C3925" s="0" t="s">
        <v>20213</v>
      </c>
      <c r="E3925" s="1" t="s">
        <v>20213</v>
      </c>
      <c r="G3925" s="5" t="s">
        <v>20213</v>
      </c>
      <c r="H3925" s="5" t="s">
        <v>20214</v>
      </c>
      <c r="I3925" s="5" t="s">
        <v>20215</v>
      </c>
      <c r="J3925" s="5"/>
      <c r="K3925" s="5"/>
      <c r="L3925" s="5"/>
      <c r="M3925" s="5"/>
      <c r="N3925" s="5"/>
      <c r="O3925" s="0" t="s">
        <v>20213</v>
      </c>
      <c r="P3925" s="0" t="s">
        <v>20216</v>
      </c>
      <c r="Q3925" s="0" t="s">
        <v>51</v>
      </c>
      <c r="R3925" s="0" t="s">
        <v>52</v>
      </c>
      <c r="S3925" s="0" t="n">
        <v>201</v>
      </c>
      <c r="T3925" s="0" t="n">
        <v>6201</v>
      </c>
      <c r="U3925" s="0" t="n">
        <v>6201</v>
      </c>
      <c r="V3925" s="0" t="n">
        <v>5829</v>
      </c>
      <c r="X3925" s="0" t="n">
        <v>28</v>
      </c>
      <c r="Y3925" s="0" t="s">
        <v>53</v>
      </c>
      <c r="Z3925" s="0" t="n">
        <v>6201</v>
      </c>
      <c r="AA3925" s="0" t="s">
        <v>54</v>
      </c>
      <c r="AB3925" s="0" t="s">
        <v>54</v>
      </c>
      <c r="AC3925" s="0" t="n">
        <v>754</v>
      </c>
      <c r="AD3925" s="0" t="s">
        <v>20217</v>
      </c>
      <c r="AG3925" s="6" t="n">
        <v>42735</v>
      </c>
      <c r="AH3925" s="0" t="n">
        <v>-83</v>
      </c>
      <c r="AI3925" s="0" t="n">
        <v>-87</v>
      </c>
      <c r="AJ3925" s="6" t="n">
        <v>42735</v>
      </c>
      <c r="AK3925" s="0" t="n">
        <v>754</v>
      </c>
      <c r="AL3925" s="6" t="n">
        <v>42735</v>
      </c>
      <c r="AM3925" s="0" t="n">
        <v>322</v>
      </c>
      <c r="AN3925" s="0" t="n">
        <v>340</v>
      </c>
      <c r="AO3925" s="0" t="n">
        <v>322</v>
      </c>
      <c r="AP3925" s="0" t="n">
        <v>360</v>
      </c>
      <c r="AQ3925" s="0" t="s">
        <v>674</v>
      </c>
      <c r="AR3925" s="0" t="s">
        <v>58</v>
      </c>
      <c r="AS3925" s="0" t="s">
        <v>53</v>
      </c>
      <c r="AT3925" s="0" t="n">
        <v>21</v>
      </c>
      <c r="AU3925" s="0" t="n">
        <v>21</v>
      </c>
      <c r="AX3925" s="0" t="s">
        <v>836</v>
      </c>
      <c r="AY3925" s="0" t="s">
        <v>20218</v>
      </c>
    </row>
    <row r="3926" customFormat="false" ht="15" hidden="false" customHeight="false" outlineLevel="0" collapsed="false">
      <c r="A3926" s="0" t="s">
        <v>20219</v>
      </c>
      <c r="B3926" s="0" t="s">
        <v>7898</v>
      </c>
      <c r="C3926" s="0" t="s">
        <v>20220</v>
      </c>
      <c r="E3926" s="1" t="s">
        <v>20220</v>
      </c>
      <c r="G3926" s="5" t="s">
        <v>20220</v>
      </c>
      <c r="H3926" s="5" t="s">
        <v>20221</v>
      </c>
      <c r="I3926" s="5"/>
      <c r="J3926" s="5"/>
      <c r="K3926" s="5"/>
      <c r="L3926" s="5"/>
      <c r="M3926" s="5"/>
      <c r="N3926" s="5"/>
      <c r="O3926" s="0" t="s">
        <v>20220</v>
      </c>
      <c r="P3926" s="0" t="s">
        <v>20222</v>
      </c>
      <c r="Q3926" s="0" t="s">
        <v>51</v>
      </c>
      <c r="R3926" s="0" t="s">
        <v>52</v>
      </c>
      <c r="S3926" s="0" t="n">
        <v>7.5</v>
      </c>
      <c r="T3926" s="0" t="n">
        <v>2910</v>
      </c>
      <c r="U3926" s="0" t="n">
        <v>2910</v>
      </c>
      <c r="V3926" s="0" t="n">
        <v>4511</v>
      </c>
      <c r="X3926" s="0" t="n">
        <v>452</v>
      </c>
      <c r="Y3926" s="0" t="s">
        <v>53</v>
      </c>
      <c r="Z3926" s="0" t="n">
        <v>2910</v>
      </c>
      <c r="AA3926" s="0" t="s">
        <v>54</v>
      </c>
      <c r="AB3926" s="0" t="s">
        <v>54</v>
      </c>
      <c r="AC3926" s="0" t="n">
        <v>17.5</v>
      </c>
      <c r="AD3926" s="0" t="s">
        <v>16122</v>
      </c>
      <c r="AE3926" s="0" t="s">
        <v>20223</v>
      </c>
      <c r="AF3926" s="0" t="s">
        <v>56</v>
      </c>
      <c r="AG3926" s="0" t="s">
        <v>56</v>
      </c>
      <c r="AI3926" s="0" t="n">
        <v>17.5</v>
      </c>
      <c r="AJ3926" s="0" t="n">
        <v>2017</v>
      </c>
      <c r="AK3926" s="0" t="s">
        <v>56</v>
      </c>
      <c r="AL3926" s="0" t="s">
        <v>56</v>
      </c>
      <c r="AM3926" s="0" t="n">
        <v>55.494</v>
      </c>
      <c r="AN3926" s="0" t="n">
        <v>62.006</v>
      </c>
      <c r="AO3926" s="0" t="s">
        <v>674</v>
      </c>
      <c r="AP3926" s="0" t="s">
        <v>58</v>
      </c>
      <c r="AQ3926" s="0" t="s">
        <v>53</v>
      </c>
      <c r="AR3926" s="0" t="n">
        <v>271</v>
      </c>
      <c r="AS3926" s="0" t="n">
        <v>273</v>
      </c>
      <c r="AV3926" s="0" t="s">
        <v>836</v>
      </c>
    </row>
    <row r="3927" customFormat="false" ht="15" hidden="false" customHeight="false" outlineLevel="0" collapsed="false">
      <c r="A3927" s="0" t="s">
        <v>20224</v>
      </c>
      <c r="B3927" s="0" t="s">
        <v>7898</v>
      </c>
      <c r="C3927" s="0" t="s">
        <v>20225</v>
      </c>
      <c r="E3927" s="1" t="s">
        <v>20225</v>
      </c>
      <c r="G3927" s="5" t="s">
        <v>20225</v>
      </c>
      <c r="H3927" s="5"/>
      <c r="I3927" s="5"/>
      <c r="J3927" s="5"/>
      <c r="K3927" s="5"/>
      <c r="L3927" s="5"/>
      <c r="M3927" s="5"/>
      <c r="N3927" s="5"/>
      <c r="O3927" s="0" t="s">
        <v>20225</v>
      </c>
      <c r="P3927" s="0" t="s">
        <v>20226</v>
      </c>
      <c r="Q3927" s="0" t="s">
        <v>51</v>
      </c>
      <c r="R3927" s="0" t="s">
        <v>52</v>
      </c>
      <c r="S3927" s="0" t="n">
        <v>184</v>
      </c>
      <c r="T3927" s="0" t="n">
        <v>2611</v>
      </c>
      <c r="U3927" s="0" t="n">
        <v>2611</v>
      </c>
      <c r="V3927" s="0" t="n">
        <v>2611</v>
      </c>
      <c r="X3927" s="0" t="n">
        <v>27</v>
      </c>
      <c r="Y3927" s="0" t="s">
        <v>53</v>
      </c>
      <c r="Z3927" s="0" t="n">
        <v>2611</v>
      </c>
      <c r="AA3927" s="0" t="s">
        <v>54</v>
      </c>
      <c r="AB3927" s="0" t="s">
        <v>54</v>
      </c>
      <c r="AC3927" s="0" t="n">
        <v>698</v>
      </c>
      <c r="AD3927" s="0" t="s">
        <v>20227</v>
      </c>
      <c r="AG3927" s="6" t="n">
        <v>42462</v>
      </c>
      <c r="AH3927" s="0" t="n">
        <v>-11</v>
      </c>
      <c r="AI3927" s="0" t="n">
        <v>-12</v>
      </c>
      <c r="AJ3927" s="6" t="n">
        <v>42462</v>
      </c>
      <c r="AK3927" s="0" t="n">
        <v>698</v>
      </c>
      <c r="AL3927" s="6" t="n">
        <v>42462</v>
      </c>
      <c r="AM3927" s="0" t="n">
        <v>193</v>
      </c>
      <c r="AN3927" s="0" t="n">
        <v>220</v>
      </c>
      <c r="AO3927" s="0" t="n">
        <v>249</v>
      </c>
      <c r="AP3927" s="0" t="n">
        <v>279</v>
      </c>
      <c r="AQ3927" s="0" t="s">
        <v>674</v>
      </c>
      <c r="AR3927" s="0" t="s">
        <v>58</v>
      </c>
      <c r="AS3927" s="0" t="s">
        <v>53</v>
      </c>
      <c r="AT3927" s="0" t="n">
        <v>22</v>
      </c>
      <c r="AU3927" s="0" t="n">
        <v>22</v>
      </c>
      <c r="AV3927" s="0" t="s">
        <v>836</v>
      </c>
      <c r="AX3927" s="0" t="s">
        <v>836</v>
      </c>
    </row>
    <row r="3928" customFormat="false" ht="15" hidden="false" customHeight="false" outlineLevel="0" collapsed="false">
      <c r="A3928" s="0" t="s">
        <v>20228</v>
      </c>
      <c r="B3928" s="0" t="s">
        <v>7898</v>
      </c>
      <c r="C3928" s="0" t="s">
        <v>20229</v>
      </c>
      <c r="E3928" s="1" t="s">
        <v>20229</v>
      </c>
      <c r="G3928" s="5" t="s">
        <v>20229</v>
      </c>
      <c r="H3928" s="5"/>
      <c r="I3928" s="5"/>
      <c r="J3928" s="5"/>
      <c r="K3928" s="5"/>
      <c r="L3928" s="5"/>
      <c r="M3928" s="5"/>
      <c r="N3928" s="5"/>
      <c r="O3928" s="0" t="s">
        <v>20229</v>
      </c>
      <c r="P3928" s="0" t="s">
        <v>20230</v>
      </c>
      <c r="Q3928" s="0" t="s">
        <v>51</v>
      </c>
      <c r="R3928" s="0" t="s">
        <v>52</v>
      </c>
      <c r="S3928" s="0" t="n">
        <v>2.377</v>
      </c>
      <c r="T3928" s="0" t="n">
        <v>4642</v>
      </c>
      <c r="U3928" s="0" t="n">
        <v>4642</v>
      </c>
      <c r="V3928" s="0" t="n">
        <v>4642</v>
      </c>
      <c r="X3928" s="0" t="n">
        <v>144</v>
      </c>
      <c r="Y3928" s="0" t="s">
        <v>77</v>
      </c>
      <c r="Z3928" s="0" t="n">
        <v>4642</v>
      </c>
      <c r="AA3928" s="0" t="s">
        <v>54</v>
      </c>
      <c r="AB3928" s="0" t="s">
        <v>54</v>
      </c>
      <c r="AC3928" s="0" t="n">
        <v>6.023</v>
      </c>
      <c r="AD3928" s="0" t="s">
        <v>20227</v>
      </c>
      <c r="AG3928" s="6" t="n">
        <v>42735</v>
      </c>
      <c r="AH3928" s="0" t="n">
        <v>182</v>
      </c>
      <c r="AI3928" s="0" t="n">
        <v>192</v>
      </c>
      <c r="AJ3928" s="6" t="n">
        <v>42735</v>
      </c>
      <c r="AK3928" s="0" t="n">
        <v>6.023</v>
      </c>
      <c r="AL3928" s="6" t="n">
        <v>42735</v>
      </c>
      <c r="AM3928" s="0" t="n">
        <v>1.911</v>
      </c>
      <c r="AN3928" s="0" t="n">
        <v>2.014</v>
      </c>
      <c r="AO3928" s="0" t="n">
        <v>3.519</v>
      </c>
      <c r="AP3928" s="0" t="n">
        <v>3.932</v>
      </c>
      <c r="AQ3928" s="0" t="s">
        <v>674</v>
      </c>
      <c r="AR3928" s="0" t="s">
        <v>58</v>
      </c>
      <c r="AS3928" s="0" t="s">
        <v>77</v>
      </c>
      <c r="AT3928" s="0" t="n">
        <v>65</v>
      </c>
      <c r="AU3928" s="0" t="n">
        <v>65</v>
      </c>
      <c r="AV3928" s="0" t="s">
        <v>20227</v>
      </c>
      <c r="AW3928" s="0" t="s">
        <v>20231</v>
      </c>
      <c r="AX3928" s="0" t="s">
        <v>836</v>
      </c>
      <c r="AY3928" s="0" t="s">
        <v>20232</v>
      </c>
    </row>
    <row r="3929" customFormat="false" ht="15" hidden="false" customHeight="false" outlineLevel="0" collapsed="false">
      <c r="A3929" s="0" t="s">
        <v>20233</v>
      </c>
      <c r="B3929" s="0" t="s">
        <v>7898</v>
      </c>
      <c r="C3929" s="0" t="s">
        <v>20234</v>
      </c>
      <c r="E3929" s="1" t="s">
        <v>20234</v>
      </c>
      <c r="G3929" s="5" t="s">
        <v>20234</v>
      </c>
      <c r="H3929" s="5"/>
      <c r="I3929" s="5"/>
      <c r="J3929" s="5"/>
      <c r="K3929" s="5"/>
      <c r="L3929" s="5"/>
      <c r="M3929" s="5"/>
      <c r="N3929" s="5"/>
      <c r="O3929" s="0" t="s">
        <v>20234</v>
      </c>
      <c r="P3929" s="0" t="s">
        <v>20235</v>
      </c>
      <c r="Q3929" s="0" t="s">
        <v>51</v>
      </c>
      <c r="R3929" s="0" t="s">
        <v>52</v>
      </c>
      <c r="S3929" s="0" t="n">
        <v>32.376</v>
      </c>
      <c r="T3929" s="0" t="n">
        <v>1520</v>
      </c>
      <c r="U3929" s="0" t="n">
        <v>1520</v>
      </c>
      <c r="V3929" s="0" t="n">
        <v>1413</v>
      </c>
      <c r="X3929" s="0" t="n">
        <v>708</v>
      </c>
      <c r="Y3929" s="0" t="s">
        <v>53</v>
      </c>
      <c r="Z3929" s="0" t="n">
        <v>1520</v>
      </c>
      <c r="AA3929" s="0" t="s">
        <v>54</v>
      </c>
      <c r="AB3929" s="0" t="s">
        <v>54</v>
      </c>
      <c r="AC3929" s="0" t="n">
        <v>70.7</v>
      </c>
      <c r="AD3929" s="0" t="s">
        <v>20236</v>
      </c>
      <c r="AG3929" s="6" t="n">
        <v>42521</v>
      </c>
      <c r="AH3929" s="0" t="n">
        <v>3.371</v>
      </c>
      <c r="AI3929" s="0" t="n">
        <v>3.76</v>
      </c>
      <c r="AJ3929" s="6" t="n">
        <v>42521</v>
      </c>
      <c r="AK3929" s="0" t="n">
        <v>70.7</v>
      </c>
      <c r="AL3929" s="6" t="n">
        <v>42521</v>
      </c>
      <c r="AM3929" s="0" t="n">
        <v>19.167</v>
      </c>
      <c r="AN3929" s="0" t="n">
        <v>21.379</v>
      </c>
      <c r="AO3929" s="0" t="n">
        <v>63.016</v>
      </c>
      <c r="AP3929" s="0" t="n">
        <v>70.411</v>
      </c>
      <c r="AQ3929" s="0" t="s">
        <v>831</v>
      </c>
      <c r="AR3929" s="0" t="s">
        <v>58</v>
      </c>
      <c r="AS3929" s="0" t="s">
        <v>53</v>
      </c>
      <c r="AT3929" s="0" t="n">
        <v>265</v>
      </c>
      <c r="AU3929" s="0" t="n">
        <v>267</v>
      </c>
      <c r="AV3929" s="0" t="s">
        <v>20237</v>
      </c>
      <c r="AX3929" s="0" t="s">
        <v>836</v>
      </c>
      <c r="AY3929" s="0" t="s">
        <v>20238</v>
      </c>
    </row>
    <row r="3930" customFormat="false" ht="15" hidden="false" customHeight="false" outlineLevel="0" collapsed="false">
      <c r="A3930" s="0" t="s">
        <v>20239</v>
      </c>
      <c r="B3930" s="0" t="s">
        <v>7898</v>
      </c>
      <c r="C3930" s="0" t="s">
        <v>20240</v>
      </c>
      <c r="E3930" s="1" t="s">
        <v>20240</v>
      </c>
      <c r="G3930" s="5" t="s">
        <v>20240</v>
      </c>
      <c r="H3930" s="5"/>
      <c r="I3930" s="5"/>
      <c r="J3930" s="5"/>
      <c r="K3930" s="5"/>
      <c r="L3930" s="5"/>
      <c r="M3930" s="5"/>
      <c r="N3930" s="5"/>
      <c r="O3930" s="0" t="s">
        <v>20240</v>
      </c>
      <c r="P3930" s="0" t="s">
        <v>20241</v>
      </c>
      <c r="Q3930" s="0" t="s">
        <v>51</v>
      </c>
      <c r="R3930" s="0" t="s">
        <v>52</v>
      </c>
      <c r="S3930" s="0" t="n">
        <v>1.662</v>
      </c>
      <c r="T3930" s="0" t="n">
        <v>2651</v>
      </c>
      <c r="U3930" s="0" t="n">
        <v>2651</v>
      </c>
      <c r="V3930" s="0" t="n">
        <v>2651</v>
      </c>
      <c r="X3930" s="0" t="n">
        <v>72</v>
      </c>
      <c r="Y3930" s="0" t="s">
        <v>53</v>
      </c>
      <c r="Z3930" s="0" t="n">
        <v>2651</v>
      </c>
      <c r="AA3930" s="0" t="s">
        <v>54</v>
      </c>
      <c r="AB3930" s="0" t="s">
        <v>54</v>
      </c>
      <c r="AC3930" s="0" t="n">
        <v>3.436</v>
      </c>
      <c r="AD3930" s="0" t="s">
        <v>20242</v>
      </c>
      <c r="AG3930" s="6" t="n">
        <v>42735</v>
      </c>
      <c r="AH3930" s="0" t="n">
        <v>158</v>
      </c>
      <c r="AI3930" s="0" t="n">
        <v>167</v>
      </c>
      <c r="AJ3930" s="6" t="n">
        <v>42735</v>
      </c>
      <c r="AK3930" s="0" t="n">
        <v>3.436</v>
      </c>
      <c r="AL3930" s="6" t="n">
        <v>42735</v>
      </c>
      <c r="AM3930" s="0" t="n">
        <v>2.485</v>
      </c>
      <c r="AN3930" s="0" t="n">
        <v>2.62</v>
      </c>
      <c r="AO3930" s="0" t="n">
        <v>4.295</v>
      </c>
      <c r="AP3930" s="0" t="n">
        <v>4.799</v>
      </c>
      <c r="AQ3930" s="0" t="s">
        <v>674</v>
      </c>
      <c r="AR3930" s="0" t="s">
        <v>58</v>
      </c>
      <c r="AS3930" s="0" t="s">
        <v>53</v>
      </c>
      <c r="AT3930" s="0" t="n">
        <v>54</v>
      </c>
      <c r="AU3930" s="0" t="n">
        <v>53</v>
      </c>
      <c r="AV3930" s="0" t="s">
        <v>20243</v>
      </c>
      <c r="AX3930" s="0" t="s">
        <v>836</v>
      </c>
      <c r="AY3930" s="0" t="s">
        <v>20244</v>
      </c>
    </row>
    <row r="3931" customFormat="false" ht="15" hidden="false" customHeight="false" outlineLevel="0" collapsed="false">
      <c r="A3931" s="0" t="s">
        <v>20245</v>
      </c>
      <c r="B3931" s="0" t="s">
        <v>7898</v>
      </c>
      <c r="C3931" s="0" t="s">
        <v>20246</v>
      </c>
      <c r="E3931" s="1" t="s">
        <v>20246</v>
      </c>
      <c r="G3931" s="5" t="s">
        <v>20246</v>
      </c>
      <c r="H3931" s="5" t="s">
        <v>20247</v>
      </c>
      <c r="I3931" s="5" t="s">
        <v>20248</v>
      </c>
      <c r="J3931" s="5"/>
      <c r="K3931" s="5"/>
      <c r="L3931" s="5"/>
      <c r="M3931" s="5"/>
      <c r="N3931" s="5"/>
      <c r="O3931" s="0" t="s">
        <v>20246</v>
      </c>
      <c r="P3931" s="0" t="s">
        <v>20249</v>
      </c>
      <c r="Q3931" s="0" t="s">
        <v>51</v>
      </c>
      <c r="R3931" s="0" t="s">
        <v>52</v>
      </c>
      <c r="S3931" s="0" t="n">
        <v>5</v>
      </c>
      <c r="T3931" s="0" t="n">
        <v>2120</v>
      </c>
      <c r="U3931" s="0" t="n">
        <v>2120</v>
      </c>
      <c r="V3931" s="0" t="n">
        <v>7211</v>
      </c>
      <c r="W3931" s="0" t="s">
        <v>20250</v>
      </c>
      <c r="X3931" s="0" t="n">
        <v>8</v>
      </c>
      <c r="Y3931" s="0" t="s">
        <v>53</v>
      </c>
      <c r="Z3931" s="0" t="n">
        <v>2120</v>
      </c>
      <c r="AA3931" s="0" t="s">
        <v>54</v>
      </c>
      <c r="AB3931" s="0" t="s">
        <v>54</v>
      </c>
      <c r="AC3931" s="0" t="n">
        <v>197</v>
      </c>
      <c r="AD3931" s="0" t="s">
        <v>6902</v>
      </c>
      <c r="AG3931" s="6" t="n">
        <v>42735</v>
      </c>
      <c r="AH3931" s="0" t="n">
        <v>-254</v>
      </c>
      <c r="AI3931" s="0" t="n">
        <v>-267</v>
      </c>
      <c r="AJ3931" s="6" t="n">
        <v>42735</v>
      </c>
      <c r="AK3931" s="0" t="n">
        <v>197</v>
      </c>
      <c r="AL3931" s="6" t="n">
        <v>42735</v>
      </c>
      <c r="AM3931" s="0" t="n">
        <v>402</v>
      </c>
      <c r="AN3931" s="0" t="n">
        <v>424</v>
      </c>
      <c r="AO3931" s="0" t="n">
        <v>1.704</v>
      </c>
      <c r="AP3931" s="0" t="n">
        <v>1.904</v>
      </c>
      <c r="AQ3931" s="0" t="s">
        <v>674</v>
      </c>
      <c r="AR3931" s="0" t="s">
        <v>58</v>
      </c>
      <c r="AS3931" s="0" t="s">
        <v>53</v>
      </c>
      <c r="AT3931" s="0" t="n">
        <v>6</v>
      </c>
      <c r="AU3931" s="0" t="n">
        <v>5</v>
      </c>
      <c r="AX3931" s="0" t="s">
        <v>836</v>
      </c>
    </row>
    <row r="3932" customFormat="false" ht="15" hidden="false" customHeight="false" outlineLevel="0" collapsed="false">
      <c r="A3932" s="0" t="s">
        <v>20251</v>
      </c>
      <c r="B3932" s="0" t="s">
        <v>7898</v>
      </c>
      <c r="C3932" s="0" t="s">
        <v>20252</v>
      </c>
      <c r="E3932" s="1" t="s">
        <v>20252</v>
      </c>
      <c r="G3932" s="5" t="s">
        <v>20252</v>
      </c>
      <c r="H3932" s="5"/>
      <c r="I3932" s="5"/>
      <c r="J3932" s="5"/>
      <c r="K3932" s="5"/>
      <c r="L3932" s="5"/>
      <c r="M3932" s="5"/>
      <c r="N3932" s="5"/>
      <c r="O3932" s="0" t="s">
        <v>20252</v>
      </c>
      <c r="P3932" s="0" t="s">
        <v>20253</v>
      </c>
      <c r="Q3932" s="0" t="s">
        <v>51</v>
      </c>
      <c r="R3932" s="0" t="s">
        <v>52</v>
      </c>
      <c r="S3932" s="0" t="n">
        <v>427</v>
      </c>
      <c r="T3932" s="0" t="n">
        <v>2611</v>
      </c>
      <c r="U3932" s="0" t="n">
        <v>2611</v>
      </c>
      <c r="V3932" s="0" t="n">
        <v>6201</v>
      </c>
      <c r="X3932" s="0" t="n">
        <v>56</v>
      </c>
      <c r="Y3932" s="0" t="s">
        <v>53</v>
      </c>
      <c r="Z3932" s="0" t="n">
        <v>2611</v>
      </c>
      <c r="AA3932" s="0" t="s">
        <v>54</v>
      </c>
      <c r="AB3932" s="0" t="s">
        <v>54</v>
      </c>
      <c r="AC3932" s="0" t="n">
        <v>986</v>
      </c>
      <c r="AD3932" s="0" t="s">
        <v>20227</v>
      </c>
      <c r="AG3932" s="6" t="n">
        <v>42735</v>
      </c>
      <c r="AH3932" s="0" t="n">
        <v>-51</v>
      </c>
      <c r="AI3932" s="0" t="n">
        <v>-54</v>
      </c>
      <c r="AJ3932" s="6" t="n">
        <v>42735</v>
      </c>
      <c r="AK3932" s="0" t="n">
        <v>986</v>
      </c>
      <c r="AL3932" s="6" t="n">
        <v>42735</v>
      </c>
      <c r="AM3932" s="0" t="n">
        <v>728</v>
      </c>
      <c r="AN3932" s="0" t="n">
        <v>767</v>
      </c>
      <c r="AO3932" s="0" t="n">
        <v>721</v>
      </c>
      <c r="AP3932" s="0" t="n">
        <v>805</v>
      </c>
      <c r="AQ3932" s="0" t="s">
        <v>674</v>
      </c>
      <c r="AR3932" s="0" t="s">
        <v>58</v>
      </c>
      <c r="AS3932" s="0" t="s">
        <v>53</v>
      </c>
      <c r="AT3932" s="0" t="n">
        <v>37</v>
      </c>
      <c r="AU3932" s="0" t="n">
        <v>37</v>
      </c>
      <c r="AV3932" s="0" t="s">
        <v>20254</v>
      </c>
      <c r="AX3932" s="0" t="s">
        <v>836</v>
      </c>
      <c r="AY3932" s="0" t="s">
        <v>20255</v>
      </c>
    </row>
    <row r="3933" customFormat="false" ht="15" hidden="false" customHeight="false" outlineLevel="0" collapsed="false">
      <c r="A3933" s="0" t="s">
        <v>20256</v>
      </c>
      <c r="B3933" s="0" t="s">
        <v>7898</v>
      </c>
      <c r="C3933" s="0" t="s">
        <v>20257</v>
      </c>
      <c r="E3933" s="1" t="s">
        <v>20257</v>
      </c>
      <c r="G3933" s="5" t="s">
        <v>20257</v>
      </c>
      <c r="H3933" s="5"/>
      <c r="I3933" s="5"/>
      <c r="J3933" s="5"/>
      <c r="K3933" s="5"/>
      <c r="L3933" s="5"/>
      <c r="M3933" s="5"/>
      <c r="N3933" s="5"/>
      <c r="O3933" s="0" t="s">
        <v>20257</v>
      </c>
      <c r="P3933" s="0" t="s">
        <v>20258</v>
      </c>
      <c r="Q3933" s="0" t="s">
        <v>51</v>
      </c>
      <c r="R3933" s="0" t="s">
        <v>52</v>
      </c>
      <c r="S3933" s="0" t="n">
        <v>350</v>
      </c>
      <c r="T3933" s="0" t="n">
        <v>2620</v>
      </c>
      <c r="U3933" s="0" t="n">
        <v>2620</v>
      </c>
      <c r="V3933" s="0" t="n">
        <v>2620</v>
      </c>
      <c r="X3933" s="0" t="n">
        <v>23</v>
      </c>
      <c r="Y3933" s="0" t="s">
        <v>53</v>
      </c>
      <c r="Z3933" s="0" t="n">
        <v>2620</v>
      </c>
      <c r="AA3933" s="0" t="s">
        <v>54</v>
      </c>
      <c r="AB3933" s="0" t="s">
        <v>54</v>
      </c>
      <c r="AC3933" s="0" t="n">
        <v>750</v>
      </c>
      <c r="AD3933" s="0" t="s">
        <v>16337</v>
      </c>
      <c r="AE3933" s="0" t="s">
        <v>20259</v>
      </c>
      <c r="AF3933" s="0" t="s">
        <v>56</v>
      </c>
      <c r="AG3933" s="0" t="s">
        <v>56</v>
      </c>
      <c r="AI3933" s="0" t="n">
        <v>750</v>
      </c>
      <c r="AJ3933" s="0" t="n">
        <v>2017</v>
      </c>
      <c r="AK3933" s="0" t="s">
        <v>56</v>
      </c>
      <c r="AL3933" s="0" t="s">
        <v>56</v>
      </c>
      <c r="AM3933" s="0" t="n">
        <v>135</v>
      </c>
      <c r="AN3933" s="0" t="n">
        <v>151</v>
      </c>
      <c r="AO3933" s="0" t="s">
        <v>674</v>
      </c>
      <c r="AP3933" s="0" t="s">
        <v>58</v>
      </c>
      <c r="AQ3933" s="0" t="s">
        <v>53</v>
      </c>
      <c r="AR3933" s="0" t="n">
        <v>20</v>
      </c>
      <c r="AS3933" s="0" t="n">
        <v>20</v>
      </c>
      <c r="AT3933" s="0" t="s">
        <v>16337</v>
      </c>
      <c r="AU3933" s="0" t="s">
        <v>16337</v>
      </c>
      <c r="AV3933" s="0" t="s">
        <v>836</v>
      </c>
      <c r="AW3933" s="0" t="s">
        <v>20260</v>
      </c>
    </row>
    <row r="3934" customFormat="false" ht="15" hidden="false" customHeight="false" outlineLevel="0" collapsed="false">
      <c r="A3934" s="0" t="s">
        <v>20261</v>
      </c>
      <c r="B3934" s="0" t="s">
        <v>7898</v>
      </c>
      <c r="C3934" s="0" t="s">
        <v>20262</v>
      </c>
      <c r="E3934" s="1" t="s">
        <v>20262</v>
      </c>
      <c r="G3934" s="5" t="s">
        <v>20262</v>
      </c>
      <c r="H3934" s="5"/>
      <c r="I3934" s="5"/>
      <c r="J3934" s="5"/>
      <c r="K3934" s="5"/>
      <c r="L3934" s="5"/>
      <c r="M3934" s="5"/>
      <c r="N3934" s="5"/>
      <c r="O3934" s="0" t="s">
        <v>20262</v>
      </c>
      <c r="P3934" s="0" t="s">
        <v>20263</v>
      </c>
      <c r="Q3934" s="0" t="s">
        <v>51</v>
      </c>
      <c r="R3934" s="0" t="s">
        <v>52</v>
      </c>
      <c r="S3934" s="0" t="n">
        <v>630</v>
      </c>
      <c r="T3934" s="0" t="n">
        <v>2620</v>
      </c>
      <c r="U3934" s="0" t="n">
        <v>2620</v>
      </c>
      <c r="W3934" s="0" t="s">
        <v>20264</v>
      </c>
      <c r="X3934" s="0" t="n">
        <v>44</v>
      </c>
      <c r="Y3934" s="0" t="s">
        <v>53</v>
      </c>
      <c r="Z3934" s="0" t="n">
        <v>2620</v>
      </c>
      <c r="AA3934" s="0" t="s">
        <v>54</v>
      </c>
      <c r="AB3934" s="0" t="s">
        <v>54</v>
      </c>
      <c r="AC3934" s="0" t="n">
        <v>1.312</v>
      </c>
      <c r="AD3934" s="0" t="s">
        <v>16646</v>
      </c>
      <c r="AG3934" s="6" t="n">
        <v>42735</v>
      </c>
      <c r="AH3934" s="0" t="n">
        <v>10</v>
      </c>
      <c r="AI3934" s="0" t="n">
        <v>11</v>
      </c>
      <c r="AJ3934" s="6" t="n">
        <v>42735</v>
      </c>
      <c r="AK3934" s="0" t="n">
        <v>1.312</v>
      </c>
      <c r="AL3934" s="6" t="n">
        <v>42735</v>
      </c>
      <c r="AM3934" s="0" t="n">
        <v>678</v>
      </c>
      <c r="AN3934" s="0" t="n">
        <v>715</v>
      </c>
      <c r="AO3934" s="0" t="n">
        <v>654</v>
      </c>
      <c r="AP3934" s="0" t="n">
        <v>731</v>
      </c>
      <c r="AQ3934" s="0" t="s">
        <v>674</v>
      </c>
      <c r="AR3934" s="0" t="s">
        <v>58</v>
      </c>
      <c r="AS3934" s="0" t="s">
        <v>53</v>
      </c>
      <c r="AT3934" s="0" t="n">
        <v>31</v>
      </c>
      <c r="AU3934" s="0" t="n">
        <v>32</v>
      </c>
      <c r="AV3934" s="0" t="s">
        <v>20265</v>
      </c>
      <c r="AW3934" s="0" t="s">
        <v>20266</v>
      </c>
      <c r="AX3934" s="0" t="s">
        <v>836</v>
      </c>
      <c r="AY3934" s="0" t="s">
        <v>20267</v>
      </c>
    </row>
    <row r="3935" customFormat="false" ht="15" hidden="false" customHeight="false" outlineLevel="0" collapsed="false">
      <c r="A3935" s="0" t="s">
        <v>20268</v>
      </c>
      <c r="B3935" s="0" t="s">
        <v>7898</v>
      </c>
      <c r="C3935" s="0" t="s">
        <v>20269</v>
      </c>
      <c r="E3935" s="1" t="s">
        <v>20269</v>
      </c>
      <c r="G3935" s="5" t="s">
        <v>20269</v>
      </c>
      <c r="H3935" s="5" t="s">
        <v>20270</v>
      </c>
      <c r="I3935" s="5"/>
      <c r="J3935" s="5"/>
      <c r="K3935" s="5"/>
      <c r="L3935" s="5"/>
      <c r="M3935" s="5"/>
      <c r="N3935" s="5"/>
      <c r="O3935" s="0" t="s">
        <v>20269</v>
      </c>
      <c r="P3935" s="0" t="s">
        <v>20271</v>
      </c>
      <c r="Q3935" s="0" t="s">
        <v>51</v>
      </c>
      <c r="R3935" s="0" t="s">
        <v>52</v>
      </c>
      <c r="S3935" s="0" t="n">
        <v>146</v>
      </c>
      <c r="T3935" s="0" t="n">
        <v>2120</v>
      </c>
      <c r="U3935" s="0" t="n">
        <v>2120</v>
      </c>
      <c r="V3935" s="0" t="n">
        <v>7211</v>
      </c>
      <c r="W3935" s="0" t="s">
        <v>20272</v>
      </c>
      <c r="X3935" s="0" t="n">
        <v>24</v>
      </c>
      <c r="Y3935" s="0" t="s">
        <v>53</v>
      </c>
      <c r="Z3935" s="0" t="n">
        <v>2120</v>
      </c>
      <c r="AA3935" s="0" t="s">
        <v>54</v>
      </c>
      <c r="AB3935" s="0" t="s">
        <v>54</v>
      </c>
      <c r="AC3935" s="0" t="n">
        <v>227</v>
      </c>
      <c r="AD3935" s="0" t="s">
        <v>20273</v>
      </c>
      <c r="AG3935" s="6" t="n">
        <v>42735</v>
      </c>
      <c r="AH3935" s="0" t="n">
        <v>-65</v>
      </c>
      <c r="AI3935" s="0" t="n">
        <v>-69</v>
      </c>
      <c r="AJ3935" s="6" t="n">
        <v>42735</v>
      </c>
      <c r="AK3935" s="0" t="n">
        <v>227</v>
      </c>
      <c r="AL3935" s="6" t="n">
        <v>42735</v>
      </c>
      <c r="AM3935" s="0" t="n">
        <v>407</v>
      </c>
      <c r="AN3935" s="0" t="n">
        <v>429</v>
      </c>
      <c r="AO3935" s="0" t="n">
        <v>543</v>
      </c>
      <c r="AP3935" s="0" t="n">
        <v>606</v>
      </c>
      <c r="AQ3935" s="0" t="s">
        <v>674</v>
      </c>
      <c r="AR3935" s="0" t="s">
        <v>58</v>
      </c>
      <c r="AS3935" s="0" t="s">
        <v>53</v>
      </c>
      <c r="AT3935" s="0" t="n">
        <v>14</v>
      </c>
      <c r="AU3935" s="0" t="n">
        <v>15</v>
      </c>
      <c r="AX3935" s="0" t="s">
        <v>836</v>
      </c>
    </row>
    <row r="3936" customFormat="false" ht="15" hidden="false" customHeight="false" outlineLevel="0" collapsed="false">
      <c r="A3936" s="0" t="s">
        <v>20274</v>
      </c>
      <c r="B3936" s="0" t="s">
        <v>7898</v>
      </c>
      <c r="C3936" s="0" t="s">
        <v>20275</v>
      </c>
      <c r="E3936" s="1" t="s">
        <v>20275</v>
      </c>
      <c r="G3936" s="5" t="s">
        <v>20275</v>
      </c>
      <c r="H3936" s="5"/>
      <c r="I3936" s="5"/>
      <c r="J3936" s="5"/>
      <c r="K3936" s="5"/>
      <c r="L3936" s="5"/>
      <c r="M3936" s="5"/>
      <c r="N3936" s="5"/>
      <c r="O3936" s="0" t="s">
        <v>20275</v>
      </c>
      <c r="P3936" s="0" t="s">
        <v>20276</v>
      </c>
      <c r="Q3936" s="0" t="s">
        <v>51</v>
      </c>
      <c r="R3936" s="0" t="s">
        <v>52</v>
      </c>
      <c r="S3936" s="0" t="n">
        <v>110.484</v>
      </c>
      <c r="T3936" s="0" t="n">
        <v>1920</v>
      </c>
      <c r="U3936" s="0" t="n">
        <v>1920</v>
      </c>
      <c r="V3936" s="0" t="n">
        <v>520</v>
      </c>
      <c r="W3936" s="0" t="s">
        <v>20277</v>
      </c>
      <c r="X3936" s="0" t="n">
        <v>3.081</v>
      </c>
      <c r="Y3936" s="0" t="s">
        <v>53</v>
      </c>
      <c r="Z3936" s="0" t="n">
        <v>1920</v>
      </c>
      <c r="AA3936" s="0" t="s">
        <v>54</v>
      </c>
      <c r="AB3936" s="0" t="s">
        <v>54</v>
      </c>
      <c r="AC3936" s="0" t="n">
        <v>55.2</v>
      </c>
      <c r="AD3936" s="0" t="s">
        <v>20278</v>
      </c>
      <c r="AG3936" s="6" t="n">
        <v>42735</v>
      </c>
      <c r="AH3936" s="0" t="n">
        <v>-471</v>
      </c>
      <c r="AI3936" s="0" t="n">
        <v>-497</v>
      </c>
      <c r="AJ3936" s="6" t="n">
        <v>42735</v>
      </c>
      <c r="AK3936" s="0" t="n">
        <v>55.2</v>
      </c>
      <c r="AL3936" s="6" t="n">
        <v>42735</v>
      </c>
      <c r="AM3936" s="0" t="n">
        <v>246.73</v>
      </c>
      <c r="AN3936" s="0" t="n">
        <v>260.078</v>
      </c>
      <c r="AO3936" s="0" t="n">
        <v>176.578</v>
      </c>
      <c r="AP3936" s="0" t="n">
        <v>197.3</v>
      </c>
      <c r="AQ3936" s="0" t="s">
        <v>831</v>
      </c>
      <c r="AR3936" s="0" t="s">
        <v>58</v>
      </c>
      <c r="AS3936" s="0" t="s">
        <v>53</v>
      </c>
      <c r="AT3936" s="0" t="n">
        <v>421</v>
      </c>
      <c r="AU3936" s="0" t="n">
        <v>432</v>
      </c>
      <c r="AV3936" s="0" t="s">
        <v>836</v>
      </c>
      <c r="AX3936" s="0" t="s">
        <v>836</v>
      </c>
      <c r="AY3936" s="0" t="s">
        <v>20279</v>
      </c>
    </row>
    <row r="3937" customFormat="false" ht="15" hidden="false" customHeight="false" outlineLevel="0" collapsed="false">
      <c r="A3937" s="0" t="s">
        <v>20280</v>
      </c>
      <c r="B3937" s="0" t="s">
        <v>7898</v>
      </c>
      <c r="C3937" s="0" t="s">
        <v>20281</v>
      </c>
      <c r="E3937" s="1" t="s">
        <v>20281</v>
      </c>
      <c r="G3937" s="5" t="s">
        <v>20281</v>
      </c>
      <c r="H3937" s="5"/>
      <c r="I3937" s="5"/>
      <c r="J3937" s="5"/>
      <c r="K3937" s="5"/>
      <c r="L3937" s="5"/>
      <c r="M3937" s="5"/>
      <c r="N3937" s="5"/>
      <c r="O3937" s="0" t="s">
        <v>20281</v>
      </c>
      <c r="P3937" s="0" t="s">
        <v>20280</v>
      </c>
      <c r="Q3937" s="0" t="s">
        <v>51</v>
      </c>
      <c r="R3937" s="0" t="s">
        <v>52</v>
      </c>
      <c r="S3937" s="0" t="n">
        <v>30</v>
      </c>
      <c r="T3937" s="0" t="n">
        <v>2620</v>
      </c>
      <c r="U3937" s="0" t="n">
        <v>2620</v>
      </c>
      <c r="V3937" s="0" t="n">
        <v>2611</v>
      </c>
      <c r="X3937" s="0" t="n">
        <v>991</v>
      </c>
      <c r="Y3937" s="0" t="s">
        <v>53</v>
      </c>
      <c r="Z3937" s="0" t="n">
        <v>2620</v>
      </c>
      <c r="AA3937" s="0" t="s">
        <v>54</v>
      </c>
      <c r="AB3937" s="0" t="s">
        <v>54</v>
      </c>
      <c r="AC3937" s="0" t="n">
        <v>37.5</v>
      </c>
      <c r="AD3937" s="0" t="s">
        <v>16122</v>
      </c>
      <c r="AE3937" s="0" t="s">
        <v>20282</v>
      </c>
      <c r="AF3937" s="0" t="s">
        <v>56</v>
      </c>
      <c r="AG3937" s="0" t="s">
        <v>56</v>
      </c>
      <c r="AI3937" s="0" t="n">
        <v>37.5</v>
      </c>
      <c r="AJ3937" s="0" t="n">
        <v>2017</v>
      </c>
      <c r="AK3937" s="0" t="s">
        <v>56</v>
      </c>
      <c r="AL3937" s="0" t="s">
        <v>56</v>
      </c>
      <c r="AM3937" s="0" t="n">
        <v>27.359</v>
      </c>
      <c r="AN3937" s="0" t="n">
        <v>30.569</v>
      </c>
      <c r="AO3937" s="0" t="s">
        <v>831</v>
      </c>
      <c r="AP3937" s="0" t="s">
        <v>58</v>
      </c>
      <c r="AQ3937" s="0" t="s">
        <v>53</v>
      </c>
      <c r="AR3937" s="0" t="n">
        <v>367</v>
      </c>
      <c r="AS3937" s="0" t="n">
        <v>375</v>
      </c>
      <c r="AT3937" s="0" t="s">
        <v>836</v>
      </c>
      <c r="AV3937" s="0" t="s">
        <v>836</v>
      </c>
    </row>
    <row r="3938" customFormat="false" ht="15" hidden="false" customHeight="false" outlineLevel="0" collapsed="false">
      <c r="A3938" s="0" t="s">
        <v>20283</v>
      </c>
      <c r="B3938" s="0" t="s">
        <v>7898</v>
      </c>
      <c r="C3938" s="0" t="s">
        <v>20284</v>
      </c>
      <c r="E3938" s="1" t="s">
        <v>20284</v>
      </c>
      <c r="G3938" s="5" t="s">
        <v>20284</v>
      </c>
      <c r="H3938" s="5"/>
      <c r="I3938" s="5"/>
      <c r="J3938" s="5"/>
      <c r="K3938" s="5"/>
      <c r="L3938" s="5"/>
      <c r="M3938" s="5"/>
      <c r="N3938" s="5"/>
      <c r="O3938" s="0" t="s">
        <v>20284</v>
      </c>
      <c r="P3938" s="0" t="s">
        <v>20285</v>
      </c>
      <c r="Q3938" s="0" t="s">
        <v>51</v>
      </c>
      <c r="R3938" s="0" t="s">
        <v>52</v>
      </c>
      <c r="S3938" s="0" t="n">
        <v>2.004</v>
      </c>
      <c r="T3938" s="0" t="n">
        <v>2016</v>
      </c>
      <c r="U3938" s="0" t="n">
        <v>2016</v>
      </c>
      <c r="V3938" s="0" t="n">
        <v>2052</v>
      </c>
      <c r="X3938" s="0" t="n">
        <v>129</v>
      </c>
      <c r="Y3938" s="0" t="s">
        <v>53</v>
      </c>
      <c r="Z3938" s="0" t="n">
        <v>2016</v>
      </c>
      <c r="AA3938" s="0" t="s">
        <v>54</v>
      </c>
      <c r="AB3938" s="0" t="s">
        <v>54</v>
      </c>
      <c r="AC3938" s="0" t="n">
        <v>6.155</v>
      </c>
      <c r="AD3938" s="0" t="s">
        <v>15535</v>
      </c>
      <c r="AG3938" s="6" t="n">
        <v>42735</v>
      </c>
      <c r="AH3938" s="0" t="n">
        <v>237</v>
      </c>
      <c r="AI3938" s="0" t="n">
        <v>250</v>
      </c>
      <c r="AJ3938" s="6" t="n">
        <v>42735</v>
      </c>
      <c r="AK3938" s="0" t="n">
        <v>6.155</v>
      </c>
      <c r="AL3938" s="6" t="n">
        <v>42735</v>
      </c>
      <c r="AM3938" s="0" t="n">
        <v>2.277</v>
      </c>
      <c r="AN3938" s="0" t="n">
        <v>2.401</v>
      </c>
      <c r="AO3938" s="0" t="n">
        <v>4.184</v>
      </c>
      <c r="AP3938" s="0" t="n">
        <v>4.675</v>
      </c>
      <c r="AQ3938" s="0" t="s">
        <v>831</v>
      </c>
      <c r="AR3938" s="0" t="s">
        <v>58</v>
      </c>
      <c r="AS3938" s="0" t="s">
        <v>53</v>
      </c>
      <c r="AT3938" s="0" t="n">
        <v>52</v>
      </c>
      <c r="AU3938" s="0" t="n">
        <v>53</v>
      </c>
      <c r="AV3938" s="0" t="s">
        <v>15535</v>
      </c>
      <c r="AW3938" s="0" t="s">
        <v>15535</v>
      </c>
      <c r="AX3938" s="0" t="s">
        <v>836</v>
      </c>
      <c r="AY3938" s="0" t="s">
        <v>20286</v>
      </c>
    </row>
    <row r="3939" customFormat="false" ht="15" hidden="false" customHeight="false" outlineLevel="0" collapsed="false">
      <c r="A3939" s="0" t="s">
        <v>20287</v>
      </c>
      <c r="B3939" s="0" t="s">
        <v>7898</v>
      </c>
      <c r="C3939" s="0" t="s">
        <v>20288</v>
      </c>
      <c r="E3939" s="1" t="s">
        <v>20288</v>
      </c>
      <c r="G3939" s="5" t="s">
        <v>20288</v>
      </c>
      <c r="H3939" s="5" t="s">
        <v>20289</v>
      </c>
      <c r="I3939" s="5" t="s">
        <v>20290</v>
      </c>
      <c r="J3939" s="5"/>
      <c r="K3939" s="5"/>
      <c r="L3939" s="5"/>
      <c r="M3939" s="5"/>
      <c r="N3939" s="5"/>
      <c r="O3939" s="0" t="s">
        <v>20291</v>
      </c>
      <c r="P3939" s="0" t="s">
        <v>20292</v>
      </c>
      <c r="Q3939" s="0" t="s">
        <v>51</v>
      </c>
      <c r="R3939" s="0" t="s">
        <v>52</v>
      </c>
      <c r="S3939" s="0" t="n">
        <v>2.068</v>
      </c>
      <c r="T3939" s="0" t="n">
        <v>2651</v>
      </c>
      <c r="U3939" s="0" t="n">
        <v>2651</v>
      </c>
      <c r="V3939" s="0" t="n">
        <v>2120</v>
      </c>
      <c r="X3939" s="0" t="n">
        <v>403</v>
      </c>
      <c r="Y3939" s="0" t="s">
        <v>67</v>
      </c>
      <c r="Z3939" s="0" t="s">
        <v>120</v>
      </c>
      <c r="AA3939" s="0" t="s">
        <v>120</v>
      </c>
      <c r="AB3939" s="0" t="s">
        <v>20293</v>
      </c>
      <c r="AC3939" s="0" t="s">
        <v>120</v>
      </c>
      <c r="AD3939" s="0" t="s">
        <v>20294</v>
      </c>
      <c r="AG3939" s="6" t="n">
        <v>42735</v>
      </c>
      <c r="AH3939" s="0" t="n">
        <v>27</v>
      </c>
      <c r="AI3939" s="0" t="n">
        <v>28</v>
      </c>
      <c r="AJ3939" s="6" t="n">
        <v>42735</v>
      </c>
      <c r="AK3939" s="0" t="n">
        <v>8.25</v>
      </c>
      <c r="AL3939" s="6" t="n">
        <v>42735</v>
      </c>
      <c r="AM3939" s="0" t="n">
        <v>3.653</v>
      </c>
      <c r="AN3939" s="0" t="n">
        <v>3.851</v>
      </c>
      <c r="AO3939" s="0" t="n">
        <v>4.854</v>
      </c>
      <c r="AP3939" s="0" t="n">
        <v>5.423</v>
      </c>
      <c r="AQ3939" s="0" t="s">
        <v>831</v>
      </c>
      <c r="AR3939" s="0" t="s">
        <v>58</v>
      </c>
      <c r="AS3939" s="0" t="s">
        <v>67</v>
      </c>
      <c r="AT3939" s="0" t="n">
        <v>112</v>
      </c>
      <c r="AU3939" s="0" t="n">
        <v>96</v>
      </c>
      <c r="AV3939" s="0" t="s">
        <v>20295</v>
      </c>
      <c r="AX3939" s="0" t="s">
        <v>836</v>
      </c>
    </row>
    <row r="3940" customFormat="false" ht="15" hidden="false" customHeight="false" outlineLevel="0" collapsed="false">
      <c r="A3940" s="0" t="s">
        <v>20296</v>
      </c>
      <c r="B3940" s="0" t="s">
        <v>7898</v>
      </c>
      <c r="C3940" s="0" t="s">
        <v>20297</v>
      </c>
      <c r="E3940" s="1" t="s">
        <v>20297</v>
      </c>
      <c r="G3940" s="5" t="s">
        <v>20297</v>
      </c>
      <c r="H3940" s="5"/>
      <c r="I3940" s="5"/>
      <c r="J3940" s="5"/>
      <c r="K3940" s="5"/>
      <c r="L3940" s="5"/>
      <c r="M3940" s="5"/>
      <c r="N3940" s="5"/>
      <c r="O3940" s="0" t="s">
        <v>20297</v>
      </c>
      <c r="P3940" s="0" t="s">
        <v>20298</v>
      </c>
      <c r="Q3940" s="0" t="s">
        <v>51</v>
      </c>
      <c r="R3940" s="0" t="s">
        <v>52</v>
      </c>
      <c r="S3940" s="0" t="n">
        <v>881</v>
      </c>
      <c r="T3940" s="0" t="n">
        <v>7490</v>
      </c>
      <c r="U3940" s="0" t="n">
        <v>7490</v>
      </c>
      <c r="V3940" s="0" t="n">
        <v>5829</v>
      </c>
      <c r="W3940" s="0" t="s">
        <v>20299</v>
      </c>
      <c r="X3940" s="0" t="n">
        <v>99</v>
      </c>
      <c r="Y3940" s="0" t="s">
        <v>53</v>
      </c>
      <c r="Z3940" s="0" t="n">
        <v>7490</v>
      </c>
      <c r="AA3940" s="0" t="s">
        <v>54</v>
      </c>
      <c r="AB3940" s="0" t="s">
        <v>54</v>
      </c>
      <c r="AC3940" s="0" t="n">
        <v>3.088</v>
      </c>
      <c r="AD3940" s="0" t="s">
        <v>15876</v>
      </c>
      <c r="AG3940" s="6" t="n">
        <v>42643</v>
      </c>
      <c r="AH3940" s="0" t="n">
        <v>98</v>
      </c>
      <c r="AI3940" s="0" t="n">
        <v>109</v>
      </c>
      <c r="AJ3940" s="6" t="n">
        <v>42643</v>
      </c>
      <c r="AK3940" s="0" t="n">
        <v>3.088</v>
      </c>
      <c r="AL3940" s="6" t="n">
        <v>42643</v>
      </c>
      <c r="AM3940" s="0" t="n">
        <v>1.094</v>
      </c>
      <c r="AN3940" s="0" t="n">
        <v>1.221</v>
      </c>
      <c r="AO3940" s="0" t="n">
        <v>3.788</v>
      </c>
      <c r="AP3940" s="0" t="n">
        <v>4.233</v>
      </c>
      <c r="AQ3940" s="0" t="s">
        <v>831</v>
      </c>
      <c r="AR3940" s="0" t="s">
        <v>58</v>
      </c>
      <c r="AS3940" s="0" t="s">
        <v>53</v>
      </c>
      <c r="AT3940" s="0" t="n">
        <v>69</v>
      </c>
      <c r="AU3940" s="0" t="n">
        <v>69</v>
      </c>
      <c r="AX3940" s="0" t="s">
        <v>836</v>
      </c>
      <c r="AY3940" s="0" t="s">
        <v>20300</v>
      </c>
    </row>
    <row r="3941" customFormat="false" ht="15" hidden="false" customHeight="false" outlineLevel="0" collapsed="false">
      <c r="A3941" s="0" t="s">
        <v>20301</v>
      </c>
      <c r="B3941" s="0" t="s">
        <v>7898</v>
      </c>
      <c r="C3941" s="0" t="s">
        <v>20302</v>
      </c>
      <c r="E3941" s="1" t="s">
        <v>20302</v>
      </c>
      <c r="G3941" s="5" t="s">
        <v>20302</v>
      </c>
      <c r="H3941" s="5"/>
      <c r="I3941" s="5"/>
      <c r="J3941" s="5"/>
      <c r="K3941" s="5"/>
      <c r="L3941" s="5"/>
      <c r="M3941" s="5"/>
      <c r="N3941" s="5"/>
      <c r="O3941" s="0" t="s">
        <v>20302</v>
      </c>
      <c r="P3941" s="0" t="s">
        <v>20303</v>
      </c>
      <c r="Q3941" s="0" t="s">
        <v>51</v>
      </c>
      <c r="R3941" s="0" t="s">
        <v>52</v>
      </c>
      <c r="S3941" s="0" t="n">
        <v>857</v>
      </c>
      <c r="T3941" s="0" t="n">
        <v>2651</v>
      </c>
      <c r="U3941" s="0" t="n">
        <v>2651</v>
      </c>
      <c r="V3941" s="0" t="n">
        <v>2611</v>
      </c>
      <c r="W3941" s="0" t="s">
        <v>20304</v>
      </c>
      <c r="X3941" s="0" t="n">
        <v>167</v>
      </c>
      <c r="Y3941" s="0" t="s">
        <v>53</v>
      </c>
      <c r="Z3941" s="0" t="n">
        <v>2651</v>
      </c>
      <c r="AA3941" s="0" t="s">
        <v>54</v>
      </c>
      <c r="AB3941" s="0" t="s">
        <v>54</v>
      </c>
      <c r="AC3941" s="0" t="n">
        <v>2.787</v>
      </c>
      <c r="AD3941" s="0" t="s">
        <v>17345</v>
      </c>
      <c r="AG3941" s="6" t="n">
        <v>42644</v>
      </c>
      <c r="AH3941" s="0" t="n">
        <v>78</v>
      </c>
      <c r="AI3941" s="0" t="n">
        <v>88</v>
      </c>
      <c r="AJ3941" s="6" t="n">
        <v>42644</v>
      </c>
      <c r="AK3941" s="0" t="n">
        <v>2.787</v>
      </c>
      <c r="AL3941" s="6" t="n">
        <v>42644</v>
      </c>
      <c r="AM3941" s="0" t="n">
        <v>1.04</v>
      </c>
      <c r="AN3941" s="0" t="n">
        <v>1.161</v>
      </c>
      <c r="AO3941" s="0" t="n">
        <v>5.228</v>
      </c>
      <c r="AP3941" s="0" t="n">
        <v>5.841</v>
      </c>
      <c r="AQ3941" s="0" t="s">
        <v>674</v>
      </c>
      <c r="AR3941" s="0" t="s">
        <v>58</v>
      </c>
      <c r="AS3941" s="0" t="s">
        <v>53</v>
      </c>
      <c r="AT3941" s="0" t="n">
        <v>81</v>
      </c>
      <c r="AU3941" s="0" t="n">
        <v>82</v>
      </c>
      <c r="AV3941" s="0" t="s">
        <v>17345</v>
      </c>
      <c r="AW3941" s="0" t="s">
        <v>17345</v>
      </c>
      <c r="AX3941" s="0" t="s">
        <v>836</v>
      </c>
    </row>
    <row r="3942" customFormat="false" ht="15" hidden="false" customHeight="false" outlineLevel="0" collapsed="false">
      <c r="A3942" s="0" t="s">
        <v>20305</v>
      </c>
      <c r="B3942" s="0" t="s">
        <v>7898</v>
      </c>
      <c r="C3942" s="0" t="s">
        <v>20306</v>
      </c>
      <c r="E3942" s="1" t="s">
        <v>20306</v>
      </c>
      <c r="G3942" s="5" t="s">
        <v>20306</v>
      </c>
      <c r="H3942" s="5"/>
      <c r="I3942" s="5"/>
      <c r="J3942" s="5"/>
      <c r="K3942" s="5"/>
      <c r="L3942" s="5"/>
      <c r="M3942" s="5"/>
      <c r="N3942" s="5"/>
      <c r="O3942" s="0" t="s">
        <v>20306</v>
      </c>
      <c r="P3942" s="0" t="s">
        <v>20307</v>
      </c>
      <c r="Q3942" s="0" t="s">
        <v>51</v>
      </c>
      <c r="R3942" s="0" t="s">
        <v>52</v>
      </c>
      <c r="S3942" s="0" t="n">
        <v>10.825</v>
      </c>
      <c r="T3942" s="0" t="n">
        <v>2899</v>
      </c>
      <c r="U3942" s="0" t="n">
        <v>2899</v>
      </c>
      <c r="W3942" s="0" t="s">
        <v>20308</v>
      </c>
      <c r="X3942" s="0" t="n">
        <v>222</v>
      </c>
      <c r="Y3942" s="0" t="s">
        <v>53</v>
      </c>
      <c r="Z3942" s="0" t="n">
        <v>2899</v>
      </c>
      <c r="AA3942" s="0" t="s">
        <v>54</v>
      </c>
      <c r="AB3942" s="0" t="s">
        <v>54</v>
      </c>
      <c r="AC3942" s="0" t="n">
        <v>15.6</v>
      </c>
      <c r="AD3942" s="0" t="s">
        <v>17345</v>
      </c>
      <c r="AG3942" s="6" t="n">
        <v>42673</v>
      </c>
      <c r="AH3942" s="0" t="n">
        <v>1.572</v>
      </c>
      <c r="AI3942" s="0" t="n">
        <v>1.721</v>
      </c>
      <c r="AJ3942" s="6" t="n">
        <v>42673</v>
      </c>
      <c r="AK3942" s="0" t="n">
        <v>15.6</v>
      </c>
      <c r="AL3942" s="6" t="n">
        <v>42673</v>
      </c>
      <c r="AM3942" s="0" t="n">
        <v>13.311</v>
      </c>
      <c r="AN3942" s="0" t="n">
        <v>14.57</v>
      </c>
      <c r="AO3942" s="0" t="n">
        <v>41.597</v>
      </c>
      <c r="AP3942" s="0" t="n">
        <v>46.478</v>
      </c>
      <c r="AQ3942" s="0" t="s">
        <v>674</v>
      </c>
      <c r="AR3942" s="0" t="s">
        <v>58</v>
      </c>
      <c r="AS3942" s="0" t="s">
        <v>53</v>
      </c>
      <c r="AT3942" s="0" t="n">
        <v>121</v>
      </c>
      <c r="AU3942" s="0" t="n">
        <v>120</v>
      </c>
      <c r="AV3942" s="0" t="s">
        <v>20309</v>
      </c>
      <c r="AX3942" s="0" t="s">
        <v>836</v>
      </c>
      <c r="AY3942" s="0" t="s">
        <v>20310</v>
      </c>
    </row>
    <row r="3943" customFormat="false" ht="15" hidden="false" customHeight="false" outlineLevel="0" collapsed="false">
      <c r="A3943" s="0" t="s">
        <v>20311</v>
      </c>
      <c r="B3943" s="0" t="s">
        <v>7898</v>
      </c>
      <c r="C3943" s="0" t="s">
        <v>20312</v>
      </c>
      <c r="E3943" s="1" t="s">
        <v>20312</v>
      </c>
      <c r="G3943" s="5" t="s">
        <v>20312</v>
      </c>
      <c r="H3943" s="5"/>
      <c r="I3943" s="5"/>
      <c r="J3943" s="5"/>
      <c r="K3943" s="5"/>
      <c r="L3943" s="5"/>
      <c r="M3943" s="5"/>
      <c r="N3943" s="5"/>
      <c r="O3943" s="0" t="s">
        <v>20312</v>
      </c>
      <c r="P3943" s="0" t="s">
        <v>20313</v>
      </c>
      <c r="Q3943" s="0" t="s">
        <v>51</v>
      </c>
      <c r="R3943" s="0" t="s">
        <v>52</v>
      </c>
      <c r="S3943" s="0" t="n">
        <v>176</v>
      </c>
      <c r="T3943" s="0" t="n">
        <v>610</v>
      </c>
      <c r="U3943" s="0" t="n">
        <v>610</v>
      </c>
      <c r="W3943" s="0" t="s">
        <v>20314</v>
      </c>
      <c r="X3943" s="0" t="n">
        <v>6</v>
      </c>
      <c r="Y3943" s="0" t="s">
        <v>53</v>
      </c>
      <c r="Z3943" s="0" t="n">
        <v>610</v>
      </c>
      <c r="AA3943" s="0" t="s">
        <v>54</v>
      </c>
      <c r="AB3943" s="0" t="s">
        <v>54</v>
      </c>
      <c r="AC3943" s="0" t="n">
        <v>117</v>
      </c>
      <c r="AD3943" s="0" t="s">
        <v>17163</v>
      </c>
      <c r="AG3943" s="6" t="n">
        <v>42735</v>
      </c>
      <c r="AH3943" s="0" t="n">
        <v>-128</v>
      </c>
      <c r="AI3943" s="0" t="n">
        <v>-135</v>
      </c>
      <c r="AJ3943" s="6" t="n">
        <v>42735</v>
      </c>
      <c r="AK3943" s="0" t="n">
        <v>117</v>
      </c>
      <c r="AL3943" s="6" t="n">
        <v>42735</v>
      </c>
      <c r="AM3943" s="0" t="n">
        <v>844</v>
      </c>
      <c r="AN3943" s="0" t="n">
        <v>890</v>
      </c>
      <c r="AO3943" s="0" t="n">
        <v>94</v>
      </c>
      <c r="AP3943" s="0" t="n">
        <v>105</v>
      </c>
      <c r="AQ3943" s="0" t="s">
        <v>831</v>
      </c>
      <c r="AR3943" s="0" t="s">
        <v>58</v>
      </c>
      <c r="AS3943" s="0" t="s">
        <v>53</v>
      </c>
      <c r="AT3943" s="0" t="n">
        <v>7</v>
      </c>
      <c r="AU3943" s="0" t="n">
        <v>6</v>
      </c>
      <c r="AX3943" s="0" t="s">
        <v>836</v>
      </c>
    </row>
    <row r="3944" customFormat="false" ht="15" hidden="false" customHeight="false" outlineLevel="0" collapsed="false">
      <c r="A3944" s="0" t="s">
        <v>20315</v>
      </c>
      <c r="B3944" s="0" t="s">
        <v>7898</v>
      </c>
      <c r="C3944" s="0" t="s">
        <v>20316</v>
      </c>
      <c r="E3944" s="1" t="s">
        <v>20316</v>
      </c>
      <c r="G3944" s="5" t="s">
        <v>20316</v>
      </c>
      <c r="H3944" s="5"/>
      <c r="I3944" s="5"/>
      <c r="J3944" s="5"/>
      <c r="K3944" s="5"/>
      <c r="L3944" s="5"/>
      <c r="M3944" s="5"/>
      <c r="N3944" s="5"/>
      <c r="O3944" s="0" t="s">
        <v>20316</v>
      </c>
      <c r="P3944" s="0" t="s">
        <v>20317</v>
      </c>
      <c r="Q3944" s="0" t="s">
        <v>51</v>
      </c>
      <c r="R3944" s="0" t="s">
        <v>52</v>
      </c>
      <c r="S3944" s="0" t="n">
        <v>59.387</v>
      </c>
      <c r="T3944" s="0" t="n">
        <v>2611</v>
      </c>
      <c r="U3944" s="0" t="n">
        <v>2611</v>
      </c>
      <c r="V3944" s="0" t="n">
        <v>2630</v>
      </c>
      <c r="X3944" s="0" t="n">
        <v>999</v>
      </c>
      <c r="Y3944" s="0" t="s">
        <v>53</v>
      </c>
      <c r="Z3944" s="0" t="n">
        <v>2611</v>
      </c>
      <c r="AA3944" s="0" t="s">
        <v>54</v>
      </c>
      <c r="AB3944" s="0" t="s">
        <v>54</v>
      </c>
      <c r="AC3944" s="0" t="n">
        <v>106</v>
      </c>
      <c r="AD3944" s="0" t="s">
        <v>17345</v>
      </c>
      <c r="AG3944" s="6" t="n">
        <v>42735</v>
      </c>
      <c r="AH3944" s="0" t="n">
        <v>9.787</v>
      </c>
      <c r="AI3944" s="0" t="n">
        <v>10.316</v>
      </c>
      <c r="AJ3944" s="6" t="n">
        <v>42735</v>
      </c>
      <c r="AK3944" s="0" t="n">
        <v>106</v>
      </c>
      <c r="AL3944" s="6" t="n">
        <v>42735</v>
      </c>
      <c r="AM3944" s="0" t="n">
        <v>107.511</v>
      </c>
      <c r="AN3944" s="0" t="n">
        <v>113.327</v>
      </c>
      <c r="AO3944" s="0" t="n">
        <v>143.586</v>
      </c>
      <c r="AP3944" s="0" t="n">
        <v>160.436</v>
      </c>
      <c r="AQ3944" s="0" t="s">
        <v>674</v>
      </c>
      <c r="AR3944" s="0" t="s">
        <v>58</v>
      </c>
      <c r="AS3944" s="0" t="s">
        <v>53</v>
      </c>
      <c r="AT3944" s="0" t="n">
        <v>159</v>
      </c>
      <c r="AU3944" s="0" t="n">
        <v>175</v>
      </c>
      <c r="AV3944" s="0" t="s">
        <v>841</v>
      </c>
      <c r="AX3944" s="0" t="s">
        <v>836</v>
      </c>
      <c r="AY3944" s="0" t="s">
        <v>20318</v>
      </c>
    </row>
    <row r="3945" customFormat="false" ht="15" hidden="false" customHeight="false" outlineLevel="0" collapsed="false">
      <c r="A3945" s="0" t="s">
        <v>20319</v>
      </c>
      <c r="B3945" s="0" t="s">
        <v>7898</v>
      </c>
      <c r="C3945" s="0" t="s">
        <v>20320</v>
      </c>
      <c r="E3945" s="1" t="s">
        <v>20320</v>
      </c>
      <c r="G3945" s="5" t="s">
        <v>20320</v>
      </c>
      <c r="H3945" s="5"/>
      <c r="I3945" s="5"/>
      <c r="J3945" s="5"/>
      <c r="K3945" s="5"/>
      <c r="L3945" s="5"/>
      <c r="M3945" s="5"/>
      <c r="N3945" s="5"/>
      <c r="O3945" s="0" t="s">
        <v>20320</v>
      </c>
      <c r="P3945" s="0" t="s">
        <v>20321</v>
      </c>
      <c r="Q3945" s="0" t="s">
        <v>51</v>
      </c>
      <c r="R3945" s="0" t="s">
        <v>52</v>
      </c>
      <c r="S3945" s="0" t="n">
        <v>4.272</v>
      </c>
      <c r="T3945" s="0" t="n">
        <v>2611</v>
      </c>
      <c r="U3945" s="0" t="n">
        <v>2611</v>
      </c>
      <c r="V3945" s="0" t="n">
        <v>2630</v>
      </c>
      <c r="X3945" s="0" t="n">
        <v>126</v>
      </c>
      <c r="Y3945" s="0" t="s">
        <v>53</v>
      </c>
      <c r="Z3945" s="0" t="n">
        <v>2611</v>
      </c>
      <c r="AA3945" s="0" t="s">
        <v>54</v>
      </c>
      <c r="AB3945" s="0" t="s">
        <v>54</v>
      </c>
      <c r="AC3945" s="0" t="n">
        <v>8.2</v>
      </c>
      <c r="AD3945" s="0" t="s">
        <v>16126</v>
      </c>
      <c r="AG3945" s="6" t="n">
        <v>42735</v>
      </c>
      <c r="AH3945" s="0" t="n">
        <v>-471</v>
      </c>
      <c r="AI3945" s="0" t="n">
        <v>-497</v>
      </c>
      <c r="AJ3945" s="6" t="n">
        <v>42735</v>
      </c>
      <c r="AK3945" s="0" t="n">
        <v>8.2</v>
      </c>
      <c r="AL3945" s="6" t="n">
        <v>42735</v>
      </c>
      <c r="AM3945" s="0" t="n">
        <v>3.151</v>
      </c>
      <c r="AN3945" s="0" t="n">
        <v>3.321</v>
      </c>
      <c r="AO3945" s="0" t="n">
        <v>11.908</v>
      </c>
      <c r="AP3945" s="0" t="n">
        <v>13.306</v>
      </c>
      <c r="AQ3945" s="0" t="s">
        <v>674</v>
      </c>
      <c r="AR3945" s="0" t="s">
        <v>58</v>
      </c>
      <c r="AS3945" s="0" t="s">
        <v>53</v>
      </c>
      <c r="AT3945" s="0" t="n">
        <v>68</v>
      </c>
      <c r="AU3945" s="0" t="n">
        <v>70</v>
      </c>
      <c r="AV3945" s="0" t="s">
        <v>20322</v>
      </c>
      <c r="AX3945" s="0" t="s">
        <v>836</v>
      </c>
      <c r="AY3945" s="0" t="s">
        <v>20323</v>
      </c>
    </row>
    <row r="3946" customFormat="false" ht="15" hidden="false" customHeight="false" outlineLevel="0" collapsed="false">
      <c r="A3946" s="0" t="s">
        <v>20324</v>
      </c>
      <c r="B3946" s="0" t="s">
        <v>7898</v>
      </c>
      <c r="C3946" s="0" t="s">
        <v>20325</v>
      </c>
      <c r="E3946" s="1" t="s">
        <v>20325</v>
      </c>
      <c r="G3946" s="5" t="s">
        <v>20325</v>
      </c>
      <c r="H3946" s="5" t="s">
        <v>20326</v>
      </c>
      <c r="I3946" s="5"/>
      <c r="J3946" s="5"/>
      <c r="K3946" s="5"/>
      <c r="L3946" s="5"/>
      <c r="M3946" s="5"/>
      <c r="N3946" s="5"/>
      <c r="O3946" s="0" t="s">
        <v>11164</v>
      </c>
      <c r="P3946" s="0" t="s">
        <v>11165</v>
      </c>
      <c r="Q3946" s="0" t="s">
        <v>51</v>
      </c>
      <c r="R3946" s="0" t="s">
        <v>52</v>
      </c>
      <c r="S3946" s="0" t="n">
        <v>30</v>
      </c>
      <c r="T3946" s="0" t="n">
        <v>3512</v>
      </c>
      <c r="U3946" s="0" t="n">
        <v>3512</v>
      </c>
      <c r="V3946" s="0" t="n">
        <v>3511</v>
      </c>
      <c r="X3946" s="0" t="n">
        <v>978</v>
      </c>
      <c r="Y3946" s="0" t="s">
        <v>67</v>
      </c>
      <c r="Z3946" s="0" t="n">
        <v>6500</v>
      </c>
      <c r="AA3946" s="0" t="s">
        <v>20327</v>
      </c>
      <c r="AB3946" s="0" t="s">
        <v>56</v>
      </c>
      <c r="AD3946" s="0" t="s">
        <v>20328</v>
      </c>
      <c r="AE3946" s="0" t="s">
        <v>20329</v>
      </c>
      <c r="AF3946" s="0" t="s">
        <v>56</v>
      </c>
      <c r="AG3946" s="0" t="s">
        <v>56</v>
      </c>
      <c r="AI3946" s="0" t="n">
        <v>17.5</v>
      </c>
      <c r="AJ3946" s="0" t="n">
        <v>2016</v>
      </c>
      <c r="AK3946" s="0" t="s">
        <v>56</v>
      </c>
      <c r="AL3946" s="0" t="s">
        <v>56</v>
      </c>
      <c r="AM3946" s="0" t="s">
        <v>56</v>
      </c>
      <c r="AN3946" s="0" t="s">
        <v>56</v>
      </c>
      <c r="AO3946" s="0" t="s">
        <v>189</v>
      </c>
      <c r="AP3946" s="0" t="s">
        <v>189</v>
      </c>
      <c r="AQ3946" s="0" t="s">
        <v>67</v>
      </c>
      <c r="AR3946" s="0" t="n">
        <v>5041</v>
      </c>
      <c r="AS3946" s="0" t="n">
        <v>293</v>
      </c>
      <c r="AT3946" s="0" t="s">
        <v>836</v>
      </c>
      <c r="AV3946" s="0" t="s">
        <v>836</v>
      </c>
      <c r="AW3946" s="0" t="s">
        <v>20330</v>
      </c>
    </row>
    <row r="3947" customFormat="false" ht="15" hidden="false" customHeight="false" outlineLevel="0" collapsed="false">
      <c r="A3947" s="0" t="s">
        <v>20331</v>
      </c>
      <c r="B3947" s="0" t="s">
        <v>7898</v>
      </c>
      <c r="C3947" s="0" t="s">
        <v>20332</v>
      </c>
      <c r="E3947" s="1" t="s">
        <v>20332</v>
      </c>
      <c r="G3947" s="5" t="s">
        <v>20332</v>
      </c>
      <c r="H3947" s="5"/>
      <c r="I3947" s="5"/>
      <c r="J3947" s="5"/>
      <c r="K3947" s="5"/>
      <c r="L3947" s="5"/>
      <c r="M3947" s="5"/>
      <c r="N3947" s="5"/>
      <c r="O3947" s="0" t="s">
        <v>20332</v>
      </c>
      <c r="P3947" s="0" t="s">
        <v>20333</v>
      </c>
      <c r="Q3947" s="0" t="s">
        <v>51</v>
      </c>
      <c r="R3947" s="0" t="s">
        <v>52</v>
      </c>
      <c r="S3947" s="0" t="n">
        <v>221</v>
      </c>
      <c r="T3947" s="0" t="n">
        <v>2651</v>
      </c>
      <c r="U3947" s="0" t="n">
        <v>2651</v>
      </c>
      <c r="V3947" s="0" t="n">
        <v>2651</v>
      </c>
      <c r="X3947" s="0" t="n">
        <v>14</v>
      </c>
      <c r="Y3947" s="0" t="s">
        <v>53</v>
      </c>
      <c r="Z3947" s="0" t="n">
        <v>2651</v>
      </c>
      <c r="AA3947" s="0" t="s">
        <v>54</v>
      </c>
      <c r="AB3947" s="0" t="s">
        <v>54</v>
      </c>
      <c r="AC3947" s="0" t="n">
        <v>532</v>
      </c>
      <c r="AD3947" s="0" t="s">
        <v>15656</v>
      </c>
      <c r="AG3947" s="6" t="n">
        <v>42735</v>
      </c>
      <c r="AH3947" s="0" t="n">
        <v>42</v>
      </c>
      <c r="AI3947" s="0" t="n">
        <v>44</v>
      </c>
      <c r="AJ3947" s="6" t="n">
        <v>42735</v>
      </c>
      <c r="AK3947" s="0" t="n">
        <v>532</v>
      </c>
      <c r="AL3947" s="6" t="n">
        <v>42735</v>
      </c>
      <c r="AM3947" s="0" t="n">
        <v>273</v>
      </c>
      <c r="AN3947" s="0" t="n">
        <v>288</v>
      </c>
      <c r="AO3947" s="0" t="n">
        <v>590</v>
      </c>
      <c r="AP3947" s="0" t="n">
        <v>659</v>
      </c>
      <c r="AQ3947" s="0" t="s">
        <v>674</v>
      </c>
      <c r="AR3947" s="0" t="s">
        <v>58</v>
      </c>
      <c r="AS3947" s="0" t="s">
        <v>53</v>
      </c>
      <c r="AT3947" s="0" t="n">
        <v>12</v>
      </c>
      <c r="AU3947" s="0" t="n">
        <v>11</v>
      </c>
      <c r="AV3947" s="0" t="s">
        <v>20334</v>
      </c>
      <c r="AX3947" s="0" t="s">
        <v>836</v>
      </c>
      <c r="AY3947" s="0" t="s">
        <v>20335</v>
      </c>
    </row>
    <row r="3948" customFormat="false" ht="15" hidden="false" customHeight="false" outlineLevel="0" collapsed="false">
      <c r="A3948" s="0" t="s">
        <v>20336</v>
      </c>
      <c r="B3948" s="0" t="s">
        <v>7898</v>
      </c>
      <c r="C3948" s="0" t="s">
        <v>20337</v>
      </c>
      <c r="E3948" s="1" t="s">
        <v>20337</v>
      </c>
      <c r="G3948" s="5" t="s">
        <v>20337</v>
      </c>
      <c r="H3948" s="5"/>
      <c r="I3948" s="5"/>
      <c r="J3948" s="5"/>
      <c r="K3948" s="5"/>
      <c r="L3948" s="5"/>
      <c r="M3948" s="5"/>
      <c r="N3948" s="5"/>
      <c r="O3948" s="0" t="s">
        <v>20337</v>
      </c>
      <c r="P3948" s="0" t="s">
        <v>20338</v>
      </c>
      <c r="Q3948" s="0" t="s">
        <v>51</v>
      </c>
      <c r="R3948" s="0" t="s">
        <v>52</v>
      </c>
      <c r="S3948" s="0" t="n">
        <v>3.218</v>
      </c>
      <c r="T3948" s="0" t="n">
        <v>2660</v>
      </c>
      <c r="U3948" s="0" t="n">
        <v>2660</v>
      </c>
      <c r="V3948" s="0" t="n">
        <v>2651</v>
      </c>
      <c r="W3948" s="0" t="s">
        <v>20339</v>
      </c>
      <c r="X3948" s="0" t="n">
        <v>156</v>
      </c>
      <c r="Y3948" s="0" t="s">
        <v>53</v>
      </c>
      <c r="Z3948" s="0" t="n">
        <v>2660</v>
      </c>
      <c r="AA3948" s="0" t="s">
        <v>54</v>
      </c>
      <c r="AB3948" s="0" t="s">
        <v>54</v>
      </c>
      <c r="AC3948" s="0" t="n">
        <v>7.8</v>
      </c>
      <c r="AD3948" s="0" t="s">
        <v>16122</v>
      </c>
      <c r="AG3948" s="6" t="n">
        <v>42643</v>
      </c>
      <c r="AH3948" s="0" t="n">
        <v>360</v>
      </c>
      <c r="AI3948" s="0" t="n">
        <v>402</v>
      </c>
      <c r="AJ3948" s="6" t="n">
        <v>42643</v>
      </c>
      <c r="AK3948" s="0" t="n">
        <v>7.8</v>
      </c>
      <c r="AL3948" s="6" t="n">
        <v>42643</v>
      </c>
      <c r="AM3948" s="0" t="n">
        <v>3.419</v>
      </c>
      <c r="AN3948" s="0" t="n">
        <v>3.816</v>
      </c>
      <c r="AO3948" s="0" t="n">
        <v>8.571</v>
      </c>
      <c r="AP3948" s="0" t="n">
        <v>9.576</v>
      </c>
      <c r="AQ3948" s="0" t="s">
        <v>831</v>
      </c>
      <c r="AR3948" s="0" t="s">
        <v>58</v>
      </c>
      <c r="AS3948" s="0" t="s">
        <v>53</v>
      </c>
      <c r="AT3948" s="0" t="n">
        <v>72</v>
      </c>
      <c r="AU3948" s="0" t="n">
        <v>87</v>
      </c>
      <c r="AV3948" s="0" t="s">
        <v>19326</v>
      </c>
      <c r="AX3948" s="0" t="s">
        <v>836</v>
      </c>
      <c r="AY3948" s="0" t="s">
        <v>20340</v>
      </c>
    </row>
    <row r="3949" customFormat="false" ht="15" hidden="false" customHeight="false" outlineLevel="0" collapsed="false">
      <c r="A3949" s="0" t="s">
        <v>20341</v>
      </c>
      <c r="B3949" s="0" t="s">
        <v>7898</v>
      </c>
      <c r="C3949" s="0" t="s">
        <v>20342</v>
      </c>
      <c r="E3949" s="1" t="s">
        <v>20342</v>
      </c>
      <c r="G3949" s="5" t="s">
        <v>20342</v>
      </c>
      <c r="H3949" s="5"/>
      <c r="I3949" s="5"/>
      <c r="J3949" s="5"/>
      <c r="K3949" s="5"/>
      <c r="L3949" s="5"/>
      <c r="M3949" s="5"/>
      <c r="N3949" s="5"/>
      <c r="O3949" s="0" t="s">
        <v>20342</v>
      </c>
      <c r="P3949" s="0" t="s">
        <v>20343</v>
      </c>
      <c r="Q3949" s="0" t="s">
        <v>51</v>
      </c>
      <c r="R3949" s="0" t="s">
        <v>52</v>
      </c>
      <c r="S3949" s="0" t="n">
        <v>100</v>
      </c>
      <c r="T3949" s="0" t="n">
        <v>2620</v>
      </c>
      <c r="U3949" s="0" t="n">
        <v>2620</v>
      </c>
      <c r="V3949" s="0" t="n">
        <v>2620</v>
      </c>
      <c r="X3949" s="0" t="n">
        <v>660</v>
      </c>
      <c r="Y3949" s="0" t="s">
        <v>53</v>
      </c>
      <c r="Z3949" s="0" t="n">
        <v>2620</v>
      </c>
      <c r="AA3949" s="0" t="s">
        <v>54</v>
      </c>
      <c r="AB3949" s="0" t="s">
        <v>54</v>
      </c>
      <c r="AC3949" s="0" t="n">
        <v>125</v>
      </c>
      <c r="AD3949" s="0" t="s">
        <v>16153</v>
      </c>
      <c r="AE3949" s="0" t="s">
        <v>20344</v>
      </c>
      <c r="AF3949" s="0" t="s">
        <v>56</v>
      </c>
      <c r="AG3949" s="0" t="s">
        <v>56</v>
      </c>
      <c r="AI3949" s="0" t="n">
        <v>125</v>
      </c>
      <c r="AJ3949" s="0" t="n">
        <v>2017</v>
      </c>
      <c r="AK3949" s="0" t="s">
        <v>56</v>
      </c>
      <c r="AL3949" s="0" t="s">
        <v>56</v>
      </c>
      <c r="AM3949" s="0" t="n">
        <v>680.434</v>
      </c>
      <c r="AN3949" s="0" t="n">
        <v>760.282</v>
      </c>
      <c r="AO3949" s="0" t="s">
        <v>674</v>
      </c>
      <c r="AP3949" s="0" t="s">
        <v>58</v>
      </c>
      <c r="AQ3949" s="0" t="s">
        <v>53</v>
      </c>
      <c r="AR3949" s="0" t="n">
        <v>148</v>
      </c>
      <c r="AS3949" s="0" t="n">
        <v>151</v>
      </c>
      <c r="AV3949" s="0" t="s">
        <v>836</v>
      </c>
    </row>
    <row r="3950" customFormat="false" ht="15" hidden="false" customHeight="false" outlineLevel="0" collapsed="false">
      <c r="A3950" s="0" t="s">
        <v>20345</v>
      </c>
      <c r="B3950" s="0" t="s">
        <v>7898</v>
      </c>
      <c r="C3950" s="0" t="s">
        <v>20346</v>
      </c>
      <c r="E3950" s="1" t="s">
        <v>20346</v>
      </c>
      <c r="G3950" s="5" t="s">
        <v>20346</v>
      </c>
      <c r="H3950" s="5" t="s">
        <v>20347</v>
      </c>
      <c r="I3950" s="5"/>
      <c r="J3950" s="5"/>
      <c r="K3950" s="5"/>
      <c r="L3950" s="5"/>
      <c r="M3950" s="5"/>
      <c r="N3950" s="5"/>
      <c r="O3950" s="0" t="s">
        <v>20346</v>
      </c>
      <c r="P3950" s="0" t="s">
        <v>20348</v>
      </c>
      <c r="Q3950" s="0" t="s">
        <v>51</v>
      </c>
      <c r="R3950" s="0" t="s">
        <v>52</v>
      </c>
      <c r="S3950" s="0" t="n">
        <v>175</v>
      </c>
      <c r="T3950" s="0" t="n">
        <v>2120</v>
      </c>
      <c r="U3950" s="0" t="n">
        <v>2120</v>
      </c>
      <c r="V3950" s="0" t="n">
        <v>2120</v>
      </c>
      <c r="X3950" s="0" t="n">
        <v>6</v>
      </c>
      <c r="Y3950" s="0" t="s">
        <v>53</v>
      </c>
      <c r="Z3950" s="0" t="n">
        <v>2120</v>
      </c>
      <c r="AA3950" s="0" t="s">
        <v>54</v>
      </c>
      <c r="AB3950" s="0" t="s">
        <v>54</v>
      </c>
      <c r="AC3950" s="0" t="n">
        <v>750</v>
      </c>
      <c r="AD3950" s="0" t="s">
        <v>15957</v>
      </c>
      <c r="AE3950" s="0" t="s">
        <v>20349</v>
      </c>
      <c r="AF3950" s="0" t="s">
        <v>56</v>
      </c>
      <c r="AG3950" s="0" t="s">
        <v>56</v>
      </c>
      <c r="AI3950" s="0" t="n">
        <v>750</v>
      </c>
      <c r="AJ3950" s="0" t="n">
        <v>2017</v>
      </c>
      <c r="AK3950" s="0" t="s">
        <v>56</v>
      </c>
      <c r="AL3950" s="0" t="s">
        <v>56</v>
      </c>
      <c r="AM3950" s="0" t="n">
        <v>812</v>
      </c>
      <c r="AN3950" s="0" t="n">
        <v>908</v>
      </c>
      <c r="AO3950" s="0" t="s">
        <v>674</v>
      </c>
      <c r="AP3950" s="0" t="s">
        <v>58</v>
      </c>
      <c r="AQ3950" s="0" t="s">
        <v>53</v>
      </c>
      <c r="AR3950" s="0" t="n">
        <v>4</v>
      </c>
      <c r="AS3950" s="0" t="n">
        <v>3</v>
      </c>
      <c r="AT3950" s="0" t="s">
        <v>20350</v>
      </c>
      <c r="AV3950" s="0" t="s">
        <v>836</v>
      </c>
    </row>
    <row r="3951" customFormat="false" ht="15" hidden="false" customHeight="false" outlineLevel="0" collapsed="false">
      <c r="A3951" s="0" t="s">
        <v>20351</v>
      </c>
      <c r="B3951" s="0" t="s">
        <v>7898</v>
      </c>
      <c r="C3951" s="0" t="s">
        <v>20352</v>
      </c>
      <c r="E3951" s="1" t="s">
        <v>20352</v>
      </c>
      <c r="G3951" s="5" t="s">
        <v>20352</v>
      </c>
      <c r="H3951" s="5"/>
      <c r="I3951" s="5"/>
      <c r="J3951" s="5"/>
      <c r="K3951" s="5"/>
      <c r="L3951" s="5"/>
      <c r="M3951" s="5"/>
      <c r="N3951" s="5"/>
      <c r="O3951" s="0" t="s">
        <v>20352</v>
      </c>
      <c r="P3951" s="0" t="s">
        <v>20353</v>
      </c>
      <c r="Q3951" s="0" t="s">
        <v>51</v>
      </c>
      <c r="R3951" s="0" t="s">
        <v>52</v>
      </c>
      <c r="S3951" s="0" t="n">
        <v>906</v>
      </c>
      <c r="T3951" s="0" t="n">
        <v>2630</v>
      </c>
      <c r="U3951" s="0" t="n">
        <v>2630</v>
      </c>
      <c r="V3951" s="0" t="n">
        <v>2611</v>
      </c>
      <c r="W3951" s="0" t="s">
        <v>20354</v>
      </c>
      <c r="X3951" s="0" t="n">
        <v>175</v>
      </c>
      <c r="Y3951" s="0" t="s">
        <v>53</v>
      </c>
      <c r="Z3951" s="0" t="n">
        <v>2630</v>
      </c>
      <c r="AA3951" s="0" t="s">
        <v>54</v>
      </c>
      <c r="AB3951" s="0" t="s">
        <v>54</v>
      </c>
      <c r="AC3951" s="0" t="n">
        <v>3</v>
      </c>
      <c r="AD3951" s="0" t="s">
        <v>15656</v>
      </c>
      <c r="AG3951" s="6" t="n">
        <v>42553</v>
      </c>
      <c r="AH3951" s="0" t="n">
        <v>-89</v>
      </c>
      <c r="AI3951" s="0" t="n">
        <v>-99</v>
      </c>
      <c r="AJ3951" s="6" t="n">
        <v>42553</v>
      </c>
      <c r="AK3951" s="0" t="n">
        <v>3</v>
      </c>
      <c r="AL3951" s="6" t="n">
        <v>42553</v>
      </c>
      <c r="AM3951" s="0" t="n">
        <v>1.512</v>
      </c>
      <c r="AN3951" s="0" t="n">
        <v>1.678</v>
      </c>
      <c r="AO3951" s="0" t="n">
        <v>2.206</v>
      </c>
      <c r="AP3951" s="0" t="n">
        <v>2.465</v>
      </c>
      <c r="AQ3951" s="0" t="s">
        <v>674</v>
      </c>
      <c r="AR3951" s="0" t="s">
        <v>58</v>
      </c>
      <c r="AS3951" s="0" t="s">
        <v>53</v>
      </c>
      <c r="AT3951" s="0" t="n">
        <v>71</v>
      </c>
      <c r="AU3951" s="0" t="n">
        <v>76</v>
      </c>
      <c r="AV3951" s="0" t="s">
        <v>836</v>
      </c>
      <c r="AX3951" s="0" t="s">
        <v>836</v>
      </c>
    </row>
    <row r="3952" customFormat="false" ht="15" hidden="false" customHeight="false" outlineLevel="0" collapsed="false">
      <c r="A3952" s="0" t="s">
        <v>20355</v>
      </c>
      <c r="B3952" s="0" t="s">
        <v>7898</v>
      </c>
      <c r="C3952" s="0" t="s">
        <v>20356</v>
      </c>
      <c r="E3952" s="1" t="s">
        <v>20356</v>
      </c>
      <c r="G3952" s="5" t="s">
        <v>20356</v>
      </c>
      <c r="H3952" s="5"/>
      <c r="I3952" s="5"/>
      <c r="J3952" s="5"/>
      <c r="K3952" s="5"/>
      <c r="L3952" s="5"/>
      <c r="M3952" s="5"/>
      <c r="N3952" s="5"/>
      <c r="O3952" s="0" t="s">
        <v>20357</v>
      </c>
      <c r="P3952" s="0" t="s">
        <v>20358</v>
      </c>
      <c r="Q3952" s="0" t="s">
        <v>51</v>
      </c>
      <c r="R3952" s="0" t="s">
        <v>52</v>
      </c>
      <c r="S3952" s="0" t="n">
        <v>159</v>
      </c>
      <c r="T3952" s="0" t="n">
        <v>2611</v>
      </c>
      <c r="U3952" s="0" t="n">
        <v>2611</v>
      </c>
      <c r="X3952" s="0" t="n">
        <v>21</v>
      </c>
      <c r="Y3952" s="0" t="s">
        <v>67</v>
      </c>
      <c r="AA3952" s="0" t="s">
        <v>54</v>
      </c>
      <c r="AB3952" s="0" t="s">
        <v>54</v>
      </c>
      <c r="AD3952" s="0" t="s">
        <v>17345</v>
      </c>
      <c r="AG3952" s="6" t="n">
        <v>42460</v>
      </c>
      <c r="AH3952" s="0" t="n">
        <v>-29</v>
      </c>
      <c r="AI3952" s="0" t="n">
        <v>-33</v>
      </c>
      <c r="AJ3952" s="6" t="n">
        <v>42460</v>
      </c>
      <c r="AK3952" s="0" t="n">
        <v>557</v>
      </c>
      <c r="AL3952" s="6" t="n">
        <v>42460</v>
      </c>
      <c r="AM3952" s="0" t="n">
        <v>128</v>
      </c>
      <c r="AN3952" s="0" t="n">
        <v>146</v>
      </c>
      <c r="AO3952" s="0" t="n">
        <v>679</v>
      </c>
      <c r="AP3952" s="0" t="n">
        <v>731</v>
      </c>
      <c r="AQ3952" s="0" t="s">
        <v>189</v>
      </c>
      <c r="AR3952" s="0" t="s">
        <v>189</v>
      </c>
      <c r="AS3952" s="0" t="s">
        <v>67</v>
      </c>
      <c r="AT3952" s="0" t="n">
        <v>16</v>
      </c>
      <c r="AU3952" s="0" t="n">
        <v>14</v>
      </c>
      <c r="AV3952" s="0" t="s">
        <v>836</v>
      </c>
      <c r="AW3952" s="0" t="s">
        <v>20359</v>
      </c>
      <c r="AX3952" s="0" t="s">
        <v>836</v>
      </c>
    </row>
    <row r="3953" customFormat="false" ht="15" hidden="false" customHeight="false" outlineLevel="0" collapsed="false">
      <c r="A3953" s="0" t="s">
        <v>20360</v>
      </c>
      <c r="B3953" s="0" t="s">
        <v>7898</v>
      </c>
      <c r="C3953" s="0" t="s">
        <v>20361</v>
      </c>
      <c r="E3953" s="1" t="s">
        <v>20361</v>
      </c>
      <c r="G3953" s="5" t="s">
        <v>20361</v>
      </c>
      <c r="H3953" s="5"/>
      <c r="I3953" s="5"/>
      <c r="J3953" s="5"/>
      <c r="K3953" s="5"/>
      <c r="L3953" s="5"/>
      <c r="M3953" s="5"/>
      <c r="N3953" s="5"/>
      <c r="O3953" s="0" t="s">
        <v>20361</v>
      </c>
      <c r="P3953" s="0" t="s">
        <v>20362</v>
      </c>
      <c r="Q3953" s="0" t="s">
        <v>51</v>
      </c>
      <c r="R3953" s="0" t="s">
        <v>52</v>
      </c>
      <c r="S3953" s="0" t="n">
        <v>5.886</v>
      </c>
      <c r="T3953" s="0" t="n">
        <v>2899</v>
      </c>
      <c r="U3953" s="0" t="n">
        <v>2899</v>
      </c>
      <c r="X3953" s="0" t="n">
        <v>194</v>
      </c>
      <c r="Y3953" s="0" t="s">
        <v>53</v>
      </c>
      <c r="Z3953" s="0" t="n">
        <v>2899</v>
      </c>
      <c r="AA3953" s="0" t="s">
        <v>54</v>
      </c>
      <c r="AB3953" s="0" t="s">
        <v>54</v>
      </c>
      <c r="AC3953" s="0" t="n">
        <v>7.5</v>
      </c>
      <c r="AD3953" s="0" t="s">
        <v>16105</v>
      </c>
      <c r="AG3953" s="6" t="n">
        <v>42547</v>
      </c>
      <c r="AH3953" s="0" t="n">
        <v>823</v>
      </c>
      <c r="AI3953" s="0" t="n">
        <v>914</v>
      </c>
      <c r="AJ3953" s="6" t="n">
        <v>42547</v>
      </c>
      <c r="AK3953" s="0" t="n">
        <v>7.5</v>
      </c>
      <c r="AL3953" s="6" t="n">
        <v>42547</v>
      </c>
      <c r="AM3953" s="0" t="n">
        <v>11.047</v>
      </c>
      <c r="AN3953" s="0" t="n">
        <v>12.264</v>
      </c>
      <c r="AO3953" s="0" t="n">
        <v>21.51</v>
      </c>
      <c r="AP3953" s="0" t="n">
        <v>24.034</v>
      </c>
      <c r="AQ3953" s="0" t="s">
        <v>674</v>
      </c>
      <c r="AR3953" s="0" t="s">
        <v>58</v>
      </c>
      <c r="AS3953" s="0" t="s">
        <v>53</v>
      </c>
      <c r="AT3953" s="0" t="n">
        <v>93</v>
      </c>
      <c r="AU3953" s="0" t="n">
        <v>92</v>
      </c>
      <c r="AX3953" s="0" t="s">
        <v>836</v>
      </c>
    </row>
    <row r="3954" customFormat="false" ht="15" hidden="false" customHeight="false" outlineLevel="0" collapsed="false">
      <c r="A3954" s="0" t="s">
        <v>20363</v>
      </c>
      <c r="B3954" s="0" t="s">
        <v>7898</v>
      </c>
      <c r="C3954" s="0" t="s">
        <v>20364</v>
      </c>
      <c r="E3954" s="1" t="s">
        <v>20364</v>
      </c>
      <c r="G3954" s="5" t="s">
        <v>20364</v>
      </c>
      <c r="H3954" s="5"/>
      <c r="I3954" s="5"/>
      <c r="J3954" s="5"/>
      <c r="K3954" s="5"/>
      <c r="L3954" s="5"/>
      <c r="M3954" s="5"/>
      <c r="N3954" s="5"/>
      <c r="O3954" s="0" t="s">
        <v>20364</v>
      </c>
      <c r="P3954" s="0" t="s">
        <v>20365</v>
      </c>
      <c r="Q3954" s="0" t="s">
        <v>51</v>
      </c>
      <c r="R3954" s="0" t="s">
        <v>52</v>
      </c>
      <c r="S3954" s="0" t="n">
        <v>1.967</v>
      </c>
      <c r="T3954" s="0" t="n">
        <v>2670</v>
      </c>
      <c r="U3954" s="0" t="n">
        <v>2670</v>
      </c>
      <c r="V3954" s="0" t="n">
        <v>2670</v>
      </c>
      <c r="W3954" s="0" t="s">
        <v>20366</v>
      </c>
      <c r="X3954" s="0" t="n">
        <v>155</v>
      </c>
      <c r="Y3954" s="0" t="s">
        <v>53</v>
      </c>
      <c r="Z3954" s="0" t="n">
        <v>2670</v>
      </c>
      <c r="AA3954" s="0" t="s">
        <v>54</v>
      </c>
      <c r="AB3954" s="0" t="s">
        <v>54</v>
      </c>
      <c r="AC3954" s="0" t="n">
        <v>10.6</v>
      </c>
      <c r="AD3954" s="0" t="s">
        <v>17461</v>
      </c>
      <c r="AG3954" s="6" t="n">
        <v>42674</v>
      </c>
      <c r="AH3954" s="0" t="n">
        <v>250</v>
      </c>
      <c r="AI3954" s="0" t="n">
        <v>274</v>
      </c>
      <c r="AJ3954" s="6" t="n">
        <v>42674</v>
      </c>
      <c r="AK3954" s="0" t="n">
        <v>10.6</v>
      </c>
      <c r="AL3954" s="6" t="n">
        <v>42674</v>
      </c>
      <c r="AM3954" s="0" t="n">
        <v>4.092</v>
      </c>
      <c r="AN3954" s="0" t="n">
        <v>4.479</v>
      </c>
      <c r="AO3954" s="0" t="n">
        <v>10.79</v>
      </c>
      <c r="AP3954" s="0" t="n">
        <v>12.056</v>
      </c>
      <c r="AQ3954" s="0" t="s">
        <v>831</v>
      </c>
      <c r="AR3954" s="0" t="s">
        <v>58</v>
      </c>
      <c r="AS3954" s="0" t="s">
        <v>53</v>
      </c>
      <c r="AT3954" s="0" t="n">
        <v>91</v>
      </c>
      <c r="AU3954" s="0" t="n">
        <v>90</v>
      </c>
      <c r="AV3954" s="0" t="s">
        <v>16967</v>
      </c>
      <c r="AW3954" s="0" t="s">
        <v>836</v>
      </c>
      <c r="AX3954" s="0" t="s">
        <v>836</v>
      </c>
    </row>
    <row r="3955" customFormat="false" ht="15" hidden="false" customHeight="false" outlineLevel="0" collapsed="false">
      <c r="A3955" s="0" t="s">
        <v>20367</v>
      </c>
      <c r="B3955" s="0" t="s">
        <v>7898</v>
      </c>
      <c r="C3955" s="0" t="s">
        <v>20368</v>
      </c>
      <c r="E3955" s="1" t="s">
        <v>20368</v>
      </c>
      <c r="G3955" s="5" t="s">
        <v>20368</v>
      </c>
      <c r="H3955" s="5"/>
      <c r="I3955" s="5"/>
      <c r="J3955" s="5"/>
      <c r="K3955" s="5"/>
      <c r="L3955" s="5"/>
      <c r="M3955" s="5"/>
      <c r="N3955" s="5"/>
      <c r="O3955" s="0" t="s">
        <v>20368</v>
      </c>
      <c r="P3955" s="0" t="s">
        <v>20369</v>
      </c>
      <c r="Q3955" s="0" t="s">
        <v>51</v>
      </c>
      <c r="R3955" s="0" t="s">
        <v>52</v>
      </c>
      <c r="S3955" s="0" t="n">
        <v>505</v>
      </c>
      <c r="T3955" s="0" t="n">
        <v>2620</v>
      </c>
      <c r="U3955" s="0" t="n">
        <v>2620</v>
      </c>
      <c r="V3955" s="0" t="n">
        <v>2620</v>
      </c>
      <c r="X3955" s="0" t="n">
        <v>85</v>
      </c>
      <c r="Y3955" s="0" t="s">
        <v>53</v>
      </c>
      <c r="Z3955" s="0" t="n">
        <v>2620</v>
      </c>
      <c r="AA3955" s="0" t="s">
        <v>54</v>
      </c>
      <c r="AB3955" s="0" t="s">
        <v>54</v>
      </c>
      <c r="AC3955" s="0" t="n">
        <v>1.15</v>
      </c>
      <c r="AD3955" s="0" t="s">
        <v>15876</v>
      </c>
      <c r="AG3955" s="6" t="n">
        <v>42825</v>
      </c>
      <c r="AH3955" s="0" t="n">
        <v>3</v>
      </c>
      <c r="AI3955" s="0" t="n">
        <v>4</v>
      </c>
      <c r="AJ3955" s="6" t="n">
        <v>42825</v>
      </c>
      <c r="AK3955" s="0" t="n">
        <v>1.15</v>
      </c>
      <c r="AL3955" s="6" t="n">
        <v>42825</v>
      </c>
      <c r="AM3955" s="0" t="n">
        <v>210</v>
      </c>
      <c r="AN3955" s="0" t="n">
        <v>225</v>
      </c>
      <c r="AO3955" s="0" t="n">
        <v>230</v>
      </c>
      <c r="AP3955" s="0" t="n">
        <v>257</v>
      </c>
      <c r="AQ3955" s="0" t="s">
        <v>831</v>
      </c>
      <c r="AR3955" s="0" t="s">
        <v>58</v>
      </c>
      <c r="AS3955" s="0" t="s">
        <v>53</v>
      </c>
      <c r="AT3955" s="0" t="n">
        <v>33</v>
      </c>
      <c r="AU3955" s="0" t="n">
        <v>34</v>
      </c>
      <c r="AX3955" s="0" t="s">
        <v>836</v>
      </c>
    </row>
    <row r="3956" customFormat="false" ht="15" hidden="false" customHeight="false" outlineLevel="0" collapsed="false">
      <c r="A3956" s="0" t="s">
        <v>20370</v>
      </c>
      <c r="B3956" s="0" t="s">
        <v>7898</v>
      </c>
      <c r="C3956" s="0" t="s">
        <v>20371</v>
      </c>
      <c r="E3956" s="1" t="s">
        <v>20371</v>
      </c>
      <c r="G3956" s="5" t="s">
        <v>20371</v>
      </c>
      <c r="H3956" s="5"/>
      <c r="I3956" s="5"/>
      <c r="J3956" s="5"/>
      <c r="K3956" s="5"/>
      <c r="L3956" s="5"/>
      <c r="M3956" s="5"/>
      <c r="N3956" s="5"/>
      <c r="O3956" s="0" t="s">
        <v>20372</v>
      </c>
      <c r="P3956" s="0" t="s">
        <v>20373</v>
      </c>
      <c r="Q3956" s="0" t="s">
        <v>51</v>
      </c>
      <c r="R3956" s="0" t="s">
        <v>52</v>
      </c>
      <c r="S3956" s="0" t="n">
        <v>350</v>
      </c>
      <c r="T3956" s="0" t="n">
        <v>5829</v>
      </c>
      <c r="U3956" s="0" t="n">
        <v>5829</v>
      </c>
      <c r="X3956" s="0" t="n">
        <v>29</v>
      </c>
      <c r="Y3956" s="0" t="s">
        <v>67</v>
      </c>
      <c r="AA3956" s="0" t="s">
        <v>68</v>
      </c>
      <c r="AB3956" s="0" t="s">
        <v>68</v>
      </c>
      <c r="AD3956" s="0" t="s">
        <v>19480</v>
      </c>
      <c r="AE3956" s="0" t="s">
        <v>20374</v>
      </c>
      <c r="AF3956" s="0" t="s">
        <v>56</v>
      </c>
      <c r="AG3956" s="0" t="s">
        <v>56</v>
      </c>
      <c r="AI3956" s="0" t="n">
        <v>175</v>
      </c>
      <c r="AJ3956" s="0" t="n">
        <v>2016</v>
      </c>
      <c r="AK3956" s="0" t="s">
        <v>56</v>
      </c>
      <c r="AL3956" s="0" t="s">
        <v>56</v>
      </c>
      <c r="AM3956" s="0" t="s">
        <v>56</v>
      </c>
      <c r="AN3956" s="0" t="s">
        <v>56</v>
      </c>
      <c r="AO3956" s="0" t="s">
        <v>189</v>
      </c>
      <c r="AP3956" s="0" t="s">
        <v>189</v>
      </c>
      <c r="AQ3956" s="0" t="s">
        <v>67</v>
      </c>
      <c r="AR3956" s="0" t="n">
        <v>14</v>
      </c>
      <c r="AS3956" s="0" t="n">
        <v>13</v>
      </c>
      <c r="AV3956" s="0" t="s">
        <v>836</v>
      </c>
    </row>
    <row r="3957" customFormat="false" ht="15" hidden="false" customHeight="false" outlineLevel="0" collapsed="false">
      <c r="A3957" s="0" t="s">
        <v>20375</v>
      </c>
      <c r="B3957" s="0" t="s">
        <v>7898</v>
      </c>
      <c r="C3957" s="0" t="s">
        <v>20376</v>
      </c>
      <c r="E3957" s="1" t="s">
        <v>20376</v>
      </c>
      <c r="G3957" s="5" t="s">
        <v>20376</v>
      </c>
      <c r="H3957" s="5"/>
      <c r="I3957" s="5"/>
      <c r="J3957" s="5"/>
      <c r="K3957" s="5"/>
      <c r="L3957" s="5"/>
      <c r="M3957" s="5"/>
      <c r="N3957" s="5"/>
      <c r="O3957" s="0" t="s">
        <v>20376</v>
      </c>
      <c r="P3957" s="0" t="s">
        <v>20377</v>
      </c>
      <c r="Q3957" s="0" t="s">
        <v>51</v>
      </c>
      <c r="R3957" s="0" t="s">
        <v>52</v>
      </c>
      <c r="S3957" s="0" t="n">
        <v>728</v>
      </c>
      <c r="T3957" s="0" t="n">
        <v>2611</v>
      </c>
      <c r="U3957" s="0" t="n">
        <v>2611</v>
      </c>
      <c r="X3957" s="0" t="n">
        <v>76</v>
      </c>
      <c r="Y3957" s="0" t="s">
        <v>53</v>
      </c>
      <c r="Z3957" s="0" t="n">
        <v>2611</v>
      </c>
      <c r="AA3957" s="0" t="s">
        <v>54</v>
      </c>
      <c r="AB3957" s="0" t="s">
        <v>54</v>
      </c>
      <c r="AC3957" s="0" t="n">
        <v>1.623</v>
      </c>
      <c r="AD3957" s="0" t="s">
        <v>15876</v>
      </c>
      <c r="AG3957" s="6" t="n">
        <v>42827</v>
      </c>
      <c r="AH3957" s="0" t="n">
        <v>103</v>
      </c>
      <c r="AI3957" s="0" t="n">
        <v>110</v>
      </c>
      <c r="AJ3957" s="6" t="n">
        <v>42827</v>
      </c>
      <c r="AK3957" s="0" t="n">
        <v>1.623</v>
      </c>
      <c r="AL3957" s="6" t="n">
        <v>42827</v>
      </c>
      <c r="AM3957" s="0" t="n">
        <v>1.107</v>
      </c>
      <c r="AN3957" s="0" t="n">
        <v>1.184</v>
      </c>
      <c r="AO3957" s="0" t="n">
        <v>2.976</v>
      </c>
      <c r="AP3957" s="0" t="n">
        <v>3.325</v>
      </c>
      <c r="AQ3957" s="0" t="s">
        <v>674</v>
      </c>
      <c r="AR3957" s="0" t="s">
        <v>58</v>
      </c>
      <c r="AS3957" s="0" t="s">
        <v>53</v>
      </c>
      <c r="AT3957" s="0" t="n">
        <v>40</v>
      </c>
      <c r="AU3957" s="0" t="n">
        <v>41</v>
      </c>
      <c r="AV3957" s="0" t="s">
        <v>15876</v>
      </c>
      <c r="AW3957" s="0" t="s">
        <v>15876</v>
      </c>
      <c r="AX3957" s="0" t="s">
        <v>836</v>
      </c>
    </row>
    <row r="3958" customFormat="false" ht="15" hidden="false" customHeight="false" outlineLevel="0" collapsed="false">
      <c r="A3958" s="0" t="s">
        <v>20378</v>
      </c>
      <c r="B3958" s="0" t="s">
        <v>7898</v>
      </c>
      <c r="C3958" s="0" t="s">
        <v>20379</v>
      </c>
      <c r="E3958" s="1" t="s">
        <v>20379</v>
      </c>
      <c r="G3958" s="5" t="s">
        <v>20379</v>
      </c>
      <c r="H3958" s="5"/>
      <c r="I3958" s="5"/>
      <c r="J3958" s="5"/>
      <c r="K3958" s="5"/>
      <c r="L3958" s="5"/>
      <c r="M3958" s="5"/>
      <c r="N3958" s="5"/>
      <c r="O3958" s="0" t="s">
        <v>20379</v>
      </c>
      <c r="P3958" s="0" t="s">
        <v>20380</v>
      </c>
      <c r="Q3958" s="0" t="s">
        <v>51</v>
      </c>
      <c r="R3958" s="0" t="s">
        <v>52</v>
      </c>
      <c r="S3958" s="0" t="n">
        <v>138</v>
      </c>
      <c r="T3958" s="0" t="n">
        <v>2630</v>
      </c>
      <c r="U3958" s="0" t="n">
        <v>2630</v>
      </c>
      <c r="V3958" s="0" t="n">
        <v>5829</v>
      </c>
      <c r="X3958" s="0" t="n">
        <v>14</v>
      </c>
      <c r="Y3958" s="0" t="s">
        <v>53</v>
      </c>
      <c r="Z3958" s="0" t="n">
        <v>2630</v>
      </c>
      <c r="AA3958" s="0" t="s">
        <v>54</v>
      </c>
      <c r="AB3958" s="0" t="s">
        <v>54</v>
      </c>
      <c r="AC3958" s="0" t="n">
        <v>333</v>
      </c>
      <c r="AD3958" s="0" t="s">
        <v>20381</v>
      </c>
      <c r="AG3958" s="6" t="n">
        <v>42735</v>
      </c>
      <c r="AH3958" s="0" t="n">
        <v>5</v>
      </c>
      <c r="AI3958" s="0" t="n">
        <v>5</v>
      </c>
      <c r="AJ3958" s="6" t="n">
        <v>42735</v>
      </c>
      <c r="AK3958" s="0" t="n">
        <v>333</v>
      </c>
      <c r="AL3958" s="6" t="n">
        <v>42735</v>
      </c>
      <c r="AM3958" s="0" t="n">
        <v>176</v>
      </c>
      <c r="AN3958" s="0" t="n">
        <v>186</v>
      </c>
      <c r="AO3958" s="0" t="n">
        <v>232</v>
      </c>
      <c r="AP3958" s="0" t="n">
        <v>259</v>
      </c>
      <c r="AQ3958" s="0" t="s">
        <v>674</v>
      </c>
      <c r="AR3958" s="0" t="s">
        <v>58</v>
      </c>
      <c r="AS3958" s="0" t="s">
        <v>53</v>
      </c>
      <c r="AT3958" s="0" t="n">
        <v>13</v>
      </c>
      <c r="AU3958" s="0" t="n">
        <v>13</v>
      </c>
      <c r="AX3958" s="0" t="s">
        <v>836</v>
      </c>
    </row>
    <row r="3959" customFormat="false" ht="15" hidden="false" customHeight="false" outlineLevel="0" collapsed="false">
      <c r="A3959" s="0" t="s">
        <v>20382</v>
      </c>
      <c r="B3959" s="0" t="s">
        <v>7898</v>
      </c>
      <c r="C3959" s="0" t="s">
        <v>20383</v>
      </c>
      <c r="E3959" s="1" t="s">
        <v>20383</v>
      </c>
      <c r="G3959" s="5" t="s">
        <v>20383</v>
      </c>
      <c r="H3959" s="5"/>
      <c r="I3959" s="5"/>
      <c r="J3959" s="5"/>
      <c r="K3959" s="5"/>
      <c r="L3959" s="5"/>
      <c r="M3959" s="5"/>
      <c r="N3959" s="5"/>
      <c r="O3959" s="0" t="s">
        <v>20383</v>
      </c>
      <c r="P3959" s="0" t="s">
        <v>20384</v>
      </c>
      <c r="Q3959" s="0" t="s">
        <v>51</v>
      </c>
      <c r="R3959" s="0" t="s">
        <v>52</v>
      </c>
      <c r="S3959" s="0" t="n">
        <v>2.362</v>
      </c>
      <c r="T3959" s="0" t="n">
        <v>2651</v>
      </c>
      <c r="U3959" s="0" t="n">
        <v>2651</v>
      </c>
      <c r="V3959" s="0" t="n">
        <v>2630</v>
      </c>
      <c r="W3959" s="0" t="s">
        <v>20385</v>
      </c>
      <c r="X3959" s="0" t="n">
        <v>476</v>
      </c>
      <c r="Y3959" s="0" t="s">
        <v>53</v>
      </c>
      <c r="Z3959" s="0" t="n">
        <v>2651</v>
      </c>
      <c r="AA3959" s="0" t="s">
        <v>54</v>
      </c>
      <c r="AB3959" s="0" t="s">
        <v>54</v>
      </c>
      <c r="AC3959" s="0" t="n">
        <v>8.388</v>
      </c>
      <c r="AD3959" s="0" t="s">
        <v>16126</v>
      </c>
      <c r="AG3959" s="6" t="n">
        <v>42734</v>
      </c>
      <c r="AH3959" s="0" t="n">
        <v>126</v>
      </c>
      <c r="AI3959" s="0" t="n">
        <v>132</v>
      </c>
      <c r="AJ3959" s="6" t="n">
        <v>42734</v>
      </c>
      <c r="AK3959" s="0" t="n">
        <v>8.388</v>
      </c>
      <c r="AL3959" s="6" t="n">
        <v>42734</v>
      </c>
      <c r="AM3959" s="0" t="n">
        <v>3.485</v>
      </c>
      <c r="AN3959" s="0" t="n">
        <v>3.674</v>
      </c>
      <c r="AO3959" s="0" t="n">
        <v>8.264</v>
      </c>
      <c r="AP3959" s="0" t="n">
        <v>9.233</v>
      </c>
      <c r="AQ3959" s="0" t="s">
        <v>674</v>
      </c>
      <c r="AR3959" s="0" t="s">
        <v>58</v>
      </c>
      <c r="AS3959" s="0" t="s">
        <v>53</v>
      </c>
      <c r="AT3959" s="0" t="n">
        <v>232</v>
      </c>
      <c r="AU3959" s="0" t="n">
        <v>250</v>
      </c>
      <c r="AX3959" s="0" t="s">
        <v>836</v>
      </c>
      <c r="AY3959" s="0" t="s">
        <v>20386</v>
      </c>
    </row>
    <row r="3960" customFormat="false" ht="15" hidden="false" customHeight="false" outlineLevel="0" collapsed="false">
      <c r="A3960" s="0" t="s">
        <v>20387</v>
      </c>
      <c r="B3960" s="0" t="s">
        <v>7898</v>
      </c>
      <c r="C3960" s="0" t="s">
        <v>20388</v>
      </c>
      <c r="E3960" s="1" t="s">
        <v>20388</v>
      </c>
      <c r="G3960" s="5" t="s">
        <v>20388</v>
      </c>
      <c r="H3960" s="5"/>
      <c r="I3960" s="5"/>
      <c r="J3960" s="5"/>
      <c r="K3960" s="5"/>
      <c r="L3960" s="5"/>
      <c r="M3960" s="5"/>
      <c r="N3960" s="5"/>
      <c r="O3960" s="0" t="s">
        <v>20388</v>
      </c>
      <c r="P3960" s="0" t="s">
        <v>20389</v>
      </c>
      <c r="Q3960" s="0" t="s">
        <v>51</v>
      </c>
      <c r="R3960" s="0" t="s">
        <v>52</v>
      </c>
      <c r="S3960" s="0" t="n">
        <v>2.031</v>
      </c>
      <c r="T3960" s="0" t="n">
        <v>5829</v>
      </c>
      <c r="U3960" s="0" t="n">
        <v>5829</v>
      </c>
      <c r="X3960" s="0" t="n">
        <v>245</v>
      </c>
      <c r="Y3960" s="0" t="s">
        <v>53</v>
      </c>
      <c r="Z3960" s="0" t="n">
        <v>5829</v>
      </c>
      <c r="AA3960" s="0" t="s">
        <v>54</v>
      </c>
      <c r="AB3960" s="0" t="s">
        <v>54</v>
      </c>
      <c r="AC3960" s="0" t="n">
        <v>9</v>
      </c>
      <c r="AD3960" s="0" t="s">
        <v>19631</v>
      </c>
      <c r="AG3960" s="6" t="n">
        <v>42766</v>
      </c>
      <c r="AH3960" s="0" t="n">
        <v>-541</v>
      </c>
      <c r="AI3960" s="0" t="n">
        <v>-582</v>
      </c>
      <c r="AJ3960" s="6" t="n">
        <v>42766</v>
      </c>
      <c r="AK3960" s="0" t="n">
        <v>9</v>
      </c>
      <c r="AL3960" s="6" t="n">
        <v>42766</v>
      </c>
      <c r="AM3960" s="0" t="n">
        <v>4.461</v>
      </c>
      <c r="AN3960" s="0" t="n">
        <v>4.798</v>
      </c>
      <c r="AO3960" s="0" t="n">
        <v>20.932</v>
      </c>
      <c r="AP3960" s="0" t="n">
        <v>23.388</v>
      </c>
      <c r="AQ3960" s="0" t="s">
        <v>674</v>
      </c>
      <c r="AR3960" s="0" t="s">
        <v>58</v>
      </c>
      <c r="AS3960" s="0" t="s">
        <v>53</v>
      </c>
      <c r="AT3960" s="0" t="n">
        <v>137</v>
      </c>
      <c r="AU3960" s="0" t="n">
        <v>146</v>
      </c>
      <c r="AX3960" s="0" t="s">
        <v>836</v>
      </c>
      <c r="AY3960" s="0" t="s">
        <v>20390</v>
      </c>
    </row>
    <row r="3961" customFormat="false" ht="15" hidden="false" customHeight="false" outlineLevel="0" collapsed="false">
      <c r="A3961" s="0" t="s">
        <v>20391</v>
      </c>
      <c r="B3961" s="0" t="s">
        <v>7898</v>
      </c>
      <c r="C3961" s="0" t="s">
        <v>20392</v>
      </c>
      <c r="E3961" s="1" t="s">
        <v>20392</v>
      </c>
      <c r="G3961" s="5" t="s">
        <v>20392</v>
      </c>
      <c r="H3961" s="5"/>
      <c r="I3961" s="5"/>
      <c r="J3961" s="5"/>
      <c r="K3961" s="5"/>
      <c r="L3961" s="5"/>
      <c r="M3961" s="5"/>
      <c r="N3961" s="5"/>
      <c r="O3961" s="0" t="s">
        <v>20392</v>
      </c>
      <c r="P3961" s="0" t="s">
        <v>20393</v>
      </c>
      <c r="Q3961" s="0" t="s">
        <v>51</v>
      </c>
      <c r="R3961" s="0" t="s">
        <v>52</v>
      </c>
      <c r="S3961" s="0" t="n">
        <v>4.845</v>
      </c>
      <c r="T3961" s="0" t="n">
        <v>5829</v>
      </c>
      <c r="U3961" s="0" t="n">
        <v>5829</v>
      </c>
      <c r="V3961" s="0" t="n">
        <v>6209</v>
      </c>
      <c r="W3961" s="0" t="s">
        <v>20394</v>
      </c>
      <c r="X3961" s="0" t="n">
        <v>196</v>
      </c>
      <c r="Y3961" s="0" t="s">
        <v>53</v>
      </c>
      <c r="Z3961" s="0" t="n">
        <v>5829</v>
      </c>
      <c r="AA3961" s="0" t="s">
        <v>54</v>
      </c>
      <c r="AB3961" s="0" t="s">
        <v>54</v>
      </c>
      <c r="AC3961" s="0" t="n">
        <v>8.8</v>
      </c>
      <c r="AD3961" s="0" t="s">
        <v>16135</v>
      </c>
      <c r="AG3961" s="6" t="n">
        <v>42825</v>
      </c>
      <c r="AH3961" s="0" t="n">
        <v>904</v>
      </c>
      <c r="AI3961" s="0" t="n">
        <v>967</v>
      </c>
      <c r="AJ3961" s="6" t="n">
        <v>42825</v>
      </c>
      <c r="AK3961" s="0" t="n">
        <v>8.8</v>
      </c>
      <c r="AL3961" s="6" t="n">
        <v>42825</v>
      </c>
      <c r="AM3961" s="0" t="n">
        <v>7.219</v>
      </c>
      <c r="AN3961" s="0" t="n">
        <v>7.718</v>
      </c>
      <c r="AO3961" s="0" t="n">
        <v>30.993</v>
      </c>
      <c r="AP3961" s="0" t="n">
        <v>34.63</v>
      </c>
      <c r="AQ3961" s="0" t="s">
        <v>674</v>
      </c>
      <c r="AR3961" s="0" t="s">
        <v>58</v>
      </c>
      <c r="AS3961" s="0" t="s">
        <v>53</v>
      </c>
      <c r="AT3961" s="0" t="n">
        <v>118</v>
      </c>
      <c r="AU3961" s="0" t="n">
        <v>118</v>
      </c>
      <c r="AX3961" s="0" t="s">
        <v>836</v>
      </c>
      <c r="AY3961" s="0" t="s">
        <v>20395</v>
      </c>
    </row>
    <row r="3962" customFormat="false" ht="15" hidden="false" customHeight="false" outlineLevel="0" collapsed="false">
      <c r="A3962" s="0" t="s">
        <v>20396</v>
      </c>
      <c r="B3962" s="0" t="s">
        <v>7898</v>
      </c>
      <c r="C3962" s="0" t="s">
        <v>20397</v>
      </c>
      <c r="E3962" s="1" t="s">
        <v>20397</v>
      </c>
      <c r="G3962" s="5" t="s">
        <v>20397</v>
      </c>
      <c r="H3962" s="5"/>
      <c r="I3962" s="5"/>
      <c r="J3962" s="5"/>
      <c r="K3962" s="5"/>
      <c r="L3962" s="5"/>
      <c r="M3962" s="5"/>
      <c r="N3962" s="5"/>
      <c r="O3962" s="0" t="s">
        <v>20397</v>
      </c>
      <c r="P3962" s="0" t="s">
        <v>20398</v>
      </c>
      <c r="Q3962" s="0" t="s">
        <v>51</v>
      </c>
      <c r="R3962" s="0" t="s">
        <v>52</v>
      </c>
      <c r="S3962" s="0" t="n">
        <v>221</v>
      </c>
      <c r="T3962" s="0" t="n">
        <v>2611</v>
      </c>
      <c r="U3962" s="0" t="n">
        <v>2611</v>
      </c>
      <c r="V3962" s="0" t="n">
        <v>2630</v>
      </c>
      <c r="X3962" s="0" t="n">
        <v>24</v>
      </c>
      <c r="Y3962" s="0" t="s">
        <v>53</v>
      </c>
      <c r="Z3962" s="0" t="n">
        <v>2611</v>
      </c>
      <c r="AA3962" s="0" t="s">
        <v>54</v>
      </c>
      <c r="AB3962" s="0" t="s">
        <v>54</v>
      </c>
      <c r="AC3962" s="0" t="n">
        <v>718</v>
      </c>
      <c r="AD3962" s="0" t="s">
        <v>16105</v>
      </c>
      <c r="AG3962" s="6" t="n">
        <v>42763</v>
      </c>
      <c r="AH3962" s="0" t="n">
        <v>-17</v>
      </c>
      <c r="AI3962" s="0" t="n">
        <v>-18</v>
      </c>
      <c r="AJ3962" s="6" t="n">
        <v>42763</v>
      </c>
      <c r="AK3962" s="0" t="n">
        <v>718</v>
      </c>
      <c r="AL3962" s="6" t="n">
        <v>42763</v>
      </c>
      <c r="AM3962" s="0" t="n">
        <v>188</v>
      </c>
      <c r="AN3962" s="0" t="n">
        <v>202</v>
      </c>
      <c r="AO3962" s="0" t="n">
        <v>209</v>
      </c>
      <c r="AP3962" s="0" t="n">
        <v>233</v>
      </c>
      <c r="AQ3962" s="0" t="s">
        <v>674</v>
      </c>
      <c r="AR3962" s="0" t="s">
        <v>58</v>
      </c>
      <c r="AS3962" s="0" t="s">
        <v>53</v>
      </c>
      <c r="AT3962" s="0" t="n">
        <v>19</v>
      </c>
      <c r="AU3962" s="0" t="n">
        <v>18</v>
      </c>
      <c r="AV3962" s="0" t="s">
        <v>836</v>
      </c>
      <c r="AW3962" s="0" t="s">
        <v>20399</v>
      </c>
      <c r="AX3962" s="0" t="s">
        <v>836</v>
      </c>
      <c r="AY3962" s="0" t="s">
        <v>20400</v>
      </c>
    </row>
    <row r="3963" customFormat="false" ht="15" hidden="false" customHeight="false" outlineLevel="0" collapsed="false">
      <c r="A3963" s="0" t="s">
        <v>20401</v>
      </c>
      <c r="B3963" s="0" t="s">
        <v>7898</v>
      </c>
      <c r="C3963" s="0" t="s">
        <v>20402</v>
      </c>
      <c r="E3963" s="1" t="s">
        <v>20402</v>
      </c>
      <c r="G3963" s="5" t="s">
        <v>20402</v>
      </c>
      <c r="H3963" s="5"/>
      <c r="I3963" s="5"/>
      <c r="J3963" s="5"/>
      <c r="K3963" s="5"/>
      <c r="L3963" s="5"/>
      <c r="M3963" s="5"/>
      <c r="N3963" s="5"/>
      <c r="Q3963" s="0" t="s">
        <v>51</v>
      </c>
      <c r="R3963" s="0" t="s">
        <v>52</v>
      </c>
      <c r="S3963" s="0" t="n">
        <v>1</v>
      </c>
      <c r="T3963" s="0" t="n">
        <v>2120</v>
      </c>
      <c r="U3963" s="0" t="n">
        <v>2120</v>
      </c>
      <c r="V3963" s="0" t="n">
        <v>7211</v>
      </c>
      <c r="W3963" s="0" t="s">
        <v>20403</v>
      </c>
      <c r="X3963" s="0" t="n">
        <v>0</v>
      </c>
      <c r="Y3963" s="0" t="s">
        <v>53</v>
      </c>
      <c r="AD3963" s="0" t="s">
        <v>16135</v>
      </c>
      <c r="AG3963" s="6" t="n">
        <v>42735</v>
      </c>
      <c r="AH3963" s="0" t="n">
        <v>-164</v>
      </c>
      <c r="AI3963" s="0" t="n">
        <v>-173</v>
      </c>
      <c r="AJ3963" s="6" t="n">
        <v>42735</v>
      </c>
      <c r="AK3963" s="0" t="n">
        <v>139</v>
      </c>
      <c r="AL3963" s="6" t="n">
        <v>42735</v>
      </c>
      <c r="AM3963" s="0" t="n">
        <v>64</v>
      </c>
      <c r="AN3963" s="0" t="n">
        <v>67</v>
      </c>
      <c r="AO3963" s="0" t="n">
        <v>697</v>
      </c>
      <c r="AP3963" s="0" t="n">
        <v>779</v>
      </c>
      <c r="AQ3963" s="0" t="s">
        <v>674</v>
      </c>
      <c r="AR3963" s="0" t="s">
        <v>58</v>
      </c>
      <c r="AS3963" s="0" t="s">
        <v>53</v>
      </c>
      <c r="AT3963" s="0" t="n">
        <v>0</v>
      </c>
      <c r="AU3963" s="0" t="n">
        <v>0</v>
      </c>
      <c r="AV3963" s="0" t="s">
        <v>16967</v>
      </c>
      <c r="AX3963" s="0" t="s">
        <v>836</v>
      </c>
    </row>
    <row r="3964" customFormat="false" ht="15" hidden="false" customHeight="false" outlineLevel="0" collapsed="false">
      <c r="A3964" s="0" t="s">
        <v>20404</v>
      </c>
      <c r="B3964" s="0" t="s">
        <v>7898</v>
      </c>
      <c r="C3964" s="0" t="s">
        <v>20405</v>
      </c>
      <c r="E3964" s="1" t="s">
        <v>20405</v>
      </c>
      <c r="G3964" s="5" t="s">
        <v>20405</v>
      </c>
      <c r="H3964" s="5"/>
      <c r="I3964" s="5"/>
      <c r="J3964" s="5"/>
      <c r="K3964" s="5"/>
      <c r="L3964" s="5"/>
      <c r="M3964" s="5"/>
      <c r="N3964" s="5"/>
      <c r="O3964" s="0" t="s">
        <v>20405</v>
      </c>
      <c r="P3964" s="0" t="s">
        <v>20406</v>
      </c>
      <c r="Q3964" s="0" t="s">
        <v>51</v>
      </c>
      <c r="R3964" s="0" t="s">
        <v>52</v>
      </c>
      <c r="S3964" s="0" t="n">
        <v>1.923</v>
      </c>
      <c r="T3964" s="0" t="n">
        <v>2611</v>
      </c>
      <c r="U3964" s="0" t="n">
        <v>2611</v>
      </c>
      <c r="V3964" s="0" t="n">
        <v>2620</v>
      </c>
      <c r="X3964" s="0" t="n">
        <v>94</v>
      </c>
      <c r="Y3964" s="0" t="s">
        <v>53</v>
      </c>
      <c r="Z3964" s="0" t="n">
        <v>2611</v>
      </c>
      <c r="AA3964" s="0" t="s">
        <v>54</v>
      </c>
      <c r="AB3964" s="0" t="s">
        <v>54</v>
      </c>
      <c r="AC3964" s="0" t="n">
        <v>6.546</v>
      </c>
      <c r="AD3964" s="0" t="s">
        <v>15876</v>
      </c>
      <c r="AG3964" s="6" t="n">
        <v>42736</v>
      </c>
      <c r="AH3964" s="0" t="n">
        <v>-651</v>
      </c>
      <c r="AI3964" s="0" t="n">
        <v>-686</v>
      </c>
      <c r="AJ3964" s="6" t="n">
        <v>42736</v>
      </c>
      <c r="AK3964" s="0" t="n">
        <v>6.546</v>
      </c>
      <c r="AL3964" s="6" t="n">
        <v>42736</v>
      </c>
      <c r="AM3964" s="0" t="n">
        <v>3.673</v>
      </c>
      <c r="AN3964" s="0" t="n">
        <v>3.872</v>
      </c>
      <c r="AO3964" s="0" t="n">
        <v>3.971</v>
      </c>
      <c r="AP3964" s="0" t="n">
        <v>4.438</v>
      </c>
      <c r="AQ3964" s="0" t="s">
        <v>674</v>
      </c>
      <c r="AR3964" s="0" t="s">
        <v>58</v>
      </c>
      <c r="AS3964" s="0" t="s">
        <v>53</v>
      </c>
      <c r="AT3964" s="0" t="n">
        <v>60</v>
      </c>
      <c r="AU3964" s="0" t="n">
        <v>59</v>
      </c>
      <c r="AV3964" s="0" t="s">
        <v>20407</v>
      </c>
      <c r="AX3964" s="0" t="s">
        <v>836</v>
      </c>
    </row>
    <row r="3965" customFormat="false" ht="15" hidden="false" customHeight="false" outlineLevel="0" collapsed="false">
      <c r="A3965" s="0" t="s">
        <v>20408</v>
      </c>
      <c r="B3965" s="0" t="s">
        <v>7898</v>
      </c>
      <c r="C3965" s="0" t="s">
        <v>20409</v>
      </c>
      <c r="E3965" s="1" t="s">
        <v>20409</v>
      </c>
      <c r="G3965" s="5" t="s">
        <v>20409</v>
      </c>
      <c r="H3965" s="5"/>
      <c r="I3965" s="5"/>
      <c r="J3965" s="5"/>
      <c r="K3965" s="5"/>
      <c r="L3965" s="5"/>
      <c r="M3965" s="5"/>
      <c r="N3965" s="5"/>
      <c r="O3965" s="0" t="s">
        <v>20409</v>
      </c>
      <c r="P3965" s="0" t="s">
        <v>20410</v>
      </c>
      <c r="Q3965" s="0" t="s">
        <v>51</v>
      </c>
      <c r="R3965" s="0" t="s">
        <v>52</v>
      </c>
      <c r="S3965" s="0" t="n">
        <v>2.195</v>
      </c>
      <c r="T3965" s="0" t="n">
        <v>2611</v>
      </c>
      <c r="U3965" s="0" t="n">
        <v>2611</v>
      </c>
      <c r="X3965" s="0" t="n">
        <v>130</v>
      </c>
      <c r="Y3965" s="0" t="s">
        <v>53</v>
      </c>
      <c r="Z3965" s="0" t="n">
        <v>2611</v>
      </c>
      <c r="AA3965" s="0" t="s">
        <v>54</v>
      </c>
      <c r="AB3965" s="0" t="s">
        <v>54</v>
      </c>
      <c r="AC3965" s="0" t="n">
        <v>7.213</v>
      </c>
      <c r="AD3965" s="0" t="s">
        <v>15876</v>
      </c>
      <c r="AG3965" s="6" t="n">
        <v>42546</v>
      </c>
      <c r="AH3965" s="0" t="n">
        <v>205</v>
      </c>
      <c r="AI3965" s="0" t="n">
        <v>227</v>
      </c>
      <c r="AJ3965" s="6" t="n">
        <v>42546</v>
      </c>
      <c r="AK3965" s="0" t="n">
        <v>7.213</v>
      </c>
      <c r="AL3965" s="6" t="n">
        <v>42546</v>
      </c>
      <c r="AM3965" s="0" t="n">
        <v>3.814</v>
      </c>
      <c r="AN3965" s="0" t="n">
        <v>4.235</v>
      </c>
      <c r="AO3965" s="0" t="n">
        <v>11.576</v>
      </c>
      <c r="AP3965" s="0" t="n">
        <v>12.935</v>
      </c>
      <c r="AQ3965" s="0" t="s">
        <v>674</v>
      </c>
      <c r="AR3965" s="0" t="s">
        <v>58</v>
      </c>
      <c r="AS3965" s="0" t="s">
        <v>53</v>
      </c>
      <c r="AT3965" s="0" t="n">
        <v>76</v>
      </c>
      <c r="AU3965" s="0" t="n">
        <v>77</v>
      </c>
      <c r="AV3965" s="0" t="s">
        <v>16128</v>
      </c>
      <c r="AX3965" s="0" t="s">
        <v>836</v>
      </c>
      <c r="AY3965" s="0" t="s">
        <v>20411</v>
      </c>
    </row>
    <row r="3966" customFormat="false" ht="15" hidden="false" customHeight="false" outlineLevel="0" collapsed="false">
      <c r="A3966" s="0" t="s">
        <v>20412</v>
      </c>
      <c r="B3966" s="0" t="s">
        <v>7898</v>
      </c>
      <c r="C3966" s="0" t="s">
        <v>20413</v>
      </c>
      <c r="E3966" s="1" t="s">
        <v>20413</v>
      </c>
      <c r="G3966" s="5" t="s">
        <v>20413</v>
      </c>
      <c r="H3966" s="5"/>
      <c r="I3966" s="5"/>
      <c r="J3966" s="5"/>
      <c r="K3966" s="5"/>
      <c r="L3966" s="5"/>
      <c r="M3966" s="5"/>
      <c r="N3966" s="5"/>
      <c r="O3966" s="0" t="s">
        <v>20413</v>
      </c>
      <c r="P3966" s="0" t="s">
        <v>20414</v>
      </c>
      <c r="Q3966" s="0" t="s">
        <v>51</v>
      </c>
      <c r="R3966" s="0" t="s">
        <v>52</v>
      </c>
      <c r="S3966" s="0" t="n">
        <v>244</v>
      </c>
      <c r="T3966" s="0" t="n">
        <v>2120</v>
      </c>
      <c r="U3966" s="0" t="n">
        <v>2120</v>
      </c>
      <c r="V3966" s="0" t="n">
        <v>7211</v>
      </c>
      <c r="W3966" s="0" t="s">
        <v>20415</v>
      </c>
      <c r="X3966" s="0" t="n">
        <v>6</v>
      </c>
      <c r="Y3966" s="0" t="s">
        <v>53</v>
      </c>
      <c r="Z3966" s="0" t="n">
        <v>2120</v>
      </c>
      <c r="AA3966" s="0" t="s">
        <v>54</v>
      </c>
      <c r="AB3966" s="0" t="s">
        <v>54</v>
      </c>
      <c r="AC3966" s="0" t="n">
        <v>11</v>
      </c>
      <c r="AD3966" s="0" t="s">
        <v>20416</v>
      </c>
      <c r="AG3966" s="6" t="n">
        <v>42735</v>
      </c>
      <c r="AH3966" s="0" t="n">
        <v>60</v>
      </c>
      <c r="AI3966" s="0" t="n">
        <v>64</v>
      </c>
      <c r="AJ3966" s="6" t="n">
        <v>42735</v>
      </c>
      <c r="AK3966" s="0" t="n">
        <v>11</v>
      </c>
      <c r="AL3966" s="6" t="n">
        <v>42735</v>
      </c>
      <c r="AM3966" s="0" t="n">
        <v>1.153</v>
      </c>
      <c r="AN3966" s="0" t="n">
        <v>1.215</v>
      </c>
      <c r="AO3966" s="0" t="n">
        <v>370</v>
      </c>
      <c r="AP3966" s="0" t="n">
        <v>414</v>
      </c>
      <c r="AQ3966" s="0" t="s">
        <v>674</v>
      </c>
      <c r="AR3966" s="0" t="s">
        <v>58</v>
      </c>
      <c r="AS3966" s="0" t="s">
        <v>53</v>
      </c>
      <c r="AT3966" s="0" t="n">
        <v>4</v>
      </c>
      <c r="AU3966" s="0" t="n">
        <v>4</v>
      </c>
      <c r="AV3966" s="0" t="s">
        <v>836</v>
      </c>
      <c r="AX3966" s="0" t="s">
        <v>836</v>
      </c>
    </row>
    <row r="3967" customFormat="false" ht="15" hidden="false" customHeight="false" outlineLevel="0" collapsed="false">
      <c r="A3967" s="0" t="s">
        <v>20417</v>
      </c>
      <c r="B3967" s="0" t="s">
        <v>7898</v>
      </c>
      <c r="C3967" s="0" t="s">
        <v>20418</v>
      </c>
      <c r="E3967" s="1" t="s">
        <v>20418</v>
      </c>
      <c r="G3967" s="5" t="s">
        <v>20418</v>
      </c>
      <c r="H3967" s="5"/>
      <c r="I3967" s="5"/>
      <c r="J3967" s="5"/>
      <c r="K3967" s="5"/>
      <c r="L3967" s="5"/>
      <c r="M3967" s="5"/>
      <c r="N3967" s="5"/>
      <c r="O3967" s="0" t="s">
        <v>20418</v>
      </c>
      <c r="P3967" s="0" t="s">
        <v>20419</v>
      </c>
      <c r="Q3967" s="0" t="s">
        <v>51</v>
      </c>
      <c r="R3967" s="0" t="s">
        <v>52</v>
      </c>
      <c r="S3967" s="0" t="n">
        <v>1.263</v>
      </c>
      <c r="T3967" s="0" t="n">
        <v>2630</v>
      </c>
      <c r="U3967" s="0" t="n">
        <v>2630</v>
      </c>
      <c r="V3967" s="0" t="n">
        <v>2611</v>
      </c>
      <c r="X3967" s="0" t="n">
        <v>40</v>
      </c>
      <c r="Y3967" s="0" t="s">
        <v>53</v>
      </c>
      <c r="Z3967" s="0" t="n">
        <v>2630</v>
      </c>
      <c r="AA3967" s="0" t="s">
        <v>54</v>
      </c>
      <c r="AB3967" s="0" t="s">
        <v>54</v>
      </c>
      <c r="AC3967" s="0" t="n">
        <v>13.4</v>
      </c>
      <c r="AD3967" s="0" t="s">
        <v>16126</v>
      </c>
      <c r="AG3967" s="6" t="n">
        <v>42491</v>
      </c>
      <c r="AH3967" s="0" t="n">
        <v>31</v>
      </c>
      <c r="AI3967" s="0" t="n">
        <v>35</v>
      </c>
      <c r="AJ3967" s="6" t="n">
        <v>42491</v>
      </c>
      <c r="AK3967" s="0" t="n">
        <v>13.4</v>
      </c>
      <c r="AL3967" s="6" t="n">
        <v>42491</v>
      </c>
      <c r="AM3967" s="0" t="n">
        <v>1.443</v>
      </c>
      <c r="AN3967" s="0" t="n">
        <v>1.645</v>
      </c>
      <c r="AO3967" s="0" t="n">
        <v>2.751</v>
      </c>
      <c r="AP3967" s="0" t="n">
        <v>3.074</v>
      </c>
      <c r="AQ3967" s="0" t="s">
        <v>674</v>
      </c>
      <c r="AR3967" s="0" t="s">
        <v>58</v>
      </c>
      <c r="AS3967" s="0" t="s">
        <v>53</v>
      </c>
      <c r="AT3967" s="0" t="n">
        <v>24</v>
      </c>
      <c r="AU3967" s="0" t="n">
        <v>23</v>
      </c>
      <c r="AV3967" s="0" t="s">
        <v>836</v>
      </c>
      <c r="AX3967" s="0" t="s">
        <v>836</v>
      </c>
      <c r="AY3967" s="0" t="s">
        <v>20420</v>
      </c>
    </row>
    <row r="3968" customFormat="false" ht="15" hidden="false" customHeight="false" outlineLevel="0" collapsed="false">
      <c r="A3968" s="0" t="s">
        <v>20421</v>
      </c>
      <c r="B3968" s="0" t="s">
        <v>7898</v>
      </c>
      <c r="C3968" s="0" t="s">
        <v>20422</v>
      </c>
      <c r="E3968" s="1" t="s">
        <v>20422</v>
      </c>
      <c r="G3968" s="5" t="s">
        <v>20422</v>
      </c>
      <c r="H3968" s="5"/>
      <c r="I3968" s="5"/>
      <c r="J3968" s="5"/>
      <c r="K3968" s="5"/>
      <c r="L3968" s="5"/>
      <c r="M3968" s="5"/>
      <c r="N3968" s="5"/>
      <c r="O3968" s="0" t="s">
        <v>20422</v>
      </c>
      <c r="P3968" s="0" t="s">
        <v>20423</v>
      </c>
      <c r="Q3968" s="0" t="s">
        <v>51</v>
      </c>
      <c r="R3968" s="0" t="s">
        <v>52</v>
      </c>
      <c r="S3968" s="0" t="n">
        <v>30.39</v>
      </c>
      <c r="T3968" s="0" t="n">
        <v>2120</v>
      </c>
      <c r="U3968" s="0" t="n">
        <v>2120</v>
      </c>
      <c r="V3968" s="0" t="n">
        <v>7211</v>
      </c>
      <c r="X3968" s="0" t="n">
        <v>165</v>
      </c>
      <c r="Y3968" s="0" t="s">
        <v>53</v>
      </c>
      <c r="Z3968" s="0" t="n">
        <v>2120</v>
      </c>
      <c r="AA3968" s="0" t="s">
        <v>54</v>
      </c>
      <c r="AB3968" s="0" t="s">
        <v>54</v>
      </c>
      <c r="AC3968" s="0" t="n">
        <v>9</v>
      </c>
      <c r="AD3968" s="0" t="s">
        <v>17998</v>
      </c>
      <c r="AG3968" s="6" t="n">
        <v>42735</v>
      </c>
      <c r="AH3968" s="0" t="n">
        <v>12.808</v>
      </c>
      <c r="AI3968" s="0" t="n">
        <v>13.501</v>
      </c>
      <c r="AJ3968" s="6" t="n">
        <v>42735</v>
      </c>
      <c r="AK3968" s="0" t="n">
        <v>9</v>
      </c>
      <c r="AL3968" s="6" t="n">
        <v>42735</v>
      </c>
      <c r="AM3968" s="0" t="n">
        <v>54.053</v>
      </c>
      <c r="AN3968" s="0" t="n">
        <v>56.977</v>
      </c>
      <c r="AO3968" s="0" t="n">
        <v>83.314</v>
      </c>
      <c r="AP3968" s="0" t="n">
        <v>93.091</v>
      </c>
      <c r="AQ3968" s="0" t="s">
        <v>674</v>
      </c>
      <c r="AR3968" s="0" t="s">
        <v>58</v>
      </c>
      <c r="AS3968" s="0" t="s">
        <v>53</v>
      </c>
      <c r="AT3968" s="0" t="n">
        <v>76</v>
      </c>
      <c r="AU3968" s="0" t="n">
        <v>76</v>
      </c>
      <c r="AV3968" s="0" t="s">
        <v>17998</v>
      </c>
      <c r="AW3968" s="0" t="s">
        <v>17998</v>
      </c>
      <c r="AX3968" s="0" t="s">
        <v>15697</v>
      </c>
      <c r="AY3968" s="0" t="s">
        <v>20424</v>
      </c>
    </row>
    <row r="3969" customFormat="false" ht="15" hidden="false" customHeight="false" outlineLevel="0" collapsed="false">
      <c r="A3969" s="0" t="s">
        <v>20425</v>
      </c>
      <c r="B3969" s="0" t="s">
        <v>7898</v>
      </c>
      <c r="C3969" s="0" t="s">
        <v>20426</v>
      </c>
      <c r="E3969" s="1" t="s">
        <v>20426</v>
      </c>
      <c r="G3969" s="5" t="s">
        <v>20426</v>
      </c>
      <c r="H3969" s="5"/>
      <c r="I3969" s="5"/>
      <c r="J3969" s="5"/>
      <c r="K3969" s="5"/>
      <c r="L3969" s="5"/>
      <c r="M3969" s="5"/>
      <c r="N3969" s="5"/>
      <c r="O3969" s="0" t="s">
        <v>20426</v>
      </c>
      <c r="P3969" s="0" t="s">
        <v>20427</v>
      </c>
      <c r="Q3969" s="0" t="s">
        <v>51</v>
      </c>
      <c r="R3969" s="0" t="s">
        <v>52</v>
      </c>
      <c r="S3969" s="0" t="n">
        <v>387</v>
      </c>
      <c r="T3969" s="0" t="n">
        <v>2611</v>
      </c>
      <c r="U3969" s="0" t="n">
        <v>2611</v>
      </c>
      <c r="V3969" s="0" t="n">
        <v>2611</v>
      </c>
      <c r="X3969" s="0" t="n">
        <v>26</v>
      </c>
      <c r="Y3969" s="0" t="s">
        <v>53</v>
      </c>
      <c r="Z3969" s="0" t="n">
        <v>2611</v>
      </c>
      <c r="AA3969" s="0" t="s">
        <v>54</v>
      </c>
      <c r="AB3969" s="0" t="s">
        <v>54</v>
      </c>
      <c r="AC3969" s="0" t="n">
        <v>626</v>
      </c>
      <c r="AD3969" s="0" t="s">
        <v>15876</v>
      </c>
      <c r="AG3969" s="6" t="n">
        <v>42735</v>
      </c>
      <c r="AH3969" s="0" t="n">
        <v>45</v>
      </c>
      <c r="AI3969" s="0" t="n">
        <v>48</v>
      </c>
      <c r="AJ3969" s="6" t="n">
        <v>42735</v>
      </c>
      <c r="AK3969" s="0" t="n">
        <v>626</v>
      </c>
      <c r="AL3969" s="6" t="n">
        <v>42735</v>
      </c>
      <c r="AM3969" s="0" t="n">
        <v>526</v>
      </c>
      <c r="AN3969" s="0" t="n">
        <v>554</v>
      </c>
      <c r="AO3969" s="0" t="n">
        <v>1.933</v>
      </c>
      <c r="AP3969" s="0" t="n">
        <v>2.16</v>
      </c>
      <c r="AQ3969" s="0" t="s">
        <v>674</v>
      </c>
      <c r="AR3969" s="0" t="s">
        <v>58</v>
      </c>
      <c r="AS3969" s="0" t="s">
        <v>53</v>
      </c>
      <c r="AT3969" s="0" t="n">
        <v>15</v>
      </c>
      <c r="AU3969" s="0" t="n">
        <v>14</v>
      </c>
      <c r="AV3969" s="0" t="s">
        <v>19856</v>
      </c>
      <c r="AW3969" s="0" t="s">
        <v>20428</v>
      </c>
      <c r="AX3969" s="0" t="s">
        <v>836</v>
      </c>
      <c r="AY3969" s="0" t="s">
        <v>20429</v>
      </c>
    </row>
    <row r="3970" customFormat="false" ht="15" hidden="false" customHeight="false" outlineLevel="0" collapsed="false">
      <c r="A3970" s="0" t="s">
        <v>20430</v>
      </c>
      <c r="B3970" s="0" t="s">
        <v>7898</v>
      </c>
      <c r="C3970" s="0" t="s">
        <v>20431</v>
      </c>
      <c r="E3970" s="1" t="s">
        <v>20431</v>
      </c>
      <c r="G3970" s="5" t="s">
        <v>20431</v>
      </c>
      <c r="H3970" s="5"/>
      <c r="I3970" s="5"/>
      <c r="J3970" s="5"/>
      <c r="K3970" s="5"/>
      <c r="L3970" s="5"/>
      <c r="M3970" s="5"/>
      <c r="N3970" s="5"/>
      <c r="O3970" s="0" t="s">
        <v>20431</v>
      </c>
      <c r="P3970" s="0" t="s">
        <v>20432</v>
      </c>
      <c r="Q3970" s="0" t="s">
        <v>51</v>
      </c>
      <c r="R3970" s="0" t="s">
        <v>52</v>
      </c>
      <c r="S3970" s="0" t="n">
        <v>992</v>
      </c>
      <c r="T3970" s="0" t="n">
        <v>2620</v>
      </c>
      <c r="U3970" s="0" t="n">
        <v>2620</v>
      </c>
      <c r="V3970" s="0" t="n">
        <v>2030</v>
      </c>
      <c r="X3970" s="0" t="n">
        <v>129</v>
      </c>
      <c r="Y3970" s="0" t="s">
        <v>53</v>
      </c>
      <c r="Z3970" s="0" t="n">
        <v>2620</v>
      </c>
      <c r="AA3970" s="0" t="s">
        <v>54</v>
      </c>
      <c r="AB3970" s="0" t="s">
        <v>54</v>
      </c>
      <c r="AC3970" s="0" t="n">
        <v>3.235</v>
      </c>
      <c r="AD3970" s="0" t="s">
        <v>16105</v>
      </c>
      <c r="AG3970" s="6" t="n">
        <v>42735</v>
      </c>
      <c r="AH3970" s="0" t="n">
        <v>43</v>
      </c>
      <c r="AI3970" s="0" t="n">
        <v>46</v>
      </c>
      <c r="AJ3970" s="6" t="n">
        <v>42735</v>
      </c>
      <c r="AK3970" s="0" t="n">
        <v>3.235</v>
      </c>
      <c r="AL3970" s="6" t="n">
        <v>42735</v>
      </c>
      <c r="AM3970" s="0" t="n">
        <v>1.405</v>
      </c>
      <c r="AN3970" s="0" t="n">
        <v>1.481</v>
      </c>
      <c r="AO3970" s="0" t="n">
        <v>1.995</v>
      </c>
      <c r="AP3970" s="0" t="n">
        <v>2.23</v>
      </c>
      <c r="AQ3970" s="0" t="s">
        <v>674</v>
      </c>
      <c r="AR3970" s="0" t="s">
        <v>58</v>
      </c>
      <c r="AS3970" s="0" t="s">
        <v>53</v>
      </c>
      <c r="AT3970" s="0" t="n">
        <v>75</v>
      </c>
      <c r="AU3970" s="0" t="n">
        <v>76</v>
      </c>
      <c r="AX3970" s="0" t="s">
        <v>836</v>
      </c>
    </row>
    <row r="3971" customFormat="false" ht="15" hidden="false" customHeight="false" outlineLevel="0" collapsed="false">
      <c r="A3971" s="0" t="s">
        <v>20433</v>
      </c>
      <c r="B3971" s="0" t="s">
        <v>7898</v>
      </c>
      <c r="C3971" s="0" t="s">
        <v>20434</v>
      </c>
      <c r="E3971" s="1" t="s">
        <v>20434</v>
      </c>
      <c r="G3971" s="5" t="s">
        <v>20434</v>
      </c>
      <c r="H3971" s="5"/>
      <c r="I3971" s="5"/>
      <c r="J3971" s="5"/>
      <c r="K3971" s="5"/>
      <c r="L3971" s="5"/>
      <c r="M3971" s="5"/>
      <c r="N3971" s="5"/>
      <c r="O3971" s="0" t="s">
        <v>20434</v>
      </c>
      <c r="P3971" s="0" t="s">
        <v>20435</v>
      </c>
      <c r="Q3971" s="0" t="s">
        <v>51</v>
      </c>
      <c r="R3971" s="0" t="s">
        <v>52</v>
      </c>
      <c r="S3971" s="0" t="n">
        <v>337</v>
      </c>
      <c r="T3971" s="0" t="n">
        <v>2611</v>
      </c>
      <c r="U3971" s="0" t="n">
        <v>2611</v>
      </c>
      <c r="V3971" s="0" t="n">
        <v>2611</v>
      </c>
      <c r="X3971" s="0" t="n">
        <v>24</v>
      </c>
      <c r="Y3971" s="0" t="s">
        <v>53</v>
      </c>
      <c r="Z3971" s="0" t="n">
        <v>2611</v>
      </c>
      <c r="AA3971" s="0" t="s">
        <v>54</v>
      </c>
      <c r="AB3971" s="0" t="s">
        <v>54</v>
      </c>
      <c r="AC3971" s="0" t="n">
        <v>767</v>
      </c>
      <c r="AD3971" s="0" t="s">
        <v>16126</v>
      </c>
      <c r="AG3971" s="6" t="n">
        <v>42735</v>
      </c>
      <c r="AH3971" s="0" t="n">
        <v>6</v>
      </c>
      <c r="AI3971" s="0" t="n">
        <v>7</v>
      </c>
      <c r="AJ3971" s="6" t="n">
        <v>42735</v>
      </c>
      <c r="AK3971" s="0" t="n">
        <v>767</v>
      </c>
      <c r="AL3971" s="6" t="n">
        <v>42735</v>
      </c>
      <c r="AM3971" s="0" t="n">
        <v>743</v>
      </c>
      <c r="AN3971" s="0" t="n">
        <v>783</v>
      </c>
      <c r="AO3971" s="0" t="n">
        <v>1.177</v>
      </c>
      <c r="AP3971" s="0" t="n">
        <v>1.315</v>
      </c>
      <c r="AQ3971" s="0" t="s">
        <v>674</v>
      </c>
      <c r="AR3971" s="0" t="s">
        <v>58</v>
      </c>
      <c r="AS3971" s="0" t="s">
        <v>53</v>
      </c>
      <c r="AT3971" s="0" t="n">
        <v>18</v>
      </c>
      <c r="AU3971" s="0" t="n">
        <v>18</v>
      </c>
      <c r="AV3971" s="0" t="s">
        <v>16126</v>
      </c>
      <c r="AX3971" s="0" t="s">
        <v>836</v>
      </c>
      <c r="AY3971" s="0" t="s">
        <v>20436</v>
      </c>
    </row>
    <row r="3972" customFormat="false" ht="15" hidden="false" customHeight="false" outlineLevel="0" collapsed="false">
      <c r="A3972" s="0" t="s">
        <v>20437</v>
      </c>
      <c r="B3972" s="0" t="s">
        <v>7898</v>
      </c>
      <c r="C3972" s="0" t="s">
        <v>20438</v>
      </c>
      <c r="E3972" s="1" t="s">
        <v>20438</v>
      </c>
      <c r="G3972" s="5" t="s">
        <v>20438</v>
      </c>
      <c r="H3972" s="5" t="s">
        <v>20439</v>
      </c>
      <c r="I3972" s="5"/>
      <c r="J3972" s="5"/>
      <c r="K3972" s="5"/>
      <c r="L3972" s="5"/>
      <c r="M3972" s="5"/>
      <c r="N3972" s="5"/>
      <c r="O3972" s="0" t="s">
        <v>20438</v>
      </c>
      <c r="P3972" s="0" t="s">
        <v>20440</v>
      </c>
      <c r="Q3972" s="0" t="s">
        <v>51</v>
      </c>
      <c r="R3972" s="0" t="s">
        <v>52</v>
      </c>
      <c r="S3972" s="0" t="n">
        <v>32</v>
      </c>
      <c r="T3972" s="0" t="n">
        <v>2660</v>
      </c>
      <c r="U3972" s="0" t="n">
        <v>2660</v>
      </c>
      <c r="X3972" s="0" t="n">
        <v>4</v>
      </c>
      <c r="Y3972" s="0" t="s">
        <v>128</v>
      </c>
      <c r="Z3972" s="0" t="n">
        <v>2660</v>
      </c>
      <c r="AA3972" s="0" t="s">
        <v>54</v>
      </c>
      <c r="AB3972" s="0" t="s">
        <v>54</v>
      </c>
      <c r="AD3972" s="0" t="s">
        <v>19145</v>
      </c>
      <c r="AG3972" s="6" t="n">
        <v>42735</v>
      </c>
      <c r="AH3972" s="0" t="n">
        <v>-11</v>
      </c>
      <c r="AI3972" s="0" t="n">
        <v>-12</v>
      </c>
      <c r="AJ3972" s="6" t="n">
        <v>42735</v>
      </c>
      <c r="AK3972" s="0" t="s">
        <v>56</v>
      </c>
      <c r="AM3972" s="0" t="n">
        <v>20</v>
      </c>
      <c r="AN3972" s="0" t="n">
        <v>21</v>
      </c>
      <c r="AO3972" s="0" t="n">
        <v>12</v>
      </c>
      <c r="AP3972" s="0" t="n">
        <v>13</v>
      </c>
      <c r="AQ3972" s="0" t="s">
        <v>13210</v>
      </c>
      <c r="AR3972" s="0" t="s">
        <v>58</v>
      </c>
      <c r="AS3972" s="0" t="s">
        <v>128</v>
      </c>
      <c r="AT3972" s="0" t="n">
        <v>3</v>
      </c>
      <c r="AU3972" s="0" t="n">
        <v>2</v>
      </c>
      <c r="AV3972" s="0" t="s">
        <v>836</v>
      </c>
      <c r="AX3972" s="0" t="s">
        <v>836</v>
      </c>
    </row>
    <row r="3973" customFormat="false" ht="15" hidden="false" customHeight="false" outlineLevel="0" collapsed="false">
      <c r="A3973" s="0" t="s">
        <v>20441</v>
      </c>
      <c r="B3973" s="0" t="s">
        <v>7898</v>
      </c>
      <c r="C3973" s="0" t="s">
        <v>20442</v>
      </c>
      <c r="E3973" s="1" t="s">
        <v>20442</v>
      </c>
      <c r="G3973" s="5" t="s">
        <v>20442</v>
      </c>
      <c r="H3973" s="5"/>
      <c r="I3973" s="5"/>
      <c r="J3973" s="5"/>
      <c r="K3973" s="5"/>
      <c r="L3973" s="5"/>
      <c r="M3973" s="5"/>
      <c r="N3973" s="5"/>
      <c r="O3973" s="0" t="s">
        <v>20442</v>
      </c>
      <c r="P3973" s="0" t="s">
        <v>20443</v>
      </c>
      <c r="Q3973" s="0" t="s">
        <v>51</v>
      </c>
      <c r="R3973" s="0" t="s">
        <v>52</v>
      </c>
      <c r="S3973" s="0" t="n">
        <v>80</v>
      </c>
      <c r="T3973" s="0" t="n">
        <v>2620</v>
      </c>
      <c r="U3973" s="0" t="n">
        <v>2620</v>
      </c>
      <c r="V3973" s="0" t="n">
        <v>2651</v>
      </c>
      <c r="X3973" s="0" t="n">
        <v>16</v>
      </c>
      <c r="Y3973" s="0" t="s">
        <v>53</v>
      </c>
      <c r="Z3973" s="0" t="n">
        <v>2620</v>
      </c>
      <c r="AA3973" s="0" t="s">
        <v>54</v>
      </c>
      <c r="AB3973" s="0" t="s">
        <v>54</v>
      </c>
      <c r="AC3973" s="0" t="n">
        <v>300</v>
      </c>
      <c r="AD3973" s="0" t="s">
        <v>17345</v>
      </c>
      <c r="AG3973" s="6" t="n">
        <v>42735</v>
      </c>
      <c r="AH3973" s="0" t="n">
        <v>-7</v>
      </c>
      <c r="AI3973" s="0" t="n">
        <v>-7</v>
      </c>
      <c r="AJ3973" s="6" t="n">
        <v>42735</v>
      </c>
      <c r="AK3973" s="0" t="n">
        <v>300</v>
      </c>
      <c r="AL3973" s="6" t="n">
        <v>42735</v>
      </c>
      <c r="AM3973" s="0" t="n">
        <v>103</v>
      </c>
      <c r="AN3973" s="0" t="n">
        <v>108</v>
      </c>
      <c r="AO3973" s="0" t="n">
        <v>230</v>
      </c>
      <c r="AP3973" s="0" t="n">
        <v>257</v>
      </c>
      <c r="AQ3973" s="0" t="s">
        <v>674</v>
      </c>
      <c r="AR3973" s="0" t="s">
        <v>58</v>
      </c>
      <c r="AS3973" s="0" t="s">
        <v>53</v>
      </c>
      <c r="AT3973" s="0" t="n">
        <v>14</v>
      </c>
      <c r="AU3973" s="0" t="n">
        <v>13</v>
      </c>
      <c r="AV3973" s="0" t="s">
        <v>841</v>
      </c>
      <c r="AX3973" s="0" t="s">
        <v>836</v>
      </c>
      <c r="AY3973" s="0" t="s">
        <v>20444</v>
      </c>
    </row>
    <row r="3974" customFormat="false" ht="15" hidden="false" customHeight="false" outlineLevel="0" collapsed="false">
      <c r="A3974" s="0" t="s">
        <v>20445</v>
      </c>
      <c r="B3974" s="0" t="s">
        <v>7898</v>
      </c>
      <c r="C3974" s="0" t="s">
        <v>20446</v>
      </c>
      <c r="E3974" s="1" t="s">
        <v>20446</v>
      </c>
      <c r="G3974" s="5" t="s">
        <v>20446</v>
      </c>
      <c r="H3974" s="5" t="s">
        <v>20447</v>
      </c>
      <c r="I3974" s="5"/>
      <c r="J3974" s="5"/>
      <c r="K3974" s="5"/>
      <c r="L3974" s="5"/>
      <c r="M3974" s="5"/>
      <c r="N3974" s="5"/>
      <c r="O3974" s="0" t="s">
        <v>20446</v>
      </c>
      <c r="P3974" s="0" t="s">
        <v>20448</v>
      </c>
      <c r="Q3974" s="0" t="s">
        <v>51</v>
      </c>
      <c r="R3974" s="0" t="s">
        <v>52</v>
      </c>
      <c r="S3974" s="0" t="n">
        <v>6</v>
      </c>
      <c r="T3974" s="0" t="n">
        <v>2120</v>
      </c>
      <c r="U3974" s="0" t="n">
        <v>2120</v>
      </c>
      <c r="X3974" s="0" t="n">
        <v>26</v>
      </c>
      <c r="Y3974" s="0" t="s">
        <v>53</v>
      </c>
      <c r="Z3974" s="0" t="n">
        <v>2120</v>
      </c>
      <c r="AA3974" s="0" t="s">
        <v>54</v>
      </c>
      <c r="AB3974" s="0" t="s">
        <v>54</v>
      </c>
      <c r="AC3974" s="0" t="n">
        <v>102</v>
      </c>
      <c r="AD3974" s="0" t="s">
        <v>20449</v>
      </c>
      <c r="AG3974" s="6" t="n">
        <v>42735</v>
      </c>
      <c r="AH3974" s="0" t="n">
        <v>32</v>
      </c>
      <c r="AI3974" s="0" t="n">
        <v>34</v>
      </c>
      <c r="AJ3974" s="6" t="n">
        <v>42735</v>
      </c>
      <c r="AK3974" s="0" t="n">
        <v>102</v>
      </c>
      <c r="AL3974" s="6" t="n">
        <v>42735</v>
      </c>
      <c r="AM3974" s="0" t="n">
        <v>135</v>
      </c>
      <c r="AN3974" s="0" t="n">
        <v>143</v>
      </c>
      <c r="AO3974" s="0" t="n">
        <v>321</v>
      </c>
      <c r="AP3974" s="0" t="n">
        <v>359</v>
      </c>
      <c r="AQ3974" s="0" t="s">
        <v>18253</v>
      </c>
      <c r="AR3974" s="0" t="s">
        <v>58</v>
      </c>
      <c r="AS3974" s="0" t="s">
        <v>53</v>
      </c>
      <c r="AT3974" s="0" t="n">
        <v>11</v>
      </c>
      <c r="AU3974" s="0" t="n">
        <v>12</v>
      </c>
      <c r="AX3974" s="0" t="s">
        <v>836</v>
      </c>
    </row>
    <row r="3975" customFormat="false" ht="15" hidden="false" customHeight="false" outlineLevel="0" collapsed="false">
      <c r="A3975" s="0" t="s">
        <v>20450</v>
      </c>
      <c r="B3975" s="0" t="s">
        <v>7898</v>
      </c>
      <c r="C3975" s="0" t="s">
        <v>20451</v>
      </c>
      <c r="E3975" s="1" t="s">
        <v>20451</v>
      </c>
      <c r="G3975" s="5" t="s">
        <v>20451</v>
      </c>
      <c r="H3975" s="5"/>
      <c r="I3975" s="5"/>
      <c r="J3975" s="5"/>
      <c r="K3975" s="5"/>
      <c r="L3975" s="5"/>
      <c r="M3975" s="5"/>
      <c r="N3975" s="5"/>
      <c r="O3975" s="0" t="s">
        <v>19073</v>
      </c>
      <c r="P3975" s="0" t="s">
        <v>19074</v>
      </c>
      <c r="Q3975" s="0" t="s">
        <v>51</v>
      </c>
      <c r="R3975" s="0" t="s">
        <v>52</v>
      </c>
      <c r="S3975" s="0" t="n">
        <v>1.267</v>
      </c>
      <c r="T3975" s="0" t="n">
        <v>2630</v>
      </c>
      <c r="U3975" s="0" t="n">
        <v>2630</v>
      </c>
      <c r="V3975" s="0" t="n">
        <v>6190</v>
      </c>
      <c r="X3975" s="0" t="n">
        <v>122</v>
      </c>
      <c r="Y3975" s="0" t="s">
        <v>67</v>
      </c>
      <c r="AA3975" s="0" t="s">
        <v>120</v>
      </c>
      <c r="AB3975" s="0" t="s">
        <v>56</v>
      </c>
      <c r="AD3975" s="0" t="s">
        <v>15876</v>
      </c>
      <c r="AG3975" s="6" t="n">
        <v>42369</v>
      </c>
      <c r="AH3975" s="0" t="n">
        <v>64</v>
      </c>
      <c r="AI3975" s="0" t="n">
        <v>70</v>
      </c>
      <c r="AJ3975" s="6" t="n">
        <v>42369</v>
      </c>
      <c r="AK3975" s="0" t="n">
        <v>3.451</v>
      </c>
      <c r="AL3975" s="6" t="n">
        <v>42369</v>
      </c>
      <c r="AM3975" s="0" t="n">
        <v>1.637</v>
      </c>
      <c r="AN3975" s="0" t="n">
        <v>1.782</v>
      </c>
      <c r="AO3975" s="0" t="n">
        <v>1.517</v>
      </c>
      <c r="AP3975" s="0" t="n">
        <v>1.694</v>
      </c>
      <c r="AQ3975" s="0" t="s">
        <v>189</v>
      </c>
      <c r="AR3975" s="0" t="s">
        <v>189</v>
      </c>
      <c r="AS3975" s="0" t="s">
        <v>67</v>
      </c>
      <c r="AT3975" s="0" t="n">
        <v>254</v>
      </c>
      <c r="AU3975" s="0" t="n">
        <v>71</v>
      </c>
      <c r="AX3975" s="0" t="s">
        <v>836</v>
      </c>
      <c r="AY3975" s="0" t="s">
        <v>20452</v>
      </c>
    </row>
    <row r="3976" customFormat="false" ht="15" hidden="false" customHeight="false" outlineLevel="0" collapsed="false">
      <c r="A3976" s="0" t="s">
        <v>20453</v>
      </c>
      <c r="B3976" s="0" t="s">
        <v>7898</v>
      </c>
      <c r="C3976" s="0" t="s">
        <v>20454</v>
      </c>
      <c r="E3976" s="1" t="s">
        <v>20454</v>
      </c>
      <c r="G3976" s="5" t="s">
        <v>20454</v>
      </c>
      <c r="H3976" s="5"/>
      <c r="I3976" s="5"/>
      <c r="J3976" s="5"/>
      <c r="K3976" s="5"/>
      <c r="L3976" s="5"/>
      <c r="M3976" s="5"/>
      <c r="N3976" s="5"/>
      <c r="O3976" s="0" t="s">
        <v>20454</v>
      </c>
      <c r="P3976" s="0" t="s">
        <v>20455</v>
      </c>
      <c r="Q3976" s="0" t="s">
        <v>51</v>
      </c>
      <c r="R3976" s="0" t="s">
        <v>52</v>
      </c>
      <c r="S3976" s="0" t="n">
        <v>165</v>
      </c>
      <c r="T3976" s="0" t="n">
        <v>2120</v>
      </c>
      <c r="U3976" s="0" t="n">
        <v>2120</v>
      </c>
      <c r="V3976" s="0" t="n">
        <v>7211</v>
      </c>
      <c r="W3976" s="0" t="s">
        <v>20456</v>
      </c>
      <c r="X3976" s="0" t="n">
        <v>5</v>
      </c>
      <c r="Y3976" s="0" t="s">
        <v>53</v>
      </c>
      <c r="Z3976" s="0" t="n">
        <v>2120</v>
      </c>
      <c r="AA3976" s="0" t="s">
        <v>54</v>
      </c>
      <c r="AB3976" s="0" t="s">
        <v>54</v>
      </c>
      <c r="AC3976" s="0" t="n">
        <v>468</v>
      </c>
      <c r="AD3976" s="0" t="s">
        <v>15594</v>
      </c>
      <c r="AG3976" s="6" t="n">
        <v>42735</v>
      </c>
      <c r="AH3976" s="0" t="n">
        <v>-146</v>
      </c>
      <c r="AI3976" s="0" t="n">
        <v>-154</v>
      </c>
      <c r="AJ3976" s="6" t="n">
        <v>42735</v>
      </c>
      <c r="AK3976" s="0" t="n">
        <v>468</v>
      </c>
      <c r="AL3976" s="6" t="n">
        <v>42735</v>
      </c>
      <c r="AM3976" s="0" t="n">
        <v>540</v>
      </c>
      <c r="AN3976" s="0" t="n">
        <v>569</v>
      </c>
      <c r="AO3976" s="0" t="n">
        <v>2.74</v>
      </c>
      <c r="AP3976" s="0" t="n">
        <v>3.062</v>
      </c>
      <c r="AQ3976" s="0" t="s">
        <v>674</v>
      </c>
      <c r="AR3976" s="0" t="s">
        <v>58</v>
      </c>
      <c r="AS3976" s="0" t="s">
        <v>53</v>
      </c>
      <c r="AT3976" s="0" t="n">
        <v>5</v>
      </c>
      <c r="AU3976" s="0" t="n">
        <v>4</v>
      </c>
      <c r="AV3976" s="0" t="s">
        <v>20457</v>
      </c>
      <c r="AX3976" s="0" t="s">
        <v>836</v>
      </c>
    </row>
    <row r="3977" customFormat="false" ht="15" hidden="false" customHeight="false" outlineLevel="0" collapsed="false">
      <c r="A3977" s="0" t="s">
        <v>20458</v>
      </c>
      <c r="B3977" s="0" t="s">
        <v>7898</v>
      </c>
      <c r="C3977" s="0" t="s">
        <v>20459</v>
      </c>
      <c r="E3977" s="1" t="s">
        <v>20459</v>
      </c>
      <c r="G3977" s="5" t="s">
        <v>20459</v>
      </c>
      <c r="H3977" s="5"/>
      <c r="I3977" s="5"/>
      <c r="J3977" s="5"/>
      <c r="K3977" s="5"/>
      <c r="L3977" s="5"/>
      <c r="M3977" s="5"/>
      <c r="N3977" s="5"/>
      <c r="O3977" s="0" t="s">
        <v>20459</v>
      </c>
      <c r="P3977" s="0" t="s">
        <v>20460</v>
      </c>
      <c r="Q3977" s="0" t="s">
        <v>51</v>
      </c>
      <c r="R3977" s="0" t="s">
        <v>52</v>
      </c>
      <c r="S3977" s="0" t="n">
        <v>124</v>
      </c>
      <c r="T3977" s="0" t="n">
        <v>2120</v>
      </c>
      <c r="U3977" s="0" t="n">
        <v>2120</v>
      </c>
      <c r="V3977" s="0" t="n">
        <v>7211</v>
      </c>
      <c r="X3977" s="0" t="n">
        <v>7</v>
      </c>
      <c r="Y3977" s="0" t="s">
        <v>53</v>
      </c>
      <c r="Z3977" s="0" t="n">
        <v>2120</v>
      </c>
      <c r="AA3977" s="0" t="s">
        <v>54</v>
      </c>
      <c r="AB3977" s="0" t="s">
        <v>54</v>
      </c>
      <c r="AC3977" s="0" t="n">
        <v>65</v>
      </c>
      <c r="AD3977" s="0" t="s">
        <v>16966</v>
      </c>
      <c r="AG3977" s="6" t="n">
        <v>42735</v>
      </c>
      <c r="AH3977" s="0" t="n">
        <v>22</v>
      </c>
      <c r="AI3977" s="0" t="n">
        <v>23</v>
      </c>
      <c r="AJ3977" s="6" t="n">
        <v>42735</v>
      </c>
      <c r="AK3977" s="0" t="n">
        <v>65</v>
      </c>
      <c r="AL3977" s="6" t="n">
        <v>42735</v>
      </c>
      <c r="AM3977" s="0" t="n">
        <v>290</v>
      </c>
      <c r="AN3977" s="0" t="n">
        <v>306</v>
      </c>
      <c r="AO3977" s="0" t="n">
        <v>113</v>
      </c>
      <c r="AP3977" s="0" t="n">
        <v>126</v>
      </c>
      <c r="AQ3977" s="0" t="s">
        <v>674</v>
      </c>
      <c r="AR3977" s="0" t="s">
        <v>58</v>
      </c>
      <c r="AS3977" s="0" t="s">
        <v>53</v>
      </c>
      <c r="AT3977" s="0" t="n">
        <v>7</v>
      </c>
      <c r="AU3977" s="0" t="n">
        <v>6</v>
      </c>
      <c r="AX3977" s="0" t="s">
        <v>836</v>
      </c>
    </row>
    <row r="3978" customFormat="false" ht="15" hidden="false" customHeight="false" outlineLevel="0" collapsed="false">
      <c r="A3978" s="0" t="s">
        <v>20461</v>
      </c>
      <c r="B3978" s="0" t="s">
        <v>7898</v>
      </c>
      <c r="C3978" s="0" t="s">
        <v>20462</v>
      </c>
      <c r="E3978" s="1" t="s">
        <v>20462</v>
      </c>
      <c r="G3978" s="5" t="s">
        <v>20462</v>
      </c>
      <c r="H3978" s="5"/>
      <c r="I3978" s="5"/>
      <c r="J3978" s="5"/>
      <c r="K3978" s="5"/>
      <c r="L3978" s="5"/>
      <c r="M3978" s="5"/>
      <c r="N3978" s="5"/>
      <c r="O3978" s="0" t="s">
        <v>20462</v>
      </c>
      <c r="P3978" s="0" t="s">
        <v>20463</v>
      </c>
      <c r="Q3978" s="0" t="s">
        <v>51</v>
      </c>
      <c r="R3978" s="0" t="s">
        <v>52</v>
      </c>
      <c r="S3978" s="0" t="n">
        <v>1.106</v>
      </c>
      <c r="T3978" s="0" t="n">
        <v>7211</v>
      </c>
      <c r="U3978" s="0" t="n">
        <v>7211</v>
      </c>
      <c r="W3978" s="0" t="s">
        <v>20464</v>
      </c>
      <c r="X3978" s="0" t="n">
        <v>48</v>
      </c>
      <c r="Y3978" s="0" t="s">
        <v>53</v>
      </c>
      <c r="Z3978" s="0" t="n">
        <v>7211</v>
      </c>
      <c r="AA3978" s="0" t="s">
        <v>54</v>
      </c>
      <c r="AB3978" s="0" t="s">
        <v>54</v>
      </c>
      <c r="AC3978" s="0" t="n">
        <v>980</v>
      </c>
      <c r="AD3978" s="0" t="s">
        <v>15539</v>
      </c>
      <c r="AG3978" s="6" t="n">
        <v>42735</v>
      </c>
      <c r="AH3978" s="0" t="n">
        <v>99</v>
      </c>
      <c r="AI3978" s="0" t="n">
        <v>104</v>
      </c>
      <c r="AJ3978" s="6" t="n">
        <v>42735</v>
      </c>
      <c r="AK3978" s="0" t="n">
        <v>980</v>
      </c>
      <c r="AL3978" s="6" t="n">
        <v>42735</v>
      </c>
      <c r="AM3978" s="0" t="n">
        <v>1.554</v>
      </c>
      <c r="AN3978" s="0" t="n">
        <v>1.639</v>
      </c>
      <c r="AO3978" s="0" t="n">
        <v>24.681</v>
      </c>
      <c r="AP3978" s="0" t="n">
        <v>27.577</v>
      </c>
      <c r="AQ3978" s="0" t="s">
        <v>674</v>
      </c>
      <c r="AR3978" s="0" t="s">
        <v>58</v>
      </c>
      <c r="AS3978" s="0" t="s">
        <v>53</v>
      </c>
      <c r="AT3978" s="0" t="n">
        <v>12</v>
      </c>
      <c r="AU3978" s="0" t="n">
        <v>13</v>
      </c>
      <c r="AX3978" s="0" t="s">
        <v>836</v>
      </c>
    </row>
    <row r="3979" customFormat="false" ht="15" hidden="false" customHeight="false" outlineLevel="0" collapsed="false">
      <c r="A3979" s="0" t="s">
        <v>20465</v>
      </c>
      <c r="B3979" s="0" t="s">
        <v>7898</v>
      </c>
      <c r="C3979" s="0" t="s">
        <v>20466</v>
      </c>
      <c r="E3979" s="1" t="s">
        <v>20466</v>
      </c>
      <c r="G3979" s="5" t="s">
        <v>20466</v>
      </c>
      <c r="H3979" s="5"/>
      <c r="I3979" s="5"/>
      <c r="J3979" s="5"/>
      <c r="K3979" s="5"/>
      <c r="L3979" s="5"/>
      <c r="M3979" s="5"/>
      <c r="N3979" s="5"/>
      <c r="O3979" s="0" t="s">
        <v>20466</v>
      </c>
      <c r="P3979" s="0" t="s">
        <v>20467</v>
      </c>
      <c r="Q3979" s="0" t="s">
        <v>51</v>
      </c>
      <c r="R3979" s="0" t="s">
        <v>52</v>
      </c>
      <c r="S3979" s="0" t="n">
        <v>1.949</v>
      </c>
      <c r="T3979" s="0" t="n">
        <v>5829</v>
      </c>
      <c r="U3979" s="0" t="n">
        <v>5829</v>
      </c>
      <c r="W3979" s="0" t="s">
        <v>20468</v>
      </c>
      <c r="X3979" s="0" t="n">
        <v>241</v>
      </c>
      <c r="Y3979" s="0" t="s">
        <v>53</v>
      </c>
      <c r="Z3979" s="0" t="n">
        <v>5829</v>
      </c>
      <c r="AA3979" s="0" t="s">
        <v>54</v>
      </c>
      <c r="AB3979" s="0" t="s">
        <v>54</v>
      </c>
      <c r="AC3979" s="0" t="n">
        <v>13.2</v>
      </c>
      <c r="AD3979" s="0" t="s">
        <v>1163</v>
      </c>
      <c r="AG3979" s="6" t="n">
        <v>42643</v>
      </c>
      <c r="AH3979" s="0" t="n">
        <v>-11</v>
      </c>
      <c r="AI3979" s="0" t="n">
        <v>-12</v>
      </c>
      <c r="AJ3979" s="6" t="n">
        <v>42643</v>
      </c>
      <c r="AK3979" s="0" t="n">
        <v>13.2</v>
      </c>
      <c r="AL3979" s="6" t="n">
        <v>42643</v>
      </c>
      <c r="AM3979" s="0" t="n">
        <v>5.073</v>
      </c>
      <c r="AN3979" s="0" t="n">
        <v>5.661</v>
      </c>
      <c r="AO3979" s="0" t="n">
        <v>4.822</v>
      </c>
      <c r="AP3979" s="0" t="n">
        <v>5.388</v>
      </c>
      <c r="AQ3979" s="0" t="s">
        <v>674</v>
      </c>
      <c r="AR3979" s="0" t="s">
        <v>58</v>
      </c>
      <c r="AS3979" s="0" t="s">
        <v>53</v>
      </c>
      <c r="AT3979" s="0" t="n">
        <v>168</v>
      </c>
      <c r="AU3979" s="0" t="n">
        <v>168</v>
      </c>
      <c r="AX3979" s="0" t="s">
        <v>836</v>
      </c>
    </row>
    <row r="3980" customFormat="false" ht="15" hidden="false" customHeight="false" outlineLevel="0" collapsed="false">
      <c r="A3980" s="0" t="s">
        <v>20469</v>
      </c>
      <c r="B3980" s="0" t="s">
        <v>7898</v>
      </c>
      <c r="C3980" s="0" t="s">
        <v>20470</v>
      </c>
      <c r="E3980" s="1" t="s">
        <v>20470</v>
      </c>
      <c r="G3980" s="5" t="s">
        <v>20470</v>
      </c>
      <c r="H3980" s="5"/>
      <c r="I3980" s="5"/>
      <c r="J3980" s="5"/>
      <c r="K3980" s="5"/>
      <c r="L3980" s="5"/>
      <c r="M3980" s="5"/>
      <c r="N3980" s="5"/>
      <c r="O3980" s="0" t="s">
        <v>20470</v>
      </c>
      <c r="P3980" s="0" t="s">
        <v>20471</v>
      </c>
      <c r="Q3980" s="0" t="s">
        <v>51</v>
      </c>
      <c r="R3980" s="0" t="s">
        <v>52</v>
      </c>
      <c r="S3980" s="0" t="n">
        <v>693</v>
      </c>
      <c r="T3980" s="0" t="n">
        <v>2620</v>
      </c>
      <c r="U3980" s="0" t="n">
        <v>2620</v>
      </c>
      <c r="V3980" s="0" t="n">
        <v>5829</v>
      </c>
      <c r="W3980" s="0" t="s">
        <v>20472</v>
      </c>
      <c r="X3980" s="0" t="n">
        <v>40</v>
      </c>
      <c r="Y3980" s="0" t="s">
        <v>53</v>
      </c>
      <c r="Z3980" s="0" t="n">
        <v>2620</v>
      </c>
      <c r="AA3980" s="0" t="s">
        <v>54</v>
      </c>
      <c r="AB3980" s="0" t="s">
        <v>54</v>
      </c>
      <c r="AC3980" s="0" t="n">
        <v>2.444</v>
      </c>
      <c r="AD3980" s="0" t="s">
        <v>16966</v>
      </c>
      <c r="AG3980" s="6" t="n">
        <v>42735</v>
      </c>
      <c r="AH3980" s="0" t="n">
        <v>1</v>
      </c>
      <c r="AI3980" s="0" t="n">
        <v>1</v>
      </c>
      <c r="AJ3980" s="6" t="n">
        <v>42735</v>
      </c>
      <c r="AK3980" s="0" t="n">
        <v>2.444</v>
      </c>
      <c r="AL3980" s="6" t="n">
        <v>42735</v>
      </c>
      <c r="AM3980" s="0" t="n">
        <v>887</v>
      </c>
      <c r="AN3980" s="0" t="n">
        <v>935</v>
      </c>
      <c r="AO3980" s="0" t="n">
        <v>1.47</v>
      </c>
      <c r="AP3980" s="0" t="n">
        <v>1.643</v>
      </c>
      <c r="AQ3980" s="0" t="s">
        <v>674</v>
      </c>
      <c r="AR3980" s="0" t="s">
        <v>58</v>
      </c>
      <c r="AS3980" s="0" t="s">
        <v>53</v>
      </c>
      <c r="AT3980" s="0" t="n">
        <v>29</v>
      </c>
      <c r="AU3980" s="0" t="n">
        <v>28</v>
      </c>
      <c r="AV3980" s="0" t="s">
        <v>16967</v>
      </c>
      <c r="AX3980" s="0" t="s">
        <v>836</v>
      </c>
    </row>
    <row r="3981" customFormat="false" ht="15" hidden="false" customHeight="false" outlineLevel="0" collapsed="false">
      <c r="A3981" s="0" t="s">
        <v>20473</v>
      </c>
      <c r="B3981" s="0" t="s">
        <v>7898</v>
      </c>
      <c r="C3981" s="0" t="s">
        <v>20474</v>
      </c>
      <c r="E3981" s="1" t="s">
        <v>20474</v>
      </c>
      <c r="G3981" s="5" t="s">
        <v>20474</v>
      </c>
      <c r="H3981" s="5"/>
      <c r="I3981" s="5"/>
      <c r="J3981" s="5"/>
      <c r="K3981" s="5"/>
      <c r="L3981" s="5"/>
      <c r="M3981" s="5"/>
      <c r="N3981" s="5"/>
      <c r="O3981" s="0" t="s">
        <v>20474</v>
      </c>
      <c r="P3981" s="0" t="s">
        <v>20475</v>
      </c>
      <c r="Q3981" s="0" t="s">
        <v>51</v>
      </c>
      <c r="R3981" s="0" t="s">
        <v>52</v>
      </c>
      <c r="S3981" s="0" t="n">
        <v>3</v>
      </c>
      <c r="T3981" s="0" t="n">
        <v>2120</v>
      </c>
      <c r="U3981" s="0" t="n">
        <v>2120</v>
      </c>
      <c r="V3981" s="0" t="n">
        <v>2120</v>
      </c>
      <c r="X3981" s="0" t="n">
        <v>3</v>
      </c>
      <c r="Y3981" s="0" t="s">
        <v>53</v>
      </c>
      <c r="Z3981" s="0" t="n">
        <v>2120</v>
      </c>
      <c r="AA3981" s="0" t="s">
        <v>54</v>
      </c>
      <c r="AB3981" s="0" t="s">
        <v>54</v>
      </c>
      <c r="AC3981" s="0" t="n">
        <v>35</v>
      </c>
      <c r="AD3981" s="0" t="s">
        <v>7763</v>
      </c>
      <c r="AE3981" s="0" t="s">
        <v>20476</v>
      </c>
      <c r="AF3981" s="0" t="s">
        <v>56</v>
      </c>
      <c r="AG3981" s="0" t="s">
        <v>56</v>
      </c>
      <c r="AI3981" s="0" t="n">
        <v>35</v>
      </c>
      <c r="AJ3981" s="0" t="n">
        <v>2017</v>
      </c>
      <c r="AK3981" s="0" t="s">
        <v>56</v>
      </c>
      <c r="AL3981" s="0" t="s">
        <v>56</v>
      </c>
      <c r="AM3981" s="0" t="n">
        <v>8</v>
      </c>
      <c r="AN3981" s="0" t="n">
        <v>9</v>
      </c>
      <c r="AO3981" s="0" t="s">
        <v>13210</v>
      </c>
      <c r="AP3981" s="0" t="s">
        <v>58</v>
      </c>
      <c r="AQ3981" s="0" t="s">
        <v>53</v>
      </c>
      <c r="AR3981" s="0" t="n">
        <v>4</v>
      </c>
      <c r="AS3981" s="0" t="n">
        <v>3</v>
      </c>
      <c r="AV3981" s="0" t="s">
        <v>836</v>
      </c>
      <c r="AW3981" s="0" t="s">
        <v>20477</v>
      </c>
    </row>
    <row r="3982" customFormat="false" ht="15" hidden="false" customHeight="false" outlineLevel="0" collapsed="false">
      <c r="A3982" s="0" t="s">
        <v>20478</v>
      </c>
      <c r="B3982" s="0" t="s">
        <v>7898</v>
      </c>
      <c r="C3982" s="0" t="s">
        <v>20479</v>
      </c>
      <c r="E3982" s="1" t="s">
        <v>20479</v>
      </c>
      <c r="G3982" s="5" t="s">
        <v>20479</v>
      </c>
      <c r="H3982" s="5"/>
      <c r="I3982" s="5"/>
      <c r="J3982" s="5"/>
      <c r="K3982" s="5"/>
      <c r="L3982" s="5"/>
      <c r="M3982" s="5"/>
      <c r="N3982" s="5"/>
      <c r="O3982" s="0" t="s">
        <v>20479</v>
      </c>
      <c r="P3982" s="0" t="s">
        <v>20480</v>
      </c>
      <c r="Q3982" s="0" t="s">
        <v>51</v>
      </c>
      <c r="R3982" s="0" t="s">
        <v>52</v>
      </c>
      <c r="S3982" s="0" t="n">
        <v>6.91</v>
      </c>
      <c r="T3982" s="0" t="n">
        <v>2611</v>
      </c>
      <c r="U3982" s="0" t="n">
        <v>2611</v>
      </c>
      <c r="X3982" s="0" t="n">
        <v>90</v>
      </c>
      <c r="Y3982" s="0" t="s">
        <v>53</v>
      </c>
      <c r="Z3982" s="0" t="n">
        <v>2611</v>
      </c>
      <c r="AA3982" s="0" t="s">
        <v>54</v>
      </c>
      <c r="AB3982" s="0" t="s">
        <v>54</v>
      </c>
      <c r="AC3982" s="0" t="n">
        <v>10.299</v>
      </c>
      <c r="AD3982" s="0" t="s">
        <v>17345</v>
      </c>
      <c r="AG3982" s="6" t="n">
        <v>42764</v>
      </c>
      <c r="AH3982" s="0" t="n">
        <v>1.549</v>
      </c>
      <c r="AI3982" s="0" t="n">
        <v>1.666</v>
      </c>
      <c r="AJ3982" s="6" t="n">
        <v>42764</v>
      </c>
      <c r="AK3982" s="0" t="n">
        <v>10.299</v>
      </c>
      <c r="AL3982" s="6" t="n">
        <v>42764</v>
      </c>
      <c r="AM3982" s="0" t="n">
        <v>9.15</v>
      </c>
      <c r="AN3982" s="0" t="n">
        <v>9.841</v>
      </c>
      <c r="AO3982" s="0" t="n">
        <v>81.021</v>
      </c>
      <c r="AP3982" s="0" t="n">
        <v>90.529</v>
      </c>
      <c r="AQ3982" s="0" t="s">
        <v>674</v>
      </c>
      <c r="AR3982" s="0" t="s">
        <v>58</v>
      </c>
      <c r="AS3982" s="0" t="s">
        <v>53</v>
      </c>
      <c r="AT3982" s="0" t="n">
        <v>49</v>
      </c>
      <c r="AU3982" s="0" t="n">
        <v>54</v>
      </c>
      <c r="AV3982" s="0" t="s">
        <v>836</v>
      </c>
      <c r="AW3982" s="0" t="s">
        <v>20481</v>
      </c>
      <c r="AX3982" s="0" t="s">
        <v>836</v>
      </c>
      <c r="AY3982" s="0" t="s">
        <v>20482</v>
      </c>
    </row>
    <row r="3983" customFormat="false" ht="15" hidden="false" customHeight="false" outlineLevel="0" collapsed="false">
      <c r="A3983" s="0" t="s">
        <v>20483</v>
      </c>
      <c r="B3983" s="0" t="s">
        <v>7898</v>
      </c>
      <c r="C3983" s="0" t="s">
        <v>20484</v>
      </c>
      <c r="E3983" s="1" t="s">
        <v>20484</v>
      </c>
      <c r="G3983" s="5" t="s">
        <v>20484</v>
      </c>
      <c r="H3983" s="5"/>
      <c r="I3983" s="5"/>
      <c r="J3983" s="5"/>
      <c r="K3983" s="5"/>
      <c r="L3983" s="5"/>
      <c r="M3983" s="5"/>
      <c r="N3983" s="5"/>
      <c r="O3983" s="0" t="s">
        <v>20484</v>
      </c>
      <c r="P3983" s="0" t="s">
        <v>20485</v>
      </c>
      <c r="Q3983" s="0" t="s">
        <v>51</v>
      </c>
      <c r="R3983" s="0" t="s">
        <v>52</v>
      </c>
      <c r="S3983" s="0" t="n">
        <v>57</v>
      </c>
      <c r="T3983" s="0" t="n">
        <v>2620</v>
      </c>
      <c r="U3983" s="0" t="n">
        <v>2620</v>
      </c>
      <c r="V3983" s="0" t="n">
        <v>6201</v>
      </c>
      <c r="X3983" s="0" t="n">
        <v>18</v>
      </c>
      <c r="Y3983" s="0" t="s">
        <v>53</v>
      </c>
      <c r="Z3983" s="0" t="n">
        <v>2620</v>
      </c>
      <c r="AA3983" s="0" t="s">
        <v>54</v>
      </c>
      <c r="AB3983" s="0" t="s">
        <v>54</v>
      </c>
      <c r="AC3983" s="0" t="n">
        <v>132</v>
      </c>
      <c r="AD3983" s="0" t="s">
        <v>15876</v>
      </c>
      <c r="AG3983" s="6" t="n">
        <v>42735</v>
      </c>
      <c r="AH3983" s="0" t="n">
        <v>-37</v>
      </c>
      <c r="AI3983" s="0" t="n">
        <v>-39</v>
      </c>
      <c r="AJ3983" s="6" t="n">
        <v>42735</v>
      </c>
      <c r="AK3983" s="0" t="n">
        <v>132</v>
      </c>
      <c r="AL3983" s="6" t="n">
        <v>42735</v>
      </c>
      <c r="AM3983" s="0" t="n">
        <v>98</v>
      </c>
      <c r="AN3983" s="0" t="n">
        <v>104</v>
      </c>
      <c r="AO3983" s="0" t="n">
        <v>238</v>
      </c>
      <c r="AP3983" s="0" t="n">
        <v>266</v>
      </c>
      <c r="AQ3983" s="0" t="s">
        <v>674</v>
      </c>
      <c r="AR3983" s="0" t="s">
        <v>58</v>
      </c>
      <c r="AS3983" s="0" t="s">
        <v>53</v>
      </c>
      <c r="AT3983" s="0" t="n">
        <v>15</v>
      </c>
      <c r="AU3983" s="0" t="n">
        <v>14</v>
      </c>
      <c r="AV3983" s="0" t="s">
        <v>19856</v>
      </c>
      <c r="AW3983" s="0" t="s">
        <v>836</v>
      </c>
      <c r="AX3983" s="0" t="s">
        <v>836</v>
      </c>
      <c r="AY3983" s="0" t="s">
        <v>230</v>
      </c>
    </row>
    <row r="3984" customFormat="false" ht="15" hidden="false" customHeight="false" outlineLevel="0" collapsed="false">
      <c r="A3984" s="0" t="s">
        <v>20486</v>
      </c>
      <c r="B3984" s="0" t="s">
        <v>7898</v>
      </c>
      <c r="C3984" s="0" t="s">
        <v>20487</v>
      </c>
      <c r="E3984" s="1" t="s">
        <v>20487</v>
      </c>
      <c r="G3984" s="5" t="s">
        <v>20487</v>
      </c>
      <c r="H3984" s="5" t="s">
        <v>20488</v>
      </c>
      <c r="I3984" s="5"/>
      <c r="J3984" s="5"/>
      <c r="K3984" s="5"/>
      <c r="L3984" s="5"/>
      <c r="M3984" s="5"/>
      <c r="N3984" s="5"/>
      <c r="O3984" s="0" t="s">
        <v>20487</v>
      </c>
      <c r="P3984" s="0" t="s">
        <v>20489</v>
      </c>
      <c r="Q3984" s="0" t="s">
        <v>51</v>
      </c>
      <c r="R3984" s="0" t="s">
        <v>52</v>
      </c>
      <c r="S3984" s="0" t="n">
        <v>861</v>
      </c>
      <c r="T3984" s="0" t="n">
        <v>2410</v>
      </c>
      <c r="U3984" s="0" t="n">
        <v>2410</v>
      </c>
      <c r="V3984" s="0" t="n">
        <v>2594</v>
      </c>
      <c r="X3984" s="0" t="n">
        <v>119</v>
      </c>
      <c r="Y3984" s="0" t="s">
        <v>53</v>
      </c>
      <c r="Z3984" s="0" t="n">
        <v>2410</v>
      </c>
      <c r="AA3984" s="0" t="s">
        <v>54</v>
      </c>
      <c r="AB3984" s="0" t="s">
        <v>54</v>
      </c>
      <c r="AC3984" s="0" t="n">
        <v>2.647</v>
      </c>
      <c r="AD3984" s="0" t="s">
        <v>17461</v>
      </c>
      <c r="AG3984" s="6" t="n">
        <v>42735</v>
      </c>
      <c r="AH3984" s="0" t="n">
        <v>85</v>
      </c>
      <c r="AI3984" s="0" t="n">
        <v>90</v>
      </c>
      <c r="AJ3984" s="6" t="n">
        <v>42735</v>
      </c>
      <c r="AK3984" s="0" t="n">
        <v>2.647</v>
      </c>
      <c r="AL3984" s="6" t="n">
        <v>42735</v>
      </c>
      <c r="AM3984" s="0" t="n">
        <v>930</v>
      </c>
      <c r="AN3984" s="0" t="n">
        <v>980</v>
      </c>
      <c r="AO3984" s="0" t="n">
        <v>1.855</v>
      </c>
      <c r="AP3984" s="0" t="n">
        <v>2.072</v>
      </c>
      <c r="AQ3984" s="0" t="s">
        <v>831</v>
      </c>
      <c r="AR3984" s="0" t="s">
        <v>58</v>
      </c>
      <c r="AS3984" s="0" t="s">
        <v>53</v>
      </c>
      <c r="AT3984" s="0" t="n">
        <v>45</v>
      </c>
      <c r="AU3984" s="0" t="n">
        <v>49</v>
      </c>
      <c r="AV3984" s="0" t="s">
        <v>17461</v>
      </c>
      <c r="AW3984" s="0" t="s">
        <v>17461</v>
      </c>
      <c r="AX3984" s="0" t="s">
        <v>836</v>
      </c>
    </row>
    <row r="3985" customFormat="false" ht="15" hidden="false" customHeight="false" outlineLevel="0" collapsed="false">
      <c r="A3985" s="0" t="s">
        <v>20490</v>
      </c>
      <c r="B3985" s="0" t="s">
        <v>7898</v>
      </c>
      <c r="C3985" s="0" t="s">
        <v>20491</v>
      </c>
      <c r="E3985" s="1" t="s">
        <v>20491</v>
      </c>
      <c r="G3985" s="5" t="s">
        <v>20491</v>
      </c>
      <c r="H3985" s="5"/>
      <c r="I3985" s="5"/>
      <c r="J3985" s="5"/>
      <c r="K3985" s="5"/>
      <c r="L3985" s="5"/>
      <c r="M3985" s="5"/>
      <c r="N3985" s="5"/>
      <c r="O3985" s="0" t="s">
        <v>20491</v>
      </c>
      <c r="P3985" s="0" t="s">
        <v>20492</v>
      </c>
      <c r="Q3985" s="0" t="s">
        <v>51</v>
      </c>
      <c r="R3985" s="0" t="s">
        <v>52</v>
      </c>
      <c r="S3985" s="0" t="n">
        <v>198.533</v>
      </c>
      <c r="T3985" s="0" t="n">
        <v>4645</v>
      </c>
      <c r="U3985" s="0" t="n">
        <v>4645</v>
      </c>
      <c r="V3985" s="0" t="n">
        <v>1107</v>
      </c>
      <c r="W3985" s="0" t="s">
        <v>20493</v>
      </c>
      <c r="X3985" s="0" t="n">
        <v>880</v>
      </c>
      <c r="Y3985" s="0" t="s">
        <v>53</v>
      </c>
      <c r="Z3985" s="0" t="n">
        <v>4645</v>
      </c>
      <c r="AA3985" s="0" t="s">
        <v>54</v>
      </c>
      <c r="AB3985" s="0" t="s">
        <v>54</v>
      </c>
      <c r="AC3985" s="0" t="n">
        <v>78</v>
      </c>
      <c r="AD3985" s="0" t="s">
        <v>15594</v>
      </c>
      <c r="AG3985" s="6" t="n">
        <v>42825</v>
      </c>
      <c r="AH3985" s="0" t="n">
        <v>4.742</v>
      </c>
      <c r="AI3985" s="0" t="n">
        <v>5.07</v>
      </c>
      <c r="AJ3985" s="6" t="n">
        <v>42825</v>
      </c>
      <c r="AK3985" s="0" t="n">
        <v>78</v>
      </c>
      <c r="AL3985" s="6" t="n">
        <v>42825</v>
      </c>
      <c r="AM3985" s="0" t="n">
        <v>57.028</v>
      </c>
      <c r="AN3985" s="0" t="n">
        <v>60.969</v>
      </c>
      <c r="AO3985" s="0" t="n">
        <v>31.72</v>
      </c>
      <c r="AP3985" s="0" t="n">
        <v>35.442</v>
      </c>
      <c r="AQ3985" s="0" t="s">
        <v>831</v>
      </c>
      <c r="AR3985" s="0" t="s">
        <v>58</v>
      </c>
      <c r="AS3985" s="0" t="s">
        <v>53</v>
      </c>
      <c r="AT3985" s="0" t="n">
        <v>650</v>
      </c>
      <c r="AU3985" s="0" t="n">
        <v>650</v>
      </c>
      <c r="AX3985" s="0" t="s">
        <v>836</v>
      </c>
      <c r="AY3985" s="0" t="s">
        <v>20494</v>
      </c>
    </row>
    <row r="3986" customFormat="false" ht="15" hidden="false" customHeight="false" outlineLevel="0" collapsed="false">
      <c r="A3986" s="0" t="s">
        <v>20495</v>
      </c>
      <c r="B3986" s="0" t="s">
        <v>7898</v>
      </c>
      <c r="C3986" s="0" t="s">
        <v>20496</v>
      </c>
      <c r="E3986" s="1" t="s">
        <v>20496</v>
      </c>
      <c r="G3986" s="5" t="s">
        <v>20496</v>
      </c>
      <c r="H3986" s="5"/>
      <c r="I3986" s="5"/>
      <c r="J3986" s="5"/>
      <c r="K3986" s="5"/>
      <c r="L3986" s="5"/>
      <c r="M3986" s="5"/>
      <c r="N3986" s="5"/>
      <c r="O3986" s="0" t="s">
        <v>20496</v>
      </c>
      <c r="P3986" s="0" t="s">
        <v>20497</v>
      </c>
      <c r="Q3986" s="0" t="s">
        <v>51</v>
      </c>
      <c r="R3986" s="0" t="s">
        <v>52</v>
      </c>
      <c r="S3986" s="0" t="n">
        <v>0</v>
      </c>
      <c r="T3986" s="0" t="n">
        <v>5829</v>
      </c>
      <c r="U3986" s="0" t="n">
        <v>5829</v>
      </c>
      <c r="V3986" s="0" t="n">
        <v>6201</v>
      </c>
      <c r="W3986" s="0" t="s">
        <v>20498</v>
      </c>
      <c r="X3986" s="0" t="n">
        <v>18</v>
      </c>
      <c r="Y3986" s="0" t="s">
        <v>53</v>
      </c>
      <c r="Z3986" s="0" t="n">
        <v>5829</v>
      </c>
      <c r="AA3986" s="0" t="s">
        <v>54</v>
      </c>
      <c r="AB3986" s="0" t="s">
        <v>54</v>
      </c>
      <c r="AC3986" s="0" t="n">
        <v>7</v>
      </c>
      <c r="AD3986" s="0" t="s">
        <v>20381</v>
      </c>
      <c r="AG3986" s="6" t="n">
        <v>42551</v>
      </c>
      <c r="AH3986" s="0" t="n">
        <v>8</v>
      </c>
      <c r="AI3986" s="0" t="n">
        <v>9</v>
      </c>
      <c r="AJ3986" s="6" t="n">
        <v>42551</v>
      </c>
      <c r="AK3986" s="0" t="n">
        <v>7</v>
      </c>
      <c r="AL3986" s="6" t="n">
        <v>42551</v>
      </c>
      <c r="AM3986" s="0" t="n">
        <v>73</v>
      </c>
      <c r="AN3986" s="0" t="n">
        <v>81</v>
      </c>
      <c r="AO3986" s="0" t="n">
        <v>71</v>
      </c>
      <c r="AP3986" s="0" t="n">
        <v>79</v>
      </c>
      <c r="AQ3986" s="0" t="s">
        <v>674</v>
      </c>
      <c r="AR3986" s="0" t="s">
        <v>58</v>
      </c>
      <c r="AS3986" s="0" t="s">
        <v>53</v>
      </c>
      <c r="AT3986" s="0" t="n">
        <v>15</v>
      </c>
      <c r="AU3986" s="0" t="n">
        <v>15</v>
      </c>
      <c r="AX3986" s="0" t="s">
        <v>836</v>
      </c>
      <c r="AY3986" s="0" t="s">
        <v>8049</v>
      </c>
    </row>
    <row r="3987" customFormat="false" ht="15" hidden="false" customHeight="false" outlineLevel="0" collapsed="false">
      <c r="A3987" s="0" t="s">
        <v>20499</v>
      </c>
      <c r="B3987" s="0" t="s">
        <v>7898</v>
      </c>
      <c r="C3987" s="0" t="s">
        <v>20500</v>
      </c>
      <c r="E3987" s="1" t="s">
        <v>20500</v>
      </c>
      <c r="G3987" s="5" t="s">
        <v>20500</v>
      </c>
      <c r="H3987" s="5"/>
      <c r="I3987" s="5"/>
      <c r="J3987" s="5"/>
      <c r="K3987" s="5"/>
      <c r="L3987" s="5"/>
      <c r="M3987" s="5"/>
      <c r="N3987" s="5"/>
      <c r="O3987" s="0" t="s">
        <v>20500</v>
      </c>
      <c r="P3987" s="0" t="s">
        <v>20501</v>
      </c>
      <c r="Q3987" s="0" t="s">
        <v>51</v>
      </c>
      <c r="R3987" s="0" t="s">
        <v>52</v>
      </c>
      <c r="S3987" s="0" t="n">
        <v>1.142</v>
      </c>
      <c r="T3987" s="0" t="n">
        <v>6201</v>
      </c>
      <c r="U3987" s="0" t="n">
        <v>6201</v>
      </c>
      <c r="V3987" s="0" t="n">
        <v>6190</v>
      </c>
      <c r="X3987" s="0" t="n">
        <v>63</v>
      </c>
      <c r="Y3987" s="0" t="s">
        <v>53</v>
      </c>
      <c r="Z3987" s="0" t="n">
        <v>6201</v>
      </c>
      <c r="AA3987" s="0" t="s">
        <v>54</v>
      </c>
      <c r="AB3987" s="0" t="s">
        <v>54</v>
      </c>
      <c r="AC3987" s="0" t="n">
        <v>990</v>
      </c>
      <c r="AD3987" s="0" t="s">
        <v>16581</v>
      </c>
      <c r="AG3987" s="6" t="n">
        <v>42735</v>
      </c>
      <c r="AH3987" s="0" t="n">
        <v>418</v>
      </c>
      <c r="AI3987" s="0" t="n">
        <v>441</v>
      </c>
      <c r="AJ3987" s="6" t="n">
        <v>42735</v>
      </c>
      <c r="AK3987" s="0" t="n">
        <v>990</v>
      </c>
      <c r="AL3987" s="6" t="n">
        <v>42735</v>
      </c>
      <c r="AM3987" s="0" t="n">
        <v>2.215</v>
      </c>
      <c r="AN3987" s="0" t="n">
        <v>2.335</v>
      </c>
      <c r="AO3987" s="0" t="n">
        <v>8.497</v>
      </c>
      <c r="AP3987" s="0" t="n">
        <v>9.494</v>
      </c>
      <c r="AQ3987" s="0" t="s">
        <v>674</v>
      </c>
      <c r="AR3987" s="0" t="s">
        <v>58</v>
      </c>
      <c r="AS3987" s="0" t="s">
        <v>53</v>
      </c>
      <c r="AT3987" s="0" t="n">
        <v>39</v>
      </c>
      <c r="AU3987" s="0" t="n">
        <v>39</v>
      </c>
      <c r="AX3987" s="0" t="s">
        <v>836</v>
      </c>
    </row>
    <row r="3988" customFormat="false" ht="15" hidden="false" customHeight="false" outlineLevel="0" collapsed="false">
      <c r="A3988" s="0" t="s">
        <v>20502</v>
      </c>
      <c r="B3988" s="0" t="s">
        <v>7898</v>
      </c>
      <c r="C3988" s="0" t="s">
        <v>20503</v>
      </c>
      <c r="E3988" s="1" t="s">
        <v>20503</v>
      </c>
      <c r="G3988" s="5" t="s">
        <v>20503</v>
      </c>
      <c r="H3988" s="5"/>
      <c r="I3988" s="5"/>
      <c r="J3988" s="5"/>
      <c r="K3988" s="5"/>
      <c r="L3988" s="5"/>
      <c r="M3988" s="5"/>
      <c r="N3988" s="5"/>
      <c r="O3988" s="0" t="s">
        <v>20503</v>
      </c>
      <c r="P3988" s="0" t="s">
        <v>20504</v>
      </c>
      <c r="Q3988" s="0" t="s">
        <v>51</v>
      </c>
      <c r="R3988" s="0" t="s">
        <v>52</v>
      </c>
      <c r="S3988" s="0" t="n">
        <v>20</v>
      </c>
      <c r="T3988" s="0" t="n">
        <v>2120</v>
      </c>
      <c r="U3988" s="0" t="n">
        <v>2120</v>
      </c>
      <c r="V3988" s="0" t="n">
        <v>7211</v>
      </c>
      <c r="X3988" s="0" t="n">
        <v>1</v>
      </c>
      <c r="Y3988" s="0" t="s">
        <v>53</v>
      </c>
      <c r="Z3988" s="0" t="n">
        <v>2120</v>
      </c>
      <c r="AA3988" s="0" t="s">
        <v>54</v>
      </c>
      <c r="AB3988" s="0" t="s">
        <v>54</v>
      </c>
      <c r="AC3988" s="0" t="n">
        <v>77</v>
      </c>
      <c r="AD3988" s="0" t="s">
        <v>15815</v>
      </c>
      <c r="AG3988" s="6" t="n">
        <v>42735</v>
      </c>
      <c r="AH3988" s="0" t="n">
        <v>-66</v>
      </c>
      <c r="AI3988" s="0" t="n">
        <v>-69</v>
      </c>
      <c r="AJ3988" s="6" t="n">
        <v>42735</v>
      </c>
      <c r="AK3988" s="0" t="n">
        <v>77</v>
      </c>
      <c r="AL3988" s="6" t="n">
        <v>42735</v>
      </c>
      <c r="AM3988" s="0" t="n">
        <v>74</v>
      </c>
      <c r="AN3988" s="0" t="n">
        <v>78</v>
      </c>
      <c r="AO3988" s="0" t="n">
        <v>312</v>
      </c>
      <c r="AP3988" s="0" t="n">
        <v>349</v>
      </c>
      <c r="AQ3988" s="0" t="s">
        <v>674</v>
      </c>
      <c r="AR3988" s="0" t="s">
        <v>58</v>
      </c>
      <c r="AS3988" s="0" t="s">
        <v>53</v>
      </c>
      <c r="AT3988" s="0" t="n">
        <v>2</v>
      </c>
      <c r="AU3988" s="0" t="n">
        <v>1</v>
      </c>
      <c r="AX3988" s="0" t="s">
        <v>836</v>
      </c>
    </row>
    <row r="3989" customFormat="false" ht="15" hidden="false" customHeight="false" outlineLevel="0" collapsed="false">
      <c r="A3989" s="0" t="s">
        <v>20505</v>
      </c>
      <c r="B3989" s="0" t="s">
        <v>7898</v>
      </c>
      <c r="C3989" s="0" t="s">
        <v>20506</v>
      </c>
      <c r="E3989" s="1" t="s">
        <v>20506</v>
      </c>
      <c r="G3989" s="5" t="s">
        <v>20506</v>
      </c>
      <c r="H3989" s="5"/>
      <c r="I3989" s="5"/>
      <c r="J3989" s="5"/>
      <c r="K3989" s="5"/>
      <c r="L3989" s="5"/>
      <c r="M3989" s="5"/>
      <c r="N3989" s="5"/>
      <c r="O3989" s="0" t="s">
        <v>20506</v>
      </c>
      <c r="P3989" s="0" t="s">
        <v>20507</v>
      </c>
      <c r="Q3989" s="0" t="s">
        <v>51</v>
      </c>
      <c r="R3989" s="0" t="s">
        <v>52</v>
      </c>
      <c r="S3989" s="0" t="n">
        <v>350</v>
      </c>
      <c r="T3989" s="0" t="n">
        <v>2611</v>
      </c>
      <c r="U3989" s="0" t="n">
        <v>2611</v>
      </c>
      <c r="V3989" s="0" t="n">
        <v>2611</v>
      </c>
      <c r="X3989" s="0" t="n">
        <v>11</v>
      </c>
      <c r="Y3989" s="0" t="s">
        <v>53</v>
      </c>
      <c r="Z3989" s="0" t="n">
        <v>2611</v>
      </c>
      <c r="AA3989" s="0" t="s">
        <v>54</v>
      </c>
      <c r="AB3989" s="0" t="s">
        <v>54</v>
      </c>
      <c r="AC3989" s="0" t="n">
        <v>3.5</v>
      </c>
      <c r="AD3989" s="0" t="s">
        <v>15876</v>
      </c>
      <c r="AE3989" s="0" t="s">
        <v>20508</v>
      </c>
      <c r="AF3989" s="0" t="s">
        <v>56</v>
      </c>
      <c r="AG3989" s="0" t="s">
        <v>56</v>
      </c>
      <c r="AI3989" s="0" t="n">
        <v>3.5</v>
      </c>
      <c r="AJ3989" s="0" t="n">
        <v>2017</v>
      </c>
      <c r="AK3989" s="0" t="s">
        <v>56</v>
      </c>
      <c r="AL3989" s="0" t="s">
        <v>56</v>
      </c>
      <c r="AM3989" s="0" t="n">
        <v>328</v>
      </c>
      <c r="AN3989" s="0" t="n">
        <v>367</v>
      </c>
      <c r="AO3989" s="0" t="s">
        <v>831</v>
      </c>
      <c r="AP3989" s="0" t="s">
        <v>58</v>
      </c>
      <c r="AQ3989" s="0" t="s">
        <v>53</v>
      </c>
      <c r="AR3989" s="0" t="n">
        <v>10</v>
      </c>
      <c r="AS3989" s="0" t="n">
        <v>9</v>
      </c>
      <c r="AT3989" s="0" t="s">
        <v>20509</v>
      </c>
      <c r="AV3989" s="0" t="s">
        <v>836</v>
      </c>
      <c r="AW3989" s="0" t="s">
        <v>1608</v>
      </c>
    </row>
    <row r="3990" customFormat="false" ht="15" hidden="false" customHeight="false" outlineLevel="0" collapsed="false">
      <c r="A3990" s="0" t="s">
        <v>20510</v>
      </c>
      <c r="B3990" s="0" t="s">
        <v>7898</v>
      </c>
      <c r="C3990" s="0" t="s">
        <v>20511</v>
      </c>
      <c r="E3990" s="1" t="s">
        <v>20511</v>
      </c>
      <c r="G3990" s="5" t="s">
        <v>20511</v>
      </c>
      <c r="H3990" s="5"/>
      <c r="I3990" s="5"/>
      <c r="J3990" s="5"/>
      <c r="K3990" s="5"/>
      <c r="L3990" s="5"/>
      <c r="M3990" s="5"/>
      <c r="N3990" s="5"/>
      <c r="O3990" s="0" t="s">
        <v>20511</v>
      </c>
      <c r="P3990" s="0" t="s">
        <v>20512</v>
      </c>
      <c r="Q3990" s="0" t="s">
        <v>51</v>
      </c>
      <c r="R3990" s="0" t="s">
        <v>52</v>
      </c>
      <c r="S3990" s="0" t="n">
        <v>12</v>
      </c>
      <c r="T3990" s="0" t="n">
        <v>2120</v>
      </c>
      <c r="U3990" s="0" t="n">
        <v>2120</v>
      </c>
      <c r="V3990" s="0" t="n">
        <v>7211</v>
      </c>
      <c r="X3990" s="0" t="n">
        <v>2</v>
      </c>
      <c r="Y3990" s="0" t="s">
        <v>53</v>
      </c>
      <c r="Z3990" s="0" t="n">
        <v>2120</v>
      </c>
      <c r="AA3990" s="0" t="s">
        <v>54</v>
      </c>
      <c r="AB3990" s="0" t="s">
        <v>54</v>
      </c>
      <c r="AC3990" s="0" t="n">
        <v>62</v>
      </c>
      <c r="AD3990" s="0" t="s">
        <v>16966</v>
      </c>
      <c r="AG3990" s="6" t="n">
        <v>42735</v>
      </c>
      <c r="AH3990" s="0" t="n">
        <v>-38</v>
      </c>
      <c r="AI3990" s="0" t="n">
        <v>-40</v>
      </c>
      <c r="AJ3990" s="6" t="n">
        <v>42735</v>
      </c>
      <c r="AK3990" s="0" t="n">
        <v>62</v>
      </c>
      <c r="AL3990" s="6" t="n">
        <v>42735</v>
      </c>
      <c r="AM3990" s="0" t="n">
        <v>148</v>
      </c>
      <c r="AN3990" s="0" t="n">
        <v>156</v>
      </c>
      <c r="AO3990" s="0" t="n">
        <v>379</v>
      </c>
      <c r="AP3990" s="0" t="n">
        <v>423</v>
      </c>
      <c r="AQ3990" s="0" t="s">
        <v>674</v>
      </c>
      <c r="AR3990" s="0" t="s">
        <v>58</v>
      </c>
      <c r="AS3990" s="0" t="s">
        <v>53</v>
      </c>
      <c r="AT3990" s="0" t="n">
        <v>3</v>
      </c>
      <c r="AU3990" s="0" t="n">
        <v>2</v>
      </c>
      <c r="AV3990" s="0" t="s">
        <v>16967</v>
      </c>
      <c r="AX3990" s="0" t="s">
        <v>836</v>
      </c>
    </row>
    <row r="3991" customFormat="false" ht="15" hidden="false" customHeight="false" outlineLevel="0" collapsed="false">
      <c r="A3991" s="0" t="s">
        <v>20513</v>
      </c>
      <c r="B3991" s="0" t="s">
        <v>7898</v>
      </c>
      <c r="C3991" s="0" t="s">
        <v>20514</v>
      </c>
      <c r="E3991" s="1" t="s">
        <v>20514</v>
      </c>
      <c r="G3991" s="5" t="s">
        <v>20514</v>
      </c>
      <c r="H3991" s="5"/>
      <c r="I3991" s="5"/>
      <c r="J3991" s="5"/>
      <c r="K3991" s="5"/>
      <c r="L3991" s="5"/>
      <c r="M3991" s="5"/>
      <c r="N3991" s="5"/>
      <c r="O3991" s="0" t="s">
        <v>20514</v>
      </c>
      <c r="P3991" s="0" t="s">
        <v>20515</v>
      </c>
      <c r="Q3991" s="0" t="s">
        <v>51</v>
      </c>
      <c r="R3991" s="0" t="s">
        <v>52</v>
      </c>
      <c r="S3991" s="0" t="n">
        <v>134</v>
      </c>
      <c r="T3991" s="0" t="n">
        <v>2120</v>
      </c>
      <c r="U3991" s="0" t="n">
        <v>2120</v>
      </c>
      <c r="V3991" s="0" t="n">
        <v>7211</v>
      </c>
      <c r="W3991" s="0" t="s">
        <v>20516</v>
      </c>
      <c r="X3991" s="0" t="n">
        <v>4</v>
      </c>
      <c r="Y3991" s="0" t="s">
        <v>77</v>
      </c>
      <c r="Z3991" s="0" t="n">
        <v>2120</v>
      </c>
      <c r="AA3991" s="0" t="s">
        <v>54</v>
      </c>
      <c r="AB3991" s="0" t="s">
        <v>54</v>
      </c>
      <c r="AC3991" s="0" t="n">
        <v>14</v>
      </c>
      <c r="AD3991" s="0" t="s">
        <v>15594</v>
      </c>
      <c r="AG3991" s="6" t="n">
        <v>42735</v>
      </c>
      <c r="AH3991" s="0" t="n">
        <v>56</v>
      </c>
      <c r="AI3991" s="0" t="n">
        <v>60</v>
      </c>
      <c r="AJ3991" s="6" t="n">
        <v>42735</v>
      </c>
      <c r="AK3991" s="0" t="n">
        <v>14</v>
      </c>
      <c r="AL3991" s="6" t="n">
        <v>42735</v>
      </c>
      <c r="AM3991" s="0" t="n">
        <v>360</v>
      </c>
      <c r="AN3991" s="0" t="n">
        <v>379</v>
      </c>
      <c r="AO3991" s="0" t="n">
        <v>1.284</v>
      </c>
      <c r="AP3991" s="0" t="n">
        <v>1.435</v>
      </c>
      <c r="AQ3991" s="0" t="s">
        <v>674</v>
      </c>
      <c r="AR3991" s="0" t="s">
        <v>58</v>
      </c>
      <c r="AS3991" s="0" t="s">
        <v>77</v>
      </c>
      <c r="AT3991" s="0" t="n">
        <v>5</v>
      </c>
      <c r="AU3991" s="0" t="n">
        <v>4</v>
      </c>
      <c r="AV3991" s="0" t="s">
        <v>836</v>
      </c>
      <c r="AX3991" s="0" t="s">
        <v>836</v>
      </c>
    </row>
    <row r="3992" customFormat="false" ht="15" hidden="false" customHeight="false" outlineLevel="0" collapsed="false">
      <c r="A3992" s="0" t="s">
        <v>20517</v>
      </c>
      <c r="B3992" s="0" t="s">
        <v>7898</v>
      </c>
      <c r="C3992" s="0" t="s">
        <v>20518</v>
      </c>
      <c r="E3992" s="1" t="s">
        <v>20518</v>
      </c>
      <c r="G3992" s="5" t="s">
        <v>20518</v>
      </c>
      <c r="H3992" s="5"/>
      <c r="I3992" s="5"/>
      <c r="J3992" s="5"/>
      <c r="K3992" s="5"/>
      <c r="L3992" s="5"/>
      <c r="M3992" s="5"/>
      <c r="N3992" s="5"/>
      <c r="O3992" s="0" t="s">
        <v>20518</v>
      </c>
      <c r="P3992" s="0" t="s">
        <v>20519</v>
      </c>
      <c r="Q3992" s="0" t="s">
        <v>51</v>
      </c>
      <c r="R3992" s="0" t="s">
        <v>52</v>
      </c>
      <c r="S3992" s="0" t="n">
        <v>3</v>
      </c>
      <c r="T3992" s="0" t="n">
        <v>3250</v>
      </c>
      <c r="U3992" s="0" t="n">
        <v>3250</v>
      </c>
      <c r="V3992" s="0" t="n">
        <v>3250</v>
      </c>
      <c r="X3992" s="0" t="n">
        <v>32</v>
      </c>
      <c r="Y3992" s="0" t="s">
        <v>53</v>
      </c>
      <c r="Z3992" s="0" t="n">
        <v>3250</v>
      </c>
      <c r="AA3992" s="0" t="s">
        <v>54</v>
      </c>
      <c r="AB3992" s="0" t="s">
        <v>54</v>
      </c>
      <c r="AC3992" s="0" t="n">
        <v>7.5</v>
      </c>
      <c r="AD3992" s="0" t="s">
        <v>15876</v>
      </c>
      <c r="AE3992" s="0" t="s">
        <v>20520</v>
      </c>
      <c r="AF3992" s="0" t="s">
        <v>56</v>
      </c>
      <c r="AG3992" s="0" t="s">
        <v>56</v>
      </c>
      <c r="AI3992" s="0" t="n">
        <v>7.5</v>
      </c>
      <c r="AJ3992" s="0" t="n">
        <v>2017</v>
      </c>
      <c r="AK3992" s="0" t="s">
        <v>56</v>
      </c>
      <c r="AL3992" s="0" t="s">
        <v>56</v>
      </c>
      <c r="AM3992" s="0" t="n">
        <v>10.904</v>
      </c>
      <c r="AN3992" s="0" t="n">
        <v>12.184</v>
      </c>
      <c r="AO3992" s="0" t="s">
        <v>674</v>
      </c>
      <c r="AP3992" s="0" t="s">
        <v>58</v>
      </c>
      <c r="AQ3992" s="0" t="s">
        <v>53</v>
      </c>
      <c r="AR3992" s="0" t="n">
        <v>16</v>
      </c>
      <c r="AS3992" s="0" t="n">
        <v>15</v>
      </c>
      <c r="AV3992" s="0" t="s">
        <v>836</v>
      </c>
      <c r="AW3992" s="0" t="s">
        <v>20521</v>
      </c>
    </row>
    <row r="3993" customFormat="false" ht="15" hidden="false" customHeight="false" outlineLevel="0" collapsed="false">
      <c r="A3993" s="0" t="s">
        <v>20522</v>
      </c>
      <c r="B3993" s="0" t="s">
        <v>7898</v>
      </c>
      <c r="C3993" s="0" t="s">
        <v>20523</v>
      </c>
      <c r="E3993" s="1" t="s">
        <v>20523</v>
      </c>
      <c r="G3993" s="5" t="s">
        <v>20523</v>
      </c>
      <c r="H3993" s="5"/>
      <c r="I3993" s="5"/>
      <c r="J3993" s="5"/>
      <c r="K3993" s="5"/>
      <c r="L3993" s="5"/>
      <c r="M3993" s="5"/>
      <c r="N3993" s="5"/>
      <c r="O3993" s="0" t="s">
        <v>20523</v>
      </c>
      <c r="P3993" s="0" t="s">
        <v>20524</v>
      </c>
      <c r="Q3993" s="0" t="s">
        <v>51</v>
      </c>
      <c r="R3993" s="0" t="s">
        <v>52</v>
      </c>
      <c r="S3993" s="0" t="n">
        <v>360</v>
      </c>
      <c r="T3993" s="0" t="n">
        <v>5829</v>
      </c>
      <c r="U3993" s="0" t="n">
        <v>5829</v>
      </c>
      <c r="X3993" s="0" t="n">
        <v>10</v>
      </c>
      <c r="Y3993" s="0" t="s">
        <v>53</v>
      </c>
      <c r="Z3993" s="0" t="n">
        <v>5829</v>
      </c>
      <c r="AA3993" s="0" t="s">
        <v>54</v>
      </c>
      <c r="AB3993" s="0" t="s">
        <v>54</v>
      </c>
      <c r="AC3993" s="0" t="n">
        <v>1.069</v>
      </c>
      <c r="AD3993" s="0" t="s">
        <v>17461</v>
      </c>
      <c r="AG3993" s="6" t="n">
        <v>42735</v>
      </c>
      <c r="AH3993" s="0" t="n">
        <v>36</v>
      </c>
      <c r="AI3993" s="0" t="n">
        <v>38</v>
      </c>
      <c r="AJ3993" s="6" t="n">
        <v>42735</v>
      </c>
      <c r="AK3993" s="0" t="n">
        <v>1.069</v>
      </c>
      <c r="AL3993" s="6" t="n">
        <v>42735</v>
      </c>
      <c r="AM3993" s="0" t="n">
        <v>713</v>
      </c>
      <c r="AN3993" s="0" t="n">
        <v>752</v>
      </c>
      <c r="AO3993" s="0" t="n">
        <v>3.429</v>
      </c>
      <c r="AP3993" s="0" t="n">
        <v>3.831</v>
      </c>
      <c r="AQ3993" s="0" t="s">
        <v>831</v>
      </c>
      <c r="AR3993" s="0" t="s">
        <v>58</v>
      </c>
      <c r="AS3993" s="0" t="s">
        <v>53</v>
      </c>
      <c r="AT3993" s="0" t="n">
        <v>9</v>
      </c>
      <c r="AU3993" s="0" t="n">
        <v>8</v>
      </c>
      <c r="AX3993" s="0" t="s">
        <v>836</v>
      </c>
    </row>
    <row r="3994" customFormat="false" ht="15" hidden="false" customHeight="false" outlineLevel="0" collapsed="false">
      <c r="A3994" s="0" t="s">
        <v>20525</v>
      </c>
      <c r="B3994" s="0" t="s">
        <v>7898</v>
      </c>
      <c r="C3994" s="0" t="s">
        <v>20526</v>
      </c>
      <c r="E3994" s="1" t="s">
        <v>20526</v>
      </c>
      <c r="G3994" s="5" t="s">
        <v>20526</v>
      </c>
      <c r="H3994" s="5"/>
      <c r="I3994" s="5"/>
      <c r="J3994" s="5"/>
      <c r="K3994" s="5"/>
      <c r="L3994" s="5"/>
      <c r="M3994" s="5"/>
      <c r="N3994" s="5"/>
      <c r="Q3994" s="0" t="s">
        <v>51</v>
      </c>
      <c r="R3994" s="0" t="s">
        <v>52</v>
      </c>
      <c r="S3994" s="0" t="n">
        <v>106</v>
      </c>
      <c r="T3994" s="0" t="n">
        <v>2120</v>
      </c>
      <c r="U3994" s="0" t="n">
        <v>2120</v>
      </c>
      <c r="V3994" s="0" t="n">
        <v>7211</v>
      </c>
      <c r="X3994" s="0" t="n">
        <v>0</v>
      </c>
      <c r="Y3994" s="0" t="s">
        <v>53</v>
      </c>
      <c r="AD3994" s="0" t="s">
        <v>15815</v>
      </c>
      <c r="AG3994" s="6" t="n">
        <v>42735</v>
      </c>
      <c r="AH3994" s="0" t="n">
        <v>16</v>
      </c>
      <c r="AI3994" s="0" t="n">
        <v>16</v>
      </c>
      <c r="AJ3994" s="6" t="n">
        <v>42735</v>
      </c>
      <c r="AK3994" s="0" t="n">
        <v>127</v>
      </c>
      <c r="AL3994" s="6" t="n">
        <v>42735</v>
      </c>
      <c r="AM3994" s="0" t="n">
        <v>161</v>
      </c>
      <c r="AN3994" s="0" t="n">
        <v>170</v>
      </c>
      <c r="AO3994" s="0" t="n">
        <v>561</v>
      </c>
      <c r="AP3994" s="0" t="n">
        <v>627</v>
      </c>
      <c r="AQ3994" s="0" t="s">
        <v>674</v>
      </c>
      <c r="AR3994" s="0" t="s">
        <v>58</v>
      </c>
      <c r="AS3994" s="0" t="s">
        <v>53</v>
      </c>
      <c r="AT3994" s="0" t="n">
        <v>0</v>
      </c>
      <c r="AU3994" s="0" t="n">
        <v>0</v>
      </c>
      <c r="AX3994" s="0" t="s">
        <v>836</v>
      </c>
    </row>
    <row r="3995" customFormat="false" ht="15" hidden="false" customHeight="false" outlineLevel="0" collapsed="false">
      <c r="A3995" s="0" t="s">
        <v>20527</v>
      </c>
      <c r="B3995" s="0" t="s">
        <v>7898</v>
      </c>
      <c r="C3995" s="0" t="s">
        <v>20528</v>
      </c>
      <c r="E3995" s="1" t="s">
        <v>20528</v>
      </c>
      <c r="G3995" s="5" t="s">
        <v>20528</v>
      </c>
      <c r="H3995" s="5"/>
      <c r="I3995" s="5"/>
      <c r="J3995" s="5"/>
      <c r="K3995" s="5"/>
      <c r="L3995" s="5"/>
      <c r="M3995" s="5"/>
      <c r="N3995" s="5"/>
      <c r="O3995" s="0" t="s">
        <v>20528</v>
      </c>
      <c r="P3995" s="0" t="s">
        <v>20529</v>
      </c>
      <c r="Q3995" s="0" t="s">
        <v>51</v>
      </c>
      <c r="R3995" s="0" t="s">
        <v>52</v>
      </c>
      <c r="S3995" s="0" t="n">
        <v>3</v>
      </c>
      <c r="T3995" s="0" t="n">
        <v>2120</v>
      </c>
      <c r="U3995" s="0" t="n">
        <v>2120</v>
      </c>
      <c r="X3995" s="0" t="n">
        <v>2</v>
      </c>
      <c r="Y3995" s="0" t="s">
        <v>53</v>
      </c>
      <c r="Z3995" s="0" t="n">
        <v>2120</v>
      </c>
      <c r="AA3995" s="0" t="s">
        <v>54</v>
      </c>
      <c r="AB3995" s="0" t="s">
        <v>54</v>
      </c>
      <c r="AC3995" s="0" t="n">
        <v>37</v>
      </c>
      <c r="AD3995" s="0" t="s">
        <v>15815</v>
      </c>
      <c r="AG3995" s="6" t="n">
        <v>42735</v>
      </c>
      <c r="AH3995" s="0" t="n">
        <v>-36</v>
      </c>
      <c r="AI3995" s="0" t="n">
        <v>-38</v>
      </c>
      <c r="AJ3995" s="6" t="n">
        <v>42735</v>
      </c>
      <c r="AK3995" s="0" t="n">
        <v>37</v>
      </c>
      <c r="AL3995" s="6" t="n">
        <v>42735</v>
      </c>
      <c r="AM3995" s="0" t="n">
        <v>41</v>
      </c>
      <c r="AN3995" s="0" t="n">
        <v>43</v>
      </c>
      <c r="AO3995" s="0" t="n">
        <v>61</v>
      </c>
      <c r="AP3995" s="0" t="n">
        <v>68</v>
      </c>
      <c r="AQ3995" s="0" t="s">
        <v>674</v>
      </c>
      <c r="AR3995" s="0" t="s">
        <v>58</v>
      </c>
      <c r="AS3995" s="0" t="s">
        <v>53</v>
      </c>
      <c r="AT3995" s="0" t="n">
        <v>3</v>
      </c>
      <c r="AU3995" s="0" t="n">
        <v>2</v>
      </c>
      <c r="AV3995" s="0" t="s">
        <v>836</v>
      </c>
      <c r="AX3995" s="0" t="s">
        <v>836</v>
      </c>
    </row>
    <row r="3996" customFormat="false" ht="15" hidden="false" customHeight="false" outlineLevel="0" collapsed="false">
      <c r="A3996" s="0" t="s">
        <v>20530</v>
      </c>
      <c r="B3996" s="0" t="s">
        <v>7898</v>
      </c>
      <c r="C3996" s="0" t="s">
        <v>20531</v>
      </c>
      <c r="E3996" s="1" t="s">
        <v>20531</v>
      </c>
      <c r="G3996" s="5" t="s">
        <v>20531</v>
      </c>
      <c r="H3996" s="5"/>
      <c r="I3996" s="5"/>
      <c r="J3996" s="5"/>
      <c r="K3996" s="5"/>
      <c r="L3996" s="5"/>
      <c r="M3996" s="5"/>
      <c r="N3996" s="5"/>
      <c r="O3996" s="0" t="s">
        <v>20531</v>
      </c>
      <c r="P3996" s="0" t="s">
        <v>20532</v>
      </c>
      <c r="Q3996" s="0" t="s">
        <v>51</v>
      </c>
      <c r="R3996" s="0" t="s">
        <v>52</v>
      </c>
      <c r="S3996" s="0" t="n">
        <v>1</v>
      </c>
      <c r="T3996" s="0" t="n">
        <v>7211</v>
      </c>
      <c r="U3996" s="0" t="n">
        <v>7211</v>
      </c>
      <c r="X3996" s="0" t="n">
        <v>4</v>
      </c>
      <c r="Y3996" s="0" t="s">
        <v>53</v>
      </c>
      <c r="Z3996" s="0" t="n">
        <v>7211</v>
      </c>
      <c r="AA3996" s="0" t="s">
        <v>54</v>
      </c>
      <c r="AB3996" s="0" t="s">
        <v>54</v>
      </c>
      <c r="AC3996" s="0" t="n">
        <v>11</v>
      </c>
      <c r="AD3996" s="0" t="s">
        <v>19345</v>
      </c>
      <c r="AG3996" s="6" t="n">
        <v>42735</v>
      </c>
      <c r="AH3996" s="0" t="n">
        <v>-81</v>
      </c>
      <c r="AI3996" s="0" t="n">
        <v>-86</v>
      </c>
      <c r="AJ3996" s="6" t="n">
        <v>42735</v>
      </c>
      <c r="AK3996" s="0" t="n">
        <v>11</v>
      </c>
      <c r="AL3996" s="6" t="n">
        <v>42735</v>
      </c>
      <c r="AM3996" s="0" t="n">
        <v>50</v>
      </c>
      <c r="AN3996" s="0" t="n">
        <v>53</v>
      </c>
      <c r="AO3996" s="0" t="n">
        <v>29</v>
      </c>
      <c r="AP3996" s="0" t="n">
        <v>33</v>
      </c>
      <c r="AQ3996" s="0" t="s">
        <v>13210</v>
      </c>
      <c r="AR3996" s="0" t="s">
        <v>58</v>
      </c>
      <c r="AS3996" s="0" t="s">
        <v>53</v>
      </c>
      <c r="AT3996" s="0" t="n">
        <v>5</v>
      </c>
      <c r="AU3996" s="0" t="n">
        <v>4</v>
      </c>
      <c r="AX3996" s="0" t="s">
        <v>836</v>
      </c>
    </row>
    <row r="3997" customFormat="false" ht="15" hidden="false" customHeight="false" outlineLevel="0" collapsed="false">
      <c r="A3997" s="0" t="s">
        <v>20533</v>
      </c>
      <c r="B3997" s="0" t="s">
        <v>7898</v>
      </c>
      <c r="C3997" s="0" t="s">
        <v>20534</v>
      </c>
      <c r="E3997" s="1" t="s">
        <v>20534</v>
      </c>
      <c r="G3997" s="5" t="s">
        <v>20534</v>
      </c>
      <c r="H3997" s="5" t="s">
        <v>20535</v>
      </c>
      <c r="I3997" s="5"/>
      <c r="J3997" s="5"/>
      <c r="K3997" s="5"/>
      <c r="L3997" s="5"/>
      <c r="M3997" s="5"/>
      <c r="N3997" s="5"/>
      <c r="O3997" s="0" t="s">
        <v>20534</v>
      </c>
      <c r="P3997" s="0" t="s">
        <v>20536</v>
      </c>
      <c r="Q3997" s="0" t="s">
        <v>51</v>
      </c>
      <c r="R3997" s="0" t="s">
        <v>52</v>
      </c>
      <c r="S3997" s="0" t="n">
        <v>8.392</v>
      </c>
      <c r="T3997" s="0" t="n">
        <v>5829</v>
      </c>
      <c r="U3997" s="0" t="n">
        <v>5829</v>
      </c>
      <c r="V3997" s="0" t="n">
        <v>6201</v>
      </c>
      <c r="X3997" s="0" t="n">
        <v>487</v>
      </c>
      <c r="Y3997" s="0" t="s">
        <v>53</v>
      </c>
      <c r="Z3997" s="0" t="n">
        <v>5829</v>
      </c>
      <c r="AA3997" s="0" t="s">
        <v>54</v>
      </c>
      <c r="AB3997" s="0" t="s">
        <v>54</v>
      </c>
      <c r="AC3997" s="0" t="n">
        <v>25</v>
      </c>
      <c r="AD3997" s="0" t="s">
        <v>15594</v>
      </c>
      <c r="AG3997" s="6" t="n">
        <v>42766</v>
      </c>
      <c r="AH3997" s="0" t="n">
        <v>167</v>
      </c>
      <c r="AI3997" s="0" t="n">
        <v>180</v>
      </c>
      <c r="AJ3997" s="6" t="n">
        <v>42766</v>
      </c>
      <c r="AK3997" s="0" t="n">
        <v>25</v>
      </c>
      <c r="AL3997" s="6" t="n">
        <v>42766</v>
      </c>
      <c r="AM3997" s="0" t="n">
        <v>16.35</v>
      </c>
      <c r="AN3997" s="0" t="n">
        <v>17.585</v>
      </c>
      <c r="AO3997" s="0" t="n">
        <v>56.161</v>
      </c>
      <c r="AP3997" s="0" t="n">
        <v>62.752</v>
      </c>
      <c r="AQ3997" s="0" t="s">
        <v>831</v>
      </c>
      <c r="AR3997" s="0" t="s">
        <v>58</v>
      </c>
      <c r="AS3997" s="0" t="s">
        <v>53</v>
      </c>
      <c r="AT3997" s="0" t="n">
        <v>133</v>
      </c>
      <c r="AU3997" s="0" t="n">
        <v>172</v>
      </c>
      <c r="AX3997" s="0" t="s">
        <v>836</v>
      </c>
      <c r="AY3997" s="0" t="s">
        <v>19806</v>
      </c>
    </row>
    <row r="3998" customFormat="false" ht="15" hidden="false" customHeight="false" outlineLevel="0" collapsed="false">
      <c r="A3998" s="0" t="s">
        <v>20537</v>
      </c>
      <c r="B3998" s="0" t="s">
        <v>7898</v>
      </c>
      <c r="C3998" s="0" t="s">
        <v>20538</v>
      </c>
      <c r="E3998" s="1" t="s">
        <v>20538</v>
      </c>
      <c r="G3998" s="5" t="s">
        <v>20538</v>
      </c>
      <c r="H3998" s="5"/>
      <c r="I3998" s="5"/>
      <c r="J3998" s="5"/>
      <c r="K3998" s="5"/>
      <c r="L3998" s="5"/>
      <c r="M3998" s="5"/>
      <c r="N3998" s="5"/>
      <c r="O3998" s="0" t="s">
        <v>20538</v>
      </c>
      <c r="P3998" s="0" t="s">
        <v>20539</v>
      </c>
      <c r="Q3998" s="0" t="s">
        <v>51</v>
      </c>
      <c r="R3998" s="0" t="s">
        <v>52</v>
      </c>
      <c r="S3998" s="0" t="n">
        <v>380</v>
      </c>
      <c r="T3998" s="0" t="n">
        <v>5829</v>
      </c>
      <c r="U3998" s="0" t="n">
        <v>5829</v>
      </c>
      <c r="X3998" s="0" t="n">
        <v>16</v>
      </c>
      <c r="Y3998" s="0" t="s">
        <v>77</v>
      </c>
      <c r="Z3998" s="0" t="n">
        <v>5829</v>
      </c>
      <c r="AA3998" s="0" t="s">
        <v>54</v>
      </c>
      <c r="AB3998" s="0" t="s">
        <v>54</v>
      </c>
      <c r="AC3998" s="0" t="n">
        <v>1.037</v>
      </c>
      <c r="AD3998" s="0" t="s">
        <v>20540</v>
      </c>
      <c r="AG3998" s="6" t="n">
        <v>42735</v>
      </c>
      <c r="AH3998" s="0" t="n">
        <v>-28</v>
      </c>
      <c r="AI3998" s="0" t="n">
        <v>-29</v>
      </c>
      <c r="AJ3998" s="6" t="n">
        <v>42735</v>
      </c>
      <c r="AK3998" s="0" t="n">
        <v>1.037</v>
      </c>
      <c r="AL3998" s="6" t="n">
        <v>42735</v>
      </c>
      <c r="AM3998" s="0" t="n">
        <v>240</v>
      </c>
      <c r="AN3998" s="0" t="n">
        <v>253</v>
      </c>
      <c r="AO3998" s="0" t="n">
        <v>2.099</v>
      </c>
      <c r="AP3998" s="0" t="n">
        <v>2.346</v>
      </c>
      <c r="AQ3998" s="0" t="s">
        <v>831</v>
      </c>
      <c r="AR3998" s="0" t="s">
        <v>58</v>
      </c>
      <c r="AS3998" s="0" t="s">
        <v>77</v>
      </c>
      <c r="AT3998" s="0" t="n">
        <v>14</v>
      </c>
      <c r="AU3998" s="0" t="n">
        <v>14</v>
      </c>
      <c r="AX3998" s="0" t="s">
        <v>836</v>
      </c>
    </row>
    <row r="3999" customFormat="false" ht="15" hidden="false" customHeight="false" outlineLevel="0" collapsed="false">
      <c r="A3999" s="0" t="s">
        <v>20541</v>
      </c>
      <c r="B3999" s="0" t="s">
        <v>7898</v>
      </c>
      <c r="C3999" s="0" t="s">
        <v>20542</v>
      </c>
      <c r="E3999" s="1" t="s">
        <v>20542</v>
      </c>
      <c r="G3999" s="5" t="s">
        <v>20542</v>
      </c>
      <c r="H3999" s="5" t="s">
        <v>20543</v>
      </c>
      <c r="I3999" s="5"/>
      <c r="J3999" s="5"/>
      <c r="K3999" s="5"/>
      <c r="L3999" s="5"/>
      <c r="M3999" s="5"/>
      <c r="N3999" s="5" t="s">
        <v>20544</v>
      </c>
      <c r="O3999" s="0" t="s">
        <v>20542</v>
      </c>
      <c r="P3999" s="0" t="s">
        <v>20545</v>
      </c>
      <c r="Q3999" s="0" t="s">
        <v>51</v>
      </c>
      <c r="R3999" s="0" t="s">
        <v>52</v>
      </c>
      <c r="S3999" s="0" t="n">
        <v>711</v>
      </c>
      <c r="T3999" s="0" t="n">
        <v>5829</v>
      </c>
      <c r="U3999" s="0" t="n">
        <v>5829</v>
      </c>
      <c r="V3999" s="0" t="n">
        <v>6201</v>
      </c>
      <c r="W3999" s="0" t="s">
        <v>20546</v>
      </c>
      <c r="X3999" s="0" t="n">
        <v>49</v>
      </c>
      <c r="Y3999" s="0" t="s">
        <v>53</v>
      </c>
      <c r="Z3999" s="0" t="n">
        <v>5829</v>
      </c>
      <c r="AA3999" s="0" t="s">
        <v>54</v>
      </c>
      <c r="AB3999" s="0" t="s">
        <v>54</v>
      </c>
      <c r="AC3999" s="0" t="n">
        <v>3.6</v>
      </c>
      <c r="AD3999" s="0" t="s">
        <v>18798</v>
      </c>
      <c r="AG3999" s="6" t="n">
        <v>42735</v>
      </c>
      <c r="AH3999" s="0" t="n">
        <v>4</v>
      </c>
      <c r="AI3999" s="0" t="n">
        <v>4</v>
      </c>
      <c r="AJ3999" s="6" t="n">
        <v>42735</v>
      </c>
      <c r="AK3999" s="0" t="n">
        <v>3.6</v>
      </c>
      <c r="AL3999" s="6" t="n">
        <v>42735</v>
      </c>
      <c r="AM3999" s="0" t="n">
        <v>1.436</v>
      </c>
      <c r="AN3999" s="0" t="n">
        <v>1.514</v>
      </c>
      <c r="AO3999" s="0" t="n">
        <v>1.05</v>
      </c>
      <c r="AP3999" s="0" t="n">
        <v>1.173</v>
      </c>
      <c r="AQ3999" s="0" t="s">
        <v>674</v>
      </c>
      <c r="AR3999" s="0" t="s">
        <v>58</v>
      </c>
      <c r="AS3999" s="0" t="s">
        <v>53</v>
      </c>
      <c r="AT3999" s="0" t="n">
        <v>43</v>
      </c>
      <c r="AU3999" s="0" t="n">
        <v>42</v>
      </c>
      <c r="AX3999" s="0" t="s">
        <v>836</v>
      </c>
    </row>
    <row r="4000" customFormat="false" ht="15" hidden="false" customHeight="false" outlineLevel="0" collapsed="false">
      <c r="A4000" s="0" t="s">
        <v>20547</v>
      </c>
      <c r="B4000" s="0" t="s">
        <v>7898</v>
      </c>
      <c r="C4000" s="0" t="s">
        <v>20548</v>
      </c>
      <c r="E4000" s="1" t="s">
        <v>20548</v>
      </c>
      <c r="G4000" s="5" t="s">
        <v>20548</v>
      </c>
      <c r="H4000" s="5"/>
      <c r="I4000" s="5"/>
      <c r="J4000" s="5"/>
      <c r="K4000" s="5"/>
      <c r="L4000" s="5"/>
      <c r="M4000" s="5"/>
      <c r="N4000" s="5"/>
      <c r="O4000" s="0" t="s">
        <v>20548</v>
      </c>
      <c r="P4000" s="0" t="s">
        <v>20549</v>
      </c>
      <c r="Q4000" s="0" t="s">
        <v>51</v>
      </c>
      <c r="R4000" s="0" t="s">
        <v>52</v>
      </c>
      <c r="S4000" s="0" t="n">
        <v>3</v>
      </c>
      <c r="T4000" s="0" t="n">
        <v>7420</v>
      </c>
      <c r="U4000" s="0" t="n">
        <v>7420</v>
      </c>
      <c r="V4000" s="0" t="n">
        <v>4791</v>
      </c>
      <c r="X4000" s="0" t="n">
        <v>16</v>
      </c>
      <c r="Y4000" s="0" t="s">
        <v>53</v>
      </c>
      <c r="Z4000" s="0" t="n">
        <v>7420</v>
      </c>
      <c r="AA4000" s="0" t="s">
        <v>54</v>
      </c>
      <c r="AB4000" s="0" t="s">
        <v>54</v>
      </c>
      <c r="AC4000" s="0" t="n">
        <v>3.5</v>
      </c>
      <c r="AD4000" s="0" t="s">
        <v>16135</v>
      </c>
      <c r="AE4000" s="0" t="s">
        <v>20550</v>
      </c>
      <c r="AF4000" s="0" t="s">
        <v>56</v>
      </c>
      <c r="AG4000" s="0" t="s">
        <v>56</v>
      </c>
      <c r="AI4000" s="0" t="n">
        <v>3.5</v>
      </c>
      <c r="AJ4000" s="0" t="n">
        <v>2017</v>
      </c>
      <c r="AK4000" s="0" t="s">
        <v>56</v>
      </c>
      <c r="AL4000" s="0" t="s">
        <v>56</v>
      </c>
      <c r="AM4000" s="0" t="n">
        <v>1.426</v>
      </c>
      <c r="AN4000" s="0" t="n">
        <v>1.594</v>
      </c>
      <c r="AO4000" s="0" t="s">
        <v>674</v>
      </c>
      <c r="AP4000" s="0" t="s">
        <v>58</v>
      </c>
      <c r="AQ4000" s="0" t="s">
        <v>53</v>
      </c>
      <c r="AR4000" s="0" t="n">
        <v>14</v>
      </c>
      <c r="AS4000" s="0" t="n">
        <v>13</v>
      </c>
      <c r="AV4000" s="0" t="s">
        <v>836</v>
      </c>
    </row>
    <row r="4001" customFormat="false" ht="15" hidden="false" customHeight="false" outlineLevel="0" collapsed="false">
      <c r="A4001" s="0" t="s">
        <v>20551</v>
      </c>
      <c r="B4001" s="0" t="s">
        <v>7898</v>
      </c>
      <c r="C4001" s="0" t="s">
        <v>20552</v>
      </c>
      <c r="E4001" s="1" t="s">
        <v>20552</v>
      </c>
      <c r="G4001" s="5" t="s">
        <v>20552</v>
      </c>
      <c r="H4001" s="5"/>
      <c r="I4001" s="5"/>
      <c r="J4001" s="5"/>
      <c r="K4001" s="5"/>
      <c r="L4001" s="5"/>
      <c r="M4001" s="5"/>
      <c r="N4001" s="5"/>
      <c r="O4001" s="0" t="s">
        <v>20553</v>
      </c>
      <c r="P4001" s="0" t="s">
        <v>20554</v>
      </c>
      <c r="Q4001" s="0" t="s">
        <v>51</v>
      </c>
      <c r="R4001" s="0" t="s">
        <v>119</v>
      </c>
      <c r="S4001" s="0" t="n">
        <v>41</v>
      </c>
      <c r="T4001" s="0" t="n">
        <v>2120</v>
      </c>
      <c r="U4001" s="0" t="n">
        <v>2120</v>
      </c>
      <c r="V4001" s="0" t="n">
        <v>7211</v>
      </c>
      <c r="X4001" s="0" t="n">
        <v>0</v>
      </c>
      <c r="Y4001" s="0" t="s">
        <v>67</v>
      </c>
      <c r="Z4001" s="0" t="n">
        <v>2120</v>
      </c>
      <c r="AA4001" s="0" t="s">
        <v>1178</v>
      </c>
      <c r="AB4001" s="0" t="s">
        <v>56</v>
      </c>
      <c r="AC4001" s="0" t="n">
        <v>175</v>
      </c>
      <c r="AD4001" s="0" t="s">
        <v>17345</v>
      </c>
      <c r="AG4001" s="6" t="n">
        <v>42369</v>
      </c>
      <c r="AH4001" s="0" t="n">
        <v>-76</v>
      </c>
      <c r="AI4001" s="0" t="n">
        <v>-82</v>
      </c>
      <c r="AJ4001" s="6" t="n">
        <v>42369</v>
      </c>
      <c r="AK4001" s="0" t="n">
        <v>214</v>
      </c>
      <c r="AL4001" s="6" t="n">
        <v>42369</v>
      </c>
      <c r="AM4001" s="0" t="n">
        <v>151</v>
      </c>
      <c r="AN4001" s="0" t="n">
        <v>164</v>
      </c>
      <c r="AO4001" s="0" t="n">
        <v>405</v>
      </c>
      <c r="AP4001" s="0" t="n">
        <v>449</v>
      </c>
      <c r="AQ4001" s="0" t="s">
        <v>189</v>
      </c>
      <c r="AR4001" s="0" t="s">
        <v>189</v>
      </c>
      <c r="AS4001" s="0" t="s">
        <v>67</v>
      </c>
      <c r="AT4001" s="0" t="n">
        <v>2</v>
      </c>
      <c r="AU4001" s="0" t="n">
        <v>0</v>
      </c>
      <c r="AX4001" s="0" t="s">
        <v>836</v>
      </c>
    </row>
    <row r="4002" customFormat="false" ht="15" hidden="false" customHeight="false" outlineLevel="0" collapsed="false">
      <c r="A4002" s="0" t="s">
        <v>20555</v>
      </c>
      <c r="B4002" s="0" t="s">
        <v>7898</v>
      </c>
      <c r="C4002" s="0" t="s">
        <v>20556</v>
      </c>
      <c r="E4002" s="1" t="s">
        <v>20556</v>
      </c>
      <c r="G4002" s="5" t="s">
        <v>20556</v>
      </c>
      <c r="H4002" s="5"/>
      <c r="I4002" s="5"/>
      <c r="J4002" s="5"/>
      <c r="K4002" s="5"/>
      <c r="L4002" s="5"/>
      <c r="M4002" s="5"/>
      <c r="N4002" s="5"/>
      <c r="O4002" s="0" t="s">
        <v>20556</v>
      </c>
      <c r="P4002" s="0" t="s">
        <v>20557</v>
      </c>
      <c r="Q4002" s="0" t="s">
        <v>51</v>
      </c>
      <c r="R4002" s="0" t="s">
        <v>52</v>
      </c>
      <c r="S4002" s="0" t="n">
        <v>365</v>
      </c>
      <c r="T4002" s="0" t="n">
        <v>7022</v>
      </c>
      <c r="U4002" s="0" t="n">
        <v>7022</v>
      </c>
      <c r="X4002" s="0" t="n">
        <v>9</v>
      </c>
      <c r="Y4002" s="0" t="s">
        <v>53</v>
      </c>
      <c r="Z4002" s="0" t="n">
        <v>7022</v>
      </c>
      <c r="AA4002" s="0" t="s">
        <v>54</v>
      </c>
      <c r="AB4002" s="0" t="s">
        <v>54</v>
      </c>
      <c r="AC4002" s="0" t="n">
        <v>1.964</v>
      </c>
      <c r="AD4002" s="0" t="s">
        <v>19480</v>
      </c>
      <c r="AG4002" s="6" t="n">
        <v>42735</v>
      </c>
      <c r="AH4002" s="0" t="n">
        <v>19</v>
      </c>
      <c r="AI4002" s="0" t="n">
        <v>20</v>
      </c>
      <c r="AJ4002" s="6" t="n">
        <v>42735</v>
      </c>
      <c r="AK4002" s="0" t="n">
        <v>1.964</v>
      </c>
      <c r="AL4002" s="6" t="n">
        <v>42735</v>
      </c>
      <c r="AM4002" s="0" t="n">
        <v>1.274</v>
      </c>
      <c r="AN4002" s="0" t="n">
        <v>1.343</v>
      </c>
      <c r="AO4002" s="0" t="n">
        <v>2.218</v>
      </c>
      <c r="AP4002" s="0" t="n">
        <v>2.478</v>
      </c>
      <c r="AQ4002" s="0" t="s">
        <v>831</v>
      </c>
      <c r="AR4002" s="0" t="s">
        <v>58</v>
      </c>
      <c r="AS4002" s="0" t="s">
        <v>53</v>
      </c>
      <c r="AT4002" s="0" t="n">
        <v>6</v>
      </c>
      <c r="AU4002" s="0" t="n">
        <v>5</v>
      </c>
      <c r="AX4002" s="0" t="s">
        <v>836</v>
      </c>
    </row>
    <row r="4003" customFormat="false" ht="15" hidden="false" customHeight="false" outlineLevel="0" collapsed="false">
      <c r="A4003" s="0" t="s">
        <v>20558</v>
      </c>
      <c r="B4003" s="0" t="s">
        <v>7898</v>
      </c>
      <c r="C4003" s="0" t="s">
        <v>20559</v>
      </c>
      <c r="E4003" s="1" t="s">
        <v>20559</v>
      </c>
      <c r="G4003" s="5" t="s">
        <v>20559</v>
      </c>
      <c r="H4003" s="5"/>
      <c r="I4003" s="5"/>
      <c r="J4003" s="5"/>
      <c r="K4003" s="5"/>
      <c r="L4003" s="5"/>
      <c r="M4003" s="5"/>
      <c r="N4003" s="5"/>
      <c r="O4003" s="0" t="s">
        <v>20559</v>
      </c>
      <c r="P4003" s="0" t="s">
        <v>20560</v>
      </c>
      <c r="Q4003" s="0" t="s">
        <v>51</v>
      </c>
      <c r="R4003" s="0" t="s">
        <v>52</v>
      </c>
      <c r="S4003" s="0" t="n">
        <v>1.385</v>
      </c>
      <c r="T4003" s="0" t="n">
        <v>6209</v>
      </c>
      <c r="U4003" s="0" t="n">
        <v>6209</v>
      </c>
      <c r="X4003" s="0" t="n">
        <v>5</v>
      </c>
      <c r="Y4003" s="0" t="s">
        <v>53</v>
      </c>
      <c r="Z4003" s="0" t="n">
        <v>6209</v>
      </c>
      <c r="AA4003" s="0" t="s">
        <v>54</v>
      </c>
      <c r="AB4003" s="0" t="s">
        <v>54</v>
      </c>
      <c r="AC4003" s="0" t="n">
        <v>2.488</v>
      </c>
      <c r="AD4003" s="0" t="s">
        <v>18338</v>
      </c>
      <c r="AG4003" s="6" t="n">
        <v>42735</v>
      </c>
      <c r="AH4003" s="0" t="n">
        <v>-325</v>
      </c>
      <c r="AI4003" s="0" t="n">
        <v>-343</v>
      </c>
      <c r="AJ4003" s="6" t="n">
        <v>42735</v>
      </c>
      <c r="AK4003" s="0" t="n">
        <v>2.488</v>
      </c>
      <c r="AL4003" s="6" t="n">
        <v>42735</v>
      </c>
      <c r="AM4003" s="0" t="n">
        <v>1.124</v>
      </c>
      <c r="AN4003" s="0" t="n">
        <v>1.185</v>
      </c>
      <c r="AO4003" s="0" t="n">
        <v>1.82</v>
      </c>
      <c r="AP4003" s="0" t="n">
        <v>2.033</v>
      </c>
      <c r="AQ4003" s="0" t="s">
        <v>831</v>
      </c>
      <c r="AR4003" s="0" t="s">
        <v>58</v>
      </c>
      <c r="AS4003" s="0" t="s">
        <v>53</v>
      </c>
      <c r="AT4003" s="0" t="n">
        <v>4</v>
      </c>
      <c r="AU4003" s="0" t="n">
        <v>4</v>
      </c>
      <c r="AX4003" s="0" t="s">
        <v>836</v>
      </c>
    </row>
    <row r="4004" customFormat="false" ht="15" hidden="false" customHeight="false" outlineLevel="0" collapsed="false">
      <c r="A4004" s="0" t="s">
        <v>20561</v>
      </c>
      <c r="B4004" s="0" t="s">
        <v>7898</v>
      </c>
      <c r="C4004" s="0" t="s">
        <v>20562</v>
      </c>
      <c r="E4004" s="1" t="s">
        <v>20562</v>
      </c>
      <c r="G4004" s="5" t="s">
        <v>20562</v>
      </c>
      <c r="H4004" s="5"/>
      <c r="I4004" s="5"/>
      <c r="J4004" s="5"/>
      <c r="K4004" s="5"/>
      <c r="L4004" s="5"/>
      <c r="M4004" s="5"/>
      <c r="N4004" s="5"/>
      <c r="O4004" s="0" t="s">
        <v>20563</v>
      </c>
      <c r="P4004" s="0" t="s">
        <v>20564</v>
      </c>
      <c r="Q4004" s="0" t="s">
        <v>51</v>
      </c>
      <c r="R4004" s="0" t="s">
        <v>119</v>
      </c>
      <c r="S4004" s="0" t="n">
        <v>132</v>
      </c>
      <c r="T4004" s="0" t="n">
        <v>6201</v>
      </c>
      <c r="U4004" s="0" t="n">
        <v>6201</v>
      </c>
      <c r="W4004" s="0" t="s">
        <v>20565</v>
      </c>
      <c r="X4004" s="0" t="n">
        <v>53</v>
      </c>
      <c r="Y4004" s="0" t="s">
        <v>67</v>
      </c>
      <c r="Z4004" s="0" t="n">
        <v>6619</v>
      </c>
      <c r="AA4004" s="0" t="s">
        <v>1178</v>
      </c>
      <c r="AB4004" s="0" t="s">
        <v>56</v>
      </c>
      <c r="AC4004" s="0" t="n">
        <v>35</v>
      </c>
      <c r="AD4004" s="0" t="s">
        <v>15819</v>
      </c>
      <c r="AG4004" s="6" t="n">
        <v>41639</v>
      </c>
      <c r="AH4004" s="0" t="n">
        <v>-39</v>
      </c>
      <c r="AI4004" s="0" t="n">
        <v>-54</v>
      </c>
      <c r="AJ4004" s="6" t="n">
        <v>41639</v>
      </c>
      <c r="AK4004" s="0" t="n">
        <v>539</v>
      </c>
      <c r="AL4004" s="6" t="n">
        <v>41639</v>
      </c>
      <c r="AM4004" s="0" t="n">
        <v>48</v>
      </c>
      <c r="AN4004" s="0" t="n">
        <v>67</v>
      </c>
      <c r="AO4004" s="0" t="n">
        <v>2</v>
      </c>
      <c r="AP4004" s="0" t="n">
        <v>2</v>
      </c>
      <c r="AQ4004" s="0" t="s">
        <v>189</v>
      </c>
      <c r="AR4004" s="0" t="s">
        <v>189</v>
      </c>
      <c r="AS4004" s="0" t="s">
        <v>67</v>
      </c>
      <c r="AT4004" s="0" t="n">
        <v>65</v>
      </c>
      <c r="AU4004" s="0" t="n">
        <v>35</v>
      </c>
      <c r="AX4004" s="0" t="s">
        <v>836</v>
      </c>
    </row>
    <row r="4005" customFormat="false" ht="15" hidden="false" customHeight="false" outlineLevel="0" collapsed="false">
      <c r="A4005" s="0" t="s">
        <v>20566</v>
      </c>
      <c r="B4005" s="0" t="s">
        <v>7898</v>
      </c>
      <c r="C4005" s="0" t="s">
        <v>20567</v>
      </c>
      <c r="E4005" s="1" t="s">
        <v>20567</v>
      </c>
      <c r="G4005" s="5" t="s">
        <v>20567</v>
      </c>
      <c r="H4005" s="5"/>
      <c r="I4005" s="5"/>
      <c r="J4005" s="5"/>
      <c r="K4005" s="5"/>
      <c r="L4005" s="5"/>
      <c r="M4005" s="5"/>
      <c r="N4005" s="5"/>
      <c r="O4005" s="0" t="s">
        <v>20567</v>
      </c>
      <c r="P4005" s="0" t="s">
        <v>20568</v>
      </c>
      <c r="Q4005" s="0" t="s">
        <v>51</v>
      </c>
      <c r="R4005" s="0" t="s">
        <v>52</v>
      </c>
      <c r="S4005" s="0" t="n">
        <v>7.5</v>
      </c>
      <c r="T4005" s="0" t="n">
        <v>1724</v>
      </c>
      <c r="U4005" s="0" t="n">
        <v>1724</v>
      </c>
      <c r="V4005" s="0" t="n">
        <v>1721</v>
      </c>
      <c r="X4005" s="0" t="n">
        <v>730</v>
      </c>
      <c r="Y4005" s="0" t="s">
        <v>53</v>
      </c>
      <c r="Z4005" s="0" t="n">
        <v>1729</v>
      </c>
      <c r="AA4005" s="0" t="s">
        <v>54</v>
      </c>
      <c r="AB4005" s="0" t="s">
        <v>54</v>
      </c>
      <c r="AC4005" s="0" t="n">
        <v>37.5</v>
      </c>
      <c r="AD4005" s="0" t="s">
        <v>18232</v>
      </c>
      <c r="AE4005" s="0" t="s">
        <v>20569</v>
      </c>
      <c r="AF4005" s="0" t="s">
        <v>56</v>
      </c>
      <c r="AG4005" s="0" t="s">
        <v>56</v>
      </c>
      <c r="AI4005" s="0" t="n">
        <v>37.5</v>
      </c>
      <c r="AJ4005" s="0" t="n">
        <v>2017</v>
      </c>
      <c r="AK4005" s="0" t="s">
        <v>56</v>
      </c>
      <c r="AL4005" s="0" t="s">
        <v>56</v>
      </c>
      <c r="AM4005" s="0" t="n">
        <v>6.988</v>
      </c>
      <c r="AN4005" s="0" t="n">
        <v>7.808</v>
      </c>
      <c r="AO4005" s="0" t="s">
        <v>831</v>
      </c>
      <c r="AP4005" s="0" t="s">
        <v>58</v>
      </c>
      <c r="AQ4005" s="0" t="s">
        <v>53</v>
      </c>
      <c r="AR4005" s="0" t="n">
        <v>402</v>
      </c>
      <c r="AS4005" s="0" t="n">
        <v>410</v>
      </c>
      <c r="AT4005" s="0" t="s">
        <v>836</v>
      </c>
      <c r="AV4005" s="0" t="s">
        <v>836</v>
      </c>
    </row>
    <row r="4006" customFormat="false" ht="15" hidden="false" customHeight="false" outlineLevel="0" collapsed="false">
      <c r="A4006" s="0" t="s">
        <v>20570</v>
      </c>
      <c r="B4006" s="0" t="s">
        <v>7898</v>
      </c>
      <c r="C4006" s="0" t="s">
        <v>20571</v>
      </c>
      <c r="E4006" s="1" t="s">
        <v>20571</v>
      </c>
      <c r="G4006" s="5" t="s">
        <v>20571</v>
      </c>
      <c r="H4006" s="5"/>
      <c r="I4006" s="5"/>
      <c r="J4006" s="5"/>
      <c r="K4006" s="5"/>
      <c r="L4006" s="5"/>
      <c r="M4006" s="5"/>
      <c r="N4006" s="5"/>
      <c r="O4006" s="0" t="s">
        <v>20571</v>
      </c>
      <c r="P4006" s="0" t="s">
        <v>20572</v>
      </c>
      <c r="Q4006" s="0" t="s">
        <v>51</v>
      </c>
      <c r="R4006" s="0" t="s">
        <v>52</v>
      </c>
      <c r="S4006" s="0" t="n">
        <v>5.457</v>
      </c>
      <c r="T4006" s="0" t="n">
        <v>3240</v>
      </c>
      <c r="U4006" s="0" t="n">
        <v>3240</v>
      </c>
      <c r="V4006" s="0" t="n">
        <v>3240</v>
      </c>
      <c r="X4006" s="0" t="n">
        <v>214</v>
      </c>
      <c r="Y4006" s="0" t="s">
        <v>53</v>
      </c>
      <c r="Z4006" s="0" t="n">
        <v>3240</v>
      </c>
      <c r="AA4006" s="0" t="s">
        <v>54</v>
      </c>
      <c r="AB4006" s="0" t="s">
        <v>54</v>
      </c>
      <c r="AC4006" s="0" t="n">
        <v>32</v>
      </c>
      <c r="AD4006" s="0" t="s">
        <v>20573</v>
      </c>
      <c r="AG4006" s="6" t="n">
        <v>42735</v>
      </c>
      <c r="AH4006" s="0" t="n">
        <v>302</v>
      </c>
      <c r="AI4006" s="0" t="n">
        <v>318</v>
      </c>
      <c r="AJ4006" s="6" t="n">
        <v>42735</v>
      </c>
      <c r="AK4006" s="0" t="n">
        <v>32</v>
      </c>
      <c r="AL4006" s="6" t="n">
        <v>42735</v>
      </c>
      <c r="AM4006" s="0" t="n">
        <v>6.161</v>
      </c>
      <c r="AN4006" s="0" t="n">
        <v>6.494</v>
      </c>
      <c r="AO4006" s="0" t="n">
        <v>6.319</v>
      </c>
      <c r="AP4006" s="0" t="n">
        <v>7.06</v>
      </c>
      <c r="AQ4006" s="0" t="s">
        <v>674</v>
      </c>
      <c r="AR4006" s="0" t="s">
        <v>58</v>
      </c>
      <c r="AS4006" s="0" t="s">
        <v>53</v>
      </c>
      <c r="AT4006" s="0" t="n">
        <v>119</v>
      </c>
      <c r="AU4006" s="0" t="n">
        <v>121</v>
      </c>
      <c r="AV4006" s="0" t="s">
        <v>20574</v>
      </c>
      <c r="AX4006" s="0" t="s">
        <v>836</v>
      </c>
    </row>
    <row r="4007" customFormat="false" ht="15" hidden="false" customHeight="false" outlineLevel="0" collapsed="false">
      <c r="A4007" s="0" t="s">
        <v>20575</v>
      </c>
      <c r="B4007" s="0" t="s">
        <v>7898</v>
      </c>
      <c r="C4007" s="0" t="s">
        <v>20576</v>
      </c>
      <c r="E4007" s="1" t="s">
        <v>20576</v>
      </c>
      <c r="G4007" s="5" t="s">
        <v>20576</v>
      </c>
      <c r="H4007" s="5"/>
      <c r="I4007" s="5"/>
      <c r="J4007" s="5"/>
      <c r="K4007" s="5"/>
      <c r="L4007" s="5"/>
      <c r="M4007" s="5"/>
      <c r="N4007" s="5" t="s">
        <v>20577</v>
      </c>
      <c r="O4007" s="0" t="s">
        <v>20576</v>
      </c>
      <c r="P4007" s="0" t="s">
        <v>20578</v>
      </c>
      <c r="Q4007" s="0" t="s">
        <v>51</v>
      </c>
      <c r="R4007" s="0" t="s">
        <v>52</v>
      </c>
      <c r="S4007" s="0" t="n">
        <v>1.462</v>
      </c>
      <c r="T4007" s="0" t="n">
        <v>2651</v>
      </c>
      <c r="U4007" s="0" t="n">
        <v>2651</v>
      </c>
      <c r="V4007" s="0" t="n">
        <v>2630</v>
      </c>
      <c r="X4007" s="0" t="n">
        <v>118</v>
      </c>
      <c r="Y4007" s="0" t="s">
        <v>53</v>
      </c>
      <c r="Z4007" s="0" t="n">
        <v>2651</v>
      </c>
      <c r="AA4007" s="0" t="s">
        <v>54</v>
      </c>
      <c r="AB4007" s="0" t="s">
        <v>54</v>
      </c>
      <c r="AC4007" s="0" t="n">
        <v>8.5</v>
      </c>
      <c r="AD4007" s="0" t="s">
        <v>15957</v>
      </c>
      <c r="AG4007" s="6" t="n">
        <v>42643</v>
      </c>
      <c r="AH4007" s="0" t="n">
        <v>2</v>
      </c>
      <c r="AI4007" s="0" t="n">
        <v>2</v>
      </c>
      <c r="AJ4007" s="6" t="n">
        <v>42643</v>
      </c>
      <c r="AK4007" s="0" t="n">
        <v>8.5</v>
      </c>
      <c r="AL4007" s="6" t="n">
        <v>42643</v>
      </c>
      <c r="AM4007" s="0" t="n">
        <v>1.348</v>
      </c>
      <c r="AN4007" s="0" t="n">
        <v>1.504</v>
      </c>
      <c r="AO4007" s="0" t="n">
        <v>1.111</v>
      </c>
      <c r="AP4007" s="0" t="n">
        <v>1.242</v>
      </c>
      <c r="AQ4007" s="0" t="s">
        <v>831</v>
      </c>
      <c r="AR4007" s="0" t="s">
        <v>58</v>
      </c>
      <c r="AS4007" s="0" t="s">
        <v>53</v>
      </c>
      <c r="AT4007" s="0" t="n">
        <v>81</v>
      </c>
      <c r="AU4007" s="0" t="n">
        <v>81</v>
      </c>
      <c r="AV4007" s="0" t="s">
        <v>15957</v>
      </c>
      <c r="AX4007" s="0" t="s">
        <v>836</v>
      </c>
      <c r="AY4007" s="0" t="s">
        <v>20579</v>
      </c>
    </row>
    <row r="4008" customFormat="false" ht="15" hidden="false" customHeight="false" outlineLevel="0" collapsed="false">
      <c r="A4008" s="0" t="s">
        <v>20580</v>
      </c>
      <c r="B4008" s="0" t="s">
        <v>7898</v>
      </c>
      <c r="C4008" s="0" t="s">
        <v>20581</v>
      </c>
      <c r="E4008" s="1" t="s">
        <v>20581</v>
      </c>
      <c r="G4008" s="5" t="s">
        <v>20581</v>
      </c>
      <c r="H4008" s="5"/>
      <c r="I4008" s="5"/>
      <c r="J4008" s="5"/>
      <c r="K4008" s="5"/>
      <c r="L4008" s="5"/>
      <c r="M4008" s="5"/>
      <c r="N4008" s="5"/>
      <c r="O4008" s="0" t="s">
        <v>20581</v>
      </c>
      <c r="P4008" s="0" t="s">
        <v>20582</v>
      </c>
      <c r="Q4008" s="0" t="s">
        <v>51</v>
      </c>
      <c r="R4008" s="0" t="s">
        <v>52</v>
      </c>
      <c r="S4008" s="0" t="n">
        <v>24.069</v>
      </c>
      <c r="T4008" s="0" t="n">
        <v>2651</v>
      </c>
      <c r="U4008" s="0" t="n">
        <v>2651</v>
      </c>
      <c r="V4008" s="0" t="n">
        <v>2630</v>
      </c>
      <c r="W4008" s="0" t="s">
        <v>20583</v>
      </c>
      <c r="X4008" s="0" t="n">
        <v>790</v>
      </c>
      <c r="Y4008" s="0" t="s">
        <v>53</v>
      </c>
      <c r="Z4008" s="0" t="n">
        <v>2651</v>
      </c>
      <c r="AA4008" s="0" t="s">
        <v>54</v>
      </c>
      <c r="AB4008" s="0" t="s">
        <v>54</v>
      </c>
      <c r="AC4008" s="0" t="n">
        <v>63</v>
      </c>
      <c r="AD4008" s="0" t="s">
        <v>15614</v>
      </c>
      <c r="AG4008" s="6" t="n">
        <v>42735</v>
      </c>
      <c r="AH4008" s="0" t="n">
        <v>2.098</v>
      </c>
      <c r="AI4008" s="0" t="n">
        <v>2.211</v>
      </c>
      <c r="AJ4008" s="6" t="n">
        <v>42735</v>
      </c>
      <c r="AK4008" s="0" t="n">
        <v>63</v>
      </c>
      <c r="AL4008" s="6" t="n">
        <v>42735</v>
      </c>
      <c r="AM4008" s="0" t="n">
        <v>28.51</v>
      </c>
      <c r="AN4008" s="0" t="n">
        <v>30.052</v>
      </c>
      <c r="AO4008" s="0" t="n">
        <v>42.217</v>
      </c>
      <c r="AP4008" s="0" t="n">
        <v>47.171</v>
      </c>
      <c r="AQ4008" s="0" t="s">
        <v>831</v>
      </c>
      <c r="AR4008" s="0" t="s">
        <v>58</v>
      </c>
      <c r="AS4008" s="0" t="s">
        <v>53</v>
      </c>
      <c r="AT4008" s="0" t="n">
        <v>415</v>
      </c>
      <c r="AU4008" s="0" t="n">
        <v>441</v>
      </c>
      <c r="AX4008" s="0" t="s">
        <v>836</v>
      </c>
    </row>
    <row r="4009" customFormat="false" ht="15" hidden="false" customHeight="false" outlineLevel="0" collapsed="false">
      <c r="A4009" s="0" t="s">
        <v>20584</v>
      </c>
      <c r="B4009" s="0" t="s">
        <v>7898</v>
      </c>
      <c r="C4009" s="0" t="s">
        <v>20585</v>
      </c>
      <c r="E4009" s="1" t="s">
        <v>20585</v>
      </c>
      <c r="G4009" s="5" t="s">
        <v>20585</v>
      </c>
      <c r="H4009" s="5"/>
      <c r="I4009" s="5"/>
      <c r="J4009" s="5"/>
      <c r="K4009" s="5"/>
      <c r="L4009" s="5"/>
      <c r="M4009" s="5"/>
      <c r="N4009" s="5"/>
      <c r="O4009" s="0" t="s">
        <v>20585</v>
      </c>
      <c r="P4009" s="0" t="s">
        <v>20586</v>
      </c>
      <c r="Q4009" s="0" t="s">
        <v>51</v>
      </c>
      <c r="R4009" s="0" t="s">
        <v>52</v>
      </c>
      <c r="S4009" s="0" t="n">
        <v>282</v>
      </c>
      <c r="T4009" s="0" t="n">
        <v>2651</v>
      </c>
      <c r="U4009" s="0" t="n">
        <v>2651</v>
      </c>
      <c r="V4009" s="0" t="n">
        <v>2611</v>
      </c>
      <c r="W4009" s="0" t="s">
        <v>20587</v>
      </c>
      <c r="X4009" s="0" t="n">
        <v>38</v>
      </c>
      <c r="Y4009" s="0" t="s">
        <v>53</v>
      </c>
      <c r="Z4009" s="0" t="n">
        <v>2651</v>
      </c>
      <c r="AA4009" s="0" t="s">
        <v>54</v>
      </c>
      <c r="AB4009" s="0" t="s">
        <v>54</v>
      </c>
      <c r="AC4009" s="0" t="n">
        <v>1.8</v>
      </c>
      <c r="AD4009" s="0" t="s">
        <v>20588</v>
      </c>
      <c r="AG4009" s="6" t="n">
        <v>42735</v>
      </c>
      <c r="AH4009" s="0" t="n">
        <v>3</v>
      </c>
      <c r="AI4009" s="0" t="n">
        <v>3</v>
      </c>
      <c r="AJ4009" s="6" t="n">
        <v>42735</v>
      </c>
      <c r="AK4009" s="0" t="n">
        <v>1.8</v>
      </c>
      <c r="AL4009" s="6" t="n">
        <v>42735</v>
      </c>
      <c r="AM4009" s="0" t="n">
        <v>328</v>
      </c>
      <c r="AN4009" s="0" t="n">
        <v>346</v>
      </c>
      <c r="AO4009" s="0" t="n">
        <v>405</v>
      </c>
      <c r="AP4009" s="0" t="n">
        <v>453</v>
      </c>
      <c r="AQ4009" s="0" t="s">
        <v>674</v>
      </c>
      <c r="AR4009" s="0" t="s">
        <v>58</v>
      </c>
      <c r="AS4009" s="0" t="s">
        <v>53</v>
      </c>
      <c r="AT4009" s="0" t="n">
        <v>30</v>
      </c>
      <c r="AU4009" s="0" t="n">
        <v>29</v>
      </c>
      <c r="AV4009" s="0" t="s">
        <v>20588</v>
      </c>
      <c r="AW4009" s="0" t="s">
        <v>20588</v>
      </c>
      <c r="AX4009" s="0" t="s">
        <v>836</v>
      </c>
      <c r="AY4009" s="0" t="s">
        <v>20589</v>
      </c>
    </row>
    <row r="4010" customFormat="false" ht="15" hidden="false" customHeight="false" outlineLevel="0" collapsed="false">
      <c r="A4010" s="0" t="s">
        <v>20590</v>
      </c>
      <c r="B4010" s="0" t="s">
        <v>7898</v>
      </c>
      <c r="C4010" s="0" t="s">
        <v>20591</v>
      </c>
      <c r="E4010" s="1" t="s">
        <v>20591</v>
      </c>
      <c r="G4010" s="5" t="s">
        <v>20591</v>
      </c>
      <c r="H4010" s="5"/>
      <c r="I4010" s="5"/>
      <c r="J4010" s="5"/>
      <c r="K4010" s="5"/>
      <c r="L4010" s="5"/>
      <c r="M4010" s="5"/>
      <c r="N4010" s="5"/>
      <c r="O4010" s="0" t="s">
        <v>20591</v>
      </c>
      <c r="P4010" s="0" t="s">
        <v>20592</v>
      </c>
      <c r="Q4010" s="0" t="s">
        <v>51</v>
      </c>
      <c r="R4010" s="0" t="s">
        <v>52</v>
      </c>
      <c r="S4010" s="0" t="n">
        <v>942</v>
      </c>
      <c r="T4010" s="0" t="n">
        <v>2611</v>
      </c>
      <c r="U4010" s="0" t="n">
        <v>2611</v>
      </c>
      <c r="V4010" s="0" t="n">
        <v>2611</v>
      </c>
      <c r="X4010" s="0" t="n">
        <v>68</v>
      </c>
      <c r="Y4010" s="0" t="s">
        <v>53</v>
      </c>
      <c r="Z4010" s="0" t="n">
        <v>2611</v>
      </c>
      <c r="AA4010" s="0" t="s">
        <v>54</v>
      </c>
      <c r="AB4010" s="0" t="s">
        <v>54</v>
      </c>
      <c r="AC4010" s="0" t="n">
        <v>7.693</v>
      </c>
      <c r="AD4010" s="0" t="s">
        <v>18363</v>
      </c>
      <c r="AG4010" s="6" t="n">
        <v>42735</v>
      </c>
      <c r="AH4010" s="0" t="n">
        <v>15</v>
      </c>
      <c r="AI4010" s="0" t="n">
        <v>16</v>
      </c>
      <c r="AJ4010" s="6" t="n">
        <v>42735</v>
      </c>
      <c r="AK4010" s="0" t="n">
        <v>7.693</v>
      </c>
      <c r="AL4010" s="6" t="n">
        <v>42735</v>
      </c>
      <c r="AM4010" s="0" t="n">
        <v>1.45</v>
      </c>
      <c r="AN4010" s="0" t="n">
        <v>1.529</v>
      </c>
      <c r="AO4010" s="0" t="n">
        <v>1.078</v>
      </c>
      <c r="AP4010" s="0" t="n">
        <v>1.205</v>
      </c>
      <c r="AQ4010" s="0" t="s">
        <v>674</v>
      </c>
      <c r="AR4010" s="0" t="s">
        <v>58</v>
      </c>
      <c r="AS4010" s="0" t="s">
        <v>53</v>
      </c>
      <c r="AT4010" s="0" t="n">
        <v>38</v>
      </c>
      <c r="AU4010" s="0" t="n">
        <v>37</v>
      </c>
      <c r="AV4010" s="0" t="s">
        <v>20593</v>
      </c>
      <c r="AX4010" s="0" t="s">
        <v>836</v>
      </c>
    </row>
    <row r="4011" customFormat="false" ht="15" hidden="false" customHeight="false" outlineLevel="0" collapsed="false">
      <c r="A4011" s="0" t="s">
        <v>20594</v>
      </c>
      <c r="B4011" s="0" t="s">
        <v>7898</v>
      </c>
      <c r="C4011" s="0" t="s">
        <v>20595</v>
      </c>
      <c r="E4011" s="1" t="s">
        <v>20595</v>
      </c>
      <c r="G4011" s="5" t="s">
        <v>20595</v>
      </c>
      <c r="H4011" s="5"/>
      <c r="I4011" s="5"/>
      <c r="J4011" s="5"/>
      <c r="K4011" s="5"/>
      <c r="L4011" s="5"/>
      <c r="M4011" s="5"/>
      <c r="N4011" s="5"/>
      <c r="O4011" s="0" t="s">
        <v>20595</v>
      </c>
      <c r="P4011" s="0" t="s">
        <v>20596</v>
      </c>
      <c r="Q4011" s="0" t="s">
        <v>51</v>
      </c>
      <c r="R4011" s="0" t="s">
        <v>52</v>
      </c>
      <c r="S4011" s="0" t="n">
        <v>1.655</v>
      </c>
      <c r="T4011" s="0" t="n">
        <v>2611</v>
      </c>
      <c r="U4011" s="0" t="n">
        <v>2611</v>
      </c>
      <c r="V4011" s="0" t="n">
        <v>6420</v>
      </c>
      <c r="W4011" s="0" t="s">
        <v>20597</v>
      </c>
      <c r="X4011" s="0" t="n">
        <v>131</v>
      </c>
      <c r="Y4011" s="0" t="s">
        <v>53</v>
      </c>
      <c r="Z4011" s="0" t="n">
        <v>2611</v>
      </c>
      <c r="AA4011" s="0" t="s">
        <v>54</v>
      </c>
      <c r="AB4011" s="0" t="s">
        <v>54</v>
      </c>
      <c r="AC4011" s="0" t="n">
        <v>4.4</v>
      </c>
      <c r="AD4011" s="0" t="s">
        <v>20598</v>
      </c>
      <c r="AG4011" s="6" t="n">
        <v>42645</v>
      </c>
      <c r="AH4011" s="0" t="n">
        <v>-29</v>
      </c>
      <c r="AI4011" s="0" t="n">
        <v>-33</v>
      </c>
      <c r="AJ4011" s="6" t="n">
        <v>42645</v>
      </c>
      <c r="AK4011" s="0" t="n">
        <v>4.4</v>
      </c>
      <c r="AL4011" s="6" t="n">
        <v>42645</v>
      </c>
      <c r="AM4011" s="0" t="n">
        <v>3.963</v>
      </c>
      <c r="AN4011" s="0" t="n">
        <v>4.423</v>
      </c>
      <c r="AO4011" s="0" t="n">
        <v>4.952</v>
      </c>
      <c r="AP4011" s="0" t="n">
        <v>5.534</v>
      </c>
      <c r="AQ4011" s="0" t="s">
        <v>674</v>
      </c>
      <c r="AR4011" s="0" t="s">
        <v>58</v>
      </c>
      <c r="AS4011" s="0" t="s">
        <v>53</v>
      </c>
      <c r="AT4011" s="0" t="n">
        <v>88</v>
      </c>
      <c r="AU4011" s="0" t="n">
        <v>87</v>
      </c>
      <c r="AX4011" s="0" t="s">
        <v>836</v>
      </c>
      <c r="AY4011" s="0" t="s">
        <v>20599</v>
      </c>
    </row>
    <row r="4012" customFormat="false" ht="15" hidden="false" customHeight="false" outlineLevel="0" collapsed="false">
      <c r="A4012" s="0" t="s">
        <v>20600</v>
      </c>
      <c r="B4012" s="0" t="s">
        <v>7898</v>
      </c>
      <c r="C4012" s="0" t="s">
        <v>20601</v>
      </c>
      <c r="E4012" s="1" t="s">
        <v>20601</v>
      </c>
      <c r="G4012" s="5" t="s">
        <v>20601</v>
      </c>
      <c r="H4012" s="5"/>
      <c r="I4012" s="5"/>
      <c r="J4012" s="5"/>
      <c r="K4012" s="5"/>
      <c r="L4012" s="5"/>
      <c r="M4012" s="5"/>
      <c r="N4012" s="5"/>
      <c r="O4012" s="0" t="s">
        <v>20601</v>
      </c>
      <c r="P4012" s="0" t="s">
        <v>20602</v>
      </c>
      <c r="Q4012" s="0" t="s">
        <v>51</v>
      </c>
      <c r="R4012" s="0" t="s">
        <v>52</v>
      </c>
      <c r="S4012" s="0" t="n">
        <v>544</v>
      </c>
      <c r="T4012" s="0" t="n">
        <v>2611</v>
      </c>
      <c r="U4012" s="0" t="n">
        <v>2611</v>
      </c>
      <c r="V4012" s="0" t="n">
        <v>2611</v>
      </c>
      <c r="X4012" s="0" t="n">
        <v>83</v>
      </c>
      <c r="Y4012" s="0" t="s">
        <v>53</v>
      </c>
      <c r="Z4012" s="0" t="n">
        <v>2611</v>
      </c>
      <c r="AA4012" s="0" t="s">
        <v>54</v>
      </c>
      <c r="AB4012" s="0" t="s">
        <v>54</v>
      </c>
      <c r="AC4012" s="0" t="n">
        <v>1.292</v>
      </c>
      <c r="AD4012" s="0" t="s">
        <v>20603</v>
      </c>
      <c r="AG4012" s="6" t="n">
        <v>42764</v>
      </c>
      <c r="AH4012" s="0" t="n">
        <v>51</v>
      </c>
      <c r="AI4012" s="0" t="n">
        <v>55</v>
      </c>
      <c r="AJ4012" s="6" t="n">
        <v>42764</v>
      </c>
      <c r="AK4012" s="0" t="n">
        <v>1.292</v>
      </c>
      <c r="AL4012" s="6" t="n">
        <v>42764</v>
      </c>
      <c r="AM4012" s="0" t="n">
        <v>941</v>
      </c>
      <c r="AN4012" s="0" t="n">
        <v>1.012</v>
      </c>
      <c r="AO4012" s="0" t="n">
        <v>2.086</v>
      </c>
      <c r="AP4012" s="0" t="n">
        <v>2.33</v>
      </c>
      <c r="AQ4012" s="0" t="s">
        <v>674</v>
      </c>
      <c r="AR4012" s="0" t="s">
        <v>58</v>
      </c>
      <c r="AS4012" s="0" t="s">
        <v>53</v>
      </c>
      <c r="AT4012" s="0" t="n">
        <v>36</v>
      </c>
      <c r="AU4012" s="0" t="n">
        <v>40</v>
      </c>
      <c r="AV4012" s="0" t="s">
        <v>836</v>
      </c>
      <c r="AX4012" s="0" t="s">
        <v>836</v>
      </c>
      <c r="AY4012" s="0" t="s">
        <v>18974</v>
      </c>
    </row>
    <row r="4013" customFormat="false" ht="15" hidden="false" customHeight="false" outlineLevel="0" collapsed="false">
      <c r="A4013" s="0" t="s">
        <v>20604</v>
      </c>
      <c r="B4013" s="0" t="s">
        <v>7898</v>
      </c>
      <c r="C4013" s="0" t="s">
        <v>20605</v>
      </c>
      <c r="E4013" s="1" t="s">
        <v>20605</v>
      </c>
      <c r="G4013" s="5" t="s">
        <v>20605</v>
      </c>
      <c r="H4013" s="5" t="s">
        <v>20606</v>
      </c>
      <c r="I4013" s="5"/>
      <c r="J4013" s="5"/>
      <c r="K4013" s="5"/>
      <c r="L4013" s="5"/>
      <c r="M4013" s="5"/>
      <c r="N4013" s="5"/>
      <c r="O4013" s="0" t="s">
        <v>20605</v>
      </c>
      <c r="P4013" s="0" t="s">
        <v>20607</v>
      </c>
      <c r="Q4013" s="0" t="s">
        <v>51</v>
      </c>
      <c r="R4013" s="0" t="s">
        <v>52</v>
      </c>
      <c r="S4013" s="0" t="n">
        <v>121</v>
      </c>
      <c r="T4013" s="0" t="n">
        <v>2611</v>
      </c>
      <c r="U4013" s="0" t="n">
        <v>2611</v>
      </c>
      <c r="V4013" s="0" t="n">
        <v>2611</v>
      </c>
      <c r="W4013" s="0" t="s">
        <v>20608</v>
      </c>
      <c r="X4013" s="0" t="n">
        <v>15</v>
      </c>
      <c r="Y4013" s="0" t="s">
        <v>53</v>
      </c>
      <c r="Z4013" s="0" t="n">
        <v>2611</v>
      </c>
      <c r="AA4013" s="0" t="s">
        <v>54</v>
      </c>
      <c r="AB4013" s="0" t="s">
        <v>54</v>
      </c>
      <c r="AC4013" s="0" t="n">
        <v>229</v>
      </c>
      <c r="AD4013" s="0" t="s">
        <v>15957</v>
      </c>
      <c r="AG4013" s="6" t="n">
        <v>42735</v>
      </c>
      <c r="AH4013" s="0" t="n">
        <v>-22</v>
      </c>
      <c r="AI4013" s="0" t="n">
        <v>-24</v>
      </c>
      <c r="AJ4013" s="6" t="n">
        <v>42735</v>
      </c>
      <c r="AK4013" s="0" t="n">
        <v>229</v>
      </c>
      <c r="AL4013" s="6" t="n">
        <v>42735</v>
      </c>
      <c r="AM4013" s="0" t="n">
        <v>134</v>
      </c>
      <c r="AN4013" s="0" t="n">
        <v>141</v>
      </c>
      <c r="AO4013" s="0" t="n">
        <v>194</v>
      </c>
      <c r="AP4013" s="0" t="n">
        <v>217</v>
      </c>
      <c r="AQ4013" s="0" t="s">
        <v>674</v>
      </c>
      <c r="AR4013" s="0" t="s">
        <v>58</v>
      </c>
      <c r="AS4013" s="0" t="s">
        <v>53</v>
      </c>
      <c r="AT4013" s="0" t="n">
        <v>12</v>
      </c>
      <c r="AU4013" s="0" t="n">
        <v>12</v>
      </c>
      <c r="AV4013" s="0" t="s">
        <v>4051</v>
      </c>
      <c r="AX4013" s="0" t="s">
        <v>836</v>
      </c>
      <c r="AY4013" s="0" t="s">
        <v>1227</v>
      </c>
    </row>
    <row r="4014" customFormat="false" ht="15" hidden="false" customHeight="false" outlineLevel="0" collapsed="false">
      <c r="A4014" s="0" t="s">
        <v>20609</v>
      </c>
      <c r="B4014" s="0" t="s">
        <v>7898</v>
      </c>
      <c r="C4014" s="0" t="s">
        <v>20610</v>
      </c>
      <c r="E4014" s="1" t="s">
        <v>20610</v>
      </c>
      <c r="G4014" s="5" t="s">
        <v>20610</v>
      </c>
      <c r="H4014" s="5"/>
      <c r="I4014" s="5" t="s">
        <v>20611</v>
      </c>
      <c r="J4014" s="5"/>
      <c r="K4014" s="5"/>
      <c r="L4014" s="5"/>
      <c r="M4014" s="5"/>
      <c r="N4014" s="5"/>
      <c r="O4014" s="0" t="s">
        <v>20610</v>
      </c>
      <c r="P4014" s="0" t="s">
        <v>20612</v>
      </c>
      <c r="Q4014" s="0" t="s">
        <v>51</v>
      </c>
      <c r="R4014" s="0" t="s">
        <v>52</v>
      </c>
      <c r="S4014" s="0" t="n">
        <v>312</v>
      </c>
      <c r="T4014" s="0" t="n">
        <v>2020</v>
      </c>
      <c r="U4014" s="0" t="n">
        <v>2020</v>
      </c>
      <c r="V4014" s="0" t="n">
        <v>6420</v>
      </c>
      <c r="W4014" s="0" t="s">
        <v>20613</v>
      </c>
      <c r="X4014" s="0" t="n">
        <v>57</v>
      </c>
      <c r="Y4014" s="0" t="s">
        <v>53</v>
      </c>
      <c r="Z4014" s="0" t="n">
        <v>2020</v>
      </c>
      <c r="AA4014" s="0" t="s">
        <v>54</v>
      </c>
      <c r="AB4014" s="0" t="s">
        <v>54</v>
      </c>
      <c r="AC4014" s="0" t="n">
        <v>395</v>
      </c>
      <c r="AD4014" s="0" t="s">
        <v>18096</v>
      </c>
      <c r="AG4014" s="6" t="n">
        <v>42735</v>
      </c>
      <c r="AH4014" s="0" t="n">
        <v>12</v>
      </c>
      <c r="AI4014" s="0" t="n">
        <v>13</v>
      </c>
      <c r="AJ4014" s="6" t="n">
        <v>42735</v>
      </c>
      <c r="AK4014" s="0" t="n">
        <v>395</v>
      </c>
      <c r="AL4014" s="6" t="n">
        <v>42735</v>
      </c>
      <c r="AM4014" s="0" t="n">
        <v>408</v>
      </c>
      <c r="AN4014" s="0" t="n">
        <v>430</v>
      </c>
      <c r="AO4014" s="0" t="n">
        <v>468</v>
      </c>
      <c r="AP4014" s="0" t="n">
        <v>523</v>
      </c>
      <c r="AQ4014" s="0" t="s">
        <v>831</v>
      </c>
      <c r="AR4014" s="0" t="s">
        <v>58</v>
      </c>
      <c r="AS4014" s="0" t="s">
        <v>53</v>
      </c>
      <c r="AT4014" s="0" t="n">
        <v>25</v>
      </c>
      <c r="AU4014" s="0" t="n">
        <v>26</v>
      </c>
      <c r="AV4014" s="0" t="s">
        <v>15697</v>
      </c>
      <c r="AX4014" s="0" t="s">
        <v>836</v>
      </c>
    </row>
    <row r="4015" customFormat="false" ht="15" hidden="false" customHeight="false" outlineLevel="0" collapsed="false">
      <c r="A4015" s="0" t="s">
        <v>20614</v>
      </c>
      <c r="B4015" s="0" t="s">
        <v>7898</v>
      </c>
      <c r="C4015" s="0" t="s">
        <v>20615</v>
      </c>
      <c r="E4015" s="1" t="s">
        <v>20615</v>
      </c>
      <c r="G4015" s="5" t="s">
        <v>20615</v>
      </c>
      <c r="H4015" s="5"/>
      <c r="I4015" s="5"/>
      <c r="J4015" s="5"/>
      <c r="K4015" s="5"/>
      <c r="L4015" s="5"/>
      <c r="M4015" s="5"/>
      <c r="N4015" s="5"/>
      <c r="O4015" s="0" t="s">
        <v>20615</v>
      </c>
      <c r="P4015" s="0" t="s">
        <v>20616</v>
      </c>
      <c r="Q4015" s="0" t="s">
        <v>51</v>
      </c>
      <c r="R4015" s="0" t="s">
        <v>52</v>
      </c>
      <c r="S4015" s="0" t="n">
        <v>2.272</v>
      </c>
      <c r="T4015" s="0" t="n">
        <v>910</v>
      </c>
      <c r="U4015" s="0" t="n">
        <v>910</v>
      </c>
      <c r="V4015" s="0" t="n">
        <v>3011</v>
      </c>
      <c r="X4015" s="0" t="n">
        <v>190</v>
      </c>
      <c r="Y4015" s="0" t="s">
        <v>53</v>
      </c>
      <c r="Z4015" s="0" t="n">
        <v>910</v>
      </c>
      <c r="AA4015" s="0" t="s">
        <v>54</v>
      </c>
      <c r="AB4015" s="0" t="s">
        <v>54</v>
      </c>
      <c r="AC4015" s="0" t="n">
        <v>9.3</v>
      </c>
      <c r="AD4015" s="0" t="s">
        <v>15558</v>
      </c>
      <c r="AG4015" s="6" t="n">
        <v>42735</v>
      </c>
      <c r="AH4015" s="0" t="n">
        <v>23</v>
      </c>
      <c r="AI4015" s="0" t="n">
        <v>25</v>
      </c>
      <c r="AJ4015" s="6" t="n">
        <v>42735</v>
      </c>
      <c r="AK4015" s="0" t="n">
        <v>9.3</v>
      </c>
      <c r="AL4015" s="6" t="n">
        <v>42735</v>
      </c>
      <c r="AM4015" s="0" t="n">
        <v>2.97</v>
      </c>
      <c r="AN4015" s="0" t="n">
        <v>3.13</v>
      </c>
      <c r="AO4015" s="0" t="n">
        <v>1.884</v>
      </c>
      <c r="AP4015" s="0" t="n">
        <v>2.105</v>
      </c>
      <c r="AQ4015" s="0" t="s">
        <v>831</v>
      </c>
      <c r="AR4015" s="0" t="s">
        <v>58</v>
      </c>
      <c r="AS4015" s="0" t="s">
        <v>53</v>
      </c>
      <c r="AT4015" s="0" t="n">
        <v>69</v>
      </c>
      <c r="AU4015" s="0" t="n">
        <v>82</v>
      </c>
      <c r="AX4015" s="0" t="s">
        <v>836</v>
      </c>
      <c r="AY4015" s="0" t="s">
        <v>20617</v>
      </c>
    </row>
    <row r="4016" customFormat="false" ht="15" hidden="false" customHeight="false" outlineLevel="0" collapsed="false">
      <c r="A4016" s="0" t="s">
        <v>20618</v>
      </c>
      <c r="B4016" s="0" t="s">
        <v>7898</v>
      </c>
      <c r="C4016" s="0" t="s">
        <v>20619</v>
      </c>
      <c r="E4016" s="1" t="s">
        <v>20619</v>
      </c>
      <c r="G4016" s="5" t="s">
        <v>20619</v>
      </c>
      <c r="H4016" s="5"/>
      <c r="I4016" s="5"/>
      <c r="J4016" s="5"/>
      <c r="K4016" s="5"/>
      <c r="L4016" s="5"/>
      <c r="M4016" s="5"/>
      <c r="N4016" s="5"/>
      <c r="O4016" s="0" t="s">
        <v>20619</v>
      </c>
      <c r="P4016" s="0" t="s">
        <v>20620</v>
      </c>
      <c r="Q4016" s="0" t="s">
        <v>51</v>
      </c>
      <c r="R4016" s="0" t="s">
        <v>52</v>
      </c>
      <c r="S4016" s="0" t="n">
        <v>1.047</v>
      </c>
      <c r="T4016" s="0" t="n">
        <v>3250</v>
      </c>
      <c r="U4016" s="0" t="n">
        <v>3250</v>
      </c>
      <c r="V4016" s="0" t="n">
        <v>4690</v>
      </c>
      <c r="X4016" s="0" t="n">
        <v>213</v>
      </c>
      <c r="Y4016" s="0" t="s">
        <v>53</v>
      </c>
      <c r="Z4016" s="0" t="n">
        <v>3250</v>
      </c>
      <c r="AA4016" s="0" t="s">
        <v>54</v>
      </c>
      <c r="AB4016" s="0" t="s">
        <v>54</v>
      </c>
      <c r="AC4016" s="0" t="n">
        <v>4.6</v>
      </c>
      <c r="AD4016" s="0" t="s">
        <v>20621</v>
      </c>
      <c r="AG4016" s="6" t="n">
        <v>42735</v>
      </c>
      <c r="AH4016" s="0" t="n">
        <v>-41</v>
      </c>
      <c r="AI4016" s="0" t="n">
        <v>-43</v>
      </c>
      <c r="AJ4016" s="6" t="n">
        <v>42735</v>
      </c>
      <c r="AK4016" s="0" t="n">
        <v>4.6</v>
      </c>
      <c r="AL4016" s="6" t="n">
        <v>42735</v>
      </c>
      <c r="AM4016" s="0" t="n">
        <v>857</v>
      </c>
      <c r="AN4016" s="0" t="n">
        <v>904</v>
      </c>
      <c r="AO4016" s="0" t="n">
        <v>367</v>
      </c>
      <c r="AP4016" s="0" t="n">
        <v>410</v>
      </c>
      <c r="AQ4016" s="0" t="s">
        <v>831</v>
      </c>
      <c r="AR4016" s="0" t="s">
        <v>58</v>
      </c>
      <c r="AS4016" s="0" t="s">
        <v>53</v>
      </c>
      <c r="AT4016" s="0" t="n">
        <v>113</v>
      </c>
      <c r="AU4016" s="0" t="n">
        <v>112</v>
      </c>
      <c r="AV4016" s="0" t="s">
        <v>20622</v>
      </c>
      <c r="AX4016" s="0" t="s">
        <v>836</v>
      </c>
      <c r="AY4016" s="0" t="s">
        <v>20623</v>
      </c>
    </row>
    <row r="4017" customFormat="false" ht="15" hidden="false" customHeight="false" outlineLevel="0" collapsed="false">
      <c r="A4017" s="0" t="s">
        <v>20624</v>
      </c>
      <c r="B4017" s="0" t="s">
        <v>7898</v>
      </c>
      <c r="C4017" s="0" t="s">
        <v>20625</v>
      </c>
      <c r="E4017" s="1" t="s">
        <v>20625</v>
      </c>
      <c r="G4017" s="5" t="s">
        <v>20625</v>
      </c>
      <c r="H4017" s="5"/>
      <c r="I4017" s="5"/>
      <c r="J4017" s="5"/>
      <c r="K4017" s="5"/>
      <c r="L4017" s="5"/>
      <c r="M4017" s="5"/>
      <c r="N4017" s="5"/>
      <c r="O4017" s="0" t="s">
        <v>20625</v>
      </c>
      <c r="P4017" s="0" t="s">
        <v>20626</v>
      </c>
      <c r="Q4017" s="0" t="s">
        <v>718</v>
      </c>
      <c r="R4017" s="0" t="s">
        <v>52</v>
      </c>
      <c r="S4017" s="0" t="n">
        <v>469</v>
      </c>
      <c r="T4017" s="0" t="n">
        <v>6612</v>
      </c>
      <c r="U4017" s="0" t="n">
        <v>6612</v>
      </c>
      <c r="V4017" s="0" t="n">
        <v>6619</v>
      </c>
      <c r="X4017" s="0" t="n">
        <v>38</v>
      </c>
      <c r="Y4017" s="0" t="s">
        <v>53</v>
      </c>
      <c r="Z4017" s="0" t="n">
        <v>6612</v>
      </c>
      <c r="AA4017" s="0" t="s">
        <v>54</v>
      </c>
      <c r="AB4017" s="0" t="s">
        <v>54</v>
      </c>
      <c r="AC4017" s="0" t="n">
        <v>956</v>
      </c>
      <c r="AD4017" s="0" t="s">
        <v>15564</v>
      </c>
      <c r="AG4017" s="6" t="n">
        <v>42735</v>
      </c>
      <c r="AH4017" s="0" t="n">
        <v>-25</v>
      </c>
      <c r="AI4017" s="0" t="n">
        <v>-26</v>
      </c>
      <c r="AJ4017" s="6" t="n">
        <v>42735</v>
      </c>
      <c r="AK4017" s="0" t="n">
        <v>956</v>
      </c>
      <c r="AL4017" s="6" t="n">
        <v>42735</v>
      </c>
      <c r="AM4017" s="0" t="n">
        <v>735</v>
      </c>
      <c r="AN4017" s="0" t="n">
        <v>775</v>
      </c>
      <c r="AO4017" s="0" t="n">
        <v>631</v>
      </c>
      <c r="AP4017" s="0" t="n">
        <v>705</v>
      </c>
      <c r="AQ4017" s="0" t="s">
        <v>831</v>
      </c>
      <c r="AR4017" s="0" t="s">
        <v>58</v>
      </c>
      <c r="AS4017" s="0" t="s">
        <v>53</v>
      </c>
      <c r="AT4017" s="0" t="n">
        <v>29</v>
      </c>
      <c r="AU4017" s="0" t="n">
        <v>28</v>
      </c>
      <c r="AX4017" s="0" t="s">
        <v>836</v>
      </c>
      <c r="AY4017" s="0" t="s">
        <v>20627</v>
      </c>
    </row>
    <row r="4018" customFormat="false" ht="15" hidden="false" customHeight="false" outlineLevel="0" collapsed="false">
      <c r="A4018" s="0" t="s">
        <v>20628</v>
      </c>
      <c r="B4018" s="0" t="s">
        <v>7898</v>
      </c>
      <c r="C4018" s="0" t="s">
        <v>20629</v>
      </c>
      <c r="E4018" s="1" t="s">
        <v>20629</v>
      </c>
      <c r="G4018" s="5" t="s">
        <v>20629</v>
      </c>
      <c r="H4018" s="5" t="s">
        <v>20630</v>
      </c>
      <c r="I4018" s="5"/>
      <c r="J4018" s="5"/>
      <c r="K4018" s="5"/>
      <c r="L4018" s="5"/>
      <c r="M4018" s="5"/>
      <c r="N4018" s="5" t="s">
        <v>10887</v>
      </c>
      <c r="O4018" s="0" t="s">
        <v>20629</v>
      </c>
      <c r="P4018" s="0" t="s">
        <v>20631</v>
      </c>
      <c r="Q4018" s="0" t="s">
        <v>51</v>
      </c>
      <c r="R4018" s="0" t="s">
        <v>52</v>
      </c>
      <c r="S4018" s="0" t="n">
        <v>510</v>
      </c>
      <c r="T4018" s="0" t="n">
        <v>5829</v>
      </c>
      <c r="U4018" s="0" t="n">
        <v>5829</v>
      </c>
      <c r="V4018" s="0" t="n">
        <v>6201</v>
      </c>
      <c r="X4018" s="0" t="n">
        <v>23</v>
      </c>
      <c r="Y4018" s="0" t="s">
        <v>53</v>
      </c>
      <c r="Z4018" s="0" t="n">
        <v>5829</v>
      </c>
      <c r="AA4018" s="0" t="s">
        <v>54</v>
      </c>
      <c r="AB4018" s="0" t="s">
        <v>54</v>
      </c>
      <c r="AC4018" s="0" t="n">
        <v>2.771</v>
      </c>
      <c r="AD4018" s="0" t="s">
        <v>17304</v>
      </c>
      <c r="AG4018" s="6" t="n">
        <v>42825</v>
      </c>
      <c r="AH4018" s="0" t="n">
        <v>17</v>
      </c>
      <c r="AI4018" s="0" t="n">
        <v>18</v>
      </c>
      <c r="AJ4018" s="6" t="n">
        <v>42825</v>
      </c>
      <c r="AK4018" s="0" t="n">
        <v>2.771</v>
      </c>
      <c r="AL4018" s="6" t="n">
        <v>42825</v>
      </c>
      <c r="AM4018" s="0" t="n">
        <v>443</v>
      </c>
      <c r="AN4018" s="0" t="n">
        <v>473</v>
      </c>
      <c r="AO4018" s="0" t="n">
        <v>957</v>
      </c>
      <c r="AP4018" s="0" t="n">
        <v>1.07</v>
      </c>
      <c r="AQ4018" s="0" t="s">
        <v>674</v>
      </c>
      <c r="AR4018" s="0" t="s">
        <v>58</v>
      </c>
      <c r="AS4018" s="0" t="s">
        <v>53</v>
      </c>
      <c r="AT4018" s="0" t="n">
        <v>22</v>
      </c>
      <c r="AU4018" s="0" t="n">
        <v>21</v>
      </c>
      <c r="AX4018" s="0" t="s">
        <v>836</v>
      </c>
    </row>
    <row r="4019" customFormat="false" ht="15" hidden="false" customHeight="false" outlineLevel="0" collapsed="false">
      <c r="A4019" s="0" t="s">
        <v>20632</v>
      </c>
      <c r="B4019" s="0" t="s">
        <v>7898</v>
      </c>
      <c r="C4019" s="0" t="s">
        <v>20633</v>
      </c>
      <c r="E4019" s="1" t="s">
        <v>20633</v>
      </c>
      <c r="G4019" s="5" t="s">
        <v>20633</v>
      </c>
      <c r="H4019" s="5"/>
      <c r="I4019" s="5"/>
      <c r="J4019" s="5"/>
      <c r="K4019" s="5"/>
      <c r="L4019" s="5"/>
      <c r="M4019" s="5"/>
      <c r="N4019" s="5"/>
      <c r="O4019" s="0" t="s">
        <v>20633</v>
      </c>
      <c r="P4019" s="0" t="s">
        <v>20634</v>
      </c>
      <c r="Q4019" s="0" t="s">
        <v>718</v>
      </c>
      <c r="R4019" s="0" t="s">
        <v>52</v>
      </c>
      <c r="S4019" s="0" t="n">
        <v>22.991</v>
      </c>
      <c r="T4019" s="0" t="n">
        <v>2120</v>
      </c>
      <c r="U4019" s="0" t="n">
        <v>2120</v>
      </c>
      <c r="V4019" s="0" t="n">
        <v>2120</v>
      </c>
      <c r="W4019" s="0" t="s">
        <v>20635</v>
      </c>
      <c r="X4019" s="0" t="n">
        <v>182</v>
      </c>
      <c r="Y4019" s="0" t="s">
        <v>53</v>
      </c>
      <c r="Z4019" s="0" t="n">
        <v>2120</v>
      </c>
      <c r="AA4019" s="0" t="s">
        <v>54</v>
      </c>
      <c r="AB4019" s="0" t="s">
        <v>54</v>
      </c>
      <c r="AC4019" s="0" t="n">
        <v>19.2</v>
      </c>
      <c r="AD4019" s="0" t="s">
        <v>18101</v>
      </c>
      <c r="AG4019" s="6" t="n">
        <v>42735</v>
      </c>
      <c r="AH4019" s="0" t="n">
        <v>7.326</v>
      </c>
      <c r="AI4019" s="0" t="n">
        <v>7.722</v>
      </c>
      <c r="AJ4019" s="6" t="n">
        <v>42735</v>
      </c>
      <c r="AK4019" s="0" t="n">
        <v>19.2</v>
      </c>
      <c r="AL4019" s="6" t="n">
        <v>42735</v>
      </c>
      <c r="AM4019" s="0" t="n">
        <v>73.642</v>
      </c>
      <c r="AN4019" s="0" t="n">
        <v>77.626</v>
      </c>
      <c r="AO4019" s="0" t="n">
        <v>114.303</v>
      </c>
      <c r="AP4019" s="0" t="n">
        <v>127.717</v>
      </c>
      <c r="AQ4019" s="0" t="s">
        <v>674</v>
      </c>
      <c r="AR4019" s="0" t="s">
        <v>58</v>
      </c>
      <c r="AS4019" s="0" t="s">
        <v>53</v>
      </c>
      <c r="AT4019" s="0" t="n">
        <v>72</v>
      </c>
      <c r="AU4019" s="0" t="n">
        <v>77</v>
      </c>
      <c r="AV4019" s="0" t="s">
        <v>836</v>
      </c>
      <c r="AX4019" s="0" t="s">
        <v>836</v>
      </c>
      <c r="AY4019" s="0" t="s">
        <v>20636</v>
      </c>
    </row>
    <row r="4020" customFormat="false" ht="15" hidden="false" customHeight="false" outlineLevel="0" collapsed="false">
      <c r="A4020" s="0" t="s">
        <v>20637</v>
      </c>
      <c r="B4020" s="0" t="s">
        <v>7898</v>
      </c>
      <c r="C4020" s="0" t="s">
        <v>20638</v>
      </c>
      <c r="E4020" s="1" t="s">
        <v>20638</v>
      </c>
      <c r="G4020" s="5" t="s">
        <v>20638</v>
      </c>
      <c r="H4020" s="5"/>
      <c r="I4020" s="5"/>
      <c r="J4020" s="5"/>
      <c r="K4020" s="5"/>
      <c r="L4020" s="5"/>
      <c r="M4020" s="5"/>
      <c r="N4020" s="5"/>
      <c r="O4020" s="0" t="s">
        <v>20638</v>
      </c>
      <c r="P4020" s="0" t="s">
        <v>20639</v>
      </c>
      <c r="Q4020" s="0" t="s">
        <v>51</v>
      </c>
      <c r="R4020" s="0" t="s">
        <v>52</v>
      </c>
      <c r="S4020" s="0" t="n">
        <v>23.554</v>
      </c>
      <c r="T4020" s="0" t="n">
        <v>2630</v>
      </c>
      <c r="U4020" s="0" t="n">
        <v>2630</v>
      </c>
      <c r="V4020" s="0" t="n">
        <v>6201</v>
      </c>
      <c r="X4020" s="0" t="n">
        <v>233</v>
      </c>
      <c r="Y4020" s="0" t="s">
        <v>53</v>
      </c>
      <c r="Z4020" s="0" t="n">
        <v>2630</v>
      </c>
      <c r="AA4020" s="0" t="s">
        <v>54</v>
      </c>
      <c r="AB4020" s="0" t="s">
        <v>54</v>
      </c>
      <c r="AC4020" s="0" t="n">
        <v>30.5</v>
      </c>
      <c r="AD4020" s="0" t="s">
        <v>15957</v>
      </c>
      <c r="AG4020" s="6" t="n">
        <v>42638</v>
      </c>
      <c r="AH4020" s="0" t="n">
        <v>5.112</v>
      </c>
      <c r="AI4020" s="0" t="n">
        <v>5.705</v>
      </c>
      <c r="AJ4020" s="6" t="n">
        <v>42638</v>
      </c>
      <c r="AK4020" s="0" t="n">
        <v>30.5</v>
      </c>
      <c r="AL4020" s="6" t="n">
        <v>42638</v>
      </c>
      <c r="AM4020" s="0" t="n">
        <v>46.912</v>
      </c>
      <c r="AN4020" s="0" t="n">
        <v>52.359</v>
      </c>
      <c r="AO4020" s="0" t="n">
        <v>74.788</v>
      </c>
      <c r="AP4020" s="0" t="n">
        <v>83.564</v>
      </c>
      <c r="AQ4020" s="0" t="s">
        <v>674</v>
      </c>
      <c r="AR4020" s="0" t="s">
        <v>58</v>
      </c>
      <c r="AS4020" s="0" t="s">
        <v>53</v>
      </c>
      <c r="AT4020" s="0" t="n">
        <v>159</v>
      </c>
      <c r="AU4020" s="0" t="n">
        <v>173</v>
      </c>
      <c r="AV4020" s="0" t="s">
        <v>18434</v>
      </c>
      <c r="AX4020" s="0" t="s">
        <v>836</v>
      </c>
      <c r="AY4020" s="0" t="s">
        <v>20640</v>
      </c>
    </row>
    <row r="4021" customFormat="false" ht="15" hidden="false" customHeight="false" outlineLevel="0" collapsed="false">
      <c r="A4021" s="0" t="s">
        <v>20641</v>
      </c>
      <c r="B4021" s="0" t="s">
        <v>7898</v>
      </c>
      <c r="C4021" s="0" t="s">
        <v>20642</v>
      </c>
      <c r="E4021" s="1" t="s">
        <v>20642</v>
      </c>
      <c r="G4021" s="5" t="s">
        <v>20642</v>
      </c>
      <c r="H4021" s="5" t="s">
        <v>20643</v>
      </c>
      <c r="I4021" s="5"/>
      <c r="J4021" s="5"/>
      <c r="K4021" s="5"/>
      <c r="L4021" s="5"/>
      <c r="M4021" s="5" t="s">
        <v>20644</v>
      </c>
      <c r="N4021" s="5"/>
      <c r="O4021" s="0" t="s">
        <v>20642</v>
      </c>
      <c r="P4021" s="0" t="s">
        <v>20645</v>
      </c>
      <c r="Q4021" s="0" t="s">
        <v>51</v>
      </c>
      <c r="R4021" s="0" t="s">
        <v>52</v>
      </c>
      <c r="S4021" s="0" t="n">
        <v>45</v>
      </c>
      <c r="T4021" s="0" t="n">
        <v>2120</v>
      </c>
      <c r="U4021" s="0" t="n">
        <v>2120</v>
      </c>
      <c r="V4021" s="0" t="n">
        <v>7211</v>
      </c>
      <c r="W4021" s="0" t="s">
        <v>20646</v>
      </c>
      <c r="X4021" s="0" t="n">
        <v>9</v>
      </c>
      <c r="Y4021" s="0" t="s">
        <v>53</v>
      </c>
      <c r="Z4021" s="0" t="n">
        <v>2120</v>
      </c>
      <c r="AA4021" s="0" t="s">
        <v>54</v>
      </c>
      <c r="AB4021" s="0" t="s">
        <v>54</v>
      </c>
      <c r="AC4021" s="0" t="n">
        <v>284</v>
      </c>
      <c r="AD4021" s="0" t="s">
        <v>20647</v>
      </c>
      <c r="AG4021" s="6" t="n">
        <v>42490</v>
      </c>
      <c r="AH4021" s="0" t="n">
        <v>-53</v>
      </c>
      <c r="AI4021" s="0" t="n">
        <v>-60</v>
      </c>
      <c r="AJ4021" s="6" t="n">
        <v>42490</v>
      </c>
      <c r="AK4021" s="0" t="n">
        <v>284</v>
      </c>
      <c r="AL4021" s="6" t="n">
        <v>42490</v>
      </c>
      <c r="AM4021" s="0" t="n">
        <v>96</v>
      </c>
      <c r="AN4021" s="0" t="n">
        <v>109</v>
      </c>
      <c r="AO4021" s="0" t="n">
        <v>152</v>
      </c>
      <c r="AP4021" s="0" t="n">
        <v>170</v>
      </c>
      <c r="AQ4021" s="0" t="s">
        <v>674</v>
      </c>
      <c r="AR4021" s="0" t="s">
        <v>58</v>
      </c>
      <c r="AS4021" s="0" t="s">
        <v>53</v>
      </c>
      <c r="AT4021" s="0" t="n">
        <v>9</v>
      </c>
      <c r="AU4021" s="0" t="n">
        <v>8</v>
      </c>
      <c r="AX4021" s="0" t="s">
        <v>836</v>
      </c>
    </row>
    <row r="4022" customFormat="false" ht="15" hidden="false" customHeight="false" outlineLevel="0" collapsed="false">
      <c r="A4022" s="0" t="s">
        <v>20648</v>
      </c>
      <c r="B4022" s="0" t="s">
        <v>7898</v>
      </c>
      <c r="C4022" s="0" t="s">
        <v>20649</v>
      </c>
      <c r="E4022" s="1" t="s">
        <v>20649</v>
      </c>
      <c r="G4022" s="5" t="s">
        <v>20649</v>
      </c>
      <c r="H4022" s="5"/>
      <c r="I4022" s="5"/>
      <c r="J4022" s="5"/>
      <c r="K4022" s="5"/>
      <c r="L4022" s="5"/>
      <c r="M4022" s="5"/>
      <c r="N4022" s="5"/>
      <c r="O4022" s="0" t="s">
        <v>20649</v>
      </c>
      <c r="P4022" s="0" t="s">
        <v>20650</v>
      </c>
      <c r="Q4022" s="0" t="s">
        <v>51</v>
      </c>
      <c r="R4022" s="0" t="s">
        <v>52</v>
      </c>
      <c r="S4022" s="0" t="n">
        <v>750</v>
      </c>
      <c r="T4022" s="0" t="n">
        <v>3230</v>
      </c>
      <c r="U4022" s="0" t="n">
        <v>3230</v>
      </c>
      <c r="X4022" s="0" t="n">
        <v>55</v>
      </c>
      <c r="Y4022" s="0" t="s">
        <v>53</v>
      </c>
      <c r="Z4022" s="0" t="n">
        <v>3230</v>
      </c>
      <c r="AA4022" s="0" t="s">
        <v>54</v>
      </c>
      <c r="AB4022" s="0" t="s">
        <v>54</v>
      </c>
      <c r="AC4022" s="0" t="n">
        <v>1.5</v>
      </c>
      <c r="AD4022" s="0" t="s">
        <v>16971</v>
      </c>
      <c r="AE4022" s="0" t="s">
        <v>20651</v>
      </c>
      <c r="AF4022" s="0" t="s">
        <v>56</v>
      </c>
      <c r="AG4022" s="0" t="s">
        <v>56</v>
      </c>
      <c r="AI4022" s="0" t="n">
        <v>1.5</v>
      </c>
      <c r="AJ4022" s="0" t="n">
        <v>2017</v>
      </c>
      <c r="AK4022" s="0" t="s">
        <v>56</v>
      </c>
      <c r="AL4022" s="0" t="s">
        <v>56</v>
      </c>
      <c r="AM4022" s="0" t="n">
        <v>1.039</v>
      </c>
      <c r="AN4022" s="0" t="n">
        <v>1.161</v>
      </c>
      <c r="AO4022" s="0" t="s">
        <v>831</v>
      </c>
      <c r="AP4022" s="0" t="s">
        <v>58</v>
      </c>
      <c r="AQ4022" s="0" t="s">
        <v>53</v>
      </c>
      <c r="AR4022" s="0" t="n">
        <v>39</v>
      </c>
      <c r="AS4022" s="0" t="n">
        <v>39</v>
      </c>
      <c r="AT4022" s="0" t="s">
        <v>836</v>
      </c>
      <c r="AU4022" s="0" t="s">
        <v>20652</v>
      </c>
      <c r="AV4022" s="0" t="s">
        <v>836</v>
      </c>
      <c r="AW4022" s="0" t="s">
        <v>20653</v>
      </c>
    </row>
    <row r="4023" customFormat="false" ht="15" hidden="false" customHeight="false" outlineLevel="0" collapsed="false">
      <c r="A4023" s="0" t="s">
        <v>20654</v>
      </c>
      <c r="B4023" s="0" t="s">
        <v>7898</v>
      </c>
      <c r="C4023" s="0" t="s">
        <v>20655</v>
      </c>
      <c r="E4023" s="1" t="s">
        <v>20655</v>
      </c>
      <c r="G4023" s="5" t="s">
        <v>20655</v>
      </c>
      <c r="H4023" s="5" t="s">
        <v>20656</v>
      </c>
      <c r="I4023" s="5"/>
      <c r="J4023" s="5"/>
      <c r="K4023" s="5"/>
      <c r="L4023" s="5"/>
      <c r="M4023" s="5"/>
      <c r="N4023" s="5"/>
      <c r="O4023" s="0" t="s">
        <v>20655</v>
      </c>
      <c r="P4023" s="0" t="s">
        <v>20657</v>
      </c>
      <c r="Q4023" s="0" t="s">
        <v>51</v>
      </c>
      <c r="R4023" s="0" t="s">
        <v>52</v>
      </c>
      <c r="S4023" s="0" t="n">
        <v>750</v>
      </c>
      <c r="T4023" s="0" t="n">
        <v>2932</v>
      </c>
      <c r="U4023" s="0" t="n">
        <v>2932</v>
      </c>
      <c r="V4023" s="0" t="n">
        <v>2931</v>
      </c>
      <c r="X4023" s="0" t="n">
        <v>95</v>
      </c>
      <c r="Y4023" s="0" t="s">
        <v>53</v>
      </c>
      <c r="Z4023" s="0" t="n">
        <v>2932</v>
      </c>
      <c r="AA4023" s="0" t="s">
        <v>54</v>
      </c>
      <c r="AB4023" s="0" t="s">
        <v>54</v>
      </c>
      <c r="AC4023" s="0" t="n">
        <v>17.5</v>
      </c>
      <c r="AD4023" s="0" t="s">
        <v>20658</v>
      </c>
      <c r="AE4023" s="0" t="s">
        <v>20659</v>
      </c>
      <c r="AF4023" s="0" t="s">
        <v>56</v>
      </c>
      <c r="AG4023" s="0" t="s">
        <v>56</v>
      </c>
      <c r="AI4023" s="0" t="n">
        <v>17.5</v>
      </c>
      <c r="AJ4023" s="0" t="n">
        <v>2017</v>
      </c>
      <c r="AK4023" s="0" t="s">
        <v>56</v>
      </c>
      <c r="AL4023" s="0" t="s">
        <v>56</v>
      </c>
      <c r="AM4023" s="0" t="n">
        <v>1.284</v>
      </c>
      <c r="AN4023" s="0" t="n">
        <v>1.435</v>
      </c>
      <c r="AO4023" s="0" t="s">
        <v>674</v>
      </c>
      <c r="AP4023" s="0" t="s">
        <v>58</v>
      </c>
      <c r="AQ4023" s="0" t="s">
        <v>53</v>
      </c>
      <c r="AR4023" s="0" t="n">
        <v>64</v>
      </c>
      <c r="AS4023" s="0" t="n">
        <v>63</v>
      </c>
      <c r="AV4023" s="0" t="s">
        <v>836</v>
      </c>
      <c r="AW4023" s="0" t="s">
        <v>20660</v>
      </c>
    </row>
    <row r="4024" customFormat="false" ht="15" hidden="false" customHeight="false" outlineLevel="0" collapsed="false">
      <c r="A4024" s="0" t="s">
        <v>20661</v>
      </c>
      <c r="B4024" s="0" t="s">
        <v>7898</v>
      </c>
      <c r="C4024" s="0" t="s">
        <v>20662</v>
      </c>
      <c r="E4024" s="1" t="s">
        <v>20662</v>
      </c>
      <c r="G4024" s="5" t="s">
        <v>20662</v>
      </c>
      <c r="H4024" s="5"/>
      <c r="I4024" s="5"/>
      <c r="J4024" s="5"/>
      <c r="K4024" s="5"/>
      <c r="L4024" s="5"/>
      <c r="M4024" s="5"/>
      <c r="N4024" s="5"/>
      <c r="O4024" s="0" t="s">
        <v>20662</v>
      </c>
      <c r="P4024" s="0" t="s">
        <v>20663</v>
      </c>
      <c r="Q4024" s="0" t="s">
        <v>51</v>
      </c>
      <c r="R4024" s="0" t="s">
        <v>52</v>
      </c>
      <c r="S4024" s="0" t="n">
        <v>5</v>
      </c>
      <c r="T4024" s="0" t="n">
        <v>2120</v>
      </c>
      <c r="U4024" s="0" t="n">
        <v>2120</v>
      </c>
      <c r="V4024" s="0" t="n">
        <v>2120</v>
      </c>
      <c r="W4024" s="0" t="s">
        <v>20664</v>
      </c>
      <c r="X4024" s="0" t="n">
        <v>2</v>
      </c>
      <c r="Y4024" s="0" t="s">
        <v>53</v>
      </c>
      <c r="Z4024" s="0" t="n">
        <v>2120</v>
      </c>
      <c r="AA4024" s="0" t="s">
        <v>54</v>
      </c>
      <c r="AB4024" s="0" t="s">
        <v>54</v>
      </c>
      <c r="AC4024" s="0" t="n">
        <v>17</v>
      </c>
      <c r="AD4024" s="0" t="s">
        <v>16019</v>
      </c>
      <c r="AG4024" s="6" t="n">
        <v>42735</v>
      </c>
      <c r="AH4024" s="0" t="n">
        <v>-19</v>
      </c>
      <c r="AI4024" s="0" t="n">
        <v>-20</v>
      </c>
      <c r="AJ4024" s="6" t="n">
        <v>42735</v>
      </c>
      <c r="AK4024" s="0" t="n">
        <v>17</v>
      </c>
      <c r="AL4024" s="6" t="n">
        <v>42735</v>
      </c>
      <c r="AM4024" s="0" t="n">
        <v>26</v>
      </c>
      <c r="AN4024" s="0" t="n">
        <v>27</v>
      </c>
      <c r="AO4024" s="0" t="n">
        <v>9</v>
      </c>
      <c r="AP4024" s="0" t="n">
        <v>10</v>
      </c>
      <c r="AQ4024" s="0" t="s">
        <v>674</v>
      </c>
      <c r="AR4024" s="0" t="s">
        <v>58</v>
      </c>
      <c r="AS4024" s="0" t="s">
        <v>53</v>
      </c>
      <c r="AT4024" s="0" t="n">
        <v>2</v>
      </c>
      <c r="AU4024" s="0" t="n">
        <v>1</v>
      </c>
      <c r="AX4024" s="0" t="s">
        <v>836</v>
      </c>
    </row>
    <row r="4025" customFormat="false" ht="15" hidden="false" customHeight="false" outlineLevel="0" collapsed="false">
      <c r="A4025" s="0" t="s">
        <v>20665</v>
      </c>
      <c r="B4025" s="0" t="s">
        <v>7898</v>
      </c>
      <c r="C4025" s="0" t="s">
        <v>20666</v>
      </c>
      <c r="E4025" s="1" t="s">
        <v>20666</v>
      </c>
      <c r="G4025" s="5" t="s">
        <v>20666</v>
      </c>
      <c r="H4025" s="5" t="s">
        <v>20667</v>
      </c>
      <c r="I4025" s="5"/>
      <c r="J4025" s="5"/>
      <c r="K4025" s="5"/>
      <c r="L4025" s="5"/>
      <c r="M4025" s="5"/>
      <c r="N4025" s="5"/>
      <c r="O4025" s="0" t="s">
        <v>20666</v>
      </c>
      <c r="P4025" s="0" t="s">
        <v>20668</v>
      </c>
      <c r="Q4025" s="0" t="s">
        <v>51</v>
      </c>
      <c r="R4025" s="0" t="s">
        <v>52</v>
      </c>
      <c r="S4025" s="0" t="n">
        <v>615</v>
      </c>
      <c r="T4025" s="0" t="n">
        <v>2815</v>
      </c>
      <c r="U4025" s="0" t="n">
        <v>2815</v>
      </c>
      <c r="V4025" s="0" t="n">
        <v>2594</v>
      </c>
      <c r="X4025" s="0" t="n">
        <v>117</v>
      </c>
      <c r="Y4025" s="0" t="s">
        <v>53</v>
      </c>
      <c r="Z4025" s="0" t="n">
        <v>2815</v>
      </c>
      <c r="AA4025" s="0" t="s">
        <v>54</v>
      </c>
      <c r="AB4025" s="0" t="s">
        <v>54</v>
      </c>
      <c r="AC4025" s="0" t="n">
        <v>1.392</v>
      </c>
      <c r="AD4025" s="0" t="s">
        <v>6539</v>
      </c>
      <c r="AG4025" s="6" t="n">
        <v>42826</v>
      </c>
      <c r="AH4025" s="0" t="n">
        <v>66</v>
      </c>
      <c r="AI4025" s="0" t="n">
        <v>71</v>
      </c>
      <c r="AJ4025" s="6" t="n">
        <v>42826</v>
      </c>
      <c r="AK4025" s="0" t="n">
        <v>1.392</v>
      </c>
      <c r="AL4025" s="6" t="n">
        <v>42826</v>
      </c>
      <c r="AM4025" s="0" t="n">
        <v>1.037</v>
      </c>
      <c r="AN4025" s="0" t="n">
        <v>1.109</v>
      </c>
      <c r="AO4025" s="0" t="n">
        <v>2.198</v>
      </c>
      <c r="AP4025" s="0" t="n">
        <v>2.456</v>
      </c>
      <c r="AQ4025" s="0" t="s">
        <v>674</v>
      </c>
      <c r="AR4025" s="0" t="s">
        <v>58</v>
      </c>
      <c r="AS4025" s="0" t="s">
        <v>53</v>
      </c>
      <c r="AT4025" s="0" t="n">
        <v>92</v>
      </c>
      <c r="AU4025" s="0" t="n">
        <v>91</v>
      </c>
      <c r="AX4025" s="0" t="s">
        <v>836</v>
      </c>
      <c r="AY4025" s="0" t="s">
        <v>20669</v>
      </c>
    </row>
    <row r="4026" customFormat="false" ht="15" hidden="false" customHeight="false" outlineLevel="0" collapsed="false">
      <c r="A4026" s="0" t="s">
        <v>20670</v>
      </c>
      <c r="B4026" s="0" t="s">
        <v>7898</v>
      </c>
      <c r="C4026" s="0" t="s">
        <v>20671</v>
      </c>
      <c r="E4026" s="1" t="s">
        <v>20671</v>
      </c>
      <c r="G4026" s="5" t="s">
        <v>20671</v>
      </c>
      <c r="H4026" s="5"/>
      <c r="I4026" s="5"/>
      <c r="J4026" s="5"/>
      <c r="K4026" s="5"/>
      <c r="L4026" s="5"/>
      <c r="M4026" s="5"/>
      <c r="N4026" s="5"/>
      <c r="O4026" s="0" t="s">
        <v>20671</v>
      </c>
      <c r="P4026" s="0" t="s">
        <v>20672</v>
      </c>
      <c r="Q4026" s="0" t="s">
        <v>51</v>
      </c>
      <c r="R4026" s="0" t="s">
        <v>52</v>
      </c>
      <c r="S4026" s="0" t="n">
        <v>153</v>
      </c>
      <c r="T4026" s="0" t="n">
        <v>2611</v>
      </c>
      <c r="U4026" s="0" t="n">
        <v>2611</v>
      </c>
      <c r="V4026" s="0" t="n">
        <v>8299</v>
      </c>
      <c r="X4026" s="0" t="n">
        <v>6</v>
      </c>
      <c r="Y4026" s="0" t="s">
        <v>53</v>
      </c>
      <c r="Z4026" s="0" t="n">
        <v>2611</v>
      </c>
      <c r="AA4026" s="0" t="s">
        <v>54</v>
      </c>
      <c r="AB4026" s="0" t="s">
        <v>54</v>
      </c>
      <c r="AC4026" s="0" t="n">
        <v>27</v>
      </c>
      <c r="AD4026" s="0" t="s">
        <v>18096</v>
      </c>
      <c r="AG4026" s="6" t="n">
        <v>42735</v>
      </c>
      <c r="AH4026" s="0" t="n">
        <v>-51</v>
      </c>
      <c r="AI4026" s="0" t="n">
        <v>-54</v>
      </c>
      <c r="AJ4026" s="6" t="n">
        <v>42735</v>
      </c>
      <c r="AK4026" s="0" t="n">
        <v>27</v>
      </c>
      <c r="AL4026" s="6" t="n">
        <v>42735</v>
      </c>
      <c r="AM4026" s="0" t="n">
        <v>281</v>
      </c>
      <c r="AN4026" s="0" t="n">
        <v>296</v>
      </c>
      <c r="AO4026" s="0" t="n">
        <v>188</v>
      </c>
      <c r="AP4026" s="0" t="n">
        <v>210</v>
      </c>
      <c r="AQ4026" s="0" t="s">
        <v>674</v>
      </c>
      <c r="AR4026" s="0" t="s">
        <v>58</v>
      </c>
      <c r="AS4026" s="0" t="s">
        <v>53</v>
      </c>
      <c r="AT4026" s="0" t="n">
        <v>6</v>
      </c>
      <c r="AU4026" s="0" t="n">
        <v>6</v>
      </c>
      <c r="AX4026" s="0" t="s">
        <v>836</v>
      </c>
    </row>
    <row r="4027" customFormat="false" ht="15" hidden="false" customHeight="false" outlineLevel="0" collapsed="false">
      <c r="A4027" s="0" t="s">
        <v>20673</v>
      </c>
      <c r="B4027" s="0" t="s">
        <v>7898</v>
      </c>
      <c r="C4027" s="0" t="s">
        <v>20674</v>
      </c>
      <c r="E4027" s="1" t="s">
        <v>20674</v>
      </c>
      <c r="G4027" s="5" t="s">
        <v>20674</v>
      </c>
      <c r="H4027" s="5"/>
      <c r="I4027" s="5"/>
      <c r="J4027" s="5"/>
      <c r="K4027" s="5"/>
      <c r="L4027" s="5"/>
      <c r="M4027" s="5"/>
      <c r="N4027" s="5"/>
      <c r="O4027" s="0" t="s">
        <v>20674</v>
      </c>
      <c r="P4027" s="0" t="s">
        <v>20675</v>
      </c>
      <c r="Q4027" s="0" t="s">
        <v>51</v>
      </c>
      <c r="R4027" s="0" t="s">
        <v>52</v>
      </c>
      <c r="S4027" s="0" t="n">
        <v>633</v>
      </c>
      <c r="T4027" s="0" t="n">
        <v>5829</v>
      </c>
      <c r="U4027" s="0" t="n">
        <v>5829</v>
      </c>
      <c r="V4027" s="0" t="n">
        <v>2620</v>
      </c>
      <c r="X4027" s="0" t="n">
        <v>148</v>
      </c>
      <c r="Y4027" s="0" t="s">
        <v>53</v>
      </c>
      <c r="Z4027" s="0" t="n">
        <v>5829</v>
      </c>
      <c r="AA4027" s="0" t="s">
        <v>54</v>
      </c>
      <c r="AB4027" s="0" t="s">
        <v>54</v>
      </c>
      <c r="AC4027" s="0" t="n">
        <v>2.445</v>
      </c>
      <c r="AD4027" s="0" t="s">
        <v>20676</v>
      </c>
      <c r="AG4027" s="6" t="n">
        <v>42735</v>
      </c>
      <c r="AH4027" s="0" t="n">
        <v>-36</v>
      </c>
      <c r="AI4027" s="0" t="n">
        <v>-38</v>
      </c>
      <c r="AJ4027" s="6" t="n">
        <v>42735</v>
      </c>
      <c r="AK4027" s="0" t="n">
        <v>2.445</v>
      </c>
      <c r="AL4027" s="6" t="n">
        <v>42735</v>
      </c>
      <c r="AM4027" s="0" t="n">
        <v>806</v>
      </c>
      <c r="AN4027" s="0" t="n">
        <v>849</v>
      </c>
      <c r="AO4027" s="0" t="n">
        <v>2.168</v>
      </c>
      <c r="AP4027" s="0" t="n">
        <v>2.422</v>
      </c>
      <c r="AQ4027" s="0" t="s">
        <v>831</v>
      </c>
      <c r="AR4027" s="0" t="s">
        <v>58</v>
      </c>
      <c r="AS4027" s="0" t="s">
        <v>53</v>
      </c>
      <c r="AT4027" s="0" t="n">
        <v>102</v>
      </c>
      <c r="AU4027" s="0" t="n">
        <v>103</v>
      </c>
      <c r="AX4027" s="0" t="s">
        <v>836</v>
      </c>
    </row>
    <row r="4028" customFormat="false" ht="15" hidden="false" customHeight="false" outlineLevel="0" collapsed="false">
      <c r="A4028" s="0" t="s">
        <v>20677</v>
      </c>
      <c r="B4028" s="0" t="s">
        <v>7898</v>
      </c>
      <c r="C4028" s="0" t="s">
        <v>20678</v>
      </c>
      <c r="E4028" s="1" t="s">
        <v>20678</v>
      </c>
      <c r="G4028" s="5" t="s">
        <v>20678</v>
      </c>
      <c r="H4028" s="5" t="s">
        <v>20679</v>
      </c>
      <c r="I4028" s="5"/>
      <c r="J4028" s="5"/>
      <c r="K4028" s="5"/>
      <c r="L4028" s="5"/>
      <c r="M4028" s="5"/>
      <c r="N4028" s="5"/>
      <c r="O4028" s="0" t="s">
        <v>20678</v>
      </c>
      <c r="P4028" s="0" t="s">
        <v>20680</v>
      </c>
      <c r="Q4028" s="0" t="s">
        <v>51</v>
      </c>
      <c r="R4028" s="0" t="s">
        <v>52</v>
      </c>
      <c r="S4028" s="0" t="n">
        <v>55.632</v>
      </c>
      <c r="T4028" s="0" t="n">
        <v>6020</v>
      </c>
      <c r="U4028" s="0" t="n">
        <v>6020</v>
      </c>
      <c r="V4028" s="0" t="n">
        <v>3240</v>
      </c>
      <c r="W4028" s="0" t="s">
        <v>20681</v>
      </c>
      <c r="X4028" s="0" t="n">
        <v>995</v>
      </c>
      <c r="Y4028" s="0" t="s">
        <v>53</v>
      </c>
      <c r="Z4028" s="0" t="n">
        <v>6020</v>
      </c>
      <c r="AA4028" s="0" t="s">
        <v>54</v>
      </c>
      <c r="AB4028" s="0" t="s">
        <v>54</v>
      </c>
      <c r="AC4028" s="0" t="n">
        <v>195</v>
      </c>
      <c r="AD4028" s="0" t="s">
        <v>20682</v>
      </c>
      <c r="AG4028" s="6" t="n">
        <v>42644</v>
      </c>
      <c r="AH4028" s="0" t="n">
        <v>8.414</v>
      </c>
      <c r="AI4028" s="0" t="n">
        <v>9.391</v>
      </c>
      <c r="AJ4028" s="6" t="n">
        <v>42644</v>
      </c>
      <c r="AK4028" s="0" t="n">
        <v>195</v>
      </c>
      <c r="AL4028" s="6" t="n">
        <v>42644</v>
      </c>
      <c r="AM4028" s="0" t="n">
        <v>82.459</v>
      </c>
      <c r="AN4028" s="0" t="n">
        <v>92.033</v>
      </c>
      <c r="AO4028" s="0" t="n">
        <v>147.854</v>
      </c>
      <c r="AP4028" s="0" t="n">
        <v>165.204</v>
      </c>
      <c r="AQ4028" s="0" t="s">
        <v>831</v>
      </c>
      <c r="AR4028" s="0" t="s">
        <v>58</v>
      </c>
      <c r="AS4028" s="0" t="s">
        <v>53</v>
      </c>
      <c r="AT4028" s="0" t="n">
        <v>592</v>
      </c>
      <c r="AU4028" s="0" t="n">
        <v>618</v>
      </c>
      <c r="AX4028" s="0" t="s">
        <v>836</v>
      </c>
    </row>
    <row r="4029" customFormat="false" ht="15" hidden="false" customHeight="false" outlineLevel="0" collapsed="false">
      <c r="A4029" s="0" t="s">
        <v>20683</v>
      </c>
      <c r="B4029" s="0" t="s">
        <v>7898</v>
      </c>
      <c r="C4029" s="0" t="s">
        <v>20684</v>
      </c>
      <c r="E4029" s="1" t="s">
        <v>20684</v>
      </c>
      <c r="G4029" s="5" t="s">
        <v>20684</v>
      </c>
      <c r="H4029" s="5"/>
      <c r="I4029" s="5"/>
      <c r="J4029" s="5"/>
      <c r="K4029" s="5"/>
      <c r="L4029" s="5"/>
      <c r="M4029" s="5"/>
      <c r="N4029" s="5"/>
      <c r="O4029" s="0" t="s">
        <v>6719</v>
      </c>
      <c r="P4029" s="0" t="s">
        <v>6720</v>
      </c>
      <c r="Q4029" s="0" t="s">
        <v>51</v>
      </c>
      <c r="R4029" s="0" t="s">
        <v>52</v>
      </c>
      <c r="S4029" s="0" t="n">
        <v>485</v>
      </c>
      <c r="T4029" s="0" t="n">
        <v>2651</v>
      </c>
      <c r="U4029" s="0" t="n">
        <v>2651</v>
      </c>
      <c r="V4029" s="0" t="n">
        <v>6201</v>
      </c>
      <c r="X4029" s="0" t="n">
        <v>23</v>
      </c>
      <c r="Y4029" s="0" t="s">
        <v>67</v>
      </c>
      <c r="Z4029" s="0" t="n">
        <v>2651</v>
      </c>
      <c r="AA4029" s="0" t="s">
        <v>54</v>
      </c>
      <c r="AB4029" s="0" t="s">
        <v>54</v>
      </c>
      <c r="AC4029" s="0" t="n">
        <v>17.5</v>
      </c>
      <c r="AD4029" s="0" t="s">
        <v>20685</v>
      </c>
      <c r="AG4029" s="6" t="n">
        <v>42735</v>
      </c>
      <c r="AH4029" s="0" t="n">
        <v>-32</v>
      </c>
      <c r="AI4029" s="0" t="n">
        <v>-34</v>
      </c>
      <c r="AJ4029" s="6" t="n">
        <v>42735</v>
      </c>
      <c r="AK4029" s="0" t="n">
        <v>1.817</v>
      </c>
      <c r="AL4029" s="6" t="n">
        <v>42735</v>
      </c>
      <c r="AM4029" s="0" t="n">
        <v>719</v>
      </c>
      <c r="AN4029" s="0" t="n">
        <v>758</v>
      </c>
      <c r="AO4029" s="0" t="n">
        <v>1.496</v>
      </c>
      <c r="AP4029" s="0" t="n">
        <v>1.635</v>
      </c>
      <c r="AQ4029" s="0" t="s">
        <v>189</v>
      </c>
      <c r="AR4029" s="0" t="s">
        <v>189</v>
      </c>
      <c r="AS4029" s="0" t="s">
        <v>67</v>
      </c>
      <c r="AT4029" s="0" t="n">
        <v>61</v>
      </c>
      <c r="AU4029" s="0" t="n">
        <v>11</v>
      </c>
      <c r="AX4029" s="0" t="s">
        <v>836</v>
      </c>
    </row>
    <row r="4030" customFormat="false" ht="15" hidden="false" customHeight="false" outlineLevel="0" collapsed="false">
      <c r="A4030" s="0" t="s">
        <v>20686</v>
      </c>
      <c r="B4030" s="0" t="s">
        <v>7898</v>
      </c>
      <c r="C4030" s="0" t="s">
        <v>20687</v>
      </c>
      <c r="E4030" s="1" t="s">
        <v>20687</v>
      </c>
      <c r="G4030" s="5" t="s">
        <v>20687</v>
      </c>
      <c r="H4030" s="5"/>
      <c r="I4030" s="5"/>
      <c r="J4030" s="5"/>
      <c r="K4030" s="5"/>
      <c r="L4030" s="5"/>
      <c r="M4030" s="5"/>
      <c r="N4030" s="5"/>
      <c r="O4030" s="0" t="s">
        <v>20687</v>
      </c>
      <c r="P4030" s="0" t="s">
        <v>20688</v>
      </c>
      <c r="Q4030" s="0" t="s">
        <v>51</v>
      </c>
      <c r="R4030" s="0" t="s">
        <v>52</v>
      </c>
      <c r="S4030" s="0" t="n">
        <v>111</v>
      </c>
      <c r="T4030" s="0" t="n">
        <v>5829</v>
      </c>
      <c r="U4030" s="0" t="n">
        <v>5829</v>
      </c>
      <c r="V4030" s="0" t="n">
        <v>6201</v>
      </c>
      <c r="X4030" s="0" t="n">
        <v>10</v>
      </c>
      <c r="Y4030" s="0" t="s">
        <v>77</v>
      </c>
      <c r="Z4030" s="0" t="n">
        <v>5829</v>
      </c>
      <c r="AA4030" s="0" t="s">
        <v>54</v>
      </c>
      <c r="AB4030" s="0" t="s">
        <v>54</v>
      </c>
      <c r="AC4030" s="0" t="n">
        <v>350</v>
      </c>
      <c r="AD4030" s="0" t="s">
        <v>20689</v>
      </c>
      <c r="AG4030" s="6" t="n">
        <v>42735</v>
      </c>
      <c r="AH4030" s="0" t="n">
        <v>-20</v>
      </c>
      <c r="AI4030" s="0" t="n">
        <v>-21</v>
      </c>
      <c r="AJ4030" s="6" t="n">
        <v>42735</v>
      </c>
      <c r="AK4030" s="0" t="n">
        <v>350</v>
      </c>
      <c r="AL4030" s="6" t="n">
        <v>42735</v>
      </c>
      <c r="AM4030" s="0" t="n">
        <v>71</v>
      </c>
      <c r="AN4030" s="0" t="n">
        <v>74</v>
      </c>
      <c r="AO4030" s="0" t="n">
        <v>201</v>
      </c>
      <c r="AP4030" s="0" t="n">
        <v>225</v>
      </c>
      <c r="AQ4030" s="0" t="s">
        <v>674</v>
      </c>
      <c r="AR4030" s="0" t="s">
        <v>58</v>
      </c>
      <c r="AS4030" s="0" t="s">
        <v>77</v>
      </c>
      <c r="AT4030" s="0" t="n">
        <v>7</v>
      </c>
      <c r="AU4030" s="0" t="n">
        <v>6</v>
      </c>
      <c r="AX4030" s="0" t="s">
        <v>836</v>
      </c>
      <c r="AY4030" s="0" t="s">
        <v>20690</v>
      </c>
    </row>
    <row r="4031" customFormat="false" ht="15" hidden="false" customHeight="false" outlineLevel="0" collapsed="false">
      <c r="A4031" s="0" t="s">
        <v>20691</v>
      </c>
      <c r="B4031" s="0" t="s">
        <v>7898</v>
      </c>
      <c r="C4031" s="0" t="s">
        <v>20692</v>
      </c>
      <c r="E4031" s="1" t="s">
        <v>20692</v>
      </c>
      <c r="G4031" s="5" t="s">
        <v>20692</v>
      </c>
      <c r="H4031" s="5"/>
      <c r="I4031" s="5"/>
      <c r="J4031" s="5"/>
      <c r="K4031" s="5"/>
      <c r="L4031" s="5"/>
      <c r="M4031" s="5"/>
      <c r="N4031" s="5"/>
      <c r="O4031" s="0" t="s">
        <v>20692</v>
      </c>
      <c r="P4031" s="0" t="s">
        <v>20693</v>
      </c>
      <c r="Q4031" s="0" t="s">
        <v>51</v>
      </c>
      <c r="R4031" s="0" t="s">
        <v>52</v>
      </c>
      <c r="S4031" s="0" t="n">
        <v>873</v>
      </c>
      <c r="T4031" s="0" t="n">
        <v>8510</v>
      </c>
      <c r="U4031" s="0" t="n">
        <v>8510</v>
      </c>
      <c r="V4031" s="0" t="n">
        <v>8552</v>
      </c>
      <c r="X4031" s="0" t="n">
        <v>31</v>
      </c>
      <c r="Y4031" s="0" t="s">
        <v>53</v>
      </c>
      <c r="Z4031" s="0" t="n">
        <v>8510</v>
      </c>
      <c r="AA4031" s="0" t="s">
        <v>54</v>
      </c>
      <c r="AB4031" s="0" t="s">
        <v>54</v>
      </c>
      <c r="AC4031" s="0" t="n">
        <v>4.8</v>
      </c>
      <c r="AD4031" s="0" t="s">
        <v>17874</v>
      </c>
      <c r="AG4031" s="6" t="n">
        <v>42551</v>
      </c>
      <c r="AH4031" s="0" t="n">
        <v>8</v>
      </c>
      <c r="AI4031" s="0" t="n">
        <v>9</v>
      </c>
      <c r="AJ4031" s="6" t="n">
        <v>42551</v>
      </c>
      <c r="AK4031" s="0" t="n">
        <v>4.8</v>
      </c>
      <c r="AL4031" s="6" t="n">
        <v>42551</v>
      </c>
      <c r="AM4031" s="0" t="n">
        <v>661</v>
      </c>
      <c r="AN4031" s="0" t="n">
        <v>734</v>
      </c>
      <c r="AO4031" s="0" t="n">
        <v>641</v>
      </c>
      <c r="AP4031" s="0" t="n">
        <v>716</v>
      </c>
      <c r="AQ4031" s="0" t="s">
        <v>831</v>
      </c>
      <c r="AR4031" s="0" t="s">
        <v>58</v>
      </c>
      <c r="AS4031" s="0" t="s">
        <v>53</v>
      </c>
      <c r="AT4031" s="0" t="n">
        <v>29</v>
      </c>
      <c r="AU4031" s="0" t="n">
        <v>28</v>
      </c>
      <c r="AX4031" s="0" t="s">
        <v>836</v>
      </c>
    </row>
    <row r="4032" customFormat="false" ht="15" hidden="false" customHeight="false" outlineLevel="0" collapsed="false">
      <c r="A4032" s="0" t="s">
        <v>20694</v>
      </c>
      <c r="B4032" s="0" t="s">
        <v>7898</v>
      </c>
      <c r="C4032" s="0" t="s">
        <v>20695</v>
      </c>
      <c r="E4032" s="1" t="s">
        <v>20695</v>
      </c>
      <c r="G4032" s="5" t="s">
        <v>20695</v>
      </c>
      <c r="H4032" s="5"/>
      <c r="I4032" s="5"/>
      <c r="J4032" s="5"/>
      <c r="K4032" s="5"/>
      <c r="L4032" s="5"/>
      <c r="M4032" s="5"/>
      <c r="N4032" s="5"/>
      <c r="O4032" s="0" t="s">
        <v>20695</v>
      </c>
      <c r="P4032" s="0" t="s">
        <v>20696</v>
      </c>
      <c r="Q4032" s="0" t="s">
        <v>51</v>
      </c>
      <c r="R4032" s="0" t="s">
        <v>52</v>
      </c>
      <c r="S4032" s="0" t="n">
        <v>6.608</v>
      </c>
      <c r="T4032" s="0" t="n">
        <v>5829</v>
      </c>
      <c r="U4032" s="0" t="n">
        <v>5829</v>
      </c>
      <c r="V4032" s="0" t="n">
        <v>4651</v>
      </c>
      <c r="W4032" s="0" t="s">
        <v>20697</v>
      </c>
      <c r="X4032" s="0" t="n">
        <v>119</v>
      </c>
      <c r="Y4032" s="0" t="s">
        <v>53</v>
      </c>
      <c r="Z4032" s="0" t="n">
        <v>5829</v>
      </c>
      <c r="AA4032" s="0" t="s">
        <v>54</v>
      </c>
      <c r="AB4032" s="0" t="s">
        <v>54</v>
      </c>
      <c r="AC4032" s="0" t="n">
        <v>9.6</v>
      </c>
      <c r="AD4032" s="0" t="s">
        <v>16832</v>
      </c>
      <c r="AG4032" s="6" t="n">
        <v>42735</v>
      </c>
      <c r="AH4032" s="0" t="n">
        <v>916</v>
      </c>
      <c r="AI4032" s="0" t="n">
        <v>966</v>
      </c>
      <c r="AJ4032" s="6" t="n">
        <v>42735</v>
      </c>
      <c r="AK4032" s="0" t="n">
        <v>9.6</v>
      </c>
      <c r="AL4032" s="6" t="n">
        <v>42735</v>
      </c>
      <c r="AM4032" s="0" t="n">
        <v>16.556</v>
      </c>
      <c r="AN4032" s="0" t="n">
        <v>17.452</v>
      </c>
      <c r="AO4032" s="0" t="n">
        <v>40.619</v>
      </c>
      <c r="AP4032" s="0" t="n">
        <v>45.386</v>
      </c>
      <c r="AQ4032" s="0" t="s">
        <v>674</v>
      </c>
      <c r="AR4032" s="0" t="s">
        <v>58</v>
      </c>
      <c r="AS4032" s="0" t="s">
        <v>53</v>
      </c>
      <c r="AT4032" s="0" t="n">
        <v>73</v>
      </c>
      <c r="AU4032" s="0" t="n">
        <v>78</v>
      </c>
      <c r="AV4032" s="0" t="s">
        <v>20698</v>
      </c>
      <c r="AX4032" s="0" t="s">
        <v>836</v>
      </c>
      <c r="AY4032" s="0" t="s">
        <v>20699</v>
      </c>
    </row>
    <row r="4033" customFormat="false" ht="15" hidden="false" customHeight="false" outlineLevel="0" collapsed="false">
      <c r="A4033" s="0" t="s">
        <v>20700</v>
      </c>
      <c r="B4033" s="0" t="s">
        <v>7898</v>
      </c>
      <c r="C4033" s="0" t="s">
        <v>20701</v>
      </c>
      <c r="E4033" s="1" t="s">
        <v>20701</v>
      </c>
      <c r="G4033" s="5" t="s">
        <v>20701</v>
      </c>
      <c r="H4033" s="5"/>
      <c r="I4033" s="5"/>
      <c r="J4033" s="5"/>
      <c r="K4033" s="5"/>
      <c r="L4033" s="5"/>
      <c r="M4033" s="5"/>
      <c r="N4033" s="5"/>
      <c r="O4033" s="0" t="s">
        <v>20701</v>
      </c>
      <c r="P4033" s="0" t="s">
        <v>20702</v>
      </c>
      <c r="Q4033" s="0" t="s">
        <v>51</v>
      </c>
      <c r="R4033" s="0" t="s">
        <v>52</v>
      </c>
      <c r="S4033" s="0" t="n">
        <v>1.839</v>
      </c>
      <c r="T4033" s="0" t="n">
        <v>2660</v>
      </c>
      <c r="U4033" s="0" t="n">
        <v>2660</v>
      </c>
      <c r="V4033" s="0" t="n">
        <v>3250</v>
      </c>
      <c r="X4033" s="0" t="n">
        <v>139</v>
      </c>
      <c r="Y4033" s="0" t="s">
        <v>53</v>
      </c>
      <c r="Z4033" s="0" t="n">
        <v>2660</v>
      </c>
      <c r="AA4033" s="0" t="s">
        <v>54</v>
      </c>
      <c r="AB4033" s="0" t="s">
        <v>54</v>
      </c>
      <c r="AC4033" s="0" t="n">
        <v>5.25</v>
      </c>
      <c r="AD4033" s="0" t="s">
        <v>15957</v>
      </c>
      <c r="AG4033" s="6" t="n">
        <v>42551</v>
      </c>
      <c r="AH4033" s="0" t="n">
        <v>317</v>
      </c>
      <c r="AI4033" s="0" t="n">
        <v>352</v>
      </c>
      <c r="AJ4033" s="6" t="n">
        <v>42551</v>
      </c>
      <c r="AK4033" s="0" t="n">
        <v>5.25</v>
      </c>
      <c r="AL4033" s="6" t="n">
        <v>42551</v>
      </c>
      <c r="AM4033" s="0" t="n">
        <v>2.933</v>
      </c>
      <c r="AN4033" s="0" t="n">
        <v>3.257</v>
      </c>
      <c r="AO4033" s="0" t="n">
        <v>9.861</v>
      </c>
      <c r="AP4033" s="0" t="n">
        <v>11.018</v>
      </c>
      <c r="AQ4033" s="0" t="s">
        <v>831</v>
      </c>
      <c r="AR4033" s="0" t="s">
        <v>58</v>
      </c>
      <c r="AS4033" s="0" t="s">
        <v>53</v>
      </c>
      <c r="AT4033" s="0" t="n">
        <v>80</v>
      </c>
      <c r="AU4033" s="0" t="n">
        <v>79</v>
      </c>
      <c r="AX4033" s="0" t="s">
        <v>836</v>
      </c>
      <c r="AY4033" s="0" t="s">
        <v>20703</v>
      </c>
    </row>
    <row r="4034" customFormat="false" ht="15" hidden="false" customHeight="false" outlineLevel="0" collapsed="false">
      <c r="A4034" s="0" t="s">
        <v>20704</v>
      </c>
      <c r="B4034" s="0" t="s">
        <v>7898</v>
      </c>
      <c r="C4034" s="0" t="s">
        <v>20705</v>
      </c>
      <c r="E4034" s="1" t="s">
        <v>20705</v>
      </c>
      <c r="G4034" s="5" t="s">
        <v>20705</v>
      </c>
      <c r="H4034" s="5" t="s">
        <v>20706</v>
      </c>
      <c r="I4034" s="5"/>
      <c r="J4034" s="5"/>
      <c r="K4034" s="5"/>
      <c r="L4034" s="5"/>
      <c r="M4034" s="5"/>
      <c r="N4034" s="5"/>
      <c r="O4034" s="0" t="s">
        <v>20705</v>
      </c>
      <c r="P4034" s="0" t="s">
        <v>20707</v>
      </c>
      <c r="Q4034" s="0" t="s">
        <v>51</v>
      </c>
      <c r="R4034" s="0" t="s">
        <v>52</v>
      </c>
      <c r="S4034" s="0" t="n">
        <v>883</v>
      </c>
      <c r="T4034" s="0" t="n">
        <v>2059</v>
      </c>
      <c r="U4034" s="0" t="n">
        <v>2059</v>
      </c>
      <c r="V4034" s="0" t="n">
        <v>1920</v>
      </c>
      <c r="W4034" s="0" t="s">
        <v>20708</v>
      </c>
      <c r="X4034" s="0" t="n">
        <v>97</v>
      </c>
      <c r="Y4034" s="0" t="s">
        <v>53</v>
      </c>
      <c r="Z4034" s="0" t="n">
        <v>2059</v>
      </c>
      <c r="AA4034" s="0" t="s">
        <v>54</v>
      </c>
      <c r="AB4034" s="0" t="s">
        <v>54</v>
      </c>
      <c r="AC4034" s="0" t="n">
        <v>1.8</v>
      </c>
      <c r="AD4034" s="0" t="s">
        <v>17522</v>
      </c>
      <c r="AG4034" s="6" t="n">
        <v>42735</v>
      </c>
      <c r="AH4034" s="0" t="n">
        <v>77</v>
      </c>
      <c r="AI4034" s="0" t="n">
        <v>81</v>
      </c>
      <c r="AJ4034" s="6" t="n">
        <v>42735</v>
      </c>
      <c r="AK4034" s="0" t="n">
        <v>1.8</v>
      </c>
      <c r="AL4034" s="6" t="n">
        <v>42735</v>
      </c>
      <c r="AM4034" s="0" t="n">
        <v>1.121</v>
      </c>
      <c r="AN4034" s="0" t="n">
        <v>1.181</v>
      </c>
      <c r="AO4034" s="0" t="n">
        <v>1.364</v>
      </c>
      <c r="AP4034" s="0" t="n">
        <v>1.524</v>
      </c>
      <c r="AQ4034" s="0" t="s">
        <v>674</v>
      </c>
      <c r="AR4034" s="0" t="s">
        <v>58</v>
      </c>
      <c r="AS4034" s="0" t="s">
        <v>53</v>
      </c>
      <c r="AT4034" s="0" t="n">
        <v>49</v>
      </c>
      <c r="AU4034" s="0" t="n">
        <v>48</v>
      </c>
      <c r="AW4034" s="0" t="s">
        <v>20709</v>
      </c>
      <c r="AX4034" s="0" t="s">
        <v>836</v>
      </c>
    </row>
    <row r="4035" customFormat="false" ht="15" hidden="false" customHeight="false" outlineLevel="0" collapsed="false">
      <c r="A4035" s="0" t="s">
        <v>20710</v>
      </c>
      <c r="B4035" s="0" t="s">
        <v>7898</v>
      </c>
      <c r="C4035" s="0" t="s">
        <v>20711</v>
      </c>
      <c r="E4035" s="1" t="s">
        <v>20711</v>
      </c>
      <c r="G4035" s="5" t="s">
        <v>20711</v>
      </c>
      <c r="H4035" s="5" t="s">
        <v>20712</v>
      </c>
      <c r="I4035" s="5"/>
      <c r="J4035" s="5"/>
      <c r="K4035" s="5"/>
      <c r="L4035" s="5"/>
      <c r="M4035" s="5"/>
      <c r="N4035" s="5"/>
      <c r="O4035" s="0" t="s">
        <v>20711</v>
      </c>
      <c r="P4035" s="0" t="s">
        <v>20713</v>
      </c>
      <c r="Q4035" s="0" t="s">
        <v>51</v>
      </c>
      <c r="R4035" s="0" t="s">
        <v>52</v>
      </c>
      <c r="S4035" s="0" t="n">
        <v>1.65</v>
      </c>
      <c r="T4035" s="0" t="n">
        <v>6311</v>
      </c>
      <c r="U4035" s="0" t="n">
        <v>6311</v>
      </c>
      <c r="V4035" s="0" t="n">
        <v>4791</v>
      </c>
      <c r="X4035" s="0" t="n">
        <v>82</v>
      </c>
      <c r="Y4035" s="0" t="s">
        <v>53</v>
      </c>
      <c r="Z4035" s="0" t="n">
        <v>6311</v>
      </c>
      <c r="AA4035" s="0" t="s">
        <v>54</v>
      </c>
      <c r="AB4035" s="0" t="s">
        <v>54</v>
      </c>
      <c r="AC4035" s="0" t="n">
        <v>10</v>
      </c>
      <c r="AG4035" s="6" t="n">
        <v>42735</v>
      </c>
      <c r="AH4035" s="0" t="n">
        <v>-213</v>
      </c>
      <c r="AI4035" s="0" t="n">
        <v>-224</v>
      </c>
      <c r="AJ4035" s="6" t="n">
        <v>42735</v>
      </c>
      <c r="AK4035" s="0" t="n">
        <v>10</v>
      </c>
      <c r="AL4035" s="6" t="n">
        <v>42735</v>
      </c>
      <c r="AM4035" s="0" t="n">
        <v>2.432</v>
      </c>
      <c r="AN4035" s="0" t="n">
        <v>2.564</v>
      </c>
      <c r="AO4035" s="0" t="n">
        <v>1.601</v>
      </c>
      <c r="AP4035" s="0" t="n">
        <v>1.789</v>
      </c>
      <c r="AQ4035" s="0" t="s">
        <v>674</v>
      </c>
      <c r="AR4035" s="0" t="s">
        <v>58</v>
      </c>
      <c r="AS4035" s="0" t="s">
        <v>53</v>
      </c>
      <c r="AT4035" s="0" t="n">
        <v>51</v>
      </c>
      <c r="AU4035" s="0" t="n">
        <v>58</v>
      </c>
      <c r="AX4035" s="0" t="s">
        <v>836</v>
      </c>
    </row>
    <row r="4036" customFormat="false" ht="15" hidden="false" customHeight="false" outlineLevel="0" collapsed="false">
      <c r="A4036" s="0" t="s">
        <v>20714</v>
      </c>
      <c r="B4036" s="0" t="s">
        <v>7898</v>
      </c>
      <c r="C4036" s="0" t="s">
        <v>20715</v>
      </c>
      <c r="E4036" s="1" t="s">
        <v>20715</v>
      </c>
      <c r="G4036" s="5" t="s">
        <v>20715</v>
      </c>
      <c r="H4036" s="5"/>
      <c r="I4036" s="5"/>
      <c r="J4036" s="5"/>
      <c r="K4036" s="5"/>
      <c r="L4036" s="5"/>
      <c r="M4036" s="5"/>
      <c r="N4036" s="5"/>
      <c r="O4036" s="0" t="s">
        <v>20715</v>
      </c>
      <c r="P4036" s="0" t="s">
        <v>20716</v>
      </c>
      <c r="Q4036" s="0" t="s">
        <v>51</v>
      </c>
      <c r="R4036" s="0" t="s">
        <v>52</v>
      </c>
      <c r="S4036" s="0" t="n">
        <v>844</v>
      </c>
      <c r="T4036" s="0" t="n">
        <v>7490</v>
      </c>
      <c r="U4036" s="0" t="n">
        <v>7490</v>
      </c>
      <c r="V4036" s="0" t="n">
        <v>6209</v>
      </c>
      <c r="X4036" s="0" t="n">
        <v>69</v>
      </c>
      <c r="Y4036" s="0" t="s">
        <v>53</v>
      </c>
      <c r="Z4036" s="0" t="n">
        <v>7490</v>
      </c>
      <c r="AA4036" s="0" t="s">
        <v>54</v>
      </c>
      <c r="AB4036" s="0" t="s">
        <v>54</v>
      </c>
      <c r="AC4036" s="0" t="n">
        <v>4.146</v>
      </c>
      <c r="AG4036" s="6" t="n">
        <v>42735</v>
      </c>
      <c r="AH4036" s="0" t="n">
        <v>129</v>
      </c>
      <c r="AI4036" s="0" t="n">
        <v>136</v>
      </c>
      <c r="AJ4036" s="6" t="n">
        <v>42735</v>
      </c>
      <c r="AK4036" s="0" t="n">
        <v>4.146</v>
      </c>
      <c r="AL4036" s="6" t="n">
        <v>42735</v>
      </c>
      <c r="AM4036" s="0" t="n">
        <v>1.297</v>
      </c>
      <c r="AN4036" s="0" t="n">
        <v>1.367</v>
      </c>
      <c r="AO4036" s="0" t="n">
        <v>10.591</v>
      </c>
      <c r="AP4036" s="0" t="n">
        <v>11.834</v>
      </c>
      <c r="AQ4036" s="0" t="s">
        <v>674</v>
      </c>
      <c r="AR4036" s="0" t="s">
        <v>58</v>
      </c>
      <c r="AS4036" s="0" t="s">
        <v>53</v>
      </c>
      <c r="AT4036" s="0" t="n">
        <v>46</v>
      </c>
      <c r="AU4036" s="0" t="n">
        <v>48</v>
      </c>
      <c r="AX4036" s="0" t="s">
        <v>836</v>
      </c>
    </row>
    <row r="4037" customFormat="false" ht="15" hidden="false" customHeight="false" outlineLevel="0" collapsed="false">
      <c r="A4037" s="0" t="s">
        <v>20717</v>
      </c>
      <c r="B4037" s="0" t="s">
        <v>7898</v>
      </c>
      <c r="C4037" s="0" t="s">
        <v>20718</v>
      </c>
      <c r="E4037" s="1" t="s">
        <v>20718</v>
      </c>
      <c r="G4037" s="5" t="s">
        <v>20718</v>
      </c>
      <c r="H4037" s="5"/>
      <c r="I4037" s="5"/>
      <c r="J4037" s="5"/>
      <c r="K4037" s="5"/>
      <c r="L4037" s="5"/>
      <c r="M4037" s="5"/>
      <c r="N4037" s="5"/>
      <c r="O4037" s="0" t="s">
        <v>20718</v>
      </c>
      <c r="P4037" s="0" t="s">
        <v>20719</v>
      </c>
      <c r="Q4037" s="0" t="s">
        <v>51</v>
      </c>
      <c r="R4037" s="0" t="s">
        <v>52</v>
      </c>
      <c r="S4037" s="0" t="n">
        <v>7.5</v>
      </c>
      <c r="T4037" s="0" t="n">
        <v>2016</v>
      </c>
      <c r="U4037" s="0" t="n">
        <v>2016</v>
      </c>
      <c r="V4037" s="0" t="n">
        <v>2013</v>
      </c>
      <c r="X4037" s="0" t="n">
        <v>421</v>
      </c>
      <c r="Y4037" s="0" t="s">
        <v>53</v>
      </c>
      <c r="Z4037" s="0" t="n">
        <v>2014</v>
      </c>
      <c r="AA4037" s="0" t="s">
        <v>54</v>
      </c>
      <c r="AB4037" s="0" t="s">
        <v>54</v>
      </c>
      <c r="AC4037" s="0" t="n">
        <v>7.5</v>
      </c>
      <c r="AD4037" s="0" t="s">
        <v>16910</v>
      </c>
      <c r="AE4037" s="0" t="s">
        <v>20720</v>
      </c>
      <c r="AF4037" s="0" t="s">
        <v>56</v>
      </c>
      <c r="AG4037" s="0" t="s">
        <v>56</v>
      </c>
      <c r="AI4037" s="0" t="n">
        <v>7.5</v>
      </c>
      <c r="AJ4037" s="0" t="n">
        <v>2017</v>
      </c>
      <c r="AK4037" s="0" t="s">
        <v>56</v>
      </c>
      <c r="AL4037" s="0" t="s">
        <v>56</v>
      </c>
      <c r="AM4037" s="0" t="n">
        <v>11.702</v>
      </c>
      <c r="AN4037" s="0" t="n">
        <v>13.075</v>
      </c>
      <c r="AO4037" s="0" t="s">
        <v>831</v>
      </c>
      <c r="AP4037" s="0" t="s">
        <v>58</v>
      </c>
      <c r="AQ4037" s="0" t="s">
        <v>53</v>
      </c>
      <c r="AR4037" s="0" t="n">
        <v>180</v>
      </c>
      <c r="AS4037" s="0" t="n">
        <v>193</v>
      </c>
      <c r="AT4037" s="0" t="s">
        <v>1071</v>
      </c>
      <c r="AV4037" s="0" t="s">
        <v>836</v>
      </c>
      <c r="AW4037" s="0" t="s">
        <v>20721</v>
      </c>
    </row>
    <row r="4038" customFormat="false" ht="15" hidden="false" customHeight="false" outlineLevel="0" collapsed="false">
      <c r="A4038" s="0" t="s">
        <v>20722</v>
      </c>
      <c r="B4038" s="0" t="s">
        <v>7898</v>
      </c>
      <c r="C4038" s="0" t="s">
        <v>20723</v>
      </c>
      <c r="E4038" s="1" t="s">
        <v>20723</v>
      </c>
      <c r="G4038" s="5" t="s">
        <v>20723</v>
      </c>
      <c r="H4038" s="5"/>
      <c r="I4038" s="5"/>
      <c r="J4038" s="5"/>
      <c r="K4038" s="5"/>
      <c r="L4038" s="5"/>
      <c r="M4038" s="5"/>
      <c r="N4038" s="5"/>
      <c r="O4038" s="0" t="s">
        <v>20723</v>
      </c>
      <c r="P4038" s="0" t="s">
        <v>20724</v>
      </c>
      <c r="Q4038" s="0" t="s">
        <v>51</v>
      </c>
      <c r="R4038" s="0" t="s">
        <v>52</v>
      </c>
      <c r="S4038" s="0" t="n">
        <v>8</v>
      </c>
      <c r="T4038" s="0" t="n">
        <v>2014</v>
      </c>
      <c r="U4038" s="0" t="n">
        <v>2014</v>
      </c>
      <c r="X4038" s="0" t="n">
        <v>2</v>
      </c>
      <c r="Y4038" s="0" t="s">
        <v>77</v>
      </c>
      <c r="Z4038" s="0" t="n">
        <v>2014</v>
      </c>
      <c r="AA4038" s="0" t="s">
        <v>54</v>
      </c>
      <c r="AB4038" s="0" t="s">
        <v>54</v>
      </c>
      <c r="AC4038" s="0" t="n">
        <v>86</v>
      </c>
      <c r="AD4038" s="0" t="s">
        <v>7629</v>
      </c>
      <c r="AG4038" s="6" t="n">
        <v>42735</v>
      </c>
      <c r="AH4038" s="0" t="n">
        <v>-21</v>
      </c>
      <c r="AI4038" s="0" t="n">
        <v>-22</v>
      </c>
      <c r="AJ4038" s="6" t="n">
        <v>42735</v>
      </c>
      <c r="AK4038" s="0" t="n">
        <v>86</v>
      </c>
      <c r="AL4038" s="6" t="n">
        <v>42735</v>
      </c>
      <c r="AM4038" s="0" t="n">
        <v>153</v>
      </c>
      <c r="AN4038" s="0" t="n">
        <v>161</v>
      </c>
      <c r="AO4038" s="0" t="n">
        <v>89</v>
      </c>
      <c r="AP4038" s="0" t="n">
        <v>100</v>
      </c>
      <c r="AQ4038" s="0" t="s">
        <v>831</v>
      </c>
      <c r="AR4038" s="0" t="s">
        <v>58</v>
      </c>
      <c r="AS4038" s="0" t="s">
        <v>77</v>
      </c>
      <c r="AT4038" s="0" t="n">
        <v>3</v>
      </c>
      <c r="AU4038" s="0" t="n">
        <v>2</v>
      </c>
      <c r="AX4038" s="0" t="s">
        <v>836</v>
      </c>
    </row>
    <row r="4039" customFormat="false" ht="15" hidden="false" customHeight="false" outlineLevel="0" collapsed="false">
      <c r="A4039" s="0" t="s">
        <v>20725</v>
      </c>
      <c r="B4039" s="0" t="s">
        <v>7898</v>
      </c>
      <c r="C4039" s="0" t="s">
        <v>20726</v>
      </c>
      <c r="E4039" s="1" t="s">
        <v>20726</v>
      </c>
      <c r="G4039" s="5" t="s">
        <v>20726</v>
      </c>
      <c r="H4039" s="5"/>
      <c r="I4039" s="5"/>
      <c r="J4039" s="5"/>
      <c r="K4039" s="5"/>
      <c r="L4039" s="5"/>
      <c r="M4039" s="5"/>
      <c r="N4039" s="5"/>
      <c r="Q4039" s="0" t="s">
        <v>51</v>
      </c>
      <c r="R4039" s="0" t="s">
        <v>539</v>
      </c>
      <c r="S4039" s="0" t="s">
        <v>56</v>
      </c>
      <c r="X4039" s="0" t="n">
        <v>0</v>
      </c>
      <c r="Y4039" s="0" t="s">
        <v>512</v>
      </c>
      <c r="AD4039" s="0" t="s">
        <v>20727</v>
      </c>
      <c r="AH4039" s="0" t="s">
        <v>56</v>
      </c>
      <c r="AI4039" s="0" t="s">
        <v>56</v>
      </c>
      <c r="AK4039" s="0" t="s">
        <v>56</v>
      </c>
      <c r="AM4039" s="0" t="s">
        <v>56</v>
      </c>
      <c r="AN4039" s="0" t="s">
        <v>56</v>
      </c>
      <c r="AO4039" s="0" t="s">
        <v>56</v>
      </c>
      <c r="AP4039" s="0" t="s">
        <v>56</v>
      </c>
      <c r="AQ4039" s="0" t="s">
        <v>70</v>
      </c>
      <c r="AR4039" s="0" t="s">
        <v>70</v>
      </c>
      <c r="AS4039" s="0" t="s">
        <v>512</v>
      </c>
      <c r="AT4039" s="0" t="n">
        <v>0</v>
      </c>
      <c r="AU4039" s="0" t="n">
        <v>0</v>
      </c>
    </row>
    <row r="4040" customFormat="false" ht="15" hidden="false" customHeight="false" outlineLevel="0" collapsed="false">
      <c r="A4040" s="0" t="s">
        <v>20728</v>
      </c>
      <c r="B4040" s="0" t="s">
        <v>7898</v>
      </c>
      <c r="C4040" s="0" t="s">
        <v>20729</v>
      </c>
      <c r="E4040" s="1" t="s">
        <v>20729</v>
      </c>
      <c r="G4040" s="5" t="s">
        <v>20729</v>
      </c>
      <c r="H4040" s="5"/>
      <c r="I4040" s="5"/>
      <c r="J4040" s="5"/>
      <c r="K4040" s="5"/>
      <c r="L4040" s="5"/>
      <c r="M4040" s="5"/>
      <c r="N4040" s="5"/>
      <c r="O4040" s="0" t="s">
        <v>20729</v>
      </c>
      <c r="P4040" s="0" t="s">
        <v>20730</v>
      </c>
      <c r="Q4040" s="0" t="s">
        <v>51</v>
      </c>
      <c r="R4040" s="0" t="s">
        <v>52</v>
      </c>
      <c r="S4040" s="0" t="n">
        <v>666</v>
      </c>
      <c r="T4040" s="0" t="n">
        <v>8299</v>
      </c>
      <c r="U4040" s="0" t="n">
        <v>8299</v>
      </c>
      <c r="V4040" s="0" t="n">
        <v>2630</v>
      </c>
      <c r="X4040" s="0" t="n">
        <v>33</v>
      </c>
      <c r="Y4040" s="0" t="s">
        <v>128</v>
      </c>
      <c r="Z4040" s="0" t="n">
        <v>8299</v>
      </c>
      <c r="AA4040" s="0" t="s">
        <v>54</v>
      </c>
      <c r="AB4040" s="0" t="s">
        <v>54</v>
      </c>
      <c r="AC4040" s="0" t="n">
        <v>360</v>
      </c>
      <c r="AD4040" s="0" t="s">
        <v>15539</v>
      </c>
      <c r="AG4040" s="6" t="n">
        <v>42735</v>
      </c>
      <c r="AH4040" s="0" t="n">
        <v>293</v>
      </c>
      <c r="AI4040" s="0" t="n">
        <v>309</v>
      </c>
      <c r="AJ4040" s="6" t="n">
        <v>42735</v>
      </c>
      <c r="AK4040" s="0" t="n">
        <v>360</v>
      </c>
      <c r="AL4040" s="6" t="n">
        <v>42735</v>
      </c>
      <c r="AM4040" s="0" t="n">
        <v>1.639</v>
      </c>
      <c r="AN4040" s="0" t="n">
        <v>1.728</v>
      </c>
      <c r="AO4040" s="0" t="n">
        <v>2.497</v>
      </c>
      <c r="AP4040" s="0" t="n">
        <v>2.79</v>
      </c>
      <c r="AQ4040" s="0" t="s">
        <v>674</v>
      </c>
      <c r="AR4040" s="0" t="s">
        <v>58</v>
      </c>
      <c r="AS4040" s="0" t="s">
        <v>128</v>
      </c>
      <c r="AT4040" s="0" t="n">
        <v>33</v>
      </c>
      <c r="AU4040" s="0" t="n">
        <v>32</v>
      </c>
      <c r="AX4040" s="0" t="s">
        <v>836</v>
      </c>
      <c r="AY4040" s="0" t="s">
        <v>20731</v>
      </c>
    </row>
    <row r="4041" customFormat="false" ht="15" hidden="false" customHeight="false" outlineLevel="0" collapsed="false">
      <c r="A4041" s="0" t="s">
        <v>20732</v>
      </c>
      <c r="B4041" s="0" t="s">
        <v>7898</v>
      </c>
      <c r="C4041" s="0" t="s">
        <v>20733</v>
      </c>
      <c r="E4041" s="1" t="s">
        <v>20733</v>
      </c>
      <c r="G4041" s="5" t="s">
        <v>20733</v>
      </c>
      <c r="H4041" s="5"/>
      <c r="I4041" s="5"/>
      <c r="J4041" s="5"/>
      <c r="K4041" s="5"/>
      <c r="L4041" s="5"/>
      <c r="M4041" s="5"/>
      <c r="N4041" s="5"/>
      <c r="O4041" s="0" t="s">
        <v>20733</v>
      </c>
      <c r="P4041" s="0" t="s">
        <v>20734</v>
      </c>
      <c r="Q4041" s="0" t="s">
        <v>51</v>
      </c>
      <c r="R4041" s="0" t="s">
        <v>52</v>
      </c>
      <c r="S4041" s="0" t="n">
        <v>463</v>
      </c>
      <c r="T4041" s="0" t="n">
        <v>5829</v>
      </c>
      <c r="U4041" s="0" t="n">
        <v>5829</v>
      </c>
      <c r="V4041" s="0" t="n">
        <v>6201</v>
      </c>
      <c r="X4041" s="0" t="n">
        <v>16</v>
      </c>
      <c r="Y4041" s="0" t="s">
        <v>53</v>
      </c>
      <c r="Z4041" s="0" t="n">
        <v>5829</v>
      </c>
      <c r="AA4041" s="0" t="s">
        <v>54</v>
      </c>
      <c r="AB4041" s="0" t="s">
        <v>54</v>
      </c>
      <c r="AC4041" s="0" t="n">
        <v>1.424</v>
      </c>
      <c r="AD4041" s="0" t="s">
        <v>15564</v>
      </c>
      <c r="AG4041" s="6" t="n">
        <v>42735</v>
      </c>
      <c r="AH4041" s="0" t="n">
        <v>27</v>
      </c>
      <c r="AI4041" s="0" t="n">
        <v>29</v>
      </c>
      <c r="AJ4041" s="6" t="n">
        <v>42735</v>
      </c>
      <c r="AK4041" s="0" t="n">
        <v>1.424</v>
      </c>
      <c r="AL4041" s="6" t="n">
        <v>42735</v>
      </c>
      <c r="AM4041" s="0" t="n">
        <v>776</v>
      </c>
      <c r="AN4041" s="0" t="n">
        <v>818</v>
      </c>
      <c r="AO4041" s="0" t="n">
        <v>4.06</v>
      </c>
      <c r="AP4041" s="0" t="n">
        <v>4.536</v>
      </c>
      <c r="AQ4041" s="0" t="s">
        <v>674</v>
      </c>
      <c r="AR4041" s="0" t="s">
        <v>58</v>
      </c>
      <c r="AS4041" s="0" t="s">
        <v>53</v>
      </c>
      <c r="AT4041" s="0" t="n">
        <v>14</v>
      </c>
      <c r="AU4041" s="0" t="n">
        <v>14</v>
      </c>
      <c r="AX4041" s="0" t="s">
        <v>836</v>
      </c>
    </row>
    <row r="4042" customFormat="false" ht="15" hidden="false" customHeight="false" outlineLevel="0" collapsed="false">
      <c r="A4042" s="0" t="s">
        <v>20735</v>
      </c>
      <c r="B4042" s="0" t="s">
        <v>7898</v>
      </c>
      <c r="C4042" s="0" t="s">
        <v>20736</v>
      </c>
      <c r="E4042" s="1" t="s">
        <v>20736</v>
      </c>
      <c r="G4042" s="5" t="s">
        <v>20736</v>
      </c>
      <c r="H4042" s="5"/>
      <c r="I4042" s="5"/>
      <c r="J4042" s="5"/>
      <c r="K4042" s="5"/>
      <c r="L4042" s="5"/>
      <c r="M4042" s="5"/>
      <c r="N4042" s="5"/>
      <c r="O4042" s="0" t="s">
        <v>20736</v>
      </c>
      <c r="P4042" s="0" t="s">
        <v>20737</v>
      </c>
      <c r="Q4042" s="0" t="s">
        <v>718</v>
      </c>
      <c r="R4042" s="0" t="s">
        <v>52</v>
      </c>
      <c r="S4042" s="0" t="n">
        <v>424</v>
      </c>
      <c r="T4042" s="0" t="n">
        <v>6619</v>
      </c>
      <c r="U4042" s="0" t="n">
        <v>6619</v>
      </c>
      <c r="V4042" s="0" t="n">
        <v>6209</v>
      </c>
      <c r="X4042" s="0" t="n">
        <v>284</v>
      </c>
      <c r="Y4042" s="0" t="s">
        <v>53</v>
      </c>
      <c r="Z4042" s="0" t="n">
        <v>6619</v>
      </c>
      <c r="AA4042" s="0" t="s">
        <v>54</v>
      </c>
      <c r="AB4042" s="0" t="s">
        <v>54</v>
      </c>
      <c r="AC4042" s="0" t="n">
        <v>900</v>
      </c>
      <c r="AD4042" s="0" t="s">
        <v>16126</v>
      </c>
      <c r="AG4042" s="6" t="n">
        <v>42735</v>
      </c>
      <c r="AH4042" s="0" t="n">
        <v>27</v>
      </c>
      <c r="AI4042" s="0" t="n">
        <v>29</v>
      </c>
      <c r="AJ4042" s="6" t="n">
        <v>42735</v>
      </c>
      <c r="AK4042" s="0" t="n">
        <v>900</v>
      </c>
      <c r="AL4042" s="6" t="n">
        <v>42735</v>
      </c>
      <c r="AM4042" s="0" t="n">
        <v>797</v>
      </c>
      <c r="AN4042" s="0" t="n">
        <v>840</v>
      </c>
      <c r="AO4042" s="0" t="n">
        <v>2.085</v>
      </c>
      <c r="AP4042" s="0" t="n">
        <v>2.329</v>
      </c>
      <c r="AQ4042" s="0" t="s">
        <v>674</v>
      </c>
      <c r="AR4042" s="0" t="s">
        <v>58</v>
      </c>
      <c r="AS4042" s="0" t="s">
        <v>53</v>
      </c>
      <c r="AT4042" s="0" t="n">
        <v>12</v>
      </c>
      <c r="AU4042" s="0" t="n">
        <v>12</v>
      </c>
      <c r="AX4042" s="0" t="s">
        <v>836</v>
      </c>
    </row>
    <row r="4043" customFormat="false" ht="15" hidden="false" customHeight="false" outlineLevel="0" collapsed="false">
      <c r="A4043" s="0" t="s">
        <v>20738</v>
      </c>
      <c r="B4043" s="0" t="s">
        <v>7898</v>
      </c>
      <c r="C4043" s="0" t="s">
        <v>20739</v>
      </c>
      <c r="E4043" s="1" t="s">
        <v>20739</v>
      </c>
      <c r="G4043" s="5" t="s">
        <v>20739</v>
      </c>
      <c r="H4043" s="5"/>
      <c r="I4043" s="5"/>
      <c r="J4043" s="5"/>
      <c r="K4043" s="5"/>
      <c r="L4043" s="5"/>
      <c r="M4043" s="5"/>
      <c r="N4043" s="5"/>
      <c r="O4043" s="0" t="s">
        <v>17468</v>
      </c>
      <c r="P4043" s="0" t="s">
        <v>17469</v>
      </c>
      <c r="Q4043" s="0" t="s">
        <v>51</v>
      </c>
      <c r="R4043" s="0" t="s">
        <v>52</v>
      </c>
      <c r="S4043" s="0" t="n">
        <v>447</v>
      </c>
      <c r="T4043" s="0" t="n">
        <v>7490</v>
      </c>
      <c r="U4043" s="0" t="n">
        <v>7490</v>
      </c>
      <c r="V4043" s="0" t="n">
        <v>6209</v>
      </c>
      <c r="X4043" s="0" t="n">
        <v>44</v>
      </c>
      <c r="Y4043" s="0" t="s">
        <v>67</v>
      </c>
      <c r="Z4043" s="0" t="n">
        <v>6209</v>
      </c>
      <c r="AA4043" s="0" t="s">
        <v>120</v>
      </c>
      <c r="AB4043" s="0" t="s">
        <v>56</v>
      </c>
      <c r="AC4043" s="0" t="n">
        <v>20.075</v>
      </c>
      <c r="AD4043" s="0" t="s">
        <v>16629</v>
      </c>
      <c r="AG4043" s="6" t="n">
        <v>42004</v>
      </c>
      <c r="AH4043" s="0" t="n">
        <v>11</v>
      </c>
      <c r="AI4043" s="0" t="n">
        <v>13</v>
      </c>
      <c r="AJ4043" s="6" t="n">
        <v>42004</v>
      </c>
      <c r="AK4043" s="0" t="n">
        <v>1.78</v>
      </c>
      <c r="AL4043" s="6" t="n">
        <v>42004</v>
      </c>
      <c r="AM4043" s="0" t="n">
        <v>1.26</v>
      </c>
      <c r="AN4043" s="0" t="n">
        <v>1.53</v>
      </c>
      <c r="AO4043" s="0" t="n">
        <v>3.254</v>
      </c>
      <c r="AP4043" s="0" t="n">
        <v>3.442</v>
      </c>
      <c r="AQ4043" s="0" t="s">
        <v>189</v>
      </c>
      <c r="AR4043" s="0" t="s">
        <v>189</v>
      </c>
      <c r="AS4043" s="0" t="s">
        <v>67</v>
      </c>
      <c r="AT4043" s="0" t="n">
        <v>331</v>
      </c>
      <c r="AU4043" s="0" t="n">
        <v>26</v>
      </c>
      <c r="AX4043" s="0" t="s">
        <v>836</v>
      </c>
    </row>
    <row r="4044" customFormat="false" ht="15" hidden="false" customHeight="false" outlineLevel="0" collapsed="false">
      <c r="A4044" s="0" t="s">
        <v>20740</v>
      </c>
      <c r="B4044" s="0" t="s">
        <v>20741</v>
      </c>
      <c r="C4044" s="0" t="s">
        <v>20742</v>
      </c>
      <c r="E4044" s="1" t="s">
        <v>20742</v>
      </c>
      <c r="G4044" s="5" t="s">
        <v>20742</v>
      </c>
      <c r="H4044" s="5"/>
      <c r="I4044" s="5"/>
      <c r="J4044" s="5"/>
      <c r="K4044" s="5"/>
      <c r="L4044" s="5"/>
      <c r="M4044" s="5"/>
      <c r="N4044" s="5"/>
      <c r="O4044" s="0" t="s">
        <v>20743</v>
      </c>
      <c r="P4044" s="0" t="s">
        <v>20744</v>
      </c>
      <c r="Q4044" s="0" t="s">
        <v>51</v>
      </c>
      <c r="R4044" s="0" t="s">
        <v>52</v>
      </c>
      <c r="S4044" s="0" t="n">
        <v>55.339</v>
      </c>
      <c r="T4044" s="0" t="n">
        <v>610</v>
      </c>
      <c r="U4044" s="0" t="n">
        <v>610</v>
      </c>
      <c r="V4044" s="0" t="n">
        <v>620</v>
      </c>
      <c r="X4044" s="0" t="n">
        <v>436</v>
      </c>
      <c r="Y4044" s="0" t="s">
        <v>67</v>
      </c>
      <c r="Z4044" s="0" t="n">
        <v>8411</v>
      </c>
      <c r="AA4044" s="0" t="s">
        <v>120</v>
      </c>
      <c r="AB4044" s="0" t="s">
        <v>56</v>
      </c>
      <c r="AC4044" s="0" t="s">
        <v>120</v>
      </c>
      <c r="AD4044" s="0" t="s">
        <v>20745</v>
      </c>
      <c r="AG4044" s="6" t="n">
        <v>42369</v>
      </c>
      <c r="AH4044" s="0" t="n">
        <v>5.974</v>
      </c>
      <c r="AI4044" s="0" t="n">
        <v>6.504</v>
      </c>
      <c r="AJ4044" s="6" t="n">
        <v>42369</v>
      </c>
      <c r="AK4044" s="0" t="s">
        <v>56</v>
      </c>
      <c r="AM4044" s="0" t="n">
        <v>185.49</v>
      </c>
      <c r="AN4044" s="0" t="n">
        <v>201.943</v>
      </c>
      <c r="AO4044" s="0" t="s">
        <v>56</v>
      </c>
      <c r="AP4044" s="0" t="s">
        <v>56</v>
      </c>
      <c r="AQ4044" s="0" t="s">
        <v>70</v>
      </c>
      <c r="AR4044" s="0" t="s">
        <v>70</v>
      </c>
      <c r="AS4044" s="0" t="s">
        <v>67</v>
      </c>
      <c r="AT4044" s="0" t="n">
        <v>229</v>
      </c>
      <c r="AU4044" s="0" t="n">
        <v>77</v>
      </c>
      <c r="AV4044" s="0" t="s">
        <v>20746</v>
      </c>
      <c r="AX4044" s="0" t="s">
        <v>20746</v>
      </c>
    </row>
    <row r="4045" customFormat="false" ht="15" hidden="false" customHeight="false" outlineLevel="0" collapsed="false">
      <c r="A4045" s="0" t="s">
        <v>20747</v>
      </c>
      <c r="B4045" s="0" t="s">
        <v>20748</v>
      </c>
      <c r="C4045" s="0" t="s">
        <v>20749</v>
      </c>
      <c r="E4045" s="1" t="s">
        <v>20749</v>
      </c>
      <c r="G4045" s="5" t="s">
        <v>20749</v>
      </c>
      <c r="H4045" s="5" t="s">
        <v>20750</v>
      </c>
      <c r="I4045" s="5"/>
      <c r="J4045" s="5"/>
      <c r="K4045" s="5"/>
      <c r="L4045" s="5"/>
      <c r="M4045" s="5"/>
      <c r="N4045" s="5"/>
      <c r="O4045" s="0" t="s">
        <v>20749</v>
      </c>
      <c r="P4045" s="0" t="s">
        <v>20751</v>
      </c>
      <c r="Q4045" s="0" t="s">
        <v>51</v>
      </c>
      <c r="R4045" s="0" t="s">
        <v>52</v>
      </c>
      <c r="S4045" s="0" t="n">
        <v>936</v>
      </c>
      <c r="T4045" s="0" t="n">
        <v>2611</v>
      </c>
      <c r="U4045" s="0" t="n">
        <v>2611</v>
      </c>
      <c r="V4045" s="0" t="n">
        <v>2521</v>
      </c>
      <c r="X4045" s="0" t="n">
        <v>100</v>
      </c>
      <c r="Y4045" s="0" t="s">
        <v>53</v>
      </c>
      <c r="Z4045" s="0" t="n">
        <v>2611</v>
      </c>
      <c r="AA4045" s="0" t="s">
        <v>54</v>
      </c>
      <c r="AB4045" s="0" t="s">
        <v>54</v>
      </c>
      <c r="AC4045" s="0" t="n">
        <v>4.914</v>
      </c>
      <c r="AD4045" s="0" t="s">
        <v>20752</v>
      </c>
      <c r="AG4045" s="6" t="n">
        <v>42735</v>
      </c>
      <c r="AH4045" s="0" t="n">
        <v>-33</v>
      </c>
      <c r="AI4045" s="0" t="n">
        <v>-35</v>
      </c>
      <c r="AJ4045" s="6" t="n">
        <v>42735</v>
      </c>
      <c r="AK4045" s="0" t="n">
        <v>4.914</v>
      </c>
      <c r="AL4045" s="6" t="n">
        <v>42735</v>
      </c>
      <c r="AM4045" s="0" t="n">
        <v>1.033</v>
      </c>
      <c r="AN4045" s="0" t="n">
        <v>1.088</v>
      </c>
      <c r="AO4045" s="0" t="n">
        <v>36</v>
      </c>
      <c r="AP4045" s="0" t="n">
        <v>41</v>
      </c>
      <c r="AQ4045" s="0" t="s">
        <v>831</v>
      </c>
      <c r="AR4045" s="0" t="s">
        <v>58</v>
      </c>
      <c r="AS4045" s="0" t="s">
        <v>53</v>
      </c>
      <c r="AT4045" s="0" t="n">
        <v>66</v>
      </c>
      <c r="AU4045" s="0" t="n">
        <v>66</v>
      </c>
      <c r="AV4045" s="0" t="s">
        <v>1608</v>
      </c>
      <c r="AX4045" s="0" t="s">
        <v>20753</v>
      </c>
      <c r="AY4045" s="0" t="s">
        <v>20754</v>
      </c>
    </row>
    <row r="4046" customFormat="false" ht="15" hidden="false" customHeight="false" outlineLevel="0" collapsed="false">
      <c r="A4046" s="0" t="s">
        <v>20755</v>
      </c>
      <c r="B4046" s="0" t="s">
        <v>20748</v>
      </c>
      <c r="C4046" s="0" t="s">
        <v>20756</v>
      </c>
      <c r="E4046" s="1" t="s">
        <v>20756</v>
      </c>
      <c r="G4046" s="5" t="s">
        <v>20756</v>
      </c>
      <c r="H4046" s="5" t="s">
        <v>20757</v>
      </c>
      <c r="I4046" s="5"/>
      <c r="J4046" s="5"/>
      <c r="K4046" s="5"/>
      <c r="L4046" s="5"/>
      <c r="M4046" s="5"/>
      <c r="N4046" s="5"/>
      <c r="O4046" s="0" t="s">
        <v>20756</v>
      </c>
      <c r="P4046" s="0" t="s">
        <v>20758</v>
      </c>
      <c r="Q4046" s="0" t="s">
        <v>51</v>
      </c>
      <c r="R4046" s="0" t="s">
        <v>52</v>
      </c>
      <c r="S4046" s="0" t="n">
        <v>567</v>
      </c>
      <c r="T4046" s="0" t="n">
        <v>2790</v>
      </c>
      <c r="U4046" s="0" t="n">
        <v>2790</v>
      </c>
      <c r="W4046" s="0" t="s">
        <v>20759</v>
      </c>
      <c r="X4046" s="0" t="n">
        <v>39</v>
      </c>
      <c r="Y4046" s="0" t="s">
        <v>53</v>
      </c>
      <c r="Z4046" s="0" t="n">
        <v>2790</v>
      </c>
      <c r="AA4046" s="0" t="s">
        <v>54</v>
      </c>
      <c r="AB4046" s="0" t="s">
        <v>54</v>
      </c>
      <c r="AC4046" s="0" t="n">
        <v>3.641</v>
      </c>
      <c r="AD4046" s="0" t="s">
        <v>20760</v>
      </c>
      <c r="AG4046" s="6" t="n">
        <v>42551</v>
      </c>
      <c r="AH4046" s="0" t="n">
        <v>107</v>
      </c>
      <c r="AI4046" s="0" t="n">
        <v>118</v>
      </c>
      <c r="AJ4046" s="6" t="n">
        <v>42551</v>
      </c>
      <c r="AK4046" s="0" t="n">
        <v>3.641</v>
      </c>
      <c r="AL4046" s="6" t="n">
        <v>42551</v>
      </c>
      <c r="AM4046" s="0" t="n">
        <v>904</v>
      </c>
      <c r="AN4046" s="0" t="n">
        <v>1.004</v>
      </c>
      <c r="AO4046" s="0" t="n">
        <v>909</v>
      </c>
      <c r="AP4046" s="0" t="n">
        <v>1.015</v>
      </c>
      <c r="AQ4046" s="0" t="s">
        <v>674</v>
      </c>
      <c r="AR4046" s="0" t="s">
        <v>58</v>
      </c>
      <c r="AS4046" s="0" t="s">
        <v>53</v>
      </c>
      <c r="AT4046" s="0" t="n">
        <v>25</v>
      </c>
      <c r="AU4046" s="0" t="n">
        <v>25</v>
      </c>
      <c r="AV4046" s="0" t="s">
        <v>20753</v>
      </c>
      <c r="AX4046" s="0" t="s">
        <v>20753</v>
      </c>
    </row>
    <row r="4047" customFormat="false" ht="15" hidden="false" customHeight="false" outlineLevel="0" collapsed="false">
      <c r="A4047" s="0" t="s">
        <v>20761</v>
      </c>
      <c r="B4047" s="0" t="s">
        <v>20748</v>
      </c>
      <c r="C4047" s="0" t="s">
        <v>20762</v>
      </c>
      <c r="E4047" s="1" t="s">
        <v>20762</v>
      </c>
      <c r="G4047" s="5" t="s">
        <v>20762</v>
      </c>
      <c r="H4047" s="5"/>
      <c r="I4047" s="5"/>
      <c r="J4047" s="5"/>
      <c r="K4047" s="5"/>
      <c r="L4047" s="5"/>
      <c r="M4047" s="5"/>
      <c r="N4047" s="5"/>
      <c r="O4047" s="0" t="s">
        <v>20762</v>
      </c>
      <c r="P4047" s="0" t="s">
        <v>20763</v>
      </c>
      <c r="Q4047" s="0" t="s">
        <v>1248</v>
      </c>
      <c r="R4047" s="0" t="s">
        <v>52</v>
      </c>
      <c r="S4047" s="0" t="n">
        <v>2.032</v>
      </c>
      <c r="T4047" s="0" t="n">
        <v>1089</v>
      </c>
      <c r="U4047" s="0" t="n">
        <v>1089</v>
      </c>
      <c r="V4047" s="0" t="n">
        <v>1013</v>
      </c>
      <c r="W4047" s="0" t="s">
        <v>20764</v>
      </c>
      <c r="X4047" s="0" t="n">
        <v>83</v>
      </c>
      <c r="Y4047" s="0" t="s">
        <v>53</v>
      </c>
      <c r="Z4047" s="0" t="n">
        <v>1089</v>
      </c>
      <c r="AA4047" s="0" t="s">
        <v>54</v>
      </c>
      <c r="AB4047" s="0" t="s">
        <v>54</v>
      </c>
      <c r="AC4047" s="0" t="n">
        <v>4.198</v>
      </c>
      <c r="AD4047" s="0" t="s">
        <v>20752</v>
      </c>
      <c r="AG4047" s="6" t="n">
        <v>42735</v>
      </c>
      <c r="AH4047" s="0" t="n">
        <v>36</v>
      </c>
      <c r="AI4047" s="0" t="n">
        <v>38</v>
      </c>
      <c r="AJ4047" s="6" t="n">
        <v>42735</v>
      </c>
      <c r="AK4047" s="0" t="n">
        <v>4.198</v>
      </c>
      <c r="AL4047" s="6" t="n">
        <v>42735</v>
      </c>
      <c r="AM4047" s="0" t="n">
        <v>4.71</v>
      </c>
      <c r="AN4047" s="0" t="n">
        <v>4.964</v>
      </c>
      <c r="AO4047" s="0" t="n">
        <v>2.291</v>
      </c>
      <c r="AP4047" s="0" t="n">
        <v>2.56</v>
      </c>
      <c r="AQ4047" s="0" t="s">
        <v>831</v>
      </c>
      <c r="AR4047" s="0" t="s">
        <v>58</v>
      </c>
      <c r="AS4047" s="0" t="s">
        <v>53</v>
      </c>
      <c r="AT4047" s="0" t="n">
        <v>45</v>
      </c>
      <c r="AU4047" s="0" t="n">
        <v>44</v>
      </c>
      <c r="AX4047" s="0" t="s">
        <v>20753</v>
      </c>
    </row>
    <row r="4048" customFormat="false" ht="15" hidden="false" customHeight="false" outlineLevel="0" collapsed="false">
      <c r="A4048" s="0" t="s">
        <v>20765</v>
      </c>
      <c r="C4048" s="0" t="s">
        <v>20766</v>
      </c>
      <c r="E4048" s="1" t="s">
        <v>20766</v>
      </c>
      <c r="G4048" s="5" t="s">
        <v>20766</v>
      </c>
      <c r="H4048" s="5"/>
      <c r="I4048" s="5"/>
      <c r="J4048" s="5"/>
      <c r="K4048" s="5"/>
      <c r="L4048" s="5"/>
      <c r="M4048" s="5"/>
      <c r="N4048" s="5"/>
      <c r="O4048" s="0" t="s">
        <v>20766</v>
      </c>
      <c r="P4048" s="0" t="s">
        <v>20767</v>
      </c>
      <c r="Q4048" s="0" t="s">
        <v>51</v>
      </c>
      <c r="R4048" s="0" t="s">
        <v>539</v>
      </c>
      <c r="S4048" s="0" t="s">
        <v>56</v>
      </c>
      <c r="X4048" s="0" t="n">
        <v>1</v>
      </c>
      <c r="Y4048" s="0" t="s">
        <v>512</v>
      </c>
      <c r="AA4048" s="0" t="s">
        <v>54</v>
      </c>
      <c r="AB4048" s="0" t="s">
        <v>54</v>
      </c>
      <c r="AH4048" s="0" t="s">
        <v>56</v>
      </c>
      <c r="AI4048" s="0" t="s">
        <v>56</v>
      </c>
      <c r="AK4048" s="0" t="s">
        <v>56</v>
      </c>
      <c r="AM4048" s="0" t="s">
        <v>56</v>
      </c>
      <c r="AN4048" s="0" t="s">
        <v>56</v>
      </c>
      <c r="AO4048" s="0" t="s">
        <v>56</v>
      </c>
      <c r="AP4048" s="0" t="s">
        <v>56</v>
      </c>
      <c r="AQ4048" s="0" t="s">
        <v>70</v>
      </c>
      <c r="AR4048" s="0" t="s">
        <v>70</v>
      </c>
      <c r="AS4048" s="0" t="s">
        <v>512</v>
      </c>
      <c r="AT4048" s="0" t="n">
        <v>2</v>
      </c>
      <c r="AU4048" s="0" t="n">
        <v>1</v>
      </c>
    </row>
    <row r="4049" customFormat="false" ht="15" hidden="false" customHeight="false" outlineLevel="0" collapsed="false">
      <c r="A4049" s="0" t="s">
        <v>20768</v>
      </c>
      <c r="B4049" s="0" t="s">
        <v>7884</v>
      </c>
      <c r="C4049" s="0" t="s">
        <v>20769</v>
      </c>
      <c r="E4049" s="1" t="s">
        <v>20769</v>
      </c>
      <c r="G4049" s="5" t="s">
        <v>20769</v>
      </c>
      <c r="H4049" s="5" t="s">
        <v>20770</v>
      </c>
      <c r="I4049" s="5"/>
      <c r="J4049" s="5"/>
      <c r="K4049" s="5"/>
      <c r="L4049" s="5"/>
      <c r="M4049" s="5"/>
      <c r="N4049" s="5"/>
      <c r="O4049" s="0" t="s">
        <v>20769</v>
      </c>
      <c r="P4049" s="0" t="s">
        <v>20771</v>
      </c>
      <c r="Q4049" s="0" t="s">
        <v>51</v>
      </c>
      <c r="R4049" s="0" t="s">
        <v>52</v>
      </c>
      <c r="S4049" s="0" t="n">
        <v>1.359</v>
      </c>
      <c r="T4049" s="0" t="n">
        <v>2059</v>
      </c>
      <c r="U4049" s="0" t="n">
        <v>2059</v>
      </c>
      <c r="V4049" s="0" t="n">
        <v>4675</v>
      </c>
      <c r="X4049" s="0" t="n">
        <v>158</v>
      </c>
      <c r="Y4049" s="0" t="s">
        <v>53</v>
      </c>
      <c r="Z4049" s="0" t="n">
        <v>2059</v>
      </c>
      <c r="AA4049" s="0" t="s">
        <v>54</v>
      </c>
      <c r="AB4049" s="0" t="s">
        <v>54</v>
      </c>
      <c r="AC4049" s="0" t="n">
        <v>6.63</v>
      </c>
      <c r="AD4049" s="0" t="s">
        <v>20772</v>
      </c>
      <c r="AG4049" s="6" t="n">
        <v>42735</v>
      </c>
      <c r="AH4049" s="0" t="n">
        <v>54</v>
      </c>
      <c r="AI4049" s="0" t="n">
        <v>57</v>
      </c>
      <c r="AJ4049" s="6" t="n">
        <v>42735</v>
      </c>
      <c r="AK4049" s="0" t="n">
        <v>6.63</v>
      </c>
      <c r="AL4049" s="6" t="n">
        <v>42735</v>
      </c>
      <c r="AM4049" s="0" t="n">
        <v>1.097</v>
      </c>
      <c r="AN4049" s="0" t="n">
        <v>1.156</v>
      </c>
      <c r="AO4049" s="0" t="n">
        <v>889</v>
      </c>
      <c r="AP4049" s="0" t="n">
        <v>994</v>
      </c>
      <c r="AQ4049" s="0" t="s">
        <v>20773</v>
      </c>
      <c r="AR4049" s="0" t="s">
        <v>58</v>
      </c>
      <c r="AS4049" s="0" t="s">
        <v>53</v>
      </c>
      <c r="AT4049" s="0" t="n">
        <v>117</v>
      </c>
      <c r="AU4049" s="0" t="n">
        <v>120</v>
      </c>
      <c r="AV4049" s="0" t="s">
        <v>7888</v>
      </c>
      <c r="AW4049" s="0" t="s">
        <v>7888</v>
      </c>
      <c r="AX4049" s="0" t="s">
        <v>7888</v>
      </c>
      <c r="AY4049" s="0" t="s">
        <v>20774</v>
      </c>
    </row>
    <row r="4050" customFormat="false" ht="15" hidden="false" customHeight="false" outlineLevel="0" collapsed="false">
      <c r="A4050" s="0" t="s">
        <v>20775</v>
      </c>
      <c r="B4050" s="0" t="s">
        <v>7884</v>
      </c>
      <c r="C4050" s="0" t="s">
        <v>20776</v>
      </c>
      <c r="E4050" s="1" t="s">
        <v>20776</v>
      </c>
      <c r="G4050" s="5" t="s">
        <v>20776</v>
      </c>
      <c r="H4050" s="5"/>
      <c r="I4050" s="5"/>
      <c r="J4050" s="5"/>
      <c r="K4050" s="5"/>
      <c r="L4050" s="5"/>
      <c r="M4050" s="5"/>
      <c r="N4050" s="5"/>
      <c r="O4050" s="0" t="s">
        <v>20776</v>
      </c>
      <c r="P4050" s="0" t="s">
        <v>20777</v>
      </c>
      <c r="Q4050" s="0" t="s">
        <v>51</v>
      </c>
      <c r="R4050" s="0" t="s">
        <v>52</v>
      </c>
      <c r="S4050" s="0" t="n">
        <v>5.931</v>
      </c>
      <c r="T4050" s="0" t="n">
        <v>6020</v>
      </c>
      <c r="U4050" s="0" t="n">
        <v>6020</v>
      </c>
      <c r="V4050" s="0" t="n">
        <v>1812</v>
      </c>
      <c r="W4050" s="0" t="s">
        <v>20778</v>
      </c>
      <c r="X4050" s="0" t="n">
        <v>983</v>
      </c>
      <c r="Y4050" s="0" t="s">
        <v>53</v>
      </c>
      <c r="Z4050" s="0" t="n">
        <v>6020</v>
      </c>
      <c r="AA4050" s="0" t="s">
        <v>54</v>
      </c>
      <c r="AB4050" s="0" t="s">
        <v>54</v>
      </c>
      <c r="AC4050" s="0" t="n">
        <v>27.429</v>
      </c>
      <c r="AD4050" s="0" t="s">
        <v>20779</v>
      </c>
      <c r="AG4050" s="6" t="n">
        <v>42460</v>
      </c>
      <c r="AH4050" s="0" t="n">
        <v>873</v>
      </c>
      <c r="AI4050" s="0" t="n">
        <v>994</v>
      </c>
      <c r="AJ4050" s="6" t="n">
        <v>42460</v>
      </c>
      <c r="AK4050" s="0" t="n">
        <v>27.429</v>
      </c>
      <c r="AL4050" s="6" t="n">
        <v>42460</v>
      </c>
      <c r="AM4050" s="0" t="n">
        <v>14.689</v>
      </c>
      <c r="AN4050" s="0" t="n">
        <v>16.723</v>
      </c>
      <c r="AO4050" s="0" t="n">
        <v>78.173</v>
      </c>
      <c r="AP4050" s="0" t="n">
        <v>87.346</v>
      </c>
      <c r="AQ4050" s="0" t="s">
        <v>20773</v>
      </c>
      <c r="AR4050" s="0" t="s">
        <v>58</v>
      </c>
      <c r="AS4050" s="0" t="s">
        <v>53</v>
      </c>
      <c r="AT4050" s="0" t="n">
        <v>272</v>
      </c>
      <c r="AU4050" s="0" t="n">
        <v>295</v>
      </c>
      <c r="AX4050" s="0" t="s">
        <v>7888</v>
      </c>
    </row>
    <row r="4051" customFormat="false" ht="15" hidden="false" customHeight="false" outlineLevel="0" collapsed="false">
      <c r="A4051" s="0" t="s">
        <v>20780</v>
      </c>
      <c r="B4051" s="0" t="s">
        <v>7884</v>
      </c>
      <c r="C4051" s="0" t="s">
        <v>20781</v>
      </c>
      <c r="E4051" s="1" t="s">
        <v>20781</v>
      </c>
      <c r="G4051" s="5" t="s">
        <v>20781</v>
      </c>
      <c r="H4051" s="5"/>
      <c r="I4051" s="5"/>
      <c r="J4051" s="5"/>
      <c r="K4051" s="5"/>
      <c r="L4051" s="5"/>
      <c r="M4051" s="5"/>
      <c r="N4051" s="5"/>
      <c r="O4051" s="0" t="s">
        <v>20781</v>
      </c>
      <c r="P4051" s="0" t="s">
        <v>20782</v>
      </c>
      <c r="Q4051" s="0" t="s">
        <v>51</v>
      </c>
      <c r="R4051" s="0" t="s">
        <v>52</v>
      </c>
      <c r="S4051" s="0" t="n">
        <v>5.39</v>
      </c>
      <c r="T4051" s="0" t="n">
        <v>6420</v>
      </c>
      <c r="U4051" s="0" t="n">
        <v>6420</v>
      </c>
      <c r="W4051" s="0" t="s">
        <v>20783</v>
      </c>
      <c r="X4051" s="0" t="n">
        <v>249</v>
      </c>
      <c r="Y4051" s="0" t="s">
        <v>53</v>
      </c>
      <c r="Z4051" s="0" t="n">
        <v>6420</v>
      </c>
      <c r="AA4051" s="0" t="s">
        <v>54</v>
      </c>
      <c r="AB4051" s="0" t="s">
        <v>54</v>
      </c>
      <c r="AD4051" s="0" t="s">
        <v>20784</v>
      </c>
      <c r="AG4051" s="6" t="n">
        <v>42735</v>
      </c>
      <c r="AH4051" s="0" t="s">
        <v>56</v>
      </c>
      <c r="AI4051" s="0" t="s">
        <v>56</v>
      </c>
      <c r="AJ4051" s="6" t="n">
        <v>41547</v>
      </c>
      <c r="AK4051" s="0" t="n">
        <v>82</v>
      </c>
      <c r="AL4051" s="6" t="n">
        <v>41547</v>
      </c>
      <c r="AM4051" s="0" t="n">
        <v>4</v>
      </c>
      <c r="AN4051" s="0" t="n">
        <v>6</v>
      </c>
      <c r="AO4051" s="0" t="n">
        <v>3.366</v>
      </c>
      <c r="AP4051" s="0" t="n">
        <v>3.761</v>
      </c>
      <c r="AQ4051" s="0" t="s">
        <v>20773</v>
      </c>
      <c r="AR4051" s="0" t="s">
        <v>58</v>
      </c>
      <c r="AS4051" s="0" t="s">
        <v>53</v>
      </c>
      <c r="AT4051" s="0" t="n">
        <v>131</v>
      </c>
      <c r="AU4051" s="0" t="n">
        <v>132</v>
      </c>
      <c r="AX4051" s="0" t="s">
        <v>7888</v>
      </c>
      <c r="AY4051" s="0" t="s">
        <v>20785</v>
      </c>
    </row>
    <row r="4052" customFormat="false" ht="15" hidden="false" customHeight="false" outlineLevel="0" collapsed="false">
      <c r="A4052" s="0" t="s">
        <v>20786</v>
      </c>
      <c r="B4052" s="0" t="s">
        <v>7884</v>
      </c>
      <c r="C4052" s="0" t="s">
        <v>20787</v>
      </c>
      <c r="E4052" s="1" t="s">
        <v>20787</v>
      </c>
      <c r="G4052" s="5" t="s">
        <v>20787</v>
      </c>
      <c r="H4052" s="5"/>
      <c r="I4052" s="5"/>
      <c r="J4052" s="5"/>
      <c r="K4052" s="5"/>
      <c r="L4052" s="5"/>
      <c r="M4052" s="5"/>
      <c r="N4052" s="5"/>
      <c r="O4052" s="0" t="s">
        <v>20787</v>
      </c>
      <c r="P4052" s="0" t="s">
        <v>20788</v>
      </c>
      <c r="Q4052" s="0" t="s">
        <v>51</v>
      </c>
      <c r="R4052" s="0" t="s">
        <v>52</v>
      </c>
      <c r="S4052" s="0" t="n">
        <v>11.806</v>
      </c>
      <c r="T4052" s="0" t="n">
        <v>1910</v>
      </c>
      <c r="U4052" s="0" t="n">
        <v>1910</v>
      </c>
      <c r="V4052" s="0" t="n">
        <v>2015</v>
      </c>
      <c r="X4052" s="0" t="n">
        <v>278</v>
      </c>
      <c r="Y4052" s="0" t="s">
        <v>53</v>
      </c>
      <c r="Z4052" s="0" t="n">
        <v>1910</v>
      </c>
      <c r="AA4052" s="0" t="s">
        <v>54</v>
      </c>
      <c r="AB4052" s="0" t="s">
        <v>54</v>
      </c>
      <c r="AC4052" s="0" t="n">
        <v>30.1</v>
      </c>
      <c r="AD4052" s="0" t="s">
        <v>20789</v>
      </c>
      <c r="AG4052" s="6" t="n">
        <v>42551</v>
      </c>
      <c r="AH4052" s="0" t="n">
        <v>806</v>
      </c>
      <c r="AI4052" s="0" t="n">
        <v>895</v>
      </c>
      <c r="AJ4052" s="6" t="n">
        <v>42551</v>
      </c>
      <c r="AK4052" s="0" t="n">
        <v>30.1</v>
      </c>
      <c r="AL4052" s="6" t="n">
        <v>42551</v>
      </c>
      <c r="AM4052" s="0" t="n">
        <v>23.819</v>
      </c>
      <c r="AN4052" s="0" t="n">
        <v>26.444</v>
      </c>
      <c r="AO4052" s="0" t="n">
        <v>15.986</v>
      </c>
      <c r="AP4052" s="0" t="n">
        <v>17.862</v>
      </c>
      <c r="AQ4052" s="0" t="s">
        <v>20773</v>
      </c>
      <c r="AR4052" s="0" t="s">
        <v>58</v>
      </c>
      <c r="AS4052" s="0" t="s">
        <v>53</v>
      </c>
      <c r="AT4052" s="0" t="n">
        <v>131</v>
      </c>
      <c r="AU4052" s="0" t="n">
        <v>133</v>
      </c>
      <c r="AX4052" s="0" t="s">
        <v>7888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2.xml><?xml version="1.0" encoding="utf-8"?>
<worksheet xmlns="http://schemas.openxmlformats.org/spreadsheetml/2006/main" xmlns:r="http://schemas.openxmlformats.org/officeDocument/2006/relationships">
  <sheetPr filterMode="false">
    <pageSetUpPr fitToPage="false"/>
  </sheetPr>
  <dimension ref="A1:D605"/>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D1" activeCellId="0" sqref="D1"/>
    </sheetView>
  </sheetViews>
  <sheetFormatPr defaultRowHeight="15" zeroHeight="false" outlineLevelRow="0" outlineLevelCol="0"/>
  <cols>
    <col collapsed="false" customWidth="true" hidden="false" outlineLevel="0" max="1" min="1" style="0" width="36.01"/>
    <col collapsed="false" customWidth="true" hidden="false" outlineLevel="0" max="2" min="2" style="0" width="51.55"/>
    <col collapsed="false" customWidth="true" hidden="false" outlineLevel="0" max="1025" min="3" style="0" width="10.36"/>
  </cols>
  <sheetData>
    <row r="1" customFormat="false" ht="15" hidden="false" customHeight="false" outlineLevel="0" collapsed="false">
      <c r="A1" s="0" t="s">
        <v>20790</v>
      </c>
      <c r="B1" s="0" t="s">
        <v>20791</v>
      </c>
      <c r="C1" s="0" t="s">
        <v>20792</v>
      </c>
      <c r="D1" s="0" t="s">
        <v>20790</v>
      </c>
    </row>
    <row r="2" customFormat="false" ht="15" hidden="false" customHeight="false" outlineLevel="0" collapsed="false">
      <c r="A2" s="0" t="s">
        <v>1005</v>
      </c>
      <c r="B2" s="0" t="s">
        <v>20793</v>
      </c>
      <c r="C2" s="0" t="s">
        <v>20794</v>
      </c>
      <c r="D2" s="0" t="s">
        <v>1005</v>
      </c>
    </row>
    <row r="3" customFormat="false" ht="15" hidden="false" customHeight="false" outlineLevel="0" collapsed="false">
      <c r="A3" s="0" t="s">
        <v>1594</v>
      </c>
      <c r="B3" s="0" t="s">
        <v>20795</v>
      </c>
      <c r="C3" s="0" t="s">
        <v>1593</v>
      </c>
      <c r="D3" s="0" t="s">
        <v>1594</v>
      </c>
    </row>
    <row r="4" customFormat="false" ht="15" hidden="false" customHeight="false" outlineLevel="0" collapsed="false">
      <c r="A4" s="0" t="s">
        <v>2865</v>
      </c>
      <c r="B4" s="0" t="s">
        <v>20796</v>
      </c>
      <c r="C4" s="0" t="s">
        <v>2864</v>
      </c>
      <c r="D4" s="0" t="s">
        <v>2865</v>
      </c>
    </row>
    <row r="5" customFormat="false" ht="15" hidden="false" customHeight="false" outlineLevel="0" collapsed="false">
      <c r="A5" s="0" t="s">
        <v>2885</v>
      </c>
      <c r="B5" s="0" t="s">
        <v>20797</v>
      </c>
      <c r="C5" s="0" t="s">
        <v>2884</v>
      </c>
      <c r="D5" s="0" t="s">
        <v>2885</v>
      </c>
    </row>
    <row r="6" customFormat="false" ht="15" hidden="false" customHeight="false" outlineLevel="0" collapsed="false">
      <c r="A6" s="0" t="s">
        <v>2622</v>
      </c>
      <c r="B6" s="0" t="s">
        <v>20798</v>
      </c>
      <c r="C6" s="0" t="s">
        <v>20799</v>
      </c>
      <c r="D6" s="0" t="s">
        <v>2622</v>
      </c>
    </row>
    <row r="7" customFormat="false" ht="15" hidden="false" customHeight="false" outlineLevel="0" collapsed="false">
      <c r="A7" s="0" t="s">
        <v>2520</v>
      </c>
      <c r="B7" s="0" t="s">
        <v>20800</v>
      </c>
      <c r="C7" s="0" t="s">
        <v>2519</v>
      </c>
      <c r="D7" s="0" t="s">
        <v>2520</v>
      </c>
    </row>
    <row r="8" customFormat="false" ht="15" hidden="false" customHeight="false" outlineLevel="0" collapsed="false">
      <c r="A8" s="0" t="s">
        <v>4715</v>
      </c>
      <c r="B8" s="0" t="s">
        <v>20801</v>
      </c>
      <c r="C8" s="0" t="s">
        <v>4714</v>
      </c>
      <c r="D8" s="0" t="s">
        <v>4715</v>
      </c>
    </row>
    <row r="9" customFormat="false" ht="15" hidden="false" customHeight="false" outlineLevel="0" collapsed="false">
      <c r="A9" s="0" t="s">
        <v>4720</v>
      </c>
      <c r="B9" s="0" t="s">
        <v>20802</v>
      </c>
      <c r="C9" s="0" t="s">
        <v>4719</v>
      </c>
      <c r="D9" s="0" t="s">
        <v>4720</v>
      </c>
    </row>
    <row r="10" customFormat="false" ht="15" hidden="false" customHeight="false" outlineLevel="0" collapsed="false">
      <c r="A10" s="0" t="s">
        <v>4725</v>
      </c>
      <c r="B10" s="0" t="s">
        <v>20803</v>
      </c>
      <c r="C10" s="0" t="s">
        <v>4724</v>
      </c>
      <c r="D10" s="0" t="s">
        <v>4725</v>
      </c>
    </row>
    <row r="11" customFormat="false" ht="15" hidden="false" customHeight="false" outlineLevel="0" collapsed="false">
      <c r="A11" s="0" t="s">
        <v>4738</v>
      </c>
      <c r="B11" s="0" t="s">
        <v>20804</v>
      </c>
      <c r="C11" s="0" t="s">
        <v>4737</v>
      </c>
      <c r="D11" s="0" t="s">
        <v>4738</v>
      </c>
    </row>
    <row r="12" customFormat="false" ht="15" hidden="false" customHeight="false" outlineLevel="0" collapsed="false">
      <c r="A12" s="0" t="s">
        <v>4746</v>
      </c>
      <c r="B12" s="0" t="s">
        <v>20805</v>
      </c>
      <c r="C12" s="0" t="s">
        <v>4745</v>
      </c>
      <c r="D12" s="0" t="s">
        <v>4746</v>
      </c>
    </row>
    <row r="13" customFormat="false" ht="15" hidden="false" customHeight="false" outlineLevel="0" collapsed="false">
      <c r="A13" s="0" t="s">
        <v>4752</v>
      </c>
      <c r="B13" s="0" t="s">
        <v>20806</v>
      </c>
      <c r="C13" s="0" t="s">
        <v>4751</v>
      </c>
      <c r="D13" s="0" t="s">
        <v>4752</v>
      </c>
    </row>
    <row r="14" customFormat="false" ht="15" hidden="false" customHeight="false" outlineLevel="0" collapsed="false">
      <c r="A14" s="0" t="s">
        <v>4759</v>
      </c>
      <c r="B14" s="0" t="s">
        <v>20807</v>
      </c>
      <c r="C14" s="0" t="s">
        <v>4758</v>
      </c>
      <c r="D14" s="0" t="s">
        <v>4759</v>
      </c>
    </row>
    <row r="15" customFormat="false" ht="15" hidden="false" customHeight="false" outlineLevel="0" collapsed="false">
      <c r="A15" s="0" t="s">
        <v>4768</v>
      </c>
      <c r="B15" s="0" t="s">
        <v>20808</v>
      </c>
      <c r="C15" s="0" t="s">
        <v>4767</v>
      </c>
      <c r="D15" s="0" t="s">
        <v>4768</v>
      </c>
    </row>
    <row r="16" customFormat="false" ht="15" hidden="false" customHeight="false" outlineLevel="0" collapsed="false">
      <c r="A16" s="0" t="s">
        <v>4764</v>
      </c>
      <c r="B16" s="0" t="s">
        <v>20809</v>
      </c>
      <c r="C16" s="0" t="s">
        <v>4763</v>
      </c>
      <c r="D16" s="0" t="s">
        <v>4764</v>
      </c>
    </row>
    <row r="17" customFormat="false" ht="15" hidden="false" customHeight="false" outlineLevel="0" collapsed="false">
      <c r="A17" s="0" t="s">
        <v>3685</v>
      </c>
      <c r="B17" s="0" t="s">
        <v>20810</v>
      </c>
      <c r="C17" s="0" t="s">
        <v>20811</v>
      </c>
      <c r="D17" s="0" t="s">
        <v>3685</v>
      </c>
    </row>
    <row r="18" customFormat="false" ht="15" hidden="false" customHeight="false" outlineLevel="0" collapsed="false">
      <c r="A18" s="0" t="s">
        <v>7891</v>
      </c>
      <c r="B18" s="0" t="s">
        <v>20812</v>
      </c>
      <c r="C18" s="0" t="s">
        <v>7890</v>
      </c>
      <c r="D18" s="0" t="s">
        <v>7891</v>
      </c>
    </row>
    <row r="19" customFormat="false" ht="15" hidden="false" customHeight="false" outlineLevel="0" collapsed="false">
      <c r="A19" s="0" t="s">
        <v>8077</v>
      </c>
      <c r="B19" s="0" t="s">
        <v>20813</v>
      </c>
      <c r="C19" s="0" t="s">
        <v>8076</v>
      </c>
      <c r="D19" s="0" t="s">
        <v>8077</v>
      </c>
    </row>
    <row r="20" customFormat="false" ht="15" hidden="false" customHeight="false" outlineLevel="0" collapsed="false">
      <c r="A20" s="0" t="s">
        <v>20814</v>
      </c>
      <c r="B20" s="0" t="s">
        <v>20815</v>
      </c>
      <c r="C20" s="0" t="s">
        <v>20816</v>
      </c>
      <c r="D20" s="0" t="s">
        <v>20814</v>
      </c>
    </row>
    <row r="21" customFormat="false" ht="15" hidden="false" customHeight="false" outlineLevel="0" collapsed="false">
      <c r="A21" s="0" t="s">
        <v>20817</v>
      </c>
      <c r="B21" s="0" t="s">
        <v>20818</v>
      </c>
      <c r="C21" s="0" t="s">
        <v>20819</v>
      </c>
      <c r="D21" s="0" t="s">
        <v>20817</v>
      </c>
    </row>
    <row r="22" customFormat="false" ht="15" hidden="false" customHeight="false" outlineLevel="0" collapsed="false">
      <c r="A22" s="0" t="s">
        <v>20820</v>
      </c>
      <c r="B22" s="0" t="s">
        <v>20821</v>
      </c>
      <c r="C22" s="0" t="s">
        <v>20822</v>
      </c>
      <c r="D22" s="0" t="s">
        <v>20820</v>
      </c>
    </row>
    <row r="23" customFormat="false" ht="15" hidden="false" customHeight="false" outlineLevel="0" collapsed="false">
      <c r="A23" s="0" t="s">
        <v>11493</v>
      </c>
      <c r="B23" s="0" t="s">
        <v>20823</v>
      </c>
      <c r="C23" s="0" t="s">
        <v>11492</v>
      </c>
      <c r="D23" s="0" t="s">
        <v>11493</v>
      </c>
    </row>
    <row r="24" customFormat="false" ht="15" hidden="false" customHeight="false" outlineLevel="0" collapsed="false">
      <c r="A24" s="0" t="s">
        <v>11877</v>
      </c>
      <c r="B24" s="0" t="s">
        <v>20824</v>
      </c>
      <c r="C24" s="0" t="s">
        <v>11876</v>
      </c>
      <c r="D24" s="0" t="s">
        <v>11877</v>
      </c>
    </row>
    <row r="25" customFormat="false" ht="15" hidden="false" customHeight="false" outlineLevel="0" collapsed="false">
      <c r="A25" s="0" t="s">
        <v>11871</v>
      </c>
      <c r="B25" s="0" t="s">
        <v>20825</v>
      </c>
      <c r="C25" s="0" t="s">
        <v>11870</v>
      </c>
      <c r="D25" s="0" t="s">
        <v>11871</v>
      </c>
    </row>
    <row r="26" customFormat="false" ht="15" hidden="false" customHeight="false" outlineLevel="0" collapsed="false">
      <c r="A26" s="0" t="s">
        <v>10173</v>
      </c>
      <c r="B26" s="0" t="s">
        <v>20826</v>
      </c>
      <c r="C26" s="0" t="s">
        <v>10172</v>
      </c>
      <c r="D26" s="0" t="s">
        <v>10173</v>
      </c>
    </row>
    <row r="27" customFormat="false" ht="15" hidden="false" customHeight="false" outlineLevel="0" collapsed="false">
      <c r="A27" s="0" t="s">
        <v>11698</v>
      </c>
      <c r="B27" s="0" t="s">
        <v>20827</v>
      </c>
      <c r="C27" s="0" t="s">
        <v>11697</v>
      </c>
      <c r="D27" s="0" t="s">
        <v>11698</v>
      </c>
    </row>
    <row r="28" customFormat="false" ht="15" hidden="false" customHeight="false" outlineLevel="0" collapsed="false">
      <c r="A28" s="0" t="s">
        <v>9872</v>
      </c>
      <c r="B28" s="0" t="s">
        <v>20828</v>
      </c>
      <c r="C28" s="0" t="s">
        <v>9871</v>
      </c>
      <c r="D28" s="0" t="s">
        <v>9872</v>
      </c>
    </row>
    <row r="29" customFormat="false" ht="15" hidden="false" customHeight="false" outlineLevel="0" collapsed="false">
      <c r="A29" s="0" t="s">
        <v>11044</v>
      </c>
      <c r="B29" s="0" t="s">
        <v>20829</v>
      </c>
      <c r="C29" s="0" t="s">
        <v>11043</v>
      </c>
      <c r="D29" s="0" t="s">
        <v>11044</v>
      </c>
    </row>
    <row r="30" customFormat="false" ht="15" hidden="false" customHeight="false" outlineLevel="0" collapsed="false">
      <c r="A30" s="0" t="s">
        <v>9752</v>
      </c>
      <c r="B30" s="0" t="s">
        <v>20830</v>
      </c>
      <c r="C30" s="0" t="s">
        <v>9751</v>
      </c>
      <c r="D30" s="0" t="s">
        <v>9752</v>
      </c>
    </row>
    <row r="31" customFormat="false" ht="15" hidden="false" customHeight="false" outlineLevel="0" collapsed="false">
      <c r="A31" s="0" t="s">
        <v>12113</v>
      </c>
      <c r="B31" s="0" t="s">
        <v>20831</v>
      </c>
      <c r="C31" s="0" t="s">
        <v>12112</v>
      </c>
      <c r="D31" s="0" t="s">
        <v>12113</v>
      </c>
    </row>
    <row r="32" customFormat="false" ht="15" hidden="false" customHeight="false" outlineLevel="0" collapsed="false">
      <c r="A32" s="0" t="s">
        <v>10101</v>
      </c>
      <c r="B32" s="0" t="s">
        <v>20832</v>
      </c>
      <c r="C32" s="0" t="s">
        <v>10100</v>
      </c>
      <c r="D32" s="0" t="s">
        <v>10101</v>
      </c>
    </row>
    <row r="33" customFormat="false" ht="15" hidden="false" customHeight="false" outlineLevel="0" collapsed="false">
      <c r="A33" s="0" t="s">
        <v>12128</v>
      </c>
      <c r="B33" s="0" t="s">
        <v>20833</v>
      </c>
      <c r="C33" s="0" t="s">
        <v>12127</v>
      </c>
      <c r="D33" s="0" t="s">
        <v>12128</v>
      </c>
    </row>
    <row r="34" customFormat="false" ht="15" hidden="false" customHeight="false" outlineLevel="0" collapsed="false">
      <c r="A34" s="0" t="s">
        <v>11295</v>
      </c>
      <c r="B34" s="0" t="s">
        <v>20834</v>
      </c>
      <c r="C34" s="0" t="s">
        <v>11294</v>
      </c>
      <c r="D34" s="0" t="s">
        <v>11295</v>
      </c>
    </row>
    <row r="35" customFormat="false" ht="15" hidden="false" customHeight="false" outlineLevel="0" collapsed="false">
      <c r="A35" s="0" t="s">
        <v>10554</v>
      </c>
      <c r="B35" s="0" t="s">
        <v>20835</v>
      </c>
      <c r="C35" s="0" t="s">
        <v>10553</v>
      </c>
      <c r="D35" s="0" t="s">
        <v>10554</v>
      </c>
    </row>
    <row r="36" customFormat="false" ht="15" hidden="false" customHeight="false" outlineLevel="0" collapsed="false">
      <c r="A36" s="0" t="s">
        <v>10727</v>
      </c>
      <c r="B36" s="0" t="s">
        <v>20836</v>
      </c>
      <c r="C36" s="0" t="s">
        <v>10726</v>
      </c>
      <c r="D36" s="0" t="s">
        <v>10727</v>
      </c>
    </row>
    <row r="37" customFormat="false" ht="15" hidden="false" customHeight="false" outlineLevel="0" collapsed="false">
      <c r="A37" s="0" t="s">
        <v>10242</v>
      </c>
      <c r="B37" s="0" t="s">
        <v>20837</v>
      </c>
      <c r="C37" s="0" t="s">
        <v>10241</v>
      </c>
      <c r="D37" s="0" t="s">
        <v>10242</v>
      </c>
    </row>
    <row r="38" customFormat="false" ht="15" hidden="false" customHeight="false" outlineLevel="0" collapsed="false">
      <c r="A38" s="0" t="s">
        <v>10377</v>
      </c>
      <c r="B38" s="0" t="s">
        <v>20838</v>
      </c>
      <c r="C38" s="0" t="s">
        <v>10376</v>
      </c>
      <c r="D38" s="0" t="s">
        <v>10377</v>
      </c>
    </row>
    <row r="39" customFormat="false" ht="15" hidden="false" customHeight="false" outlineLevel="0" collapsed="false">
      <c r="A39" s="0" t="s">
        <v>10723</v>
      </c>
      <c r="B39" s="0" t="s">
        <v>20839</v>
      </c>
      <c r="C39" s="0" t="s">
        <v>10722</v>
      </c>
      <c r="D39" s="0" t="s">
        <v>10723</v>
      </c>
    </row>
    <row r="40" customFormat="false" ht="15" hidden="false" customHeight="false" outlineLevel="0" collapsed="false">
      <c r="A40" s="0" t="s">
        <v>10948</v>
      </c>
      <c r="B40" s="0" t="s">
        <v>10949</v>
      </c>
      <c r="C40" s="0" t="s">
        <v>10947</v>
      </c>
      <c r="D40" s="0" t="s">
        <v>10948</v>
      </c>
    </row>
    <row r="41" customFormat="false" ht="15" hidden="false" customHeight="false" outlineLevel="0" collapsed="false">
      <c r="A41" s="0" t="s">
        <v>9456</v>
      </c>
      <c r="B41" s="0" t="s">
        <v>20840</v>
      </c>
      <c r="C41" s="0" t="s">
        <v>9455</v>
      </c>
      <c r="D41" s="0" t="s">
        <v>9456</v>
      </c>
    </row>
    <row r="42" customFormat="false" ht="15" hidden="false" customHeight="false" outlineLevel="0" collapsed="false">
      <c r="A42" s="0" t="s">
        <v>10929</v>
      </c>
      <c r="B42" s="0" t="s">
        <v>20841</v>
      </c>
      <c r="C42" s="0" t="s">
        <v>10928</v>
      </c>
      <c r="D42" s="0" t="s">
        <v>10929</v>
      </c>
    </row>
    <row r="43" customFormat="false" ht="15" hidden="false" customHeight="false" outlineLevel="0" collapsed="false">
      <c r="A43" s="0" t="s">
        <v>10642</v>
      </c>
      <c r="B43" s="0" t="s">
        <v>20842</v>
      </c>
      <c r="C43" s="0" t="s">
        <v>10641</v>
      </c>
      <c r="D43" s="0" t="s">
        <v>10642</v>
      </c>
    </row>
    <row r="44" customFormat="false" ht="15" hidden="false" customHeight="false" outlineLevel="0" collapsed="false">
      <c r="A44" s="0" t="s">
        <v>11474</v>
      </c>
      <c r="B44" s="0" t="s">
        <v>20843</v>
      </c>
      <c r="C44" s="0" t="s">
        <v>11473</v>
      </c>
      <c r="D44" s="0" t="s">
        <v>11474</v>
      </c>
    </row>
    <row r="45" customFormat="false" ht="15" hidden="false" customHeight="false" outlineLevel="0" collapsed="false">
      <c r="A45" s="0" t="s">
        <v>11034</v>
      </c>
      <c r="B45" s="0" t="s">
        <v>20844</v>
      </c>
      <c r="C45" s="0" t="s">
        <v>11033</v>
      </c>
      <c r="D45" s="0" t="s">
        <v>11034</v>
      </c>
    </row>
    <row r="46" customFormat="false" ht="15" hidden="false" customHeight="false" outlineLevel="0" collapsed="false">
      <c r="A46" s="0" t="s">
        <v>12083</v>
      </c>
      <c r="B46" s="0" t="s">
        <v>20845</v>
      </c>
      <c r="C46" s="0" t="s">
        <v>12082</v>
      </c>
      <c r="D46" s="0" t="s">
        <v>12083</v>
      </c>
    </row>
    <row r="47" customFormat="false" ht="15" hidden="false" customHeight="false" outlineLevel="0" collapsed="false">
      <c r="A47" s="0" t="s">
        <v>11637</v>
      </c>
      <c r="B47" s="0" t="s">
        <v>20846</v>
      </c>
      <c r="C47" s="0" t="s">
        <v>11636</v>
      </c>
      <c r="D47" s="0" t="s">
        <v>11637</v>
      </c>
    </row>
    <row r="48" customFormat="false" ht="15" hidden="false" customHeight="false" outlineLevel="0" collapsed="false">
      <c r="A48" s="0" t="s">
        <v>11400</v>
      </c>
      <c r="B48" s="0" t="s">
        <v>20847</v>
      </c>
      <c r="C48" s="0" t="s">
        <v>11399</v>
      </c>
      <c r="D48" s="0" t="s">
        <v>11400</v>
      </c>
    </row>
    <row r="49" customFormat="false" ht="15" hidden="false" customHeight="false" outlineLevel="0" collapsed="false">
      <c r="A49" s="0" t="s">
        <v>9320</v>
      </c>
      <c r="B49" s="0" t="s">
        <v>20848</v>
      </c>
      <c r="C49" s="0" t="s">
        <v>9319</v>
      </c>
      <c r="D49" s="0" t="s">
        <v>9320</v>
      </c>
    </row>
    <row r="50" customFormat="false" ht="15" hidden="false" customHeight="false" outlineLevel="0" collapsed="false">
      <c r="A50" s="0" t="s">
        <v>9486</v>
      </c>
      <c r="B50" s="0" t="s">
        <v>20849</v>
      </c>
      <c r="C50" s="0" t="s">
        <v>9485</v>
      </c>
      <c r="D50" s="0" t="s">
        <v>9486</v>
      </c>
    </row>
    <row r="51" customFormat="false" ht="15" hidden="false" customHeight="false" outlineLevel="0" collapsed="false">
      <c r="A51" s="0" t="s">
        <v>11177</v>
      </c>
      <c r="B51" s="0" t="s">
        <v>20850</v>
      </c>
      <c r="C51" s="0" t="s">
        <v>11176</v>
      </c>
      <c r="D51" s="0" t="s">
        <v>11177</v>
      </c>
    </row>
    <row r="52" customFormat="false" ht="15" hidden="false" customHeight="false" outlineLevel="0" collapsed="false">
      <c r="A52" s="0" t="s">
        <v>11029</v>
      </c>
      <c r="B52" s="0" t="s">
        <v>20851</v>
      </c>
      <c r="C52" s="0" t="s">
        <v>11028</v>
      </c>
      <c r="D52" s="0" t="s">
        <v>11029</v>
      </c>
    </row>
    <row r="53" customFormat="false" ht="15" hidden="false" customHeight="false" outlineLevel="0" collapsed="false">
      <c r="A53" s="0" t="s">
        <v>10298</v>
      </c>
      <c r="B53" s="0" t="s">
        <v>20852</v>
      </c>
      <c r="C53" s="0" t="s">
        <v>10297</v>
      </c>
      <c r="D53" s="0" t="s">
        <v>10298</v>
      </c>
    </row>
    <row r="54" customFormat="false" ht="15" hidden="false" customHeight="false" outlineLevel="0" collapsed="false">
      <c r="A54" s="0" t="s">
        <v>12344</v>
      </c>
      <c r="B54" s="0" t="s">
        <v>20853</v>
      </c>
      <c r="C54" s="0" t="s">
        <v>12343</v>
      </c>
      <c r="D54" s="0" t="s">
        <v>12344</v>
      </c>
    </row>
    <row r="55" customFormat="false" ht="15" hidden="false" customHeight="false" outlineLevel="0" collapsed="false">
      <c r="A55" s="0" t="s">
        <v>10934</v>
      </c>
      <c r="B55" s="0" t="s">
        <v>20854</v>
      </c>
      <c r="C55" s="0" t="s">
        <v>10933</v>
      </c>
      <c r="D55" s="0" t="s">
        <v>10934</v>
      </c>
    </row>
    <row r="56" customFormat="false" ht="15" hidden="false" customHeight="false" outlineLevel="0" collapsed="false">
      <c r="A56" s="0" t="s">
        <v>11254</v>
      </c>
      <c r="B56" s="0" t="s">
        <v>20855</v>
      </c>
      <c r="C56" s="0" t="s">
        <v>11253</v>
      </c>
      <c r="D56" s="0" t="s">
        <v>11254</v>
      </c>
    </row>
    <row r="57" customFormat="false" ht="15" hidden="false" customHeight="false" outlineLevel="0" collapsed="false">
      <c r="A57" s="0" t="s">
        <v>9542</v>
      </c>
      <c r="B57" s="0" t="s">
        <v>20856</v>
      </c>
      <c r="C57" s="0" t="s">
        <v>9541</v>
      </c>
      <c r="D57" s="0" t="s">
        <v>9542</v>
      </c>
    </row>
    <row r="58" customFormat="false" ht="15" hidden="false" customHeight="false" outlineLevel="0" collapsed="false">
      <c r="A58" s="0" t="s">
        <v>10783</v>
      </c>
      <c r="B58" s="0" t="s">
        <v>20857</v>
      </c>
      <c r="C58" s="0" t="s">
        <v>10782</v>
      </c>
      <c r="D58" s="0" t="s">
        <v>10783</v>
      </c>
    </row>
    <row r="59" customFormat="false" ht="15" hidden="false" customHeight="false" outlineLevel="0" collapsed="false">
      <c r="A59" s="0" t="s">
        <v>20858</v>
      </c>
      <c r="B59" s="0" t="s">
        <v>20859</v>
      </c>
      <c r="C59" s="0" t="s">
        <v>20860</v>
      </c>
      <c r="D59" s="0" t="s">
        <v>20858</v>
      </c>
    </row>
    <row r="60" customFormat="false" ht="15" hidden="false" customHeight="false" outlineLevel="0" collapsed="false">
      <c r="A60" s="0" t="s">
        <v>11787</v>
      </c>
      <c r="B60" s="0" t="s">
        <v>20861</v>
      </c>
      <c r="C60" s="0" t="s">
        <v>11786</v>
      </c>
      <c r="D60" s="0" t="s">
        <v>11787</v>
      </c>
    </row>
    <row r="61" customFormat="false" ht="15" hidden="false" customHeight="false" outlineLevel="0" collapsed="false">
      <c r="A61" s="0" t="s">
        <v>12188</v>
      </c>
      <c r="B61" s="0" t="s">
        <v>20862</v>
      </c>
      <c r="C61" s="0" t="s">
        <v>12187</v>
      </c>
      <c r="D61" s="0" t="s">
        <v>12188</v>
      </c>
    </row>
    <row r="62" customFormat="false" ht="15" hidden="false" customHeight="false" outlineLevel="0" collapsed="false">
      <c r="A62" s="0" t="s">
        <v>11284</v>
      </c>
      <c r="B62" s="0" t="s">
        <v>20863</v>
      </c>
      <c r="C62" s="0" t="s">
        <v>11283</v>
      </c>
      <c r="D62" s="0" t="s">
        <v>11284</v>
      </c>
    </row>
    <row r="63" customFormat="false" ht="15" hidden="false" customHeight="false" outlineLevel="0" collapsed="false">
      <c r="A63" s="0" t="s">
        <v>11522</v>
      </c>
      <c r="B63" s="0" t="s">
        <v>20864</v>
      </c>
      <c r="C63" s="0" t="s">
        <v>11521</v>
      </c>
      <c r="D63" s="0" t="s">
        <v>11522</v>
      </c>
    </row>
    <row r="64" customFormat="false" ht="15" hidden="false" customHeight="false" outlineLevel="0" collapsed="false">
      <c r="A64" s="0" t="s">
        <v>12386</v>
      </c>
      <c r="B64" s="0" t="s">
        <v>20865</v>
      </c>
      <c r="C64" s="0" t="s">
        <v>12385</v>
      </c>
      <c r="D64" s="0" t="s">
        <v>12386</v>
      </c>
    </row>
    <row r="65" customFormat="false" ht="15" hidden="false" customHeight="false" outlineLevel="0" collapsed="false">
      <c r="A65" s="0" t="s">
        <v>10310</v>
      </c>
      <c r="B65" s="0" t="s">
        <v>20866</v>
      </c>
      <c r="C65" s="0" t="s">
        <v>10309</v>
      </c>
      <c r="D65" s="0" t="s">
        <v>10310</v>
      </c>
    </row>
    <row r="66" customFormat="false" ht="15" hidden="false" customHeight="false" outlineLevel="0" collapsed="false">
      <c r="A66" s="0" t="s">
        <v>10756</v>
      </c>
      <c r="B66" s="0" t="s">
        <v>20867</v>
      </c>
      <c r="C66" s="0" t="s">
        <v>10755</v>
      </c>
      <c r="D66" s="0" t="s">
        <v>10756</v>
      </c>
    </row>
    <row r="67" customFormat="false" ht="15" hidden="false" customHeight="false" outlineLevel="0" collapsed="false">
      <c r="A67" s="0" t="s">
        <v>11238</v>
      </c>
      <c r="B67" s="0" t="s">
        <v>20868</v>
      </c>
      <c r="C67" s="0" t="s">
        <v>11237</v>
      </c>
      <c r="D67" s="0" t="s">
        <v>11238</v>
      </c>
    </row>
    <row r="68" customFormat="false" ht="15" hidden="false" customHeight="false" outlineLevel="0" collapsed="false">
      <c r="A68" s="0" t="s">
        <v>9945</v>
      </c>
      <c r="B68" s="0" t="s">
        <v>20869</v>
      </c>
      <c r="C68" s="0" t="s">
        <v>9944</v>
      </c>
      <c r="D68" s="0" t="s">
        <v>9945</v>
      </c>
    </row>
    <row r="69" customFormat="false" ht="15" hidden="false" customHeight="false" outlineLevel="0" collapsed="false">
      <c r="A69" s="0" t="s">
        <v>11633</v>
      </c>
      <c r="B69" s="0" t="s">
        <v>20870</v>
      </c>
      <c r="C69" s="0" t="s">
        <v>11632</v>
      </c>
      <c r="D69" s="0" t="s">
        <v>11633</v>
      </c>
    </row>
    <row r="70" customFormat="false" ht="15" hidden="false" customHeight="false" outlineLevel="0" collapsed="false">
      <c r="A70" s="0" t="s">
        <v>10028</v>
      </c>
      <c r="B70" s="0" t="s">
        <v>20871</v>
      </c>
      <c r="C70" s="0" t="s">
        <v>10027</v>
      </c>
      <c r="D70" s="0" t="s">
        <v>10028</v>
      </c>
    </row>
    <row r="71" customFormat="false" ht="15" hidden="false" customHeight="false" outlineLevel="0" collapsed="false">
      <c r="A71" s="0" t="s">
        <v>12350</v>
      </c>
      <c r="B71" s="0" t="s">
        <v>20872</v>
      </c>
      <c r="C71" s="0" t="s">
        <v>12349</v>
      </c>
      <c r="D71" s="0" t="s">
        <v>12350</v>
      </c>
    </row>
    <row r="72" customFormat="false" ht="15" hidden="false" customHeight="false" outlineLevel="0" collapsed="false">
      <c r="A72" s="0" t="s">
        <v>10512</v>
      </c>
      <c r="B72" s="0" t="s">
        <v>20873</v>
      </c>
      <c r="C72" s="0" t="s">
        <v>10511</v>
      </c>
      <c r="D72" s="0" t="s">
        <v>10512</v>
      </c>
    </row>
    <row r="73" customFormat="false" ht="15" hidden="false" customHeight="false" outlineLevel="0" collapsed="false">
      <c r="A73" s="0" t="s">
        <v>10880</v>
      </c>
      <c r="B73" s="0" t="s">
        <v>20874</v>
      </c>
      <c r="C73" s="0" t="s">
        <v>10879</v>
      </c>
      <c r="D73" s="0" t="s">
        <v>10880</v>
      </c>
    </row>
    <row r="74" customFormat="false" ht="15" hidden="false" customHeight="false" outlineLevel="0" collapsed="false">
      <c r="A74" s="0" t="s">
        <v>11743</v>
      </c>
      <c r="B74" s="0" t="s">
        <v>20875</v>
      </c>
      <c r="C74" s="0" t="s">
        <v>11742</v>
      </c>
      <c r="D74" s="0" t="s">
        <v>11743</v>
      </c>
    </row>
    <row r="75" customFormat="false" ht="15" hidden="false" customHeight="false" outlineLevel="0" collapsed="false">
      <c r="A75" s="0" t="s">
        <v>10894</v>
      </c>
      <c r="B75" s="0" t="s">
        <v>20876</v>
      </c>
      <c r="C75" s="0" t="s">
        <v>10893</v>
      </c>
      <c r="D75" s="0" t="s">
        <v>10894</v>
      </c>
    </row>
    <row r="76" customFormat="false" ht="15" hidden="false" customHeight="false" outlineLevel="0" collapsed="false">
      <c r="A76" s="0" t="s">
        <v>11260</v>
      </c>
      <c r="B76" s="0" t="s">
        <v>20877</v>
      </c>
      <c r="C76" s="0" t="s">
        <v>11259</v>
      </c>
      <c r="D76" s="0" t="s">
        <v>11260</v>
      </c>
    </row>
    <row r="77" customFormat="false" ht="15" hidden="false" customHeight="false" outlineLevel="0" collapsed="false">
      <c r="A77" s="0" t="s">
        <v>12332</v>
      </c>
      <c r="B77" s="0" t="s">
        <v>20878</v>
      </c>
      <c r="C77" s="0" t="s">
        <v>12331</v>
      </c>
      <c r="D77" s="0" t="s">
        <v>12332</v>
      </c>
    </row>
    <row r="78" customFormat="false" ht="15" hidden="false" customHeight="false" outlineLevel="0" collapsed="false">
      <c r="A78" s="0" t="s">
        <v>10046</v>
      </c>
      <c r="B78" s="0" t="s">
        <v>20879</v>
      </c>
      <c r="C78" s="0" t="s">
        <v>10045</v>
      </c>
      <c r="D78" s="0" t="s">
        <v>10046</v>
      </c>
    </row>
    <row r="79" customFormat="false" ht="15" hidden="false" customHeight="false" outlineLevel="0" collapsed="false">
      <c r="A79" s="0" t="s">
        <v>11962</v>
      </c>
      <c r="B79" s="0" t="s">
        <v>20880</v>
      </c>
      <c r="C79" s="0" t="s">
        <v>11961</v>
      </c>
      <c r="D79" s="0" t="s">
        <v>11962</v>
      </c>
    </row>
    <row r="80" customFormat="false" ht="15" hidden="false" customHeight="false" outlineLevel="0" collapsed="false">
      <c r="A80" s="0" t="s">
        <v>11361</v>
      </c>
      <c r="B80" s="0" t="s">
        <v>20881</v>
      </c>
      <c r="C80" s="0" t="s">
        <v>11360</v>
      </c>
      <c r="D80" s="0" t="s">
        <v>11361</v>
      </c>
    </row>
    <row r="81" customFormat="false" ht="15" hidden="false" customHeight="false" outlineLevel="0" collapsed="false">
      <c r="A81" s="0" t="s">
        <v>9989</v>
      </c>
      <c r="B81" s="0" t="s">
        <v>20882</v>
      </c>
      <c r="C81" s="0" t="s">
        <v>9988</v>
      </c>
      <c r="D81" s="0" t="s">
        <v>9989</v>
      </c>
    </row>
    <row r="82" customFormat="false" ht="15" hidden="false" customHeight="false" outlineLevel="0" collapsed="false">
      <c r="A82" s="0" t="s">
        <v>11899</v>
      </c>
      <c r="B82" s="0" t="s">
        <v>20883</v>
      </c>
      <c r="C82" s="0" t="s">
        <v>11898</v>
      </c>
      <c r="D82" s="0" t="s">
        <v>11899</v>
      </c>
    </row>
    <row r="83" customFormat="false" ht="15" hidden="false" customHeight="false" outlineLevel="0" collapsed="false">
      <c r="A83" s="0" t="s">
        <v>10426</v>
      </c>
      <c r="B83" s="0" t="s">
        <v>20884</v>
      </c>
      <c r="C83" s="0" t="s">
        <v>10425</v>
      </c>
      <c r="D83" s="0" t="s">
        <v>10426</v>
      </c>
    </row>
    <row r="84" customFormat="false" ht="15" hidden="false" customHeight="false" outlineLevel="0" collapsed="false">
      <c r="A84" s="0" t="s">
        <v>12071</v>
      </c>
      <c r="B84" s="0" t="s">
        <v>20885</v>
      </c>
      <c r="C84" s="0" t="s">
        <v>12070</v>
      </c>
      <c r="D84" s="0" t="s">
        <v>12071</v>
      </c>
    </row>
    <row r="85" customFormat="false" ht="15" hidden="false" customHeight="false" outlineLevel="0" collapsed="false">
      <c r="A85" s="0" t="s">
        <v>10326</v>
      </c>
      <c r="B85" s="0" t="s">
        <v>20886</v>
      </c>
      <c r="C85" s="0" t="s">
        <v>10325</v>
      </c>
      <c r="D85" s="0" t="s">
        <v>10326</v>
      </c>
    </row>
    <row r="86" customFormat="false" ht="15" hidden="false" customHeight="false" outlineLevel="0" collapsed="false">
      <c r="A86" s="0" t="s">
        <v>11087</v>
      </c>
      <c r="B86" s="0" t="s">
        <v>20887</v>
      </c>
      <c r="C86" s="0" t="s">
        <v>11086</v>
      </c>
      <c r="D86" s="0" t="s">
        <v>11087</v>
      </c>
    </row>
    <row r="87" customFormat="false" ht="15" hidden="false" customHeight="false" outlineLevel="0" collapsed="false">
      <c r="A87" s="0" t="s">
        <v>10441</v>
      </c>
      <c r="B87" s="0" t="s">
        <v>20888</v>
      </c>
      <c r="C87" s="0" t="s">
        <v>10440</v>
      </c>
      <c r="D87" s="0" t="s">
        <v>10441</v>
      </c>
    </row>
    <row r="88" customFormat="false" ht="15" hidden="false" customHeight="false" outlineLevel="0" collapsed="false">
      <c r="A88" s="0" t="s">
        <v>9643</v>
      </c>
      <c r="B88" s="0" t="s">
        <v>20889</v>
      </c>
      <c r="C88" s="0" t="s">
        <v>9642</v>
      </c>
      <c r="D88" s="0" t="s">
        <v>9643</v>
      </c>
    </row>
    <row r="89" customFormat="false" ht="15" hidden="false" customHeight="false" outlineLevel="0" collapsed="false">
      <c r="A89" s="0" t="s">
        <v>9890</v>
      </c>
      <c r="B89" s="0" t="s">
        <v>20890</v>
      </c>
      <c r="C89" s="0" t="s">
        <v>9889</v>
      </c>
      <c r="D89" s="0" t="s">
        <v>9890</v>
      </c>
    </row>
    <row r="90" customFormat="false" ht="15" hidden="false" customHeight="false" outlineLevel="0" collapsed="false">
      <c r="A90" s="0" t="s">
        <v>10800</v>
      </c>
      <c r="B90" s="0" t="s">
        <v>20891</v>
      </c>
      <c r="C90" s="0" t="s">
        <v>10799</v>
      </c>
      <c r="D90" s="0" t="s">
        <v>10800</v>
      </c>
    </row>
    <row r="91" customFormat="false" ht="15" hidden="false" customHeight="false" outlineLevel="0" collapsed="false">
      <c r="A91" s="0" t="s">
        <v>11434</v>
      </c>
      <c r="B91" s="0" t="s">
        <v>20892</v>
      </c>
      <c r="C91" s="0" t="s">
        <v>11433</v>
      </c>
      <c r="D91" s="0" t="s">
        <v>11434</v>
      </c>
    </row>
    <row r="92" customFormat="false" ht="15" hidden="false" customHeight="false" outlineLevel="0" collapsed="false">
      <c r="A92" s="0" t="s">
        <v>9410</v>
      </c>
      <c r="B92" s="0" t="s">
        <v>20893</v>
      </c>
      <c r="C92" s="0" t="s">
        <v>9409</v>
      </c>
      <c r="D92" s="0" t="s">
        <v>9410</v>
      </c>
    </row>
    <row r="93" customFormat="false" ht="15" hidden="false" customHeight="false" outlineLevel="0" collapsed="false">
      <c r="A93" s="0" t="s">
        <v>11382</v>
      </c>
      <c r="B93" s="0" t="s">
        <v>20894</v>
      </c>
      <c r="C93" s="0" t="s">
        <v>11381</v>
      </c>
      <c r="D93" s="0" t="s">
        <v>11382</v>
      </c>
    </row>
    <row r="94" customFormat="false" ht="15" hidden="false" customHeight="false" outlineLevel="0" collapsed="false">
      <c r="A94" s="0" t="s">
        <v>9417</v>
      </c>
      <c r="B94" s="0" t="s">
        <v>20895</v>
      </c>
      <c r="C94" s="0" t="s">
        <v>9416</v>
      </c>
      <c r="D94" s="0" t="s">
        <v>9417</v>
      </c>
    </row>
    <row r="95" customFormat="false" ht="15" hidden="false" customHeight="false" outlineLevel="0" collapsed="false">
      <c r="A95" s="0" t="s">
        <v>12369</v>
      </c>
      <c r="B95" s="0" t="s">
        <v>20896</v>
      </c>
      <c r="C95" s="0" t="s">
        <v>12368</v>
      </c>
      <c r="D95" s="0" t="s">
        <v>12369</v>
      </c>
    </row>
    <row r="96" customFormat="false" ht="15" hidden="false" customHeight="false" outlineLevel="0" collapsed="false">
      <c r="A96" s="0" t="s">
        <v>9591</v>
      </c>
      <c r="B96" s="0" t="s">
        <v>20897</v>
      </c>
      <c r="C96" s="0" t="s">
        <v>9590</v>
      </c>
      <c r="D96" s="0" t="s">
        <v>9591</v>
      </c>
    </row>
    <row r="97" customFormat="false" ht="15" hidden="false" customHeight="false" outlineLevel="0" collapsed="false">
      <c r="A97" s="0" t="s">
        <v>10733</v>
      </c>
      <c r="B97" s="0" t="s">
        <v>20898</v>
      </c>
      <c r="C97" s="0" t="s">
        <v>10732</v>
      </c>
      <c r="D97" s="0" t="s">
        <v>10733</v>
      </c>
    </row>
    <row r="98" customFormat="false" ht="15" hidden="false" customHeight="false" outlineLevel="0" collapsed="false">
      <c r="A98" s="0" t="s">
        <v>9734</v>
      </c>
      <c r="B98" s="0" t="s">
        <v>20899</v>
      </c>
      <c r="C98" s="0" t="s">
        <v>9733</v>
      </c>
      <c r="D98" s="0" t="s">
        <v>9734</v>
      </c>
    </row>
    <row r="99" customFormat="false" ht="15" hidden="false" customHeight="false" outlineLevel="0" collapsed="false">
      <c r="A99" s="0" t="s">
        <v>11534</v>
      </c>
      <c r="B99" s="0" t="s">
        <v>20900</v>
      </c>
      <c r="C99" s="0" t="s">
        <v>11533</v>
      </c>
      <c r="D99" s="0" t="s">
        <v>11534</v>
      </c>
    </row>
    <row r="100" customFormat="false" ht="15" hidden="false" customHeight="false" outlineLevel="0" collapsed="false">
      <c r="A100" s="0" t="s">
        <v>11951</v>
      </c>
      <c r="B100" s="0" t="s">
        <v>20901</v>
      </c>
      <c r="C100" s="0" t="s">
        <v>11950</v>
      </c>
      <c r="D100" s="0" t="s">
        <v>11951</v>
      </c>
    </row>
    <row r="101" customFormat="false" ht="15" hidden="false" customHeight="false" outlineLevel="0" collapsed="false">
      <c r="A101" s="0" t="s">
        <v>10415</v>
      </c>
      <c r="B101" s="0" t="s">
        <v>20902</v>
      </c>
      <c r="C101" s="0" t="s">
        <v>10414</v>
      </c>
      <c r="D101" s="0" t="s">
        <v>10415</v>
      </c>
    </row>
    <row r="102" customFormat="false" ht="15" hidden="false" customHeight="false" outlineLevel="0" collapsed="false">
      <c r="A102" s="0" t="s">
        <v>10668</v>
      </c>
      <c r="B102" s="0" t="s">
        <v>20903</v>
      </c>
      <c r="C102" s="0" t="s">
        <v>10667</v>
      </c>
      <c r="D102" s="0" t="s">
        <v>10668</v>
      </c>
    </row>
    <row r="103" customFormat="false" ht="15" hidden="false" customHeight="false" outlineLevel="0" collapsed="false">
      <c r="A103" s="0" t="s">
        <v>10738</v>
      </c>
      <c r="B103" s="0" t="s">
        <v>20904</v>
      </c>
      <c r="C103" s="0" t="s">
        <v>10737</v>
      </c>
      <c r="D103" s="0" t="s">
        <v>10738</v>
      </c>
    </row>
    <row r="104" customFormat="false" ht="15" hidden="false" customHeight="false" outlineLevel="0" collapsed="false">
      <c r="A104" s="0" t="s">
        <v>9472</v>
      </c>
      <c r="B104" s="0" t="s">
        <v>20905</v>
      </c>
      <c r="C104" s="0" t="s">
        <v>9471</v>
      </c>
      <c r="D104" s="0" t="s">
        <v>9472</v>
      </c>
    </row>
    <row r="105" customFormat="false" ht="15" hidden="false" customHeight="false" outlineLevel="0" collapsed="false">
      <c r="A105" s="0" t="s">
        <v>11660</v>
      </c>
      <c r="B105" s="0" t="s">
        <v>20906</v>
      </c>
      <c r="C105" s="0" t="s">
        <v>11659</v>
      </c>
      <c r="D105" s="0" t="s">
        <v>11660</v>
      </c>
    </row>
    <row r="106" customFormat="false" ht="15" hidden="false" customHeight="false" outlineLevel="0" collapsed="false">
      <c r="A106" s="0" t="s">
        <v>10003</v>
      </c>
      <c r="B106" s="0" t="s">
        <v>20907</v>
      </c>
      <c r="C106" s="0" t="s">
        <v>10002</v>
      </c>
      <c r="D106" s="0" t="s">
        <v>10003</v>
      </c>
    </row>
    <row r="107" customFormat="false" ht="15" hidden="false" customHeight="false" outlineLevel="0" collapsed="false">
      <c r="A107" s="0" t="s">
        <v>12170</v>
      </c>
      <c r="B107" s="0" t="s">
        <v>20908</v>
      </c>
      <c r="C107" s="0" t="s">
        <v>12169</v>
      </c>
      <c r="D107" s="0" t="s">
        <v>12170</v>
      </c>
    </row>
    <row r="108" customFormat="false" ht="15" hidden="false" customHeight="false" outlineLevel="0" collapsed="false">
      <c r="A108" s="0" t="s">
        <v>11059</v>
      </c>
      <c r="B108" s="0" t="s">
        <v>20909</v>
      </c>
      <c r="C108" s="0" t="s">
        <v>11058</v>
      </c>
      <c r="D108" s="0" t="s">
        <v>11059</v>
      </c>
    </row>
    <row r="109" customFormat="false" ht="15" hidden="false" customHeight="false" outlineLevel="0" collapsed="false">
      <c r="A109" s="0" t="s">
        <v>10407</v>
      </c>
      <c r="B109" s="0" t="s">
        <v>20910</v>
      </c>
      <c r="C109" s="0" t="s">
        <v>10406</v>
      </c>
      <c r="D109" s="0" t="s">
        <v>10407</v>
      </c>
    </row>
    <row r="110" customFormat="false" ht="15" hidden="false" customHeight="false" outlineLevel="0" collapsed="false">
      <c r="A110" s="0" t="s">
        <v>12052</v>
      </c>
      <c r="B110" s="0" t="s">
        <v>20911</v>
      </c>
      <c r="C110" s="0" t="s">
        <v>12051</v>
      </c>
      <c r="D110" s="0" t="s">
        <v>12052</v>
      </c>
    </row>
    <row r="111" customFormat="false" ht="15" hidden="false" customHeight="false" outlineLevel="0" collapsed="false">
      <c r="A111" s="0" t="s">
        <v>10779</v>
      </c>
      <c r="B111" s="0" t="s">
        <v>20912</v>
      </c>
      <c r="C111" s="0" t="s">
        <v>10778</v>
      </c>
      <c r="D111" s="0" t="s">
        <v>10779</v>
      </c>
    </row>
    <row r="112" customFormat="false" ht="15" hidden="false" customHeight="false" outlineLevel="0" collapsed="false">
      <c r="A112" s="0" t="s">
        <v>10432</v>
      </c>
      <c r="B112" s="0" t="s">
        <v>20913</v>
      </c>
      <c r="C112" s="0" t="s">
        <v>10431</v>
      </c>
      <c r="D112" s="0" t="s">
        <v>10432</v>
      </c>
    </row>
    <row r="113" customFormat="false" ht="15" hidden="false" customHeight="false" outlineLevel="0" collapsed="false">
      <c r="A113" s="0" t="s">
        <v>12165</v>
      </c>
      <c r="B113" s="0" t="s">
        <v>20914</v>
      </c>
      <c r="C113" s="0" t="s">
        <v>12164</v>
      </c>
      <c r="D113" s="0" t="s">
        <v>12165</v>
      </c>
    </row>
    <row r="114" customFormat="false" ht="15" hidden="false" customHeight="false" outlineLevel="0" collapsed="false">
      <c r="A114" s="0" t="s">
        <v>11916</v>
      </c>
      <c r="B114" s="0" t="s">
        <v>20915</v>
      </c>
      <c r="C114" s="0" t="s">
        <v>11915</v>
      </c>
      <c r="D114" s="0" t="s">
        <v>11916</v>
      </c>
    </row>
    <row r="115" customFormat="false" ht="15" hidden="false" customHeight="false" outlineLevel="0" collapsed="false">
      <c r="A115" s="0" t="s">
        <v>11189</v>
      </c>
      <c r="B115" s="0" t="s">
        <v>20916</v>
      </c>
      <c r="C115" s="0" t="s">
        <v>11188</v>
      </c>
      <c r="D115" s="0" t="s">
        <v>11189</v>
      </c>
    </row>
    <row r="116" customFormat="false" ht="15" hidden="false" customHeight="false" outlineLevel="0" collapsed="false">
      <c r="A116" s="0" t="s">
        <v>11867</v>
      </c>
      <c r="B116" s="0" t="s">
        <v>20917</v>
      </c>
      <c r="C116" s="0" t="s">
        <v>11866</v>
      </c>
      <c r="D116" s="0" t="s">
        <v>11867</v>
      </c>
    </row>
    <row r="117" customFormat="false" ht="15" hidden="false" customHeight="false" outlineLevel="0" collapsed="false">
      <c r="A117" s="0" t="s">
        <v>11889</v>
      </c>
      <c r="B117" s="0" t="s">
        <v>20918</v>
      </c>
      <c r="C117" s="0" t="s">
        <v>11888</v>
      </c>
      <c r="D117" s="0" t="s">
        <v>11889</v>
      </c>
    </row>
    <row r="118" customFormat="false" ht="15" hidden="false" customHeight="false" outlineLevel="0" collapsed="false">
      <c r="A118" s="0" t="s">
        <v>9326</v>
      </c>
      <c r="B118" s="0" t="s">
        <v>20919</v>
      </c>
      <c r="C118" s="0" t="s">
        <v>9325</v>
      </c>
      <c r="D118" s="0" t="s">
        <v>9326</v>
      </c>
    </row>
    <row r="119" customFormat="false" ht="15" hidden="false" customHeight="false" outlineLevel="0" collapsed="false">
      <c r="A119" s="0" t="s">
        <v>12193</v>
      </c>
      <c r="B119" s="0" t="s">
        <v>20920</v>
      </c>
      <c r="C119" s="0" t="s">
        <v>12192</v>
      </c>
      <c r="D119" s="0" t="s">
        <v>12193</v>
      </c>
    </row>
    <row r="120" customFormat="false" ht="15" hidden="false" customHeight="false" outlineLevel="0" collapsed="false">
      <c r="A120" s="0" t="s">
        <v>10494</v>
      </c>
      <c r="B120" s="0" t="s">
        <v>20921</v>
      </c>
      <c r="C120" s="0" t="s">
        <v>10493</v>
      </c>
      <c r="D120" s="0" t="s">
        <v>10494</v>
      </c>
    </row>
    <row r="121" customFormat="false" ht="15" hidden="false" customHeight="false" outlineLevel="0" collapsed="false">
      <c r="A121" s="0" t="s">
        <v>20922</v>
      </c>
      <c r="B121" s="0" t="s">
        <v>20923</v>
      </c>
      <c r="C121" s="0" t="s">
        <v>20924</v>
      </c>
      <c r="D121" s="0" t="s">
        <v>20922</v>
      </c>
    </row>
    <row r="122" customFormat="false" ht="15" hidden="false" customHeight="false" outlineLevel="0" collapsed="false">
      <c r="A122" s="0" t="s">
        <v>10638</v>
      </c>
      <c r="B122" s="0" t="s">
        <v>20925</v>
      </c>
      <c r="C122" s="0" t="s">
        <v>10637</v>
      </c>
      <c r="D122" s="0" t="s">
        <v>10638</v>
      </c>
    </row>
    <row r="123" customFormat="false" ht="15" hidden="false" customHeight="false" outlineLevel="0" collapsed="false">
      <c r="A123" s="0" t="s">
        <v>12317</v>
      </c>
      <c r="B123" s="0" t="s">
        <v>20926</v>
      </c>
      <c r="C123" s="0" t="s">
        <v>12316</v>
      </c>
      <c r="D123" s="0" t="s">
        <v>12317</v>
      </c>
    </row>
    <row r="124" customFormat="false" ht="15" hidden="false" customHeight="false" outlineLevel="0" collapsed="false">
      <c r="A124" s="0" t="s">
        <v>9663</v>
      </c>
      <c r="B124" s="0" t="s">
        <v>20927</v>
      </c>
      <c r="C124" s="0" t="s">
        <v>9662</v>
      </c>
      <c r="D124" s="0" t="s">
        <v>9663</v>
      </c>
    </row>
    <row r="125" customFormat="false" ht="15" hidden="false" customHeight="false" outlineLevel="0" collapsed="false">
      <c r="A125" s="0" t="s">
        <v>11911</v>
      </c>
      <c r="B125" s="0" t="s">
        <v>20928</v>
      </c>
      <c r="C125" s="0" t="s">
        <v>11910</v>
      </c>
      <c r="D125" s="0" t="s">
        <v>11911</v>
      </c>
    </row>
    <row r="126" customFormat="false" ht="15" hidden="false" customHeight="false" outlineLevel="0" collapsed="false">
      <c r="A126" s="0" t="s">
        <v>10681</v>
      </c>
      <c r="B126" s="0" t="s">
        <v>20929</v>
      </c>
      <c r="C126" s="0" t="s">
        <v>10680</v>
      </c>
      <c r="D126" s="0" t="s">
        <v>10681</v>
      </c>
    </row>
    <row r="127" customFormat="false" ht="15" hidden="false" customHeight="false" outlineLevel="0" collapsed="false">
      <c r="A127" s="0" t="s">
        <v>10715</v>
      </c>
      <c r="B127" s="0" t="s">
        <v>20930</v>
      </c>
      <c r="C127" s="0" t="s">
        <v>10714</v>
      </c>
      <c r="D127" s="0" t="s">
        <v>10715</v>
      </c>
    </row>
    <row r="128" customFormat="false" ht="15" hidden="false" customHeight="false" outlineLevel="0" collapsed="false">
      <c r="A128" s="0" t="s">
        <v>10617</v>
      </c>
      <c r="B128" s="0" t="s">
        <v>20931</v>
      </c>
      <c r="C128" s="0" t="s">
        <v>10616</v>
      </c>
      <c r="D128" s="0" t="s">
        <v>10617</v>
      </c>
    </row>
    <row r="129" customFormat="false" ht="15" hidden="false" customHeight="false" outlineLevel="0" collapsed="false">
      <c r="A129" s="0" t="s">
        <v>11578</v>
      </c>
      <c r="B129" s="0" t="s">
        <v>20932</v>
      </c>
      <c r="C129" s="0" t="s">
        <v>11577</v>
      </c>
      <c r="D129" s="0" t="s">
        <v>11578</v>
      </c>
    </row>
    <row r="130" customFormat="false" ht="15" hidden="false" customHeight="false" outlineLevel="0" collapsed="false">
      <c r="A130" s="0" t="s">
        <v>10373</v>
      </c>
      <c r="B130" s="0" t="s">
        <v>20933</v>
      </c>
      <c r="C130" s="0" t="s">
        <v>10372</v>
      </c>
      <c r="D130" s="0" t="s">
        <v>10373</v>
      </c>
    </row>
    <row r="131" customFormat="false" ht="15" hidden="false" customHeight="false" outlineLevel="0" collapsed="false">
      <c r="A131" s="0" t="s">
        <v>11673</v>
      </c>
      <c r="B131" s="0" t="s">
        <v>20934</v>
      </c>
      <c r="C131" s="0" t="s">
        <v>11672</v>
      </c>
      <c r="D131" s="0" t="s">
        <v>11673</v>
      </c>
    </row>
    <row r="132" customFormat="false" ht="15" hidden="false" customHeight="false" outlineLevel="0" collapsed="false">
      <c r="A132" s="0" t="s">
        <v>12446</v>
      </c>
      <c r="B132" s="0" t="s">
        <v>20935</v>
      </c>
      <c r="C132" s="0" t="s">
        <v>12445</v>
      </c>
      <c r="D132" s="0" t="s">
        <v>12446</v>
      </c>
    </row>
    <row r="133" customFormat="false" ht="15" hidden="false" customHeight="false" outlineLevel="0" collapsed="false">
      <c r="A133" s="0" t="s">
        <v>10693</v>
      </c>
      <c r="B133" s="0" t="s">
        <v>20936</v>
      </c>
      <c r="C133" s="0" t="s">
        <v>10692</v>
      </c>
      <c r="D133" s="0" t="s">
        <v>10693</v>
      </c>
    </row>
    <row r="134" customFormat="false" ht="15" hidden="false" customHeight="false" outlineLevel="0" collapsed="false">
      <c r="A134" s="0" t="s">
        <v>10292</v>
      </c>
      <c r="B134" s="0" t="s">
        <v>20937</v>
      </c>
      <c r="C134" s="0" t="s">
        <v>10291</v>
      </c>
      <c r="D134" s="0" t="s">
        <v>10292</v>
      </c>
    </row>
    <row r="135" customFormat="false" ht="15" hidden="false" customHeight="false" outlineLevel="0" collapsed="false">
      <c r="A135" s="0" t="s">
        <v>10073</v>
      </c>
      <c r="B135" s="0" t="s">
        <v>20938</v>
      </c>
      <c r="C135" s="0" t="s">
        <v>10072</v>
      </c>
      <c r="D135" s="0" t="s">
        <v>10073</v>
      </c>
    </row>
    <row r="136" customFormat="false" ht="15" hidden="false" customHeight="false" outlineLevel="0" collapsed="false">
      <c r="A136" s="0" t="s">
        <v>12298</v>
      </c>
      <c r="B136" s="0" t="s">
        <v>20939</v>
      </c>
      <c r="C136" s="0" t="s">
        <v>12297</v>
      </c>
      <c r="D136" s="0" t="s">
        <v>12298</v>
      </c>
    </row>
    <row r="137" customFormat="false" ht="15" hidden="false" customHeight="false" outlineLevel="0" collapsed="false">
      <c r="A137" s="0" t="s">
        <v>11737</v>
      </c>
      <c r="B137" s="0" t="s">
        <v>20940</v>
      </c>
      <c r="C137" s="0" t="s">
        <v>11736</v>
      </c>
      <c r="D137" s="0" t="s">
        <v>11737</v>
      </c>
    </row>
    <row r="138" customFormat="false" ht="15" hidden="false" customHeight="false" outlineLevel="0" collapsed="false">
      <c r="A138" s="0" t="s">
        <v>11941</v>
      </c>
      <c r="B138" s="0" t="s">
        <v>20941</v>
      </c>
      <c r="C138" s="0" t="s">
        <v>11940</v>
      </c>
      <c r="D138" s="0" t="s">
        <v>11941</v>
      </c>
    </row>
    <row r="139" customFormat="false" ht="15" hidden="false" customHeight="false" outlineLevel="0" collapsed="false">
      <c r="A139" s="0" t="s">
        <v>10500</v>
      </c>
      <c r="B139" s="0" t="s">
        <v>20942</v>
      </c>
      <c r="C139" s="0" t="s">
        <v>10499</v>
      </c>
      <c r="D139" s="0" t="s">
        <v>10500</v>
      </c>
    </row>
    <row r="140" customFormat="false" ht="15" hidden="false" customHeight="false" outlineLevel="0" collapsed="false">
      <c r="A140" s="0" t="s">
        <v>9962</v>
      </c>
      <c r="B140" s="0" t="s">
        <v>20943</v>
      </c>
      <c r="C140" s="0" t="s">
        <v>9961</v>
      </c>
      <c r="D140" s="0" t="s">
        <v>9962</v>
      </c>
    </row>
    <row r="141" customFormat="false" ht="15" hidden="false" customHeight="false" outlineLevel="0" collapsed="false">
      <c r="A141" s="0" t="s">
        <v>12221</v>
      </c>
      <c r="B141" s="0" t="s">
        <v>20944</v>
      </c>
      <c r="C141" s="0" t="s">
        <v>12220</v>
      </c>
      <c r="D141" s="0" t="s">
        <v>12221</v>
      </c>
    </row>
    <row r="142" customFormat="false" ht="15" hidden="false" customHeight="false" outlineLevel="0" collapsed="false">
      <c r="A142" s="0" t="s">
        <v>9347</v>
      </c>
      <c r="B142" s="0" t="s">
        <v>20945</v>
      </c>
      <c r="C142" s="0" t="s">
        <v>9346</v>
      </c>
      <c r="D142" s="0" t="s">
        <v>9347</v>
      </c>
    </row>
    <row r="143" customFormat="false" ht="15" hidden="false" customHeight="false" outlineLevel="0" collapsed="false">
      <c r="A143" s="0" t="s">
        <v>10067</v>
      </c>
      <c r="B143" s="0" t="s">
        <v>20946</v>
      </c>
      <c r="C143" s="0" t="s">
        <v>10066</v>
      </c>
      <c r="D143" s="0" t="s">
        <v>10067</v>
      </c>
    </row>
    <row r="144" customFormat="false" ht="15" hidden="false" customHeight="false" outlineLevel="0" collapsed="false">
      <c r="A144" s="0" t="s">
        <v>9352</v>
      </c>
      <c r="B144" s="0" t="s">
        <v>20947</v>
      </c>
      <c r="C144" s="0" t="s">
        <v>9351</v>
      </c>
      <c r="D144" s="0" t="s">
        <v>9352</v>
      </c>
    </row>
    <row r="145" customFormat="false" ht="15" hidden="false" customHeight="false" outlineLevel="0" collapsed="false">
      <c r="A145" s="0" t="s">
        <v>12174</v>
      </c>
      <c r="B145" s="0" t="s">
        <v>20948</v>
      </c>
      <c r="C145" s="0" t="s">
        <v>12173</v>
      </c>
      <c r="D145" s="0" t="s">
        <v>12174</v>
      </c>
    </row>
    <row r="146" customFormat="false" ht="15" hidden="false" customHeight="false" outlineLevel="0" collapsed="false">
      <c r="A146" s="0" t="s">
        <v>12338</v>
      </c>
      <c r="B146" s="0" t="s">
        <v>20949</v>
      </c>
      <c r="C146" s="0" t="s">
        <v>12337</v>
      </c>
      <c r="D146" s="0" t="s">
        <v>12338</v>
      </c>
    </row>
    <row r="147" customFormat="false" ht="15" hidden="false" customHeight="false" outlineLevel="0" collapsed="false">
      <c r="A147" s="0" t="s">
        <v>11862</v>
      </c>
      <c r="B147" s="0" t="s">
        <v>20950</v>
      </c>
      <c r="C147" s="0" t="s">
        <v>11861</v>
      </c>
      <c r="D147" s="0" t="s">
        <v>11862</v>
      </c>
    </row>
    <row r="148" customFormat="false" ht="15" hidden="false" customHeight="false" outlineLevel="0" collapsed="false">
      <c r="A148" s="0" t="s">
        <v>9369</v>
      </c>
      <c r="B148" s="0" t="s">
        <v>20951</v>
      </c>
      <c r="C148" s="0" t="s">
        <v>9368</v>
      </c>
      <c r="D148" s="0" t="s">
        <v>9369</v>
      </c>
    </row>
    <row r="149" customFormat="false" ht="15" hidden="false" customHeight="false" outlineLevel="0" collapsed="false">
      <c r="A149" s="0" t="s">
        <v>11198</v>
      </c>
      <c r="B149" s="0" t="s">
        <v>20952</v>
      </c>
      <c r="C149" s="0" t="s">
        <v>11197</v>
      </c>
      <c r="D149" s="0" t="s">
        <v>11198</v>
      </c>
    </row>
    <row r="150" customFormat="false" ht="15" hidden="false" customHeight="false" outlineLevel="0" collapsed="false">
      <c r="A150" s="0" t="s">
        <v>10750</v>
      </c>
      <c r="B150" s="0" t="s">
        <v>20953</v>
      </c>
      <c r="C150" s="0" t="s">
        <v>10749</v>
      </c>
      <c r="D150" s="0" t="s">
        <v>10750</v>
      </c>
    </row>
    <row r="151" customFormat="false" ht="15" hidden="false" customHeight="false" outlineLevel="0" collapsed="false">
      <c r="A151" s="0" t="s">
        <v>9940</v>
      </c>
      <c r="B151" s="0" t="s">
        <v>20954</v>
      </c>
      <c r="C151" s="0" t="s">
        <v>9939</v>
      </c>
      <c r="D151" s="0" t="s">
        <v>9940</v>
      </c>
    </row>
    <row r="152" customFormat="false" ht="15" hidden="false" customHeight="false" outlineLevel="0" collapsed="false">
      <c r="A152" s="0" t="s">
        <v>9397</v>
      </c>
      <c r="B152" s="0" t="s">
        <v>20955</v>
      </c>
      <c r="C152" s="0" t="s">
        <v>9396</v>
      </c>
      <c r="D152" s="0" t="s">
        <v>9397</v>
      </c>
    </row>
    <row r="153" customFormat="false" ht="15" hidden="false" customHeight="false" outlineLevel="0" collapsed="false">
      <c r="A153" s="0" t="s">
        <v>10699</v>
      </c>
      <c r="B153" s="0" t="s">
        <v>20956</v>
      </c>
      <c r="C153" s="0" t="s">
        <v>10698</v>
      </c>
      <c r="D153" s="0" t="s">
        <v>10699</v>
      </c>
    </row>
    <row r="154" customFormat="false" ht="15" hidden="false" customHeight="false" outlineLevel="0" collapsed="false">
      <c r="A154" s="0" t="s">
        <v>10320</v>
      </c>
      <c r="B154" s="0" t="s">
        <v>20957</v>
      </c>
      <c r="C154" s="0" t="s">
        <v>10319</v>
      </c>
      <c r="D154" s="0" t="s">
        <v>10320</v>
      </c>
    </row>
    <row r="155" customFormat="false" ht="15" hidden="false" customHeight="false" outlineLevel="0" collapsed="false">
      <c r="A155" s="0" t="s">
        <v>11600</v>
      </c>
      <c r="B155" s="0" t="s">
        <v>20958</v>
      </c>
      <c r="C155" s="0" t="s">
        <v>11599</v>
      </c>
      <c r="D155" s="0" t="s">
        <v>11600</v>
      </c>
    </row>
    <row r="156" customFormat="false" ht="15" hidden="false" customHeight="false" outlineLevel="0" collapsed="false">
      <c r="A156" s="0" t="s">
        <v>10794</v>
      </c>
      <c r="B156" s="0" t="s">
        <v>20959</v>
      </c>
      <c r="C156" s="0" t="s">
        <v>10793</v>
      </c>
      <c r="D156" s="0" t="s">
        <v>10794</v>
      </c>
    </row>
    <row r="157" customFormat="false" ht="15" hidden="false" customHeight="false" outlineLevel="0" collapsed="false">
      <c r="A157" s="0" t="s">
        <v>11573</v>
      </c>
      <c r="B157" s="0" t="s">
        <v>20960</v>
      </c>
      <c r="C157" s="0" t="s">
        <v>11572</v>
      </c>
      <c r="D157" s="0" t="s">
        <v>11573</v>
      </c>
    </row>
    <row r="158" customFormat="false" ht="15" hidden="false" customHeight="false" outlineLevel="0" collapsed="false">
      <c r="A158" s="0" t="s">
        <v>9693</v>
      </c>
      <c r="B158" s="0" t="s">
        <v>20961</v>
      </c>
      <c r="C158" s="0" t="s">
        <v>9692</v>
      </c>
      <c r="D158" s="0" t="s">
        <v>9693</v>
      </c>
    </row>
    <row r="159" customFormat="false" ht="15" hidden="false" customHeight="false" outlineLevel="0" collapsed="false">
      <c r="A159" s="0" t="s">
        <v>10913</v>
      </c>
      <c r="B159" s="0" t="s">
        <v>20962</v>
      </c>
      <c r="C159" s="0" t="s">
        <v>10912</v>
      </c>
      <c r="D159" s="0" t="s">
        <v>10913</v>
      </c>
    </row>
    <row r="160" customFormat="false" ht="15" hidden="false" customHeight="false" outlineLevel="0" collapsed="false">
      <c r="A160" s="0" t="s">
        <v>9637</v>
      </c>
      <c r="B160" s="0" t="s">
        <v>20963</v>
      </c>
      <c r="C160" s="0" t="s">
        <v>9636</v>
      </c>
      <c r="D160" s="0" t="s">
        <v>9637</v>
      </c>
    </row>
    <row r="161" customFormat="false" ht="15" hidden="false" customHeight="false" outlineLevel="0" collapsed="false">
      <c r="A161" s="0" t="s">
        <v>11750</v>
      </c>
      <c r="B161" s="0" t="s">
        <v>20964</v>
      </c>
      <c r="C161" s="0" t="s">
        <v>11749</v>
      </c>
      <c r="D161" s="0" t="s">
        <v>11750</v>
      </c>
    </row>
    <row r="162" customFormat="false" ht="15" hidden="false" customHeight="false" outlineLevel="0" collapsed="false">
      <c r="A162" s="0" t="s">
        <v>10506</v>
      </c>
      <c r="B162" s="0" t="s">
        <v>20965</v>
      </c>
      <c r="C162" s="0" t="s">
        <v>10505</v>
      </c>
      <c r="D162" s="0" t="s">
        <v>10506</v>
      </c>
    </row>
    <row r="163" customFormat="false" ht="15" hidden="false" customHeight="false" outlineLevel="0" collapsed="false">
      <c r="A163" s="0" t="s">
        <v>10330</v>
      </c>
      <c r="B163" s="0" t="s">
        <v>20966</v>
      </c>
      <c r="C163" s="0" t="s">
        <v>10329</v>
      </c>
      <c r="D163" s="0" t="s">
        <v>10330</v>
      </c>
    </row>
    <row r="164" customFormat="false" ht="15" hidden="false" customHeight="false" outlineLevel="0" collapsed="false">
      <c r="A164" s="0" t="s">
        <v>9552</v>
      </c>
      <c r="B164" s="0" t="s">
        <v>20967</v>
      </c>
      <c r="C164" s="0" t="s">
        <v>9551</v>
      </c>
      <c r="D164" s="0" t="s">
        <v>9552</v>
      </c>
    </row>
    <row r="165" customFormat="false" ht="15" hidden="false" customHeight="false" outlineLevel="0" collapsed="false">
      <c r="A165" s="0" t="s">
        <v>9830</v>
      </c>
      <c r="B165" s="0" t="s">
        <v>20968</v>
      </c>
      <c r="C165" s="0" t="s">
        <v>9829</v>
      </c>
      <c r="D165" s="0" t="s">
        <v>9830</v>
      </c>
    </row>
    <row r="166" customFormat="false" ht="15" hidden="false" customHeight="false" outlineLevel="0" collapsed="false">
      <c r="A166" s="0" t="s">
        <v>10996</v>
      </c>
      <c r="B166" s="0" t="s">
        <v>20969</v>
      </c>
      <c r="C166" s="0" t="s">
        <v>10995</v>
      </c>
      <c r="D166" s="0" t="s">
        <v>10996</v>
      </c>
    </row>
    <row r="167" customFormat="false" ht="15" hidden="false" customHeight="false" outlineLevel="0" collapsed="false">
      <c r="A167" s="0" t="s">
        <v>10201</v>
      </c>
      <c r="B167" s="0" t="s">
        <v>20970</v>
      </c>
      <c r="C167" s="0" t="s">
        <v>10200</v>
      </c>
      <c r="D167" s="0" t="s">
        <v>10201</v>
      </c>
    </row>
    <row r="168" customFormat="false" ht="15" hidden="false" customHeight="false" outlineLevel="0" collapsed="false">
      <c r="A168" s="0" t="s">
        <v>10353</v>
      </c>
      <c r="B168" s="0" t="s">
        <v>20971</v>
      </c>
      <c r="C168" s="0" t="s">
        <v>10352</v>
      </c>
      <c r="D168" s="0" t="s">
        <v>10353</v>
      </c>
    </row>
    <row r="169" customFormat="false" ht="15" hidden="false" customHeight="false" outlineLevel="0" collapsed="false">
      <c r="A169" s="0" t="s">
        <v>11313</v>
      </c>
      <c r="B169" s="0" t="s">
        <v>20972</v>
      </c>
      <c r="C169" s="0" t="s">
        <v>11312</v>
      </c>
      <c r="D169" s="0" t="s">
        <v>11313</v>
      </c>
    </row>
    <row r="170" customFormat="false" ht="15" hidden="false" customHeight="false" outlineLevel="0" collapsed="false">
      <c r="A170" s="0" t="s">
        <v>9601</v>
      </c>
      <c r="B170" s="0" t="s">
        <v>20973</v>
      </c>
      <c r="C170" s="0" t="s">
        <v>9600</v>
      </c>
      <c r="D170" s="0" t="s">
        <v>9601</v>
      </c>
    </row>
    <row r="171" customFormat="false" ht="15" hidden="false" customHeight="false" outlineLevel="0" collapsed="false">
      <c r="A171" s="0" t="s">
        <v>12077</v>
      </c>
      <c r="B171" s="0" t="s">
        <v>20974</v>
      </c>
      <c r="C171" s="0" t="s">
        <v>12076</v>
      </c>
      <c r="D171" s="0" t="s">
        <v>12077</v>
      </c>
    </row>
    <row r="172" customFormat="false" ht="15" hidden="false" customHeight="false" outlineLevel="0" collapsed="false">
      <c r="A172" s="0" t="s">
        <v>11376</v>
      </c>
      <c r="B172" s="0" t="s">
        <v>20975</v>
      </c>
      <c r="C172" s="0" t="s">
        <v>11375</v>
      </c>
      <c r="D172" s="0" t="s">
        <v>11376</v>
      </c>
    </row>
    <row r="173" customFormat="false" ht="15" hidden="false" customHeight="false" outlineLevel="0" collapsed="false">
      <c r="A173" s="0" t="s">
        <v>12477</v>
      </c>
      <c r="B173" s="0" t="s">
        <v>20976</v>
      </c>
      <c r="C173" s="0" t="s">
        <v>12476</v>
      </c>
      <c r="D173" s="0" t="s">
        <v>12477</v>
      </c>
    </row>
    <row r="174" customFormat="false" ht="15" hidden="false" customHeight="false" outlineLevel="0" collapsed="false">
      <c r="A174" s="0" t="s">
        <v>9423</v>
      </c>
      <c r="B174" s="0" t="s">
        <v>20977</v>
      </c>
      <c r="C174" s="0" t="s">
        <v>9422</v>
      </c>
      <c r="D174" s="0" t="s">
        <v>9423</v>
      </c>
    </row>
    <row r="175" customFormat="false" ht="15" hidden="false" customHeight="false" outlineLevel="0" collapsed="false">
      <c r="A175" s="0" t="s">
        <v>10764</v>
      </c>
      <c r="B175" s="0" t="s">
        <v>20978</v>
      </c>
      <c r="C175" s="0" t="s">
        <v>10763</v>
      </c>
      <c r="D175" s="0" t="s">
        <v>10764</v>
      </c>
    </row>
    <row r="176" customFormat="false" ht="15" hidden="false" customHeight="false" outlineLevel="0" collapsed="false">
      <c r="A176" s="0" t="s">
        <v>12360</v>
      </c>
      <c r="B176" s="0" t="s">
        <v>20979</v>
      </c>
      <c r="C176" s="0" t="s">
        <v>12359</v>
      </c>
      <c r="D176" s="0" t="s">
        <v>12360</v>
      </c>
    </row>
    <row r="177" customFormat="false" ht="15" hidden="false" customHeight="false" outlineLevel="0" collapsed="false">
      <c r="A177" s="0" t="s">
        <v>9365</v>
      </c>
      <c r="B177" s="0" t="s">
        <v>20980</v>
      </c>
      <c r="C177" s="0" t="s">
        <v>9364</v>
      </c>
      <c r="D177" s="0" t="s">
        <v>9365</v>
      </c>
    </row>
    <row r="178" customFormat="false" ht="15" hidden="false" customHeight="false" outlineLevel="0" collapsed="false">
      <c r="A178" s="0" t="s">
        <v>12238</v>
      </c>
      <c r="B178" s="0" t="s">
        <v>20981</v>
      </c>
      <c r="C178" s="0" t="s">
        <v>12237</v>
      </c>
      <c r="D178" s="0" t="s">
        <v>12238</v>
      </c>
    </row>
    <row r="179" customFormat="false" ht="15" hidden="false" customHeight="false" outlineLevel="0" collapsed="false">
      <c r="A179" s="0" t="s">
        <v>10840</v>
      </c>
      <c r="B179" s="0" t="s">
        <v>20982</v>
      </c>
      <c r="C179" s="0" t="s">
        <v>10839</v>
      </c>
      <c r="D179" s="0" t="s">
        <v>10840</v>
      </c>
    </row>
    <row r="180" customFormat="false" ht="15" hidden="false" customHeight="false" outlineLevel="0" collapsed="false">
      <c r="A180" s="0" t="s">
        <v>10858</v>
      </c>
      <c r="B180" s="0" t="s">
        <v>20983</v>
      </c>
      <c r="C180" s="0" t="s">
        <v>10857</v>
      </c>
      <c r="D180" s="0" t="s">
        <v>10858</v>
      </c>
    </row>
    <row r="181" customFormat="false" ht="15" hidden="false" customHeight="false" outlineLevel="0" collapsed="false">
      <c r="A181" s="0" t="s">
        <v>9847</v>
      </c>
      <c r="B181" s="0" t="s">
        <v>20984</v>
      </c>
      <c r="C181" s="0" t="s">
        <v>9846</v>
      </c>
      <c r="D181" s="0" t="s">
        <v>9847</v>
      </c>
    </row>
    <row r="182" customFormat="false" ht="15" hidden="false" customHeight="false" outlineLevel="0" collapsed="false">
      <c r="A182" s="0" t="s">
        <v>12288</v>
      </c>
      <c r="B182" s="0" t="s">
        <v>20985</v>
      </c>
      <c r="C182" s="0" t="s">
        <v>12287</v>
      </c>
      <c r="D182" s="0" t="s">
        <v>12288</v>
      </c>
    </row>
    <row r="183" customFormat="false" ht="15" hidden="false" customHeight="false" outlineLevel="0" collapsed="false">
      <c r="A183" s="0" t="s">
        <v>10788</v>
      </c>
      <c r="B183" s="0" t="s">
        <v>20986</v>
      </c>
      <c r="C183" s="0" t="s">
        <v>10787</v>
      </c>
      <c r="D183" s="0" t="s">
        <v>10788</v>
      </c>
    </row>
    <row r="184" customFormat="false" ht="15" hidden="false" customHeight="false" outlineLevel="0" collapsed="false">
      <c r="A184" s="0" t="s">
        <v>9775</v>
      </c>
      <c r="B184" s="0" t="s">
        <v>20987</v>
      </c>
      <c r="C184" s="0" t="s">
        <v>9774</v>
      </c>
      <c r="D184" s="0" t="s">
        <v>9775</v>
      </c>
    </row>
    <row r="185" customFormat="false" ht="15" hidden="false" customHeight="false" outlineLevel="0" collapsed="false">
      <c r="A185" s="0" t="s">
        <v>11054</v>
      </c>
      <c r="B185" s="0" t="s">
        <v>20988</v>
      </c>
      <c r="C185" s="0" t="s">
        <v>11053</v>
      </c>
      <c r="D185" s="0" t="s">
        <v>11054</v>
      </c>
    </row>
    <row r="186" customFormat="false" ht="15" hidden="false" customHeight="false" outlineLevel="0" collapsed="false">
      <c r="A186" s="0" t="s">
        <v>12283</v>
      </c>
      <c r="B186" s="0" t="s">
        <v>20989</v>
      </c>
      <c r="C186" s="0" t="s">
        <v>12282</v>
      </c>
      <c r="D186" s="0" t="s">
        <v>12283</v>
      </c>
    </row>
    <row r="187" customFormat="false" ht="15" hidden="false" customHeight="false" outlineLevel="0" collapsed="false">
      <c r="A187" s="0" t="s">
        <v>12244</v>
      </c>
      <c r="B187" s="0" t="s">
        <v>20990</v>
      </c>
      <c r="C187" s="0" t="s">
        <v>12243</v>
      </c>
      <c r="D187" s="0" t="s">
        <v>12244</v>
      </c>
    </row>
    <row r="188" customFormat="false" ht="15" hidden="false" customHeight="false" outlineLevel="0" collapsed="false">
      <c r="A188" s="0" t="s">
        <v>12047</v>
      </c>
      <c r="B188" s="0" t="s">
        <v>20991</v>
      </c>
      <c r="C188" s="0" t="s">
        <v>12046</v>
      </c>
      <c r="D188" s="0" t="s">
        <v>12047</v>
      </c>
    </row>
    <row r="189" customFormat="false" ht="15" hidden="false" customHeight="false" outlineLevel="0" collapsed="false">
      <c r="A189" s="0" t="s">
        <v>10565</v>
      </c>
      <c r="B189" s="0" t="s">
        <v>20992</v>
      </c>
      <c r="C189" s="0" t="s">
        <v>10564</v>
      </c>
      <c r="D189" s="0" t="s">
        <v>10565</v>
      </c>
    </row>
    <row r="190" customFormat="false" ht="15" hidden="false" customHeight="false" outlineLevel="0" collapsed="false">
      <c r="A190" s="0" t="s">
        <v>10675</v>
      </c>
      <c r="B190" s="0" t="s">
        <v>20993</v>
      </c>
      <c r="C190" s="0" t="s">
        <v>10674</v>
      </c>
      <c r="D190" s="0" t="s">
        <v>10675</v>
      </c>
    </row>
    <row r="191" customFormat="false" ht="15" hidden="false" customHeight="false" outlineLevel="0" collapsed="false">
      <c r="A191" s="0" t="s">
        <v>9935</v>
      </c>
      <c r="B191" s="0" t="s">
        <v>20994</v>
      </c>
      <c r="C191" s="0" t="s">
        <v>9934</v>
      </c>
      <c r="D191" s="0" t="s">
        <v>9935</v>
      </c>
    </row>
    <row r="192" customFormat="false" ht="15" hidden="false" customHeight="false" outlineLevel="0" collapsed="false">
      <c r="A192" s="0" t="s">
        <v>11546</v>
      </c>
      <c r="B192" s="0" t="s">
        <v>20995</v>
      </c>
      <c r="C192" s="0" t="s">
        <v>11545</v>
      </c>
      <c r="D192" s="0" t="s">
        <v>11546</v>
      </c>
    </row>
    <row r="193" customFormat="false" ht="15" hidden="false" customHeight="false" outlineLevel="0" collapsed="false">
      <c r="A193" s="0" t="s">
        <v>12098</v>
      </c>
      <c r="B193" s="0" t="s">
        <v>20996</v>
      </c>
      <c r="C193" s="0" t="s">
        <v>12097</v>
      </c>
      <c r="D193" s="0" t="s">
        <v>12098</v>
      </c>
    </row>
    <row r="194" customFormat="false" ht="15" hidden="false" customHeight="false" outlineLevel="0" collapsed="false">
      <c r="A194" s="0" t="s">
        <v>10208</v>
      </c>
      <c r="B194" s="0" t="s">
        <v>20997</v>
      </c>
      <c r="C194" s="0" t="s">
        <v>10207</v>
      </c>
      <c r="D194" s="0" t="s">
        <v>10208</v>
      </c>
    </row>
    <row r="195" customFormat="false" ht="15" hidden="false" customHeight="false" outlineLevel="0" collapsed="false">
      <c r="A195" s="0" t="s">
        <v>10743</v>
      </c>
      <c r="B195" s="0" t="s">
        <v>20998</v>
      </c>
      <c r="C195" s="0" t="s">
        <v>10742</v>
      </c>
      <c r="D195" s="0" t="s">
        <v>10743</v>
      </c>
    </row>
    <row r="196" customFormat="false" ht="15" hidden="false" customHeight="false" outlineLevel="0" collapsed="false">
      <c r="A196" s="0" t="s">
        <v>9730</v>
      </c>
      <c r="B196" s="0" t="s">
        <v>20999</v>
      </c>
      <c r="C196" s="0" t="s">
        <v>9729</v>
      </c>
      <c r="D196" s="0" t="s">
        <v>9730</v>
      </c>
    </row>
    <row r="197" customFormat="false" ht="15" hidden="false" customHeight="false" outlineLevel="0" collapsed="false">
      <c r="A197" s="0" t="s">
        <v>10470</v>
      </c>
      <c r="B197" s="0" t="s">
        <v>21000</v>
      </c>
      <c r="C197" s="0" t="s">
        <v>10469</v>
      </c>
      <c r="D197" s="0" t="s">
        <v>10470</v>
      </c>
    </row>
    <row r="198" customFormat="false" ht="15" hidden="false" customHeight="false" outlineLevel="0" collapsed="false">
      <c r="A198" s="0" t="s">
        <v>11233</v>
      </c>
      <c r="B198" s="0" t="s">
        <v>21001</v>
      </c>
      <c r="C198" s="0" t="s">
        <v>11232</v>
      </c>
      <c r="D198" s="0" t="s">
        <v>11233</v>
      </c>
    </row>
    <row r="199" customFormat="false" ht="15" hidden="false" customHeight="false" outlineLevel="0" collapsed="false">
      <c r="A199" s="0" t="s">
        <v>11604</v>
      </c>
      <c r="B199" s="0" t="s">
        <v>21002</v>
      </c>
      <c r="C199" s="0" t="s">
        <v>11603</v>
      </c>
      <c r="D199" s="0" t="s">
        <v>11604</v>
      </c>
    </row>
    <row r="200" customFormat="false" ht="15" hidden="false" customHeight="false" outlineLevel="0" collapsed="false">
      <c r="A200" s="0" t="s">
        <v>9787</v>
      </c>
      <c r="B200" s="0" t="s">
        <v>21003</v>
      </c>
      <c r="C200" s="0" t="s">
        <v>9786</v>
      </c>
      <c r="D200" s="0" t="s">
        <v>9787</v>
      </c>
    </row>
    <row r="201" customFormat="false" ht="15" hidden="false" customHeight="false" outlineLevel="0" collapsed="false">
      <c r="A201" s="0" t="s">
        <v>9739</v>
      </c>
      <c r="B201" s="0" t="s">
        <v>21004</v>
      </c>
      <c r="C201" s="0" t="s">
        <v>9738</v>
      </c>
      <c r="D201" s="0" t="s">
        <v>9739</v>
      </c>
    </row>
    <row r="202" customFormat="false" ht="15" hidden="false" customHeight="false" outlineLevel="0" collapsed="false">
      <c r="A202" s="0" t="s">
        <v>10085</v>
      </c>
      <c r="B202" s="0" t="s">
        <v>21005</v>
      </c>
      <c r="C202" s="0" t="s">
        <v>10084</v>
      </c>
      <c r="D202" s="0" t="s">
        <v>10085</v>
      </c>
    </row>
    <row r="203" customFormat="false" ht="15" hidden="false" customHeight="false" outlineLevel="0" collapsed="false">
      <c r="A203" s="0" t="s">
        <v>11621</v>
      </c>
      <c r="B203" s="0" t="s">
        <v>21006</v>
      </c>
      <c r="C203" s="0" t="s">
        <v>11620</v>
      </c>
      <c r="D203" s="0" t="s">
        <v>11621</v>
      </c>
    </row>
    <row r="204" customFormat="false" ht="15" hidden="false" customHeight="false" outlineLevel="0" collapsed="false">
      <c r="A204" s="0" t="s">
        <v>11140</v>
      </c>
      <c r="B204" s="0" t="s">
        <v>21007</v>
      </c>
      <c r="C204" s="0" t="s">
        <v>11139</v>
      </c>
      <c r="D204" s="0" t="s">
        <v>11140</v>
      </c>
    </row>
    <row r="205" customFormat="false" ht="15" hidden="false" customHeight="false" outlineLevel="0" collapsed="false">
      <c r="A205" s="0" t="s">
        <v>10394</v>
      </c>
      <c r="B205" s="0" t="s">
        <v>21008</v>
      </c>
      <c r="C205" s="0" t="s">
        <v>10393</v>
      </c>
      <c r="D205" s="0" t="s">
        <v>10394</v>
      </c>
    </row>
    <row r="206" customFormat="false" ht="15" hidden="false" customHeight="false" outlineLevel="0" collapsed="false">
      <c r="A206" s="0" t="s">
        <v>9715</v>
      </c>
      <c r="B206" s="0" t="s">
        <v>21009</v>
      </c>
      <c r="C206" s="0" t="s">
        <v>9714</v>
      </c>
      <c r="D206" s="0" t="s">
        <v>9715</v>
      </c>
    </row>
    <row r="207" customFormat="false" ht="15" hidden="false" customHeight="false" outlineLevel="0" collapsed="false">
      <c r="A207" s="0" t="s">
        <v>10023</v>
      </c>
      <c r="B207" s="0" t="s">
        <v>21010</v>
      </c>
      <c r="C207" s="0" t="s">
        <v>10022</v>
      </c>
      <c r="D207" s="0" t="s">
        <v>10023</v>
      </c>
    </row>
    <row r="208" customFormat="false" ht="15" hidden="false" customHeight="false" outlineLevel="0" collapsed="false">
      <c r="A208" s="0" t="s">
        <v>11066</v>
      </c>
      <c r="B208" s="0" t="s">
        <v>21011</v>
      </c>
      <c r="C208" s="0" t="s">
        <v>11065</v>
      </c>
      <c r="D208" s="0" t="s">
        <v>11066</v>
      </c>
    </row>
    <row r="209" customFormat="false" ht="15" hidden="false" customHeight="false" outlineLevel="0" collapsed="false">
      <c r="A209" s="0" t="s">
        <v>9649</v>
      </c>
      <c r="B209" s="0" t="s">
        <v>21012</v>
      </c>
      <c r="C209" s="0" t="s">
        <v>9648</v>
      </c>
      <c r="D209" s="0" t="s">
        <v>9649</v>
      </c>
    </row>
    <row r="210" customFormat="false" ht="15" hidden="false" customHeight="false" outlineLevel="0" collapsed="false">
      <c r="A210" s="0" t="s">
        <v>10810</v>
      </c>
      <c r="B210" s="0" t="s">
        <v>21013</v>
      </c>
      <c r="C210" s="0" t="s">
        <v>10809</v>
      </c>
      <c r="D210" s="0" t="s">
        <v>10810</v>
      </c>
    </row>
    <row r="211" customFormat="false" ht="15" hidden="false" customHeight="false" outlineLevel="0" collapsed="false">
      <c r="A211" s="0" t="s">
        <v>12209</v>
      </c>
      <c r="B211" s="0" t="s">
        <v>21014</v>
      </c>
      <c r="C211" s="0" t="s">
        <v>12208</v>
      </c>
      <c r="D211" s="0" t="s">
        <v>12209</v>
      </c>
    </row>
    <row r="212" customFormat="false" ht="15" hidden="false" customHeight="false" outlineLevel="0" collapsed="false">
      <c r="A212" s="0" t="s">
        <v>10436</v>
      </c>
      <c r="B212" s="0" t="s">
        <v>21015</v>
      </c>
      <c r="C212" s="0" t="s">
        <v>10435</v>
      </c>
      <c r="D212" s="0" t="s">
        <v>10436</v>
      </c>
    </row>
    <row r="213" customFormat="false" ht="15" hidden="false" customHeight="false" outlineLevel="0" collapsed="false">
      <c r="A213" s="0" t="s">
        <v>11152</v>
      </c>
      <c r="B213" s="0" t="s">
        <v>21016</v>
      </c>
      <c r="C213" s="0" t="s">
        <v>11151</v>
      </c>
      <c r="D213" s="0" t="s">
        <v>11152</v>
      </c>
    </row>
    <row r="214" customFormat="false" ht="15" hidden="false" customHeight="false" outlineLevel="0" collapsed="false">
      <c r="A214" s="0" t="s">
        <v>10584</v>
      </c>
      <c r="B214" s="0" t="s">
        <v>21017</v>
      </c>
      <c r="C214" s="0" t="s">
        <v>10583</v>
      </c>
      <c r="D214" s="0" t="s">
        <v>10584</v>
      </c>
    </row>
    <row r="215" customFormat="false" ht="15" hidden="false" customHeight="false" outlineLevel="0" collapsed="false">
      <c r="A215" s="0" t="s">
        <v>10484</v>
      </c>
      <c r="B215" s="0" t="s">
        <v>21018</v>
      </c>
      <c r="C215" s="0" t="s">
        <v>10483</v>
      </c>
      <c r="D215" s="0" t="s">
        <v>10484</v>
      </c>
    </row>
    <row r="216" customFormat="false" ht="15" hidden="false" customHeight="false" outlineLevel="0" collapsed="false">
      <c r="A216" s="0" t="s">
        <v>10368</v>
      </c>
      <c r="B216" s="0" t="s">
        <v>21019</v>
      </c>
      <c r="C216" s="0" t="s">
        <v>10367</v>
      </c>
      <c r="D216" s="0" t="s">
        <v>10368</v>
      </c>
    </row>
    <row r="217" customFormat="false" ht="15" hidden="false" customHeight="false" outlineLevel="0" collapsed="false">
      <c r="A217" s="0" t="s">
        <v>10387</v>
      </c>
      <c r="B217" s="0" t="s">
        <v>21020</v>
      </c>
      <c r="C217" s="0" t="s">
        <v>10386</v>
      </c>
      <c r="D217" s="0" t="s">
        <v>10387</v>
      </c>
    </row>
    <row r="218" customFormat="false" ht="15" hidden="false" customHeight="false" outlineLevel="0" collapsed="false">
      <c r="A218" s="0" t="s">
        <v>10834</v>
      </c>
      <c r="B218" s="0" t="s">
        <v>21021</v>
      </c>
      <c r="C218" s="0" t="s">
        <v>10833</v>
      </c>
      <c r="D218" s="0" t="s">
        <v>10834</v>
      </c>
    </row>
    <row r="219" customFormat="false" ht="15" hidden="false" customHeight="false" outlineLevel="0" collapsed="false">
      <c r="A219" s="0" t="s">
        <v>11341</v>
      </c>
      <c r="B219" s="0" t="s">
        <v>21022</v>
      </c>
      <c r="C219" s="0" t="s">
        <v>11340</v>
      </c>
      <c r="D219" s="0" t="s">
        <v>11341</v>
      </c>
    </row>
    <row r="220" customFormat="false" ht="15" hidden="false" customHeight="false" outlineLevel="0" collapsed="false">
      <c r="A220" s="0" t="s">
        <v>10875</v>
      </c>
      <c r="B220" s="0" t="s">
        <v>21023</v>
      </c>
      <c r="C220" s="0" t="s">
        <v>10874</v>
      </c>
      <c r="D220" s="0" t="s">
        <v>10875</v>
      </c>
    </row>
    <row r="221" customFormat="false" ht="15" hidden="false" customHeight="false" outlineLevel="0" collapsed="false">
      <c r="A221" s="0" t="s">
        <v>10259</v>
      </c>
      <c r="B221" s="0" t="s">
        <v>21024</v>
      </c>
      <c r="C221" s="0" t="s">
        <v>10258</v>
      </c>
      <c r="D221" s="0" t="s">
        <v>10259</v>
      </c>
    </row>
    <row r="222" customFormat="false" ht="15" hidden="false" customHeight="false" outlineLevel="0" collapsed="false">
      <c r="A222" s="0" t="s">
        <v>9569</v>
      </c>
      <c r="B222" s="0" t="s">
        <v>21025</v>
      </c>
      <c r="C222" s="0" t="s">
        <v>9568</v>
      </c>
      <c r="D222" s="0" t="s">
        <v>9569</v>
      </c>
    </row>
    <row r="223" customFormat="false" ht="15" hidden="false" customHeight="false" outlineLevel="0" collapsed="false">
      <c r="A223" s="0" t="s">
        <v>11857</v>
      </c>
      <c r="B223" s="0" t="s">
        <v>21026</v>
      </c>
      <c r="C223" s="0" t="s">
        <v>11856</v>
      </c>
      <c r="D223" s="0" t="s">
        <v>11857</v>
      </c>
    </row>
    <row r="224" customFormat="false" ht="15" hidden="false" customHeight="false" outlineLevel="0" collapsed="false">
      <c r="A224" s="0" t="s">
        <v>10106</v>
      </c>
      <c r="B224" s="0" t="s">
        <v>21027</v>
      </c>
      <c r="C224" s="0" t="s">
        <v>10105</v>
      </c>
      <c r="D224" s="0" t="s">
        <v>10106</v>
      </c>
    </row>
    <row r="225" customFormat="false" ht="15" hidden="false" customHeight="false" outlineLevel="0" collapsed="false">
      <c r="A225" s="0" t="s">
        <v>9781</v>
      </c>
      <c r="B225" s="0" t="s">
        <v>21028</v>
      </c>
      <c r="C225" s="0" t="s">
        <v>9780</v>
      </c>
      <c r="D225" s="0" t="s">
        <v>9781</v>
      </c>
    </row>
    <row r="226" customFormat="false" ht="15" hidden="false" customHeight="false" outlineLevel="0" collapsed="false">
      <c r="A226" s="0" t="s">
        <v>10622</v>
      </c>
      <c r="B226" s="0" t="s">
        <v>21029</v>
      </c>
      <c r="C226" s="0" t="s">
        <v>10621</v>
      </c>
      <c r="D226" s="0" t="s">
        <v>10622</v>
      </c>
    </row>
    <row r="227" customFormat="false" ht="15" hidden="false" customHeight="false" outlineLevel="0" collapsed="false">
      <c r="A227" s="0" t="s">
        <v>9562</v>
      </c>
      <c r="B227" s="0" t="s">
        <v>21030</v>
      </c>
      <c r="C227" s="0" t="s">
        <v>9561</v>
      </c>
      <c r="D227" s="0" t="s">
        <v>9562</v>
      </c>
    </row>
    <row r="228" customFormat="false" ht="15" hidden="false" customHeight="false" outlineLevel="0" collapsed="false">
      <c r="A228" s="0" t="s">
        <v>11273</v>
      </c>
      <c r="B228" s="0" t="s">
        <v>21031</v>
      </c>
      <c r="C228" s="0" t="s">
        <v>11272</v>
      </c>
      <c r="D228" s="0" t="s">
        <v>11273</v>
      </c>
    </row>
    <row r="229" customFormat="false" ht="15" hidden="false" customHeight="false" outlineLevel="0" collapsed="false">
      <c r="A229" s="0" t="s">
        <v>12487</v>
      </c>
      <c r="B229" s="0" t="s">
        <v>21032</v>
      </c>
      <c r="C229" s="0" t="s">
        <v>12486</v>
      </c>
      <c r="D229" s="0" t="s">
        <v>12487</v>
      </c>
    </row>
    <row r="230" customFormat="false" ht="15" hidden="false" customHeight="false" outlineLevel="0" collapsed="false">
      <c r="A230" s="0" t="s">
        <v>11455</v>
      </c>
      <c r="B230" s="0" t="s">
        <v>21033</v>
      </c>
      <c r="C230" s="0" t="s">
        <v>11454</v>
      </c>
      <c r="D230" s="0" t="s">
        <v>11455</v>
      </c>
    </row>
    <row r="231" customFormat="false" ht="15" hidden="false" customHeight="false" outlineLevel="0" collapsed="false">
      <c r="A231" s="0" t="s">
        <v>9503</v>
      </c>
      <c r="B231" s="0" t="s">
        <v>21034</v>
      </c>
      <c r="C231" s="0" t="s">
        <v>9502</v>
      </c>
      <c r="D231" s="0" t="s">
        <v>9503</v>
      </c>
    </row>
    <row r="232" customFormat="false" ht="15" hidden="false" customHeight="false" outlineLevel="0" collapsed="false">
      <c r="A232" s="0" t="s">
        <v>11439</v>
      </c>
      <c r="B232" s="0" t="s">
        <v>21035</v>
      </c>
      <c r="C232" s="0" t="s">
        <v>11438</v>
      </c>
      <c r="D232" s="0" t="s">
        <v>11439</v>
      </c>
    </row>
    <row r="233" customFormat="false" ht="15" hidden="false" customHeight="false" outlineLevel="0" collapsed="false">
      <c r="A233" s="0" t="s">
        <v>11608</v>
      </c>
      <c r="B233" s="0" t="s">
        <v>21036</v>
      </c>
      <c r="C233" s="0" t="s">
        <v>11607</v>
      </c>
      <c r="D233" s="0" t="s">
        <v>11608</v>
      </c>
    </row>
    <row r="234" customFormat="false" ht="15" hidden="false" customHeight="false" outlineLevel="0" collapsed="false">
      <c r="A234" s="0" t="s">
        <v>10863</v>
      </c>
      <c r="B234" s="0" t="s">
        <v>21037</v>
      </c>
      <c r="C234" s="0" t="s">
        <v>10862</v>
      </c>
      <c r="D234" s="0" t="s">
        <v>10863</v>
      </c>
    </row>
    <row r="235" customFormat="false" ht="15" hidden="false" customHeight="false" outlineLevel="0" collapsed="false">
      <c r="A235" s="0" t="s">
        <v>11445</v>
      </c>
      <c r="B235" s="0" t="s">
        <v>21038</v>
      </c>
      <c r="C235" s="0" t="s">
        <v>11444</v>
      </c>
      <c r="D235" s="0" t="s">
        <v>11445</v>
      </c>
    </row>
    <row r="236" customFormat="false" ht="15" hidden="false" customHeight="false" outlineLevel="0" collapsed="false">
      <c r="A236" s="0" t="s">
        <v>11585</v>
      </c>
      <c r="B236" s="0" t="s">
        <v>21039</v>
      </c>
      <c r="C236" s="0" t="s">
        <v>11584</v>
      </c>
      <c r="D236" s="0" t="s">
        <v>11585</v>
      </c>
    </row>
    <row r="237" customFormat="false" ht="15" hidden="false" customHeight="false" outlineLevel="0" collapsed="false">
      <c r="A237" s="0" t="s">
        <v>12018</v>
      </c>
      <c r="B237" s="0" t="s">
        <v>21040</v>
      </c>
      <c r="C237" s="0" t="s">
        <v>12017</v>
      </c>
      <c r="D237" s="0" t="s">
        <v>12018</v>
      </c>
    </row>
    <row r="238" customFormat="false" ht="15" hidden="false" customHeight="false" outlineLevel="0" collapsed="false">
      <c r="A238" s="0" t="s">
        <v>11136</v>
      </c>
      <c r="B238" s="0" t="s">
        <v>21041</v>
      </c>
      <c r="C238" s="0" t="s">
        <v>11135</v>
      </c>
      <c r="D238" s="0" t="s">
        <v>11136</v>
      </c>
    </row>
    <row r="239" customFormat="false" ht="15" hidden="false" customHeight="false" outlineLevel="0" collapsed="false">
      <c r="A239" s="0" t="s">
        <v>10570</v>
      </c>
      <c r="B239" s="0" t="s">
        <v>21042</v>
      </c>
      <c r="C239" s="0" t="s">
        <v>10569</v>
      </c>
      <c r="D239" s="0" t="s">
        <v>10570</v>
      </c>
    </row>
    <row r="240" customFormat="false" ht="15" hidden="false" customHeight="false" outlineLevel="0" collapsed="false">
      <c r="A240" s="0" t="s">
        <v>11643</v>
      </c>
      <c r="B240" s="0" t="s">
        <v>21043</v>
      </c>
      <c r="C240" s="0" t="s">
        <v>11642</v>
      </c>
      <c r="D240" s="0" t="s">
        <v>11643</v>
      </c>
    </row>
    <row r="241" customFormat="false" ht="15" hidden="false" customHeight="false" outlineLevel="0" collapsed="false">
      <c r="A241" s="0" t="s">
        <v>12272</v>
      </c>
      <c r="B241" s="0" t="s">
        <v>21044</v>
      </c>
      <c r="C241" s="0" t="s">
        <v>12271</v>
      </c>
      <c r="D241" s="0" t="s">
        <v>12272</v>
      </c>
    </row>
    <row r="242" customFormat="false" ht="15" hidden="false" customHeight="false" outlineLevel="0" collapsed="false">
      <c r="A242" s="0" t="s">
        <v>10363</v>
      </c>
      <c r="B242" s="0" t="s">
        <v>21045</v>
      </c>
      <c r="C242" s="0" t="s">
        <v>10362</v>
      </c>
      <c r="D242" s="0" t="s">
        <v>10363</v>
      </c>
    </row>
    <row r="243" customFormat="false" ht="15" hidden="false" customHeight="false" outlineLevel="0" collapsed="false">
      <c r="A243" s="0" t="s">
        <v>9608</v>
      </c>
      <c r="B243" s="0" t="s">
        <v>21046</v>
      </c>
      <c r="C243" s="0" t="s">
        <v>9607</v>
      </c>
      <c r="D243" s="0" t="s">
        <v>9608</v>
      </c>
    </row>
    <row r="244" customFormat="false" ht="15" hidden="false" customHeight="false" outlineLevel="0" collapsed="false">
      <c r="A244" s="0" t="s">
        <v>12302</v>
      </c>
      <c r="B244" s="0" t="s">
        <v>21047</v>
      </c>
      <c r="C244" s="0" t="s">
        <v>12301</v>
      </c>
      <c r="D244" s="0" t="s">
        <v>12302</v>
      </c>
    </row>
    <row r="245" customFormat="false" ht="15" hidden="false" customHeight="false" outlineLevel="0" collapsed="false">
      <c r="A245" s="0" t="s">
        <v>11091</v>
      </c>
      <c r="B245" s="0" t="s">
        <v>21048</v>
      </c>
      <c r="C245" s="0" t="s">
        <v>11090</v>
      </c>
      <c r="D245" s="0" t="s">
        <v>11091</v>
      </c>
    </row>
    <row r="246" customFormat="false" ht="15" hidden="false" customHeight="false" outlineLevel="0" collapsed="false">
      <c r="A246" s="0" t="s">
        <v>10474</v>
      </c>
      <c r="B246" s="0" t="s">
        <v>21049</v>
      </c>
      <c r="C246" s="0" t="s">
        <v>10473</v>
      </c>
      <c r="D246" s="0" t="s">
        <v>10474</v>
      </c>
    </row>
    <row r="247" customFormat="false" ht="15" hidden="false" customHeight="false" outlineLevel="0" collapsed="false">
      <c r="A247" s="0" t="s">
        <v>12250</v>
      </c>
      <c r="B247" s="0" t="s">
        <v>21050</v>
      </c>
      <c r="C247" s="0" t="s">
        <v>12249</v>
      </c>
      <c r="D247" s="0" t="s">
        <v>12250</v>
      </c>
    </row>
    <row r="248" customFormat="false" ht="15" hidden="false" customHeight="false" outlineLevel="0" collapsed="false">
      <c r="A248" s="0" t="s">
        <v>10664</v>
      </c>
      <c r="B248" s="0" t="s">
        <v>21051</v>
      </c>
      <c r="C248" s="0" t="s">
        <v>10663</v>
      </c>
      <c r="D248" s="0" t="s">
        <v>10664</v>
      </c>
    </row>
    <row r="249" customFormat="false" ht="15" hidden="false" customHeight="false" outlineLevel="0" collapsed="false">
      <c r="A249" s="0" t="s">
        <v>9860</v>
      </c>
      <c r="B249" s="0" t="s">
        <v>21052</v>
      </c>
      <c r="C249" s="0" t="s">
        <v>9859</v>
      </c>
      <c r="D249" s="0" t="s">
        <v>9860</v>
      </c>
    </row>
    <row r="250" customFormat="false" ht="15" hidden="false" customHeight="false" outlineLevel="0" collapsed="false">
      <c r="A250" s="0" t="s">
        <v>11956</v>
      </c>
      <c r="B250" s="0" t="s">
        <v>21053</v>
      </c>
      <c r="C250" s="0" t="s">
        <v>11955</v>
      </c>
      <c r="D250" s="0" t="s">
        <v>11956</v>
      </c>
    </row>
    <row r="251" customFormat="false" ht="15" hidden="false" customHeight="false" outlineLevel="0" collapsed="false">
      <c r="A251" s="0" t="s">
        <v>11683</v>
      </c>
      <c r="B251" s="0" t="s">
        <v>21054</v>
      </c>
      <c r="C251" s="0" t="s">
        <v>11682</v>
      </c>
      <c r="D251" s="0" t="s">
        <v>11683</v>
      </c>
    </row>
    <row r="252" customFormat="false" ht="15" hidden="false" customHeight="false" outlineLevel="0" collapsed="false">
      <c r="A252" s="0" t="s">
        <v>10612</v>
      </c>
      <c r="B252" s="0" t="s">
        <v>21055</v>
      </c>
      <c r="C252" s="0" t="s">
        <v>10611</v>
      </c>
      <c r="D252" s="0" t="s">
        <v>10612</v>
      </c>
    </row>
    <row r="253" customFormat="false" ht="15" hidden="false" customHeight="false" outlineLevel="0" collapsed="false">
      <c r="A253" s="0" t="s">
        <v>10016</v>
      </c>
      <c r="B253" s="0" t="s">
        <v>21056</v>
      </c>
      <c r="C253" s="0" t="s">
        <v>10015</v>
      </c>
      <c r="D253" s="0" t="s">
        <v>10016</v>
      </c>
    </row>
    <row r="254" customFormat="false" ht="15" hidden="false" customHeight="false" outlineLevel="0" collapsed="false">
      <c r="A254" s="0" t="s">
        <v>12435</v>
      </c>
      <c r="B254" s="0" t="s">
        <v>21057</v>
      </c>
      <c r="C254" s="0" t="s">
        <v>12434</v>
      </c>
      <c r="D254" s="0" t="s">
        <v>12435</v>
      </c>
    </row>
    <row r="255" customFormat="false" ht="15" hidden="false" customHeight="false" outlineLevel="0" collapsed="false">
      <c r="A255" s="0" t="s">
        <v>9686</v>
      </c>
      <c r="B255" s="0" t="s">
        <v>21058</v>
      </c>
      <c r="C255" s="0" t="s">
        <v>9685</v>
      </c>
      <c r="D255" s="0" t="s">
        <v>9686</v>
      </c>
    </row>
    <row r="256" customFormat="false" ht="15" hidden="false" customHeight="false" outlineLevel="0" collapsed="false">
      <c r="A256" s="0" t="s">
        <v>9491</v>
      </c>
      <c r="B256" s="0" t="s">
        <v>21059</v>
      </c>
      <c r="C256" s="0" t="s">
        <v>9490</v>
      </c>
      <c r="D256" s="0" t="s">
        <v>9491</v>
      </c>
    </row>
    <row r="257" customFormat="false" ht="15" hidden="false" customHeight="false" outlineLevel="0" collapsed="false">
      <c r="A257" s="0" t="s">
        <v>9994</v>
      </c>
      <c r="B257" s="0" t="s">
        <v>21060</v>
      </c>
      <c r="C257" s="0" t="s">
        <v>9993</v>
      </c>
      <c r="D257" s="0" t="s">
        <v>9994</v>
      </c>
    </row>
    <row r="258" customFormat="false" ht="15" hidden="false" customHeight="false" outlineLevel="0" collapsed="false">
      <c r="A258" s="0" t="s">
        <v>10991</v>
      </c>
      <c r="B258" s="0" t="s">
        <v>21061</v>
      </c>
      <c r="C258" s="0" t="s">
        <v>10990</v>
      </c>
      <c r="D258" s="0" t="s">
        <v>10991</v>
      </c>
    </row>
    <row r="259" customFormat="false" ht="15" hidden="false" customHeight="false" outlineLevel="0" collapsed="false">
      <c r="A259" s="0" t="s">
        <v>11802</v>
      </c>
      <c r="B259" s="0" t="s">
        <v>21062</v>
      </c>
      <c r="C259" s="0" t="s">
        <v>11801</v>
      </c>
      <c r="D259" s="0" t="s">
        <v>11802</v>
      </c>
    </row>
    <row r="260" customFormat="false" ht="15" hidden="false" customHeight="false" outlineLevel="0" collapsed="false">
      <c r="A260" s="0" t="s">
        <v>9618</v>
      </c>
      <c r="B260" s="0" t="s">
        <v>21063</v>
      </c>
      <c r="C260" s="0" t="s">
        <v>9617</v>
      </c>
      <c r="D260" s="0" t="s">
        <v>9618</v>
      </c>
    </row>
    <row r="261" customFormat="false" ht="15" hidden="false" customHeight="false" outlineLevel="0" collapsed="false">
      <c r="A261" s="0" t="s">
        <v>9656</v>
      </c>
      <c r="B261" s="0" t="s">
        <v>21064</v>
      </c>
      <c r="C261" s="0" t="s">
        <v>9655</v>
      </c>
      <c r="D261" s="0" t="s">
        <v>9656</v>
      </c>
    </row>
    <row r="262" customFormat="false" ht="15" hidden="false" customHeight="false" outlineLevel="0" collapsed="false">
      <c r="A262" s="0" t="s">
        <v>10304</v>
      </c>
      <c r="B262" s="0" t="s">
        <v>21065</v>
      </c>
      <c r="C262" s="0" t="s">
        <v>10303</v>
      </c>
      <c r="D262" s="0" t="s">
        <v>10304</v>
      </c>
    </row>
    <row r="263" customFormat="false" ht="15" hidden="false" customHeight="false" outlineLevel="0" collapsed="false">
      <c r="A263" s="0" t="s">
        <v>12090</v>
      </c>
      <c r="B263" s="0" t="s">
        <v>21066</v>
      </c>
      <c r="C263" s="0" t="s">
        <v>12089</v>
      </c>
      <c r="D263" s="0" t="s">
        <v>12090</v>
      </c>
    </row>
    <row r="264" customFormat="false" ht="15" hidden="false" customHeight="false" outlineLevel="0" collapsed="false">
      <c r="A264" s="0" t="s">
        <v>11710</v>
      </c>
      <c r="B264" s="0" t="s">
        <v>21067</v>
      </c>
      <c r="C264" s="0" t="s">
        <v>11709</v>
      </c>
      <c r="D264" s="0" t="s">
        <v>11710</v>
      </c>
    </row>
    <row r="265" customFormat="false" ht="15" hidden="false" customHeight="false" outlineLevel="0" collapsed="false">
      <c r="A265" s="0" t="s">
        <v>12321</v>
      </c>
      <c r="B265" s="0" t="s">
        <v>21068</v>
      </c>
      <c r="C265" s="0" t="s">
        <v>12320</v>
      </c>
      <c r="D265" s="0" t="s">
        <v>12321</v>
      </c>
    </row>
    <row r="266" customFormat="false" ht="15" hidden="false" customHeight="false" outlineLevel="0" collapsed="false">
      <c r="A266" s="0" t="s">
        <v>11146</v>
      </c>
      <c r="B266" s="0" t="s">
        <v>21069</v>
      </c>
      <c r="C266" s="0" t="s">
        <v>11145</v>
      </c>
      <c r="D266" s="0" t="s">
        <v>11146</v>
      </c>
    </row>
    <row r="267" customFormat="false" ht="15" hidden="false" customHeight="false" outlineLevel="0" collapsed="false">
      <c r="A267" s="0" t="s">
        <v>11505</v>
      </c>
      <c r="B267" s="0" t="s">
        <v>21070</v>
      </c>
      <c r="C267" s="0" t="s">
        <v>11504</v>
      </c>
      <c r="D267" s="0" t="s">
        <v>11505</v>
      </c>
    </row>
    <row r="268" customFormat="false" ht="15" hidden="false" customHeight="false" outlineLevel="0" collapsed="false">
      <c r="A268" s="0" t="s">
        <v>9403</v>
      </c>
      <c r="B268" s="0" t="s">
        <v>21071</v>
      </c>
      <c r="C268" s="0" t="s">
        <v>9402</v>
      </c>
      <c r="D268" s="0" t="s">
        <v>9403</v>
      </c>
    </row>
    <row r="269" customFormat="false" ht="15" hidden="false" customHeight="false" outlineLevel="0" collapsed="false">
      <c r="A269" s="0" t="s">
        <v>10058</v>
      </c>
      <c r="B269" s="0" t="s">
        <v>21072</v>
      </c>
      <c r="C269" s="0" t="s">
        <v>10057</v>
      </c>
      <c r="D269" s="0" t="s">
        <v>10058</v>
      </c>
    </row>
    <row r="270" customFormat="false" ht="15" hidden="false" customHeight="false" outlineLevel="0" collapsed="false">
      <c r="A270" s="0" t="s">
        <v>9974</v>
      </c>
      <c r="B270" s="0" t="s">
        <v>21073</v>
      </c>
      <c r="C270" s="0" t="s">
        <v>9973</v>
      </c>
      <c r="D270" s="0" t="s">
        <v>9974</v>
      </c>
    </row>
    <row r="271" customFormat="false" ht="15" hidden="false" customHeight="false" outlineLevel="0" collapsed="false">
      <c r="A271" s="0" t="s">
        <v>10224</v>
      </c>
      <c r="B271" s="0" t="s">
        <v>21074</v>
      </c>
      <c r="C271" s="0" t="s">
        <v>10223</v>
      </c>
      <c r="D271" s="0" t="s">
        <v>10224</v>
      </c>
    </row>
    <row r="272" customFormat="false" ht="15" hidden="false" customHeight="false" outlineLevel="0" collapsed="false">
      <c r="A272" s="0" t="s">
        <v>11773</v>
      </c>
      <c r="B272" s="0" t="s">
        <v>21075</v>
      </c>
      <c r="C272" s="0" t="s">
        <v>11772</v>
      </c>
      <c r="D272" s="0" t="s">
        <v>11773</v>
      </c>
    </row>
    <row r="273" customFormat="false" ht="15" hidden="false" customHeight="false" outlineLevel="0" collapsed="false">
      <c r="A273" s="0" t="s">
        <v>9672</v>
      </c>
      <c r="B273" s="0" t="s">
        <v>21076</v>
      </c>
      <c r="C273" s="0" t="s">
        <v>9671</v>
      </c>
      <c r="D273" s="0" t="s">
        <v>9672</v>
      </c>
    </row>
    <row r="274" customFormat="false" ht="15" hidden="false" customHeight="false" outlineLevel="0" collapsed="false">
      <c r="A274" s="0" t="s">
        <v>9769</v>
      </c>
      <c r="B274" s="0" t="s">
        <v>21077</v>
      </c>
      <c r="C274" s="0" t="s">
        <v>9768</v>
      </c>
      <c r="D274" s="0" t="s">
        <v>9769</v>
      </c>
    </row>
    <row r="275" customFormat="false" ht="15" hidden="false" customHeight="false" outlineLevel="0" collapsed="false">
      <c r="A275" s="0" t="s">
        <v>9533</v>
      </c>
      <c r="B275" s="0" t="s">
        <v>21078</v>
      </c>
      <c r="C275" s="0" t="s">
        <v>9532</v>
      </c>
      <c r="D275" s="0" t="s">
        <v>9533</v>
      </c>
    </row>
    <row r="276" customFormat="false" ht="15" hidden="false" customHeight="false" outlineLevel="0" collapsed="false">
      <c r="A276" s="0" t="s">
        <v>11318</v>
      </c>
      <c r="B276" s="0" t="s">
        <v>21079</v>
      </c>
      <c r="C276" s="0" t="s">
        <v>11317</v>
      </c>
      <c r="D276" s="0" t="s">
        <v>11318</v>
      </c>
    </row>
    <row r="277" customFormat="false" ht="15" hidden="false" customHeight="false" outlineLevel="0" collapsed="false">
      <c r="A277" s="0" t="s">
        <v>12417</v>
      </c>
      <c r="B277" s="0" t="s">
        <v>21080</v>
      </c>
      <c r="C277" s="0" t="s">
        <v>12416</v>
      </c>
      <c r="D277" s="0" t="s">
        <v>12417</v>
      </c>
    </row>
    <row r="278" customFormat="false" ht="15" hidden="false" customHeight="false" outlineLevel="0" collapsed="false">
      <c r="A278" s="0" t="s">
        <v>11824</v>
      </c>
      <c r="B278" s="0" t="s">
        <v>21081</v>
      </c>
      <c r="C278" s="0" t="s">
        <v>11823</v>
      </c>
      <c r="D278" s="0" t="s">
        <v>11824</v>
      </c>
    </row>
    <row r="279" customFormat="false" ht="15" hidden="false" customHeight="false" outlineLevel="0" collapsed="false">
      <c r="A279" s="0" t="s">
        <v>11367</v>
      </c>
      <c r="B279" s="0" t="s">
        <v>21082</v>
      </c>
      <c r="C279" s="0" t="s">
        <v>11366</v>
      </c>
      <c r="D279" s="0" t="s">
        <v>11367</v>
      </c>
    </row>
    <row r="280" customFormat="false" ht="15" hidden="false" customHeight="false" outlineLevel="0" collapsed="false">
      <c r="A280" s="0" t="s">
        <v>9427</v>
      </c>
      <c r="B280" s="0" t="s">
        <v>21083</v>
      </c>
      <c r="C280" s="0" t="s">
        <v>9426</v>
      </c>
      <c r="D280" s="0" t="s">
        <v>9427</v>
      </c>
    </row>
    <row r="281" customFormat="false" ht="15" hidden="false" customHeight="false" outlineLevel="0" collapsed="false">
      <c r="A281" s="0" t="s">
        <v>9446</v>
      </c>
      <c r="B281" s="0" t="s">
        <v>21084</v>
      </c>
      <c r="C281" s="0" t="s">
        <v>9445</v>
      </c>
      <c r="D281" s="0" t="s">
        <v>9446</v>
      </c>
    </row>
    <row r="282" customFormat="false" ht="15" hidden="false" customHeight="false" outlineLevel="0" collapsed="false">
      <c r="A282" s="0" t="s">
        <v>11301</v>
      </c>
      <c r="B282" s="0" t="s">
        <v>21085</v>
      </c>
      <c r="C282" s="0" t="s">
        <v>11300</v>
      </c>
      <c r="D282" s="0" t="s">
        <v>11301</v>
      </c>
    </row>
    <row r="283" customFormat="false" ht="15" hidden="false" customHeight="false" outlineLevel="0" collapsed="false">
      <c r="A283" s="0" t="s">
        <v>12400</v>
      </c>
      <c r="B283" s="0" t="s">
        <v>21086</v>
      </c>
      <c r="C283" s="0" t="s">
        <v>12399</v>
      </c>
      <c r="D283" s="0" t="s">
        <v>12400</v>
      </c>
    </row>
    <row r="284" customFormat="false" ht="15" hidden="false" customHeight="false" outlineLevel="0" collapsed="false">
      <c r="A284" s="0" t="s">
        <v>11539</v>
      </c>
      <c r="B284" s="0" t="s">
        <v>21087</v>
      </c>
      <c r="C284" s="0" t="s">
        <v>11538</v>
      </c>
      <c r="D284" s="0" t="s">
        <v>11539</v>
      </c>
    </row>
    <row r="285" customFormat="false" ht="15" hidden="false" customHeight="false" outlineLevel="0" collapsed="false">
      <c r="A285" s="0" t="s">
        <v>11968</v>
      </c>
      <c r="B285" s="0" t="s">
        <v>21088</v>
      </c>
      <c r="C285" s="0" t="s">
        <v>11967</v>
      </c>
      <c r="D285" s="0" t="s">
        <v>11968</v>
      </c>
    </row>
    <row r="286" customFormat="false" ht="15" hidden="false" customHeight="false" outlineLevel="0" collapsed="false">
      <c r="A286" s="0" t="s">
        <v>9576</v>
      </c>
      <c r="B286" s="0" t="s">
        <v>21089</v>
      </c>
      <c r="C286" s="0" t="s">
        <v>9575</v>
      </c>
      <c r="D286" s="0" t="s">
        <v>9576</v>
      </c>
    </row>
    <row r="287" customFormat="false" ht="15" hidden="false" customHeight="false" outlineLevel="0" collapsed="false">
      <c r="A287" s="0" t="s">
        <v>9515</v>
      </c>
      <c r="B287" s="0" t="s">
        <v>21090</v>
      </c>
      <c r="C287" s="0" t="s">
        <v>9514</v>
      </c>
      <c r="D287" s="0" t="s">
        <v>9515</v>
      </c>
    </row>
    <row r="288" customFormat="false" ht="15" hidden="false" customHeight="false" outlineLevel="0" collapsed="false">
      <c r="A288" s="0" t="s">
        <v>11975</v>
      </c>
      <c r="B288" s="0" t="s">
        <v>21091</v>
      </c>
      <c r="C288" s="0" t="s">
        <v>11974</v>
      </c>
      <c r="D288" s="0" t="s">
        <v>11975</v>
      </c>
    </row>
    <row r="289" customFormat="false" ht="15" hidden="false" customHeight="false" outlineLevel="0" collapsed="false">
      <c r="A289" s="0" t="s">
        <v>11008</v>
      </c>
      <c r="B289" s="0" t="s">
        <v>21092</v>
      </c>
      <c r="C289" s="0" t="s">
        <v>11007</v>
      </c>
      <c r="D289" s="0" t="s">
        <v>11008</v>
      </c>
    </row>
    <row r="290" customFormat="false" ht="15" hidden="false" customHeight="false" outlineLevel="0" collapsed="false">
      <c r="A290" s="0" t="s">
        <v>11332</v>
      </c>
      <c r="B290" s="0" t="s">
        <v>21093</v>
      </c>
      <c r="C290" s="0" t="s">
        <v>11331</v>
      </c>
      <c r="D290" s="0" t="s">
        <v>11332</v>
      </c>
    </row>
    <row r="291" customFormat="false" ht="15" hidden="false" customHeight="false" outlineLevel="0" collapsed="false">
      <c r="A291" s="0" t="s">
        <v>12306</v>
      </c>
      <c r="B291" s="0" t="s">
        <v>21094</v>
      </c>
      <c r="C291" s="0" t="s">
        <v>12305</v>
      </c>
      <c r="D291" s="0" t="s">
        <v>12306</v>
      </c>
    </row>
    <row r="292" customFormat="false" ht="15" hidden="false" customHeight="false" outlineLevel="0" collapsed="false">
      <c r="A292" s="0" t="s">
        <v>12261</v>
      </c>
      <c r="B292" s="0" t="s">
        <v>21095</v>
      </c>
      <c r="C292" s="0" t="s">
        <v>12260</v>
      </c>
      <c r="D292" s="0" t="s">
        <v>12261</v>
      </c>
    </row>
    <row r="293" customFormat="false" ht="15" hidden="false" customHeight="false" outlineLevel="0" collapsed="false">
      <c r="A293" s="0" t="s">
        <v>10983</v>
      </c>
      <c r="B293" s="0" t="s">
        <v>21096</v>
      </c>
      <c r="C293" s="0" t="s">
        <v>10982</v>
      </c>
      <c r="D293" s="0" t="s">
        <v>10983</v>
      </c>
    </row>
    <row r="294" customFormat="false" ht="15" hidden="false" customHeight="false" outlineLevel="0" collapsed="false">
      <c r="A294" s="0" t="s">
        <v>11852</v>
      </c>
      <c r="B294" s="0" t="s">
        <v>21097</v>
      </c>
      <c r="C294" s="0" t="s">
        <v>11851</v>
      </c>
      <c r="D294" s="0" t="s">
        <v>11852</v>
      </c>
    </row>
    <row r="295" customFormat="false" ht="15" hidden="false" customHeight="false" outlineLevel="0" collapsed="false">
      <c r="A295" s="0" t="s">
        <v>11552</v>
      </c>
      <c r="B295" s="0" t="s">
        <v>21098</v>
      </c>
      <c r="C295" s="0" t="s">
        <v>11551</v>
      </c>
      <c r="D295" s="0" t="s">
        <v>11552</v>
      </c>
    </row>
    <row r="296" customFormat="false" ht="15" hidden="false" customHeight="false" outlineLevel="0" collapsed="false">
      <c r="A296" s="0" t="s">
        <v>10093</v>
      </c>
      <c r="B296" s="0" t="s">
        <v>21099</v>
      </c>
      <c r="C296" s="0" t="s">
        <v>10092</v>
      </c>
      <c r="D296" s="0" t="s">
        <v>10093</v>
      </c>
    </row>
    <row r="297" customFormat="false" ht="15" hidden="false" customHeight="false" outlineLevel="0" collapsed="false">
      <c r="A297" s="0" t="s">
        <v>10156</v>
      </c>
      <c r="B297" s="0" t="s">
        <v>21100</v>
      </c>
      <c r="C297" s="0" t="s">
        <v>10155</v>
      </c>
      <c r="D297" s="0" t="s">
        <v>10156</v>
      </c>
    </row>
    <row r="298" customFormat="false" ht="15" hidden="false" customHeight="false" outlineLevel="0" collapsed="false">
      <c r="A298" s="0" t="s">
        <v>10382</v>
      </c>
      <c r="B298" s="0" t="s">
        <v>21101</v>
      </c>
      <c r="C298" s="0" t="s">
        <v>10381</v>
      </c>
      <c r="D298" s="0" t="s">
        <v>10382</v>
      </c>
    </row>
    <row r="299" customFormat="false" ht="15" hidden="false" customHeight="false" outlineLevel="0" collapsed="false">
      <c r="A299" s="0" t="s">
        <v>12311</v>
      </c>
      <c r="B299" s="0" t="s">
        <v>21102</v>
      </c>
      <c r="C299" s="0" t="s">
        <v>12310</v>
      </c>
      <c r="D299" s="0" t="s">
        <v>12311</v>
      </c>
    </row>
    <row r="300" customFormat="false" ht="15" hidden="false" customHeight="false" outlineLevel="0" collapsed="false">
      <c r="A300" s="0" t="s">
        <v>10489</v>
      </c>
      <c r="B300" s="0" t="s">
        <v>21103</v>
      </c>
      <c r="C300" s="0" t="s">
        <v>10488</v>
      </c>
      <c r="D300" s="0" t="s">
        <v>10489</v>
      </c>
    </row>
    <row r="301" customFormat="false" ht="15" hidden="false" customHeight="false" outlineLevel="0" collapsed="false">
      <c r="A301" s="0" t="s">
        <v>11266</v>
      </c>
      <c r="B301" s="0" t="s">
        <v>21104</v>
      </c>
      <c r="C301" s="0" t="s">
        <v>11265</v>
      </c>
      <c r="D301" s="0" t="s">
        <v>11266</v>
      </c>
    </row>
    <row r="302" customFormat="false" ht="15" hidden="false" customHeight="false" outlineLevel="0" collapsed="false">
      <c r="A302" s="0" t="s">
        <v>10454</v>
      </c>
      <c r="B302" s="0" t="s">
        <v>21105</v>
      </c>
      <c r="C302" s="0" t="s">
        <v>10453</v>
      </c>
      <c r="D302" s="0" t="s">
        <v>10454</v>
      </c>
    </row>
    <row r="303" customFormat="false" ht="15" hidden="false" customHeight="false" outlineLevel="0" collapsed="false">
      <c r="A303" s="0" t="s">
        <v>12355</v>
      </c>
      <c r="B303" s="0" t="s">
        <v>21106</v>
      </c>
      <c r="C303" s="0" t="s">
        <v>12354</v>
      </c>
      <c r="D303" s="0" t="s">
        <v>12355</v>
      </c>
    </row>
    <row r="304" customFormat="false" ht="15" hidden="false" customHeight="false" outlineLevel="0" collapsed="false">
      <c r="A304" s="0" t="s">
        <v>10633</v>
      </c>
      <c r="B304" s="0" t="s">
        <v>21107</v>
      </c>
      <c r="C304" s="0" t="s">
        <v>10632</v>
      </c>
      <c r="D304" s="0" t="s">
        <v>10633</v>
      </c>
    </row>
    <row r="305" customFormat="false" ht="15" hidden="false" customHeight="false" outlineLevel="0" collapsed="false">
      <c r="A305" s="0" t="s">
        <v>9612</v>
      </c>
      <c r="B305" s="0" t="s">
        <v>21108</v>
      </c>
      <c r="C305" s="0" t="s">
        <v>9611</v>
      </c>
      <c r="D305" s="0" t="s">
        <v>9612</v>
      </c>
    </row>
    <row r="306" customFormat="false" ht="15" hidden="false" customHeight="false" outlineLevel="0" collapsed="false">
      <c r="A306" s="0" t="s">
        <v>9700</v>
      </c>
      <c r="B306" s="0" t="s">
        <v>21109</v>
      </c>
      <c r="C306" s="0" t="s">
        <v>9699</v>
      </c>
      <c r="D306" s="0" t="s">
        <v>9700</v>
      </c>
    </row>
    <row r="307" customFormat="false" ht="15" hidden="false" customHeight="false" outlineLevel="0" collapsed="false">
      <c r="A307" s="0" t="s">
        <v>10148</v>
      </c>
      <c r="B307" s="0" t="s">
        <v>21110</v>
      </c>
      <c r="C307" s="0" t="s">
        <v>10147</v>
      </c>
      <c r="D307" s="0" t="s">
        <v>10148</v>
      </c>
    </row>
    <row r="308" customFormat="false" ht="15" hidden="false" customHeight="false" outlineLevel="0" collapsed="false">
      <c r="A308" s="0" t="s">
        <v>10628</v>
      </c>
      <c r="B308" s="0" t="s">
        <v>21111</v>
      </c>
      <c r="C308" s="0" t="s">
        <v>10627</v>
      </c>
      <c r="D308" s="0" t="s">
        <v>10628</v>
      </c>
    </row>
    <row r="309" customFormat="false" ht="15" hidden="false" customHeight="false" outlineLevel="0" collapsed="false">
      <c r="A309" s="0" t="s">
        <v>10254</v>
      </c>
      <c r="B309" s="0" t="s">
        <v>21112</v>
      </c>
      <c r="C309" s="0" t="s">
        <v>10253</v>
      </c>
      <c r="D309" s="0" t="s">
        <v>10254</v>
      </c>
    </row>
    <row r="310" customFormat="false" ht="15" hidden="false" customHeight="false" outlineLevel="0" collapsed="false">
      <c r="A310" s="0" t="s">
        <v>10607</v>
      </c>
      <c r="B310" s="0" t="s">
        <v>21113</v>
      </c>
      <c r="C310" s="0" t="s">
        <v>10606</v>
      </c>
      <c r="D310" s="0" t="s">
        <v>10607</v>
      </c>
    </row>
    <row r="311" customFormat="false" ht="15" hidden="false" customHeight="false" outlineLevel="0" collapsed="false">
      <c r="A311" s="0" t="s">
        <v>9584</v>
      </c>
      <c r="B311" s="0" t="s">
        <v>21114</v>
      </c>
      <c r="C311" s="0" t="s">
        <v>9583</v>
      </c>
      <c r="D311" s="0" t="s">
        <v>9584</v>
      </c>
    </row>
    <row r="312" customFormat="false" ht="15" hidden="false" customHeight="false" outlineLevel="0" collapsed="false">
      <c r="A312" s="0" t="s">
        <v>10178</v>
      </c>
      <c r="B312" s="0" t="s">
        <v>21115</v>
      </c>
      <c r="C312" s="0" t="s">
        <v>10177</v>
      </c>
      <c r="D312" s="0" t="s">
        <v>10178</v>
      </c>
    </row>
    <row r="313" customFormat="false" ht="15" hidden="false" customHeight="false" outlineLevel="0" collapsed="false">
      <c r="A313" s="0" t="s">
        <v>10542</v>
      </c>
      <c r="B313" s="0" t="s">
        <v>21116</v>
      </c>
      <c r="C313" s="0" t="s">
        <v>10541</v>
      </c>
      <c r="D313" s="0" t="s">
        <v>10542</v>
      </c>
    </row>
    <row r="314" customFormat="false" ht="15" hidden="false" customHeight="false" outlineLevel="0" collapsed="false">
      <c r="A314" s="0" t="s">
        <v>9950</v>
      </c>
      <c r="B314" s="0" t="s">
        <v>21117</v>
      </c>
      <c r="C314" s="0" t="s">
        <v>9949</v>
      </c>
      <c r="D314" s="0" t="s">
        <v>9950</v>
      </c>
    </row>
    <row r="315" customFormat="false" ht="15" hidden="false" customHeight="false" outlineLevel="0" collapsed="false">
      <c r="A315" s="0" t="s">
        <v>10010</v>
      </c>
      <c r="B315" s="0" t="s">
        <v>21118</v>
      </c>
      <c r="C315" s="0" t="s">
        <v>10009</v>
      </c>
      <c r="D315" s="0" t="s">
        <v>10010</v>
      </c>
    </row>
    <row r="316" customFormat="false" ht="15" hidden="false" customHeight="false" outlineLevel="0" collapsed="false">
      <c r="A316" s="0" t="s">
        <v>10527</v>
      </c>
      <c r="B316" s="0" t="s">
        <v>21119</v>
      </c>
      <c r="C316" s="0" t="s">
        <v>10526</v>
      </c>
      <c r="D316" s="0" t="s">
        <v>10527</v>
      </c>
    </row>
    <row r="317" customFormat="false" ht="15" hidden="false" customHeight="false" outlineLevel="0" collapsed="false">
      <c r="A317" s="0" t="s">
        <v>11836</v>
      </c>
      <c r="B317" s="0" t="s">
        <v>21120</v>
      </c>
      <c r="C317" s="0" t="s">
        <v>11835</v>
      </c>
      <c r="D317" s="0" t="s">
        <v>11836</v>
      </c>
    </row>
    <row r="318" customFormat="false" ht="15" hidden="false" customHeight="false" outlineLevel="0" collapsed="false">
      <c r="A318" s="0" t="s">
        <v>12064</v>
      </c>
      <c r="B318" s="0" t="s">
        <v>21121</v>
      </c>
      <c r="C318" s="0" t="s">
        <v>12063</v>
      </c>
      <c r="D318" s="0" t="s">
        <v>12064</v>
      </c>
    </row>
    <row r="319" customFormat="false" ht="15" hidden="false" customHeight="false" outlineLevel="0" collapsed="false">
      <c r="A319" s="0" t="s">
        <v>10212</v>
      </c>
      <c r="B319" s="0" t="s">
        <v>21122</v>
      </c>
      <c r="C319" s="0" t="s">
        <v>10211</v>
      </c>
      <c r="D319" s="0" t="s">
        <v>10212</v>
      </c>
    </row>
    <row r="320" customFormat="false" ht="15" hidden="false" customHeight="false" outlineLevel="0" collapsed="false">
      <c r="A320" s="0" t="s">
        <v>11352</v>
      </c>
      <c r="B320" s="0" t="s">
        <v>21123</v>
      </c>
      <c r="C320" s="0" t="s">
        <v>11351</v>
      </c>
      <c r="D320" s="0" t="s">
        <v>11352</v>
      </c>
    </row>
    <row r="321" customFormat="false" ht="15" hidden="false" customHeight="false" outlineLevel="0" collapsed="false">
      <c r="A321" s="0" t="s">
        <v>11210</v>
      </c>
      <c r="B321" s="0" t="s">
        <v>21124</v>
      </c>
      <c r="C321" s="0" t="s">
        <v>11209</v>
      </c>
      <c r="D321" s="0" t="s">
        <v>11210</v>
      </c>
    </row>
    <row r="322" customFormat="false" ht="15" hidden="false" customHeight="false" outlineLevel="0" collapsed="false">
      <c r="A322" s="0" t="s">
        <v>12150</v>
      </c>
      <c r="B322" s="0" t="s">
        <v>21125</v>
      </c>
      <c r="C322" s="0" t="s">
        <v>12149</v>
      </c>
      <c r="D322" s="0" t="s">
        <v>12150</v>
      </c>
    </row>
    <row r="323" customFormat="false" ht="15" hidden="false" customHeight="false" outlineLevel="0" collapsed="false">
      <c r="A323" s="0" t="s">
        <v>10168</v>
      </c>
      <c r="B323" s="0" t="s">
        <v>21126</v>
      </c>
      <c r="C323" s="0" t="s">
        <v>10167</v>
      </c>
      <c r="D323" s="0" t="s">
        <v>10168</v>
      </c>
    </row>
    <row r="324" customFormat="false" ht="15" hidden="false" customHeight="false" outlineLevel="0" collapsed="false">
      <c r="A324" s="0" t="s">
        <v>11214</v>
      </c>
      <c r="B324" s="0" t="s">
        <v>21127</v>
      </c>
      <c r="C324" s="0" t="s">
        <v>11213</v>
      </c>
      <c r="D324" s="0" t="s">
        <v>11214</v>
      </c>
    </row>
    <row r="325" customFormat="false" ht="15" hidden="false" customHeight="false" outlineLevel="0" collapsed="false">
      <c r="A325" s="0" t="s">
        <v>10919</v>
      </c>
      <c r="B325" s="0" t="s">
        <v>21128</v>
      </c>
      <c r="C325" s="0" t="s">
        <v>10918</v>
      </c>
      <c r="D325" s="0" t="s">
        <v>10919</v>
      </c>
    </row>
    <row r="326" customFormat="false" ht="15" hidden="false" customHeight="false" outlineLevel="0" collapsed="false">
      <c r="A326" s="0" t="s">
        <v>10195</v>
      </c>
      <c r="B326" s="0" t="s">
        <v>21129</v>
      </c>
      <c r="C326" s="0" t="s">
        <v>10194</v>
      </c>
      <c r="D326" s="0" t="s">
        <v>10195</v>
      </c>
    </row>
    <row r="327" customFormat="false" ht="15" hidden="false" customHeight="false" outlineLevel="0" collapsed="false">
      <c r="A327" s="0" t="s">
        <v>11829</v>
      </c>
      <c r="B327" s="0" t="s">
        <v>21130</v>
      </c>
      <c r="C327" s="0" t="s">
        <v>11828</v>
      </c>
      <c r="D327" s="0" t="s">
        <v>11829</v>
      </c>
    </row>
    <row r="328" customFormat="false" ht="15" hidden="false" customHeight="false" outlineLevel="0" collapsed="false">
      <c r="A328" s="0" t="s">
        <v>9912</v>
      </c>
      <c r="B328" s="0" t="s">
        <v>21131</v>
      </c>
      <c r="C328" s="0" t="s">
        <v>9911</v>
      </c>
      <c r="D328" s="0" t="s">
        <v>9912</v>
      </c>
    </row>
    <row r="329" customFormat="false" ht="15" hidden="false" customHeight="false" outlineLevel="0" collapsed="false">
      <c r="A329" s="0" t="s">
        <v>12200</v>
      </c>
      <c r="B329" s="0" t="s">
        <v>21132</v>
      </c>
      <c r="C329" s="0" t="s">
        <v>12199</v>
      </c>
      <c r="D329" s="0" t="s">
        <v>12200</v>
      </c>
    </row>
    <row r="330" customFormat="false" ht="15" hidden="false" customHeight="false" outlineLevel="0" collapsed="false">
      <c r="A330" s="0" t="s">
        <v>10235</v>
      </c>
      <c r="B330" s="0" t="s">
        <v>21133</v>
      </c>
      <c r="C330" s="0" t="s">
        <v>10234</v>
      </c>
      <c r="D330" s="0" t="s">
        <v>10235</v>
      </c>
    </row>
    <row r="331" customFormat="false" ht="15" hidden="false" customHeight="false" outlineLevel="0" collapsed="false">
      <c r="A331" s="0" t="s">
        <v>12292</v>
      </c>
      <c r="B331" s="0" t="s">
        <v>21134</v>
      </c>
      <c r="C331" s="0" t="s">
        <v>12291</v>
      </c>
      <c r="D331" s="0" t="s">
        <v>12292</v>
      </c>
    </row>
    <row r="332" customFormat="false" ht="15" hidden="false" customHeight="false" outlineLevel="0" collapsed="false">
      <c r="A332" s="0" t="s">
        <v>10705</v>
      </c>
      <c r="B332" s="0" t="s">
        <v>21135</v>
      </c>
      <c r="C332" s="0" t="s">
        <v>10704</v>
      </c>
      <c r="D332" s="0" t="s">
        <v>10705</v>
      </c>
    </row>
    <row r="333" customFormat="false" ht="15" hidden="false" customHeight="false" outlineLevel="0" collapsed="false">
      <c r="A333" s="0" t="s">
        <v>10558</v>
      </c>
      <c r="B333" s="0" t="s">
        <v>21136</v>
      </c>
      <c r="C333" s="0" t="s">
        <v>10557</v>
      </c>
      <c r="D333" s="0" t="s">
        <v>10558</v>
      </c>
    </row>
    <row r="334" customFormat="false" ht="15" hidden="false" customHeight="false" outlineLevel="0" collapsed="false">
      <c r="A334" s="0" t="s">
        <v>12005</v>
      </c>
      <c r="B334" s="0" t="s">
        <v>21137</v>
      </c>
      <c r="C334" s="0" t="s">
        <v>12004</v>
      </c>
      <c r="D334" s="0" t="s">
        <v>12005</v>
      </c>
    </row>
    <row r="335" customFormat="false" ht="15" hidden="false" customHeight="false" outlineLevel="0" collapsed="false">
      <c r="A335" s="0" t="s">
        <v>10112</v>
      </c>
      <c r="B335" s="0" t="s">
        <v>21138</v>
      </c>
      <c r="C335" s="0" t="s">
        <v>10111</v>
      </c>
      <c r="D335" s="0" t="s">
        <v>10112</v>
      </c>
    </row>
    <row r="336" customFormat="false" ht="15" hidden="false" customHeight="false" outlineLevel="0" collapsed="false">
      <c r="A336" s="0" t="s">
        <v>9331</v>
      </c>
      <c r="B336" s="0" t="s">
        <v>21139</v>
      </c>
      <c r="C336" s="0" t="s">
        <v>9330</v>
      </c>
      <c r="D336" s="0" t="s">
        <v>9331</v>
      </c>
    </row>
    <row r="337" customFormat="false" ht="15" hidden="false" customHeight="false" outlineLevel="0" collapsed="false">
      <c r="A337" s="0" t="s">
        <v>10285</v>
      </c>
      <c r="B337" s="0" t="s">
        <v>21140</v>
      </c>
      <c r="C337" s="0" t="s">
        <v>10284</v>
      </c>
      <c r="D337" s="0" t="s">
        <v>10285</v>
      </c>
    </row>
    <row r="338" customFormat="false" ht="15" hidden="false" customHeight="false" outlineLevel="0" collapsed="false">
      <c r="A338" s="0" t="s">
        <v>11677</v>
      </c>
      <c r="B338" s="0" t="s">
        <v>21141</v>
      </c>
      <c r="C338" s="0" t="s">
        <v>11676</v>
      </c>
      <c r="D338" s="0" t="s">
        <v>11677</v>
      </c>
    </row>
    <row r="339" customFormat="false" ht="15" hidden="false" customHeight="false" outlineLevel="0" collapsed="false">
      <c r="A339" s="0" t="s">
        <v>11480</v>
      </c>
      <c r="B339" s="0" t="s">
        <v>21142</v>
      </c>
      <c r="C339" s="0" t="s">
        <v>11479</v>
      </c>
      <c r="D339" s="0" t="s">
        <v>11480</v>
      </c>
    </row>
    <row r="340" customFormat="false" ht="15" hidden="false" customHeight="false" outlineLevel="0" collapsed="false">
      <c r="A340" s="0" t="s">
        <v>21143</v>
      </c>
      <c r="B340" s="0" t="s">
        <v>21144</v>
      </c>
      <c r="C340" s="0" t="s">
        <v>21145</v>
      </c>
      <c r="D340" s="0" t="s">
        <v>21143</v>
      </c>
    </row>
    <row r="341" customFormat="false" ht="15" hidden="false" customHeight="false" outlineLevel="0" collapsed="false">
      <c r="A341" s="0" t="s">
        <v>9547</v>
      </c>
      <c r="B341" s="0" t="s">
        <v>21146</v>
      </c>
      <c r="C341" s="0" t="s">
        <v>9546</v>
      </c>
      <c r="D341" s="0" t="s">
        <v>9547</v>
      </c>
    </row>
    <row r="342" customFormat="false" ht="15" hidden="false" customHeight="false" outlineLevel="0" collapsed="false">
      <c r="A342" s="0" t="s">
        <v>10648</v>
      </c>
      <c r="B342" s="0" t="s">
        <v>21147</v>
      </c>
      <c r="C342" s="0" t="s">
        <v>10647</v>
      </c>
      <c r="D342" s="0" t="s">
        <v>10648</v>
      </c>
    </row>
    <row r="343" customFormat="false" ht="15" hidden="false" customHeight="false" outlineLevel="0" collapsed="false">
      <c r="A343" s="0" t="s">
        <v>11688</v>
      </c>
      <c r="B343" s="0" t="s">
        <v>21148</v>
      </c>
      <c r="C343" s="0" t="s">
        <v>11687</v>
      </c>
      <c r="D343" s="0" t="s">
        <v>11688</v>
      </c>
    </row>
    <row r="344" customFormat="false" ht="15" hidden="false" customHeight="false" outlineLevel="0" collapsed="false">
      <c r="A344" s="0" t="s">
        <v>9800</v>
      </c>
      <c r="B344" s="0" t="s">
        <v>21149</v>
      </c>
      <c r="C344" s="0" t="s">
        <v>9799</v>
      </c>
      <c r="D344" s="0" t="s">
        <v>9800</v>
      </c>
    </row>
    <row r="345" customFormat="false" ht="15" hidden="false" customHeight="false" outlineLevel="0" collapsed="false">
      <c r="A345" s="0" t="s">
        <v>11080</v>
      </c>
      <c r="B345" s="0" t="s">
        <v>21150</v>
      </c>
      <c r="C345" s="0" t="s">
        <v>11079</v>
      </c>
      <c r="D345" s="0" t="s">
        <v>11080</v>
      </c>
    </row>
    <row r="346" customFormat="false" ht="15" hidden="false" customHeight="false" outlineLevel="0" collapsed="false">
      <c r="A346" s="0" t="s">
        <v>10976</v>
      </c>
      <c r="B346" s="0" t="s">
        <v>21151</v>
      </c>
      <c r="C346" s="0" t="s">
        <v>10975</v>
      </c>
      <c r="D346" s="0" t="s">
        <v>10976</v>
      </c>
    </row>
    <row r="347" customFormat="false" ht="15" hidden="false" customHeight="false" outlineLevel="0" collapsed="false">
      <c r="A347" s="0" t="s">
        <v>11205</v>
      </c>
      <c r="B347" s="0" t="s">
        <v>21152</v>
      </c>
      <c r="C347" s="0" t="s">
        <v>11204</v>
      </c>
      <c r="D347" s="0" t="s">
        <v>11205</v>
      </c>
    </row>
    <row r="348" customFormat="false" ht="15" hidden="false" customHeight="false" outlineLevel="0" collapsed="false">
      <c r="A348" s="0" t="s">
        <v>9557</v>
      </c>
      <c r="B348" s="0" t="s">
        <v>21153</v>
      </c>
      <c r="C348" s="0" t="s">
        <v>9556</v>
      </c>
      <c r="D348" s="0" t="s">
        <v>9557</v>
      </c>
    </row>
    <row r="349" customFormat="false" ht="15" hidden="false" customHeight="false" outlineLevel="0" collapsed="false">
      <c r="A349" s="0" t="s">
        <v>9820</v>
      </c>
      <c r="B349" s="0" t="s">
        <v>21154</v>
      </c>
      <c r="C349" s="0" t="s">
        <v>9819</v>
      </c>
      <c r="D349" s="0" t="s">
        <v>9820</v>
      </c>
    </row>
    <row r="350" customFormat="false" ht="15" hidden="false" customHeight="false" outlineLevel="0" collapsed="false">
      <c r="A350" s="0" t="s">
        <v>10827</v>
      </c>
      <c r="B350" s="0" t="s">
        <v>21155</v>
      </c>
      <c r="C350" s="0" t="s">
        <v>10826</v>
      </c>
      <c r="D350" s="0" t="s">
        <v>10827</v>
      </c>
    </row>
    <row r="351" customFormat="false" ht="15" hidden="false" customHeight="false" outlineLevel="0" collapsed="false">
      <c r="A351" s="0" t="s">
        <v>11429</v>
      </c>
      <c r="B351" s="0" t="s">
        <v>21156</v>
      </c>
      <c r="C351" s="0" t="s">
        <v>11428</v>
      </c>
      <c r="D351" s="0" t="s">
        <v>11429</v>
      </c>
    </row>
    <row r="352" customFormat="false" ht="15" hidden="false" customHeight="false" outlineLevel="0" collapsed="false">
      <c r="A352" s="0" t="s">
        <v>9378</v>
      </c>
      <c r="B352" s="0" t="s">
        <v>21157</v>
      </c>
      <c r="C352" s="0" t="s">
        <v>9377</v>
      </c>
      <c r="D352" s="0" t="s">
        <v>9378</v>
      </c>
    </row>
    <row r="353" customFormat="false" ht="15" hidden="false" customHeight="false" outlineLevel="0" collapsed="false">
      <c r="A353" s="0" t="s">
        <v>12268</v>
      </c>
      <c r="B353" s="0" t="s">
        <v>21158</v>
      </c>
      <c r="C353" s="0" t="s">
        <v>12267</v>
      </c>
      <c r="D353" s="0" t="s">
        <v>12268</v>
      </c>
    </row>
    <row r="354" customFormat="false" ht="15" hidden="false" customHeight="false" outlineLevel="0" collapsed="false">
      <c r="A354" s="0" t="s">
        <v>10958</v>
      </c>
      <c r="B354" s="0" t="s">
        <v>21159</v>
      </c>
      <c r="C354" s="0" t="s">
        <v>10957</v>
      </c>
      <c r="D354" s="0" t="s">
        <v>10958</v>
      </c>
    </row>
    <row r="355" customFormat="false" ht="15" hidden="false" customHeight="false" outlineLevel="0" collapsed="false">
      <c r="A355" s="0" t="s">
        <v>10601</v>
      </c>
      <c r="B355" s="0" t="s">
        <v>21160</v>
      </c>
      <c r="C355" s="0" t="s">
        <v>10600</v>
      </c>
      <c r="D355" s="0" t="s">
        <v>10601</v>
      </c>
    </row>
    <row r="356" customFormat="false" ht="15" hidden="false" customHeight="false" outlineLevel="0" collapsed="false">
      <c r="A356" s="0" t="s">
        <v>11511</v>
      </c>
      <c r="B356" s="0" t="s">
        <v>21161</v>
      </c>
      <c r="C356" s="0" t="s">
        <v>11510</v>
      </c>
      <c r="D356" s="0" t="s">
        <v>11511</v>
      </c>
    </row>
    <row r="357" customFormat="false" ht="15" hidden="false" customHeight="false" outlineLevel="0" collapsed="false">
      <c r="A357" s="0" t="s">
        <v>11517</v>
      </c>
      <c r="B357" s="0" t="s">
        <v>21162</v>
      </c>
      <c r="C357" s="0" t="s">
        <v>11516</v>
      </c>
      <c r="D357" s="0" t="s">
        <v>11517</v>
      </c>
    </row>
    <row r="358" customFormat="false" ht="15" hidden="false" customHeight="false" outlineLevel="0" collapsed="false">
      <c r="A358" s="0" t="s">
        <v>12027</v>
      </c>
      <c r="B358" s="0" t="s">
        <v>21163</v>
      </c>
      <c r="C358" s="0" t="s">
        <v>12026</v>
      </c>
      <c r="D358" s="0" t="s">
        <v>12027</v>
      </c>
    </row>
    <row r="359" customFormat="false" ht="15" hidden="false" customHeight="false" outlineLevel="0" collapsed="false">
      <c r="A359" s="0" t="s">
        <v>10116</v>
      </c>
      <c r="B359" s="0" t="s">
        <v>21164</v>
      </c>
      <c r="C359" s="0" t="s">
        <v>10115</v>
      </c>
      <c r="D359" s="0" t="s">
        <v>10116</v>
      </c>
    </row>
    <row r="360" customFormat="false" ht="15" hidden="false" customHeight="false" outlineLevel="0" collapsed="false">
      <c r="A360" s="0" t="s">
        <v>12214</v>
      </c>
      <c r="B360" s="0" t="s">
        <v>21165</v>
      </c>
      <c r="C360" s="0" t="s">
        <v>12213</v>
      </c>
      <c r="D360" s="0" t="s">
        <v>12214</v>
      </c>
    </row>
    <row r="361" customFormat="false" ht="15" hidden="false" customHeight="false" outlineLevel="0" collapsed="false">
      <c r="A361" s="0" t="s">
        <v>10122</v>
      </c>
      <c r="B361" s="0" t="s">
        <v>21166</v>
      </c>
      <c r="C361" s="0" t="s">
        <v>10121</v>
      </c>
      <c r="D361" s="0" t="s">
        <v>10122</v>
      </c>
    </row>
    <row r="362" customFormat="false" ht="15" hidden="false" customHeight="false" outlineLevel="0" collapsed="false">
      <c r="A362" s="0" t="s">
        <v>9385</v>
      </c>
      <c r="B362" s="0" t="s">
        <v>21167</v>
      </c>
      <c r="C362" s="0" t="s">
        <v>9384</v>
      </c>
      <c r="D362" s="0" t="s">
        <v>9385</v>
      </c>
    </row>
    <row r="363" customFormat="false" ht="15" hidden="false" customHeight="false" outlineLevel="0" collapsed="false">
      <c r="A363" s="0" t="s">
        <v>11981</v>
      </c>
      <c r="B363" s="0" t="s">
        <v>21168</v>
      </c>
      <c r="C363" s="0" t="s">
        <v>11980</v>
      </c>
      <c r="D363" s="0" t="s">
        <v>11981</v>
      </c>
    </row>
    <row r="364" customFormat="false" ht="15" hidden="false" customHeight="false" outlineLevel="0" collapsed="false">
      <c r="A364" s="0" t="s">
        <v>9595</v>
      </c>
      <c r="B364" s="0" t="s">
        <v>21169</v>
      </c>
      <c r="C364" s="0" t="s">
        <v>9594</v>
      </c>
      <c r="D364" s="0" t="s">
        <v>9595</v>
      </c>
    </row>
    <row r="365" customFormat="false" ht="15" hidden="false" customHeight="false" outlineLevel="0" collapsed="false">
      <c r="A365" s="0" t="s">
        <v>11704</v>
      </c>
      <c r="B365" s="0" t="s">
        <v>21170</v>
      </c>
      <c r="C365" s="0" t="s">
        <v>11703</v>
      </c>
      <c r="D365" s="0" t="s">
        <v>11704</v>
      </c>
    </row>
    <row r="366" customFormat="false" ht="15" hidden="false" customHeight="false" outlineLevel="0" collapsed="false">
      <c r="A366" s="0" t="s">
        <v>11927</v>
      </c>
      <c r="B366" s="0" t="s">
        <v>21171</v>
      </c>
      <c r="C366" s="0" t="s">
        <v>11926</v>
      </c>
      <c r="D366" s="0" t="s">
        <v>11927</v>
      </c>
    </row>
    <row r="367" customFormat="false" ht="15" hidden="false" customHeight="false" outlineLevel="0" collapsed="false">
      <c r="A367" s="0" t="s">
        <v>10595</v>
      </c>
      <c r="B367" s="0" t="s">
        <v>21172</v>
      </c>
      <c r="C367" s="0" t="s">
        <v>10594</v>
      </c>
      <c r="D367" s="0" t="s">
        <v>10595</v>
      </c>
    </row>
    <row r="368" customFormat="false" ht="15" hidden="false" customHeight="false" outlineLevel="0" collapsed="false">
      <c r="A368" s="0" t="s">
        <v>11894</v>
      </c>
      <c r="B368" s="0" t="s">
        <v>21173</v>
      </c>
      <c r="C368" s="0" t="s">
        <v>11893</v>
      </c>
      <c r="D368" s="0" t="s">
        <v>11894</v>
      </c>
    </row>
    <row r="369" customFormat="false" ht="15" hidden="false" customHeight="false" outlineLevel="0" collapsed="false">
      <c r="A369" s="0" t="s">
        <v>10908</v>
      </c>
      <c r="B369" s="0" t="s">
        <v>21174</v>
      </c>
      <c r="C369" s="0" t="s">
        <v>10907</v>
      </c>
      <c r="D369" s="0" t="s">
        <v>10908</v>
      </c>
    </row>
    <row r="370" customFormat="false" ht="15" hidden="false" customHeight="false" outlineLevel="0" collapsed="false">
      <c r="A370" s="0" t="s">
        <v>12179</v>
      </c>
      <c r="B370" s="0" t="s">
        <v>21175</v>
      </c>
      <c r="C370" s="0" t="s">
        <v>12178</v>
      </c>
      <c r="D370" s="0" t="s">
        <v>12179</v>
      </c>
    </row>
    <row r="371" customFormat="false" ht="15" hidden="false" customHeight="false" outlineLevel="0" collapsed="false">
      <c r="A371" s="0" t="s">
        <v>9838</v>
      </c>
      <c r="B371" s="0" t="s">
        <v>21176</v>
      </c>
      <c r="C371" s="0" t="s">
        <v>9837</v>
      </c>
      <c r="D371" s="0" t="s">
        <v>9838</v>
      </c>
    </row>
    <row r="372" customFormat="false" ht="15" hidden="false" customHeight="false" outlineLevel="0" collapsed="false">
      <c r="A372" s="0" t="s">
        <v>12032</v>
      </c>
      <c r="B372" s="0" t="s">
        <v>21177</v>
      </c>
      <c r="C372" s="0" t="s">
        <v>12031</v>
      </c>
      <c r="D372" s="0" t="s">
        <v>12032</v>
      </c>
    </row>
    <row r="373" customFormat="false" ht="15" hidden="false" customHeight="false" outlineLevel="0" collapsed="false">
      <c r="A373" s="0" t="s">
        <v>9440</v>
      </c>
      <c r="B373" s="0" t="s">
        <v>21178</v>
      </c>
      <c r="C373" s="0" t="s">
        <v>9439</v>
      </c>
      <c r="D373" s="0" t="s">
        <v>9440</v>
      </c>
    </row>
    <row r="374" customFormat="false" ht="15" hidden="false" customHeight="false" outlineLevel="0" collapsed="false">
      <c r="A374" s="0" t="s">
        <v>11410</v>
      </c>
      <c r="B374" s="0" t="s">
        <v>21179</v>
      </c>
      <c r="C374" s="0" t="s">
        <v>11409</v>
      </c>
      <c r="D374" s="0" t="s">
        <v>11410</v>
      </c>
    </row>
    <row r="375" customFormat="false" ht="15" hidden="false" customHeight="false" outlineLevel="0" collapsed="false">
      <c r="A375" s="0" t="s">
        <v>10517</v>
      </c>
      <c r="B375" s="0" t="s">
        <v>21180</v>
      </c>
      <c r="C375" s="0" t="s">
        <v>10516</v>
      </c>
      <c r="D375" s="0" t="s">
        <v>10517</v>
      </c>
    </row>
    <row r="376" customFormat="false" ht="15" hidden="false" customHeight="false" outlineLevel="0" collapsed="false">
      <c r="A376" s="0" t="s">
        <v>11017</v>
      </c>
      <c r="B376" s="0" t="s">
        <v>21181</v>
      </c>
      <c r="C376" s="0" t="s">
        <v>11016</v>
      </c>
      <c r="D376" s="0" t="s">
        <v>11017</v>
      </c>
    </row>
    <row r="377" customFormat="false" ht="15" hidden="false" customHeight="false" outlineLevel="0" collapsed="false">
      <c r="A377" s="0" t="s">
        <v>11003</v>
      </c>
      <c r="B377" s="0" t="s">
        <v>21182</v>
      </c>
      <c r="C377" s="0" t="s">
        <v>11002</v>
      </c>
      <c r="D377" s="0" t="s">
        <v>11003</v>
      </c>
    </row>
    <row r="378" customFormat="false" ht="15" hidden="false" customHeight="false" outlineLevel="0" collapsed="false">
      <c r="A378" s="0" t="s">
        <v>11760</v>
      </c>
      <c r="B378" s="0" t="s">
        <v>21183</v>
      </c>
      <c r="C378" s="0" t="s">
        <v>11759</v>
      </c>
      <c r="D378" s="0" t="s">
        <v>11760</v>
      </c>
    </row>
    <row r="379" customFormat="false" ht="15" hidden="false" customHeight="false" outlineLevel="0" collapsed="false">
      <c r="A379" s="0" t="s">
        <v>10265</v>
      </c>
      <c r="B379" s="0" t="s">
        <v>21184</v>
      </c>
      <c r="C379" s="0" t="s">
        <v>10264</v>
      </c>
      <c r="D379" s="0" t="s">
        <v>10265</v>
      </c>
    </row>
    <row r="380" customFormat="false" ht="15" hidden="false" customHeight="false" outlineLevel="0" collapsed="false">
      <c r="A380" s="0" t="s">
        <v>11755</v>
      </c>
      <c r="B380" s="0" t="s">
        <v>21185</v>
      </c>
      <c r="C380" s="0" t="s">
        <v>11754</v>
      </c>
      <c r="D380" s="0" t="s">
        <v>11755</v>
      </c>
    </row>
    <row r="381" customFormat="false" ht="15" hidden="false" customHeight="false" outlineLevel="0" collapsed="false">
      <c r="A381" s="0" t="s">
        <v>9722</v>
      </c>
      <c r="B381" s="0" t="s">
        <v>21186</v>
      </c>
      <c r="C381" s="0" t="s">
        <v>9721</v>
      </c>
      <c r="D381" s="0" t="s">
        <v>9722</v>
      </c>
    </row>
    <row r="382" customFormat="false" ht="15" hidden="false" customHeight="false" outlineLevel="0" collapsed="false">
      <c r="A382" s="0" t="s">
        <v>11129</v>
      </c>
      <c r="B382" s="0" t="s">
        <v>21187</v>
      </c>
      <c r="C382" s="0" t="s">
        <v>11128</v>
      </c>
      <c r="D382" s="0" t="s">
        <v>11129</v>
      </c>
    </row>
    <row r="383" customFormat="false" ht="15" hidden="false" customHeight="false" outlineLevel="0" collapsed="false">
      <c r="A383" s="0" t="s">
        <v>11923</v>
      </c>
      <c r="B383" s="0" t="s">
        <v>21188</v>
      </c>
      <c r="C383" s="0" t="s">
        <v>11922</v>
      </c>
      <c r="D383" s="0" t="s">
        <v>11923</v>
      </c>
    </row>
    <row r="384" customFormat="false" ht="15" hidden="false" customHeight="false" outlineLevel="0" collapsed="false">
      <c r="A384" s="0" t="s">
        <v>12000</v>
      </c>
      <c r="B384" s="0" t="s">
        <v>21189</v>
      </c>
      <c r="C384" s="0" t="s">
        <v>11999</v>
      </c>
      <c r="D384" s="0" t="s">
        <v>12000</v>
      </c>
    </row>
    <row r="385" customFormat="false" ht="15" hidden="false" customHeight="false" outlineLevel="0" collapsed="false">
      <c r="A385" s="0" t="s">
        <v>9527</v>
      </c>
      <c r="B385" s="0" t="s">
        <v>21190</v>
      </c>
      <c r="C385" s="0" t="s">
        <v>9526</v>
      </c>
      <c r="D385" s="0" t="s">
        <v>9527</v>
      </c>
    </row>
    <row r="386" customFormat="false" ht="15" hidden="false" customHeight="false" outlineLevel="0" collapsed="false">
      <c r="A386" s="0" t="s">
        <v>10709</v>
      </c>
      <c r="B386" s="0" t="s">
        <v>21191</v>
      </c>
      <c r="C386" s="0" t="s">
        <v>10708</v>
      </c>
      <c r="D386" s="0" t="s">
        <v>10709</v>
      </c>
    </row>
    <row r="387" customFormat="false" ht="15" hidden="false" customHeight="false" outlineLevel="0" collapsed="false">
      <c r="A387" s="0" t="s">
        <v>12157</v>
      </c>
      <c r="B387" s="0" t="s">
        <v>21192</v>
      </c>
      <c r="C387" s="0" t="s">
        <v>12156</v>
      </c>
      <c r="D387" s="0" t="s">
        <v>12157</v>
      </c>
    </row>
    <row r="388" customFormat="false" ht="15" hidden="false" customHeight="false" outlineLevel="0" collapsed="false">
      <c r="A388" s="0" t="s">
        <v>12225</v>
      </c>
      <c r="B388" s="0" t="s">
        <v>21193</v>
      </c>
      <c r="C388" s="0" t="s">
        <v>12224</v>
      </c>
      <c r="D388" s="0" t="s">
        <v>12225</v>
      </c>
    </row>
    <row r="389" customFormat="false" ht="15" hidden="false" customHeight="false" outlineLevel="0" collapsed="false">
      <c r="A389" s="0" t="s">
        <v>12229</v>
      </c>
      <c r="B389" s="0" t="s">
        <v>21194</v>
      </c>
      <c r="C389" s="0" t="s">
        <v>12228</v>
      </c>
      <c r="D389" s="0" t="s">
        <v>12229</v>
      </c>
    </row>
    <row r="390" customFormat="false" ht="15" hidden="false" customHeight="false" outlineLevel="0" collapsed="false">
      <c r="A390" s="0" t="s">
        <v>10537</v>
      </c>
      <c r="B390" s="0" t="s">
        <v>21195</v>
      </c>
      <c r="C390" s="0" t="s">
        <v>10536</v>
      </c>
      <c r="D390" s="0" t="s">
        <v>10537</v>
      </c>
    </row>
    <row r="391" customFormat="false" ht="15" hidden="false" customHeight="false" outlineLevel="0" collapsed="false">
      <c r="A391" s="0" t="s">
        <v>10459</v>
      </c>
      <c r="B391" s="0" t="s">
        <v>21196</v>
      </c>
      <c r="C391" s="0" t="s">
        <v>10458</v>
      </c>
      <c r="D391" s="0" t="s">
        <v>10459</v>
      </c>
    </row>
    <row r="392" customFormat="false" ht="15" hidden="false" customHeight="false" outlineLevel="0" collapsed="false">
      <c r="A392" s="0" t="s">
        <v>9854</v>
      </c>
      <c r="B392" s="0" t="s">
        <v>21197</v>
      </c>
      <c r="C392" s="0" t="s">
        <v>9853</v>
      </c>
      <c r="D392" s="0" t="s">
        <v>9854</v>
      </c>
    </row>
    <row r="393" customFormat="false" ht="15" hidden="false" customHeight="false" outlineLevel="0" collapsed="false">
      <c r="A393" s="0" t="s">
        <v>10359</v>
      </c>
      <c r="B393" s="0" t="s">
        <v>21198</v>
      </c>
      <c r="C393" s="0" t="s">
        <v>10358</v>
      </c>
      <c r="D393" s="0" t="s">
        <v>10359</v>
      </c>
    </row>
    <row r="394" customFormat="false" ht="15" hidden="false" customHeight="false" outlineLevel="0" collapsed="false">
      <c r="A394" s="0" t="s">
        <v>10869</v>
      </c>
      <c r="B394" s="0" t="s">
        <v>21199</v>
      </c>
      <c r="C394" s="0" t="s">
        <v>10868</v>
      </c>
      <c r="D394" s="0" t="s">
        <v>10869</v>
      </c>
    </row>
    <row r="395" customFormat="false" ht="15" hidden="false" customHeight="false" outlineLevel="0" collapsed="false">
      <c r="A395" s="0" t="s">
        <v>12471</v>
      </c>
      <c r="B395" s="0" t="s">
        <v>21200</v>
      </c>
      <c r="C395" s="0" t="s">
        <v>12470</v>
      </c>
      <c r="D395" s="0" t="s">
        <v>12471</v>
      </c>
    </row>
    <row r="396" customFormat="false" ht="15" hidden="false" customHeight="false" outlineLevel="0" collapsed="false">
      <c r="A396" s="0" t="s">
        <v>11935</v>
      </c>
      <c r="B396" s="0" t="s">
        <v>21201</v>
      </c>
      <c r="C396" s="0" t="s">
        <v>11934</v>
      </c>
      <c r="D396" s="0" t="s">
        <v>11935</v>
      </c>
    </row>
    <row r="397" customFormat="false" ht="15" hidden="false" customHeight="false" outlineLevel="0" collapsed="false">
      <c r="A397" s="0" t="s">
        <v>11931</v>
      </c>
      <c r="B397" s="0" t="s">
        <v>21202</v>
      </c>
      <c r="C397" s="0" t="s">
        <v>11930</v>
      </c>
      <c r="D397" s="0" t="s">
        <v>11931</v>
      </c>
    </row>
    <row r="398" customFormat="false" ht="15" hidden="false" customHeight="false" outlineLevel="0" collapsed="false">
      <c r="A398" s="0" t="s">
        <v>11820</v>
      </c>
      <c r="B398" s="0" t="s">
        <v>21203</v>
      </c>
      <c r="C398" s="0" t="s">
        <v>11819</v>
      </c>
      <c r="D398" s="0" t="s">
        <v>11820</v>
      </c>
    </row>
    <row r="399" customFormat="false" ht="15" hidden="false" customHeight="false" outlineLevel="0" collapsed="false">
      <c r="A399" s="0" t="s">
        <v>10464</v>
      </c>
      <c r="B399" s="0" t="s">
        <v>21204</v>
      </c>
      <c r="C399" s="0" t="s">
        <v>10463</v>
      </c>
      <c r="D399" s="0" t="s">
        <v>10464</v>
      </c>
    </row>
    <row r="400" customFormat="false" ht="15" hidden="false" customHeight="false" outlineLevel="0" collapsed="false">
      <c r="A400" s="0" t="s">
        <v>11556</v>
      </c>
      <c r="B400" s="0" t="s">
        <v>21205</v>
      </c>
      <c r="C400" s="0" t="s">
        <v>11555</v>
      </c>
      <c r="D400" s="0" t="s">
        <v>11556</v>
      </c>
    </row>
    <row r="401" customFormat="false" ht="15" hidden="false" customHeight="false" outlineLevel="0" collapsed="false">
      <c r="A401" s="0" t="s">
        <v>10548</v>
      </c>
      <c r="B401" s="0" t="s">
        <v>21206</v>
      </c>
      <c r="C401" s="0" t="s">
        <v>10547</v>
      </c>
      <c r="D401" s="0" t="s">
        <v>10548</v>
      </c>
    </row>
    <row r="402" customFormat="false" ht="15" hidden="false" customHeight="false" outlineLevel="0" collapsed="false">
      <c r="A402" s="0" t="s">
        <v>12327</v>
      </c>
      <c r="B402" s="0" t="s">
        <v>21207</v>
      </c>
      <c r="C402" s="0" t="s">
        <v>12326</v>
      </c>
      <c r="D402" s="0" t="s">
        <v>12327</v>
      </c>
    </row>
    <row r="403" customFormat="false" ht="15" hidden="false" customHeight="false" outlineLevel="0" collapsed="false">
      <c r="A403" s="0" t="s">
        <v>11075</v>
      </c>
      <c r="B403" s="0" t="s">
        <v>21208</v>
      </c>
      <c r="C403" s="0" t="s">
        <v>11074</v>
      </c>
      <c r="D403" s="0" t="s">
        <v>11075</v>
      </c>
    </row>
    <row r="404" customFormat="false" ht="15" hidden="false" customHeight="false" outlineLevel="0" collapsed="false">
      <c r="A404" s="0" t="s">
        <v>11097</v>
      </c>
      <c r="B404" s="0" t="s">
        <v>21209</v>
      </c>
      <c r="C404" s="0" t="s">
        <v>11096</v>
      </c>
      <c r="D404" s="0" t="s">
        <v>11097</v>
      </c>
    </row>
    <row r="405" customFormat="false" ht="15" hidden="false" customHeight="false" outlineLevel="0" collapsed="false">
      <c r="A405" s="0" t="s">
        <v>9834</v>
      </c>
      <c r="B405" s="0" t="s">
        <v>21210</v>
      </c>
      <c r="C405" s="0" t="s">
        <v>9833</v>
      </c>
      <c r="D405" s="0" t="s">
        <v>9834</v>
      </c>
    </row>
    <row r="406" customFormat="false" ht="15" hidden="false" customHeight="false" outlineLevel="0" collapsed="false">
      <c r="A406" s="0" t="s">
        <v>12440</v>
      </c>
      <c r="B406" s="0" t="s">
        <v>21211</v>
      </c>
      <c r="C406" s="0" t="s">
        <v>12439</v>
      </c>
      <c r="D406" s="0" t="s">
        <v>12440</v>
      </c>
    </row>
    <row r="407" customFormat="false" ht="15" hidden="false" customHeight="false" outlineLevel="0" collapsed="false">
      <c r="A407" s="0" t="s">
        <v>9521</v>
      </c>
      <c r="B407" s="0" t="s">
        <v>21212</v>
      </c>
      <c r="C407" s="0" t="s">
        <v>9520</v>
      </c>
      <c r="D407" s="0" t="s">
        <v>9521</v>
      </c>
    </row>
    <row r="408" customFormat="false" ht="15" hidden="false" customHeight="false" outlineLevel="0" collapsed="false">
      <c r="A408" s="0" t="s">
        <v>11847</v>
      </c>
      <c r="B408" s="0" t="s">
        <v>21213</v>
      </c>
      <c r="C408" s="0" t="s">
        <v>11846</v>
      </c>
      <c r="D408" s="0" t="s">
        <v>11847</v>
      </c>
    </row>
    <row r="409" customFormat="false" ht="15" hidden="false" customHeight="false" outlineLevel="0" collapsed="false">
      <c r="A409" s="0" t="s">
        <v>10316</v>
      </c>
      <c r="B409" s="0" t="s">
        <v>21214</v>
      </c>
      <c r="C409" s="0" t="s">
        <v>10315</v>
      </c>
      <c r="D409" s="0" t="s">
        <v>10316</v>
      </c>
    </row>
    <row r="410" customFormat="false" ht="15" hidden="false" customHeight="false" outlineLevel="0" collapsed="false">
      <c r="A410" s="0" t="s">
        <v>11488</v>
      </c>
      <c r="B410" s="0" t="s">
        <v>21215</v>
      </c>
      <c r="C410" s="0" t="s">
        <v>11487</v>
      </c>
      <c r="D410" s="0" t="s">
        <v>11488</v>
      </c>
    </row>
    <row r="411" customFormat="false" ht="15" hidden="false" customHeight="false" outlineLevel="0" collapsed="false">
      <c r="A411" s="0" t="s">
        <v>11780</v>
      </c>
      <c r="B411" s="0" t="s">
        <v>21216</v>
      </c>
      <c r="C411" s="0" t="s">
        <v>11779</v>
      </c>
      <c r="D411" s="0" t="s">
        <v>11780</v>
      </c>
    </row>
    <row r="412" customFormat="false" ht="15" hidden="false" customHeight="false" outlineLevel="0" collapsed="false">
      <c r="A412" s="0" t="s">
        <v>11394</v>
      </c>
      <c r="B412" s="0" t="s">
        <v>21217</v>
      </c>
      <c r="C412" s="0" t="s">
        <v>11393</v>
      </c>
      <c r="D412" s="0" t="s">
        <v>11394</v>
      </c>
    </row>
    <row r="413" customFormat="false" ht="15" hidden="false" customHeight="false" outlineLevel="0" collapsed="false">
      <c r="A413" s="0" t="s">
        <v>10447</v>
      </c>
      <c r="B413" s="0" t="s">
        <v>21218</v>
      </c>
      <c r="C413" s="0" t="s">
        <v>10446</v>
      </c>
      <c r="D413" s="0" t="s">
        <v>10447</v>
      </c>
    </row>
    <row r="414" customFormat="false" ht="15" hidden="false" customHeight="false" outlineLevel="0" collapsed="false">
      <c r="A414" s="0" t="s">
        <v>11418</v>
      </c>
      <c r="B414" s="0" t="s">
        <v>21219</v>
      </c>
      <c r="C414" s="0" t="s">
        <v>11417</v>
      </c>
      <c r="D414" s="0" t="s">
        <v>11418</v>
      </c>
    </row>
    <row r="415" customFormat="false" ht="15" hidden="false" customHeight="false" outlineLevel="0" collapsed="false">
      <c r="A415" s="0" t="s">
        <v>10053</v>
      </c>
      <c r="B415" s="0" t="s">
        <v>21220</v>
      </c>
      <c r="C415" s="0" t="s">
        <v>10052</v>
      </c>
      <c r="D415" s="0" t="s">
        <v>10053</v>
      </c>
    </row>
    <row r="416" customFormat="false" ht="15" hidden="false" customHeight="false" outlineLevel="0" collapsed="false">
      <c r="A416" s="0" t="s">
        <v>9810</v>
      </c>
      <c r="B416" s="0" t="s">
        <v>21221</v>
      </c>
      <c r="C416" s="0" t="s">
        <v>9809</v>
      </c>
      <c r="D416" s="0" t="s">
        <v>9810</v>
      </c>
    </row>
    <row r="417" customFormat="false" ht="15" hidden="false" customHeight="false" outlineLevel="0" collapsed="false">
      <c r="A417" s="0" t="s">
        <v>11348</v>
      </c>
      <c r="B417" s="0" t="s">
        <v>21222</v>
      </c>
      <c r="C417" s="0" t="s">
        <v>11347</v>
      </c>
      <c r="D417" s="0" t="s">
        <v>11348</v>
      </c>
    </row>
    <row r="418" customFormat="false" ht="15" hidden="false" customHeight="false" outlineLevel="0" collapsed="false">
      <c r="A418" s="0" t="s">
        <v>9899</v>
      </c>
      <c r="B418" s="0" t="s">
        <v>21223</v>
      </c>
      <c r="C418" s="0" t="s">
        <v>9898</v>
      </c>
      <c r="D418" s="0" t="s">
        <v>9899</v>
      </c>
    </row>
    <row r="419" customFormat="false" ht="15" hidden="false" customHeight="false" outlineLevel="0" collapsed="false">
      <c r="A419" s="0" t="s">
        <v>12429</v>
      </c>
      <c r="B419" s="0" t="s">
        <v>21224</v>
      </c>
      <c r="C419" s="0" t="s">
        <v>12428</v>
      </c>
      <c r="D419" s="0" t="s">
        <v>12429</v>
      </c>
    </row>
    <row r="420" customFormat="false" ht="15" hidden="false" customHeight="false" outlineLevel="0" collapsed="false">
      <c r="A420" s="0" t="s">
        <v>11843</v>
      </c>
      <c r="B420" s="0" t="s">
        <v>21225</v>
      </c>
      <c r="C420" s="0" t="s">
        <v>11842</v>
      </c>
      <c r="D420" s="0" t="s">
        <v>11843</v>
      </c>
    </row>
    <row r="421" customFormat="false" ht="15" hidden="false" customHeight="false" outlineLevel="0" collapsed="false">
      <c r="A421" s="0" t="s">
        <v>10161</v>
      </c>
      <c r="B421" s="0" t="s">
        <v>21226</v>
      </c>
      <c r="C421" s="0" t="s">
        <v>10160</v>
      </c>
      <c r="D421" s="0" t="s">
        <v>10161</v>
      </c>
    </row>
    <row r="422" customFormat="false" ht="15" hidden="false" customHeight="false" outlineLevel="0" collapsed="false">
      <c r="A422" s="0" t="s">
        <v>9805</v>
      </c>
      <c r="B422" s="0" t="s">
        <v>21227</v>
      </c>
      <c r="C422" s="0" t="s">
        <v>9804</v>
      </c>
      <c r="D422" s="0" t="s">
        <v>9805</v>
      </c>
    </row>
    <row r="423" customFormat="false" ht="15" hidden="false" customHeight="false" outlineLevel="0" collapsed="false">
      <c r="A423" s="0" t="s">
        <v>9632</v>
      </c>
      <c r="B423" s="0" t="s">
        <v>21228</v>
      </c>
      <c r="C423" s="0" t="s">
        <v>9631</v>
      </c>
      <c r="D423" s="0" t="s">
        <v>9632</v>
      </c>
    </row>
    <row r="424" customFormat="false" ht="15" hidden="false" customHeight="false" outlineLevel="0" collapsed="false">
      <c r="A424" s="0" t="s">
        <v>9747</v>
      </c>
      <c r="B424" s="0" t="s">
        <v>21229</v>
      </c>
      <c r="C424" s="0" t="s">
        <v>9746</v>
      </c>
      <c r="D424" s="0" t="s">
        <v>9747</v>
      </c>
    </row>
    <row r="425" customFormat="false" ht="15" hidden="false" customHeight="false" outlineLevel="0" collapsed="false">
      <c r="A425" s="0" t="s">
        <v>11499</v>
      </c>
      <c r="B425" s="0" t="s">
        <v>21230</v>
      </c>
      <c r="C425" s="0" t="s">
        <v>11498</v>
      </c>
      <c r="D425" s="0" t="s">
        <v>11499</v>
      </c>
    </row>
    <row r="426" customFormat="false" ht="15" hidden="false" customHeight="false" outlineLevel="0" collapsed="false">
      <c r="A426" s="0" t="s">
        <v>9391</v>
      </c>
      <c r="B426" s="0" t="s">
        <v>21231</v>
      </c>
      <c r="C426" s="0" t="s">
        <v>9390</v>
      </c>
      <c r="D426" s="0" t="s">
        <v>9391</v>
      </c>
    </row>
    <row r="427" customFormat="false" ht="15" hidden="false" customHeight="false" outlineLevel="0" collapsed="false">
      <c r="A427" s="0" t="s">
        <v>12184</v>
      </c>
      <c r="B427" s="0" t="s">
        <v>21232</v>
      </c>
      <c r="C427" s="0" t="s">
        <v>12183</v>
      </c>
      <c r="D427" s="0" t="s">
        <v>12184</v>
      </c>
    </row>
    <row r="428" customFormat="false" ht="15" hidden="false" customHeight="false" outlineLevel="0" collapsed="false">
      <c r="A428" s="0" t="s">
        <v>11904</v>
      </c>
      <c r="B428" s="0" t="s">
        <v>21233</v>
      </c>
      <c r="C428" s="0" t="s">
        <v>11903</v>
      </c>
      <c r="D428" s="0" t="s">
        <v>11904</v>
      </c>
    </row>
    <row r="429" customFormat="false" ht="15" hidden="false" customHeight="false" outlineLevel="0" collapsed="false">
      <c r="A429" s="0" t="s">
        <v>12277</v>
      </c>
      <c r="B429" s="0" t="s">
        <v>21234</v>
      </c>
      <c r="C429" s="0" t="s">
        <v>12276</v>
      </c>
      <c r="D429" s="0" t="s">
        <v>12277</v>
      </c>
    </row>
    <row r="430" customFormat="false" ht="15" hidden="false" customHeight="false" outlineLevel="0" collapsed="false">
      <c r="A430" s="0" t="s">
        <v>9460</v>
      </c>
      <c r="B430" s="0" t="s">
        <v>21235</v>
      </c>
      <c r="C430" s="0" t="s">
        <v>9459</v>
      </c>
      <c r="D430" s="0" t="s">
        <v>9460</v>
      </c>
    </row>
    <row r="431" customFormat="false" ht="15" hidden="false" customHeight="false" outlineLevel="0" collapsed="false">
      <c r="A431" s="0" t="s">
        <v>9883</v>
      </c>
      <c r="B431" s="0" t="s">
        <v>21236</v>
      </c>
      <c r="C431" s="0" t="s">
        <v>9882</v>
      </c>
      <c r="D431" s="0" t="s">
        <v>9883</v>
      </c>
    </row>
    <row r="432" customFormat="false" ht="15" hidden="false" customHeight="false" outlineLevel="0" collapsed="false">
      <c r="A432" s="0" t="s">
        <v>10522</v>
      </c>
      <c r="B432" s="0" t="s">
        <v>21237</v>
      </c>
      <c r="C432" s="0" t="s">
        <v>10521</v>
      </c>
      <c r="D432" s="0" t="s">
        <v>10522</v>
      </c>
    </row>
    <row r="433" customFormat="false" ht="15" hidden="false" customHeight="false" outlineLevel="0" collapsed="false">
      <c r="A433" s="0" t="s">
        <v>11289</v>
      </c>
      <c r="B433" s="0" t="s">
        <v>21238</v>
      </c>
      <c r="C433" s="0" t="s">
        <v>11288</v>
      </c>
      <c r="D433" s="0" t="s">
        <v>11289</v>
      </c>
    </row>
    <row r="434" customFormat="false" ht="15" hidden="false" customHeight="false" outlineLevel="0" collapsed="false">
      <c r="A434" s="0" t="s">
        <v>11450</v>
      </c>
      <c r="B434" s="0" t="s">
        <v>21239</v>
      </c>
      <c r="C434" s="0" t="s">
        <v>11449</v>
      </c>
      <c r="D434" s="0" t="s">
        <v>11450</v>
      </c>
    </row>
    <row r="435" customFormat="false" ht="15" hidden="false" customHeight="false" outlineLevel="0" collapsed="false">
      <c r="A435" s="0" t="s">
        <v>9481</v>
      </c>
      <c r="B435" s="0" t="s">
        <v>21240</v>
      </c>
      <c r="C435" s="0" t="s">
        <v>9480</v>
      </c>
      <c r="D435" s="0" t="s">
        <v>9481</v>
      </c>
    </row>
    <row r="436" customFormat="false" ht="15" hidden="false" customHeight="false" outlineLevel="0" collapsed="false">
      <c r="A436" s="0" t="s">
        <v>12255</v>
      </c>
      <c r="B436" s="0" t="s">
        <v>21241</v>
      </c>
      <c r="C436" s="0" t="s">
        <v>12254</v>
      </c>
      <c r="D436" s="0" t="s">
        <v>12255</v>
      </c>
    </row>
    <row r="437" customFormat="false" ht="15" hidden="false" customHeight="false" outlineLevel="0" collapsed="false">
      <c r="A437" s="0" t="s">
        <v>9967</v>
      </c>
      <c r="B437" s="0" t="s">
        <v>21242</v>
      </c>
      <c r="C437" s="0" t="s">
        <v>9966</v>
      </c>
      <c r="D437" s="0" t="s">
        <v>9967</v>
      </c>
    </row>
    <row r="438" customFormat="false" ht="15" hidden="false" customHeight="false" outlineLevel="0" collapsed="false">
      <c r="A438" s="0" t="s">
        <v>10964</v>
      </c>
      <c r="B438" s="0" t="s">
        <v>21243</v>
      </c>
      <c r="C438" s="0" t="s">
        <v>10963</v>
      </c>
      <c r="D438" s="0" t="s">
        <v>10964</v>
      </c>
    </row>
    <row r="439" customFormat="false" ht="15" hidden="false" customHeight="false" outlineLevel="0" collapsed="false">
      <c r="A439" s="0" t="s">
        <v>9843</v>
      </c>
      <c r="B439" s="0" t="s">
        <v>21244</v>
      </c>
      <c r="C439" s="0" t="s">
        <v>9842</v>
      </c>
      <c r="D439" s="0" t="s">
        <v>9843</v>
      </c>
    </row>
    <row r="440" customFormat="false" ht="15" hidden="false" customHeight="false" outlineLevel="0" collapsed="false">
      <c r="A440" s="0" t="s">
        <v>10901</v>
      </c>
      <c r="B440" s="0" t="s">
        <v>21245</v>
      </c>
      <c r="C440" s="0" t="s">
        <v>10900</v>
      </c>
      <c r="D440" s="0" t="s">
        <v>10901</v>
      </c>
    </row>
    <row r="441" customFormat="false" ht="15" hidden="false" customHeight="false" outlineLevel="0" collapsed="false">
      <c r="A441" s="0" t="s">
        <v>9374</v>
      </c>
      <c r="B441" s="0" t="s">
        <v>21246</v>
      </c>
      <c r="C441" s="0" t="s">
        <v>9373</v>
      </c>
      <c r="D441" s="0" t="s">
        <v>9374</v>
      </c>
    </row>
    <row r="442" customFormat="false" ht="15" hidden="false" customHeight="false" outlineLevel="0" collapsed="false">
      <c r="A442" s="0" t="s">
        <v>11627</v>
      </c>
      <c r="B442" s="0" t="s">
        <v>21247</v>
      </c>
      <c r="C442" s="0" t="s">
        <v>11626</v>
      </c>
      <c r="D442" s="0" t="s">
        <v>11627</v>
      </c>
    </row>
    <row r="443" customFormat="false" ht="15" hidden="false" customHeight="false" outlineLevel="0" collapsed="false">
      <c r="A443" s="0" t="s">
        <v>9627</v>
      </c>
      <c r="B443" s="0" t="s">
        <v>21248</v>
      </c>
      <c r="C443" s="0" t="s">
        <v>9626</v>
      </c>
      <c r="D443" s="0" t="s">
        <v>9627</v>
      </c>
    </row>
    <row r="444" customFormat="false" ht="15" hidden="false" customHeight="false" outlineLevel="0" collapsed="false">
      <c r="A444" s="0" t="s">
        <v>11243</v>
      </c>
      <c r="B444" s="0" t="s">
        <v>21249</v>
      </c>
      <c r="C444" s="0" t="s">
        <v>11242</v>
      </c>
      <c r="D444" s="0" t="s">
        <v>11243</v>
      </c>
    </row>
    <row r="445" customFormat="false" ht="15" hidden="false" customHeight="false" outlineLevel="0" collapsed="false">
      <c r="A445" s="0" t="s">
        <v>11614</v>
      </c>
      <c r="B445" s="0" t="s">
        <v>21250</v>
      </c>
      <c r="C445" s="0" t="s">
        <v>11613</v>
      </c>
      <c r="D445" s="0" t="s">
        <v>11614</v>
      </c>
    </row>
    <row r="446" customFormat="false" ht="15" hidden="false" customHeight="false" outlineLevel="0" collapsed="false">
      <c r="A446" s="0" t="s">
        <v>10135</v>
      </c>
      <c r="B446" s="0" t="s">
        <v>21251</v>
      </c>
      <c r="C446" s="0" t="s">
        <v>10134</v>
      </c>
      <c r="D446" s="0" t="s">
        <v>10135</v>
      </c>
    </row>
    <row r="447" customFormat="false" ht="15" hidden="false" customHeight="false" outlineLevel="0" collapsed="false">
      <c r="A447" s="0" t="s">
        <v>12205</v>
      </c>
      <c r="B447" s="0" t="s">
        <v>21252</v>
      </c>
      <c r="C447" s="0" t="s">
        <v>12204</v>
      </c>
      <c r="D447" s="0" t="s">
        <v>12205</v>
      </c>
    </row>
    <row r="448" customFormat="false" ht="15" hidden="false" customHeight="false" outlineLevel="0" collapsed="false">
      <c r="A448" s="0" t="s">
        <v>11404</v>
      </c>
      <c r="B448" s="0" t="s">
        <v>21253</v>
      </c>
      <c r="C448" s="0" t="s">
        <v>11403</v>
      </c>
      <c r="D448" s="0" t="s">
        <v>11404</v>
      </c>
    </row>
    <row r="449" customFormat="false" ht="15" hidden="false" customHeight="false" outlineLevel="0" collapsed="false">
      <c r="A449" s="0" t="s">
        <v>9498</v>
      </c>
      <c r="B449" s="0" t="s">
        <v>21254</v>
      </c>
      <c r="C449" s="0" t="s">
        <v>9497</v>
      </c>
      <c r="D449" s="0" t="s">
        <v>9498</v>
      </c>
    </row>
    <row r="450" customFormat="false" ht="15" hidden="false" customHeight="false" outlineLevel="0" collapsed="false">
      <c r="A450" s="0" t="s">
        <v>12364</v>
      </c>
      <c r="B450" s="0" t="s">
        <v>21255</v>
      </c>
      <c r="C450" s="0" t="s">
        <v>12363</v>
      </c>
      <c r="D450" s="0" t="s">
        <v>12364</v>
      </c>
    </row>
    <row r="451" customFormat="false" ht="15" hidden="false" customHeight="false" outlineLevel="0" collapsed="false">
      <c r="A451" s="0" t="s">
        <v>9816</v>
      </c>
      <c r="B451" s="0" t="s">
        <v>21256</v>
      </c>
      <c r="C451" s="0" t="s">
        <v>9815</v>
      </c>
      <c r="D451" s="0" t="s">
        <v>9816</v>
      </c>
    </row>
    <row r="452" customFormat="false" ht="15" hidden="false" customHeight="false" outlineLevel="0" collapsed="false">
      <c r="A452" s="0" t="s">
        <v>9765</v>
      </c>
      <c r="B452" s="0" t="s">
        <v>21257</v>
      </c>
      <c r="C452" s="0" t="s">
        <v>9764</v>
      </c>
      <c r="D452" s="0" t="s">
        <v>9765</v>
      </c>
    </row>
    <row r="453" customFormat="false" ht="15" hidden="false" customHeight="false" outlineLevel="0" collapsed="false">
      <c r="A453" s="0" t="s">
        <v>9316</v>
      </c>
      <c r="B453" s="0" t="s">
        <v>21258</v>
      </c>
      <c r="C453" s="0" t="s">
        <v>9315</v>
      </c>
      <c r="D453" s="0" t="s">
        <v>9316</v>
      </c>
    </row>
    <row r="454" customFormat="false" ht="15" hidden="false" customHeight="false" outlineLevel="0" collapsed="false">
      <c r="A454" s="0" t="s">
        <v>10271</v>
      </c>
      <c r="B454" s="0" t="s">
        <v>21259</v>
      </c>
      <c r="C454" s="0" t="s">
        <v>10270</v>
      </c>
      <c r="D454" s="0" t="s">
        <v>10271</v>
      </c>
    </row>
    <row r="455" customFormat="false" ht="15" hidden="false" customHeight="false" outlineLevel="0" collapsed="false">
      <c r="A455" s="0" t="s">
        <v>12412</v>
      </c>
      <c r="B455" s="0" t="s">
        <v>21260</v>
      </c>
      <c r="C455" s="0" t="s">
        <v>12411</v>
      </c>
      <c r="D455" s="0" t="s">
        <v>12412</v>
      </c>
    </row>
    <row r="456" customFormat="false" ht="15" hidden="false" customHeight="false" outlineLevel="0" collapsed="false">
      <c r="A456" s="0" t="s">
        <v>21261</v>
      </c>
      <c r="B456" s="0" t="s">
        <v>21262</v>
      </c>
      <c r="C456" s="0" t="s">
        <v>21263</v>
      </c>
      <c r="D456" s="0" t="s">
        <v>21261</v>
      </c>
    </row>
    <row r="457" customFormat="false" ht="15" hidden="false" customHeight="false" outlineLevel="0" collapsed="false">
      <c r="A457" s="0" t="s">
        <v>11723</v>
      </c>
      <c r="B457" s="0" t="s">
        <v>21264</v>
      </c>
      <c r="C457" s="0" t="s">
        <v>11722</v>
      </c>
      <c r="D457" s="0" t="s">
        <v>11723</v>
      </c>
    </row>
    <row r="458" customFormat="false" ht="15" hidden="false" customHeight="false" outlineLevel="0" collapsed="false">
      <c r="A458" s="0" t="s">
        <v>10250</v>
      </c>
      <c r="B458" s="0" t="s">
        <v>21265</v>
      </c>
      <c r="C458" s="0" t="s">
        <v>10249</v>
      </c>
      <c r="D458" s="0" t="s">
        <v>10250</v>
      </c>
    </row>
    <row r="459" customFormat="false" ht="15" hidden="false" customHeight="false" outlineLevel="0" collapsed="false">
      <c r="A459" s="0" t="s">
        <v>10230</v>
      </c>
      <c r="B459" s="0" t="s">
        <v>21266</v>
      </c>
      <c r="C459" s="0" t="s">
        <v>10229</v>
      </c>
      <c r="D459" s="0" t="s">
        <v>10230</v>
      </c>
    </row>
    <row r="460" customFormat="false" ht="15" hidden="false" customHeight="false" outlineLevel="0" collapsed="false">
      <c r="A460" s="0" t="s">
        <v>11278</v>
      </c>
      <c r="B460" s="0" t="s">
        <v>21267</v>
      </c>
      <c r="C460" s="0" t="s">
        <v>11277</v>
      </c>
      <c r="D460" s="0" t="s">
        <v>11278</v>
      </c>
    </row>
    <row r="461" customFormat="false" ht="15" hidden="false" customHeight="false" outlineLevel="0" collapsed="false">
      <c r="A461" s="0" t="s">
        <v>9705</v>
      </c>
      <c r="B461" s="0" t="s">
        <v>21268</v>
      </c>
      <c r="C461" s="0" t="s">
        <v>9704</v>
      </c>
      <c r="D461" s="0" t="s">
        <v>9705</v>
      </c>
    </row>
    <row r="462" customFormat="false" ht="15" hidden="false" customHeight="false" outlineLevel="0" collapsed="false">
      <c r="A462" s="0" t="s">
        <v>9758</v>
      </c>
      <c r="B462" s="0" t="s">
        <v>21269</v>
      </c>
      <c r="C462" s="0" t="s">
        <v>9757</v>
      </c>
      <c r="D462" s="0" t="s">
        <v>9758</v>
      </c>
    </row>
    <row r="463" customFormat="false" ht="15" hidden="false" customHeight="false" outlineLevel="0" collapsed="false">
      <c r="A463" s="0" t="s">
        <v>11306</v>
      </c>
      <c r="B463" s="0" t="s">
        <v>21270</v>
      </c>
      <c r="C463" s="0" t="s">
        <v>11305</v>
      </c>
      <c r="D463" s="0" t="s">
        <v>11306</v>
      </c>
    </row>
    <row r="464" customFormat="false" ht="15" hidden="false" customHeight="false" outlineLevel="0" collapsed="false">
      <c r="A464" s="0" t="s">
        <v>9981</v>
      </c>
      <c r="B464" s="0" t="s">
        <v>21271</v>
      </c>
      <c r="C464" s="0" t="s">
        <v>9980</v>
      </c>
      <c r="D464" s="0" t="s">
        <v>9981</v>
      </c>
    </row>
    <row r="465" customFormat="false" ht="15" hidden="false" customHeight="false" outlineLevel="0" collapsed="false">
      <c r="A465" s="0" t="s">
        <v>12394</v>
      </c>
      <c r="B465" s="0" t="s">
        <v>21272</v>
      </c>
      <c r="C465" s="0" t="s">
        <v>12393</v>
      </c>
      <c r="D465" s="0" t="s">
        <v>12394</v>
      </c>
    </row>
    <row r="466" customFormat="false" ht="15" hidden="false" customHeight="false" outlineLevel="0" collapsed="false">
      <c r="A466" s="0" t="s">
        <v>11387</v>
      </c>
      <c r="B466" s="0" t="s">
        <v>21273</v>
      </c>
      <c r="C466" s="0" t="s">
        <v>11386</v>
      </c>
      <c r="D466" s="0" t="s">
        <v>11387</v>
      </c>
    </row>
    <row r="467" customFormat="false" ht="15" hidden="false" customHeight="false" outlineLevel="0" collapsed="false">
      <c r="A467" s="0" t="s">
        <v>10654</v>
      </c>
      <c r="B467" s="0" t="s">
        <v>21274</v>
      </c>
      <c r="C467" s="0" t="s">
        <v>10653</v>
      </c>
      <c r="D467" s="0" t="s">
        <v>10654</v>
      </c>
    </row>
    <row r="468" customFormat="false" ht="15" hidden="false" customHeight="false" outlineLevel="0" collapsed="false">
      <c r="A468" s="0" t="s">
        <v>9925</v>
      </c>
      <c r="B468" s="0" t="s">
        <v>21275</v>
      </c>
      <c r="C468" s="0" t="s">
        <v>9924</v>
      </c>
      <c r="D468" s="0" t="s">
        <v>9925</v>
      </c>
    </row>
    <row r="469" customFormat="false" ht="15" hidden="false" customHeight="false" outlineLevel="0" collapsed="false">
      <c r="A469" s="0" t="s">
        <v>10278</v>
      </c>
      <c r="B469" s="0" t="s">
        <v>21276</v>
      </c>
      <c r="C469" s="0" t="s">
        <v>10277</v>
      </c>
      <c r="D469" s="0" t="s">
        <v>10278</v>
      </c>
    </row>
    <row r="470" customFormat="false" ht="15" hidden="false" customHeight="false" outlineLevel="0" collapsed="false">
      <c r="A470" s="0" t="s">
        <v>11039</v>
      </c>
      <c r="B470" s="0" t="s">
        <v>21277</v>
      </c>
      <c r="C470" s="0" t="s">
        <v>11038</v>
      </c>
      <c r="D470" s="0" t="s">
        <v>11039</v>
      </c>
    </row>
    <row r="471" customFormat="false" ht="15" hidden="false" customHeight="false" outlineLevel="0" collapsed="false">
      <c r="A471" s="0" t="s">
        <v>11461</v>
      </c>
      <c r="B471" s="0" t="s">
        <v>21278</v>
      </c>
      <c r="C471" s="0" t="s">
        <v>11460</v>
      </c>
      <c r="D471" s="0" t="s">
        <v>11461</v>
      </c>
    </row>
    <row r="472" customFormat="false" ht="15" hidden="false" customHeight="false" outlineLevel="0" collapsed="false">
      <c r="A472" s="0" t="s">
        <v>12452</v>
      </c>
      <c r="B472" s="0" t="s">
        <v>21279</v>
      </c>
      <c r="C472" s="0" t="s">
        <v>12451</v>
      </c>
      <c r="D472" s="0" t="s">
        <v>12452</v>
      </c>
    </row>
    <row r="473" customFormat="false" ht="15" hidden="false" customHeight="false" outlineLevel="0" collapsed="false">
      <c r="A473" s="0" t="s">
        <v>11993</v>
      </c>
      <c r="B473" s="0" t="s">
        <v>21280</v>
      </c>
      <c r="C473" s="0" t="s">
        <v>11992</v>
      </c>
      <c r="D473" s="0" t="s">
        <v>11993</v>
      </c>
    </row>
    <row r="474" customFormat="false" ht="15" hidden="false" customHeight="false" outlineLevel="0" collapsed="false">
      <c r="A474" s="0" t="s">
        <v>11424</v>
      </c>
      <c r="B474" s="0" t="s">
        <v>21281</v>
      </c>
      <c r="C474" s="0" t="s">
        <v>11423</v>
      </c>
      <c r="D474" s="0" t="s">
        <v>11424</v>
      </c>
    </row>
    <row r="475" customFormat="false" ht="15" hidden="false" customHeight="false" outlineLevel="0" collapsed="false">
      <c r="A475" s="0" t="s">
        <v>10334</v>
      </c>
      <c r="B475" s="0" t="s">
        <v>21282</v>
      </c>
      <c r="C475" s="0" t="s">
        <v>10333</v>
      </c>
      <c r="D475" s="0" t="s">
        <v>10334</v>
      </c>
    </row>
    <row r="476" customFormat="false" ht="15" hidden="false" customHeight="false" outlineLevel="0" collapsed="false">
      <c r="A476" s="0" t="s">
        <v>11809</v>
      </c>
      <c r="B476" s="0" t="s">
        <v>21283</v>
      </c>
      <c r="C476" s="0" t="s">
        <v>11808</v>
      </c>
      <c r="D476" s="0" t="s">
        <v>11809</v>
      </c>
    </row>
    <row r="477" customFormat="false" ht="15" hidden="false" customHeight="false" outlineLevel="0" collapsed="false">
      <c r="A477" s="0" t="s">
        <v>10769</v>
      </c>
      <c r="B477" s="0" t="s">
        <v>21284</v>
      </c>
      <c r="C477" s="0" t="s">
        <v>10768</v>
      </c>
      <c r="D477" s="0" t="s">
        <v>10769</v>
      </c>
    </row>
    <row r="478" customFormat="false" ht="15" hidden="false" customHeight="false" outlineLevel="0" collapsed="false">
      <c r="A478" s="0" t="s">
        <v>9794</v>
      </c>
      <c r="B478" s="0" t="s">
        <v>21285</v>
      </c>
      <c r="C478" s="0" t="s">
        <v>9793</v>
      </c>
      <c r="D478" s="0" t="s">
        <v>9794</v>
      </c>
    </row>
    <row r="479" customFormat="false" ht="15" hidden="false" customHeight="false" outlineLevel="0" collapsed="false">
      <c r="A479" s="0" t="s">
        <v>12037</v>
      </c>
      <c r="B479" s="0" t="s">
        <v>21286</v>
      </c>
      <c r="C479" s="0" t="s">
        <v>12036</v>
      </c>
      <c r="D479" s="0" t="s">
        <v>12037</v>
      </c>
    </row>
    <row r="480" customFormat="false" ht="15" hidden="false" customHeight="false" outlineLevel="0" collapsed="false">
      <c r="A480" s="0" t="s">
        <v>11115</v>
      </c>
      <c r="B480" s="0" t="s">
        <v>21287</v>
      </c>
      <c r="C480" s="0" t="s">
        <v>11114</v>
      </c>
      <c r="D480" s="0" t="s">
        <v>11115</v>
      </c>
    </row>
    <row r="481" customFormat="false" ht="15" hidden="false" customHeight="false" outlineLevel="0" collapsed="false">
      <c r="A481" s="0" t="s">
        <v>10886</v>
      </c>
      <c r="B481" s="0" t="s">
        <v>21288</v>
      </c>
      <c r="C481" s="0" t="s">
        <v>10885</v>
      </c>
      <c r="D481" s="0" t="s">
        <v>10886</v>
      </c>
    </row>
    <row r="482" customFormat="false" ht="15" hidden="false" customHeight="false" outlineLevel="0" collapsed="false">
      <c r="A482" s="0" t="s">
        <v>10688</v>
      </c>
      <c r="B482" s="0" t="s">
        <v>21289</v>
      </c>
      <c r="C482" s="0" t="s">
        <v>10687</v>
      </c>
      <c r="D482" s="0" t="s">
        <v>10688</v>
      </c>
    </row>
    <row r="483" customFormat="false" ht="15" hidden="false" customHeight="false" outlineLevel="0" collapsed="false">
      <c r="A483" s="0" t="s">
        <v>12483</v>
      </c>
      <c r="B483" s="0" t="s">
        <v>21290</v>
      </c>
      <c r="C483" s="0" t="s">
        <v>12482</v>
      </c>
      <c r="D483" s="0" t="s">
        <v>12483</v>
      </c>
    </row>
    <row r="484" customFormat="false" ht="15" hidden="false" customHeight="false" outlineLevel="0" collapsed="false">
      <c r="A484" s="0" t="s">
        <v>10128</v>
      </c>
      <c r="B484" s="0" t="s">
        <v>21291</v>
      </c>
      <c r="C484" s="0" t="s">
        <v>10127</v>
      </c>
      <c r="D484" s="0" t="s">
        <v>10128</v>
      </c>
    </row>
    <row r="485" customFormat="false" ht="15" hidden="false" customHeight="false" outlineLevel="0" collapsed="false">
      <c r="A485" s="0" t="s">
        <v>9825</v>
      </c>
      <c r="B485" s="0" t="s">
        <v>21292</v>
      </c>
      <c r="C485" s="0" t="s">
        <v>9824</v>
      </c>
      <c r="D485" s="0" t="s">
        <v>9825</v>
      </c>
    </row>
    <row r="486" customFormat="false" ht="15" hidden="false" customHeight="false" outlineLevel="0" collapsed="false">
      <c r="A486" s="0" t="s">
        <v>10219</v>
      </c>
      <c r="B486" s="0" t="s">
        <v>21293</v>
      </c>
      <c r="C486" s="0" t="s">
        <v>10218</v>
      </c>
      <c r="D486" s="0" t="s">
        <v>10219</v>
      </c>
    </row>
    <row r="487" customFormat="false" ht="15" hidden="false" customHeight="false" outlineLevel="0" collapsed="false">
      <c r="A487" s="0" t="s">
        <v>10660</v>
      </c>
      <c r="B487" s="0" t="s">
        <v>21294</v>
      </c>
      <c r="C487" s="0" t="s">
        <v>10659</v>
      </c>
      <c r="D487" s="0" t="s">
        <v>10660</v>
      </c>
    </row>
    <row r="488" customFormat="false" ht="15" hidden="false" customHeight="false" outlineLevel="0" collapsed="false">
      <c r="A488" s="0" t="s">
        <v>10184</v>
      </c>
      <c r="B488" s="0" t="s">
        <v>21295</v>
      </c>
      <c r="C488" s="0" t="s">
        <v>10183</v>
      </c>
      <c r="D488" s="0" t="s">
        <v>10184</v>
      </c>
    </row>
    <row r="489" customFormat="false" ht="15" hidden="false" customHeight="false" outlineLevel="0" collapsed="false">
      <c r="A489" s="0" t="s">
        <v>10845</v>
      </c>
      <c r="B489" s="0" t="s">
        <v>21296</v>
      </c>
      <c r="C489" s="0" t="s">
        <v>10844</v>
      </c>
      <c r="D489" s="0" t="s">
        <v>10845</v>
      </c>
    </row>
    <row r="490" customFormat="false" ht="15" hidden="false" customHeight="false" outlineLevel="0" collapsed="false">
      <c r="A490" s="0" t="s">
        <v>10400</v>
      </c>
      <c r="B490" s="0" t="s">
        <v>21297</v>
      </c>
      <c r="C490" s="0" t="s">
        <v>10399</v>
      </c>
      <c r="D490" s="0" t="s">
        <v>10400</v>
      </c>
    </row>
    <row r="491" customFormat="false" ht="15" hidden="false" customHeight="false" outlineLevel="0" collapsed="false">
      <c r="A491" s="0" t="s">
        <v>11122</v>
      </c>
      <c r="B491" s="0" t="s">
        <v>21298</v>
      </c>
      <c r="C491" s="0" t="s">
        <v>11121</v>
      </c>
      <c r="D491" s="0" t="s">
        <v>11122</v>
      </c>
    </row>
    <row r="492" customFormat="false" ht="15" hidden="false" customHeight="false" outlineLevel="0" collapsed="false">
      <c r="A492" s="0" t="s">
        <v>9338</v>
      </c>
      <c r="B492" s="0" t="s">
        <v>21299</v>
      </c>
      <c r="C492" s="0" t="s">
        <v>9337</v>
      </c>
      <c r="D492" s="0" t="s">
        <v>9338</v>
      </c>
    </row>
    <row r="493" customFormat="false" ht="15" hidden="false" customHeight="false" outlineLevel="0" collapsed="false">
      <c r="A493" s="0" t="s">
        <v>11987</v>
      </c>
      <c r="B493" s="0" t="s">
        <v>21300</v>
      </c>
      <c r="C493" s="0" t="s">
        <v>11986</v>
      </c>
      <c r="D493" s="0" t="s">
        <v>11987</v>
      </c>
    </row>
    <row r="494" customFormat="false" ht="15" hidden="false" customHeight="false" outlineLevel="0" collapsed="false">
      <c r="A494" s="0" t="s">
        <v>10806</v>
      </c>
      <c r="B494" s="0" t="s">
        <v>21301</v>
      </c>
      <c r="C494" s="0" t="s">
        <v>10805</v>
      </c>
      <c r="D494" s="0" t="s">
        <v>10806</v>
      </c>
    </row>
    <row r="495" customFormat="false" ht="15" hidden="false" customHeight="false" outlineLevel="0" collapsed="false">
      <c r="A495" s="0" t="s">
        <v>11163</v>
      </c>
      <c r="B495" s="0" t="s">
        <v>21302</v>
      </c>
      <c r="C495" s="0" t="s">
        <v>11162</v>
      </c>
      <c r="D495" s="0" t="s">
        <v>11163</v>
      </c>
    </row>
    <row r="496" customFormat="false" ht="15" hidden="false" customHeight="false" outlineLevel="0" collapsed="false">
      <c r="A496" s="0" t="s">
        <v>11183</v>
      </c>
      <c r="B496" s="0" t="s">
        <v>21303</v>
      </c>
      <c r="C496" s="0" t="s">
        <v>11182</v>
      </c>
      <c r="D496" s="0" t="s">
        <v>11183</v>
      </c>
    </row>
    <row r="497" customFormat="false" ht="15" hidden="false" customHeight="false" outlineLevel="0" collapsed="false">
      <c r="A497" s="0" t="s">
        <v>10188</v>
      </c>
      <c r="B497" s="0" t="s">
        <v>21304</v>
      </c>
      <c r="C497" s="0" t="s">
        <v>10187</v>
      </c>
      <c r="D497" s="0" t="s">
        <v>10188</v>
      </c>
    </row>
    <row r="498" customFormat="false" ht="15" hidden="false" customHeight="false" outlineLevel="0" collapsed="false">
      <c r="A498" s="0" t="s">
        <v>11718</v>
      </c>
      <c r="B498" s="0" t="s">
        <v>21305</v>
      </c>
      <c r="C498" s="0" t="s">
        <v>11717</v>
      </c>
      <c r="D498" s="0" t="s">
        <v>11718</v>
      </c>
    </row>
    <row r="499" customFormat="false" ht="15" hidden="false" customHeight="false" outlineLevel="0" collapsed="false">
      <c r="A499" s="0" t="s">
        <v>9931</v>
      </c>
      <c r="B499" s="0" t="s">
        <v>21306</v>
      </c>
      <c r="C499" s="0" t="s">
        <v>9930</v>
      </c>
      <c r="D499" s="0" t="s">
        <v>9931</v>
      </c>
    </row>
    <row r="500" customFormat="false" ht="15" hidden="false" customHeight="false" outlineLevel="0" collapsed="false">
      <c r="A500" s="0" t="s">
        <v>9918</v>
      </c>
      <c r="B500" s="0" t="s">
        <v>21307</v>
      </c>
      <c r="C500" s="0" t="s">
        <v>9917</v>
      </c>
      <c r="D500" s="0" t="s">
        <v>9918</v>
      </c>
    </row>
    <row r="501" customFormat="false" ht="15" hidden="false" customHeight="false" outlineLevel="0" collapsed="false">
      <c r="A501" s="0" t="s">
        <v>11882</v>
      </c>
      <c r="B501" s="0" t="s">
        <v>21308</v>
      </c>
      <c r="C501" s="0" t="s">
        <v>11881</v>
      </c>
      <c r="D501" s="0" t="s">
        <v>11882</v>
      </c>
    </row>
    <row r="502" customFormat="false" ht="15" hidden="false" customHeight="false" outlineLevel="0" collapsed="false">
      <c r="A502" s="0" t="s">
        <v>9452</v>
      </c>
      <c r="B502" s="0" t="s">
        <v>21309</v>
      </c>
      <c r="C502" s="0" t="s">
        <v>9451</v>
      </c>
      <c r="D502" s="0" t="s">
        <v>9452</v>
      </c>
    </row>
    <row r="503" customFormat="false" ht="15" hidden="false" customHeight="false" outlineLevel="0" collapsed="false">
      <c r="A503" s="0" t="s">
        <v>9360</v>
      </c>
      <c r="B503" s="0" t="s">
        <v>21310</v>
      </c>
      <c r="C503" s="0" t="s">
        <v>9359</v>
      </c>
      <c r="D503" s="0" t="s">
        <v>9360</v>
      </c>
    </row>
    <row r="504" customFormat="false" ht="15" hidden="false" customHeight="false" outlineLevel="0" collapsed="false">
      <c r="A504" s="0" t="s">
        <v>12161</v>
      </c>
      <c r="B504" s="0" t="s">
        <v>21311</v>
      </c>
      <c r="C504" s="0" t="s">
        <v>12160</v>
      </c>
      <c r="D504" s="0" t="s">
        <v>12161</v>
      </c>
    </row>
    <row r="505" customFormat="false" ht="15" hidden="false" customHeight="false" outlineLevel="0" collapsed="false">
      <c r="A505" s="0" t="s">
        <v>12119</v>
      </c>
      <c r="B505" s="0" t="s">
        <v>21312</v>
      </c>
      <c r="C505" s="0" t="s">
        <v>12118</v>
      </c>
      <c r="D505" s="0" t="s">
        <v>12119</v>
      </c>
    </row>
    <row r="506" customFormat="false" ht="15" hidden="false" customHeight="false" outlineLevel="0" collapsed="false">
      <c r="A506" s="0" t="s">
        <v>9302</v>
      </c>
      <c r="B506" s="0" t="s">
        <v>21313</v>
      </c>
      <c r="C506" s="0" t="s">
        <v>9301</v>
      </c>
      <c r="D506" s="0" t="s">
        <v>9302</v>
      </c>
    </row>
    <row r="507" customFormat="false" ht="15" hidden="false" customHeight="false" outlineLevel="0" collapsed="false">
      <c r="A507" s="0" t="s">
        <v>11592</v>
      </c>
      <c r="B507" s="0" t="s">
        <v>21314</v>
      </c>
      <c r="C507" s="0" t="s">
        <v>11591</v>
      </c>
      <c r="D507" s="0" t="s">
        <v>11592</v>
      </c>
    </row>
    <row r="508" customFormat="false" ht="15" hidden="false" customHeight="false" outlineLevel="0" collapsed="false">
      <c r="A508" s="0" t="s">
        <v>9906</v>
      </c>
      <c r="B508" s="0" t="s">
        <v>21315</v>
      </c>
      <c r="C508" s="0" t="s">
        <v>9905</v>
      </c>
      <c r="D508" s="0" t="s">
        <v>9906</v>
      </c>
    </row>
    <row r="509" customFormat="false" ht="15" hidden="false" customHeight="false" outlineLevel="0" collapsed="false">
      <c r="A509" s="0" t="s">
        <v>9309</v>
      </c>
      <c r="B509" s="0" t="s">
        <v>21316</v>
      </c>
      <c r="C509" s="0" t="s">
        <v>9308</v>
      </c>
      <c r="D509" s="0" t="s">
        <v>9309</v>
      </c>
    </row>
    <row r="510" customFormat="false" ht="15" hidden="false" customHeight="false" outlineLevel="0" collapsed="false">
      <c r="A510" s="0" t="s">
        <v>10773</v>
      </c>
      <c r="B510" s="0" t="s">
        <v>21317</v>
      </c>
      <c r="C510" s="0" t="s">
        <v>10772</v>
      </c>
      <c r="D510" s="0" t="s">
        <v>10773</v>
      </c>
    </row>
    <row r="511" customFormat="false" ht="15" hidden="false" customHeight="false" outlineLevel="0" collapsed="false">
      <c r="A511" s="0" t="s">
        <v>10821</v>
      </c>
      <c r="B511" s="0" t="s">
        <v>21318</v>
      </c>
      <c r="C511" s="0" t="s">
        <v>10820</v>
      </c>
      <c r="D511" s="0" t="s">
        <v>10821</v>
      </c>
    </row>
    <row r="512" customFormat="false" ht="15" hidden="false" customHeight="false" outlineLevel="0" collapsed="false">
      <c r="A512" s="0" t="s">
        <v>10346</v>
      </c>
      <c r="B512" s="0" t="s">
        <v>21319</v>
      </c>
      <c r="C512" s="0" t="s">
        <v>10345</v>
      </c>
      <c r="D512" s="0" t="s">
        <v>10346</v>
      </c>
    </row>
    <row r="513" customFormat="false" ht="15" hidden="false" customHeight="false" outlineLevel="0" collapsed="false">
      <c r="A513" s="0" t="s">
        <v>12014</v>
      </c>
      <c r="B513" s="0" t="s">
        <v>21320</v>
      </c>
      <c r="C513" s="0" t="s">
        <v>12013</v>
      </c>
      <c r="D513" s="0" t="s">
        <v>12014</v>
      </c>
    </row>
    <row r="514" customFormat="false" ht="15" hidden="false" customHeight="false" outlineLevel="0" collapsed="false">
      <c r="A514" s="0" t="s">
        <v>9877</v>
      </c>
      <c r="B514" s="0" t="s">
        <v>21321</v>
      </c>
      <c r="C514" s="0" t="s">
        <v>9876</v>
      </c>
      <c r="D514" s="0" t="s">
        <v>9877</v>
      </c>
    </row>
    <row r="515" customFormat="false" ht="15" hidden="false" customHeight="false" outlineLevel="0" collapsed="false">
      <c r="A515" s="0" t="s">
        <v>12043</v>
      </c>
      <c r="B515" s="0" t="s">
        <v>21322</v>
      </c>
      <c r="C515" s="0" t="s">
        <v>12042</v>
      </c>
      <c r="D515" s="0" t="s">
        <v>12043</v>
      </c>
    </row>
    <row r="516" customFormat="false" ht="15" hidden="false" customHeight="false" outlineLevel="0" collapsed="false">
      <c r="A516" s="0" t="s">
        <v>12058</v>
      </c>
      <c r="B516" s="0" t="s">
        <v>21323</v>
      </c>
      <c r="C516" s="0" t="s">
        <v>12057</v>
      </c>
      <c r="D516" s="0" t="s">
        <v>12058</v>
      </c>
    </row>
    <row r="517" customFormat="false" ht="15" hidden="false" customHeight="false" outlineLevel="0" collapsed="false">
      <c r="A517" s="0" t="s">
        <v>9678</v>
      </c>
      <c r="B517" s="0" t="s">
        <v>21324</v>
      </c>
      <c r="C517" s="0" t="s">
        <v>9677</v>
      </c>
      <c r="D517" s="0" t="s">
        <v>9678</v>
      </c>
    </row>
    <row r="518" customFormat="false" ht="15" hidden="false" customHeight="false" outlineLevel="0" collapsed="false">
      <c r="A518" s="0" t="s">
        <v>11109</v>
      </c>
      <c r="B518" s="0" t="s">
        <v>21325</v>
      </c>
      <c r="C518" s="0" t="s">
        <v>11108</v>
      </c>
      <c r="D518" s="0" t="s">
        <v>11109</v>
      </c>
    </row>
    <row r="519" customFormat="false" ht="15" hidden="false" customHeight="false" outlineLevel="0" collapsed="false">
      <c r="A519" s="0" t="s">
        <v>12135</v>
      </c>
      <c r="B519" s="0" t="s">
        <v>21326</v>
      </c>
      <c r="C519" s="0" t="s">
        <v>12134</v>
      </c>
      <c r="D519" s="0" t="s">
        <v>12135</v>
      </c>
    </row>
    <row r="520" customFormat="false" ht="15" hidden="false" customHeight="false" outlineLevel="0" collapsed="false">
      <c r="A520" s="0" t="s">
        <v>12139</v>
      </c>
      <c r="B520" s="0" t="s">
        <v>21327</v>
      </c>
      <c r="C520" s="0" t="s">
        <v>12138</v>
      </c>
      <c r="D520" s="0" t="s">
        <v>12139</v>
      </c>
    </row>
    <row r="521" customFormat="false" ht="15" hidden="false" customHeight="false" outlineLevel="0" collapsed="false">
      <c r="A521" s="0" t="s">
        <v>11484</v>
      </c>
      <c r="B521" s="0" t="s">
        <v>21328</v>
      </c>
      <c r="C521" s="0" t="s">
        <v>11483</v>
      </c>
      <c r="D521" s="0" t="s">
        <v>11484</v>
      </c>
    </row>
    <row r="522" customFormat="false" ht="15" hidden="false" customHeight="false" outlineLevel="0" collapsed="false">
      <c r="A522" s="0" t="s">
        <v>11768</v>
      </c>
      <c r="B522" s="0" t="s">
        <v>21329</v>
      </c>
      <c r="C522" s="0" t="s">
        <v>11767</v>
      </c>
      <c r="D522" s="0" t="s">
        <v>11768</v>
      </c>
    </row>
    <row r="523" customFormat="false" ht="15" hidden="false" customHeight="false" outlineLevel="0" collapsed="false">
      <c r="A523" s="0" t="s">
        <v>12405</v>
      </c>
      <c r="B523" s="0" t="s">
        <v>21330</v>
      </c>
      <c r="C523" s="0" t="s">
        <v>12404</v>
      </c>
      <c r="D523" s="0" t="s">
        <v>12405</v>
      </c>
    </row>
    <row r="524" customFormat="false" ht="15" hidden="false" customHeight="false" outlineLevel="0" collapsed="false">
      <c r="A524" s="0" t="s">
        <v>12124</v>
      </c>
      <c r="B524" s="0" t="s">
        <v>21331</v>
      </c>
      <c r="C524" s="0" t="s">
        <v>12123</v>
      </c>
      <c r="D524" s="0" t="s">
        <v>12124</v>
      </c>
    </row>
    <row r="525" customFormat="false" ht="15" hidden="false" customHeight="false" outlineLevel="0" collapsed="false">
      <c r="A525" s="0" t="s">
        <v>11816</v>
      </c>
      <c r="B525" s="0" t="s">
        <v>21332</v>
      </c>
      <c r="C525" s="0" t="s">
        <v>11815</v>
      </c>
      <c r="D525" s="0" t="s">
        <v>11816</v>
      </c>
    </row>
    <row r="526" customFormat="false" ht="15" hidden="false" customHeight="false" outlineLevel="0" collapsed="false">
      <c r="A526" s="0" t="s">
        <v>11797</v>
      </c>
      <c r="B526" s="0" t="s">
        <v>21333</v>
      </c>
      <c r="C526" s="0" t="s">
        <v>11796</v>
      </c>
      <c r="D526" s="0" t="s">
        <v>11797</v>
      </c>
    </row>
    <row r="527" customFormat="false" ht="15" hidden="false" customHeight="false" outlineLevel="0" collapsed="false">
      <c r="A527" s="0" t="s">
        <v>11793</v>
      </c>
      <c r="B527" s="0" t="s">
        <v>21334</v>
      </c>
      <c r="C527" s="0" t="s">
        <v>11792</v>
      </c>
      <c r="D527" s="0" t="s">
        <v>11793</v>
      </c>
    </row>
    <row r="528" customFormat="false" ht="15" hidden="false" customHeight="false" outlineLevel="0" collapsed="false">
      <c r="A528" s="0" t="s">
        <v>12424</v>
      </c>
      <c r="B528" s="0" t="s">
        <v>21335</v>
      </c>
      <c r="C528" s="0" t="s">
        <v>12423</v>
      </c>
      <c r="D528" s="0" t="s">
        <v>12424</v>
      </c>
    </row>
    <row r="529" customFormat="false" ht="15" hidden="false" customHeight="false" outlineLevel="0" collapsed="false">
      <c r="A529" s="0" t="s">
        <v>11248</v>
      </c>
      <c r="B529" s="0" t="s">
        <v>21336</v>
      </c>
      <c r="C529" s="0" t="s">
        <v>11247</v>
      </c>
      <c r="D529" s="0" t="s">
        <v>11248</v>
      </c>
    </row>
    <row r="530" customFormat="false" ht="15" hidden="false" customHeight="false" outlineLevel="0" collapsed="false">
      <c r="A530" s="0" t="s">
        <v>11104</v>
      </c>
      <c r="B530" s="0" t="s">
        <v>21337</v>
      </c>
      <c r="C530" s="0" t="s">
        <v>11103</v>
      </c>
      <c r="D530" s="0" t="s">
        <v>11104</v>
      </c>
    </row>
    <row r="531" customFormat="false" ht="15" hidden="false" customHeight="false" outlineLevel="0" collapsed="false">
      <c r="A531" s="0" t="s">
        <v>11071</v>
      </c>
      <c r="B531" s="0" t="s">
        <v>21338</v>
      </c>
      <c r="C531" s="0" t="s">
        <v>11070</v>
      </c>
      <c r="D531" s="0" t="s">
        <v>11071</v>
      </c>
    </row>
    <row r="532" customFormat="false" ht="15" hidden="false" customHeight="false" outlineLevel="0" collapsed="false">
      <c r="A532" s="0" t="s">
        <v>12377</v>
      </c>
      <c r="B532" s="0" t="s">
        <v>21339</v>
      </c>
      <c r="C532" s="0" t="s">
        <v>12376</v>
      </c>
      <c r="D532" s="0" t="s">
        <v>12377</v>
      </c>
    </row>
    <row r="533" customFormat="false" ht="15" hidden="false" customHeight="false" outlineLevel="0" collapsed="false">
      <c r="A533" s="0" t="s">
        <v>12102</v>
      </c>
      <c r="B533" s="0" t="s">
        <v>21340</v>
      </c>
      <c r="C533" s="0" t="s">
        <v>12101</v>
      </c>
      <c r="D533" s="0" t="s">
        <v>12102</v>
      </c>
    </row>
    <row r="534" customFormat="false" ht="15" hidden="false" customHeight="false" outlineLevel="0" collapsed="false">
      <c r="A534" s="0" t="s">
        <v>11730</v>
      </c>
      <c r="B534" s="0" t="s">
        <v>21341</v>
      </c>
      <c r="C534" s="0" t="s">
        <v>11729</v>
      </c>
      <c r="D534" s="0" t="s">
        <v>11730</v>
      </c>
    </row>
    <row r="535" customFormat="false" ht="15" hidden="false" customHeight="false" outlineLevel="0" collapsed="false">
      <c r="A535" s="0" t="s">
        <v>10341</v>
      </c>
      <c r="B535" s="0" t="s">
        <v>21342</v>
      </c>
      <c r="C535" s="0" t="s">
        <v>10340</v>
      </c>
      <c r="D535" s="0" t="s">
        <v>10341</v>
      </c>
    </row>
    <row r="536" customFormat="false" ht="15" hidden="false" customHeight="false" outlineLevel="0" collapsed="false">
      <c r="A536" s="0" t="s">
        <v>9956</v>
      </c>
      <c r="B536" s="0" t="s">
        <v>21343</v>
      </c>
      <c r="C536" s="0" t="s">
        <v>9955</v>
      </c>
      <c r="D536" s="0" t="s">
        <v>9956</v>
      </c>
    </row>
    <row r="537" customFormat="false" ht="15" hidden="false" customHeight="false" outlineLevel="0" collapsed="false">
      <c r="A537" s="0" t="s">
        <v>11023</v>
      </c>
      <c r="B537" s="0" t="s">
        <v>21344</v>
      </c>
      <c r="C537" s="0" t="s">
        <v>11022</v>
      </c>
      <c r="D537" s="0" t="s">
        <v>11023</v>
      </c>
    </row>
    <row r="538" customFormat="false" ht="15" hidden="false" customHeight="false" outlineLevel="0" collapsed="false">
      <c r="A538" s="0" t="s">
        <v>11467</v>
      </c>
      <c r="B538" s="0" t="s">
        <v>21345</v>
      </c>
      <c r="C538" s="0" t="s">
        <v>11466</v>
      </c>
      <c r="D538" s="0" t="s">
        <v>11467</v>
      </c>
    </row>
    <row r="539" customFormat="false" ht="15" hidden="false" customHeight="false" outlineLevel="0" collapsed="false">
      <c r="A539" s="0" t="s">
        <v>9623</v>
      </c>
      <c r="B539" s="0" t="s">
        <v>21346</v>
      </c>
      <c r="C539" s="0" t="s">
        <v>9622</v>
      </c>
      <c r="D539" s="0" t="s">
        <v>9623</v>
      </c>
    </row>
    <row r="540" customFormat="false" ht="15" hidden="false" customHeight="false" outlineLevel="0" collapsed="false">
      <c r="A540" s="0" t="s">
        <v>12108</v>
      </c>
      <c r="B540" s="0" t="s">
        <v>21347</v>
      </c>
      <c r="C540" s="0" t="s">
        <v>12107</v>
      </c>
      <c r="D540" s="0" t="s">
        <v>12108</v>
      </c>
    </row>
    <row r="541" customFormat="false" ht="15" hidden="false" customHeight="false" outlineLevel="0" collapsed="false">
      <c r="A541" s="0" t="s">
        <v>12381</v>
      </c>
      <c r="B541" s="0" t="s">
        <v>21348</v>
      </c>
      <c r="C541" s="0" t="s">
        <v>12380</v>
      </c>
      <c r="D541" s="0" t="s">
        <v>12381</v>
      </c>
    </row>
    <row r="542" customFormat="false" ht="15" hidden="false" customHeight="false" outlineLevel="0" collapsed="false">
      <c r="A542" s="0" t="s">
        <v>10817</v>
      </c>
      <c r="B542" s="0" t="s">
        <v>21349</v>
      </c>
      <c r="C542" s="0" t="s">
        <v>10816</v>
      </c>
      <c r="D542" s="0" t="s">
        <v>10817</v>
      </c>
    </row>
    <row r="543" customFormat="false" ht="15" hidden="false" customHeight="false" outlineLevel="0" collapsed="false">
      <c r="A543" s="0" t="s">
        <v>11414</v>
      </c>
      <c r="B543" s="0" t="s">
        <v>21350</v>
      </c>
      <c r="C543" s="0" t="s">
        <v>11413</v>
      </c>
      <c r="D543" s="0" t="s">
        <v>11414</v>
      </c>
    </row>
    <row r="544" customFormat="false" ht="15" hidden="false" customHeight="false" outlineLevel="0" collapsed="false">
      <c r="A544" s="0" t="s">
        <v>12459</v>
      </c>
      <c r="B544" s="0" t="s">
        <v>21351</v>
      </c>
      <c r="C544" s="0" t="s">
        <v>12458</v>
      </c>
      <c r="D544" s="0" t="s">
        <v>12459</v>
      </c>
    </row>
    <row r="545" customFormat="false" ht="15" hidden="false" customHeight="false" outlineLevel="0" collapsed="false">
      <c r="A545" s="0" t="s">
        <v>10422</v>
      </c>
      <c r="B545" s="0" t="s">
        <v>21352</v>
      </c>
      <c r="C545" s="0" t="s">
        <v>10421</v>
      </c>
      <c r="D545" s="0" t="s">
        <v>10422</v>
      </c>
    </row>
    <row r="546" customFormat="false" ht="15" hidden="false" customHeight="false" outlineLevel="0" collapsed="false">
      <c r="A546" s="0" t="s">
        <v>10036</v>
      </c>
      <c r="B546" s="0" t="s">
        <v>21353</v>
      </c>
      <c r="C546" s="0" t="s">
        <v>10035</v>
      </c>
      <c r="D546" s="0" t="s">
        <v>10036</v>
      </c>
    </row>
    <row r="547" customFormat="false" ht="15" hidden="false" customHeight="false" outlineLevel="0" collapsed="false">
      <c r="A547" s="0" t="s">
        <v>11170</v>
      </c>
      <c r="B547" s="0" t="s">
        <v>21354</v>
      </c>
      <c r="C547" s="0" t="s">
        <v>11169</v>
      </c>
      <c r="D547" s="0" t="s">
        <v>11170</v>
      </c>
    </row>
    <row r="548" customFormat="false" ht="15" hidden="false" customHeight="false" outlineLevel="0" collapsed="false">
      <c r="A548" s="0" t="s">
        <v>11223</v>
      </c>
      <c r="B548" s="0" t="s">
        <v>21355</v>
      </c>
      <c r="C548" s="0" t="s">
        <v>11222</v>
      </c>
      <c r="D548" s="0" t="s">
        <v>11223</v>
      </c>
    </row>
    <row r="549" customFormat="false" ht="15" hidden="false" customHeight="false" outlineLevel="0" collapsed="false">
      <c r="A549" s="0" t="s">
        <v>12464</v>
      </c>
      <c r="B549" s="0" t="s">
        <v>21356</v>
      </c>
      <c r="C549" s="0" t="s">
        <v>12463</v>
      </c>
      <c r="D549" s="0" t="s">
        <v>12464</v>
      </c>
    </row>
    <row r="550" customFormat="false" ht="15" hidden="false" customHeight="false" outlineLevel="0" collapsed="false">
      <c r="A550" s="0" t="s">
        <v>21357</v>
      </c>
      <c r="B550" s="0" t="s">
        <v>21358</v>
      </c>
      <c r="C550" s="0" t="s">
        <v>21359</v>
      </c>
      <c r="D550" s="0" t="s">
        <v>21357</v>
      </c>
    </row>
    <row r="551" customFormat="false" ht="15" hidden="false" customHeight="false" outlineLevel="0" collapsed="false">
      <c r="A551" s="0" t="s">
        <v>11158</v>
      </c>
      <c r="B551" s="0" t="s">
        <v>21360</v>
      </c>
      <c r="C551" s="0" t="s">
        <v>11157</v>
      </c>
      <c r="D551" s="0" t="s">
        <v>11158</v>
      </c>
    </row>
    <row r="552" customFormat="false" ht="15" hidden="false" customHeight="false" outlineLevel="0" collapsed="false">
      <c r="A552" s="0" t="s">
        <v>11219</v>
      </c>
      <c r="B552" s="0" t="s">
        <v>21361</v>
      </c>
      <c r="C552" s="0" t="s">
        <v>11218</v>
      </c>
      <c r="D552" s="0" t="s">
        <v>11219</v>
      </c>
    </row>
    <row r="553" customFormat="false" ht="15" hidden="false" customHeight="false" outlineLevel="0" collapsed="false">
      <c r="A553" s="0" t="s">
        <v>11692</v>
      </c>
      <c r="B553" s="0" t="s">
        <v>21362</v>
      </c>
      <c r="C553" s="0" t="s">
        <v>11691</v>
      </c>
      <c r="D553" s="0" t="s">
        <v>11692</v>
      </c>
    </row>
    <row r="554" customFormat="false" ht="15" hidden="false" customHeight="false" outlineLevel="0" collapsed="false">
      <c r="A554" s="0" t="s">
        <v>10940</v>
      </c>
      <c r="B554" s="0" t="s">
        <v>21363</v>
      </c>
      <c r="C554" s="0" t="s">
        <v>10939</v>
      </c>
      <c r="D554" s="0" t="s">
        <v>10940</v>
      </c>
    </row>
    <row r="555" customFormat="false" ht="15" hidden="false" customHeight="false" outlineLevel="0" collapsed="false">
      <c r="A555" s="0" t="s">
        <v>9436</v>
      </c>
      <c r="B555" s="0" t="s">
        <v>21364</v>
      </c>
      <c r="C555" s="0" t="s">
        <v>9435</v>
      </c>
      <c r="D555" s="0" t="s">
        <v>9436</v>
      </c>
    </row>
    <row r="556" customFormat="false" ht="15" hidden="false" customHeight="false" outlineLevel="0" collapsed="false">
      <c r="A556" s="0" t="s">
        <v>10041</v>
      </c>
      <c r="B556" s="0" t="s">
        <v>21365</v>
      </c>
      <c r="C556" s="0" t="s">
        <v>10040</v>
      </c>
      <c r="D556" s="0" t="s">
        <v>10041</v>
      </c>
    </row>
    <row r="557" customFormat="false" ht="15" hidden="false" customHeight="false" outlineLevel="0" collapsed="false">
      <c r="A557" s="0" t="s">
        <v>21366</v>
      </c>
      <c r="B557" s="0" t="s">
        <v>21367</v>
      </c>
      <c r="C557" s="0" t="s">
        <v>21368</v>
      </c>
      <c r="D557" s="0" t="s">
        <v>21366</v>
      </c>
    </row>
    <row r="558" customFormat="false" ht="15" hidden="false" customHeight="false" outlineLevel="0" collapsed="false">
      <c r="A558" s="0" t="s">
        <v>11655</v>
      </c>
      <c r="B558" s="0" t="s">
        <v>21369</v>
      </c>
      <c r="C558" s="0" t="s">
        <v>11654</v>
      </c>
      <c r="D558" s="0" t="s">
        <v>11655</v>
      </c>
    </row>
    <row r="559" customFormat="false" ht="15" hidden="false" customHeight="false" outlineLevel="0" collapsed="false">
      <c r="A559" s="0" t="s">
        <v>9867</v>
      </c>
      <c r="B559" s="0" t="s">
        <v>21370</v>
      </c>
      <c r="C559" s="0" t="s">
        <v>9866</v>
      </c>
      <c r="D559" s="0" t="s">
        <v>9867</v>
      </c>
    </row>
    <row r="560" customFormat="false" ht="15" hidden="false" customHeight="false" outlineLevel="0" collapsed="false">
      <c r="A560" s="0" t="s">
        <v>10943</v>
      </c>
      <c r="B560" s="0" t="s">
        <v>21371</v>
      </c>
      <c r="C560" s="0" t="s">
        <v>10942</v>
      </c>
      <c r="D560" s="0" t="s">
        <v>10943</v>
      </c>
    </row>
    <row r="561" customFormat="false" ht="15" hidden="false" customHeight="false" outlineLevel="0" collapsed="false">
      <c r="A561" s="0" t="s">
        <v>10079</v>
      </c>
      <c r="B561" s="0" t="s">
        <v>21372</v>
      </c>
      <c r="C561" s="0" t="s">
        <v>10078</v>
      </c>
      <c r="D561" s="0" t="s">
        <v>10079</v>
      </c>
    </row>
    <row r="562" customFormat="false" ht="15" hidden="false" customHeight="false" outlineLevel="0" collapsed="false">
      <c r="A562" s="0" t="s">
        <v>11326</v>
      </c>
      <c r="B562" s="0" t="s">
        <v>21373</v>
      </c>
      <c r="C562" s="0" t="s">
        <v>11325</v>
      </c>
      <c r="D562" s="0" t="s">
        <v>11326</v>
      </c>
    </row>
    <row r="563" customFormat="false" ht="15" hidden="false" customHeight="false" outlineLevel="0" collapsed="false">
      <c r="A563" s="0" t="s">
        <v>11227</v>
      </c>
      <c r="B563" s="0" t="s">
        <v>21374</v>
      </c>
      <c r="C563" s="0" t="s">
        <v>11226</v>
      </c>
      <c r="D563" s="0" t="s">
        <v>11227</v>
      </c>
    </row>
    <row r="564" customFormat="false" ht="15" hidden="false" customHeight="false" outlineLevel="0" collapsed="false">
      <c r="A564" s="0" t="s">
        <v>11527</v>
      </c>
      <c r="B564" s="0" t="s">
        <v>21375</v>
      </c>
      <c r="C564" s="0" t="s">
        <v>11526</v>
      </c>
      <c r="D564" s="0" t="s">
        <v>11527</v>
      </c>
    </row>
    <row r="565" customFormat="false" ht="15" hidden="false" customHeight="false" outlineLevel="0" collapsed="false">
      <c r="A565" s="0" t="s">
        <v>10577</v>
      </c>
      <c r="B565" s="0" t="s">
        <v>21376</v>
      </c>
      <c r="C565" s="0" t="s">
        <v>10576</v>
      </c>
      <c r="D565" s="0" t="s">
        <v>10577</v>
      </c>
    </row>
    <row r="566" customFormat="false" ht="15" hidden="false" customHeight="false" outlineLevel="0" collapsed="false">
      <c r="A566" s="0" t="s">
        <v>11050</v>
      </c>
      <c r="B566" s="0" t="s">
        <v>21377</v>
      </c>
      <c r="C566" s="0" t="s">
        <v>11049</v>
      </c>
      <c r="D566" s="0" t="s">
        <v>11050</v>
      </c>
    </row>
    <row r="567" customFormat="false" ht="15" hidden="false" customHeight="false" outlineLevel="0" collapsed="false">
      <c r="A567" s="0" t="s">
        <v>11566</v>
      </c>
      <c r="B567" s="0" t="s">
        <v>21378</v>
      </c>
      <c r="C567" s="0" t="s">
        <v>11565</v>
      </c>
      <c r="D567" s="0" t="s">
        <v>11566</v>
      </c>
    </row>
    <row r="568" customFormat="false" ht="15" hidden="false" customHeight="false" outlineLevel="0" collapsed="false">
      <c r="A568" s="0" t="s">
        <v>11649</v>
      </c>
      <c r="B568" s="0" t="s">
        <v>21379</v>
      </c>
      <c r="C568" s="0" t="s">
        <v>11648</v>
      </c>
      <c r="D568" s="0" t="s">
        <v>11649</v>
      </c>
    </row>
    <row r="569" customFormat="false" ht="15" hidden="false" customHeight="false" outlineLevel="0" collapsed="false">
      <c r="A569" s="0" t="s">
        <v>11946</v>
      </c>
      <c r="B569" s="0" t="s">
        <v>21380</v>
      </c>
      <c r="C569" s="0" t="s">
        <v>11945</v>
      </c>
      <c r="D569" s="0" t="s">
        <v>11946</v>
      </c>
    </row>
    <row r="570" customFormat="false" ht="15" hidden="false" customHeight="false" outlineLevel="0" collapsed="false">
      <c r="A570" s="0" t="s">
        <v>11531</v>
      </c>
      <c r="B570" s="0" t="s">
        <v>21381</v>
      </c>
      <c r="C570" s="0" t="s">
        <v>11530</v>
      </c>
      <c r="D570" s="0" t="s">
        <v>11531</v>
      </c>
    </row>
    <row r="571" customFormat="false" ht="15" hidden="false" customHeight="false" outlineLevel="0" collapsed="false">
      <c r="A571" s="0" t="s">
        <v>11920</v>
      </c>
      <c r="B571" s="0" t="s">
        <v>21382</v>
      </c>
      <c r="C571" s="0" t="s">
        <v>11919</v>
      </c>
      <c r="D571" s="0" t="s">
        <v>11920</v>
      </c>
    </row>
    <row r="572" customFormat="false" ht="15" hidden="false" customHeight="false" outlineLevel="0" collapsed="false">
      <c r="A572" s="0" t="s">
        <v>10479</v>
      </c>
      <c r="B572" s="0" t="s">
        <v>21383</v>
      </c>
      <c r="C572" s="0" t="s">
        <v>10478</v>
      </c>
      <c r="D572" s="0" t="s">
        <v>10479</v>
      </c>
    </row>
    <row r="573" customFormat="false" ht="15" hidden="false" customHeight="false" outlineLevel="0" collapsed="false">
      <c r="A573" s="0" t="s">
        <v>11194</v>
      </c>
      <c r="B573" s="0" t="s">
        <v>21384</v>
      </c>
      <c r="C573" s="0" t="s">
        <v>11193</v>
      </c>
      <c r="D573" s="0" t="s">
        <v>11194</v>
      </c>
    </row>
    <row r="574" customFormat="false" ht="15" hidden="false" customHeight="false" outlineLevel="0" collapsed="false">
      <c r="A574" s="0" t="s">
        <v>9466</v>
      </c>
      <c r="B574" s="0" t="s">
        <v>21385</v>
      </c>
      <c r="C574" s="0" t="s">
        <v>9465</v>
      </c>
      <c r="D574" s="0" t="s">
        <v>9466</v>
      </c>
    </row>
    <row r="575" customFormat="false" ht="15" hidden="false" customHeight="false" outlineLevel="0" collapsed="false">
      <c r="A575" s="0" t="s">
        <v>10953</v>
      </c>
      <c r="B575" s="0" t="s">
        <v>21386</v>
      </c>
      <c r="C575" s="0" t="s">
        <v>10952</v>
      </c>
      <c r="D575" s="0" t="s">
        <v>10953</v>
      </c>
    </row>
    <row r="576" customFormat="false" ht="15" hidden="false" customHeight="false" outlineLevel="0" collapsed="false">
      <c r="A576" s="0" t="s">
        <v>11596</v>
      </c>
      <c r="B576" s="0" t="s">
        <v>21387</v>
      </c>
      <c r="C576" s="0" t="s">
        <v>11595</v>
      </c>
      <c r="D576" s="0" t="s">
        <v>11596</v>
      </c>
    </row>
    <row r="577" customFormat="false" ht="15" hidden="false" customHeight="false" outlineLevel="0" collapsed="false">
      <c r="A577" s="0" t="s">
        <v>10533</v>
      </c>
      <c r="B577" s="0" t="s">
        <v>21388</v>
      </c>
      <c r="C577" s="0" t="s">
        <v>10532</v>
      </c>
      <c r="D577" s="0" t="s">
        <v>10533</v>
      </c>
    </row>
    <row r="578" customFormat="false" ht="15" hidden="false" customHeight="false" outlineLevel="0" collapsed="false">
      <c r="A578" s="0" t="s">
        <v>10589</v>
      </c>
      <c r="B578" s="0" t="s">
        <v>21389</v>
      </c>
      <c r="C578" s="0" t="s">
        <v>10588</v>
      </c>
      <c r="D578" s="0" t="s">
        <v>10589</v>
      </c>
    </row>
    <row r="579" customFormat="false" ht="15" hidden="false" customHeight="false" outlineLevel="0" collapsed="false">
      <c r="A579" s="0" t="s">
        <v>9509</v>
      </c>
      <c r="B579" s="0" t="s">
        <v>21390</v>
      </c>
      <c r="C579" s="0" t="s">
        <v>9508</v>
      </c>
      <c r="D579" s="0" t="s">
        <v>9509</v>
      </c>
    </row>
    <row r="580" customFormat="false" ht="15" hidden="false" customHeight="false" outlineLevel="0" collapsed="false">
      <c r="A580" s="0" t="s">
        <v>10141</v>
      </c>
      <c r="B580" s="0" t="s">
        <v>21391</v>
      </c>
      <c r="C580" s="0" t="s">
        <v>10140</v>
      </c>
      <c r="D580" s="0" t="s">
        <v>10141</v>
      </c>
    </row>
    <row r="581" customFormat="false" ht="15" hidden="false" customHeight="false" outlineLevel="0" collapsed="false">
      <c r="A581" s="0" t="s">
        <v>12144</v>
      </c>
      <c r="B581" s="0" t="s">
        <v>21392</v>
      </c>
      <c r="C581" s="0" t="s">
        <v>12143</v>
      </c>
      <c r="D581" s="0" t="s">
        <v>12144</v>
      </c>
    </row>
    <row r="582" customFormat="false" ht="15" hidden="false" customHeight="false" outlineLevel="0" collapsed="false">
      <c r="A582" s="0" t="s">
        <v>11561</v>
      </c>
      <c r="B582" s="0" t="s">
        <v>21393</v>
      </c>
      <c r="C582" s="0" t="s">
        <v>11560</v>
      </c>
      <c r="D582" s="0" t="s">
        <v>11561</v>
      </c>
    </row>
    <row r="583" customFormat="false" ht="15" hidden="false" customHeight="false" outlineLevel="0" collapsed="false">
      <c r="A583" s="0" t="s">
        <v>12859</v>
      </c>
      <c r="B583" s="0" t="s">
        <v>21394</v>
      </c>
      <c r="C583" s="0" t="s">
        <v>12858</v>
      </c>
      <c r="D583" s="0" t="s">
        <v>12859</v>
      </c>
    </row>
    <row r="584" customFormat="false" ht="15" hidden="false" customHeight="false" outlineLevel="0" collapsed="false">
      <c r="A584" s="0" t="s">
        <v>13499</v>
      </c>
      <c r="B584" s="0" t="s">
        <v>21395</v>
      </c>
      <c r="C584" s="0" t="s">
        <v>13498</v>
      </c>
      <c r="D584" s="0" t="s">
        <v>13499</v>
      </c>
    </row>
    <row r="585" customFormat="false" ht="15" hidden="false" customHeight="false" outlineLevel="0" collapsed="false">
      <c r="A585" s="0" t="s">
        <v>13536</v>
      </c>
      <c r="B585" s="0" t="s">
        <v>21396</v>
      </c>
      <c r="C585" s="0" t="s">
        <v>13535</v>
      </c>
      <c r="D585" s="0" t="s">
        <v>13536</v>
      </c>
    </row>
    <row r="586" customFormat="false" ht="15" hidden="false" customHeight="false" outlineLevel="0" collapsed="false">
      <c r="A586" s="0" t="s">
        <v>21397</v>
      </c>
      <c r="B586" s="0" t="s">
        <v>21398</v>
      </c>
      <c r="C586" s="0" t="s">
        <v>13595</v>
      </c>
      <c r="D586" s="0" t="s">
        <v>21397</v>
      </c>
    </row>
    <row r="587" customFormat="false" ht="15" hidden="false" customHeight="false" outlineLevel="0" collapsed="false">
      <c r="A587" s="0" t="s">
        <v>14195</v>
      </c>
      <c r="B587" s="0" t="s">
        <v>21399</v>
      </c>
      <c r="C587" s="0" t="s">
        <v>14194</v>
      </c>
      <c r="D587" s="0" t="s">
        <v>14195</v>
      </c>
    </row>
    <row r="588" customFormat="false" ht="15" hidden="false" customHeight="false" outlineLevel="0" collapsed="false">
      <c r="A588" s="0" t="s">
        <v>14189</v>
      </c>
      <c r="B588" s="0" t="s">
        <v>21400</v>
      </c>
      <c r="C588" s="0" t="s">
        <v>14188</v>
      </c>
      <c r="D588" s="0" t="s">
        <v>14189</v>
      </c>
    </row>
    <row r="589" customFormat="false" ht="15" hidden="false" customHeight="false" outlineLevel="0" collapsed="false">
      <c r="A589" s="0" t="s">
        <v>14207</v>
      </c>
      <c r="B589" s="0" t="s">
        <v>21401</v>
      </c>
      <c r="C589" s="0" t="s">
        <v>14206</v>
      </c>
      <c r="D589" s="0" t="s">
        <v>14207</v>
      </c>
    </row>
    <row r="590" customFormat="false" ht="15" hidden="false" customHeight="false" outlineLevel="0" collapsed="false">
      <c r="A590" s="0" t="s">
        <v>14201</v>
      </c>
      <c r="B590" s="0" t="s">
        <v>21402</v>
      </c>
      <c r="C590" s="0" t="s">
        <v>14200</v>
      </c>
      <c r="D590" s="0" t="s">
        <v>14201</v>
      </c>
    </row>
    <row r="591" customFormat="false" ht="15" hidden="false" customHeight="false" outlineLevel="0" collapsed="false">
      <c r="A591" s="0" t="s">
        <v>21403</v>
      </c>
      <c r="B591" s="0" t="s">
        <v>21404</v>
      </c>
      <c r="C591" s="0" t="s">
        <v>21405</v>
      </c>
      <c r="D591" s="0" t="s">
        <v>21403</v>
      </c>
    </row>
    <row r="592" customFormat="false" ht="15" hidden="false" customHeight="false" outlineLevel="0" collapsed="false">
      <c r="A592" s="0" t="s">
        <v>15016</v>
      </c>
      <c r="B592" s="0" t="s">
        <v>21406</v>
      </c>
      <c r="C592" s="0" t="s">
        <v>15015</v>
      </c>
      <c r="D592" s="0" t="s">
        <v>15016</v>
      </c>
    </row>
    <row r="593" customFormat="false" ht="15" hidden="false" customHeight="false" outlineLevel="0" collapsed="false">
      <c r="A593" s="0" t="s">
        <v>20089</v>
      </c>
      <c r="B593" s="0" t="s">
        <v>21407</v>
      </c>
      <c r="C593" s="0" t="s">
        <v>20088</v>
      </c>
      <c r="D593" s="0" t="s">
        <v>20089</v>
      </c>
    </row>
    <row r="594" customFormat="false" ht="15" hidden="false" customHeight="false" outlineLevel="0" collapsed="false">
      <c r="A594" s="0" t="s">
        <v>16188</v>
      </c>
      <c r="B594" s="0" t="s">
        <v>21408</v>
      </c>
      <c r="C594" s="0" t="s">
        <v>21409</v>
      </c>
      <c r="D594" s="0" t="s">
        <v>16188</v>
      </c>
    </row>
    <row r="595" customFormat="false" ht="15" hidden="false" customHeight="false" outlineLevel="0" collapsed="false">
      <c r="A595" s="0" t="s">
        <v>16268</v>
      </c>
      <c r="B595" s="0" t="s">
        <v>21410</v>
      </c>
      <c r="C595" s="0" t="s">
        <v>21411</v>
      </c>
      <c r="D595" s="0" t="s">
        <v>16268</v>
      </c>
    </row>
    <row r="596" customFormat="false" ht="15" hidden="false" customHeight="false" outlineLevel="0" collapsed="false">
      <c r="A596" s="0" t="s">
        <v>16613</v>
      </c>
      <c r="B596" s="0" t="s">
        <v>21412</v>
      </c>
      <c r="C596" s="0" t="s">
        <v>21413</v>
      </c>
      <c r="D596" s="0" t="s">
        <v>16613</v>
      </c>
    </row>
    <row r="597" customFormat="false" ht="15" hidden="false" customHeight="false" outlineLevel="0" collapsed="false">
      <c r="A597" s="0" t="s">
        <v>16653</v>
      </c>
      <c r="B597" s="0" t="s">
        <v>21414</v>
      </c>
      <c r="C597" s="0" t="s">
        <v>21415</v>
      </c>
      <c r="D597" s="0" t="s">
        <v>16653</v>
      </c>
    </row>
    <row r="598" customFormat="false" ht="15" hidden="false" customHeight="false" outlineLevel="0" collapsed="false">
      <c r="A598" s="0" t="s">
        <v>17055</v>
      </c>
      <c r="B598" s="0" t="s">
        <v>21416</v>
      </c>
      <c r="C598" s="0" t="s">
        <v>17054</v>
      </c>
      <c r="D598" s="0" t="s">
        <v>17055</v>
      </c>
    </row>
    <row r="599" customFormat="false" ht="15" hidden="false" customHeight="false" outlineLevel="0" collapsed="false">
      <c r="A599" s="0" t="s">
        <v>18215</v>
      </c>
      <c r="B599" s="0" t="s">
        <v>21417</v>
      </c>
      <c r="C599" s="0" t="s">
        <v>18214</v>
      </c>
      <c r="D599" s="0" t="s">
        <v>18215</v>
      </c>
    </row>
    <row r="600" customFormat="false" ht="15" hidden="false" customHeight="false" outlineLevel="0" collapsed="false">
      <c r="A600" s="0" t="s">
        <v>17284</v>
      </c>
      <c r="B600" s="0" t="s">
        <v>21418</v>
      </c>
      <c r="C600" s="0" t="s">
        <v>21419</v>
      </c>
      <c r="D600" s="0" t="s">
        <v>17284</v>
      </c>
    </row>
    <row r="601" customFormat="false" ht="15" hidden="false" customHeight="false" outlineLevel="0" collapsed="false">
      <c r="A601" s="0" t="s">
        <v>17376</v>
      </c>
      <c r="B601" s="0" t="s">
        <v>21420</v>
      </c>
      <c r="C601" s="0" t="s">
        <v>21421</v>
      </c>
      <c r="D601" s="0" t="s">
        <v>17376</v>
      </c>
    </row>
    <row r="602" customFormat="false" ht="15" hidden="false" customHeight="false" outlineLevel="0" collapsed="false">
      <c r="A602" s="0" t="s">
        <v>17632</v>
      </c>
      <c r="B602" s="0" t="s">
        <v>21422</v>
      </c>
      <c r="C602" s="0" t="s">
        <v>21423</v>
      </c>
      <c r="D602" s="0" t="s">
        <v>17632</v>
      </c>
    </row>
    <row r="603" customFormat="false" ht="15" hidden="false" customHeight="false" outlineLevel="0" collapsed="false">
      <c r="A603" s="0" t="s">
        <v>19765</v>
      </c>
      <c r="B603" s="0" t="s">
        <v>21424</v>
      </c>
      <c r="C603" s="0" t="s">
        <v>21425</v>
      </c>
      <c r="D603" s="0" t="s">
        <v>19765</v>
      </c>
    </row>
    <row r="604" customFormat="false" ht="15" hidden="false" customHeight="false" outlineLevel="0" collapsed="false">
      <c r="A604" s="0" t="s">
        <v>16754</v>
      </c>
      <c r="B604" s="0" t="s">
        <v>21426</v>
      </c>
      <c r="C604" s="0" t="s">
        <v>16753</v>
      </c>
      <c r="D604" s="0" t="s">
        <v>16754</v>
      </c>
    </row>
    <row r="605" customFormat="false" ht="15" hidden="false" customHeight="false" outlineLevel="0" collapsed="false">
      <c r="A605" s="0" t="s">
        <v>20742</v>
      </c>
      <c r="B605" s="0" t="s">
        <v>21427</v>
      </c>
      <c r="C605" s="0" t="s">
        <v>21428</v>
      </c>
      <c r="D605" s="0" t="s">
        <v>20742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B4150"/>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A1" activeCellId="0" sqref="A1"/>
    </sheetView>
  </sheetViews>
  <sheetFormatPr defaultRowHeight="15" zeroHeight="false" outlineLevelRow="0" outlineLevelCol="0"/>
  <cols>
    <col collapsed="false" customWidth="true" hidden="false" outlineLevel="0" max="1" min="1" style="0" width="10.36"/>
    <col collapsed="false" customWidth="true" hidden="false" outlineLevel="0" max="2" min="2" style="0" width="58.52"/>
    <col collapsed="false" customWidth="true" hidden="false" outlineLevel="0" max="1025" min="3" style="0" width="10.36"/>
  </cols>
  <sheetData>
    <row r="1" customFormat="false" ht="15" hidden="false" customHeight="false" outlineLevel="0" collapsed="false">
      <c r="A1" s="8" t="s">
        <v>49</v>
      </c>
      <c r="B1" s="8" t="s">
        <v>50</v>
      </c>
    </row>
    <row r="2" customFormat="false" ht="15" hidden="false" customHeight="false" outlineLevel="0" collapsed="false">
      <c r="A2" s="8" t="s">
        <v>62</v>
      </c>
      <c r="B2" s="8" t="s">
        <v>21429</v>
      </c>
    </row>
    <row r="3" customFormat="false" ht="15" hidden="false" customHeight="false" outlineLevel="0" collapsed="false">
      <c r="A3" s="8" t="s">
        <v>74</v>
      </c>
      <c r="B3" s="8" t="s">
        <v>75</v>
      </c>
    </row>
    <row r="4" customFormat="false" ht="15" hidden="false" customHeight="false" outlineLevel="0" collapsed="false">
      <c r="A4" s="8" t="s">
        <v>81</v>
      </c>
      <c r="B4" s="8" t="s">
        <v>82</v>
      </c>
    </row>
    <row r="5" customFormat="false" ht="15" hidden="false" customHeight="false" outlineLevel="0" collapsed="false">
      <c r="A5" s="8" t="s">
        <v>86</v>
      </c>
      <c r="B5" s="8" t="s">
        <v>21430</v>
      </c>
    </row>
    <row r="6" customFormat="false" ht="15" hidden="false" customHeight="false" outlineLevel="0" collapsed="false">
      <c r="A6" s="8" t="s">
        <v>93</v>
      </c>
      <c r="B6" s="8" t="s">
        <v>94</v>
      </c>
    </row>
    <row r="7" customFormat="false" ht="15" hidden="false" customHeight="false" outlineLevel="0" collapsed="false">
      <c r="A7" s="8" t="s">
        <v>98</v>
      </c>
      <c r="B7" s="8" t="s">
        <v>97</v>
      </c>
    </row>
    <row r="8" customFormat="false" ht="15" hidden="false" customHeight="false" outlineLevel="0" collapsed="false">
      <c r="A8" s="8" t="s">
        <v>105</v>
      </c>
      <c r="B8" s="8" t="s">
        <v>107</v>
      </c>
    </row>
    <row r="9" customFormat="false" ht="15" hidden="false" customHeight="false" outlineLevel="0" collapsed="false">
      <c r="A9" s="8" t="s">
        <v>113</v>
      </c>
      <c r="B9" s="8" t="s">
        <v>21431</v>
      </c>
    </row>
    <row r="10" customFormat="false" ht="15" hidden="false" customHeight="false" outlineLevel="0" collapsed="false">
      <c r="A10" s="8" t="s">
        <v>124</v>
      </c>
      <c r="B10" s="8" t="s">
        <v>125</v>
      </c>
    </row>
    <row r="11" customFormat="false" ht="15" hidden="false" customHeight="false" outlineLevel="0" collapsed="false">
      <c r="A11" s="8" t="s">
        <v>131</v>
      </c>
      <c r="B11" s="8" t="s">
        <v>21432</v>
      </c>
    </row>
    <row r="12" customFormat="false" ht="15" hidden="false" customHeight="false" outlineLevel="0" collapsed="false">
      <c r="A12" s="8" t="s">
        <v>139</v>
      </c>
      <c r="B12" s="8" t="s">
        <v>21433</v>
      </c>
    </row>
    <row r="13" customFormat="false" ht="15" hidden="false" customHeight="false" outlineLevel="0" collapsed="false">
      <c r="A13" s="8" t="s">
        <v>147</v>
      </c>
      <c r="B13" s="8" t="s">
        <v>21434</v>
      </c>
    </row>
    <row r="14" customFormat="false" ht="15" hidden="false" customHeight="false" outlineLevel="0" collapsed="false">
      <c r="A14" s="8" t="s">
        <v>154</v>
      </c>
      <c r="B14" s="8" t="s">
        <v>155</v>
      </c>
    </row>
    <row r="15" customFormat="false" ht="15" hidden="false" customHeight="false" outlineLevel="0" collapsed="false">
      <c r="A15" s="8" t="s">
        <v>160</v>
      </c>
      <c r="B15" s="8" t="s">
        <v>159</v>
      </c>
    </row>
    <row r="16" customFormat="false" ht="15" hidden="false" customHeight="false" outlineLevel="0" collapsed="false">
      <c r="A16" s="8" t="s">
        <v>167</v>
      </c>
      <c r="B16" s="8" t="s">
        <v>21435</v>
      </c>
    </row>
    <row r="17" customFormat="false" ht="15" hidden="false" customHeight="false" outlineLevel="0" collapsed="false">
      <c r="A17" s="8" t="s">
        <v>173</v>
      </c>
      <c r="B17" s="8" t="s">
        <v>21436</v>
      </c>
    </row>
    <row r="18" customFormat="false" ht="15" hidden="false" customHeight="false" outlineLevel="0" collapsed="false">
      <c r="A18" s="8" t="s">
        <v>178</v>
      </c>
      <c r="B18" s="8" t="s">
        <v>177</v>
      </c>
    </row>
    <row r="19" customFormat="false" ht="15" hidden="false" customHeight="false" outlineLevel="0" collapsed="false">
      <c r="A19" s="8" t="s">
        <v>185</v>
      </c>
      <c r="B19" s="8" t="s">
        <v>21437</v>
      </c>
    </row>
    <row r="20" customFormat="false" ht="15" hidden="false" customHeight="false" outlineLevel="0" collapsed="false">
      <c r="A20" s="8" t="s">
        <v>192</v>
      </c>
      <c r="B20" s="8" t="s">
        <v>21438</v>
      </c>
    </row>
    <row r="21" customFormat="false" ht="15" hidden="false" customHeight="false" outlineLevel="0" collapsed="false">
      <c r="A21" s="8" t="s">
        <v>200</v>
      </c>
      <c r="B21" s="8" t="s">
        <v>21439</v>
      </c>
    </row>
    <row r="22" customFormat="false" ht="15" hidden="false" customHeight="false" outlineLevel="0" collapsed="false">
      <c r="A22" s="8" t="s">
        <v>207</v>
      </c>
      <c r="B22" s="8" t="s">
        <v>206</v>
      </c>
    </row>
    <row r="23" customFormat="false" ht="15" hidden="false" customHeight="false" outlineLevel="0" collapsed="false">
      <c r="A23" s="8" t="s">
        <v>210</v>
      </c>
      <c r="B23" s="8" t="s">
        <v>212</v>
      </c>
    </row>
    <row r="24" customFormat="false" ht="15" hidden="false" customHeight="false" outlineLevel="0" collapsed="false">
      <c r="A24" s="8" t="s">
        <v>216</v>
      </c>
      <c r="B24" s="8" t="s">
        <v>21440</v>
      </c>
    </row>
    <row r="25" customFormat="false" ht="15" hidden="false" customHeight="false" outlineLevel="0" collapsed="false">
      <c r="A25" s="8" t="s">
        <v>223</v>
      </c>
      <c r="B25" s="8" t="s">
        <v>21441</v>
      </c>
    </row>
    <row r="26" customFormat="false" ht="15" hidden="false" customHeight="false" outlineLevel="0" collapsed="false">
      <c r="A26" s="8" t="s">
        <v>232</v>
      </c>
      <c r="B26" s="8" t="s">
        <v>233</v>
      </c>
    </row>
    <row r="27" customFormat="false" ht="15" hidden="false" customHeight="false" outlineLevel="0" collapsed="false">
      <c r="A27" s="8" t="s">
        <v>237</v>
      </c>
      <c r="B27" s="8" t="s">
        <v>21442</v>
      </c>
    </row>
    <row r="28" customFormat="false" ht="15" hidden="false" customHeight="false" outlineLevel="0" collapsed="false">
      <c r="A28" s="8" t="s">
        <v>242</v>
      </c>
      <c r="B28" s="8" t="s">
        <v>243</v>
      </c>
    </row>
    <row r="29" customFormat="false" ht="15" hidden="false" customHeight="false" outlineLevel="0" collapsed="false">
      <c r="A29" s="8" t="s">
        <v>246</v>
      </c>
      <c r="B29" s="8" t="s">
        <v>247</v>
      </c>
    </row>
    <row r="30" customFormat="false" ht="15" hidden="false" customHeight="false" outlineLevel="0" collapsed="false">
      <c r="A30" s="8" t="s">
        <v>259</v>
      </c>
      <c r="B30" s="8" t="s">
        <v>258</v>
      </c>
    </row>
    <row r="31" customFormat="false" ht="15" hidden="false" customHeight="false" outlineLevel="0" collapsed="false">
      <c r="A31" s="8" t="s">
        <v>264</v>
      </c>
      <c r="B31" s="8" t="s">
        <v>21443</v>
      </c>
    </row>
    <row r="32" customFormat="false" ht="15" hidden="false" customHeight="false" outlineLevel="0" collapsed="false">
      <c r="A32" s="8" t="s">
        <v>270</v>
      </c>
      <c r="B32" s="8" t="s">
        <v>21444</v>
      </c>
    </row>
    <row r="33" customFormat="false" ht="15" hidden="false" customHeight="false" outlineLevel="0" collapsed="false">
      <c r="A33" s="8" t="s">
        <v>287</v>
      </c>
      <c r="B33" s="8" t="s">
        <v>21445</v>
      </c>
    </row>
    <row r="34" customFormat="false" ht="15" hidden="false" customHeight="false" outlineLevel="0" collapsed="false">
      <c r="A34" s="8" t="s">
        <v>277</v>
      </c>
      <c r="B34" s="8" t="s">
        <v>21446</v>
      </c>
    </row>
    <row r="35" customFormat="false" ht="15" hidden="false" customHeight="false" outlineLevel="0" collapsed="false">
      <c r="A35" s="8" t="s">
        <v>294</v>
      </c>
      <c r="B35" s="8" t="s">
        <v>297</v>
      </c>
    </row>
    <row r="36" customFormat="false" ht="15" hidden="false" customHeight="false" outlineLevel="0" collapsed="false">
      <c r="A36" s="8" t="s">
        <v>301</v>
      </c>
      <c r="B36" s="8" t="s">
        <v>303</v>
      </c>
    </row>
    <row r="37" customFormat="false" ht="15" hidden="false" customHeight="false" outlineLevel="0" collapsed="false">
      <c r="A37" s="8" t="s">
        <v>306</v>
      </c>
      <c r="B37" s="8" t="s">
        <v>21447</v>
      </c>
    </row>
    <row r="38" customFormat="false" ht="15" hidden="false" customHeight="false" outlineLevel="0" collapsed="false">
      <c r="A38" s="8" t="s">
        <v>310</v>
      </c>
      <c r="B38" s="8" t="s">
        <v>21448</v>
      </c>
    </row>
    <row r="39" customFormat="false" ht="15" hidden="false" customHeight="false" outlineLevel="0" collapsed="false">
      <c r="A39" s="8" t="s">
        <v>318</v>
      </c>
      <c r="B39" s="8" t="s">
        <v>21449</v>
      </c>
    </row>
    <row r="40" customFormat="false" ht="15" hidden="false" customHeight="false" outlineLevel="0" collapsed="false">
      <c r="A40" s="8" t="s">
        <v>322</v>
      </c>
      <c r="B40" s="8" t="s">
        <v>21450</v>
      </c>
    </row>
    <row r="41" customFormat="false" ht="15" hidden="false" customHeight="false" outlineLevel="0" collapsed="false">
      <c r="A41" s="8" t="s">
        <v>328</v>
      </c>
      <c r="B41" s="8" t="s">
        <v>21451</v>
      </c>
    </row>
    <row r="42" customFormat="false" ht="15" hidden="false" customHeight="false" outlineLevel="0" collapsed="false">
      <c r="A42" s="8" t="s">
        <v>330</v>
      </c>
      <c r="B42" s="8" t="s">
        <v>21452</v>
      </c>
    </row>
    <row r="43" customFormat="false" ht="15" hidden="false" customHeight="false" outlineLevel="0" collapsed="false">
      <c r="A43" s="8" t="s">
        <v>335</v>
      </c>
      <c r="B43" s="8" t="s">
        <v>21453</v>
      </c>
    </row>
    <row r="44" customFormat="false" ht="15" hidden="false" customHeight="false" outlineLevel="0" collapsed="false">
      <c r="A44" s="8" t="s">
        <v>341</v>
      </c>
      <c r="B44" s="8" t="s">
        <v>21454</v>
      </c>
    </row>
    <row r="45" customFormat="false" ht="15" hidden="false" customHeight="false" outlineLevel="0" collapsed="false">
      <c r="A45" s="8" t="s">
        <v>349</v>
      </c>
      <c r="B45" s="8" t="s">
        <v>21455</v>
      </c>
    </row>
    <row r="46" customFormat="false" ht="15" hidden="false" customHeight="false" outlineLevel="0" collapsed="false">
      <c r="A46" s="8" t="s">
        <v>354</v>
      </c>
      <c r="B46" s="8" t="s">
        <v>21456</v>
      </c>
    </row>
    <row r="47" customFormat="false" ht="15" hidden="false" customHeight="false" outlineLevel="0" collapsed="false">
      <c r="A47" s="8" t="s">
        <v>359</v>
      </c>
      <c r="B47" s="8" t="s">
        <v>21457</v>
      </c>
    </row>
    <row r="48" customFormat="false" ht="15" hidden="false" customHeight="false" outlineLevel="0" collapsed="false">
      <c r="A48" s="8" t="s">
        <v>364</v>
      </c>
      <c r="B48" s="8" t="s">
        <v>21458</v>
      </c>
    </row>
    <row r="49" customFormat="false" ht="15" hidden="false" customHeight="false" outlineLevel="0" collapsed="false">
      <c r="A49" s="8" t="s">
        <v>371</v>
      </c>
      <c r="B49" s="8" t="s">
        <v>372</v>
      </c>
    </row>
    <row r="50" customFormat="false" ht="15" hidden="false" customHeight="false" outlineLevel="0" collapsed="false">
      <c r="A50" s="8" t="s">
        <v>375</v>
      </c>
      <c r="B50" s="8" t="s">
        <v>21459</v>
      </c>
    </row>
    <row r="51" customFormat="false" ht="15" hidden="false" customHeight="false" outlineLevel="0" collapsed="false">
      <c r="A51" s="8" t="s">
        <v>380</v>
      </c>
      <c r="B51" s="8" t="s">
        <v>381</v>
      </c>
    </row>
    <row r="52" customFormat="false" ht="15" hidden="false" customHeight="false" outlineLevel="0" collapsed="false">
      <c r="A52" s="8" t="s">
        <v>385</v>
      </c>
      <c r="B52" s="8" t="s">
        <v>21460</v>
      </c>
    </row>
    <row r="53" customFormat="false" ht="15" hidden="false" customHeight="false" outlineLevel="0" collapsed="false">
      <c r="A53" s="8" t="s">
        <v>394</v>
      </c>
      <c r="B53" s="8" t="s">
        <v>397</v>
      </c>
    </row>
    <row r="54" customFormat="false" ht="15" hidden="false" customHeight="false" outlineLevel="0" collapsed="false">
      <c r="A54" s="8" t="s">
        <v>407</v>
      </c>
      <c r="B54" s="8" t="s">
        <v>21461</v>
      </c>
    </row>
    <row r="55" customFormat="false" ht="15" hidden="false" customHeight="false" outlineLevel="0" collapsed="false">
      <c r="A55" s="8" t="s">
        <v>401</v>
      </c>
      <c r="B55" s="8" t="s">
        <v>21462</v>
      </c>
    </row>
    <row r="56" customFormat="false" ht="15" hidden="false" customHeight="false" outlineLevel="0" collapsed="false">
      <c r="A56" s="8" t="s">
        <v>413</v>
      </c>
      <c r="B56" s="8" t="s">
        <v>414</v>
      </c>
    </row>
    <row r="57" customFormat="false" ht="15" hidden="false" customHeight="false" outlineLevel="0" collapsed="false">
      <c r="A57" s="8" t="s">
        <v>419</v>
      </c>
      <c r="B57" s="8" t="s">
        <v>420</v>
      </c>
    </row>
    <row r="58" customFormat="false" ht="15" hidden="false" customHeight="false" outlineLevel="0" collapsed="false">
      <c r="A58" s="8" t="s">
        <v>429</v>
      </c>
      <c r="B58" s="8" t="s">
        <v>430</v>
      </c>
    </row>
    <row r="59" customFormat="false" ht="15" hidden="false" customHeight="false" outlineLevel="0" collapsed="false">
      <c r="A59" s="8" t="s">
        <v>435</v>
      </c>
      <c r="B59" s="8" t="s">
        <v>436</v>
      </c>
    </row>
    <row r="60" customFormat="false" ht="15" hidden="false" customHeight="false" outlineLevel="0" collapsed="false">
      <c r="A60" s="8" t="s">
        <v>440</v>
      </c>
      <c r="B60" s="8" t="s">
        <v>441</v>
      </c>
    </row>
    <row r="61" customFormat="false" ht="15" hidden="false" customHeight="false" outlineLevel="0" collapsed="false">
      <c r="A61" s="8" t="s">
        <v>445</v>
      </c>
      <c r="B61" s="8" t="s">
        <v>446</v>
      </c>
    </row>
    <row r="62" customFormat="false" ht="15" hidden="false" customHeight="false" outlineLevel="0" collapsed="false">
      <c r="A62" s="8" t="s">
        <v>449</v>
      </c>
      <c r="B62" s="8" t="s">
        <v>450</v>
      </c>
    </row>
    <row r="63" customFormat="false" ht="15" hidden="false" customHeight="false" outlineLevel="0" collapsed="false">
      <c r="A63" s="8" t="s">
        <v>454</v>
      </c>
      <c r="B63" s="8" t="s">
        <v>456</v>
      </c>
    </row>
    <row r="64" customFormat="false" ht="15" hidden="false" customHeight="false" outlineLevel="0" collapsed="false">
      <c r="A64" s="8" t="s">
        <v>463</v>
      </c>
      <c r="B64" s="8" t="s">
        <v>21463</v>
      </c>
    </row>
    <row r="65" customFormat="false" ht="15" hidden="false" customHeight="false" outlineLevel="0" collapsed="false">
      <c r="A65" s="8" t="s">
        <v>467</v>
      </c>
      <c r="B65" s="8" t="s">
        <v>468</v>
      </c>
    </row>
    <row r="66" customFormat="false" ht="15" hidden="false" customHeight="false" outlineLevel="0" collapsed="false">
      <c r="A66" s="8" t="s">
        <v>472</v>
      </c>
      <c r="B66" s="8" t="s">
        <v>473</v>
      </c>
    </row>
    <row r="67" customFormat="false" ht="15" hidden="false" customHeight="false" outlineLevel="0" collapsed="false">
      <c r="A67" s="8" t="s">
        <v>477</v>
      </c>
      <c r="B67" s="8" t="s">
        <v>478</v>
      </c>
    </row>
    <row r="68" customFormat="false" ht="15" hidden="false" customHeight="false" outlineLevel="0" collapsed="false">
      <c r="A68" s="8" t="s">
        <v>481</v>
      </c>
      <c r="B68" s="8" t="s">
        <v>482</v>
      </c>
    </row>
    <row r="69" customFormat="false" ht="15" hidden="false" customHeight="false" outlineLevel="0" collapsed="false">
      <c r="A69" s="8" t="s">
        <v>485</v>
      </c>
      <c r="B69" s="8" t="s">
        <v>489</v>
      </c>
    </row>
    <row r="70" customFormat="false" ht="15" hidden="false" customHeight="false" outlineLevel="0" collapsed="false">
      <c r="A70" s="8" t="s">
        <v>492</v>
      </c>
      <c r="B70" s="8" t="s">
        <v>493</v>
      </c>
    </row>
    <row r="71" customFormat="false" ht="15" hidden="false" customHeight="false" outlineLevel="0" collapsed="false">
      <c r="A71" s="8" t="s">
        <v>498</v>
      </c>
      <c r="B71" s="8" t="s">
        <v>499</v>
      </c>
    </row>
    <row r="72" customFormat="false" ht="15" hidden="false" customHeight="false" outlineLevel="0" collapsed="false">
      <c r="A72" s="8" t="s">
        <v>503</v>
      </c>
      <c r="B72" s="8" t="s">
        <v>504</v>
      </c>
    </row>
    <row r="73" customFormat="false" ht="15" hidden="false" customHeight="false" outlineLevel="0" collapsed="false">
      <c r="A73" s="8" t="s">
        <v>508</v>
      </c>
      <c r="B73" s="8" t="s">
        <v>21464</v>
      </c>
    </row>
    <row r="74" customFormat="false" ht="15" hidden="false" customHeight="false" outlineLevel="0" collapsed="false">
      <c r="A74" s="8" t="s">
        <v>511</v>
      </c>
      <c r="B74" s="8" t="s">
        <v>21465</v>
      </c>
    </row>
    <row r="75" customFormat="false" ht="15" hidden="false" customHeight="false" outlineLevel="0" collapsed="false">
      <c r="A75" s="8" t="s">
        <v>515</v>
      </c>
      <c r="B75" s="8" t="s">
        <v>518</v>
      </c>
    </row>
    <row r="76" customFormat="false" ht="15" hidden="false" customHeight="false" outlineLevel="0" collapsed="false">
      <c r="A76" s="8" t="s">
        <v>524</v>
      </c>
      <c r="B76" s="8" t="s">
        <v>525</v>
      </c>
    </row>
    <row r="77" customFormat="false" ht="15" hidden="false" customHeight="false" outlineLevel="0" collapsed="false">
      <c r="A77" s="8" t="s">
        <v>531</v>
      </c>
      <c r="B77" s="8" t="s">
        <v>21466</v>
      </c>
    </row>
    <row r="78" customFormat="false" ht="15" hidden="false" customHeight="false" outlineLevel="0" collapsed="false">
      <c r="A78" s="8" t="s">
        <v>536</v>
      </c>
      <c r="B78" s="8" t="s">
        <v>21467</v>
      </c>
    </row>
    <row r="79" customFormat="false" ht="15" hidden="false" customHeight="false" outlineLevel="0" collapsed="false">
      <c r="A79" s="8" t="s">
        <v>542</v>
      </c>
      <c r="B79" s="8" t="s">
        <v>21468</v>
      </c>
    </row>
    <row r="80" customFormat="false" ht="15" hidden="false" customHeight="false" outlineLevel="0" collapsed="false">
      <c r="A80" s="8" t="s">
        <v>21469</v>
      </c>
      <c r="B80" s="8" t="s">
        <v>21470</v>
      </c>
    </row>
    <row r="81" customFormat="false" ht="15" hidden="false" customHeight="false" outlineLevel="0" collapsed="false">
      <c r="A81" s="8" t="s">
        <v>544</v>
      </c>
      <c r="B81" s="8" t="s">
        <v>545</v>
      </c>
    </row>
    <row r="82" customFormat="false" ht="15" hidden="false" customHeight="false" outlineLevel="0" collapsed="false">
      <c r="A82" s="8" t="s">
        <v>548</v>
      </c>
      <c r="B82" s="8" t="s">
        <v>550</v>
      </c>
    </row>
    <row r="83" customFormat="false" ht="15" hidden="false" customHeight="false" outlineLevel="0" collapsed="false">
      <c r="A83" s="8" t="s">
        <v>554</v>
      </c>
      <c r="B83" s="8" t="s">
        <v>21471</v>
      </c>
    </row>
    <row r="84" customFormat="false" ht="15" hidden="false" customHeight="false" outlineLevel="0" collapsed="false">
      <c r="A84" s="8" t="s">
        <v>560</v>
      </c>
      <c r="B84" s="8" t="s">
        <v>21472</v>
      </c>
    </row>
    <row r="85" customFormat="false" ht="15" hidden="false" customHeight="false" outlineLevel="0" collapsed="false">
      <c r="A85" s="8" t="s">
        <v>563</v>
      </c>
      <c r="B85" s="8" t="s">
        <v>21473</v>
      </c>
    </row>
    <row r="86" customFormat="false" ht="15" hidden="false" customHeight="false" outlineLevel="0" collapsed="false">
      <c r="A86" s="8" t="s">
        <v>18304</v>
      </c>
      <c r="B86" s="8" t="s">
        <v>21474</v>
      </c>
    </row>
    <row r="87" customFormat="false" ht="15" hidden="false" customHeight="false" outlineLevel="0" collapsed="false">
      <c r="A87" s="8" t="s">
        <v>570</v>
      </c>
      <c r="B87" s="8" t="s">
        <v>21475</v>
      </c>
    </row>
    <row r="88" customFormat="false" ht="15" hidden="false" customHeight="false" outlineLevel="0" collapsed="false">
      <c r="A88" s="8" t="s">
        <v>579</v>
      </c>
      <c r="B88" s="8" t="s">
        <v>21476</v>
      </c>
    </row>
    <row r="89" customFormat="false" ht="15" hidden="false" customHeight="false" outlineLevel="0" collapsed="false">
      <c r="A89" s="8" t="s">
        <v>584</v>
      </c>
      <c r="B89" s="8" t="s">
        <v>585</v>
      </c>
    </row>
    <row r="90" customFormat="false" ht="15" hidden="false" customHeight="false" outlineLevel="0" collapsed="false">
      <c r="A90" s="8" t="s">
        <v>589</v>
      </c>
      <c r="B90" s="8" t="s">
        <v>590</v>
      </c>
    </row>
    <row r="91" customFormat="false" ht="15" hidden="false" customHeight="false" outlineLevel="0" collapsed="false">
      <c r="A91" s="8" t="s">
        <v>595</v>
      </c>
      <c r="B91" s="8" t="s">
        <v>594</v>
      </c>
    </row>
    <row r="92" customFormat="false" ht="15" hidden="false" customHeight="false" outlineLevel="0" collapsed="false">
      <c r="A92" s="8" t="s">
        <v>598</v>
      </c>
      <c r="B92" s="8" t="s">
        <v>599</v>
      </c>
    </row>
    <row r="93" customFormat="false" ht="15" hidden="false" customHeight="false" outlineLevel="0" collapsed="false">
      <c r="A93" s="8" t="s">
        <v>602</v>
      </c>
      <c r="B93" s="8" t="s">
        <v>603</v>
      </c>
    </row>
    <row r="94" customFormat="false" ht="15" hidden="false" customHeight="false" outlineLevel="0" collapsed="false">
      <c r="A94" s="8" t="s">
        <v>605</v>
      </c>
      <c r="B94" s="8" t="s">
        <v>606</v>
      </c>
    </row>
    <row r="95" customFormat="false" ht="15" hidden="false" customHeight="false" outlineLevel="0" collapsed="false">
      <c r="A95" s="8" t="s">
        <v>609</v>
      </c>
      <c r="B95" s="8" t="s">
        <v>611</v>
      </c>
    </row>
    <row r="96" customFormat="false" ht="15" hidden="false" customHeight="false" outlineLevel="0" collapsed="false">
      <c r="A96" s="8" t="s">
        <v>614</v>
      </c>
      <c r="B96" s="8" t="s">
        <v>615</v>
      </c>
    </row>
    <row r="97" customFormat="false" ht="15" hidden="false" customHeight="false" outlineLevel="0" collapsed="false">
      <c r="A97" s="8" t="s">
        <v>619</v>
      </c>
      <c r="B97" s="8" t="s">
        <v>620</v>
      </c>
    </row>
    <row r="98" customFormat="false" ht="15" hidden="false" customHeight="false" outlineLevel="0" collapsed="false">
      <c r="A98" s="8" t="s">
        <v>624</v>
      </c>
      <c r="B98" s="8" t="s">
        <v>625</v>
      </c>
    </row>
    <row r="99" customFormat="false" ht="15" hidden="false" customHeight="false" outlineLevel="0" collapsed="false">
      <c r="A99" s="8" t="s">
        <v>629</v>
      </c>
      <c r="B99" s="8" t="s">
        <v>630</v>
      </c>
    </row>
    <row r="100" customFormat="false" ht="15" hidden="false" customHeight="false" outlineLevel="0" collapsed="false">
      <c r="A100" s="8" t="s">
        <v>634</v>
      </c>
      <c r="B100" s="8" t="s">
        <v>635</v>
      </c>
    </row>
    <row r="101" customFormat="false" ht="15" hidden="false" customHeight="false" outlineLevel="0" collapsed="false">
      <c r="A101" s="8" t="s">
        <v>638</v>
      </c>
      <c r="B101" s="8" t="s">
        <v>21477</v>
      </c>
    </row>
    <row r="102" customFormat="false" ht="15" hidden="false" customHeight="false" outlineLevel="0" collapsed="false">
      <c r="A102" s="8" t="s">
        <v>642</v>
      </c>
      <c r="B102" s="8" t="s">
        <v>643</v>
      </c>
    </row>
    <row r="103" customFormat="false" ht="15" hidden="false" customHeight="false" outlineLevel="0" collapsed="false">
      <c r="A103" s="8" t="s">
        <v>648</v>
      </c>
      <c r="B103" s="8" t="s">
        <v>21478</v>
      </c>
    </row>
    <row r="104" customFormat="false" ht="15" hidden="false" customHeight="false" outlineLevel="0" collapsed="false">
      <c r="A104" s="8" t="s">
        <v>655</v>
      </c>
      <c r="B104" s="8" t="s">
        <v>656</v>
      </c>
    </row>
    <row r="105" customFormat="false" ht="15" hidden="false" customHeight="false" outlineLevel="0" collapsed="false">
      <c r="A105" s="8" t="s">
        <v>660</v>
      </c>
      <c r="B105" s="8" t="s">
        <v>661</v>
      </c>
    </row>
    <row r="106" customFormat="false" ht="15" hidden="false" customHeight="false" outlineLevel="0" collapsed="false">
      <c r="A106" s="8" t="s">
        <v>665</v>
      </c>
      <c r="B106" s="8" t="s">
        <v>21479</v>
      </c>
    </row>
    <row r="107" customFormat="false" ht="15" hidden="false" customHeight="false" outlineLevel="0" collapsed="false">
      <c r="A107" s="8" t="s">
        <v>672</v>
      </c>
      <c r="B107" s="8" t="s">
        <v>673</v>
      </c>
    </row>
    <row r="108" customFormat="false" ht="15" hidden="false" customHeight="false" outlineLevel="0" collapsed="false">
      <c r="A108" s="8" t="s">
        <v>676</v>
      </c>
      <c r="B108" s="8" t="s">
        <v>677</v>
      </c>
    </row>
    <row r="109" customFormat="false" ht="15" hidden="false" customHeight="false" outlineLevel="0" collapsed="false">
      <c r="A109" s="8" t="s">
        <v>681</v>
      </c>
      <c r="B109" s="8" t="s">
        <v>21480</v>
      </c>
    </row>
    <row r="110" customFormat="false" ht="15" hidden="false" customHeight="false" outlineLevel="0" collapsed="false">
      <c r="A110" s="8" t="s">
        <v>685</v>
      </c>
      <c r="B110" s="8" t="s">
        <v>686</v>
      </c>
    </row>
    <row r="111" customFormat="false" ht="15" hidden="false" customHeight="false" outlineLevel="0" collapsed="false">
      <c r="A111" s="8" t="s">
        <v>690</v>
      </c>
      <c r="B111" s="8" t="s">
        <v>21481</v>
      </c>
    </row>
    <row r="112" customFormat="false" ht="15" hidden="false" customHeight="false" outlineLevel="0" collapsed="false">
      <c r="A112" s="8" t="s">
        <v>697</v>
      </c>
      <c r="B112" s="8" t="s">
        <v>698</v>
      </c>
    </row>
    <row r="113" customFormat="false" ht="15" hidden="false" customHeight="false" outlineLevel="0" collapsed="false">
      <c r="A113" s="8" t="s">
        <v>701</v>
      </c>
      <c r="B113" s="8" t="s">
        <v>21482</v>
      </c>
    </row>
    <row r="114" customFormat="false" ht="15" hidden="false" customHeight="false" outlineLevel="0" collapsed="false">
      <c r="A114" s="8" t="s">
        <v>705</v>
      </c>
      <c r="B114" s="8" t="s">
        <v>21483</v>
      </c>
    </row>
    <row r="115" customFormat="false" ht="15" hidden="false" customHeight="false" outlineLevel="0" collapsed="false">
      <c r="A115" s="8" t="s">
        <v>711</v>
      </c>
      <c r="B115" s="8" t="s">
        <v>21484</v>
      </c>
    </row>
    <row r="116" customFormat="false" ht="15" hidden="false" customHeight="false" outlineLevel="0" collapsed="false">
      <c r="A116" s="8" t="s">
        <v>21485</v>
      </c>
      <c r="B116" s="8" t="s">
        <v>21486</v>
      </c>
    </row>
    <row r="117" customFormat="false" ht="15" hidden="false" customHeight="false" outlineLevel="0" collapsed="false">
      <c r="A117" s="8" t="s">
        <v>716</v>
      </c>
      <c r="B117" s="8" t="s">
        <v>717</v>
      </c>
    </row>
    <row r="118" customFormat="false" ht="15" hidden="false" customHeight="false" outlineLevel="0" collapsed="false">
      <c r="A118" s="8" t="s">
        <v>721</v>
      </c>
      <c r="B118" s="8" t="s">
        <v>722</v>
      </c>
    </row>
    <row r="119" customFormat="false" ht="15" hidden="false" customHeight="false" outlineLevel="0" collapsed="false">
      <c r="A119" s="8" t="s">
        <v>729</v>
      </c>
      <c r="B119" s="8" t="s">
        <v>21487</v>
      </c>
    </row>
    <row r="120" customFormat="false" ht="15" hidden="false" customHeight="false" outlineLevel="0" collapsed="false">
      <c r="A120" s="8" t="s">
        <v>735</v>
      </c>
      <c r="B120" s="8" t="s">
        <v>736</v>
      </c>
    </row>
    <row r="121" customFormat="false" ht="15" hidden="false" customHeight="false" outlineLevel="0" collapsed="false">
      <c r="A121" s="8" t="s">
        <v>739</v>
      </c>
      <c r="B121" s="8" t="s">
        <v>740</v>
      </c>
    </row>
    <row r="122" customFormat="false" ht="15" hidden="false" customHeight="false" outlineLevel="0" collapsed="false">
      <c r="A122" s="8" t="s">
        <v>742</v>
      </c>
      <c r="B122" s="8" t="s">
        <v>743</v>
      </c>
    </row>
    <row r="123" customFormat="false" ht="15" hidden="false" customHeight="false" outlineLevel="0" collapsed="false">
      <c r="A123" s="8" t="s">
        <v>746</v>
      </c>
      <c r="B123" s="8" t="s">
        <v>21488</v>
      </c>
    </row>
    <row r="124" customFormat="false" ht="15" hidden="false" customHeight="false" outlineLevel="0" collapsed="false">
      <c r="A124" s="8" t="s">
        <v>749</v>
      </c>
      <c r="B124" s="8" t="s">
        <v>751</v>
      </c>
    </row>
    <row r="125" customFormat="false" ht="15" hidden="false" customHeight="false" outlineLevel="0" collapsed="false">
      <c r="A125" s="8" t="s">
        <v>753</v>
      </c>
      <c r="B125" s="8" t="s">
        <v>754</v>
      </c>
    </row>
    <row r="126" customFormat="false" ht="15" hidden="false" customHeight="false" outlineLevel="0" collapsed="false">
      <c r="A126" s="8" t="s">
        <v>760</v>
      </c>
      <c r="B126" s="8" t="s">
        <v>21489</v>
      </c>
    </row>
    <row r="127" customFormat="false" ht="15" hidden="false" customHeight="false" outlineLevel="0" collapsed="false">
      <c r="A127" s="8" t="s">
        <v>764</v>
      </c>
      <c r="B127" s="8" t="s">
        <v>21490</v>
      </c>
    </row>
    <row r="128" customFormat="false" ht="15" hidden="false" customHeight="false" outlineLevel="0" collapsed="false">
      <c r="A128" s="8" t="s">
        <v>21491</v>
      </c>
      <c r="B128" s="8" t="s">
        <v>21492</v>
      </c>
    </row>
    <row r="129" customFormat="false" ht="15" hidden="false" customHeight="false" outlineLevel="0" collapsed="false">
      <c r="A129" s="8" t="s">
        <v>767</v>
      </c>
      <c r="B129" s="8" t="s">
        <v>21493</v>
      </c>
    </row>
    <row r="130" customFormat="false" ht="15" hidden="false" customHeight="false" outlineLevel="0" collapsed="false">
      <c r="A130" s="8" t="s">
        <v>774</v>
      </c>
      <c r="B130" s="8" t="s">
        <v>21494</v>
      </c>
    </row>
    <row r="131" customFormat="false" ht="15" hidden="false" customHeight="false" outlineLevel="0" collapsed="false">
      <c r="A131" s="8" t="s">
        <v>781</v>
      </c>
      <c r="B131" s="8" t="s">
        <v>782</v>
      </c>
    </row>
    <row r="132" customFormat="false" ht="15" hidden="false" customHeight="false" outlineLevel="0" collapsed="false">
      <c r="A132" s="8" t="s">
        <v>784</v>
      </c>
      <c r="B132" s="8" t="s">
        <v>21495</v>
      </c>
    </row>
    <row r="133" customFormat="false" ht="15" hidden="false" customHeight="false" outlineLevel="0" collapsed="false">
      <c r="A133" s="8" t="s">
        <v>789</v>
      </c>
      <c r="B133" s="8" t="s">
        <v>21496</v>
      </c>
    </row>
    <row r="134" customFormat="false" ht="15" hidden="false" customHeight="false" outlineLevel="0" collapsed="false">
      <c r="A134" s="8" t="s">
        <v>795</v>
      </c>
      <c r="B134" s="8" t="s">
        <v>796</v>
      </c>
    </row>
    <row r="135" customFormat="false" ht="15" hidden="false" customHeight="false" outlineLevel="0" collapsed="false">
      <c r="A135" s="8" t="s">
        <v>799</v>
      </c>
      <c r="B135" s="8" t="s">
        <v>21497</v>
      </c>
    </row>
    <row r="136" customFormat="false" ht="15" hidden="false" customHeight="false" outlineLevel="0" collapsed="false">
      <c r="A136" s="8" t="s">
        <v>805</v>
      </c>
      <c r="B136" s="8" t="s">
        <v>806</v>
      </c>
    </row>
    <row r="137" customFormat="false" ht="15" hidden="false" customHeight="false" outlineLevel="0" collapsed="false">
      <c r="A137" s="8" t="s">
        <v>811</v>
      </c>
      <c r="B137" s="8" t="s">
        <v>21498</v>
      </c>
    </row>
    <row r="138" customFormat="false" ht="15" hidden="false" customHeight="false" outlineLevel="0" collapsed="false">
      <c r="A138" s="8" t="s">
        <v>814</v>
      </c>
      <c r="B138" s="8" t="s">
        <v>815</v>
      </c>
    </row>
    <row r="139" customFormat="false" ht="15" hidden="false" customHeight="false" outlineLevel="0" collapsed="false">
      <c r="A139" s="8" t="s">
        <v>21499</v>
      </c>
      <c r="B139" s="8" t="s">
        <v>21500</v>
      </c>
    </row>
    <row r="140" customFormat="false" ht="15" hidden="false" customHeight="false" outlineLevel="0" collapsed="false">
      <c r="A140" s="8" t="s">
        <v>820</v>
      </c>
      <c r="B140" s="8" t="s">
        <v>821</v>
      </c>
    </row>
    <row r="141" customFormat="false" ht="15" hidden="false" customHeight="false" outlineLevel="0" collapsed="false">
      <c r="A141" s="8" t="s">
        <v>825</v>
      </c>
      <c r="B141" s="8" t="s">
        <v>826</v>
      </c>
    </row>
    <row r="142" customFormat="false" ht="15" hidden="false" customHeight="false" outlineLevel="0" collapsed="false">
      <c r="A142" s="8" t="s">
        <v>828</v>
      </c>
      <c r="B142" s="8" t="s">
        <v>829</v>
      </c>
    </row>
    <row r="143" customFormat="false" ht="15" hidden="false" customHeight="false" outlineLevel="0" collapsed="false">
      <c r="A143" s="8" t="s">
        <v>834</v>
      </c>
      <c r="B143" s="8" t="s">
        <v>835</v>
      </c>
    </row>
    <row r="144" customFormat="false" ht="15" hidden="false" customHeight="false" outlineLevel="0" collapsed="false">
      <c r="A144" s="8" t="s">
        <v>839</v>
      </c>
      <c r="B144" s="8" t="s">
        <v>840</v>
      </c>
    </row>
    <row r="145" customFormat="false" ht="15" hidden="false" customHeight="false" outlineLevel="0" collapsed="false">
      <c r="A145" s="8" t="s">
        <v>844</v>
      </c>
      <c r="B145" s="8" t="s">
        <v>845</v>
      </c>
    </row>
    <row r="146" customFormat="false" ht="15" hidden="false" customHeight="false" outlineLevel="0" collapsed="false">
      <c r="A146" s="8" t="s">
        <v>848</v>
      </c>
      <c r="B146" s="8" t="s">
        <v>21501</v>
      </c>
    </row>
    <row r="147" customFormat="false" ht="15" hidden="false" customHeight="false" outlineLevel="0" collapsed="false">
      <c r="A147" s="8" t="s">
        <v>854</v>
      </c>
      <c r="B147" s="8" t="s">
        <v>855</v>
      </c>
    </row>
    <row r="148" customFormat="false" ht="15" hidden="false" customHeight="false" outlineLevel="0" collapsed="false">
      <c r="A148" s="8" t="s">
        <v>857</v>
      </c>
      <c r="B148" s="8" t="s">
        <v>858</v>
      </c>
    </row>
    <row r="149" customFormat="false" ht="15" hidden="false" customHeight="false" outlineLevel="0" collapsed="false">
      <c r="A149" s="8" t="s">
        <v>861</v>
      </c>
      <c r="B149" s="8" t="s">
        <v>862</v>
      </c>
    </row>
    <row r="150" customFormat="false" ht="15" hidden="false" customHeight="false" outlineLevel="0" collapsed="false">
      <c r="A150" s="8" t="s">
        <v>864</v>
      </c>
      <c r="B150" s="8" t="s">
        <v>865</v>
      </c>
    </row>
    <row r="151" customFormat="false" ht="15" hidden="false" customHeight="false" outlineLevel="0" collapsed="false">
      <c r="A151" s="8" t="s">
        <v>870</v>
      </c>
      <c r="B151" s="8" t="s">
        <v>871</v>
      </c>
    </row>
    <row r="152" customFormat="false" ht="15" hidden="false" customHeight="false" outlineLevel="0" collapsed="false">
      <c r="A152" s="8" t="s">
        <v>874</v>
      </c>
      <c r="B152" s="8" t="s">
        <v>875</v>
      </c>
    </row>
    <row r="153" customFormat="false" ht="15" hidden="false" customHeight="false" outlineLevel="0" collapsed="false">
      <c r="A153" s="8" t="s">
        <v>878</v>
      </c>
      <c r="B153" s="8" t="s">
        <v>879</v>
      </c>
    </row>
    <row r="154" customFormat="false" ht="15" hidden="false" customHeight="false" outlineLevel="0" collapsed="false">
      <c r="A154" s="8" t="s">
        <v>885</v>
      </c>
      <c r="B154" s="8" t="s">
        <v>21502</v>
      </c>
    </row>
    <row r="155" customFormat="false" ht="15" hidden="false" customHeight="false" outlineLevel="0" collapsed="false">
      <c r="A155" s="8" t="s">
        <v>891</v>
      </c>
      <c r="B155" s="8" t="s">
        <v>889</v>
      </c>
    </row>
    <row r="156" customFormat="false" ht="15" hidden="false" customHeight="false" outlineLevel="0" collapsed="false">
      <c r="A156" s="8" t="s">
        <v>21503</v>
      </c>
      <c r="B156" s="8" t="s">
        <v>21504</v>
      </c>
    </row>
    <row r="157" customFormat="false" ht="15" hidden="false" customHeight="false" outlineLevel="0" collapsed="false">
      <c r="A157" s="8" t="s">
        <v>898</v>
      </c>
      <c r="B157" s="8" t="s">
        <v>899</v>
      </c>
    </row>
    <row r="158" customFormat="false" ht="15" hidden="false" customHeight="false" outlineLevel="0" collapsed="false">
      <c r="A158" s="8" t="s">
        <v>905</v>
      </c>
      <c r="B158" s="8" t="s">
        <v>21505</v>
      </c>
    </row>
    <row r="159" customFormat="false" ht="15" hidden="false" customHeight="false" outlineLevel="0" collapsed="false">
      <c r="A159" s="8" t="s">
        <v>911</v>
      </c>
      <c r="B159" s="8" t="s">
        <v>21506</v>
      </c>
    </row>
    <row r="160" customFormat="false" ht="15" hidden="false" customHeight="false" outlineLevel="0" collapsed="false">
      <c r="A160" s="8" t="s">
        <v>918</v>
      </c>
      <c r="B160" s="8" t="s">
        <v>21507</v>
      </c>
    </row>
    <row r="161" customFormat="false" ht="15" hidden="false" customHeight="false" outlineLevel="0" collapsed="false">
      <c r="A161" s="8" t="s">
        <v>924</v>
      </c>
      <c r="B161" s="8" t="s">
        <v>925</v>
      </c>
    </row>
    <row r="162" customFormat="false" ht="15" hidden="false" customHeight="false" outlineLevel="0" collapsed="false">
      <c r="A162" s="8" t="s">
        <v>928</v>
      </c>
      <c r="B162" s="8" t="s">
        <v>21508</v>
      </c>
    </row>
    <row r="163" customFormat="false" ht="15" hidden="false" customHeight="false" outlineLevel="0" collapsed="false">
      <c r="A163" s="8" t="s">
        <v>933</v>
      </c>
      <c r="B163" s="8" t="s">
        <v>934</v>
      </c>
    </row>
    <row r="164" customFormat="false" ht="15" hidden="false" customHeight="false" outlineLevel="0" collapsed="false">
      <c r="A164" s="8" t="s">
        <v>936</v>
      </c>
      <c r="B164" s="8" t="s">
        <v>937</v>
      </c>
    </row>
    <row r="165" customFormat="false" ht="15" hidden="false" customHeight="false" outlineLevel="0" collapsed="false">
      <c r="A165" s="8" t="s">
        <v>940</v>
      </c>
      <c r="B165" s="8" t="s">
        <v>21509</v>
      </c>
    </row>
    <row r="166" customFormat="false" ht="15" hidden="false" customHeight="false" outlineLevel="0" collapsed="false">
      <c r="A166" s="8" t="s">
        <v>944</v>
      </c>
      <c r="B166" s="8" t="s">
        <v>21510</v>
      </c>
    </row>
    <row r="167" customFormat="false" ht="15" hidden="false" customHeight="false" outlineLevel="0" collapsed="false">
      <c r="A167" s="8" t="s">
        <v>949</v>
      </c>
      <c r="B167" s="8" t="s">
        <v>21511</v>
      </c>
    </row>
    <row r="168" customFormat="false" ht="15" hidden="false" customHeight="false" outlineLevel="0" collapsed="false">
      <c r="A168" s="8" t="s">
        <v>952</v>
      </c>
      <c r="B168" s="8" t="s">
        <v>953</v>
      </c>
    </row>
    <row r="169" customFormat="false" ht="15" hidden="false" customHeight="false" outlineLevel="0" collapsed="false">
      <c r="A169" s="8" t="s">
        <v>956</v>
      </c>
      <c r="B169" s="8" t="s">
        <v>21512</v>
      </c>
    </row>
    <row r="170" customFormat="false" ht="15" hidden="false" customHeight="false" outlineLevel="0" collapsed="false">
      <c r="A170" s="8" t="s">
        <v>959</v>
      </c>
      <c r="B170" s="8" t="s">
        <v>21513</v>
      </c>
    </row>
    <row r="171" customFormat="false" ht="15" hidden="false" customHeight="false" outlineLevel="0" collapsed="false">
      <c r="A171" s="8" t="s">
        <v>966</v>
      </c>
      <c r="B171" s="8" t="s">
        <v>21514</v>
      </c>
    </row>
    <row r="172" customFormat="false" ht="15" hidden="false" customHeight="false" outlineLevel="0" collapsed="false">
      <c r="A172" s="8" t="s">
        <v>971</v>
      </c>
      <c r="B172" s="8" t="s">
        <v>973</v>
      </c>
    </row>
    <row r="173" customFormat="false" ht="15" hidden="false" customHeight="false" outlineLevel="0" collapsed="false">
      <c r="A173" s="8" t="s">
        <v>978</v>
      </c>
      <c r="B173" s="8" t="s">
        <v>980</v>
      </c>
    </row>
    <row r="174" customFormat="false" ht="15" hidden="false" customHeight="false" outlineLevel="0" collapsed="false">
      <c r="A174" s="8" t="s">
        <v>984</v>
      </c>
      <c r="B174" s="8" t="s">
        <v>21515</v>
      </c>
    </row>
    <row r="175" customFormat="false" ht="15" hidden="false" customHeight="false" outlineLevel="0" collapsed="false">
      <c r="A175" s="8" t="s">
        <v>987</v>
      </c>
      <c r="B175" s="8" t="s">
        <v>21516</v>
      </c>
    </row>
    <row r="176" customFormat="false" ht="15" hidden="false" customHeight="false" outlineLevel="0" collapsed="false">
      <c r="A176" s="8" t="s">
        <v>991</v>
      </c>
      <c r="B176" s="8" t="s">
        <v>992</v>
      </c>
    </row>
    <row r="177" customFormat="false" ht="15" hidden="false" customHeight="false" outlineLevel="0" collapsed="false">
      <c r="A177" s="8" t="s">
        <v>997</v>
      </c>
      <c r="B177" s="8" t="s">
        <v>998</v>
      </c>
    </row>
    <row r="178" customFormat="false" ht="15" hidden="false" customHeight="false" outlineLevel="0" collapsed="false">
      <c r="A178" s="8" t="s">
        <v>1001</v>
      </c>
      <c r="B178" s="8" t="s">
        <v>1000</v>
      </c>
    </row>
    <row r="179" customFormat="false" ht="15" hidden="false" customHeight="false" outlineLevel="0" collapsed="false">
      <c r="A179" s="8" t="s">
        <v>1008</v>
      </c>
      <c r="B179" s="8" t="s">
        <v>1007</v>
      </c>
    </row>
    <row r="180" customFormat="false" ht="15" hidden="false" customHeight="false" outlineLevel="0" collapsed="false">
      <c r="A180" s="8" t="s">
        <v>1013</v>
      </c>
      <c r="B180" s="8" t="s">
        <v>21517</v>
      </c>
    </row>
    <row r="181" customFormat="false" ht="15" hidden="false" customHeight="false" outlineLevel="0" collapsed="false">
      <c r="A181" s="8" t="s">
        <v>1019</v>
      </c>
      <c r="B181" s="8" t="s">
        <v>21518</v>
      </c>
    </row>
    <row r="182" customFormat="false" ht="15" hidden="false" customHeight="false" outlineLevel="0" collapsed="false">
      <c r="A182" s="8" t="s">
        <v>1024</v>
      </c>
      <c r="B182" s="8" t="s">
        <v>1026</v>
      </c>
    </row>
    <row r="183" customFormat="false" ht="15" hidden="false" customHeight="false" outlineLevel="0" collapsed="false">
      <c r="A183" s="8" t="s">
        <v>1031</v>
      </c>
      <c r="B183" s="8" t="s">
        <v>21519</v>
      </c>
    </row>
    <row r="184" customFormat="false" ht="15" hidden="false" customHeight="false" outlineLevel="0" collapsed="false">
      <c r="A184" s="8" t="s">
        <v>1035</v>
      </c>
      <c r="B184" s="8" t="s">
        <v>21520</v>
      </c>
    </row>
    <row r="185" customFormat="false" ht="15" hidden="false" customHeight="false" outlineLevel="0" collapsed="false">
      <c r="A185" s="8" t="s">
        <v>1039</v>
      </c>
      <c r="B185" s="8" t="s">
        <v>21521</v>
      </c>
    </row>
    <row r="186" customFormat="false" ht="15" hidden="false" customHeight="false" outlineLevel="0" collapsed="false">
      <c r="A186" s="8" t="s">
        <v>1043</v>
      </c>
      <c r="B186" s="8" t="s">
        <v>21522</v>
      </c>
    </row>
    <row r="187" customFormat="false" ht="15" hidden="false" customHeight="false" outlineLevel="0" collapsed="false">
      <c r="A187" s="8" t="s">
        <v>1048</v>
      </c>
      <c r="B187" s="8" t="s">
        <v>21523</v>
      </c>
    </row>
    <row r="188" customFormat="false" ht="15" hidden="false" customHeight="false" outlineLevel="0" collapsed="false">
      <c r="A188" s="8" t="s">
        <v>1055</v>
      </c>
      <c r="B188" s="8" t="s">
        <v>1056</v>
      </c>
    </row>
    <row r="189" customFormat="false" ht="15" hidden="false" customHeight="false" outlineLevel="0" collapsed="false">
      <c r="A189" s="8" t="s">
        <v>1059</v>
      </c>
      <c r="B189" s="8" t="s">
        <v>1061</v>
      </c>
    </row>
    <row r="190" customFormat="false" ht="15" hidden="false" customHeight="false" outlineLevel="0" collapsed="false">
      <c r="A190" s="8" t="s">
        <v>1065</v>
      </c>
      <c r="B190" s="8" t="s">
        <v>1066</v>
      </c>
    </row>
    <row r="191" customFormat="false" ht="15" hidden="false" customHeight="false" outlineLevel="0" collapsed="false">
      <c r="A191" s="8" t="s">
        <v>1068</v>
      </c>
      <c r="B191" s="8" t="s">
        <v>21524</v>
      </c>
    </row>
    <row r="192" customFormat="false" ht="15" hidden="false" customHeight="false" outlineLevel="0" collapsed="false">
      <c r="A192" s="8" t="s">
        <v>1073</v>
      </c>
      <c r="B192" s="8" t="s">
        <v>1074</v>
      </c>
    </row>
    <row r="193" customFormat="false" ht="15" hidden="false" customHeight="false" outlineLevel="0" collapsed="false">
      <c r="A193" s="8" t="s">
        <v>1079</v>
      </c>
      <c r="B193" s="8" t="s">
        <v>1080</v>
      </c>
    </row>
    <row r="194" customFormat="false" ht="15" hidden="false" customHeight="false" outlineLevel="0" collapsed="false">
      <c r="A194" s="8" t="s">
        <v>1082</v>
      </c>
      <c r="B194" s="8" t="s">
        <v>21525</v>
      </c>
    </row>
    <row r="195" customFormat="false" ht="15" hidden="false" customHeight="false" outlineLevel="0" collapsed="false">
      <c r="A195" s="8" t="s">
        <v>1086</v>
      </c>
      <c r="B195" s="8" t="s">
        <v>21526</v>
      </c>
    </row>
    <row r="196" customFormat="false" ht="15" hidden="false" customHeight="false" outlineLevel="0" collapsed="false">
      <c r="A196" s="8" t="s">
        <v>1090</v>
      </c>
      <c r="B196" s="8" t="s">
        <v>21527</v>
      </c>
    </row>
    <row r="197" customFormat="false" ht="15" hidden="false" customHeight="false" outlineLevel="0" collapsed="false">
      <c r="A197" s="8" t="s">
        <v>1095</v>
      </c>
      <c r="B197" s="8" t="s">
        <v>1096</v>
      </c>
    </row>
    <row r="198" customFormat="false" ht="15" hidden="false" customHeight="false" outlineLevel="0" collapsed="false">
      <c r="A198" s="8" t="s">
        <v>1098</v>
      </c>
      <c r="B198" s="8" t="s">
        <v>1099</v>
      </c>
    </row>
    <row r="199" customFormat="false" ht="15" hidden="false" customHeight="false" outlineLevel="0" collapsed="false">
      <c r="A199" s="8" t="s">
        <v>1104</v>
      </c>
      <c r="B199" s="8" t="s">
        <v>21528</v>
      </c>
    </row>
    <row r="200" customFormat="false" ht="15" hidden="false" customHeight="false" outlineLevel="0" collapsed="false">
      <c r="A200" s="8" t="s">
        <v>1109</v>
      </c>
      <c r="B200" s="8" t="s">
        <v>1113</v>
      </c>
    </row>
    <row r="201" customFormat="false" ht="15" hidden="false" customHeight="false" outlineLevel="0" collapsed="false">
      <c r="A201" s="8" t="s">
        <v>1115</v>
      </c>
      <c r="B201" s="8" t="s">
        <v>21529</v>
      </c>
    </row>
    <row r="202" customFormat="false" ht="15" hidden="false" customHeight="false" outlineLevel="0" collapsed="false">
      <c r="A202" s="8" t="s">
        <v>1120</v>
      </c>
      <c r="B202" s="8" t="s">
        <v>21530</v>
      </c>
    </row>
    <row r="203" customFormat="false" ht="15" hidden="false" customHeight="false" outlineLevel="0" collapsed="false">
      <c r="A203" s="8" t="s">
        <v>1124</v>
      </c>
      <c r="B203" s="8" t="s">
        <v>1125</v>
      </c>
    </row>
    <row r="204" customFormat="false" ht="15" hidden="false" customHeight="false" outlineLevel="0" collapsed="false">
      <c r="A204" s="8" t="s">
        <v>1130</v>
      </c>
      <c r="B204" s="8" t="s">
        <v>21531</v>
      </c>
    </row>
    <row r="205" customFormat="false" ht="15" hidden="false" customHeight="false" outlineLevel="0" collapsed="false">
      <c r="A205" s="8" t="s">
        <v>1135</v>
      </c>
      <c r="B205" s="8" t="s">
        <v>21532</v>
      </c>
    </row>
    <row r="206" customFormat="false" ht="15" hidden="false" customHeight="false" outlineLevel="0" collapsed="false">
      <c r="A206" s="8" t="s">
        <v>1141</v>
      </c>
      <c r="B206" s="8" t="s">
        <v>21533</v>
      </c>
    </row>
    <row r="207" customFormat="false" ht="15" hidden="false" customHeight="false" outlineLevel="0" collapsed="false">
      <c r="A207" s="8" t="s">
        <v>1143</v>
      </c>
      <c r="B207" s="8" t="s">
        <v>1144</v>
      </c>
    </row>
    <row r="208" customFormat="false" ht="15" hidden="false" customHeight="false" outlineLevel="0" collapsed="false">
      <c r="A208" s="8" t="s">
        <v>1147</v>
      </c>
      <c r="B208" s="8" t="s">
        <v>1149</v>
      </c>
    </row>
    <row r="209" customFormat="false" ht="15" hidden="false" customHeight="false" outlineLevel="0" collapsed="false">
      <c r="A209" s="8" t="s">
        <v>1152</v>
      </c>
      <c r="B209" s="8" t="s">
        <v>1153</v>
      </c>
    </row>
    <row r="210" customFormat="false" ht="15" hidden="false" customHeight="false" outlineLevel="0" collapsed="false">
      <c r="A210" s="8" t="s">
        <v>1156</v>
      </c>
      <c r="B210" s="8" t="s">
        <v>21534</v>
      </c>
    </row>
    <row r="211" customFormat="false" ht="15" hidden="false" customHeight="false" outlineLevel="0" collapsed="false">
      <c r="A211" s="8" t="s">
        <v>1159</v>
      </c>
      <c r="B211" s="8" t="s">
        <v>1162</v>
      </c>
    </row>
    <row r="212" customFormat="false" ht="15" hidden="false" customHeight="false" outlineLevel="0" collapsed="false">
      <c r="A212" s="8" t="s">
        <v>1166</v>
      </c>
      <c r="B212" s="8" t="s">
        <v>1167</v>
      </c>
    </row>
    <row r="213" customFormat="false" ht="15" hidden="false" customHeight="false" outlineLevel="0" collapsed="false">
      <c r="A213" s="8" t="s">
        <v>1170</v>
      </c>
      <c r="B213" s="8" t="s">
        <v>1172</v>
      </c>
    </row>
    <row r="214" customFormat="false" ht="15" hidden="false" customHeight="false" outlineLevel="0" collapsed="false">
      <c r="A214" s="8" t="s">
        <v>1174</v>
      </c>
      <c r="B214" s="8" t="s">
        <v>21535</v>
      </c>
    </row>
    <row r="215" customFormat="false" ht="15" hidden="false" customHeight="false" outlineLevel="0" collapsed="false">
      <c r="A215" s="8" t="s">
        <v>1181</v>
      </c>
      <c r="B215" s="8" t="s">
        <v>21536</v>
      </c>
    </row>
    <row r="216" customFormat="false" ht="15" hidden="false" customHeight="false" outlineLevel="0" collapsed="false">
      <c r="A216" s="8" t="s">
        <v>1185</v>
      </c>
      <c r="B216" s="8" t="s">
        <v>21537</v>
      </c>
    </row>
    <row r="217" customFormat="false" ht="15" hidden="false" customHeight="false" outlineLevel="0" collapsed="false">
      <c r="A217" s="8" t="s">
        <v>1188</v>
      </c>
      <c r="B217" s="8" t="s">
        <v>1192</v>
      </c>
    </row>
    <row r="218" customFormat="false" ht="15" hidden="false" customHeight="false" outlineLevel="0" collapsed="false">
      <c r="A218" s="8" t="s">
        <v>20794</v>
      </c>
      <c r="B218" s="8" t="s">
        <v>21538</v>
      </c>
    </row>
    <row r="219" customFormat="false" ht="15" hidden="false" customHeight="false" outlineLevel="0" collapsed="false">
      <c r="A219" s="8" t="s">
        <v>1195</v>
      </c>
      <c r="B219" s="8" t="s">
        <v>21539</v>
      </c>
    </row>
    <row r="220" customFormat="false" ht="15" hidden="false" customHeight="false" outlineLevel="0" collapsed="false">
      <c r="A220" s="8" t="s">
        <v>1201</v>
      </c>
      <c r="B220" s="8" t="s">
        <v>21540</v>
      </c>
    </row>
    <row r="221" customFormat="false" ht="15" hidden="false" customHeight="false" outlineLevel="0" collapsed="false">
      <c r="A221" s="8" t="s">
        <v>1206</v>
      </c>
      <c r="B221" s="8" t="s">
        <v>21541</v>
      </c>
    </row>
    <row r="222" customFormat="false" ht="15" hidden="false" customHeight="false" outlineLevel="0" collapsed="false">
      <c r="A222" s="8" t="s">
        <v>1212</v>
      </c>
      <c r="B222" s="8" t="s">
        <v>21542</v>
      </c>
    </row>
    <row r="223" customFormat="false" ht="15" hidden="false" customHeight="false" outlineLevel="0" collapsed="false">
      <c r="A223" s="8" t="s">
        <v>1220</v>
      </c>
      <c r="B223" s="8" t="s">
        <v>21543</v>
      </c>
    </row>
    <row r="224" customFormat="false" ht="15" hidden="false" customHeight="false" outlineLevel="0" collapsed="false">
      <c r="A224" s="8" t="s">
        <v>1229</v>
      </c>
      <c r="B224" s="8" t="s">
        <v>1230</v>
      </c>
    </row>
    <row r="225" customFormat="false" ht="15" hidden="false" customHeight="false" outlineLevel="0" collapsed="false">
      <c r="A225" s="8" t="s">
        <v>1234</v>
      </c>
      <c r="B225" s="8" t="s">
        <v>21544</v>
      </c>
    </row>
    <row r="226" customFormat="false" ht="15" hidden="false" customHeight="false" outlineLevel="0" collapsed="false">
      <c r="A226" s="8" t="s">
        <v>1241</v>
      </c>
      <c r="B226" s="8" t="s">
        <v>1242</v>
      </c>
    </row>
    <row r="227" customFormat="false" ht="15" hidden="false" customHeight="false" outlineLevel="0" collapsed="false">
      <c r="A227" s="8" t="s">
        <v>1246</v>
      </c>
      <c r="B227" s="8" t="s">
        <v>1247</v>
      </c>
    </row>
    <row r="228" customFormat="false" ht="15" hidden="false" customHeight="false" outlineLevel="0" collapsed="false">
      <c r="A228" s="8" t="s">
        <v>1251</v>
      </c>
      <c r="B228" s="8" t="s">
        <v>1252</v>
      </c>
    </row>
    <row r="229" customFormat="false" ht="15" hidden="false" customHeight="false" outlineLevel="0" collapsed="false">
      <c r="A229" s="8" t="s">
        <v>1255</v>
      </c>
      <c r="B229" s="8" t="s">
        <v>1256</v>
      </c>
    </row>
    <row r="230" customFormat="false" ht="15" hidden="false" customHeight="false" outlineLevel="0" collapsed="false">
      <c r="A230" s="8" t="s">
        <v>1259</v>
      </c>
      <c r="B230" s="8" t="s">
        <v>1261</v>
      </c>
    </row>
    <row r="231" customFormat="false" ht="15" hidden="false" customHeight="false" outlineLevel="0" collapsed="false">
      <c r="A231" s="8" t="s">
        <v>1265</v>
      </c>
      <c r="B231" s="8" t="s">
        <v>1266</v>
      </c>
    </row>
    <row r="232" customFormat="false" ht="15" hidden="false" customHeight="false" outlineLevel="0" collapsed="false">
      <c r="A232" s="8" t="s">
        <v>1270</v>
      </c>
      <c r="B232" s="8" t="s">
        <v>1272</v>
      </c>
    </row>
    <row r="233" customFormat="false" ht="15" hidden="false" customHeight="false" outlineLevel="0" collapsed="false">
      <c r="A233" s="8" t="s">
        <v>1275</v>
      </c>
      <c r="B233" s="8" t="s">
        <v>21545</v>
      </c>
    </row>
    <row r="234" customFormat="false" ht="15" hidden="false" customHeight="false" outlineLevel="0" collapsed="false">
      <c r="A234" s="8" t="s">
        <v>1281</v>
      </c>
      <c r="B234" s="8" t="s">
        <v>1282</v>
      </c>
    </row>
    <row r="235" customFormat="false" ht="15" hidden="false" customHeight="false" outlineLevel="0" collapsed="false">
      <c r="A235" s="8" t="s">
        <v>1285</v>
      </c>
      <c r="B235" s="8" t="s">
        <v>1286</v>
      </c>
    </row>
    <row r="236" customFormat="false" ht="15" hidden="false" customHeight="false" outlineLevel="0" collapsed="false">
      <c r="A236" s="8" t="s">
        <v>1288</v>
      </c>
      <c r="B236" s="8" t="s">
        <v>21546</v>
      </c>
    </row>
    <row r="237" customFormat="false" ht="15" hidden="false" customHeight="false" outlineLevel="0" collapsed="false">
      <c r="A237" s="8" t="s">
        <v>1294</v>
      </c>
      <c r="B237" s="8" t="s">
        <v>1296</v>
      </c>
    </row>
    <row r="238" customFormat="false" ht="15" hidden="false" customHeight="false" outlineLevel="0" collapsed="false">
      <c r="A238" s="8" t="s">
        <v>1299</v>
      </c>
      <c r="B238" s="8" t="s">
        <v>1300</v>
      </c>
    </row>
    <row r="239" customFormat="false" ht="15" hidden="false" customHeight="false" outlineLevel="0" collapsed="false">
      <c r="A239" s="8" t="s">
        <v>21547</v>
      </c>
      <c r="B239" s="8" t="s">
        <v>21548</v>
      </c>
    </row>
    <row r="240" customFormat="false" ht="15" hidden="false" customHeight="false" outlineLevel="0" collapsed="false">
      <c r="A240" s="8" t="s">
        <v>1302</v>
      </c>
      <c r="B240" s="8" t="s">
        <v>1305</v>
      </c>
    </row>
    <row r="241" customFormat="false" ht="15" hidden="false" customHeight="false" outlineLevel="0" collapsed="false">
      <c r="A241" s="8" t="s">
        <v>1308</v>
      </c>
      <c r="B241" s="8" t="s">
        <v>21549</v>
      </c>
    </row>
    <row r="242" customFormat="false" ht="15" hidden="false" customHeight="false" outlineLevel="0" collapsed="false">
      <c r="A242" s="8" t="s">
        <v>1316</v>
      </c>
      <c r="B242" s="8" t="s">
        <v>1321</v>
      </c>
    </row>
    <row r="243" customFormat="false" ht="15" hidden="false" customHeight="false" outlineLevel="0" collapsed="false">
      <c r="A243" s="8" t="s">
        <v>1324</v>
      </c>
      <c r="B243" s="8" t="s">
        <v>1325</v>
      </c>
    </row>
    <row r="244" customFormat="false" ht="15" hidden="false" customHeight="false" outlineLevel="0" collapsed="false">
      <c r="A244" s="8" t="s">
        <v>1331</v>
      </c>
      <c r="B244" s="8" t="s">
        <v>1332</v>
      </c>
    </row>
    <row r="245" customFormat="false" ht="15" hidden="false" customHeight="false" outlineLevel="0" collapsed="false">
      <c r="A245" s="8" t="s">
        <v>1335</v>
      </c>
      <c r="B245" s="8" t="s">
        <v>1336</v>
      </c>
    </row>
    <row r="246" customFormat="false" ht="15" hidden="false" customHeight="false" outlineLevel="0" collapsed="false">
      <c r="A246" s="8" t="s">
        <v>1339</v>
      </c>
      <c r="B246" s="8" t="s">
        <v>1340</v>
      </c>
    </row>
    <row r="247" customFormat="false" ht="15" hidden="false" customHeight="false" outlineLevel="0" collapsed="false">
      <c r="A247" s="8" t="s">
        <v>1342</v>
      </c>
      <c r="B247" s="8" t="s">
        <v>21550</v>
      </c>
    </row>
    <row r="248" customFormat="false" ht="15" hidden="false" customHeight="false" outlineLevel="0" collapsed="false">
      <c r="A248" s="8" t="s">
        <v>1348</v>
      </c>
      <c r="B248" s="8" t="s">
        <v>21551</v>
      </c>
    </row>
    <row r="249" customFormat="false" ht="15" hidden="false" customHeight="false" outlineLevel="0" collapsed="false">
      <c r="A249" s="8" t="s">
        <v>1352</v>
      </c>
      <c r="B249" s="8" t="s">
        <v>21552</v>
      </c>
    </row>
    <row r="250" customFormat="false" ht="15" hidden="false" customHeight="false" outlineLevel="0" collapsed="false">
      <c r="A250" s="8" t="s">
        <v>1360</v>
      </c>
      <c r="B250" s="8" t="s">
        <v>21553</v>
      </c>
    </row>
    <row r="251" customFormat="false" ht="15" hidden="false" customHeight="false" outlineLevel="0" collapsed="false">
      <c r="A251" s="8" t="s">
        <v>1365</v>
      </c>
      <c r="B251" s="8" t="s">
        <v>1366</v>
      </c>
    </row>
    <row r="252" customFormat="false" ht="15" hidden="false" customHeight="false" outlineLevel="0" collapsed="false">
      <c r="A252" s="8" t="s">
        <v>1368</v>
      </c>
      <c r="B252" s="8" t="s">
        <v>1369</v>
      </c>
    </row>
    <row r="253" customFormat="false" ht="15" hidden="false" customHeight="false" outlineLevel="0" collapsed="false">
      <c r="A253" s="8" t="s">
        <v>1372</v>
      </c>
      <c r="B253" s="8" t="s">
        <v>21554</v>
      </c>
    </row>
    <row r="254" customFormat="false" ht="15" hidden="false" customHeight="false" outlineLevel="0" collapsed="false">
      <c r="A254" s="8" t="s">
        <v>1377</v>
      </c>
      <c r="B254" s="8" t="s">
        <v>21555</v>
      </c>
    </row>
    <row r="255" customFormat="false" ht="15" hidden="false" customHeight="false" outlineLevel="0" collapsed="false">
      <c r="A255" s="8" t="s">
        <v>1382</v>
      </c>
      <c r="B255" s="8" t="s">
        <v>1383</v>
      </c>
    </row>
    <row r="256" customFormat="false" ht="15" hidden="false" customHeight="false" outlineLevel="0" collapsed="false">
      <c r="A256" s="8" t="s">
        <v>1386</v>
      </c>
      <c r="B256" s="8" t="s">
        <v>21556</v>
      </c>
    </row>
    <row r="257" customFormat="false" ht="15" hidden="false" customHeight="false" outlineLevel="0" collapsed="false">
      <c r="A257" s="8" t="s">
        <v>1391</v>
      </c>
      <c r="B257" s="8" t="s">
        <v>21557</v>
      </c>
    </row>
    <row r="258" customFormat="false" ht="15" hidden="false" customHeight="false" outlineLevel="0" collapsed="false">
      <c r="A258" s="8" t="s">
        <v>1398</v>
      </c>
      <c r="B258" s="8" t="s">
        <v>1399</v>
      </c>
    </row>
    <row r="259" customFormat="false" ht="15" hidden="false" customHeight="false" outlineLevel="0" collapsed="false">
      <c r="A259" s="8" t="s">
        <v>1402</v>
      </c>
      <c r="B259" s="8" t="s">
        <v>1403</v>
      </c>
    </row>
    <row r="260" customFormat="false" ht="15" hidden="false" customHeight="false" outlineLevel="0" collapsed="false">
      <c r="A260" s="8" t="s">
        <v>1406</v>
      </c>
      <c r="B260" s="8" t="s">
        <v>1407</v>
      </c>
    </row>
    <row r="261" customFormat="false" ht="15" hidden="false" customHeight="false" outlineLevel="0" collapsed="false">
      <c r="A261" s="8" t="s">
        <v>1411</v>
      </c>
      <c r="B261" s="8" t="s">
        <v>21558</v>
      </c>
    </row>
    <row r="262" customFormat="false" ht="15" hidden="false" customHeight="false" outlineLevel="0" collapsed="false">
      <c r="A262" s="8" t="s">
        <v>1419</v>
      </c>
      <c r="B262" s="8" t="s">
        <v>1420</v>
      </c>
    </row>
    <row r="263" customFormat="false" ht="15" hidden="false" customHeight="false" outlineLevel="0" collapsed="false">
      <c r="A263" s="8" t="s">
        <v>1422</v>
      </c>
      <c r="B263" s="8" t="s">
        <v>1423</v>
      </c>
    </row>
    <row r="264" customFormat="false" ht="15" hidden="false" customHeight="false" outlineLevel="0" collapsed="false">
      <c r="A264" s="8" t="s">
        <v>1428</v>
      </c>
      <c r="B264" s="8" t="s">
        <v>21559</v>
      </c>
    </row>
    <row r="265" customFormat="false" ht="15" hidden="false" customHeight="false" outlineLevel="0" collapsed="false">
      <c r="A265" s="8" t="s">
        <v>1431</v>
      </c>
      <c r="B265" s="8" t="s">
        <v>21560</v>
      </c>
    </row>
    <row r="266" customFormat="false" ht="15" hidden="false" customHeight="false" outlineLevel="0" collapsed="false">
      <c r="A266" s="8" t="s">
        <v>1438</v>
      </c>
      <c r="B266" s="8" t="s">
        <v>1439</v>
      </c>
    </row>
    <row r="267" customFormat="false" ht="15" hidden="false" customHeight="false" outlineLevel="0" collapsed="false">
      <c r="A267" s="8" t="s">
        <v>1443</v>
      </c>
      <c r="B267" s="8" t="s">
        <v>1444</v>
      </c>
    </row>
    <row r="268" customFormat="false" ht="15" hidden="false" customHeight="false" outlineLevel="0" collapsed="false">
      <c r="A268" s="8" t="s">
        <v>1447</v>
      </c>
      <c r="B268" s="8" t="s">
        <v>1449</v>
      </c>
    </row>
    <row r="269" customFormat="false" ht="15" hidden="false" customHeight="false" outlineLevel="0" collapsed="false">
      <c r="A269" s="8" t="s">
        <v>1454</v>
      </c>
      <c r="B269" s="8" t="s">
        <v>1458</v>
      </c>
    </row>
    <row r="270" customFormat="false" ht="15" hidden="false" customHeight="false" outlineLevel="0" collapsed="false">
      <c r="A270" s="8" t="s">
        <v>1461</v>
      </c>
      <c r="B270" s="8" t="s">
        <v>21561</v>
      </c>
    </row>
    <row r="271" customFormat="false" ht="15" hidden="false" customHeight="false" outlineLevel="0" collapsed="false">
      <c r="A271" s="8" t="s">
        <v>1470</v>
      </c>
      <c r="B271" s="8" t="s">
        <v>1471</v>
      </c>
    </row>
    <row r="272" customFormat="false" ht="15" hidden="false" customHeight="false" outlineLevel="0" collapsed="false">
      <c r="A272" s="8" t="s">
        <v>1474</v>
      </c>
      <c r="B272" s="8" t="s">
        <v>1475</v>
      </c>
    </row>
    <row r="273" customFormat="false" ht="15" hidden="false" customHeight="false" outlineLevel="0" collapsed="false">
      <c r="A273" s="8" t="s">
        <v>1478</v>
      </c>
      <c r="B273" s="8" t="s">
        <v>21562</v>
      </c>
    </row>
    <row r="274" customFormat="false" ht="15" hidden="false" customHeight="false" outlineLevel="0" collapsed="false">
      <c r="A274" s="8" t="s">
        <v>1484</v>
      </c>
      <c r="B274" s="8" t="s">
        <v>21563</v>
      </c>
    </row>
    <row r="275" customFormat="false" ht="15" hidden="false" customHeight="false" outlineLevel="0" collapsed="false">
      <c r="A275" s="8" t="s">
        <v>1489</v>
      </c>
      <c r="B275" s="8" t="s">
        <v>21564</v>
      </c>
    </row>
    <row r="276" customFormat="false" ht="15" hidden="false" customHeight="false" outlineLevel="0" collapsed="false">
      <c r="A276" s="8" t="s">
        <v>1492</v>
      </c>
      <c r="B276" s="8" t="s">
        <v>1493</v>
      </c>
    </row>
    <row r="277" customFormat="false" ht="15" hidden="false" customHeight="false" outlineLevel="0" collapsed="false">
      <c r="A277" s="8" t="s">
        <v>1496</v>
      </c>
      <c r="B277" s="8" t="s">
        <v>21565</v>
      </c>
    </row>
    <row r="278" customFormat="false" ht="15" hidden="false" customHeight="false" outlineLevel="0" collapsed="false">
      <c r="A278" s="8" t="s">
        <v>1500</v>
      </c>
      <c r="B278" s="8" t="s">
        <v>1501</v>
      </c>
    </row>
    <row r="279" customFormat="false" ht="15" hidden="false" customHeight="false" outlineLevel="0" collapsed="false">
      <c r="A279" s="8" t="s">
        <v>1504</v>
      </c>
      <c r="B279" s="8" t="s">
        <v>21566</v>
      </c>
    </row>
    <row r="280" customFormat="false" ht="15" hidden="false" customHeight="false" outlineLevel="0" collapsed="false">
      <c r="A280" s="8" t="s">
        <v>1509</v>
      </c>
      <c r="B280" s="8" t="s">
        <v>1510</v>
      </c>
    </row>
    <row r="281" customFormat="false" ht="15" hidden="false" customHeight="false" outlineLevel="0" collapsed="false">
      <c r="A281" s="8" t="s">
        <v>1515</v>
      </c>
      <c r="B281" s="8" t="s">
        <v>1516</v>
      </c>
    </row>
    <row r="282" customFormat="false" ht="15" hidden="false" customHeight="false" outlineLevel="0" collapsed="false">
      <c r="A282" s="8" t="s">
        <v>1520</v>
      </c>
      <c r="B282" s="8" t="s">
        <v>1522</v>
      </c>
    </row>
    <row r="283" customFormat="false" ht="15" hidden="false" customHeight="false" outlineLevel="0" collapsed="false">
      <c r="A283" s="8" t="s">
        <v>1525</v>
      </c>
      <c r="B283" s="8" t="s">
        <v>21567</v>
      </c>
    </row>
    <row r="284" customFormat="false" ht="15" hidden="false" customHeight="false" outlineLevel="0" collapsed="false">
      <c r="A284" s="8" t="s">
        <v>1531</v>
      </c>
      <c r="B284" s="8" t="s">
        <v>21568</v>
      </c>
    </row>
    <row r="285" customFormat="false" ht="15" hidden="false" customHeight="false" outlineLevel="0" collapsed="false">
      <c r="A285" s="8" t="s">
        <v>1538</v>
      </c>
      <c r="B285" s="8" t="s">
        <v>21569</v>
      </c>
    </row>
    <row r="286" customFormat="false" ht="15" hidden="false" customHeight="false" outlineLevel="0" collapsed="false">
      <c r="A286" s="8" t="s">
        <v>1545</v>
      </c>
      <c r="B286" s="8" t="s">
        <v>21570</v>
      </c>
    </row>
    <row r="287" customFormat="false" ht="15" hidden="false" customHeight="false" outlineLevel="0" collapsed="false">
      <c r="A287" s="8" t="s">
        <v>1551</v>
      </c>
      <c r="B287" s="8" t="s">
        <v>21571</v>
      </c>
    </row>
    <row r="288" customFormat="false" ht="15" hidden="false" customHeight="false" outlineLevel="0" collapsed="false">
      <c r="A288" s="8" t="s">
        <v>1557</v>
      </c>
      <c r="B288" s="8" t="s">
        <v>21572</v>
      </c>
    </row>
    <row r="289" customFormat="false" ht="15" hidden="false" customHeight="false" outlineLevel="0" collapsed="false">
      <c r="A289" s="8" t="s">
        <v>1561</v>
      </c>
      <c r="B289" s="8" t="s">
        <v>21573</v>
      </c>
    </row>
    <row r="290" customFormat="false" ht="15" hidden="false" customHeight="false" outlineLevel="0" collapsed="false">
      <c r="A290" s="8" t="s">
        <v>1566</v>
      </c>
      <c r="B290" s="8" t="s">
        <v>1567</v>
      </c>
    </row>
    <row r="291" customFormat="false" ht="15" hidden="false" customHeight="false" outlineLevel="0" collapsed="false">
      <c r="A291" s="8" t="s">
        <v>1570</v>
      </c>
      <c r="B291" s="8" t="s">
        <v>1573</v>
      </c>
    </row>
    <row r="292" customFormat="false" ht="15" hidden="false" customHeight="false" outlineLevel="0" collapsed="false">
      <c r="A292" s="8" t="s">
        <v>1576</v>
      </c>
      <c r="B292" s="8" t="s">
        <v>1578</v>
      </c>
    </row>
    <row r="293" customFormat="false" ht="15" hidden="false" customHeight="false" outlineLevel="0" collapsed="false">
      <c r="A293" s="8" t="s">
        <v>1580</v>
      </c>
      <c r="B293" s="8" t="s">
        <v>1581</v>
      </c>
    </row>
    <row r="294" customFormat="false" ht="15" hidden="false" customHeight="false" outlineLevel="0" collapsed="false">
      <c r="A294" s="8" t="s">
        <v>1584</v>
      </c>
      <c r="B294" s="8" t="s">
        <v>1585</v>
      </c>
    </row>
    <row r="295" customFormat="false" ht="15" hidden="false" customHeight="false" outlineLevel="0" collapsed="false">
      <c r="A295" s="8" t="s">
        <v>1587</v>
      </c>
      <c r="B295" s="8" t="s">
        <v>1589</v>
      </c>
    </row>
    <row r="296" customFormat="false" ht="15" hidden="false" customHeight="false" outlineLevel="0" collapsed="false">
      <c r="A296" s="8" t="s">
        <v>1593</v>
      </c>
      <c r="B296" s="8" t="s">
        <v>21574</v>
      </c>
    </row>
    <row r="297" customFormat="false" ht="15" hidden="false" customHeight="false" outlineLevel="0" collapsed="false">
      <c r="A297" s="8" t="s">
        <v>1597</v>
      </c>
      <c r="B297" s="8" t="s">
        <v>21575</v>
      </c>
    </row>
    <row r="298" customFormat="false" ht="15" hidden="false" customHeight="false" outlineLevel="0" collapsed="false">
      <c r="A298" s="8" t="s">
        <v>1601</v>
      </c>
      <c r="B298" s="8" t="s">
        <v>1603</v>
      </c>
    </row>
    <row r="299" customFormat="false" ht="15" hidden="false" customHeight="false" outlineLevel="0" collapsed="false">
      <c r="A299" s="8" t="s">
        <v>1610</v>
      </c>
      <c r="B299" s="8" t="s">
        <v>21576</v>
      </c>
    </row>
    <row r="300" customFormat="false" ht="15" hidden="false" customHeight="false" outlineLevel="0" collapsed="false">
      <c r="A300" s="8" t="s">
        <v>1617</v>
      </c>
      <c r="B300" s="8" t="s">
        <v>1620</v>
      </c>
    </row>
    <row r="301" customFormat="false" ht="15" hidden="false" customHeight="false" outlineLevel="0" collapsed="false">
      <c r="A301" s="8" t="s">
        <v>1624</v>
      </c>
      <c r="B301" s="8" t="s">
        <v>1626</v>
      </c>
    </row>
    <row r="302" customFormat="false" ht="15" hidden="false" customHeight="false" outlineLevel="0" collapsed="false">
      <c r="A302" s="8" t="s">
        <v>1630</v>
      </c>
      <c r="B302" s="8" t="s">
        <v>1631</v>
      </c>
    </row>
    <row r="303" customFormat="false" ht="15" hidden="false" customHeight="false" outlineLevel="0" collapsed="false">
      <c r="A303" s="8" t="s">
        <v>1635</v>
      </c>
      <c r="B303" s="8" t="s">
        <v>1637</v>
      </c>
    </row>
    <row r="304" customFormat="false" ht="15" hidden="false" customHeight="false" outlineLevel="0" collapsed="false">
      <c r="A304" s="8" t="s">
        <v>1641</v>
      </c>
      <c r="B304" s="8" t="s">
        <v>1643</v>
      </c>
    </row>
    <row r="305" customFormat="false" ht="15" hidden="false" customHeight="false" outlineLevel="0" collapsed="false">
      <c r="A305" s="8" t="s">
        <v>1646</v>
      </c>
      <c r="B305" s="8" t="s">
        <v>1647</v>
      </c>
    </row>
    <row r="306" customFormat="false" ht="15" hidden="false" customHeight="false" outlineLevel="0" collapsed="false">
      <c r="A306" s="8" t="s">
        <v>1650</v>
      </c>
      <c r="B306" s="8" t="s">
        <v>1651</v>
      </c>
    </row>
    <row r="307" customFormat="false" ht="15" hidden="false" customHeight="false" outlineLevel="0" collapsed="false">
      <c r="A307" s="8" t="s">
        <v>1654</v>
      </c>
      <c r="B307" s="8" t="s">
        <v>21577</v>
      </c>
    </row>
    <row r="308" customFormat="false" ht="15" hidden="false" customHeight="false" outlineLevel="0" collapsed="false">
      <c r="A308" s="8" t="s">
        <v>1657</v>
      </c>
      <c r="B308" s="8" t="s">
        <v>1658</v>
      </c>
    </row>
    <row r="309" customFormat="false" ht="15" hidden="false" customHeight="false" outlineLevel="0" collapsed="false">
      <c r="A309" s="8" t="s">
        <v>1660</v>
      </c>
      <c r="B309" s="8" t="s">
        <v>21578</v>
      </c>
    </row>
    <row r="310" customFormat="false" ht="15" hidden="false" customHeight="false" outlineLevel="0" collapsed="false">
      <c r="A310" s="8" t="s">
        <v>1662</v>
      </c>
      <c r="B310" s="8" t="s">
        <v>21579</v>
      </c>
    </row>
    <row r="311" customFormat="false" ht="15" hidden="false" customHeight="false" outlineLevel="0" collapsed="false">
      <c r="A311" s="8" t="s">
        <v>1671</v>
      </c>
      <c r="B311" s="8" t="s">
        <v>1675</v>
      </c>
    </row>
    <row r="312" customFormat="false" ht="15" hidden="false" customHeight="false" outlineLevel="0" collapsed="false">
      <c r="A312" s="8" t="s">
        <v>1679</v>
      </c>
      <c r="B312" s="8" t="s">
        <v>1681</v>
      </c>
    </row>
    <row r="313" customFormat="false" ht="15" hidden="false" customHeight="false" outlineLevel="0" collapsed="false">
      <c r="A313" s="8" t="s">
        <v>1684</v>
      </c>
      <c r="B313" s="8" t="s">
        <v>1690</v>
      </c>
    </row>
    <row r="314" customFormat="false" ht="15" hidden="false" customHeight="false" outlineLevel="0" collapsed="false">
      <c r="A314" s="8" t="s">
        <v>1693</v>
      </c>
      <c r="B314" s="8" t="s">
        <v>21580</v>
      </c>
    </row>
    <row r="315" customFormat="false" ht="15" hidden="false" customHeight="false" outlineLevel="0" collapsed="false">
      <c r="A315" s="8" t="s">
        <v>1698</v>
      </c>
      <c r="B315" s="8" t="s">
        <v>1701</v>
      </c>
    </row>
    <row r="316" customFormat="false" ht="15" hidden="false" customHeight="false" outlineLevel="0" collapsed="false">
      <c r="A316" s="8" t="s">
        <v>1704</v>
      </c>
      <c r="B316" s="8" t="s">
        <v>1706</v>
      </c>
    </row>
    <row r="317" customFormat="false" ht="15" hidden="false" customHeight="false" outlineLevel="0" collapsed="false">
      <c r="A317" s="8" t="s">
        <v>1710</v>
      </c>
      <c r="B317" s="8" t="s">
        <v>21581</v>
      </c>
    </row>
    <row r="318" customFormat="false" ht="15" hidden="false" customHeight="false" outlineLevel="0" collapsed="false">
      <c r="A318" s="8" t="s">
        <v>1714</v>
      </c>
      <c r="B318" s="8" t="s">
        <v>1715</v>
      </c>
    </row>
    <row r="319" customFormat="false" ht="15" hidden="false" customHeight="false" outlineLevel="0" collapsed="false">
      <c r="A319" s="8" t="s">
        <v>1719</v>
      </c>
      <c r="B319" s="8" t="s">
        <v>21582</v>
      </c>
    </row>
    <row r="320" customFormat="false" ht="15" hidden="false" customHeight="false" outlineLevel="0" collapsed="false">
      <c r="A320" s="8" t="s">
        <v>1722</v>
      </c>
      <c r="B320" s="8" t="s">
        <v>1724</v>
      </c>
    </row>
    <row r="321" customFormat="false" ht="15" hidden="false" customHeight="false" outlineLevel="0" collapsed="false">
      <c r="A321" s="8" t="s">
        <v>1727</v>
      </c>
      <c r="B321" s="8" t="s">
        <v>21583</v>
      </c>
    </row>
    <row r="322" customFormat="false" ht="15" hidden="false" customHeight="false" outlineLevel="0" collapsed="false">
      <c r="A322" s="8" t="s">
        <v>1731</v>
      </c>
      <c r="B322" s="8" t="s">
        <v>1735</v>
      </c>
    </row>
    <row r="323" customFormat="false" ht="15" hidden="false" customHeight="false" outlineLevel="0" collapsed="false">
      <c r="A323" s="8" t="s">
        <v>1740</v>
      </c>
      <c r="B323" s="8" t="s">
        <v>1742</v>
      </c>
    </row>
    <row r="324" customFormat="false" ht="15" hidden="false" customHeight="false" outlineLevel="0" collapsed="false">
      <c r="A324" s="8" t="s">
        <v>1747</v>
      </c>
      <c r="B324" s="8" t="s">
        <v>21584</v>
      </c>
    </row>
    <row r="325" customFormat="false" ht="15" hidden="false" customHeight="false" outlineLevel="0" collapsed="false">
      <c r="A325" s="8" t="s">
        <v>1752</v>
      </c>
      <c r="B325" s="8" t="s">
        <v>1753</v>
      </c>
    </row>
    <row r="326" customFormat="false" ht="15" hidden="false" customHeight="false" outlineLevel="0" collapsed="false">
      <c r="A326" s="8" t="s">
        <v>1756</v>
      </c>
      <c r="B326" s="8" t="s">
        <v>1758</v>
      </c>
    </row>
    <row r="327" customFormat="false" ht="15" hidden="false" customHeight="false" outlineLevel="0" collapsed="false">
      <c r="A327" s="8" t="s">
        <v>1762</v>
      </c>
      <c r="B327" s="8" t="s">
        <v>1763</v>
      </c>
    </row>
    <row r="328" customFormat="false" ht="15" hidden="false" customHeight="false" outlineLevel="0" collapsed="false">
      <c r="A328" s="8" t="s">
        <v>1766</v>
      </c>
      <c r="B328" s="8" t="s">
        <v>1768</v>
      </c>
    </row>
    <row r="329" customFormat="false" ht="15" hidden="false" customHeight="false" outlineLevel="0" collapsed="false">
      <c r="A329" s="8" t="s">
        <v>1771</v>
      </c>
      <c r="B329" s="8" t="s">
        <v>1773</v>
      </c>
    </row>
    <row r="330" customFormat="false" ht="15" hidden="false" customHeight="false" outlineLevel="0" collapsed="false">
      <c r="A330" s="8" t="s">
        <v>1777</v>
      </c>
      <c r="B330" s="8" t="s">
        <v>21585</v>
      </c>
    </row>
    <row r="331" customFormat="false" ht="15" hidden="false" customHeight="false" outlineLevel="0" collapsed="false">
      <c r="A331" s="8" t="s">
        <v>1783</v>
      </c>
      <c r="B331" s="8" t="s">
        <v>1784</v>
      </c>
    </row>
    <row r="332" customFormat="false" ht="15" hidden="false" customHeight="false" outlineLevel="0" collapsed="false">
      <c r="A332" s="8" t="s">
        <v>1788</v>
      </c>
      <c r="B332" s="8" t="s">
        <v>1789</v>
      </c>
    </row>
    <row r="333" customFormat="false" ht="15" hidden="false" customHeight="false" outlineLevel="0" collapsed="false">
      <c r="A333" s="8" t="s">
        <v>1793</v>
      </c>
      <c r="B333" s="8" t="s">
        <v>1796</v>
      </c>
    </row>
    <row r="334" customFormat="false" ht="15" hidden="false" customHeight="false" outlineLevel="0" collapsed="false">
      <c r="A334" s="8" t="s">
        <v>1799</v>
      </c>
      <c r="B334" s="8" t="s">
        <v>21586</v>
      </c>
    </row>
    <row r="335" customFormat="false" ht="15" hidden="false" customHeight="false" outlineLevel="0" collapsed="false">
      <c r="A335" s="8" t="s">
        <v>1805</v>
      </c>
      <c r="B335" s="8" t="s">
        <v>1806</v>
      </c>
    </row>
    <row r="336" customFormat="false" ht="15" hidden="false" customHeight="false" outlineLevel="0" collapsed="false">
      <c r="A336" s="8" t="s">
        <v>1808</v>
      </c>
      <c r="B336" s="8" t="s">
        <v>1809</v>
      </c>
    </row>
    <row r="337" customFormat="false" ht="15" hidden="false" customHeight="false" outlineLevel="0" collapsed="false">
      <c r="A337" s="8" t="s">
        <v>1811</v>
      </c>
      <c r="B337" s="8" t="s">
        <v>1813</v>
      </c>
    </row>
    <row r="338" customFormat="false" ht="15" hidden="false" customHeight="false" outlineLevel="0" collapsed="false">
      <c r="A338" s="8" t="s">
        <v>1815</v>
      </c>
      <c r="B338" s="8" t="s">
        <v>1816</v>
      </c>
    </row>
    <row r="339" customFormat="false" ht="15" hidden="false" customHeight="false" outlineLevel="0" collapsed="false">
      <c r="A339" s="8" t="s">
        <v>1819</v>
      </c>
      <c r="B339" s="8" t="s">
        <v>1820</v>
      </c>
    </row>
    <row r="340" customFormat="false" ht="15" hidden="false" customHeight="false" outlineLevel="0" collapsed="false">
      <c r="A340" s="8" t="s">
        <v>1823</v>
      </c>
      <c r="B340" s="8" t="s">
        <v>1825</v>
      </c>
    </row>
    <row r="341" customFormat="false" ht="15" hidden="false" customHeight="false" outlineLevel="0" collapsed="false">
      <c r="A341" s="8" t="s">
        <v>1829</v>
      </c>
      <c r="B341" s="8" t="s">
        <v>1831</v>
      </c>
    </row>
    <row r="342" customFormat="false" ht="15" hidden="false" customHeight="false" outlineLevel="0" collapsed="false">
      <c r="A342" s="8" t="s">
        <v>1834</v>
      </c>
      <c r="B342" s="8" t="s">
        <v>1835</v>
      </c>
    </row>
    <row r="343" customFormat="false" ht="15" hidden="false" customHeight="false" outlineLevel="0" collapsed="false">
      <c r="A343" s="8" t="s">
        <v>1838</v>
      </c>
      <c r="B343" s="8" t="s">
        <v>1840</v>
      </c>
    </row>
    <row r="344" customFormat="false" ht="15" hidden="false" customHeight="false" outlineLevel="0" collapsed="false">
      <c r="A344" s="8" t="s">
        <v>1843</v>
      </c>
      <c r="B344" s="8" t="s">
        <v>21587</v>
      </c>
    </row>
    <row r="345" customFormat="false" ht="15" hidden="false" customHeight="false" outlineLevel="0" collapsed="false">
      <c r="A345" s="8" t="s">
        <v>1850</v>
      </c>
      <c r="B345" s="8" t="s">
        <v>21588</v>
      </c>
    </row>
    <row r="346" customFormat="false" ht="15" hidden="false" customHeight="false" outlineLevel="0" collapsed="false">
      <c r="A346" s="8" t="s">
        <v>1853</v>
      </c>
      <c r="B346" s="8" t="s">
        <v>1854</v>
      </c>
    </row>
    <row r="347" customFormat="false" ht="15" hidden="false" customHeight="false" outlineLevel="0" collapsed="false">
      <c r="A347" s="8" t="s">
        <v>1857</v>
      </c>
      <c r="B347" s="8" t="s">
        <v>1859</v>
      </c>
    </row>
    <row r="348" customFormat="false" ht="15" hidden="false" customHeight="false" outlineLevel="0" collapsed="false">
      <c r="A348" s="8" t="s">
        <v>1862</v>
      </c>
      <c r="B348" s="8" t="s">
        <v>1864</v>
      </c>
    </row>
    <row r="349" customFormat="false" ht="15" hidden="false" customHeight="false" outlineLevel="0" collapsed="false">
      <c r="A349" s="8" t="s">
        <v>1868</v>
      </c>
      <c r="B349" s="8" t="s">
        <v>1869</v>
      </c>
    </row>
    <row r="350" customFormat="false" ht="15" hidden="false" customHeight="false" outlineLevel="0" collapsed="false">
      <c r="A350" s="8" t="s">
        <v>1874</v>
      </c>
      <c r="B350" s="8" t="s">
        <v>1876</v>
      </c>
    </row>
    <row r="351" customFormat="false" ht="15" hidden="false" customHeight="false" outlineLevel="0" collapsed="false">
      <c r="A351" s="8" t="s">
        <v>1879</v>
      </c>
      <c r="B351" s="8" t="s">
        <v>21589</v>
      </c>
    </row>
    <row r="352" customFormat="false" ht="15" hidden="false" customHeight="false" outlineLevel="0" collapsed="false">
      <c r="A352" s="8" t="s">
        <v>1884</v>
      </c>
      <c r="B352" s="8" t="s">
        <v>1885</v>
      </c>
    </row>
    <row r="353" customFormat="false" ht="15" hidden="false" customHeight="false" outlineLevel="0" collapsed="false">
      <c r="A353" s="8" t="s">
        <v>1887</v>
      </c>
      <c r="B353" s="8" t="s">
        <v>1889</v>
      </c>
    </row>
    <row r="354" customFormat="false" ht="15" hidden="false" customHeight="false" outlineLevel="0" collapsed="false">
      <c r="A354" s="8" t="s">
        <v>1893</v>
      </c>
      <c r="B354" s="8" t="s">
        <v>1894</v>
      </c>
    </row>
    <row r="355" customFormat="false" ht="15" hidden="false" customHeight="false" outlineLevel="0" collapsed="false">
      <c r="A355" s="8" t="s">
        <v>1898</v>
      </c>
      <c r="B355" s="8" t="s">
        <v>1900</v>
      </c>
    </row>
    <row r="356" customFormat="false" ht="15" hidden="false" customHeight="false" outlineLevel="0" collapsed="false">
      <c r="A356" s="8" t="s">
        <v>1902</v>
      </c>
      <c r="B356" s="8" t="s">
        <v>1904</v>
      </c>
    </row>
    <row r="357" customFormat="false" ht="15" hidden="false" customHeight="false" outlineLevel="0" collapsed="false">
      <c r="A357" s="8" t="s">
        <v>1907</v>
      </c>
      <c r="B357" s="8" t="s">
        <v>1910</v>
      </c>
    </row>
    <row r="358" customFormat="false" ht="15" hidden="false" customHeight="false" outlineLevel="0" collapsed="false">
      <c r="A358" s="8" t="s">
        <v>1913</v>
      </c>
      <c r="B358" s="8" t="s">
        <v>21590</v>
      </c>
    </row>
    <row r="359" customFormat="false" ht="15" hidden="false" customHeight="false" outlineLevel="0" collapsed="false">
      <c r="A359" s="8" t="s">
        <v>1916</v>
      </c>
      <c r="B359" s="8" t="s">
        <v>1917</v>
      </c>
    </row>
    <row r="360" customFormat="false" ht="15" hidden="false" customHeight="false" outlineLevel="0" collapsed="false">
      <c r="A360" s="8" t="s">
        <v>1920</v>
      </c>
      <c r="B360" s="8" t="s">
        <v>1923</v>
      </c>
    </row>
    <row r="361" customFormat="false" ht="15" hidden="false" customHeight="false" outlineLevel="0" collapsed="false">
      <c r="A361" s="8" t="s">
        <v>1925</v>
      </c>
      <c r="B361" s="8" t="s">
        <v>1926</v>
      </c>
    </row>
    <row r="362" customFormat="false" ht="15" hidden="false" customHeight="false" outlineLevel="0" collapsed="false">
      <c r="A362" s="8" t="s">
        <v>1930</v>
      </c>
      <c r="B362" s="8" t="s">
        <v>1932</v>
      </c>
    </row>
    <row r="363" customFormat="false" ht="15" hidden="false" customHeight="false" outlineLevel="0" collapsed="false">
      <c r="A363" s="8" t="s">
        <v>1935</v>
      </c>
      <c r="B363" s="8" t="s">
        <v>1936</v>
      </c>
    </row>
    <row r="364" customFormat="false" ht="15" hidden="false" customHeight="false" outlineLevel="0" collapsed="false">
      <c r="A364" s="8" t="s">
        <v>1938</v>
      </c>
      <c r="B364" s="8" t="s">
        <v>21591</v>
      </c>
    </row>
    <row r="365" customFormat="false" ht="15" hidden="false" customHeight="false" outlineLevel="0" collapsed="false">
      <c r="A365" s="8" t="s">
        <v>1940</v>
      </c>
      <c r="B365" s="8" t="s">
        <v>1941</v>
      </c>
    </row>
    <row r="366" customFormat="false" ht="15" hidden="false" customHeight="false" outlineLevel="0" collapsed="false">
      <c r="A366" s="8" t="s">
        <v>1944</v>
      </c>
      <c r="B366" s="8" t="s">
        <v>21592</v>
      </c>
    </row>
    <row r="367" customFormat="false" ht="15" hidden="false" customHeight="false" outlineLevel="0" collapsed="false">
      <c r="A367" s="8" t="s">
        <v>1951</v>
      </c>
      <c r="B367" s="8" t="s">
        <v>1952</v>
      </c>
    </row>
    <row r="368" customFormat="false" ht="15" hidden="false" customHeight="false" outlineLevel="0" collapsed="false">
      <c r="A368" s="8" t="s">
        <v>1955</v>
      </c>
      <c r="B368" s="8" t="s">
        <v>1957</v>
      </c>
    </row>
    <row r="369" customFormat="false" ht="15" hidden="false" customHeight="false" outlineLevel="0" collapsed="false">
      <c r="A369" s="8" t="s">
        <v>1960</v>
      </c>
      <c r="B369" s="8" t="s">
        <v>1961</v>
      </c>
    </row>
    <row r="370" customFormat="false" ht="15" hidden="false" customHeight="false" outlineLevel="0" collapsed="false">
      <c r="A370" s="8" t="s">
        <v>1964</v>
      </c>
      <c r="B370" s="8" t="s">
        <v>1966</v>
      </c>
    </row>
    <row r="371" customFormat="false" ht="15" hidden="false" customHeight="false" outlineLevel="0" collapsed="false">
      <c r="A371" s="8" t="s">
        <v>1969</v>
      </c>
      <c r="B371" s="8" t="s">
        <v>1970</v>
      </c>
    </row>
    <row r="372" customFormat="false" ht="15" hidden="false" customHeight="false" outlineLevel="0" collapsed="false">
      <c r="A372" s="8" t="s">
        <v>1973</v>
      </c>
      <c r="B372" s="8" t="s">
        <v>1975</v>
      </c>
    </row>
    <row r="373" customFormat="false" ht="15" hidden="false" customHeight="false" outlineLevel="0" collapsed="false">
      <c r="A373" s="8" t="s">
        <v>1978</v>
      </c>
      <c r="B373" s="8" t="s">
        <v>1980</v>
      </c>
    </row>
    <row r="374" customFormat="false" ht="15" hidden="false" customHeight="false" outlineLevel="0" collapsed="false">
      <c r="A374" s="8" t="s">
        <v>1984</v>
      </c>
      <c r="B374" s="8" t="s">
        <v>1986</v>
      </c>
    </row>
    <row r="375" customFormat="false" ht="15" hidden="false" customHeight="false" outlineLevel="0" collapsed="false">
      <c r="A375" s="8" t="s">
        <v>1988</v>
      </c>
      <c r="B375" s="8" t="s">
        <v>1989</v>
      </c>
    </row>
    <row r="376" customFormat="false" ht="15" hidden="false" customHeight="false" outlineLevel="0" collapsed="false">
      <c r="A376" s="8" t="s">
        <v>1992</v>
      </c>
      <c r="B376" s="8" t="s">
        <v>21593</v>
      </c>
    </row>
    <row r="377" customFormat="false" ht="15" hidden="false" customHeight="false" outlineLevel="0" collapsed="false">
      <c r="A377" s="8" t="s">
        <v>1998</v>
      </c>
      <c r="B377" s="8" t="s">
        <v>2002</v>
      </c>
    </row>
    <row r="378" customFormat="false" ht="15" hidden="false" customHeight="false" outlineLevel="0" collapsed="false">
      <c r="A378" s="8" t="s">
        <v>2005</v>
      </c>
      <c r="B378" s="8" t="s">
        <v>2006</v>
      </c>
    </row>
    <row r="379" customFormat="false" ht="15" hidden="false" customHeight="false" outlineLevel="0" collapsed="false">
      <c r="A379" s="8" t="s">
        <v>2008</v>
      </c>
      <c r="B379" s="8" t="s">
        <v>2011</v>
      </c>
    </row>
    <row r="380" customFormat="false" ht="15" hidden="false" customHeight="false" outlineLevel="0" collapsed="false">
      <c r="A380" s="8" t="s">
        <v>2014</v>
      </c>
      <c r="B380" s="8" t="s">
        <v>2016</v>
      </c>
    </row>
    <row r="381" customFormat="false" ht="15" hidden="false" customHeight="false" outlineLevel="0" collapsed="false">
      <c r="A381" s="8" t="s">
        <v>2018</v>
      </c>
      <c r="B381" s="8" t="s">
        <v>21594</v>
      </c>
    </row>
    <row r="382" customFormat="false" ht="15" hidden="false" customHeight="false" outlineLevel="0" collapsed="false">
      <c r="A382" s="8" t="s">
        <v>2023</v>
      </c>
      <c r="B382" s="8" t="s">
        <v>2025</v>
      </c>
    </row>
    <row r="383" customFormat="false" ht="15" hidden="false" customHeight="false" outlineLevel="0" collapsed="false">
      <c r="A383" s="8" t="s">
        <v>2030</v>
      </c>
      <c r="B383" s="8" t="s">
        <v>21595</v>
      </c>
    </row>
    <row r="384" customFormat="false" ht="15" hidden="false" customHeight="false" outlineLevel="0" collapsed="false">
      <c r="A384" s="8" t="s">
        <v>2036</v>
      </c>
      <c r="B384" s="8" t="s">
        <v>2038</v>
      </c>
    </row>
    <row r="385" customFormat="false" ht="15" hidden="false" customHeight="false" outlineLevel="0" collapsed="false">
      <c r="A385" s="8" t="s">
        <v>2043</v>
      </c>
      <c r="B385" s="8" t="s">
        <v>2046</v>
      </c>
    </row>
    <row r="386" customFormat="false" ht="15" hidden="false" customHeight="false" outlineLevel="0" collapsed="false">
      <c r="A386" s="8" t="s">
        <v>2049</v>
      </c>
      <c r="B386" s="8" t="s">
        <v>2052</v>
      </c>
    </row>
    <row r="387" customFormat="false" ht="15" hidden="false" customHeight="false" outlineLevel="0" collapsed="false">
      <c r="A387" s="8" t="s">
        <v>2055</v>
      </c>
      <c r="B387" s="8" t="s">
        <v>2057</v>
      </c>
    </row>
    <row r="388" customFormat="false" ht="15" hidden="false" customHeight="false" outlineLevel="0" collapsed="false">
      <c r="A388" s="8" t="s">
        <v>2060</v>
      </c>
      <c r="B388" s="8" t="s">
        <v>2061</v>
      </c>
    </row>
    <row r="389" customFormat="false" ht="15" hidden="false" customHeight="false" outlineLevel="0" collapsed="false">
      <c r="A389" s="8" t="s">
        <v>2065</v>
      </c>
      <c r="B389" s="8" t="s">
        <v>2067</v>
      </c>
    </row>
    <row r="390" customFormat="false" ht="15" hidden="false" customHeight="false" outlineLevel="0" collapsed="false">
      <c r="A390" s="8" t="s">
        <v>2071</v>
      </c>
      <c r="B390" s="8" t="s">
        <v>2072</v>
      </c>
    </row>
    <row r="391" customFormat="false" ht="15" hidden="false" customHeight="false" outlineLevel="0" collapsed="false">
      <c r="A391" s="8" t="s">
        <v>2074</v>
      </c>
      <c r="B391" s="8" t="s">
        <v>2076</v>
      </c>
    </row>
    <row r="392" customFormat="false" ht="15" hidden="false" customHeight="false" outlineLevel="0" collapsed="false">
      <c r="A392" s="8" t="s">
        <v>2080</v>
      </c>
      <c r="B392" s="8" t="s">
        <v>2082</v>
      </c>
    </row>
    <row r="393" customFormat="false" ht="15" hidden="false" customHeight="false" outlineLevel="0" collapsed="false">
      <c r="A393" s="8" t="s">
        <v>2085</v>
      </c>
      <c r="B393" s="8" t="s">
        <v>2086</v>
      </c>
    </row>
    <row r="394" customFormat="false" ht="15" hidden="false" customHeight="false" outlineLevel="0" collapsed="false">
      <c r="A394" s="8" t="s">
        <v>2090</v>
      </c>
      <c r="B394" s="8" t="s">
        <v>2091</v>
      </c>
    </row>
    <row r="395" customFormat="false" ht="15" hidden="false" customHeight="false" outlineLevel="0" collapsed="false">
      <c r="A395" s="8" t="s">
        <v>2096</v>
      </c>
      <c r="B395" s="8" t="s">
        <v>21596</v>
      </c>
    </row>
    <row r="396" customFormat="false" ht="15" hidden="false" customHeight="false" outlineLevel="0" collapsed="false">
      <c r="A396" s="8" t="s">
        <v>2100</v>
      </c>
      <c r="B396" s="8" t="s">
        <v>2101</v>
      </c>
    </row>
    <row r="397" customFormat="false" ht="15" hidden="false" customHeight="false" outlineLevel="0" collapsed="false">
      <c r="A397" s="8" t="s">
        <v>2103</v>
      </c>
      <c r="B397" s="8" t="s">
        <v>2104</v>
      </c>
    </row>
    <row r="398" customFormat="false" ht="15" hidden="false" customHeight="false" outlineLevel="0" collapsed="false">
      <c r="A398" s="8" t="s">
        <v>2107</v>
      </c>
      <c r="B398" s="8" t="s">
        <v>2110</v>
      </c>
    </row>
    <row r="399" customFormat="false" ht="15" hidden="false" customHeight="false" outlineLevel="0" collapsed="false">
      <c r="A399" s="8" t="s">
        <v>2114</v>
      </c>
      <c r="B399" s="8" t="s">
        <v>2118</v>
      </c>
    </row>
    <row r="400" customFormat="false" ht="15" hidden="false" customHeight="false" outlineLevel="0" collapsed="false">
      <c r="A400" s="8" t="s">
        <v>2122</v>
      </c>
      <c r="B400" s="8" t="s">
        <v>2123</v>
      </c>
    </row>
    <row r="401" customFormat="false" ht="15" hidden="false" customHeight="false" outlineLevel="0" collapsed="false">
      <c r="A401" s="8" t="s">
        <v>2127</v>
      </c>
      <c r="B401" s="8" t="s">
        <v>2128</v>
      </c>
    </row>
    <row r="402" customFormat="false" ht="15" hidden="false" customHeight="false" outlineLevel="0" collapsed="false">
      <c r="A402" s="8" t="s">
        <v>2130</v>
      </c>
      <c r="B402" s="8" t="s">
        <v>2132</v>
      </c>
    </row>
    <row r="403" customFormat="false" ht="15" hidden="false" customHeight="false" outlineLevel="0" collapsed="false">
      <c r="A403" s="8" t="s">
        <v>2134</v>
      </c>
      <c r="B403" s="8" t="s">
        <v>2136</v>
      </c>
    </row>
    <row r="404" customFormat="false" ht="15" hidden="false" customHeight="false" outlineLevel="0" collapsed="false">
      <c r="A404" s="8" t="s">
        <v>2140</v>
      </c>
      <c r="B404" s="8" t="s">
        <v>2142</v>
      </c>
    </row>
    <row r="405" customFormat="false" ht="15" hidden="false" customHeight="false" outlineLevel="0" collapsed="false">
      <c r="A405" s="8" t="s">
        <v>2145</v>
      </c>
      <c r="B405" s="8" t="s">
        <v>2147</v>
      </c>
    </row>
    <row r="406" customFormat="false" ht="15" hidden="false" customHeight="false" outlineLevel="0" collapsed="false">
      <c r="A406" s="8" t="s">
        <v>2150</v>
      </c>
      <c r="B406" s="8" t="s">
        <v>2152</v>
      </c>
    </row>
    <row r="407" customFormat="false" ht="15" hidden="false" customHeight="false" outlineLevel="0" collapsed="false">
      <c r="A407" s="8" t="s">
        <v>2158</v>
      </c>
      <c r="B407" s="8" t="s">
        <v>2159</v>
      </c>
    </row>
    <row r="408" customFormat="false" ht="15" hidden="false" customHeight="false" outlineLevel="0" collapsed="false">
      <c r="A408" s="8" t="s">
        <v>2163</v>
      </c>
      <c r="B408" s="8" t="s">
        <v>2165</v>
      </c>
    </row>
    <row r="409" customFormat="false" ht="15" hidden="false" customHeight="false" outlineLevel="0" collapsed="false">
      <c r="A409" s="8" t="s">
        <v>2167</v>
      </c>
      <c r="B409" s="8" t="s">
        <v>2169</v>
      </c>
    </row>
    <row r="410" customFormat="false" ht="15" hidden="false" customHeight="false" outlineLevel="0" collapsed="false">
      <c r="A410" s="8" t="s">
        <v>2171</v>
      </c>
      <c r="B410" s="8" t="s">
        <v>21597</v>
      </c>
    </row>
    <row r="411" customFormat="false" ht="15" hidden="false" customHeight="false" outlineLevel="0" collapsed="false">
      <c r="A411" s="8" t="s">
        <v>2173</v>
      </c>
      <c r="B411" s="8" t="s">
        <v>21598</v>
      </c>
    </row>
    <row r="412" customFormat="false" ht="15" hidden="false" customHeight="false" outlineLevel="0" collapsed="false">
      <c r="A412" s="8" t="s">
        <v>2175</v>
      </c>
      <c r="B412" s="8" t="s">
        <v>2176</v>
      </c>
    </row>
    <row r="413" customFormat="false" ht="15" hidden="false" customHeight="false" outlineLevel="0" collapsed="false">
      <c r="A413" s="8" t="s">
        <v>2179</v>
      </c>
      <c r="B413" s="8" t="s">
        <v>2182</v>
      </c>
    </row>
    <row r="414" customFormat="false" ht="15" hidden="false" customHeight="false" outlineLevel="0" collapsed="false">
      <c r="A414" s="8" t="s">
        <v>2184</v>
      </c>
      <c r="B414" s="8" t="s">
        <v>2185</v>
      </c>
    </row>
    <row r="415" customFormat="false" ht="15" hidden="false" customHeight="false" outlineLevel="0" collapsed="false">
      <c r="A415" s="8" t="s">
        <v>2188</v>
      </c>
      <c r="B415" s="8" t="s">
        <v>2190</v>
      </c>
    </row>
    <row r="416" customFormat="false" ht="15" hidden="false" customHeight="false" outlineLevel="0" collapsed="false">
      <c r="A416" s="8" t="s">
        <v>2193</v>
      </c>
      <c r="B416" s="8" t="s">
        <v>2194</v>
      </c>
    </row>
    <row r="417" customFormat="false" ht="15" hidden="false" customHeight="false" outlineLevel="0" collapsed="false">
      <c r="A417" s="8" t="s">
        <v>2198</v>
      </c>
      <c r="B417" s="8" t="s">
        <v>2200</v>
      </c>
    </row>
    <row r="418" customFormat="false" ht="15" hidden="false" customHeight="false" outlineLevel="0" collapsed="false">
      <c r="A418" s="8" t="s">
        <v>2202</v>
      </c>
      <c r="B418" s="8" t="s">
        <v>21599</v>
      </c>
    </row>
    <row r="419" customFormat="false" ht="15" hidden="false" customHeight="false" outlineLevel="0" collapsed="false">
      <c r="A419" s="8" t="s">
        <v>2206</v>
      </c>
      <c r="B419" s="8" t="s">
        <v>2207</v>
      </c>
    </row>
    <row r="420" customFormat="false" ht="15" hidden="false" customHeight="false" outlineLevel="0" collapsed="false">
      <c r="A420" s="8" t="s">
        <v>2211</v>
      </c>
      <c r="B420" s="8" t="s">
        <v>2213</v>
      </c>
    </row>
    <row r="421" customFormat="false" ht="15" hidden="false" customHeight="false" outlineLevel="0" collapsed="false">
      <c r="A421" s="8" t="s">
        <v>2215</v>
      </c>
      <c r="B421" s="8" t="s">
        <v>2220</v>
      </c>
    </row>
    <row r="422" customFormat="false" ht="15" hidden="false" customHeight="false" outlineLevel="0" collapsed="false">
      <c r="A422" s="8" t="s">
        <v>2223</v>
      </c>
      <c r="B422" s="8" t="s">
        <v>2226</v>
      </c>
    </row>
    <row r="423" customFormat="false" ht="15" hidden="false" customHeight="false" outlineLevel="0" collapsed="false">
      <c r="A423" s="8" t="s">
        <v>2230</v>
      </c>
      <c r="B423" s="8" t="s">
        <v>21600</v>
      </c>
    </row>
    <row r="424" customFormat="false" ht="15" hidden="false" customHeight="false" outlineLevel="0" collapsed="false">
      <c r="A424" s="8" t="s">
        <v>2233</v>
      </c>
      <c r="B424" s="8" t="s">
        <v>21601</v>
      </c>
    </row>
    <row r="425" customFormat="false" ht="15" hidden="false" customHeight="false" outlineLevel="0" collapsed="false">
      <c r="A425" s="8" t="s">
        <v>2235</v>
      </c>
      <c r="B425" s="8" t="s">
        <v>2237</v>
      </c>
    </row>
    <row r="426" customFormat="false" ht="15" hidden="false" customHeight="false" outlineLevel="0" collapsed="false">
      <c r="A426" s="8" t="s">
        <v>2239</v>
      </c>
      <c r="B426" s="8" t="s">
        <v>21602</v>
      </c>
    </row>
    <row r="427" customFormat="false" ht="15" hidden="false" customHeight="false" outlineLevel="0" collapsed="false">
      <c r="A427" s="8" t="s">
        <v>2243</v>
      </c>
      <c r="B427" s="8" t="s">
        <v>21603</v>
      </c>
    </row>
    <row r="428" customFormat="false" ht="15" hidden="false" customHeight="false" outlineLevel="0" collapsed="false">
      <c r="A428" s="8" t="s">
        <v>2249</v>
      </c>
      <c r="B428" s="8" t="s">
        <v>2250</v>
      </c>
    </row>
    <row r="429" customFormat="false" ht="15" hidden="false" customHeight="false" outlineLevel="0" collapsed="false">
      <c r="A429" s="8" t="s">
        <v>2253</v>
      </c>
      <c r="B429" s="8" t="s">
        <v>2255</v>
      </c>
    </row>
    <row r="430" customFormat="false" ht="15" hidden="false" customHeight="false" outlineLevel="0" collapsed="false">
      <c r="A430" s="8" t="s">
        <v>2258</v>
      </c>
      <c r="B430" s="8" t="s">
        <v>2259</v>
      </c>
    </row>
    <row r="431" customFormat="false" ht="15" hidden="false" customHeight="false" outlineLevel="0" collapsed="false">
      <c r="A431" s="8" t="s">
        <v>2261</v>
      </c>
      <c r="B431" s="8" t="s">
        <v>2262</v>
      </c>
    </row>
    <row r="432" customFormat="false" ht="15" hidden="false" customHeight="false" outlineLevel="0" collapsed="false">
      <c r="A432" s="8" t="s">
        <v>2265</v>
      </c>
      <c r="B432" s="8" t="s">
        <v>2267</v>
      </c>
    </row>
    <row r="433" customFormat="false" ht="15" hidden="false" customHeight="false" outlineLevel="0" collapsed="false">
      <c r="A433" s="8" t="s">
        <v>2270</v>
      </c>
      <c r="B433" s="8" t="s">
        <v>21604</v>
      </c>
    </row>
    <row r="434" customFormat="false" ht="15" hidden="false" customHeight="false" outlineLevel="0" collapsed="false">
      <c r="A434" s="8" t="s">
        <v>2273</v>
      </c>
      <c r="B434" s="8" t="s">
        <v>21605</v>
      </c>
    </row>
    <row r="435" customFormat="false" ht="15" hidden="false" customHeight="false" outlineLevel="0" collapsed="false">
      <c r="A435" s="8" t="s">
        <v>2277</v>
      </c>
      <c r="B435" s="8" t="s">
        <v>2279</v>
      </c>
    </row>
    <row r="436" customFormat="false" ht="15" hidden="false" customHeight="false" outlineLevel="0" collapsed="false">
      <c r="A436" s="8" t="s">
        <v>2282</v>
      </c>
      <c r="B436" s="8" t="s">
        <v>2283</v>
      </c>
    </row>
    <row r="437" customFormat="false" ht="15" hidden="false" customHeight="false" outlineLevel="0" collapsed="false">
      <c r="A437" s="8" t="s">
        <v>2286</v>
      </c>
      <c r="B437" s="8" t="s">
        <v>2287</v>
      </c>
    </row>
    <row r="438" customFormat="false" ht="15" hidden="false" customHeight="false" outlineLevel="0" collapsed="false">
      <c r="A438" s="8" t="s">
        <v>2289</v>
      </c>
      <c r="B438" s="8" t="s">
        <v>2292</v>
      </c>
    </row>
    <row r="439" customFormat="false" ht="15" hidden="false" customHeight="false" outlineLevel="0" collapsed="false">
      <c r="A439" s="8" t="s">
        <v>2294</v>
      </c>
      <c r="B439" s="8" t="s">
        <v>21606</v>
      </c>
    </row>
    <row r="440" customFormat="false" ht="15" hidden="false" customHeight="false" outlineLevel="0" collapsed="false">
      <c r="A440" s="8" t="s">
        <v>2299</v>
      </c>
      <c r="B440" s="8" t="s">
        <v>21607</v>
      </c>
    </row>
    <row r="441" customFormat="false" ht="15" hidden="false" customHeight="false" outlineLevel="0" collapsed="false">
      <c r="A441" s="8" t="s">
        <v>2304</v>
      </c>
      <c r="B441" s="8" t="s">
        <v>2305</v>
      </c>
    </row>
    <row r="442" customFormat="false" ht="15" hidden="false" customHeight="false" outlineLevel="0" collapsed="false">
      <c r="A442" s="8" t="s">
        <v>2308</v>
      </c>
      <c r="B442" s="8" t="s">
        <v>2310</v>
      </c>
    </row>
    <row r="443" customFormat="false" ht="15" hidden="false" customHeight="false" outlineLevel="0" collapsed="false">
      <c r="A443" s="8" t="s">
        <v>2312</v>
      </c>
      <c r="B443" s="8" t="s">
        <v>21608</v>
      </c>
    </row>
    <row r="444" customFormat="false" ht="15" hidden="false" customHeight="false" outlineLevel="0" collapsed="false">
      <c r="A444" s="8" t="s">
        <v>2318</v>
      </c>
      <c r="B444" s="8" t="s">
        <v>2319</v>
      </c>
    </row>
    <row r="445" customFormat="false" ht="15" hidden="false" customHeight="false" outlineLevel="0" collapsed="false">
      <c r="A445" s="8" t="s">
        <v>2321</v>
      </c>
      <c r="B445" s="8" t="s">
        <v>2323</v>
      </c>
    </row>
    <row r="446" customFormat="false" ht="15" hidden="false" customHeight="false" outlineLevel="0" collapsed="false">
      <c r="A446" s="8" t="s">
        <v>2327</v>
      </c>
      <c r="B446" s="8" t="s">
        <v>2329</v>
      </c>
    </row>
    <row r="447" customFormat="false" ht="15" hidden="false" customHeight="false" outlineLevel="0" collapsed="false">
      <c r="A447" s="8" t="s">
        <v>2331</v>
      </c>
      <c r="B447" s="8" t="s">
        <v>2332</v>
      </c>
    </row>
    <row r="448" customFormat="false" ht="15" hidden="false" customHeight="false" outlineLevel="0" collapsed="false">
      <c r="A448" s="8" t="s">
        <v>2335</v>
      </c>
      <c r="B448" s="8" t="s">
        <v>2337</v>
      </c>
    </row>
    <row r="449" customFormat="false" ht="15" hidden="false" customHeight="false" outlineLevel="0" collapsed="false">
      <c r="A449" s="8" t="s">
        <v>2339</v>
      </c>
      <c r="B449" s="8" t="s">
        <v>21609</v>
      </c>
    </row>
    <row r="450" customFormat="false" ht="15" hidden="false" customHeight="false" outlineLevel="0" collapsed="false">
      <c r="A450" s="8" t="s">
        <v>2343</v>
      </c>
      <c r="B450" s="8" t="s">
        <v>21610</v>
      </c>
    </row>
    <row r="451" customFormat="false" ht="15" hidden="false" customHeight="false" outlineLevel="0" collapsed="false">
      <c r="A451" s="8" t="s">
        <v>2349</v>
      </c>
      <c r="B451" s="8" t="s">
        <v>2351</v>
      </c>
    </row>
    <row r="452" customFormat="false" ht="15" hidden="false" customHeight="false" outlineLevel="0" collapsed="false">
      <c r="A452" s="8" t="s">
        <v>2353</v>
      </c>
      <c r="B452" s="8" t="s">
        <v>2354</v>
      </c>
    </row>
    <row r="453" customFormat="false" ht="15" hidden="false" customHeight="false" outlineLevel="0" collapsed="false">
      <c r="A453" s="8" t="s">
        <v>2356</v>
      </c>
      <c r="B453" s="8" t="s">
        <v>2359</v>
      </c>
    </row>
    <row r="454" customFormat="false" ht="15" hidden="false" customHeight="false" outlineLevel="0" collapsed="false">
      <c r="A454" s="8" t="s">
        <v>2361</v>
      </c>
      <c r="B454" s="8" t="s">
        <v>2365</v>
      </c>
    </row>
    <row r="455" customFormat="false" ht="15" hidden="false" customHeight="false" outlineLevel="0" collapsed="false">
      <c r="A455" s="8" t="s">
        <v>2369</v>
      </c>
      <c r="B455" s="8" t="s">
        <v>21611</v>
      </c>
    </row>
    <row r="456" customFormat="false" ht="15" hidden="false" customHeight="false" outlineLevel="0" collapsed="false">
      <c r="A456" s="8" t="s">
        <v>2375</v>
      </c>
      <c r="B456" s="8" t="s">
        <v>2378</v>
      </c>
    </row>
    <row r="457" customFormat="false" ht="15" hidden="false" customHeight="false" outlineLevel="0" collapsed="false">
      <c r="A457" s="8" t="s">
        <v>2380</v>
      </c>
      <c r="B457" s="8" t="s">
        <v>2382</v>
      </c>
    </row>
    <row r="458" customFormat="false" ht="15" hidden="false" customHeight="false" outlineLevel="0" collapsed="false">
      <c r="A458" s="8" t="s">
        <v>2384</v>
      </c>
      <c r="B458" s="8" t="s">
        <v>2386</v>
      </c>
    </row>
    <row r="459" customFormat="false" ht="15" hidden="false" customHeight="false" outlineLevel="0" collapsed="false">
      <c r="A459" s="8" t="s">
        <v>2388</v>
      </c>
      <c r="B459" s="8" t="s">
        <v>2390</v>
      </c>
    </row>
    <row r="460" customFormat="false" ht="15" hidden="false" customHeight="false" outlineLevel="0" collapsed="false">
      <c r="A460" s="8" t="s">
        <v>2392</v>
      </c>
      <c r="B460" s="8" t="s">
        <v>2395</v>
      </c>
    </row>
    <row r="461" customFormat="false" ht="15" hidden="false" customHeight="false" outlineLevel="0" collapsed="false">
      <c r="A461" s="8" t="s">
        <v>2399</v>
      </c>
      <c r="B461" s="8" t="s">
        <v>21612</v>
      </c>
    </row>
    <row r="462" customFormat="false" ht="15" hidden="false" customHeight="false" outlineLevel="0" collapsed="false">
      <c r="A462" s="8" t="s">
        <v>2406</v>
      </c>
      <c r="B462" s="8" t="s">
        <v>21613</v>
      </c>
    </row>
    <row r="463" customFormat="false" ht="15" hidden="false" customHeight="false" outlineLevel="0" collapsed="false">
      <c r="A463" s="8" t="s">
        <v>2413</v>
      </c>
      <c r="B463" s="8" t="s">
        <v>21614</v>
      </c>
    </row>
    <row r="464" customFormat="false" ht="15" hidden="false" customHeight="false" outlineLevel="0" collapsed="false">
      <c r="A464" s="8" t="s">
        <v>2420</v>
      </c>
      <c r="B464" s="8" t="s">
        <v>21615</v>
      </c>
    </row>
    <row r="465" customFormat="false" ht="15" hidden="false" customHeight="false" outlineLevel="0" collapsed="false">
      <c r="A465" s="8" t="s">
        <v>2422</v>
      </c>
      <c r="B465" s="8" t="s">
        <v>2426</v>
      </c>
    </row>
    <row r="466" customFormat="false" ht="15" hidden="false" customHeight="false" outlineLevel="0" collapsed="false">
      <c r="A466" s="8" t="s">
        <v>2428</v>
      </c>
      <c r="B466" s="8" t="s">
        <v>2430</v>
      </c>
    </row>
    <row r="467" customFormat="false" ht="15" hidden="false" customHeight="false" outlineLevel="0" collapsed="false">
      <c r="A467" s="8" t="s">
        <v>2433</v>
      </c>
      <c r="B467" s="8" t="s">
        <v>21616</v>
      </c>
    </row>
    <row r="468" customFormat="false" ht="15" hidden="false" customHeight="false" outlineLevel="0" collapsed="false">
      <c r="A468" s="8" t="s">
        <v>2442</v>
      </c>
      <c r="B468" s="8" t="s">
        <v>21617</v>
      </c>
    </row>
    <row r="469" customFormat="false" ht="15" hidden="false" customHeight="false" outlineLevel="0" collapsed="false">
      <c r="A469" s="8" t="s">
        <v>2449</v>
      </c>
      <c r="B469" s="8" t="s">
        <v>2451</v>
      </c>
    </row>
    <row r="470" customFormat="false" ht="15" hidden="false" customHeight="false" outlineLevel="0" collapsed="false">
      <c r="A470" s="8" t="s">
        <v>2454</v>
      </c>
      <c r="B470" s="8" t="s">
        <v>2456</v>
      </c>
    </row>
    <row r="471" customFormat="false" ht="15" hidden="false" customHeight="false" outlineLevel="0" collapsed="false">
      <c r="A471" s="8" t="s">
        <v>2459</v>
      </c>
      <c r="B471" s="8" t="s">
        <v>2460</v>
      </c>
    </row>
    <row r="472" customFormat="false" ht="15" hidden="false" customHeight="false" outlineLevel="0" collapsed="false">
      <c r="A472" s="8" t="s">
        <v>2463</v>
      </c>
      <c r="B472" s="8" t="s">
        <v>2465</v>
      </c>
    </row>
    <row r="473" customFormat="false" ht="15" hidden="false" customHeight="false" outlineLevel="0" collapsed="false">
      <c r="A473" s="8" t="s">
        <v>2468</v>
      </c>
      <c r="B473" s="8" t="s">
        <v>21618</v>
      </c>
    </row>
    <row r="474" customFormat="false" ht="15" hidden="false" customHeight="false" outlineLevel="0" collapsed="false">
      <c r="A474" s="8" t="s">
        <v>2472</v>
      </c>
      <c r="B474" s="8" t="s">
        <v>21619</v>
      </c>
    </row>
    <row r="475" customFormat="false" ht="15" hidden="false" customHeight="false" outlineLevel="0" collapsed="false">
      <c r="A475" s="8" t="s">
        <v>2475</v>
      </c>
      <c r="B475" s="8" t="s">
        <v>2477</v>
      </c>
    </row>
    <row r="476" customFormat="false" ht="15" hidden="false" customHeight="false" outlineLevel="0" collapsed="false">
      <c r="A476" s="8" t="s">
        <v>2479</v>
      </c>
      <c r="B476" s="8" t="s">
        <v>2480</v>
      </c>
    </row>
    <row r="477" customFormat="false" ht="15" hidden="false" customHeight="false" outlineLevel="0" collapsed="false">
      <c r="A477" s="8" t="s">
        <v>2482</v>
      </c>
      <c r="B477" s="8" t="s">
        <v>2484</v>
      </c>
    </row>
    <row r="478" customFormat="false" ht="15" hidden="false" customHeight="false" outlineLevel="0" collapsed="false">
      <c r="A478" s="8" t="s">
        <v>2487</v>
      </c>
      <c r="B478" s="8" t="s">
        <v>2489</v>
      </c>
    </row>
    <row r="479" customFormat="false" ht="15" hidden="false" customHeight="false" outlineLevel="0" collapsed="false">
      <c r="A479" s="8" t="s">
        <v>2491</v>
      </c>
      <c r="B479" s="8" t="s">
        <v>2492</v>
      </c>
    </row>
    <row r="480" customFormat="false" ht="15" hidden="false" customHeight="false" outlineLevel="0" collapsed="false">
      <c r="A480" s="8" t="s">
        <v>2497</v>
      </c>
      <c r="B480" s="8" t="s">
        <v>21620</v>
      </c>
    </row>
    <row r="481" customFormat="false" ht="15" hidden="false" customHeight="false" outlineLevel="0" collapsed="false">
      <c r="A481" s="8" t="s">
        <v>2503</v>
      </c>
      <c r="B481" s="8" t="s">
        <v>21621</v>
      </c>
    </row>
    <row r="482" customFormat="false" ht="15" hidden="false" customHeight="false" outlineLevel="0" collapsed="false">
      <c r="A482" s="8" t="s">
        <v>2511</v>
      </c>
      <c r="B482" s="8" t="s">
        <v>2513</v>
      </c>
    </row>
    <row r="483" customFormat="false" ht="15" hidden="false" customHeight="false" outlineLevel="0" collapsed="false">
      <c r="A483" s="8" t="s">
        <v>2515</v>
      </c>
      <c r="B483" s="8" t="s">
        <v>2516</v>
      </c>
    </row>
    <row r="484" customFormat="false" ht="15" hidden="false" customHeight="false" outlineLevel="0" collapsed="false">
      <c r="A484" s="8" t="s">
        <v>2519</v>
      </c>
      <c r="B484" s="8" t="s">
        <v>21622</v>
      </c>
    </row>
    <row r="485" customFormat="false" ht="15" hidden="false" customHeight="false" outlineLevel="0" collapsed="false">
      <c r="A485" s="8" t="s">
        <v>2523</v>
      </c>
      <c r="B485" s="8" t="s">
        <v>21623</v>
      </c>
    </row>
    <row r="486" customFormat="false" ht="15" hidden="false" customHeight="false" outlineLevel="0" collapsed="false">
      <c r="A486" s="8" t="s">
        <v>2527</v>
      </c>
      <c r="B486" s="8" t="s">
        <v>2529</v>
      </c>
    </row>
    <row r="487" customFormat="false" ht="15" hidden="false" customHeight="false" outlineLevel="0" collapsed="false">
      <c r="A487" s="8" t="s">
        <v>2531</v>
      </c>
      <c r="B487" s="8" t="s">
        <v>21624</v>
      </c>
    </row>
    <row r="488" customFormat="false" ht="15" hidden="false" customHeight="false" outlineLevel="0" collapsed="false">
      <c r="A488" s="8" t="s">
        <v>2536</v>
      </c>
      <c r="B488" s="8" t="s">
        <v>21625</v>
      </c>
    </row>
    <row r="489" customFormat="false" ht="15" hidden="false" customHeight="false" outlineLevel="0" collapsed="false">
      <c r="A489" s="8" t="s">
        <v>2542</v>
      </c>
      <c r="B489" s="8" t="s">
        <v>21626</v>
      </c>
    </row>
    <row r="490" customFormat="false" ht="15" hidden="false" customHeight="false" outlineLevel="0" collapsed="false">
      <c r="A490" s="8" t="s">
        <v>2545</v>
      </c>
      <c r="B490" s="8" t="s">
        <v>21627</v>
      </c>
    </row>
    <row r="491" customFormat="false" ht="15" hidden="false" customHeight="false" outlineLevel="0" collapsed="false">
      <c r="A491" s="8" t="s">
        <v>2549</v>
      </c>
      <c r="B491" s="8" t="s">
        <v>2550</v>
      </c>
    </row>
    <row r="492" customFormat="false" ht="15" hidden="false" customHeight="false" outlineLevel="0" collapsed="false">
      <c r="A492" s="8" t="s">
        <v>2554</v>
      </c>
      <c r="B492" s="8" t="s">
        <v>2555</v>
      </c>
    </row>
    <row r="493" customFormat="false" ht="15" hidden="false" customHeight="false" outlineLevel="0" collapsed="false">
      <c r="A493" s="8" t="s">
        <v>2558</v>
      </c>
      <c r="B493" s="8" t="s">
        <v>21628</v>
      </c>
    </row>
    <row r="494" customFormat="false" ht="15" hidden="false" customHeight="false" outlineLevel="0" collapsed="false">
      <c r="A494" s="8" t="s">
        <v>2563</v>
      </c>
      <c r="B494" s="8" t="s">
        <v>21629</v>
      </c>
    </row>
    <row r="495" customFormat="false" ht="15" hidden="false" customHeight="false" outlineLevel="0" collapsed="false">
      <c r="A495" s="8" t="s">
        <v>2569</v>
      </c>
      <c r="B495" s="8" t="s">
        <v>21630</v>
      </c>
    </row>
    <row r="496" customFormat="false" ht="15" hidden="false" customHeight="false" outlineLevel="0" collapsed="false">
      <c r="A496" s="8" t="s">
        <v>2572</v>
      </c>
      <c r="B496" s="8" t="s">
        <v>21631</v>
      </c>
    </row>
    <row r="497" customFormat="false" ht="15" hidden="false" customHeight="false" outlineLevel="0" collapsed="false">
      <c r="A497" s="8" t="s">
        <v>2577</v>
      </c>
      <c r="B497" s="8" t="s">
        <v>21632</v>
      </c>
    </row>
    <row r="498" customFormat="false" ht="15" hidden="false" customHeight="false" outlineLevel="0" collapsed="false">
      <c r="A498" s="8" t="s">
        <v>2583</v>
      </c>
      <c r="B498" s="8" t="s">
        <v>21633</v>
      </c>
    </row>
    <row r="499" customFormat="false" ht="15" hidden="false" customHeight="false" outlineLevel="0" collapsed="false">
      <c r="A499" s="8" t="s">
        <v>2585</v>
      </c>
      <c r="B499" s="8" t="s">
        <v>21634</v>
      </c>
    </row>
    <row r="500" customFormat="false" ht="15" hidden="false" customHeight="false" outlineLevel="0" collapsed="false">
      <c r="A500" s="8" t="s">
        <v>2591</v>
      </c>
      <c r="B500" s="8" t="s">
        <v>21635</v>
      </c>
    </row>
    <row r="501" customFormat="false" ht="15" hidden="false" customHeight="false" outlineLevel="0" collapsed="false">
      <c r="A501" s="8" t="s">
        <v>2595</v>
      </c>
      <c r="B501" s="8" t="s">
        <v>21636</v>
      </c>
    </row>
    <row r="502" customFormat="false" ht="15" hidden="false" customHeight="false" outlineLevel="0" collapsed="false">
      <c r="A502" s="8" t="s">
        <v>2603</v>
      </c>
      <c r="B502" s="8" t="s">
        <v>21637</v>
      </c>
    </row>
    <row r="503" customFormat="false" ht="15" hidden="false" customHeight="false" outlineLevel="0" collapsed="false">
      <c r="A503" s="8" t="s">
        <v>2607</v>
      </c>
      <c r="B503" s="8" t="s">
        <v>21638</v>
      </c>
    </row>
    <row r="504" customFormat="false" ht="15" hidden="false" customHeight="false" outlineLevel="0" collapsed="false">
      <c r="A504" s="8" t="s">
        <v>2613</v>
      </c>
      <c r="B504" s="8" t="s">
        <v>21639</v>
      </c>
    </row>
    <row r="505" customFormat="false" ht="15" hidden="false" customHeight="false" outlineLevel="0" collapsed="false">
      <c r="A505" s="8" t="s">
        <v>2618</v>
      </c>
      <c r="B505" s="8" t="s">
        <v>21640</v>
      </c>
    </row>
    <row r="506" customFormat="false" ht="15" hidden="false" customHeight="false" outlineLevel="0" collapsed="false">
      <c r="A506" s="8" t="s">
        <v>2625</v>
      </c>
      <c r="B506" s="8" t="s">
        <v>21641</v>
      </c>
    </row>
    <row r="507" customFormat="false" ht="15" hidden="false" customHeight="false" outlineLevel="0" collapsed="false">
      <c r="A507" s="8" t="s">
        <v>2628</v>
      </c>
      <c r="B507" s="8" t="s">
        <v>21642</v>
      </c>
    </row>
    <row r="508" customFormat="false" ht="15" hidden="false" customHeight="false" outlineLevel="0" collapsed="false">
      <c r="A508" s="8" t="s">
        <v>2632</v>
      </c>
      <c r="B508" s="8" t="s">
        <v>21643</v>
      </c>
    </row>
    <row r="509" customFormat="false" ht="15" hidden="false" customHeight="false" outlineLevel="0" collapsed="false">
      <c r="A509" s="8" t="s">
        <v>2637</v>
      </c>
      <c r="B509" s="8" t="s">
        <v>2639</v>
      </c>
    </row>
    <row r="510" customFormat="false" ht="15" hidden="false" customHeight="false" outlineLevel="0" collapsed="false">
      <c r="A510" s="8" t="s">
        <v>2641</v>
      </c>
      <c r="B510" s="8" t="s">
        <v>21644</v>
      </c>
    </row>
    <row r="511" customFormat="false" ht="15" hidden="false" customHeight="false" outlineLevel="0" collapsed="false">
      <c r="A511" s="8" t="s">
        <v>2644</v>
      </c>
      <c r="B511" s="8" t="s">
        <v>21645</v>
      </c>
    </row>
    <row r="512" customFormat="false" ht="15" hidden="false" customHeight="false" outlineLevel="0" collapsed="false">
      <c r="A512" s="8" t="s">
        <v>2648</v>
      </c>
      <c r="B512" s="8" t="s">
        <v>21646</v>
      </c>
    </row>
    <row r="513" customFormat="false" ht="15" hidden="false" customHeight="false" outlineLevel="0" collapsed="false">
      <c r="A513" s="8" t="s">
        <v>2654</v>
      </c>
      <c r="B513" s="8" t="s">
        <v>21647</v>
      </c>
    </row>
    <row r="514" customFormat="false" ht="15" hidden="false" customHeight="false" outlineLevel="0" collapsed="false">
      <c r="A514" s="8" t="s">
        <v>21648</v>
      </c>
      <c r="B514" s="8" t="s">
        <v>21649</v>
      </c>
    </row>
    <row r="515" customFormat="false" ht="15" hidden="false" customHeight="false" outlineLevel="0" collapsed="false">
      <c r="A515" s="8" t="s">
        <v>2659</v>
      </c>
      <c r="B515" s="8" t="s">
        <v>2660</v>
      </c>
    </row>
    <row r="516" customFormat="false" ht="15" hidden="false" customHeight="false" outlineLevel="0" collapsed="false">
      <c r="A516" s="8" t="s">
        <v>2663</v>
      </c>
      <c r="B516" s="8" t="s">
        <v>21650</v>
      </c>
    </row>
    <row r="517" customFormat="false" ht="15" hidden="false" customHeight="false" outlineLevel="0" collapsed="false">
      <c r="A517" s="8" t="s">
        <v>2668</v>
      </c>
      <c r="B517" s="8" t="s">
        <v>21651</v>
      </c>
    </row>
    <row r="518" customFormat="false" ht="15" hidden="false" customHeight="false" outlineLevel="0" collapsed="false">
      <c r="A518" s="8" t="s">
        <v>2678</v>
      </c>
      <c r="B518" s="8" t="s">
        <v>2679</v>
      </c>
    </row>
    <row r="519" customFormat="false" ht="15" hidden="false" customHeight="false" outlineLevel="0" collapsed="false">
      <c r="A519" s="8" t="s">
        <v>2681</v>
      </c>
      <c r="B519" s="8" t="s">
        <v>21652</v>
      </c>
    </row>
    <row r="520" customFormat="false" ht="15" hidden="false" customHeight="false" outlineLevel="0" collapsed="false">
      <c r="A520" s="8" t="s">
        <v>2688</v>
      </c>
      <c r="B520" s="8" t="s">
        <v>21653</v>
      </c>
    </row>
    <row r="521" customFormat="false" ht="15" hidden="false" customHeight="false" outlineLevel="0" collapsed="false">
      <c r="A521" s="8" t="s">
        <v>2694</v>
      </c>
      <c r="B521" s="8" t="s">
        <v>21654</v>
      </c>
    </row>
    <row r="522" customFormat="false" ht="15" hidden="false" customHeight="false" outlineLevel="0" collapsed="false">
      <c r="A522" s="8" t="s">
        <v>2697</v>
      </c>
      <c r="B522" s="8" t="s">
        <v>21655</v>
      </c>
    </row>
    <row r="523" customFormat="false" ht="15" hidden="false" customHeight="false" outlineLevel="0" collapsed="false">
      <c r="A523" s="8" t="s">
        <v>2704</v>
      </c>
      <c r="B523" s="8" t="s">
        <v>21656</v>
      </c>
    </row>
    <row r="524" customFormat="false" ht="15" hidden="false" customHeight="false" outlineLevel="0" collapsed="false">
      <c r="A524" s="8" t="s">
        <v>2708</v>
      </c>
      <c r="B524" s="8" t="s">
        <v>21657</v>
      </c>
    </row>
    <row r="525" customFormat="false" ht="15" hidden="false" customHeight="false" outlineLevel="0" collapsed="false">
      <c r="A525" s="8" t="s">
        <v>2712</v>
      </c>
      <c r="B525" s="8" t="s">
        <v>21658</v>
      </c>
    </row>
    <row r="526" customFormat="false" ht="15" hidden="false" customHeight="false" outlineLevel="0" collapsed="false">
      <c r="A526" s="8" t="s">
        <v>2714</v>
      </c>
      <c r="B526" s="8" t="s">
        <v>21659</v>
      </c>
    </row>
    <row r="527" customFormat="false" ht="15" hidden="false" customHeight="false" outlineLevel="0" collapsed="false">
      <c r="A527" s="8" t="s">
        <v>2720</v>
      </c>
      <c r="B527" s="8" t="s">
        <v>21660</v>
      </c>
    </row>
    <row r="528" customFormat="false" ht="15" hidden="false" customHeight="false" outlineLevel="0" collapsed="false">
      <c r="A528" s="8" t="s">
        <v>2724</v>
      </c>
      <c r="B528" s="8" t="s">
        <v>21661</v>
      </c>
    </row>
    <row r="529" customFormat="false" ht="15" hidden="false" customHeight="false" outlineLevel="0" collapsed="false">
      <c r="A529" s="8" t="s">
        <v>2729</v>
      </c>
      <c r="B529" s="8" t="s">
        <v>21662</v>
      </c>
    </row>
    <row r="530" customFormat="false" ht="15" hidden="false" customHeight="false" outlineLevel="0" collapsed="false">
      <c r="A530" s="8" t="s">
        <v>2732</v>
      </c>
      <c r="B530" s="8" t="s">
        <v>2733</v>
      </c>
    </row>
    <row r="531" customFormat="false" ht="15" hidden="false" customHeight="false" outlineLevel="0" collapsed="false">
      <c r="A531" s="8" t="s">
        <v>2736</v>
      </c>
      <c r="B531" s="8" t="s">
        <v>2740</v>
      </c>
    </row>
    <row r="532" customFormat="false" ht="15" hidden="false" customHeight="false" outlineLevel="0" collapsed="false">
      <c r="A532" s="8" t="s">
        <v>2742</v>
      </c>
      <c r="B532" s="8" t="s">
        <v>21663</v>
      </c>
    </row>
    <row r="533" customFormat="false" ht="15" hidden="false" customHeight="false" outlineLevel="0" collapsed="false">
      <c r="A533" s="8" t="s">
        <v>2746</v>
      </c>
      <c r="B533" s="8" t="s">
        <v>21664</v>
      </c>
    </row>
    <row r="534" customFormat="false" ht="15" hidden="false" customHeight="false" outlineLevel="0" collapsed="false">
      <c r="A534" s="8" t="s">
        <v>2749</v>
      </c>
      <c r="B534" s="8" t="s">
        <v>21665</v>
      </c>
    </row>
    <row r="535" customFormat="false" ht="15" hidden="false" customHeight="false" outlineLevel="0" collapsed="false">
      <c r="A535" s="8" t="s">
        <v>2754</v>
      </c>
      <c r="B535" s="8" t="s">
        <v>2755</v>
      </c>
    </row>
    <row r="536" customFormat="false" ht="15" hidden="false" customHeight="false" outlineLevel="0" collapsed="false">
      <c r="A536" s="8" t="s">
        <v>2757</v>
      </c>
      <c r="B536" s="8" t="s">
        <v>21666</v>
      </c>
    </row>
    <row r="537" customFormat="false" ht="15" hidden="false" customHeight="false" outlineLevel="0" collapsed="false">
      <c r="A537" s="8" t="s">
        <v>2759</v>
      </c>
      <c r="B537" s="8" t="s">
        <v>21667</v>
      </c>
    </row>
    <row r="538" customFormat="false" ht="15" hidden="false" customHeight="false" outlineLevel="0" collapsed="false">
      <c r="A538" s="8" t="s">
        <v>2762</v>
      </c>
      <c r="B538" s="8" t="s">
        <v>2765</v>
      </c>
    </row>
    <row r="539" customFormat="false" ht="15" hidden="false" customHeight="false" outlineLevel="0" collapsed="false">
      <c r="A539" s="8" t="s">
        <v>2767</v>
      </c>
      <c r="B539" s="8" t="s">
        <v>21668</v>
      </c>
    </row>
    <row r="540" customFormat="false" ht="15" hidden="false" customHeight="false" outlineLevel="0" collapsed="false">
      <c r="A540" s="8" t="s">
        <v>2770</v>
      </c>
      <c r="B540" s="8" t="s">
        <v>21669</v>
      </c>
    </row>
    <row r="541" customFormat="false" ht="15" hidden="false" customHeight="false" outlineLevel="0" collapsed="false">
      <c r="A541" s="8" t="s">
        <v>2775</v>
      </c>
      <c r="B541" s="8" t="s">
        <v>21670</v>
      </c>
    </row>
    <row r="542" customFormat="false" ht="15" hidden="false" customHeight="false" outlineLevel="0" collapsed="false">
      <c r="A542" s="8" t="s">
        <v>2783</v>
      </c>
      <c r="B542" s="8" t="s">
        <v>21671</v>
      </c>
    </row>
    <row r="543" customFormat="false" ht="15" hidden="false" customHeight="false" outlineLevel="0" collapsed="false">
      <c r="A543" s="8" t="s">
        <v>2789</v>
      </c>
      <c r="B543" s="8" t="s">
        <v>21672</v>
      </c>
    </row>
    <row r="544" customFormat="false" ht="15" hidden="false" customHeight="false" outlineLevel="0" collapsed="false">
      <c r="A544" s="8" t="s">
        <v>2795</v>
      </c>
      <c r="B544" s="8" t="s">
        <v>21673</v>
      </c>
    </row>
    <row r="545" customFormat="false" ht="15" hidden="false" customHeight="false" outlineLevel="0" collapsed="false">
      <c r="A545" s="8" t="s">
        <v>2800</v>
      </c>
      <c r="B545" s="8" t="s">
        <v>21674</v>
      </c>
    </row>
    <row r="546" customFormat="false" ht="15" hidden="false" customHeight="false" outlineLevel="0" collapsed="false">
      <c r="A546" s="8" t="s">
        <v>2806</v>
      </c>
      <c r="B546" s="8" t="s">
        <v>21675</v>
      </c>
    </row>
    <row r="547" customFormat="false" ht="15" hidden="false" customHeight="false" outlineLevel="0" collapsed="false">
      <c r="A547" s="8" t="s">
        <v>2808</v>
      </c>
      <c r="B547" s="8" t="s">
        <v>21676</v>
      </c>
    </row>
    <row r="548" customFormat="false" ht="15" hidden="false" customHeight="false" outlineLevel="0" collapsed="false">
      <c r="A548" s="8" t="s">
        <v>2811</v>
      </c>
      <c r="B548" s="8" t="s">
        <v>21677</v>
      </c>
    </row>
    <row r="549" customFormat="false" ht="15" hidden="false" customHeight="false" outlineLevel="0" collapsed="false">
      <c r="A549" s="8" t="s">
        <v>2813</v>
      </c>
      <c r="B549" s="8" t="s">
        <v>21678</v>
      </c>
    </row>
    <row r="550" customFormat="false" ht="15" hidden="false" customHeight="false" outlineLevel="0" collapsed="false">
      <c r="A550" s="8" t="s">
        <v>2818</v>
      </c>
      <c r="B550" s="8" t="s">
        <v>21679</v>
      </c>
    </row>
    <row r="551" customFormat="false" ht="15" hidden="false" customHeight="false" outlineLevel="0" collapsed="false">
      <c r="A551" s="8" t="s">
        <v>2823</v>
      </c>
      <c r="B551" s="8" t="s">
        <v>21680</v>
      </c>
    </row>
    <row r="552" customFormat="false" ht="15" hidden="false" customHeight="false" outlineLevel="0" collapsed="false">
      <c r="A552" s="8" t="s">
        <v>2827</v>
      </c>
      <c r="B552" s="8" t="s">
        <v>21681</v>
      </c>
    </row>
    <row r="553" customFormat="false" ht="15" hidden="false" customHeight="false" outlineLevel="0" collapsed="false">
      <c r="A553" s="8" t="s">
        <v>2832</v>
      </c>
      <c r="B553" s="8" t="s">
        <v>21682</v>
      </c>
    </row>
    <row r="554" customFormat="false" ht="15" hidden="false" customHeight="false" outlineLevel="0" collapsed="false">
      <c r="A554" s="8" t="s">
        <v>20799</v>
      </c>
      <c r="B554" s="8" t="s">
        <v>21683</v>
      </c>
    </row>
    <row r="555" customFormat="false" ht="15" hidden="false" customHeight="false" outlineLevel="0" collapsed="false">
      <c r="A555" s="8" t="s">
        <v>2847</v>
      </c>
      <c r="B555" s="8" t="s">
        <v>21684</v>
      </c>
    </row>
    <row r="556" customFormat="false" ht="15" hidden="false" customHeight="false" outlineLevel="0" collapsed="false">
      <c r="A556" s="8" t="s">
        <v>2849</v>
      </c>
      <c r="B556" s="8" t="s">
        <v>21685</v>
      </c>
    </row>
    <row r="557" customFormat="false" ht="15" hidden="false" customHeight="false" outlineLevel="0" collapsed="false">
      <c r="A557" s="8" t="s">
        <v>2855</v>
      </c>
      <c r="B557" s="8" t="s">
        <v>21686</v>
      </c>
    </row>
    <row r="558" customFormat="false" ht="15" hidden="false" customHeight="false" outlineLevel="0" collapsed="false">
      <c r="A558" s="8" t="s">
        <v>21687</v>
      </c>
      <c r="B558" s="8" t="s">
        <v>21688</v>
      </c>
    </row>
    <row r="559" customFormat="false" ht="15" hidden="false" customHeight="false" outlineLevel="0" collapsed="false">
      <c r="A559" s="8" t="s">
        <v>2857</v>
      </c>
      <c r="B559" s="8" t="s">
        <v>2858</v>
      </c>
    </row>
    <row r="560" customFormat="false" ht="15" hidden="false" customHeight="false" outlineLevel="0" collapsed="false">
      <c r="A560" s="8" t="s">
        <v>2860</v>
      </c>
      <c r="B560" s="8" t="s">
        <v>2862</v>
      </c>
    </row>
    <row r="561" customFormat="false" ht="15" hidden="false" customHeight="false" outlineLevel="0" collapsed="false">
      <c r="A561" s="8" t="s">
        <v>2864</v>
      </c>
      <c r="B561" s="8" t="s">
        <v>21689</v>
      </c>
    </row>
    <row r="562" customFormat="false" ht="15" hidden="false" customHeight="false" outlineLevel="0" collapsed="false">
      <c r="A562" s="8" t="s">
        <v>2872</v>
      </c>
      <c r="B562" s="8" t="s">
        <v>2873</v>
      </c>
    </row>
    <row r="563" customFormat="false" ht="15" hidden="false" customHeight="false" outlineLevel="0" collapsed="false">
      <c r="A563" s="8" t="s">
        <v>2878</v>
      </c>
      <c r="B563" s="8" t="s">
        <v>21690</v>
      </c>
    </row>
    <row r="564" customFormat="false" ht="15" hidden="false" customHeight="false" outlineLevel="0" collapsed="false">
      <c r="A564" s="8" t="s">
        <v>2884</v>
      </c>
      <c r="B564" s="8" t="s">
        <v>2886</v>
      </c>
    </row>
    <row r="565" customFormat="false" ht="15" hidden="false" customHeight="false" outlineLevel="0" collapsed="false">
      <c r="A565" s="8" t="s">
        <v>2889</v>
      </c>
      <c r="B565" s="8" t="s">
        <v>21691</v>
      </c>
    </row>
    <row r="566" customFormat="false" ht="15" hidden="false" customHeight="false" outlineLevel="0" collapsed="false">
      <c r="A566" s="8" t="s">
        <v>2895</v>
      </c>
      <c r="B566" s="8" t="s">
        <v>2896</v>
      </c>
    </row>
    <row r="567" customFormat="false" ht="15" hidden="false" customHeight="false" outlineLevel="0" collapsed="false">
      <c r="A567" s="8" t="s">
        <v>2901</v>
      </c>
      <c r="B567" s="8" t="s">
        <v>2902</v>
      </c>
    </row>
    <row r="568" customFormat="false" ht="15" hidden="false" customHeight="false" outlineLevel="0" collapsed="false">
      <c r="A568" s="8" t="s">
        <v>2913</v>
      </c>
      <c r="B568" s="8" t="s">
        <v>21692</v>
      </c>
    </row>
    <row r="569" customFormat="false" ht="15" hidden="false" customHeight="false" outlineLevel="0" collapsed="false">
      <c r="A569" s="8" t="s">
        <v>2918</v>
      </c>
      <c r="B569" s="8" t="s">
        <v>2919</v>
      </c>
    </row>
    <row r="570" customFormat="false" ht="15" hidden="false" customHeight="false" outlineLevel="0" collapsed="false">
      <c r="A570" s="8" t="s">
        <v>2922</v>
      </c>
      <c r="B570" s="8" t="s">
        <v>2921</v>
      </c>
    </row>
    <row r="571" customFormat="false" ht="15" hidden="false" customHeight="false" outlineLevel="0" collapsed="false">
      <c r="A571" s="8" t="s">
        <v>2929</v>
      </c>
      <c r="B571" s="8" t="s">
        <v>2931</v>
      </c>
    </row>
    <row r="572" customFormat="false" ht="15" hidden="false" customHeight="false" outlineLevel="0" collapsed="false">
      <c r="A572" s="8" t="s">
        <v>2936</v>
      </c>
      <c r="B572" s="8" t="s">
        <v>21693</v>
      </c>
    </row>
    <row r="573" customFormat="false" ht="15" hidden="false" customHeight="false" outlineLevel="0" collapsed="false">
      <c r="A573" s="8" t="s">
        <v>2941</v>
      </c>
      <c r="B573" s="8" t="s">
        <v>2942</v>
      </c>
    </row>
    <row r="574" customFormat="false" ht="15" hidden="false" customHeight="false" outlineLevel="0" collapsed="false">
      <c r="A574" s="8" t="s">
        <v>2946</v>
      </c>
      <c r="B574" s="8" t="s">
        <v>21694</v>
      </c>
    </row>
    <row r="575" customFormat="false" ht="15" hidden="false" customHeight="false" outlineLevel="0" collapsed="false">
      <c r="A575" s="8" t="s">
        <v>2951</v>
      </c>
      <c r="B575" s="8" t="s">
        <v>21695</v>
      </c>
    </row>
    <row r="576" customFormat="false" ht="15" hidden="false" customHeight="false" outlineLevel="0" collapsed="false">
      <c r="A576" s="8" t="s">
        <v>2956</v>
      </c>
      <c r="B576" s="8" t="s">
        <v>21696</v>
      </c>
    </row>
    <row r="577" customFormat="false" ht="15" hidden="false" customHeight="false" outlineLevel="0" collapsed="false">
      <c r="A577" s="8" t="s">
        <v>2960</v>
      </c>
      <c r="B577" s="8" t="s">
        <v>2962</v>
      </c>
    </row>
    <row r="578" customFormat="false" ht="15" hidden="false" customHeight="false" outlineLevel="0" collapsed="false">
      <c r="A578" s="8" t="s">
        <v>2965</v>
      </c>
      <c r="B578" s="8" t="s">
        <v>21697</v>
      </c>
    </row>
    <row r="579" customFormat="false" ht="15" hidden="false" customHeight="false" outlineLevel="0" collapsed="false">
      <c r="A579" s="8" t="s">
        <v>2969</v>
      </c>
      <c r="B579" s="8" t="s">
        <v>2971</v>
      </c>
    </row>
    <row r="580" customFormat="false" ht="15" hidden="false" customHeight="false" outlineLevel="0" collapsed="false">
      <c r="A580" s="8" t="s">
        <v>2975</v>
      </c>
      <c r="B580" s="8" t="s">
        <v>2976</v>
      </c>
    </row>
    <row r="581" customFormat="false" ht="15" hidden="false" customHeight="false" outlineLevel="0" collapsed="false">
      <c r="A581" s="8" t="s">
        <v>2979</v>
      </c>
      <c r="B581" s="8" t="s">
        <v>2980</v>
      </c>
    </row>
    <row r="582" customFormat="false" ht="15" hidden="false" customHeight="false" outlineLevel="0" collapsed="false">
      <c r="A582" s="8" t="s">
        <v>2982</v>
      </c>
      <c r="B582" s="8" t="s">
        <v>21698</v>
      </c>
    </row>
    <row r="583" customFormat="false" ht="15" hidden="false" customHeight="false" outlineLevel="0" collapsed="false">
      <c r="A583" s="8" t="s">
        <v>2984</v>
      </c>
      <c r="B583" s="8" t="s">
        <v>2985</v>
      </c>
    </row>
    <row r="584" customFormat="false" ht="15" hidden="false" customHeight="false" outlineLevel="0" collapsed="false">
      <c r="A584" s="8" t="s">
        <v>2989</v>
      </c>
      <c r="B584" s="8" t="s">
        <v>2990</v>
      </c>
    </row>
    <row r="585" customFormat="false" ht="15" hidden="false" customHeight="false" outlineLevel="0" collapsed="false">
      <c r="A585" s="8" t="s">
        <v>2994</v>
      </c>
      <c r="B585" s="8" t="s">
        <v>2995</v>
      </c>
    </row>
    <row r="586" customFormat="false" ht="15" hidden="false" customHeight="false" outlineLevel="0" collapsed="false">
      <c r="A586" s="8" t="s">
        <v>3000</v>
      </c>
      <c r="B586" s="8" t="s">
        <v>3003</v>
      </c>
    </row>
    <row r="587" customFormat="false" ht="15" hidden="false" customHeight="false" outlineLevel="0" collapsed="false">
      <c r="A587" s="8" t="s">
        <v>3007</v>
      </c>
      <c r="B587" s="8" t="s">
        <v>3008</v>
      </c>
    </row>
    <row r="588" customFormat="false" ht="15" hidden="false" customHeight="false" outlineLevel="0" collapsed="false">
      <c r="A588" s="8" t="s">
        <v>3011</v>
      </c>
      <c r="B588" s="8" t="s">
        <v>3013</v>
      </c>
    </row>
    <row r="589" customFormat="false" ht="15" hidden="false" customHeight="false" outlineLevel="0" collapsed="false">
      <c r="A589" s="8" t="s">
        <v>3017</v>
      </c>
      <c r="B589" s="8" t="s">
        <v>3016</v>
      </c>
    </row>
    <row r="590" customFormat="false" ht="15" hidden="false" customHeight="false" outlineLevel="0" collapsed="false">
      <c r="A590" s="8" t="s">
        <v>3024</v>
      </c>
      <c r="B590" s="8" t="s">
        <v>3026</v>
      </c>
    </row>
    <row r="591" customFormat="false" ht="15" hidden="false" customHeight="false" outlineLevel="0" collapsed="false">
      <c r="A591" s="8" t="s">
        <v>3029</v>
      </c>
      <c r="B591" s="8" t="s">
        <v>21699</v>
      </c>
    </row>
    <row r="592" customFormat="false" ht="15" hidden="false" customHeight="false" outlineLevel="0" collapsed="false">
      <c r="A592" s="8" t="s">
        <v>3034</v>
      </c>
      <c r="B592" s="8" t="s">
        <v>21700</v>
      </c>
    </row>
    <row r="593" customFormat="false" ht="15" hidden="false" customHeight="false" outlineLevel="0" collapsed="false">
      <c r="A593" s="8" t="s">
        <v>3041</v>
      </c>
      <c r="B593" s="8" t="s">
        <v>21701</v>
      </c>
    </row>
    <row r="594" customFormat="false" ht="15" hidden="false" customHeight="false" outlineLevel="0" collapsed="false">
      <c r="A594" s="8" t="s">
        <v>3047</v>
      </c>
      <c r="B594" s="8" t="s">
        <v>21702</v>
      </c>
    </row>
    <row r="595" customFormat="false" ht="15" hidden="false" customHeight="false" outlineLevel="0" collapsed="false">
      <c r="A595" s="8" t="s">
        <v>3055</v>
      </c>
      <c r="B595" s="8" t="s">
        <v>21703</v>
      </c>
    </row>
    <row r="596" customFormat="false" ht="15" hidden="false" customHeight="false" outlineLevel="0" collapsed="false">
      <c r="A596" s="8" t="s">
        <v>3063</v>
      </c>
      <c r="B596" s="8" t="s">
        <v>21704</v>
      </c>
    </row>
    <row r="597" customFormat="false" ht="15" hidden="false" customHeight="false" outlineLevel="0" collapsed="false">
      <c r="A597" s="8" t="s">
        <v>3071</v>
      </c>
      <c r="B597" s="8" t="s">
        <v>3072</v>
      </c>
    </row>
    <row r="598" customFormat="false" ht="15" hidden="false" customHeight="false" outlineLevel="0" collapsed="false">
      <c r="A598" s="8" t="s">
        <v>3076</v>
      </c>
      <c r="B598" s="8" t="s">
        <v>3077</v>
      </c>
    </row>
    <row r="599" customFormat="false" ht="15" hidden="false" customHeight="false" outlineLevel="0" collapsed="false">
      <c r="A599" s="8" t="s">
        <v>3082</v>
      </c>
      <c r="B599" s="8" t="s">
        <v>21705</v>
      </c>
    </row>
    <row r="600" customFormat="false" ht="15" hidden="false" customHeight="false" outlineLevel="0" collapsed="false">
      <c r="A600" s="8" t="s">
        <v>3089</v>
      </c>
      <c r="B600" s="8" t="s">
        <v>21706</v>
      </c>
    </row>
    <row r="601" customFormat="false" ht="15" hidden="false" customHeight="false" outlineLevel="0" collapsed="false">
      <c r="A601" s="8" t="s">
        <v>3094</v>
      </c>
      <c r="B601" s="8" t="s">
        <v>21707</v>
      </c>
    </row>
    <row r="602" customFormat="false" ht="15" hidden="false" customHeight="false" outlineLevel="0" collapsed="false">
      <c r="A602" s="8" t="s">
        <v>3099</v>
      </c>
      <c r="B602" s="8" t="s">
        <v>21708</v>
      </c>
    </row>
    <row r="603" customFormat="false" ht="15" hidden="false" customHeight="false" outlineLevel="0" collapsed="false">
      <c r="A603" s="8" t="s">
        <v>3104</v>
      </c>
      <c r="B603" s="8" t="s">
        <v>3105</v>
      </c>
    </row>
    <row r="604" customFormat="false" ht="15" hidden="false" customHeight="false" outlineLevel="0" collapsed="false">
      <c r="A604" s="8" t="s">
        <v>3109</v>
      </c>
      <c r="B604" s="8" t="s">
        <v>21709</v>
      </c>
    </row>
    <row r="605" customFormat="false" ht="15" hidden="false" customHeight="false" outlineLevel="0" collapsed="false">
      <c r="A605" s="8" t="s">
        <v>3116</v>
      </c>
      <c r="B605" s="8" t="s">
        <v>3117</v>
      </c>
    </row>
    <row r="606" customFormat="false" ht="15" hidden="false" customHeight="false" outlineLevel="0" collapsed="false">
      <c r="A606" s="8" t="s">
        <v>3121</v>
      </c>
      <c r="B606" s="8" t="s">
        <v>21710</v>
      </c>
    </row>
    <row r="607" customFormat="false" ht="15" hidden="false" customHeight="false" outlineLevel="0" collapsed="false">
      <c r="A607" s="8" t="s">
        <v>3127</v>
      </c>
      <c r="B607" s="8" t="s">
        <v>21711</v>
      </c>
    </row>
    <row r="608" customFormat="false" ht="15" hidden="false" customHeight="false" outlineLevel="0" collapsed="false">
      <c r="A608" s="8" t="s">
        <v>3133</v>
      </c>
      <c r="B608" s="8" t="s">
        <v>21712</v>
      </c>
    </row>
    <row r="609" customFormat="false" ht="15" hidden="false" customHeight="false" outlineLevel="0" collapsed="false">
      <c r="A609" s="8" t="s">
        <v>3137</v>
      </c>
      <c r="B609" s="8" t="s">
        <v>3138</v>
      </c>
    </row>
    <row r="610" customFormat="false" ht="15" hidden="false" customHeight="false" outlineLevel="0" collapsed="false">
      <c r="A610" s="8" t="s">
        <v>3141</v>
      </c>
      <c r="B610" s="8" t="s">
        <v>3142</v>
      </c>
    </row>
    <row r="611" customFormat="false" ht="15" hidden="false" customHeight="false" outlineLevel="0" collapsed="false">
      <c r="A611" s="8" t="s">
        <v>3146</v>
      </c>
      <c r="B611" s="8" t="s">
        <v>3147</v>
      </c>
    </row>
    <row r="612" customFormat="false" ht="15" hidden="false" customHeight="false" outlineLevel="0" collapsed="false">
      <c r="A612" s="8" t="s">
        <v>3150</v>
      </c>
      <c r="B612" s="8" t="s">
        <v>21713</v>
      </c>
    </row>
    <row r="613" customFormat="false" ht="15" hidden="false" customHeight="false" outlineLevel="0" collapsed="false">
      <c r="A613" s="8" t="s">
        <v>3158</v>
      </c>
      <c r="B613" s="8" t="s">
        <v>3159</v>
      </c>
    </row>
    <row r="614" customFormat="false" ht="15" hidden="false" customHeight="false" outlineLevel="0" collapsed="false">
      <c r="A614" s="8" t="s">
        <v>3164</v>
      </c>
      <c r="B614" s="8" t="s">
        <v>3166</v>
      </c>
    </row>
    <row r="615" customFormat="false" ht="15" hidden="false" customHeight="false" outlineLevel="0" collapsed="false">
      <c r="A615" s="8" t="s">
        <v>3170</v>
      </c>
      <c r="B615" s="8" t="s">
        <v>3169</v>
      </c>
    </row>
    <row r="616" customFormat="false" ht="15" hidden="false" customHeight="false" outlineLevel="0" collapsed="false">
      <c r="A616" s="8" t="s">
        <v>3173</v>
      </c>
      <c r="B616" s="8" t="s">
        <v>21714</v>
      </c>
    </row>
    <row r="617" customFormat="false" ht="15" hidden="false" customHeight="false" outlineLevel="0" collapsed="false">
      <c r="A617" s="8" t="s">
        <v>3179</v>
      </c>
      <c r="B617" s="8" t="s">
        <v>21715</v>
      </c>
    </row>
    <row r="618" customFormat="false" ht="15" hidden="false" customHeight="false" outlineLevel="0" collapsed="false">
      <c r="A618" s="8" t="s">
        <v>3185</v>
      </c>
      <c r="B618" s="8" t="s">
        <v>21716</v>
      </c>
    </row>
    <row r="619" customFormat="false" ht="15" hidden="false" customHeight="false" outlineLevel="0" collapsed="false">
      <c r="A619" s="8" t="s">
        <v>3190</v>
      </c>
      <c r="B619" s="8" t="s">
        <v>21717</v>
      </c>
    </row>
    <row r="620" customFormat="false" ht="15" hidden="false" customHeight="false" outlineLevel="0" collapsed="false">
      <c r="A620" s="8" t="s">
        <v>3195</v>
      </c>
      <c r="B620" s="8" t="s">
        <v>21718</v>
      </c>
    </row>
    <row r="621" customFormat="false" ht="15" hidden="false" customHeight="false" outlineLevel="0" collapsed="false">
      <c r="A621" s="8" t="s">
        <v>3200</v>
      </c>
      <c r="B621" s="8" t="s">
        <v>21719</v>
      </c>
    </row>
    <row r="622" customFormat="false" ht="15" hidden="false" customHeight="false" outlineLevel="0" collapsed="false">
      <c r="A622" s="8" t="s">
        <v>3206</v>
      </c>
      <c r="B622" s="8" t="s">
        <v>3207</v>
      </c>
    </row>
    <row r="623" customFormat="false" ht="15" hidden="false" customHeight="false" outlineLevel="0" collapsed="false">
      <c r="A623" s="8" t="s">
        <v>3211</v>
      </c>
      <c r="B623" s="8" t="s">
        <v>3213</v>
      </c>
    </row>
    <row r="624" customFormat="false" ht="15" hidden="false" customHeight="false" outlineLevel="0" collapsed="false">
      <c r="A624" s="8" t="s">
        <v>3217</v>
      </c>
      <c r="B624" s="8" t="s">
        <v>3218</v>
      </c>
    </row>
    <row r="625" customFormat="false" ht="15" hidden="false" customHeight="false" outlineLevel="0" collapsed="false">
      <c r="A625" s="8" t="s">
        <v>3225</v>
      </c>
      <c r="B625" s="8" t="s">
        <v>21720</v>
      </c>
    </row>
    <row r="626" customFormat="false" ht="15" hidden="false" customHeight="false" outlineLevel="0" collapsed="false">
      <c r="A626" s="8" t="s">
        <v>3231</v>
      </c>
      <c r="B626" s="8" t="s">
        <v>3234</v>
      </c>
    </row>
    <row r="627" customFormat="false" ht="15" hidden="false" customHeight="false" outlineLevel="0" collapsed="false">
      <c r="A627" s="8" t="s">
        <v>3238</v>
      </c>
      <c r="B627" s="8" t="s">
        <v>21721</v>
      </c>
    </row>
    <row r="628" customFormat="false" ht="15" hidden="false" customHeight="false" outlineLevel="0" collapsed="false">
      <c r="A628" s="8" t="s">
        <v>3243</v>
      </c>
      <c r="B628" s="8" t="s">
        <v>21722</v>
      </c>
    </row>
    <row r="629" customFormat="false" ht="15" hidden="false" customHeight="false" outlineLevel="0" collapsed="false">
      <c r="A629" s="8" t="s">
        <v>3247</v>
      </c>
      <c r="B629" s="8" t="s">
        <v>21723</v>
      </c>
    </row>
    <row r="630" customFormat="false" ht="15" hidden="false" customHeight="false" outlineLevel="0" collapsed="false">
      <c r="A630" s="8" t="s">
        <v>3253</v>
      </c>
      <c r="B630" s="8" t="s">
        <v>3255</v>
      </c>
    </row>
    <row r="631" customFormat="false" ht="15" hidden="false" customHeight="false" outlineLevel="0" collapsed="false">
      <c r="A631" s="8" t="s">
        <v>3259</v>
      </c>
      <c r="B631" s="8" t="s">
        <v>3260</v>
      </c>
    </row>
    <row r="632" customFormat="false" ht="15" hidden="false" customHeight="false" outlineLevel="0" collapsed="false">
      <c r="A632" s="8" t="s">
        <v>3265</v>
      </c>
      <c r="B632" s="8" t="s">
        <v>3266</v>
      </c>
    </row>
    <row r="633" customFormat="false" ht="15" hidden="false" customHeight="false" outlineLevel="0" collapsed="false">
      <c r="A633" s="8" t="s">
        <v>3270</v>
      </c>
      <c r="B633" s="8" t="s">
        <v>3271</v>
      </c>
    </row>
    <row r="634" customFormat="false" ht="15" hidden="false" customHeight="false" outlineLevel="0" collapsed="false">
      <c r="A634" s="8" t="s">
        <v>3277</v>
      </c>
      <c r="B634" s="8" t="s">
        <v>3278</v>
      </c>
    </row>
    <row r="635" customFormat="false" ht="15" hidden="false" customHeight="false" outlineLevel="0" collapsed="false">
      <c r="A635" s="8" t="s">
        <v>3282</v>
      </c>
      <c r="B635" s="8" t="s">
        <v>3283</v>
      </c>
    </row>
    <row r="636" customFormat="false" ht="15" hidden="false" customHeight="false" outlineLevel="0" collapsed="false">
      <c r="A636" s="8" t="s">
        <v>21724</v>
      </c>
      <c r="B636" s="8" t="s">
        <v>21725</v>
      </c>
    </row>
    <row r="637" customFormat="false" ht="15" hidden="false" customHeight="false" outlineLevel="0" collapsed="false">
      <c r="A637" s="8" t="s">
        <v>3286</v>
      </c>
      <c r="B637" s="8" t="s">
        <v>21726</v>
      </c>
    </row>
    <row r="638" customFormat="false" ht="15" hidden="false" customHeight="false" outlineLevel="0" collapsed="false">
      <c r="A638" s="8" t="s">
        <v>3295</v>
      </c>
      <c r="B638" s="8" t="s">
        <v>3296</v>
      </c>
    </row>
    <row r="639" customFormat="false" ht="15" hidden="false" customHeight="false" outlineLevel="0" collapsed="false">
      <c r="A639" s="8" t="s">
        <v>3299</v>
      </c>
      <c r="B639" s="8" t="s">
        <v>3300</v>
      </c>
    </row>
    <row r="640" customFormat="false" ht="15" hidden="false" customHeight="false" outlineLevel="0" collapsed="false">
      <c r="A640" s="8" t="s">
        <v>3304</v>
      </c>
      <c r="B640" s="8" t="s">
        <v>3305</v>
      </c>
    </row>
    <row r="641" customFormat="false" ht="15" hidden="false" customHeight="false" outlineLevel="0" collapsed="false">
      <c r="A641" s="8" t="s">
        <v>3310</v>
      </c>
      <c r="B641" s="8" t="s">
        <v>21727</v>
      </c>
    </row>
    <row r="642" customFormat="false" ht="15" hidden="false" customHeight="false" outlineLevel="0" collapsed="false">
      <c r="A642" s="8" t="s">
        <v>3317</v>
      </c>
      <c r="B642" s="8" t="s">
        <v>3319</v>
      </c>
    </row>
    <row r="643" customFormat="false" ht="15" hidden="false" customHeight="false" outlineLevel="0" collapsed="false">
      <c r="A643" s="8" t="s">
        <v>3324</v>
      </c>
      <c r="B643" s="8" t="s">
        <v>3325</v>
      </c>
    </row>
    <row r="644" customFormat="false" ht="15" hidden="false" customHeight="false" outlineLevel="0" collapsed="false">
      <c r="A644" s="8" t="s">
        <v>3330</v>
      </c>
      <c r="B644" s="8" t="s">
        <v>3331</v>
      </c>
    </row>
    <row r="645" customFormat="false" ht="15" hidden="false" customHeight="false" outlineLevel="0" collapsed="false">
      <c r="A645" s="8" t="s">
        <v>3335</v>
      </c>
      <c r="B645" s="8" t="s">
        <v>21728</v>
      </c>
    </row>
    <row r="646" customFormat="false" ht="15" hidden="false" customHeight="false" outlineLevel="0" collapsed="false">
      <c r="A646" s="8" t="s">
        <v>3340</v>
      </c>
      <c r="B646" s="8" t="s">
        <v>3341</v>
      </c>
    </row>
    <row r="647" customFormat="false" ht="15" hidden="false" customHeight="false" outlineLevel="0" collapsed="false">
      <c r="A647" s="8" t="s">
        <v>3345</v>
      </c>
      <c r="B647" s="8" t="s">
        <v>21729</v>
      </c>
    </row>
    <row r="648" customFormat="false" ht="15" hidden="false" customHeight="false" outlineLevel="0" collapsed="false">
      <c r="A648" s="8" t="s">
        <v>3354</v>
      </c>
      <c r="B648" s="8" t="s">
        <v>3355</v>
      </c>
    </row>
    <row r="649" customFormat="false" ht="15" hidden="false" customHeight="false" outlineLevel="0" collapsed="false">
      <c r="A649" s="8" t="s">
        <v>3359</v>
      </c>
      <c r="B649" s="8" t="s">
        <v>21730</v>
      </c>
    </row>
    <row r="650" customFormat="false" ht="15" hidden="false" customHeight="false" outlineLevel="0" collapsed="false">
      <c r="A650" s="8" t="s">
        <v>3365</v>
      </c>
      <c r="B650" s="8" t="s">
        <v>3366</v>
      </c>
    </row>
    <row r="651" customFormat="false" ht="15" hidden="false" customHeight="false" outlineLevel="0" collapsed="false">
      <c r="A651" s="8" t="s">
        <v>3371</v>
      </c>
      <c r="B651" s="8" t="s">
        <v>21731</v>
      </c>
    </row>
    <row r="652" customFormat="false" ht="15" hidden="false" customHeight="false" outlineLevel="0" collapsed="false">
      <c r="A652" s="8" t="s">
        <v>3378</v>
      </c>
      <c r="B652" s="8" t="s">
        <v>3379</v>
      </c>
    </row>
    <row r="653" customFormat="false" ht="15" hidden="false" customHeight="false" outlineLevel="0" collapsed="false">
      <c r="A653" s="8" t="s">
        <v>3384</v>
      </c>
      <c r="B653" s="8" t="s">
        <v>21732</v>
      </c>
    </row>
    <row r="654" customFormat="false" ht="15" hidden="false" customHeight="false" outlineLevel="0" collapsed="false">
      <c r="A654" s="8" t="s">
        <v>3388</v>
      </c>
      <c r="B654" s="8" t="s">
        <v>21733</v>
      </c>
    </row>
    <row r="655" customFormat="false" ht="15" hidden="false" customHeight="false" outlineLevel="0" collapsed="false">
      <c r="A655" s="8" t="s">
        <v>3394</v>
      </c>
      <c r="B655" s="8" t="s">
        <v>21734</v>
      </c>
    </row>
    <row r="656" customFormat="false" ht="15" hidden="false" customHeight="false" outlineLevel="0" collapsed="false">
      <c r="A656" s="8" t="s">
        <v>3400</v>
      </c>
      <c r="B656" s="8" t="s">
        <v>21735</v>
      </c>
    </row>
    <row r="657" customFormat="false" ht="15" hidden="false" customHeight="false" outlineLevel="0" collapsed="false">
      <c r="A657" s="8" t="s">
        <v>3406</v>
      </c>
      <c r="B657" s="8" t="s">
        <v>21736</v>
      </c>
    </row>
    <row r="658" customFormat="false" ht="15" hidden="false" customHeight="false" outlineLevel="0" collapsed="false">
      <c r="A658" s="8" t="s">
        <v>3411</v>
      </c>
      <c r="B658" s="8" t="s">
        <v>21737</v>
      </c>
    </row>
    <row r="659" customFormat="false" ht="15" hidden="false" customHeight="false" outlineLevel="0" collapsed="false">
      <c r="A659" s="8" t="s">
        <v>3418</v>
      </c>
      <c r="B659" s="8" t="s">
        <v>21738</v>
      </c>
    </row>
    <row r="660" customFormat="false" ht="15" hidden="false" customHeight="false" outlineLevel="0" collapsed="false">
      <c r="A660" s="8" t="s">
        <v>3426</v>
      </c>
      <c r="B660" s="8" t="s">
        <v>21739</v>
      </c>
    </row>
    <row r="661" customFormat="false" ht="15" hidden="false" customHeight="false" outlineLevel="0" collapsed="false">
      <c r="A661" s="8" t="s">
        <v>3430</v>
      </c>
      <c r="B661" s="8" t="s">
        <v>3431</v>
      </c>
    </row>
    <row r="662" customFormat="false" ht="15" hidden="false" customHeight="false" outlineLevel="0" collapsed="false">
      <c r="A662" s="8" t="s">
        <v>3436</v>
      </c>
      <c r="B662" s="8" t="s">
        <v>3437</v>
      </c>
    </row>
    <row r="663" customFormat="false" ht="15" hidden="false" customHeight="false" outlineLevel="0" collapsed="false">
      <c r="A663" s="8" t="s">
        <v>3439</v>
      </c>
      <c r="B663" s="8" t="s">
        <v>3440</v>
      </c>
    </row>
    <row r="664" customFormat="false" ht="15" hidden="false" customHeight="false" outlineLevel="0" collapsed="false">
      <c r="A664" s="8" t="s">
        <v>3444</v>
      </c>
      <c r="B664" s="8" t="s">
        <v>3445</v>
      </c>
    </row>
    <row r="665" customFormat="false" ht="15" hidden="false" customHeight="false" outlineLevel="0" collapsed="false">
      <c r="A665" s="8" t="s">
        <v>3447</v>
      </c>
      <c r="B665" s="8" t="s">
        <v>3448</v>
      </c>
    </row>
    <row r="666" customFormat="false" ht="15" hidden="false" customHeight="false" outlineLevel="0" collapsed="false">
      <c r="A666" s="8" t="s">
        <v>3453</v>
      </c>
      <c r="B666" s="8" t="s">
        <v>3454</v>
      </c>
    </row>
    <row r="667" customFormat="false" ht="15" hidden="false" customHeight="false" outlineLevel="0" collapsed="false">
      <c r="A667" s="8" t="s">
        <v>3457</v>
      </c>
      <c r="B667" s="8" t="s">
        <v>3458</v>
      </c>
    </row>
    <row r="668" customFormat="false" ht="15" hidden="false" customHeight="false" outlineLevel="0" collapsed="false">
      <c r="A668" s="8" t="s">
        <v>3462</v>
      </c>
      <c r="B668" s="8" t="s">
        <v>21740</v>
      </c>
    </row>
    <row r="669" customFormat="false" ht="15" hidden="false" customHeight="false" outlineLevel="0" collapsed="false">
      <c r="A669" s="8" t="s">
        <v>3470</v>
      </c>
      <c r="B669" s="8" t="s">
        <v>3471</v>
      </c>
    </row>
    <row r="670" customFormat="false" ht="15" hidden="false" customHeight="false" outlineLevel="0" collapsed="false">
      <c r="A670" s="8" t="s">
        <v>3476</v>
      </c>
      <c r="B670" s="8" t="s">
        <v>21741</v>
      </c>
    </row>
    <row r="671" customFormat="false" ht="15" hidden="false" customHeight="false" outlineLevel="0" collapsed="false">
      <c r="A671" s="8" t="s">
        <v>3481</v>
      </c>
      <c r="B671" s="8" t="s">
        <v>21742</v>
      </c>
    </row>
    <row r="672" customFormat="false" ht="15" hidden="false" customHeight="false" outlineLevel="0" collapsed="false">
      <c r="A672" s="8" t="s">
        <v>3487</v>
      </c>
      <c r="B672" s="8" t="s">
        <v>3489</v>
      </c>
    </row>
    <row r="673" customFormat="false" ht="15" hidden="false" customHeight="false" outlineLevel="0" collapsed="false">
      <c r="A673" s="8" t="s">
        <v>3493</v>
      </c>
      <c r="B673" s="8" t="s">
        <v>3496</v>
      </c>
    </row>
    <row r="674" customFormat="false" ht="15" hidden="false" customHeight="false" outlineLevel="0" collapsed="false">
      <c r="A674" s="8" t="s">
        <v>3499</v>
      </c>
      <c r="B674" s="8" t="s">
        <v>3500</v>
      </c>
    </row>
    <row r="675" customFormat="false" ht="15" hidden="false" customHeight="false" outlineLevel="0" collapsed="false">
      <c r="A675" s="8" t="s">
        <v>3503</v>
      </c>
      <c r="B675" s="8" t="s">
        <v>3505</v>
      </c>
    </row>
    <row r="676" customFormat="false" ht="15" hidden="false" customHeight="false" outlineLevel="0" collapsed="false">
      <c r="A676" s="8" t="s">
        <v>3507</v>
      </c>
      <c r="B676" s="8" t="s">
        <v>21743</v>
      </c>
    </row>
    <row r="677" customFormat="false" ht="15" hidden="false" customHeight="false" outlineLevel="0" collapsed="false">
      <c r="A677" s="8" t="s">
        <v>3513</v>
      </c>
      <c r="B677" s="8" t="s">
        <v>3512</v>
      </c>
    </row>
    <row r="678" customFormat="false" ht="15" hidden="false" customHeight="false" outlineLevel="0" collapsed="false">
      <c r="A678" s="8" t="s">
        <v>3515</v>
      </c>
      <c r="B678" s="8" t="s">
        <v>3516</v>
      </c>
    </row>
    <row r="679" customFormat="false" ht="15" hidden="false" customHeight="false" outlineLevel="0" collapsed="false">
      <c r="A679" s="8" t="s">
        <v>3520</v>
      </c>
      <c r="B679" s="8" t="s">
        <v>3521</v>
      </c>
    </row>
    <row r="680" customFormat="false" ht="15" hidden="false" customHeight="false" outlineLevel="0" collapsed="false">
      <c r="A680" s="8" t="s">
        <v>3523</v>
      </c>
      <c r="B680" s="8" t="s">
        <v>21744</v>
      </c>
    </row>
    <row r="681" customFormat="false" ht="15" hidden="false" customHeight="false" outlineLevel="0" collapsed="false">
      <c r="A681" s="8" t="s">
        <v>3529</v>
      </c>
      <c r="B681" s="8" t="s">
        <v>3531</v>
      </c>
    </row>
    <row r="682" customFormat="false" ht="15" hidden="false" customHeight="false" outlineLevel="0" collapsed="false">
      <c r="A682" s="8" t="s">
        <v>3535</v>
      </c>
      <c r="B682" s="8" t="s">
        <v>3536</v>
      </c>
    </row>
    <row r="683" customFormat="false" ht="15" hidden="false" customHeight="false" outlineLevel="0" collapsed="false">
      <c r="A683" s="8" t="s">
        <v>3539</v>
      </c>
      <c r="B683" s="8" t="s">
        <v>3540</v>
      </c>
    </row>
    <row r="684" customFormat="false" ht="15" hidden="false" customHeight="false" outlineLevel="0" collapsed="false">
      <c r="A684" s="8" t="s">
        <v>3545</v>
      </c>
      <c r="B684" s="8" t="s">
        <v>21745</v>
      </c>
    </row>
    <row r="685" customFormat="false" ht="15" hidden="false" customHeight="false" outlineLevel="0" collapsed="false">
      <c r="A685" s="8" t="s">
        <v>3551</v>
      </c>
      <c r="B685" s="8" t="s">
        <v>21746</v>
      </c>
    </row>
    <row r="686" customFormat="false" ht="15" hidden="false" customHeight="false" outlineLevel="0" collapsed="false">
      <c r="A686" s="8" t="s">
        <v>3558</v>
      </c>
      <c r="B686" s="8" t="s">
        <v>3559</v>
      </c>
    </row>
    <row r="687" customFormat="false" ht="15" hidden="false" customHeight="false" outlineLevel="0" collapsed="false">
      <c r="A687" s="8" t="s">
        <v>3562</v>
      </c>
      <c r="B687" s="8" t="s">
        <v>3564</v>
      </c>
    </row>
    <row r="688" customFormat="false" ht="15" hidden="false" customHeight="false" outlineLevel="0" collapsed="false">
      <c r="A688" s="8" t="s">
        <v>3567</v>
      </c>
      <c r="B688" s="8" t="s">
        <v>3568</v>
      </c>
    </row>
    <row r="689" customFormat="false" ht="15" hidden="false" customHeight="false" outlineLevel="0" collapsed="false">
      <c r="A689" s="8" t="s">
        <v>3570</v>
      </c>
      <c r="B689" s="8" t="s">
        <v>21747</v>
      </c>
    </row>
    <row r="690" customFormat="false" ht="15" hidden="false" customHeight="false" outlineLevel="0" collapsed="false">
      <c r="A690" s="8" t="s">
        <v>3574</v>
      </c>
      <c r="B690" s="8" t="s">
        <v>3575</v>
      </c>
    </row>
    <row r="691" customFormat="false" ht="15" hidden="false" customHeight="false" outlineLevel="0" collapsed="false">
      <c r="A691" s="8" t="s">
        <v>3579</v>
      </c>
      <c r="B691" s="8" t="s">
        <v>21748</v>
      </c>
    </row>
    <row r="692" customFormat="false" ht="15" hidden="false" customHeight="false" outlineLevel="0" collapsed="false">
      <c r="A692" s="8" t="s">
        <v>3585</v>
      </c>
      <c r="B692" s="8" t="s">
        <v>21749</v>
      </c>
    </row>
    <row r="693" customFormat="false" ht="15" hidden="false" customHeight="false" outlineLevel="0" collapsed="false">
      <c r="A693" s="8" t="s">
        <v>3587</v>
      </c>
      <c r="B693" s="8" t="s">
        <v>21750</v>
      </c>
    </row>
    <row r="694" customFormat="false" ht="15" hidden="false" customHeight="false" outlineLevel="0" collapsed="false">
      <c r="A694" s="8" t="s">
        <v>3594</v>
      </c>
      <c r="B694" s="8" t="s">
        <v>21751</v>
      </c>
    </row>
    <row r="695" customFormat="false" ht="15" hidden="false" customHeight="false" outlineLevel="0" collapsed="false">
      <c r="A695" s="8" t="s">
        <v>3600</v>
      </c>
      <c r="B695" s="8" t="s">
        <v>3601</v>
      </c>
    </row>
    <row r="696" customFormat="false" ht="15" hidden="false" customHeight="false" outlineLevel="0" collapsed="false">
      <c r="A696" s="8" t="s">
        <v>3605</v>
      </c>
      <c r="B696" s="8" t="s">
        <v>3606</v>
      </c>
    </row>
    <row r="697" customFormat="false" ht="15" hidden="false" customHeight="false" outlineLevel="0" collapsed="false">
      <c r="A697" s="8" t="s">
        <v>3609</v>
      </c>
      <c r="B697" s="8" t="s">
        <v>3610</v>
      </c>
    </row>
    <row r="698" customFormat="false" ht="15" hidden="false" customHeight="false" outlineLevel="0" collapsed="false">
      <c r="A698" s="8" t="s">
        <v>3612</v>
      </c>
      <c r="B698" s="8" t="s">
        <v>21752</v>
      </c>
    </row>
    <row r="699" customFormat="false" ht="15" hidden="false" customHeight="false" outlineLevel="0" collapsed="false">
      <c r="A699" s="8" t="s">
        <v>3619</v>
      </c>
      <c r="B699" s="8" t="s">
        <v>21753</v>
      </c>
    </row>
    <row r="700" customFormat="false" ht="15" hidden="false" customHeight="false" outlineLevel="0" collapsed="false">
      <c r="A700" s="8" t="s">
        <v>3628</v>
      </c>
      <c r="B700" s="8" t="s">
        <v>21754</v>
      </c>
    </row>
    <row r="701" customFormat="false" ht="15" hidden="false" customHeight="false" outlineLevel="0" collapsed="false">
      <c r="A701" s="8" t="s">
        <v>3632</v>
      </c>
      <c r="B701" s="8" t="s">
        <v>3633</v>
      </c>
    </row>
    <row r="702" customFormat="false" ht="15" hidden="false" customHeight="false" outlineLevel="0" collapsed="false">
      <c r="A702" s="8" t="s">
        <v>3636</v>
      </c>
      <c r="B702" s="8" t="s">
        <v>21755</v>
      </c>
    </row>
    <row r="703" customFormat="false" ht="15" hidden="false" customHeight="false" outlineLevel="0" collapsed="false">
      <c r="A703" s="8" t="s">
        <v>3643</v>
      </c>
      <c r="B703" s="8" t="s">
        <v>3644</v>
      </c>
    </row>
    <row r="704" customFormat="false" ht="15" hidden="false" customHeight="false" outlineLevel="0" collapsed="false">
      <c r="A704" s="8" t="s">
        <v>3647</v>
      </c>
      <c r="B704" s="8" t="s">
        <v>21756</v>
      </c>
    </row>
    <row r="705" customFormat="false" ht="15" hidden="false" customHeight="false" outlineLevel="0" collapsed="false">
      <c r="A705" s="8" t="s">
        <v>3652</v>
      </c>
      <c r="B705" s="8" t="s">
        <v>3653</v>
      </c>
    </row>
    <row r="706" customFormat="false" ht="15" hidden="false" customHeight="false" outlineLevel="0" collapsed="false">
      <c r="A706" s="8" t="s">
        <v>3657</v>
      </c>
      <c r="B706" s="8" t="s">
        <v>21757</v>
      </c>
    </row>
    <row r="707" customFormat="false" ht="15" hidden="false" customHeight="false" outlineLevel="0" collapsed="false">
      <c r="A707" s="8" t="s">
        <v>3673</v>
      </c>
      <c r="B707" s="8" t="s">
        <v>21758</v>
      </c>
    </row>
    <row r="708" customFormat="false" ht="15" hidden="false" customHeight="false" outlineLevel="0" collapsed="false">
      <c r="A708" s="8" t="s">
        <v>3680</v>
      </c>
      <c r="B708" s="8" t="s">
        <v>21759</v>
      </c>
    </row>
    <row r="709" customFormat="false" ht="15" hidden="false" customHeight="false" outlineLevel="0" collapsed="false">
      <c r="A709" s="8" t="s">
        <v>3665</v>
      </c>
      <c r="B709" s="8" t="s">
        <v>21760</v>
      </c>
    </row>
    <row r="710" customFormat="false" ht="15" hidden="false" customHeight="false" outlineLevel="0" collapsed="false">
      <c r="A710" s="8" t="s">
        <v>3689</v>
      </c>
      <c r="B710" s="8" t="s">
        <v>21761</v>
      </c>
    </row>
    <row r="711" customFormat="false" ht="15" hidden="false" customHeight="false" outlineLevel="0" collapsed="false">
      <c r="A711" s="8" t="s">
        <v>3694</v>
      </c>
      <c r="B711" s="8" t="s">
        <v>21762</v>
      </c>
    </row>
    <row r="712" customFormat="false" ht="15" hidden="false" customHeight="false" outlineLevel="0" collapsed="false">
      <c r="A712" s="8" t="s">
        <v>3700</v>
      </c>
      <c r="B712" s="8" t="s">
        <v>3701</v>
      </c>
    </row>
    <row r="713" customFormat="false" ht="15" hidden="false" customHeight="false" outlineLevel="0" collapsed="false">
      <c r="A713" s="8" t="s">
        <v>3705</v>
      </c>
      <c r="B713" s="8" t="s">
        <v>21763</v>
      </c>
    </row>
    <row r="714" customFormat="false" ht="15" hidden="false" customHeight="false" outlineLevel="0" collapsed="false">
      <c r="A714" s="8" t="s">
        <v>3710</v>
      </c>
      <c r="B714" s="8" t="s">
        <v>3711</v>
      </c>
    </row>
    <row r="715" customFormat="false" ht="15" hidden="false" customHeight="false" outlineLevel="0" collapsed="false">
      <c r="A715" s="8" t="s">
        <v>3715</v>
      </c>
      <c r="B715" s="8" t="s">
        <v>21764</v>
      </c>
    </row>
    <row r="716" customFormat="false" ht="15" hidden="false" customHeight="false" outlineLevel="0" collapsed="false">
      <c r="A716" s="8" t="s">
        <v>3720</v>
      </c>
      <c r="B716" s="8" t="s">
        <v>3721</v>
      </c>
    </row>
    <row r="717" customFormat="false" ht="15" hidden="false" customHeight="false" outlineLevel="0" collapsed="false">
      <c r="A717" s="8" t="s">
        <v>3725</v>
      </c>
      <c r="B717" s="8" t="s">
        <v>21765</v>
      </c>
    </row>
    <row r="718" customFormat="false" ht="15" hidden="false" customHeight="false" outlineLevel="0" collapsed="false">
      <c r="A718" s="8" t="s">
        <v>3731</v>
      </c>
      <c r="B718" s="8" t="s">
        <v>3735</v>
      </c>
    </row>
    <row r="719" customFormat="false" ht="15" hidden="false" customHeight="false" outlineLevel="0" collapsed="false">
      <c r="A719" s="8" t="s">
        <v>3738</v>
      </c>
      <c r="B719" s="8" t="s">
        <v>3741</v>
      </c>
    </row>
    <row r="720" customFormat="false" ht="15" hidden="false" customHeight="false" outlineLevel="0" collapsed="false">
      <c r="A720" s="8" t="s">
        <v>3744</v>
      </c>
      <c r="B720" s="8" t="s">
        <v>3745</v>
      </c>
    </row>
    <row r="721" customFormat="false" ht="15" hidden="false" customHeight="false" outlineLevel="0" collapsed="false">
      <c r="A721" s="8" t="s">
        <v>3748</v>
      </c>
      <c r="B721" s="8" t="s">
        <v>21766</v>
      </c>
    </row>
    <row r="722" customFormat="false" ht="15" hidden="false" customHeight="false" outlineLevel="0" collapsed="false">
      <c r="A722" s="8" t="s">
        <v>3755</v>
      </c>
      <c r="B722" s="8" t="s">
        <v>3756</v>
      </c>
    </row>
    <row r="723" customFormat="false" ht="15" hidden="false" customHeight="false" outlineLevel="0" collapsed="false">
      <c r="A723" s="8" t="s">
        <v>3760</v>
      </c>
      <c r="B723" s="8" t="s">
        <v>21767</v>
      </c>
    </row>
    <row r="724" customFormat="false" ht="15" hidden="false" customHeight="false" outlineLevel="0" collapsed="false">
      <c r="A724" s="8" t="s">
        <v>3765</v>
      </c>
      <c r="B724" s="8" t="s">
        <v>21768</v>
      </c>
    </row>
    <row r="725" customFormat="false" ht="15" hidden="false" customHeight="false" outlineLevel="0" collapsed="false">
      <c r="A725" s="8" t="s">
        <v>3772</v>
      </c>
      <c r="B725" s="8" t="s">
        <v>21769</v>
      </c>
    </row>
    <row r="726" customFormat="false" ht="15" hidden="false" customHeight="false" outlineLevel="0" collapsed="false">
      <c r="A726" s="8" t="s">
        <v>3778</v>
      </c>
      <c r="B726" s="8" t="s">
        <v>21770</v>
      </c>
    </row>
    <row r="727" customFormat="false" ht="15" hidden="false" customHeight="false" outlineLevel="0" collapsed="false">
      <c r="A727" s="8" t="s">
        <v>21771</v>
      </c>
      <c r="B727" s="8" t="s">
        <v>21772</v>
      </c>
    </row>
    <row r="728" customFormat="false" ht="15" hidden="false" customHeight="false" outlineLevel="0" collapsed="false">
      <c r="A728" s="8" t="s">
        <v>3784</v>
      </c>
      <c r="B728" s="8" t="s">
        <v>3785</v>
      </c>
    </row>
    <row r="729" customFormat="false" ht="15" hidden="false" customHeight="false" outlineLevel="0" collapsed="false">
      <c r="A729" s="8" t="s">
        <v>3790</v>
      </c>
      <c r="B729" s="8" t="s">
        <v>21773</v>
      </c>
    </row>
    <row r="730" customFormat="false" ht="15" hidden="false" customHeight="false" outlineLevel="0" collapsed="false">
      <c r="A730" s="8" t="s">
        <v>3793</v>
      </c>
      <c r="B730" s="8" t="s">
        <v>3794</v>
      </c>
    </row>
    <row r="731" customFormat="false" ht="15" hidden="false" customHeight="false" outlineLevel="0" collapsed="false">
      <c r="A731" s="8" t="s">
        <v>3797</v>
      </c>
      <c r="B731" s="8" t="s">
        <v>21774</v>
      </c>
    </row>
    <row r="732" customFormat="false" ht="15" hidden="false" customHeight="false" outlineLevel="0" collapsed="false">
      <c r="A732" s="8" t="s">
        <v>3802</v>
      </c>
      <c r="B732" s="8" t="s">
        <v>3804</v>
      </c>
    </row>
    <row r="733" customFormat="false" ht="15" hidden="false" customHeight="false" outlineLevel="0" collapsed="false">
      <c r="A733" s="8" t="s">
        <v>3806</v>
      </c>
      <c r="B733" s="8" t="s">
        <v>3807</v>
      </c>
    </row>
    <row r="734" customFormat="false" ht="15" hidden="false" customHeight="false" outlineLevel="0" collapsed="false">
      <c r="A734" s="8" t="s">
        <v>3813</v>
      </c>
      <c r="B734" s="8" t="s">
        <v>3814</v>
      </c>
    </row>
    <row r="735" customFormat="false" ht="15" hidden="false" customHeight="false" outlineLevel="0" collapsed="false">
      <c r="A735" s="8" t="s">
        <v>3818</v>
      </c>
      <c r="B735" s="8" t="s">
        <v>3819</v>
      </c>
    </row>
    <row r="736" customFormat="false" ht="15" hidden="false" customHeight="false" outlineLevel="0" collapsed="false">
      <c r="A736" s="8" t="s">
        <v>3822</v>
      </c>
      <c r="B736" s="8" t="s">
        <v>3824</v>
      </c>
    </row>
    <row r="737" customFormat="false" ht="15" hidden="false" customHeight="false" outlineLevel="0" collapsed="false">
      <c r="A737" s="8" t="s">
        <v>3828</v>
      </c>
      <c r="B737" s="8" t="s">
        <v>21775</v>
      </c>
    </row>
    <row r="738" customFormat="false" ht="15" hidden="false" customHeight="false" outlineLevel="0" collapsed="false">
      <c r="A738" s="8" t="s">
        <v>3834</v>
      </c>
      <c r="B738" s="8" t="s">
        <v>21776</v>
      </c>
    </row>
    <row r="739" customFormat="false" ht="15" hidden="false" customHeight="false" outlineLevel="0" collapsed="false">
      <c r="A739" s="8" t="s">
        <v>3841</v>
      </c>
      <c r="B739" s="8" t="s">
        <v>3842</v>
      </c>
    </row>
    <row r="740" customFormat="false" ht="15" hidden="false" customHeight="false" outlineLevel="0" collapsed="false">
      <c r="A740" s="8" t="s">
        <v>3845</v>
      </c>
      <c r="B740" s="8" t="s">
        <v>21777</v>
      </c>
    </row>
    <row r="741" customFormat="false" ht="15" hidden="false" customHeight="false" outlineLevel="0" collapsed="false">
      <c r="A741" s="8" t="s">
        <v>3852</v>
      </c>
      <c r="B741" s="8" t="s">
        <v>3853</v>
      </c>
    </row>
    <row r="742" customFormat="false" ht="15" hidden="false" customHeight="false" outlineLevel="0" collapsed="false">
      <c r="A742" s="8" t="s">
        <v>3856</v>
      </c>
      <c r="B742" s="8" t="s">
        <v>3858</v>
      </c>
    </row>
    <row r="743" customFormat="false" ht="15" hidden="false" customHeight="false" outlineLevel="0" collapsed="false">
      <c r="A743" s="8" t="s">
        <v>3862</v>
      </c>
      <c r="B743" s="8" t="s">
        <v>21778</v>
      </c>
    </row>
    <row r="744" customFormat="false" ht="15" hidden="false" customHeight="false" outlineLevel="0" collapsed="false">
      <c r="A744" s="8" t="s">
        <v>3868</v>
      </c>
      <c r="B744" s="8" t="s">
        <v>3869</v>
      </c>
    </row>
    <row r="745" customFormat="false" ht="15" hidden="false" customHeight="false" outlineLevel="0" collapsed="false">
      <c r="A745" s="8" t="s">
        <v>3872</v>
      </c>
      <c r="B745" s="8" t="s">
        <v>21779</v>
      </c>
    </row>
    <row r="746" customFormat="false" ht="15" hidden="false" customHeight="false" outlineLevel="0" collapsed="false">
      <c r="A746" s="8" t="s">
        <v>3878</v>
      </c>
      <c r="B746" s="8" t="s">
        <v>3877</v>
      </c>
    </row>
    <row r="747" customFormat="false" ht="15" hidden="false" customHeight="false" outlineLevel="0" collapsed="false">
      <c r="A747" s="8" t="s">
        <v>3882</v>
      </c>
      <c r="B747" s="8" t="s">
        <v>3884</v>
      </c>
    </row>
    <row r="748" customFormat="false" ht="15" hidden="false" customHeight="false" outlineLevel="0" collapsed="false">
      <c r="A748" s="8" t="s">
        <v>3888</v>
      </c>
      <c r="B748" s="8" t="s">
        <v>3889</v>
      </c>
    </row>
    <row r="749" customFormat="false" ht="15" hidden="false" customHeight="false" outlineLevel="0" collapsed="false">
      <c r="A749" s="8" t="s">
        <v>3892</v>
      </c>
      <c r="B749" s="8" t="s">
        <v>3893</v>
      </c>
    </row>
    <row r="750" customFormat="false" ht="15" hidden="false" customHeight="false" outlineLevel="0" collapsed="false">
      <c r="A750" s="8" t="s">
        <v>3895</v>
      </c>
      <c r="B750" s="8" t="s">
        <v>21780</v>
      </c>
    </row>
    <row r="751" customFormat="false" ht="15" hidden="false" customHeight="false" outlineLevel="0" collapsed="false">
      <c r="A751" s="8" t="s">
        <v>3900</v>
      </c>
      <c r="B751" s="8" t="s">
        <v>21781</v>
      </c>
    </row>
    <row r="752" customFormat="false" ht="15" hidden="false" customHeight="false" outlineLevel="0" collapsed="false">
      <c r="A752" s="8" t="s">
        <v>3909</v>
      </c>
      <c r="B752" s="8" t="s">
        <v>21782</v>
      </c>
    </row>
    <row r="753" customFormat="false" ht="15" hidden="false" customHeight="false" outlineLevel="0" collapsed="false">
      <c r="A753" s="8" t="s">
        <v>3915</v>
      </c>
      <c r="B753" s="8" t="s">
        <v>3916</v>
      </c>
    </row>
    <row r="754" customFormat="false" ht="15" hidden="false" customHeight="false" outlineLevel="0" collapsed="false">
      <c r="A754" s="8" t="s">
        <v>21783</v>
      </c>
      <c r="B754" s="8" t="s">
        <v>21784</v>
      </c>
    </row>
    <row r="755" customFormat="false" ht="15" hidden="false" customHeight="false" outlineLevel="0" collapsed="false">
      <c r="A755" s="8" t="s">
        <v>3920</v>
      </c>
      <c r="B755" s="8" t="s">
        <v>21785</v>
      </c>
    </row>
    <row r="756" customFormat="false" ht="15" hidden="false" customHeight="false" outlineLevel="0" collapsed="false">
      <c r="A756" s="8" t="s">
        <v>3926</v>
      </c>
      <c r="B756" s="8" t="s">
        <v>21786</v>
      </c>
    </row>
    <row r="757" customFormat="false" ht="15" hidden="false" customHeight="false" outlineLevel="0" collapsed="false">
      <c r="A757" s="8" t="s">
        <v>3931</v>
      </c>
      <c r="B757" s="8" t="s">
        <v>21787</v>
      </c>
    </row>
    <row r="758" customFormat="false" ht="15" hidden="false" customHeight="false" outlineLevel="0" collapsed="false">
      <c r="A758" s="8" t="s">
        <v>3936</v>
      </c>
      <c r="B758" s="8" t="s">
        <v>21788</v>
      </c>
    </row>
    <row r="759" customFormat="false" ht="15" hidden="false" customHeight="false" outlineLevel="0" collapsed="false">
      <c r="A759" s="8" t="s">
        <v>3944</v>
      </c>
      <c r="B759" s="8" t="s">
        <v>21789</v>
      </c>
    </row>
    <row r="760" customFormat="false" ht="15" hidden="false" customHeight="false" outlineLevel="0" collapsed="false">
      <c r="A760" s="8" t="s">
        <v>3951</v>
      </c>
      <c r="B760" s="8" t="s">
        <v>3952</v>
      </c>
    </row>
    <row r="761" customFormat="false" ht="15" hidden="false" customHeight="false" outlineLevel="0" collapsed="false">
      <c r="A761" s="8" t="s">
        <v>3958</v>
      </c>
      <c r="B761" s="8" t="s">
        <v>3957</v>
      </c>
    </row>
    <row r="762" customFormat="false" ht="15" hidden="false" customHeight="false" outlineLevel="0" collapsed="false">
      <c r="A762" s="8" t="s">
        <v>3963</v>
      </c>
      <c r="B762" s="8" t="s">
        <v>21790</v>
      </c>
    </row>
    <row r="763" customFormat="false" ht="15" hidden="false" customHeight="false" outlineLevel="0" collapsed="false">
      <c r="A763" s="8" t="s">
        <v>3968</v>
      </c>
      <c r="B763" s="8" t="s">
        <v>21791</v>
      </c>
    </row>
    <row r="764" customFormat="false" ht="15" hidden="false" customHeight="false" outlineLevel="0" collapsed="false">
      <c r="A764" s="8" t="s">
        <v>3976</v>
      </c>
      <c r="B764" s="8" t="s">
        <v>21792</v>
      </c>
    </row>
    <row r="765" customFormat="false" ht="15" hidden="false" customHeight="false" outlineLevel="0" collapsed="false">
      <c r="A765" s="8" t="s">
        <v>3981</v>
      </c>
      <c r="B765" s="8" t="s">
        <v>3983</v>
      </c>
    </row>
    <row r="766" customFormat="false" ht="15" hidden="false" customHeight="false" outlineLevel="0" collapsed="false">
      <c r="A766" s="8" t="s">
        <v>3987</v>
      </c>
      <c r="B766" s="8" t="s">
        <v>3988</v>
      </c>
    </row>
    <row r="767" customFormat="false" ht="15" hidden="false" customHeight="false" outlineLevel="0" collapsed="false">
      <c r="A767" s="8" t="s">
        <v>3991</v>
      </c>
      <c r="B767" s="8" t="s">
        <v>21793</v>
      </c>
    </row>
    <row r="768" customFormat="false" ht="15" hidden="false" customHeight="false" outlineLevel="0" collapsed="false">
      <c r="A768" s="8" t="s">
        <v>3996</v>
      </c>
      <c r="B768" s="8" t="s">
        <v>21794</v>
      </c>
    </row>
    <row r="769" customFormat="false" ht="15" hidden="false" customHeight="false" outlineLevel="0" collapsed="false">
      <c r="A769" s="8" t="s">
        <v>4003</v>
      </c>
      <c r="B769" s="8" t="s">
        <v>4005</v>
      </c>
    </row>
    <row r="770" customFormat="false" ht="15" hidden="false" customHeight="false" outlineLevel="0" collapsed="false">
      <c r="A770" s="8" t="s">
        <v>4010</v>
      </c>
      <c r="B770" s="8" t="s">
        <v>21795</v>
      </c>
    </row>
    <row r="771" customFormat="false" ht="15" hidden="false" customHeight="false" outlineLevel="0" collapsed="false">
      <c r="A771" s="8" t="s">
        <v>4014</v>
      </c>
      <c r="B771" s="8" t="s">
        <v>21796</v>
      </c>
    </row>
    <row r="772" customFormat="false" ht="15" hidden="false" customHeight="false" outlineLevel="0" collapsed="false">
      <c r="A772" s="8" t="s">
        <v>4022</v>
      </c>
      <c r="B772" s="8" t="s">
        <v>4023</v>
      </c>
    </row>
    <row r="773" customFormat="false" ht="15" hidden="false" customHeight="false" outlineLevel="0" collapsed="false">
      <c r="A773" s="8" t="s">
        <v>4027</v>
      </c>
      <c r="B773" s="8" t="s">
        <v>21797</v>
      </c>
    </row>
    <row r="774" customFormat="false" ht="15" hidden="false" customHeight="false" outlineLevel="0" collapsed="false">
      <c r="A774" s="8" t="s">
        <v>4035</v>
      </c>
      <c r="B774" s="8" t="s">
        <v>21798</v>
      </c>
    </row>
    <row r="775" customFormat="false" ht="15" hidden="false" customHeight="false" outlineLevel="0" collapsed="false">
      <c r="A775" s="8" t="s">
        <v>4041</v>
      </c>
      <c r="B775" s="8" t="s">
        <v>4042</v>
      </c>
    </row>
    <row r="776" customFormat="false" ht="15" hidden="false" customHeight="false" outlineLevel="0" collapsed="false">
      <c r="A776" s="8" t="s">
        <v>4046</v>
      </c>
      <c r="B776" s="8" t="s">
        <v>21799</v>
      </c>
    </row>
    <row r="777" customFormat="false" ht="15" hidden="false" customHeight="false" outlineLevel="0" collapsed="false">
      <c r="A777" s="8" t="s">
        <v>4053</v>
      </c>
      <c r="B777" s="8" t="s">
        <v>21800</v>
      </c>
    </row>
    <row r="778" customFormat="false" ht="15" hidden="false" customHeight="false" outlineLevel="0" collapsed="false">
      <c r="A778" s="8" t="s">
        <v>4060</v>
      </c>
      <c r="B778" s="8" t="s">
        <v>21801</v>
      </c>
    </row>
    <row r="779" customFormat="false" ht="15" hidden="false" customHeight="false" outlineLevel="0" collapsed="false">
      <c r="A779" s="8" t="s">
        <v>4066</v>
      </c>
      <c r="B779" s="8" t="s">
        <v>4067</v>
      </c>
    </row>
    <row r="780" customFormat="false" ht="15" hidden="false" customHeight="false" outlineLevel="0" collapsed="false">
      <c r="A780" s="8" t="s">
        <v>4071</v>
      </c>
      <c r="B780" s="8" t="s">
        <v>4073</v>
      </c>
    </row>
    <row r="781" customFormat="false" ht="15" hidden="false" customHeight="false" outlineLevel="0" collapsed="false">
      <c r="A781" s="8" t="s">
        <v>4079</v>
      </c>
      <c r="B781" s="8" t="s">
        <v>21802</v>
      </c>
    </row>
    <row r="782" customFormat="false" ht="15" hidden="false" customHeight="false" outlineLevel="0" collapsed="false">
      <c r="A782" s="8" t="s">
        <v>4083</v>
      </c>
      <c r="B782" s="8" t="s">
        <v>21803</v>
      </c>
    </row>
    <row r="783" customFormat="false" ht="15" hidden="false" customHeight="false" outlineLevel="0" collapsed="false">
      <c r="A783" s="8" t="s">
        <v>4091</v>
      </c>
      <c r="B783" s="8" t="s">
        <v>4093</v>
      </c>
    </row>
    <row r="784" customFormat="false" ht="15" hidden="false" customHeight="false" outlineLevel="0" collapsed="false">
      <c r="A784" s="8" t="s">
        <v>4096</v>
      </c>
      <c r="B784" s="8" t="s">
        <v>21804</v>
      </c>
    </row>
    <row r="785" customFormat="false" ht="15" hidden="false" customHeight="false" outlineLevel="0" collapsed="false">
      <c r="A785" s="8" t="s">
        <v>4103</v>
      </c>
      <c r="B785" s="8" t="s">
        <v>4104</v>
      </c>
    </row>
    <row r="786" customFormat="false" ht="15" hidden="false" customHeight="false" outlineLevel="0" collapsed="false">
      <c r="A786" s="8" t="s">
        <v>4108</v>
      </c>
      <c r="B786" s="8" t="s">
        <v>4109</v>
      </c>
    </row>
    <row r="787" customFormat="false" ht="15" hidden="false" customHeight="false" outlineLevel="0" collapsed="false">
      <c r="A787" s="8" t="s">
        <v>4112</v>
      </c>
      <c r="B787" s="8" t="s">
        <v>4113</v>
      </c>
    </row>
    <row r="788" customFormat="false" ht="15" hidden="false" customHeight="false" outlineLevel="0" collapsed="false">
      <c r="A788" s="8" t="s">
        <v>4116</v>
      </c>
      <c r="B788" s="8" t="s">
        <v>21805</v>
      </c>
    </row>
    <row r="789" customFormat="false" ht="15" hidden="false" customHeight="false" outlineLevel="0" collapsed="false">
      <c r="A789" s="8" t="s">
        <v>4120</v>
      </c>
      <c r="B789" s="8" t="s">
        <v>4121</v>
      </c>
    </row>
    <row r="790" customFormat="false" ht="15" hidden="false" customHeight="false" outlineLevel="0" collapsed="false">
      <c r="A790" s="8" t="s">
        <v>4126</v>
      </c>
      <c r="B790" s="8" t="s">
        <v>21806</v>
      </c>
    </row>
    <row r="791" customFormat="false" ht="15" hidden="false" customHeight="false" outlineLevel="0" collapsed="false">
      <c r="A791" s="8" t="s">
        <v>4134</v>
      </c>
      <c r="B791" s="8" t="s">
        <v>21807</v>
      </c>
    </row>
    <row r="792" customFormat="false" ht="15" hidden="false" customHeight="false" outlineLevel="0" collapsed="false">
      <c r="A792" s="8" t="s">
        <v>4140</v>
      </c>
      <c r="B792" s="8" t="s">
        <v>4141</v>
      </c>
    </row>
    <row r="793" customFormat="false" ht="15" hidden="false" customHeight="false" outlineLevel="0" collapsed="false">
      <c r="A793" s="8" t="s">
        <v>4145</v>
      </c>
      <c r="B793" s="8" t="s">
        <v>21808</v>
      </c>
    </row>
    <row r="794" customFormat="false" ht="15" hidden="false" customHeight="false" outlineLevel="0" collapsed="false">
      <c r="A794" s="8" t="s">
        <v>4151</v>
      </c>
      <c r="B794" s="8" t="s">
        <v>21809</v>
      </c>
    </row>
    <row r="795" customFormat="false" ht="15" hidden="false" customHeight="false" outlineLevel="0" collapsed="false">
      <c r="A795" s="8" t="s">
        <v>4154</v>
      </c>
      <c r="B795" s="8" t="s">
        <v>21810</v>
      </c>
    </row>
    <row r="796" customFormat="false" ht="15" hidden="false" customHeight="false" outlineLevel="0" collapsed="false">
      <c r="A796" s="8" t="s">
        <v>4158</v>
      </c>
      <c r="B796" s="8" t="s">
        <v>4159</v>
      </c>
    </row>
    <row r="797" customFormat="false" ht="15" hidden="false" customHeight="false" outlineLevel="0" collapsed="false">
      <c r="A797" s="8" t="s">
        <v>4163</v>
      </c>
      <c r="B797" s="8" t="s">
        <v>21811</v>
      </c>
    </row>
    <row r="798" customFormat="false" ht="15" hidden="false" customHeight="false" outlineLevel="0" collapsed="false">
      <c r="A798" s="8" t="s">
        <v>4170</v>
      </c>
      <c r="B798" s="8" t="s">
        <v>21812</v>
      </c>
    </row>
    <row r="799" customFormat="false" ht="15" hidden="false" customHeight="false" outlineLevel="0" collapsed="false">
      <c r="A799" s="8" t="s">
        <v>4175</v>
      </c>
      <c r="B799" s="8" t="s">
        <v>21813</v>
      </c>
    </row>
    <row r="800" customFormat="false" ht="15" hidden="false" customHeight="false" outlineLevel="0" collapsed="false">
      <c r="A800" s="8" t="s">
        <v>4179</v>
      </c>
      <c r="B800" s="8" t="s">
        <v>21814</v>
      </c>
    </row>
    <row r="801" customFormat="false" ht="15" hidden="false" customHeight="false" outlineLevel="0" collapsed="false">
      <c r="A801" s="8" t="s">
        <v>4187</v>
      </c>
      <c r="B801" s="8" t="s">
        <v>4188</v>
      </c>
    </row>
    <row r="802" customFormat="false" ht="15" hidden="false" customHeight="false" outlineLevel="0" collapsed="false">
      <c r="A802" s="8" t="s">
        <v>4193</v>
      </c>
      <c r="B802" s="8" t="s">
        <v>4194</v>
      </c>
    </row>
    <row r="803" customFormat="false" ht="15" hidden="false" customHeight="false" outlineLevel="0" collapsed="false">
      <c r="A803" s="8" t="s">
        <v>4199</v>
      </c>
      <c r="B803" s="8" t="s">
        <v>21815</v>
      </c>
    </row>
    <row r="804" customFormat="false" ht="15" hidden="false" customHeight="false" outlineLevel="0" collapsed="false">
      <c r="A804" s="8" t="s">
        <v>4206</v>
      </c>
      <c r="B804" s="8" t="s">
        <v>21816</v>
      </c>
    </row>
    <row r="805" customFormat="false" ht="15" hidden="false" customHeight="false" outlineLevel="0" collapsed="false">
      <c r="A805" s="8" t="s">
        <v>4211</v>
      </c>
      <c r="B805" s="8" t="s">
        <v>21817</v>
      </c>
    </row>
    <row r="806" customFormat="false" ht="15" hidden="false" customHeight="false" outlineLevel="0" collapsed="false">
      <c r="A806" s="8" t="s">
        <v>4218</v>
      </c>
      <c r="B806" s="8" t="s">
        <v>21818</v>
      </c>
    </row>
    <row r="807" customFormat="false" ht="15" hidden="false" customHeight="false" outlineLevel="0" collapsed="false">
      <c r="A807" s="8" t="s">
        <v>4225</v>
      </c>
      <c r="B807" s="8" t="s">
        <v>21819</v>
      </c>
    </row>
    <row r="808" customFormat="false" ht="15" hidden="false" customHeight="false" outlineLevel="0" collapsed="false">
      <c r="A808" s="8" t="s">
        <v>4236</v>
      </c>
      <c r="B808" s="8" t="s">
        <v>21820</v>
      </c>
    </row>
    <row r="809" customFormat="false" ht="15" hidden="false" customHeight="false" outlineLevel="0" collapsed="false">
      <c r="A809" s="8" t="s">
        <v>4242</v>
      </c>
      <c r="B809" s="8" t="s">
        <v>4243</v>
      </c>
    </row>
    <row r="810" customFormat="false" ht="15" hidden="false" customHeight="false" outlineLevel="0" collapsed="false">
      <c r="A810" s="8" t="s">
        <v>4247</v>
      </c>
      <c r="B810" s="8" t="s">
        <v>21821</v>
      </c>
    </row>
    <row r="811" customFormat="false" ht="15" hidden="false" customHeight="false" outlineLevel="0" collapsed="false">
      <c r="A811" s="8" t="s">
        <v>4255</v>
      </c>
      <c r="B811" s="8" t="s">
        <v>4256</v>
      </c>
    </row>
    <row r="812" customFormat="false" ht="15" hidden="false" customHeight="false" outlineLevel="0" collapsed="false">
      <c r="A812" s="8" t="s">
        <v>4261</v>
      </c>
      <c r="B812" s="8" t="s">
        <v>21822</v>
      </c>
    </row>
    <row r="813" customFormat="false" ht="15" hidden="false" customHeight="false" outlineLevel="0" collapsed="false">
      <c r="A813" s="8" t="s">
        <v>4265</v>
      </c>
      <c r="B813" s="8" t="s">
        <v>4264</v>
      </c>
    </row>
    <row r="814" customFormat="false" ht="15" hidden="false" customHeight="false" outlineLevel="0" collapsed="false">
      <c r="A814" s="8" t="s">
        <v>4269</v>
      </c>
      <c r="B814" s="8" t="s">
        <v>21823</v>
      </c>
    </row>
    <row r="815" customFormat="false" ht="15" hidden="false" customHeight="false" outlineLevel="0" collapsed="false">
      <c r="A815" s="8" t="s">
        <v>4275</v>
      </c>
      <c r="B815" s="8" t="s">
        <v>4276</v>
      </c>
    </row>
    <row r="816" customFormat="false" ht="15" hidden="false" customHeight="false" outlineLevel="0" collapsed="false">
      <c r="A816" s="8" t="s">
        <v>10851</v>
      </c>
      <c r="B816" s="8" t="s">
        <v>21824</v>
      </c>
    </row>
    <row r="817" customFormat="false" ht="15" hidden="false" customHeight="false" outlineLevel="0" collapsed="false">
      <c r="A817" s="8" t="s">
        <v>21825</v>
      </c>
      <c r="B817" s="8" t="s">
        <v>21826</v>
      </c>
    </row>
    <row r="818" customFormat="false" ht="15" hidden="false" customHeight="false" outlineLevel="0" collapsed="false">
      <c r="A818" s="8" t="s">
        <v>4280</v>
      </c>
      <c r="B818" s="8" t="s">
        <v>21827</v>
      </c>
    </row>
    <row r="819" customFormat="false" ht="15" hidden="false" customHeight="false" outlineLevel="0" collapsed="false">
      <c r="A819" s="8" t="s">
        <v>4284</v>
      </c>
      <c r="B819" s="8" t="s">
        <v>21828</v>
      </c>
    </row>
    <row r="820" customFormat="false" ht="15" hidden="false" customHeight="false" outlineLevel="0" collapsed="false">
      <c r="A820" s="8" t="s">
        <v>4292</v>
      </c>
      <c r="B820" s="8" t="s">
        <v>21829</v>
      </c>
    </row>
    <row r="821" customFormat="false" ht="15" hidden="false" customHeight="false" outlineLevel="0" collapsed="false">
      <c r="A821" s="8" t="s">
        <v>4298</v>
      </c>
      <c r="B821" s="8" t="s">
        <v>4299</v>
      </c>
    </row>
    <row r="822" customFormat="false" ht="15" hidden="false" customHeight="false" outlineLevel="0" collapsed="false">
      <c r="A822" s="8" t="s">
        <v>4303</v>
      </c>
      <c r="B822" s="8" t="s">
        <v>21830</v>
      </c>
    </row>
    <row r="823" customFormat="false" ht="15" hidden="false" customHeight="false" outlineLevel="0" collapsed="false">
      <c r="A823" s="8" t="s">
        <v>4310</v>
      </c>
      <c r="B823" s="8" t="s">
        <v>4311</v>
      </c>
    </row>
    <row r="824" customFormat="false" ht="15" hidden="false" customHeight="false" outlineLevel="0" collapsed="false">
      <c r="A824" s="8" t="s">
        <v>4314</v>
      </c>
      <c r="B824" s="8" t="s">
        <v>4316</v>
      </c>
    </row>
    <row r="825" customFormat="false" ht="15" hidden="false" customHeight="false" outlineLevel="0" collapsed="false">
      <c r="A825" s="8" t="s">
        <v>4319</v>
      </c>
      <c r="B825" s="8" t="s">
        <v>4320</v>
      </c>
    </row>
    <row r="826" customFormat="false" ht="15" hidden="false" customHeight="false" outlineLevel="0" collapsed="false">
      <c r="A826" s="8" t="s">
        <v>4323</v>
      </c>
      <c r="B826" s="8" t="s">
        <v>21831</v>
      </c>
    </row>
    <row r="827" customFormat="false" ht="15" hidden="false" customHeight="false" outlineLevel="0" collapsed="false">
      <c r="A827" s="8" t="s">
        <v>4328</v>
      </c>
      <c r="B827" s="8" t="s">
        <v>21832</v>
      </c>
    </row>
    <row r="828" customFormat="false" ht="15" hidden="false" customHeight="false" outlineLevel="0" collapsed="false">
      <c r="A828" s="8" t="s">
        <v>4334</v>
      </c>
      <c r="B828" s="8" t="s">
        <v>21833</v>
      </c>
    </row>
    <row r="829" customFormat="false" ht="15" hidden="false" customHeight="false" outlineLevel="0" collapsed="false">
      <c r="A829" s="8" t="s">
        <v>4341</v>
      </c>
      <c r="B829" s="8" t="s">
        <v>4343</v>
      </c>
    </row>
    <row r="830" customFormat="false" ht="15" hidden="false" customHeight="false" outlineLevel="0" collapsed="false">
      <c r="A830" s="8" t="s">
        <v>4346</v>
      </c>
      <c r="B830" s="8" t="s">
        <v>4347</v>
      </c>
    </row>
    <row r="831" customFormat="false" ht="15" hidden="false" customHeight="false" outlineLevel="0" collapsed="false">
      <c r="A831" s="8" t="s">
        <v>4351</v>
      </c>
      <c r="B831" s="8" t="s">
        <v>21834</v>
      </c>
    </row>
    <row r="832" customFormat="false" ht="15" hidden="false" customHeight="false" outlineLevel="0" collapsed="false">
      <c r="A832" s="8" t="s">
        <v>4359</v>
      </c>
      <c r="B832" s="8" t="s">
        <v>4360</v>
      </c>
    </row>
    <row r="833" customFormat="false" ht="15" hidden="false" customHeight="false" outlineLevel="0" collapsed="false">
      <c r="A833" s="8" t="s">
        <v>4363</v>
      </c>
      <c r="B833" s="8" t="s">
        <v>4364</v>
      </c>
    </row>
    <row r="834" customFormat="false" ht="15" hidden="false" customHeight="false" outlineLevel="0" collapsed="false">
      <c r="A834" s="8" t="s">
        <v>4367</v>
      </c>
      <c r="B834" s="8" t="s">
        <v>21835</v>
      </c>
    </row>
    <row r="835" customFormat="false" ht="15" hidden="false" customHeight="false" outlineLevel="0" collapsed="false">
      <c r="A835" s="8" t="s">
        <v>4372</v>
      </c>
      <c r="B835" s="8" t="s">
        <v>4373</v>
      </c>
    </row>
    <row r="836" customFormat="false" ht="15" hidden="false" customHeight="false" outlineLevel="0" collapsed="false">
      <c r="A836" s="8" t="s">
        <v>4375</v>
      </c>
      <c r="B836" s="8" t="s">
        <v>4376</v>
      </c>
    </row>
    <row r="837" customFormat="false" ht="15" hidden="false" customHeight="false" outlineLevel="0" collapsed="false">
      <c r="A837" s="8" t="s">
        <v>4380</v>
      </c>
      <c r="B837" s="8" t="s">
        <v>21836</v>
      </c>
    </row>
    <row r="838" customFormat="false" ht="15" hidden="false" customHeight="false" outlineLevel="0" collapsed="false">
      <c r="A838" s="8" t="s">
        <v>4387</v>
      </c>
      <c r="B838" s="8" t="s">
        <v>21837</v>
      </c>
    </row>
    <row r="839" customFormat="false" ht="15" hidden="false" customHeight="false" outlineLevel="0" collapsed="false">
      <c r="A839" s="8" t="s">
        <v>4390</v>
      </c>
      <c r="B839" s="8" t="s">
        <v>21838</v>
      </c>
    </row>
    <row r="840" customFormat="false" ht="15" hidden="false" customHeight="false" outlineLevel="0" collapsed="false">
      <c r="A840" s="8" t="s">
        <v>4395</v>
      </c>
      <c r="B840" s="8" t="s">
        <v>4396</v>
      </c>
    </row>
    <row r="841" customFormat="false" ht="15" hidden="false" customHeight="false" outlineLevel="0" collapsed="false">
      <c r="A841" s="8" t="s">
        <v>4401</v>
      </c>
      <c r="B841" s="8" t="s">
        <v>21839</v>
      </c>
    </row>
    <row r="842" customFormat="false" ht="15" hidden="false" customHeight="false" outlineLevel="0" collapsed="false">
      <c r="A842" s="8" t="s">
        <v>4407</v>
      </c>
      <c r="B842" s="8" t="s">
        <v>4408</v>
      </c>
    </row>
    <row r="843" customFormat="false" ht="15" hidden="false" customHeight="false" outlineLevel="0" collapsed="false">
      <c r="A843" s="8" t="s">
        <v>4412</v>
      </c>
      <c r="B843" s="8" t="s">
        <v>21840</v>
      </c>
    </row>
    <row r="844" customFormat="false" ht="15" hidden="false" customHeight="false" outlineLevel="0" collapsed="false">
      <c r="A844" s="8" t="s">
        <v>4417</v>
      </c>
      <c r="B844" s="8" t="s">
        <v>21841</v>
      </c>
    </row>
    <row r="845" customFormat="false" ht="15" hidden="false" customHeight="false" outlineLevel="0" collapsed="false">
      <c r="A845" s="8" t="s">
        <v>4420</v>
      </c>
      <c r="B845" s="8" t="s">
        <v>21842</v>
      </c>
    </row>
    <row r="846" customFormat="false" ht="15" hidden="false" customHeight="false" outlineLevel="0" collapsed="false">
      <c r="A846" s="8" t="s">
        <v>4427</v>
      </c>
      <c r="B846" s="8" t="s">
        <v>4428</v>
      </c>
    </row>
    <row r="847" customFormat="false" ht="15" hidden="false" customHeight="false" outlineLevel="0" collapsed="false">
      <c r="A847" s="8" t="s">
        <v>4432</v>
      </c>
      <c r="B847" s="8" t="s">
        <v>21843</v>
      </c>
    </row>
    <row r="848" customFormat="false" ht="15" hidden="false" customHeight="false" outlineLevel="0" collapsed="false">
      <c r="A848" s="8" t="s">
        <v>4437</v>
      </c>
      <c r="B848" s="8" t="s">
        <v>4438</v>
      </c>
    </row>
    <row r="849" customFormat="false" ht="15" hidden="false" customHeight="false" outlineLevel="0" collapsed="false">
      <c r="A849" s="8" t="s">
        <v>21844</v>
      </c>
      <c r="B849" s="8" t="s">
        <v>21845</v>
      </c>
    </row>
    <row r="850" customFormat="false" ht="15" hidden="false" customHeight="false" outlineLevel="0" collapsed="false">
      <c r="A850" s="8" t="s">
        <v>4440</v>
      </c>
      <c r="B850" s="8" t="s">
        <v>4441</v>
      </c>
    </row>
    <row r="851" customFormat="false" ht="15" hidden="false" customHeight="false" outlineLevel="0" collapsed="false">
      <c r="A851" s="8" t="s">
        <v>4447</v>
      </c>
      <c r="B851" s="8" t="s">
        <v>21846</v>
      </c>
    </row>
    <row r="852" customFormat="false" ht="15" hidden="false" customHeight="false" outlineLevel="0" collapsed="false">
      <c r="A852" s="8" t="s">
        <v>4451</v>
      </c>
      <c r="B852" s="8" t="s">
        <v>21847</v>
      </c>
    </row>
    <row r="853" customFormat="false" ht="15" hidden="false" customHeight="false" outlineLevel="0" collapsed="false">
      <c r="A853" s="8" t="s">
        <v>4453</v>
      </c>
      <c r="B853" s="8" t="s">
        <v>4454</v>
      </c>
    </row>
    <row r="854" customFormat="false" ht="15" hidden="false" customHeight="false" outlineLevel="0" collapsed="false">
      <c r="A854" s="8" t="s">
        <v>4458</v>
      </c>
      <c r="B854" s="8" t="s">
        <v>4459</v>
      </c>
    </row>
    <row r="855" customFormat="false" ht="15" hidden="false" customHeight="false" outlineLevel="0" collapsed="false">
      <c r="A855" s="8" t="s">
        <v>4464</v>
      </c>
      <c r="B855" s="8" t="s">
        <v>4465</v>
      </c>
    </row>
    <row r="856" customFormat="false" ht="15" hidden="false" customHeight="false" outlineLevel="0" collapsed="false">
      <c r="A856" s="8" t="s">
        <v>4470</v>
      </c>
      <c r="B856" s="8" t="s">
        <v>21848</v>
      </c>
    </row>
    <row r="857" customFormat="false" ht="15" hidden="false" customHeight="false" outlineLevel="0" collapsed="false">
      <c r="A857" s="8" t="s">
        <v>4476</v>
      </c>
      <c r="B857" s="8" t="s">
        <v>4477</v>
      </c>
    </row>
    <row r="858" customFormat="false" ht="15" hidden="false" customHeight="false" outlineLevel="0" collapsed="false">
      <c r="A858" s="8" t="s">
        <v>4482</v>
      </c>
      <c r="B858" s="8" t="s">
        <v>4483</v>
      </c>
    </row>
    <row r="859" customFormat="false" ht="15" hidden="false" customHeight="false" outlineLevel="0" collapsed="false">
      <c r="A859" s="8" t="s">
        <v>4486</v>
      </c>
      <c r="B859" s="8" t="s">
        <v>21849</v>
      </c>
    </row>
    <row r="860" customFormat="false" ht="15" hidden="false" customHeight="false" outlineLevel="0" collapsed="false">
      <c r="A860" s="8" t="s">
        <v>4491</v>
      </c>
      <c r="B860" s="8" t="s">
        <v>21850</v>
      </c>
    </row>
    <row r="861" customFormat="false" ht="15" hidden="false" customHeight="false" outlineLevel="0" collapsed="false">
      <c r="A861" s="8" t="s">
        <v>4497</v>
      </c>
      <c r="B861" s="8" t="s">
        <v>21851</v>
      </c>
    </row>
    <row r="862" customFormat="false" ht="15" hidden="false" customHeight="false" outlineLevel="0" collapsed="false">
      <c r="A862" s="8" t="s">
        <v>4507</v>
      </c>
      <c r="B862" s="8" t="s">
        <v>4508</v>
      </c>
    </row>
    <row r="863" customFormat="false" ht="15" hidden="false" customHeight="false" outlineLevel="0" collapsed="false">
      <c r="A863" s="8" t="s">
        <v>4511</v>
      </c>
      <c r="B863" s="8" t="s">
        <v>21852</v>
      </c>
    </row>
    <row r="864" customFormat="false" ht="15" hidden="false" customHeight="false" outlineLevel="0" collapsed="false">
      <c r="A864" s="8" t="s">
        <v>4517</v>
      </c>
      <c r="B864" s="8" t="s">
        <v>21853</v>
      </c>
    </row>
    <row r="865" customFormat="false" ht="15" hidden="false" customHeight="false" outlineLevel="0" collapsed="false">
      <c r="A865" s="8" t="s">
        <v>4525</v>
      </c>
      <c r="B865" s="8" t="s">
        <v>21854</v>
      </c>
    </row>
    <row r="866" customFormat="false" ht="15" hidden="false" customHeight="false" outlineLevel="0" collapsed="false">
      <c r="A866" s="8" t="s">
        <v>4531</v>
      </c>
      <c r="B866" s="8" t="s">
        <v>21855</v>
      </c>
    </row>
    <row r="867" customFormat="false" ht="15" hidden="false" customHeight="false" outlineLevel="0" collapsed="false">
      <c r="A867" s="8" t="s">
        <v>4537</v>
      </c>
      <c r="B867" s="8" t="s">
        <v>21856</v>
      </c>
    </row>
    <row r="868" customFormat="false" ht="15" hidden="false" customHeight="false" outlineLevel="0" collapsed="false">
      <c r="A868" s="8" t="s">
        <v>4544</v>
      </c>
      <c r="B868" s="8" t="s">
        <v>21857</v>
      </c>
    </row>
    <row r="869" customFormat="false" ht="15" hidden="false" customHeight="false" outlineLevel="0" collapsed="false">
      <c r="A869" s="8" t="s">
        <v>21858</v>
      </c>
      <c r="B869" s="8" t="s">
        <v>21859</v>
      </c>
    </row>
    <row r="870" customFormat="false" ht="15" hidden="false" customHeight="false" outlineLevel="0" collapsed="false">
      <c r="A870" s="8" t="s">
        <v>4553</v>
      </c>
      <c r="B870" s="8" t="s">
        <v>21860</v>
      </c>
    </row>
    <row r="871" customFormat="false" ht="15" hidden="false" customHeight="false" outlineLevel="0" collapsed="false">
      <c r="A871" s="8" t="s">
        <v>4561</v>
      </c>
      <c r="B871" s="8" t="s">
        <v>21861</v>
      </c>
    </row>
    <row r="872" customFormat="false" ht="15" hidden="false" customHeight="false" outlineLevel="0" collapsed="false">
      <c r="A872" s="8" t="s">
        <v>4569</v>
      </c>
      <c r="B872" s="8" t="s">
        <v>21862</v>
      </c>
    </row>
    <row r="873" customFormat="false" ht="15" hidden="false" customHeight="false" outlineLevel="0" collapsed="false">
      <c r="A873" s="8" t="s">
        <v>4574</v>
      </c>
      <c r="B873" s="8" t="s">
        <v>21863</v>
      </c>
    </row>
    <row r="874" customFormat="false" ht="15" hidden="false" customHeight="false" outlineLevel="0" collapsed="false">
      <c r="A874" s="8" t="s">
        <v>4580</v>
      </c>
      <c r="B874" s="8" t="s">
        <v>4581</v>
      </c>
    </row>
    <row r="875" customFormat="false" ht="15" hidden="false" customHeight="false" outlineLevel="0" collapsed="false">
      <c r="A875" s="8" t="s">
        <v>4586</v>
      </c>
      <c r="B875" s="8" t="s">
        <v>21864</v>
      </c>
    </row>
    <row r="876" customFormat="false" ht="15" hidden="false" customHeight="false" outlineLevel="0" collapsed="false">
      <c r="A876" s="8" t="s">
        <v>4590</v>
      </c>
      <c r="B876" s="8" t="s">
        <v>21865</v>
      </c>
    </row>
    <row r="877" customFormat="false" ht="15" hidden="false" customHeight="false" outlineLevel="0" collapsed="false">
      <c r="A877" s="8" t="s">
        <v>4594</v>
      </c>
      <c r="B877" s="8" t="s">
        <v>21866</v>
      </c>
    </row>
    <row r="878" customFormat="false" ht="15" hidden="false" customHeight="false" outlineLevel="0" collapsed="false">
      <c r="A878" s="8" t="s">
        <v>4600</v>
      </c>
      <c r="B878" s="8" t="s">
        <v>21867</v>
      </c>
    </row>
    <row r="879" customFormat="false" ht="15" hidden="false" customHeight="false" outlineLevel="0" collapsed="false">
      <c r="A879" s="8" t="s">
        <v>4607</v>
      </c>
      <c r="B879" s="8" t="s">
        <v>21868</v>
      </c>
    </row>
    <row r="880" customFormat="false" ht="15" hidden="false" customHeight="false" outlineLevel="0" collapsed="false">
      <c r="A880" s="8" t="s">
        <v>4615</v>
      </c>
      <c r="B880" s="8" t="s">
        <v>21869</v>
      </c>
    </row>
    <row r="881" customFormat="false" ht="15" hidden="false" customHeight="false" outlineLevel="0" collapsed="false">
      <c r="A881" s="8" t="s">
        <v>4621</v>
      </c>
      <c r="B881" s="8" t="s">
        <v>21870</v>
      </c>
    </row>
    <row r="882" customFormat="false" ht="15" hidden="false" customHeight="false" outlineLevel="0" collapsed="false">
      <c r="A882" s="8" t="s">
        <v>4628</v>
      </c>
      <c r="B882" s="8" t="s">
        <v>4629</v>
      </c>
    </row>
    <row r="883" customFormat="false" ht="15" hidden="false" customHeight="false" outlineLevel="0" collapsed="false">
      <c r="A883" s="8" t="s">
        <v>4634</v>
      </c>
      <c r="B883" s="8" t="s">
        <v>21871</v>
      </c>
    </row>
    <row r="884" customFormat="false" ht="15" hidden="false" customHeight="false" outlineLevel="0" collapsed="false">
      <c r="A884" s="8" t="s">
        <v>4640</v>
      </c>
      <c r="B884" s="8" t="s">
        <v>21872</v>
      </c>
    </row>
    <row r="885" customFormat="false" ht="15" hidden="false" customHeight="false" outlineLevel="0" collapsed="false">
      <c r="A885" s="8" t="s">
        <v>4646</v>
      </c>
      <c r="B885" s="8" t="s">
        <v>4647</v>
      </c>
    </row>
    <row r="886" customFormat="false" ht="15" hidden="false" customHeight="false" outlineLevel="0" collapsed="false">
      <c r="A886" s="8" t="s">
        <v>4652</v>
      </c>
      <c r="B886" s="8" t="s">
        <v>21873</v>
      </c>
    </row>
    <row r="887" customFormat="false" ht="15" hidden="false" customHeight="false" outlineLevel="0" collapsed="false">
      <c r="A887" s="8" t="s">
        <v>4656</v>
      </c>
      <c r="B887" s="8" t="s">
        <v>21874</v>
      </c>
    </row>
    <row r="888" customFormat="false" ht="15" hidden="false" customHeight="false" outlineLevel="0" collapsed="false">
      <c r="A888" s="8" t="s">
        <v>4662</v>
      </c>
      <c r="B888" s="8" t="s">
        <v>4663</v>
      </c>
    </row>
    <row r="889" customFormat="false" ht="15" hidden="false" customHeight="false" outlineLevel="0" collapsed="false">
      <c r="A889" s="8" t="s">
        <v>4666</v>
      </c>
      <c r="B889" s="8" t="s">
        <v>4667</v>
      </c>
    </row>
    <row r="890" customFormat="false" ht="15" hidden="false" customHeight="false" outlineLevel="0" collapsed="false">
      <c r="A890" s="8" t="s">
        <v>4670</v>
      </c>
      <c r="B890" s="8" t="s">
        <v>21875</v>
      </c>
    </row>
    <row r="891" customFormat="false" ht="15" hidden="false" customHeight="false" outlineLevel="0" collapsed="false">
      <c r="A891" s="8" t="s">
        <v>4674</v>
      </c>
      <c r="B891" s="8" t="s">
        <v>4673</v>
      </c>
    </row>
    <row r="892" customFormat="false" ht="15" hidden="false" customHeight="false" outlineLevel="0" collapsed="false">
      <c r="A892" s="8" t="s">
        <v>4676</v>
      </c>
      <c r="B892" s="8" t="s">
        <v>4677</v>
      </c>
    </row>
    <row r="893" customFormat="false" ht="15" hidden="false" customHeight="false" outlineLevel="0" collapsed="false">
      <c r="A893" s="8" t="s">
        <v>4681</v>
      </c>
      <c r="B893" s="8" t="s">
        <v>4682</v>
      </c>
    </row>
    <row r="894" customFormat="false" ht="15" hidden="false" customHeight="false" outlineLevel="0" collapsed="false">
      <c r="A894" s="8" t="s">
        <v>4688</v>
      </c>
      <c r="B894" s="8" t="s">
        <v>4689</v>
      </c>
    </row>
    <row r="895" customFormat="false" ht="15" hidden="false" customHeight="false" outlineLevel="0" collapsed="false">
      <c r="A895" s="8" t="s">
        <v>4693</v>
      </c>
      <c r="B895" s="8" t="s">
        <v>21876</v>
      </c>
    </row>
    <row r="896" customFormat="false" ht="15" hidden="false" customHeight="false" outlineLevel="0" collapsed="false">
      <c r="A896" s="8" t="s">
        <v>4696</v>
      </c>
      <c r="B896" s="8" t="s">
        <v>21877</v>
      </c>
    </row>
    <row r="897" customFormat="false" ht="15" hidden="false" customHeight="false" outlineLevel="0" collapsed="false">
      <c r="A897" s="8" t="s">
        <v>4703</v>
      </c>
      <c r="B897" s="8" t="s">
        <v>4704</v>
      </c>
    </row>
    <row r="898" customFormat="false" ht="15" hidden="false" customHeight="false" outlineLevel="0" collapsed="false">
      <c r="A898" s="8" t="s">
        <v>4708</v>
      </c>
      <c r="B898" s="8" t="s">
        <v>21878</v>
      </c>
    </row>
    <row r="899" customFormat="false" ht="15" hidden="false" customHeight="false" outlineLevel="0" collapsed="false">
      <c r="A899" s="8" t="s">
        <v>4714</v>
      </c>
      <c r="B899" s="8" t="s">
        <v>21879</v>
      </c>
    </row>
    <row r="900" customFormat="false" ht="15" hidden="false" customHeight="false" outlineLevel="0" collapsed="false">
      <c r="A900" s="8" t="s">
        <v>4719</v>
      </c>
      <c r="B900" s="8" t="s">
        <v>21880</v>
      </c>
    </row>
    <row r="901" customFormat="false" ht="15" hidden="false" customHeight="false" outlineLevel="0" collapsed="false">
      <c r="A901" s="8" t="s">
        <v>4724</v>
      </c>
      <c r="B901" s="8" t="s">
        <v>4726</v>
      </c>
    </row>
    <row r="902" customFormat="false" ht="15" hidden="false" customHeight="false" outlineLevel="0" collapsed="false">
      <c r="A902" s="8" t="s">
        <v>4737</v>
      </c>
      <c r="B902" s="8" t="s">
        <v>21881</v>
      </c>
    </row>
    <row r="903" customFormat="false" ht="15" hidden="false" customHeight="false" outlineLevel="0" collapsed="false">
      <c r="A903" s="8" t="s">
        <v>4745</v>
      </c>
      <c r="B903" s="8" t="s">
        <v>21882</v>
      </c>
    </row>
    <row r="904" customFormat="false" ht="15" hidden="false" customHeight="false" outlineLevel="0" collapsed="false">
      <c r="A904" s="8" t="s">
        <v>4751</v>
      </c>
      <c r="B904" s="8" t="s">
        <v>4754</v>
      </c>
    </row>
    <row r="905" customFormat="false" ht="15" hidden="false" customHeight="false" outlineLevel="0" collapsed="false">
      <c r="A905" s="8" t="s">
        <v>4758</v>
      </c>
      <c r="B905" s="8" t="s">
        <v>21883</v>
      </c>
    </row>
    <row r="906" customFormat="false" ht="15" hidden="false" customHeight="false" outlineLevel="0" collapsed="false">
      <c r="A906" s="8" t="s">
        <v>4763</v>
      </c>
      <c r="B906" s="8" t="s">
        <v>4765</v>
      </c>
    </row>
    <row r="907" customFormat="false" ht="15" hidden="false" customHeight="false" outlineLevel="0" collapsed="false">
      <c r="A907" s="8" t="s">
        <v>20811</v>
      </c>
      <c r="B907" s="8" t="s">
        <v>21884</v>
      </c>
    </row>
    <row r="908" customFormat="false" ht="15" hidden="false" customHeight="false" outlineLevel="0" collapsed="false">
      <c r="A908" s="8" t="s">
        <v>4767</v>
      </c>
      <c r="B908" s="8" t="s">
        <v>21885</v>
      </c>
    </row>
    <row r="909" customFormat="false" ht="15" hidden="false" customHeight="false" outlineLevel="0" collapsed="false">
      <c r="A909" s="8" t="s">
        <v>4772</v>
      </c>
      <c r="B909" s="8" t="s">
        <v>21886</v>
      </c>
    </row>
    <row r="910" customFormat="false" ht="15" hidden="false" customHeight="false" outlineLevel="0" collapsed="false">
      <c r="A910" s="8" t="s">
        <v>4775</v>
      </c>
      <c r="B910" s="8" t="s">
        <v>21887</v>
      </c>
    </row>
    <row r="911" customFormat="false" ht="15" hidden="false" customHeight="false" outlineLevel="0" collapsed="false">
      <c r="A911" s="8" t="s">
        <v>4779</v>
      </c>
      <c r="B911" s="8" t="s">
        <v>21888</v>
      </c>
    </row>
    <row r="912" customFormat="false" ht="15" hidden="false" customHeight="false" outlineLevel="0" collapsed="false">
      <c r="A912" s="8" t="s">
        <v>4783</v>
      </c>
      <c r="B912" s="8" t="s">
        <v>4784</v>
      </c>
    </row>
    <row r="913" customFormat="false" ht="15" hidden="false" customHeight="false" outlineLevel="0" collapsed="false">
      <c r="A913" s="8" t="s">
        <v>4787</v>
      </c>
      <c r="B913" s="8" t="s">
        <v>21889</v>
      </c>
    </row>
    <row r="914" customFormat="false" ht="15" hidden="false" customHeight="false" outlineLevel="0" collapsed="false">
      <c r="A914" s="8" t="s">
        <v>4794</v>
      </c>
      <c r="B914" s="8" t="s">
        <v>4795</v>
      </c>
    </row>
    <row r="915" customFormat="false" ht="15" hidden="false" customHeight="false" outlineLevel="0" collapsed="false">
      <c r="A915" s="8" t="s">
        <v>4798</v>
      </c>
      <c r="B915" s="8" t="s">
        <v>4799</v>
      </c>
    </row>
    <row r="916" customFormat="false" ht="15" hidden="false" customHeight="false" outlineLevel="0" collapsed="false">
      <c r="A916" s="8" t="s">
        <v>4802</v>
      </c>
      <c r="B916" s="8" t="s">
        <v>4803</v>
      </c>
    </row>
    <row r="917" customFormat="false" ht="15" hidden="false" customHeight="false" outlineLevel="0" collapsed="false">
      <c r="A917" s="8" t="s">
        <v>4809</v>
      </c>
      <c r="B917" s="8" t="s">
        <v>4810</v>
      </c>
    </row>
    <row r="918" customFormat="false" ht="15" hidden="false" customHeight="false" outlineLevel="0" collapsed="false">
      <c r="A918" s="8" t="s">
        <v>4815</v>
      </c>
      <c r="B918" s="8" t="s">
        <v>4816</v>
      </c>
    </row>
    <row r="919" customFormat="false" ht="15" hidden="false" customHeight="false" outlineLevel="0" collapsed="false">
      <c r="A919" s="8" t="s">
        <v>4820</v>
      </c>
      <c r="B919" s="8" t="s">
        <v>4819</v>
      </c>
    </row>
    <row r="920" customFormat="false" ht="15" hidden="false" customHeight="false" outlineLevel="0" collapsed="false">
      <c r="A920" s="8" t="s">
        <v>4824</v>
      </c>
      <c r="B920" s="8" t="s">
        <v>4825</v>
      </c>
    </row>
    <row r="921" customFormat="false" ht="15" hidden="false" customHeight="false" outlineLevel="0" collapsed="false">
      <c r="A921" s="8" t="s">
        <v>4829</v>
      </c>
      <c r="B921" s="8" t="s">
        <v>21890</v>
      </c>
    </row>
    <row r="922" customFormat="false" ht="15" hidden="false" customHeight="false" outlineLevel="0" collapsed="false">
      <c r="A922" s="8" t="s">
        <v>4837</v>
      </c>
      <c r="B922" s="8" t="s">
        <v>4838</v>
      </c>
    </row>
    <row r="923" customFormat="false" ht="15" hidden="false" customHeight="false" outlineLevel="0" collapsed="false">
      <c r="A923" s="8" t="s">
        <v>4842</v>
      </c>
      <c r="B923" s="8" t="s">
        <v>4843</v>
      </c>
    </row>
    <row r="924" customFormat="false" ht="15" hidden="false" customHeight="false" outlineLevel="0" collapsed="false">
      <c r="A924" s="8" t="s">
        <v>4846</v>
      </c>
      <c r="B924" s="8" t="s">
        <v>4847</v>
      </c>
    </row>
    <row r="925" customFormat="false" ht="15" hidden="false" customHeight="false" outlineLevel="0" collapsed="false">
      <c r="A925" s="8" t="s">
        <v>4850</v>
      </c>
      <c r="B925" s="8" t="s">
        <v>21891</v>
      </c>
    </row>
    <row r="926" customFormat="false" ht="15" hidden="false" customHeight="false" outlineLevel="0" collapsed="false">
      <c r="A926" s="8" t="s">
        <v>4855</v>
      </c>
      <c r="B926" s="8" t="s">
        <v>4856</v>
      </c>
    </row>
    <row r="927" customFormat="false" ht="15" hidden="false" customHeight="false" outlineLevel="0" collapsed="false">
      <c r="A927" s="8" t="s">
        <v>4859</v>
      </c>
      <c r="B927" s="8" t="s">
        <v>21892</v>
      </c>
    </row>
    <row r="928" customFormat="false" ht="15" hidden="false" customHeight="false" outlineLevel="0" collapsed="false">
      <c r="A928" s="8" t="s">
        <v>4864</v>
      </c>
      <c r="B928" s="8" t="s">
        <v>4865</v>
      </c>
    </row>
    <row r="929" customFormat="false" ht="15" hidden="false" customHeight="false" outlineLevel="0" collapsed="false">
      <c r="A929" s="8" t="s">
        <v>4868</v>
      </c>
      <c r="B929" s="8" t="s">
        <v>21893</v>
      </c>
    </row>
    <row r="930" customFormat="false" ht="15" hidden="false" customHeight="false" outlineLevel="0" collapsed="false">
      <c r="A930" s="8" t="s">
        <v>4870</v>
      </c>
      <c r="B930" s="8" t="s">
        <v>4871</v>
      </c>
    </row>
    <row r="931" customFormat="false" ht="15" hidden="false" customHeight="false" outlineLevel="0" collapsed="false">
      <c r="A931" s="8" t="s">
        <v>4874</v>
      </c>
      <c r="B931" s="8" t="s">
        <v>21894</v>
      </c>
    </row>
    <row r="932" customFormat="false" ht="15" hidden="false" customHeight="false" outlineLevel="0" collapsed="false">
      <c r="A932" s="8" t="s">
        <v>21895</v>
      </c>
      <c r="B932" s="8" t="s">
        <v>21896</v>
      </c>
    </row>
    <row r="933" customFormat="false" ht="15" hidden="false" customHeight="false" outlineLevel="0" collapsed="false">
      <c r="A933" s="8" t="s">
        <v>4881</v>
      </c>
      <c r="B933" s="8" t="s">
        <v>4882</v>
      </c>
    </row>
    <row r="934" customFormat="false" ht="15" hidden="false" customHeight="false" outlineLevel="0" collapsed="false">
      <c r="A934" s="8" t="s">
        <v>4886</v>
      </c>
      <c r="B934" s="8" t="s">
        <v>21897</v>
      </c>
    </row>
    <row r="935" customFormat="false" ht="15" hidden="false" customHeight="false" outlineLevel="0" collapsed="false">
      <c r="A935" s="8" t="s">
        <v>4891</v>
      </c>
      <c r="B935" s="8" t="s">
        <v>4893</v>
      </c>
    </row>
    <row r="936" customFormat="false" ht="15" hidden="false" customHeight="false" outlineLevel="0" collapsed="false">
      <c r="A936" s="8" t="s">
        <v>4896</v>
      </c>
      <c r="B936" s="8" t="s">
        <v>4897</v>
      </c>
    </row>
    <row r="937" customFormat="false" ht="15" hidden="false" customHeight="false" outlineLevel="0" collapsed="false">
      <c r="A937" s="8" t="s">
        <v>4900</v>
      </c>
      <c r="B937" s="8" t="s">
        <v>4901</v>
      </c>
    </row>
    <row r="938" customFormat="false" ht="15" hidden="false" customHeight="false" outlineLevel="0" collapsed="false">
      <c r="A938" s="8" t="s">
        <v>4904</v>
      </c>
      <c r="B938" s="8" t="s">
        <v>21898</v>
      </c>
    </row>
    <row r="939" customFormat="false" ht="15" hidden="false" customHeight="false" outlineLevel="0" collapsed="false">
      <c r="A939" s="8" t="s">
        <v>4908</v>
      </c>
      <c r="B939" s="8" t="s">
        <v>21899</v>
      </c>
    </row>
    <row r="940" customFormat="false" ht="15" hidden="false" customHeight="false" outlineLevel="0" collapsed="false">
      <c r="A940" s="8" t="s">
        <v>4912</v>
      </c>
      <c r="B940" s="8" t="s">
        <v>21900</v>
      </c>
    </row>
    <row r="941" customFormat="false" ht="15" hidden="false" customHeight="false" outlineLevel="0" collapsed="false">
      <c r="A941" s="8" t="s">
        <v>4916</v>
      </c>
      <c r="B941" s="8" t="s">
        <v>21901</v>
      </c>
    </row>
    <row r="942" customFormat="false" ht="15" hidden="false" customHeight="false" outlineLevel="0" collapsed="false">
      <c r="A942" s="8" t="s">
        <v>4923</v>
      </c>
      <c r="B942" s="8" t="s">
        <v>21902</v>
      </c>
    </row>
    <row r="943" customFormat="false" ht="15" hidden="false" customHeight="false" outlineLevel="0" collapsed="false">
      <c r="A943" s="8" t="s">
        <v>4928</v>
      </c>
      <c r="B943" s="8" t="s">
        <v>21903</v>
      </c>
    </row>
    <row r="944" customFormat="false" ht="15" hidden="false" customHeight="false" outlineLevel="0" collapsed="false">
      <c r="A944" s="8" t="s">
        <v>4933</v>
      </c>
      <c r="B944" s="8" t="s">
        <v>21904</v>
      </c>
    </row>
    <row r="945" customFormat="false" ht="15" hidden="false" customHeight="false" outlineLevel="0" collapsed="false">
      <c r="A945" s="8" t="s">
        <v>4937</v>
      </c>
      <c r="B945" s="8" t="s">
        <v>4938</v>
      </c>
    </row>
    <row r="946" customFormat="false" ht="15" hidden="false" customHeight="false" outlineLevel="0" collapsed="false">
      <c r="A946" s="8" t="s">
        <v>4942</v>
      </c>
      <c r="B946" s="8" t="s">
        <v>21905</v>
      </c>
    </row>
    <row r="947" customFormat="false" ht="15" hidden="false" customHeight="false" outlineLevel="0" collapsed="false">
      <c r="A947" s="8" t="s">
        <v>4947</v>
      </c>
      <c r="B947" s="8" t="s">
        <v>21906</v>
      </c>
    </row>
    <row r="948" customFormat="false" ht="15" hidden="false" customHeight="false" outlineLevel="0" collapsed="false">
      <c r="A948" s="8" t="s">
        <v>4954</v>
      </c>
      <c r="B948" s="8" t="s">
        <v>4955</v>
      </c>
    </row>
    <row r="949" customFormat="false" ht="15" hidden="false" customHeight="false" outlineLevel="0" collapsed="false">
      <c r="A949" s="8" t="s">
        <v>4960</v>
      </c>
      <c r="B949" s="8" t="s">
        <v>21907</v>
      </c>
    </row>
    <row r="950" customFormat="false" ht="15" hidden="false" customHeight="false" outlineLevel="0" collapsed="false">
      <c r="A950" s="8" t="s">
        <v>4964</v>
      </c>
      <c r="B950" s="8" t="s">
        <v>21908</v>
      </c>
    </row>
    <row r="951" customFormat="false" ht="15" hidden="false" customHeight="false" outlineLevel="0" collapsed="false">
      <c r="A951" s="8" t="s">
        <v>4971</v>
      </c>
      <c r="B951" s="8" t="s">
        <v>4972</v>
      </c>
    </row>
    <row r="952" customFormat="false" ht="15" hidden="false" customHeight="false" outlineLevel="0" collapsed="false">
      <c r="A952" s="8" t="s">
        <v>4975</v>
      </c>
      <c r="B952" s="8" t="s">
        <v>21909</v>
      </c>
    </row>
    <row r="953" customFormat="false" ht="15" hidden="false" customHeight="false" outlineLevel="0" collapsed="false">
      <c r="A953" s="8" t="s">
        <v>4980</v>
      </c>
      <c r="B953" s="8" t="s">
        <v>21910</v>
      </c>
    </row>
    <row r="954" customFormat="false" ht="15" hidden="false" customHeight="false" outlineLevel="0" collapsed="false">
      <c r="A954" s="8" t="s">
        <v>4985</v>
      </c>
      <c r="B954" s="8" t="s">
        <v>4986</v>
      </c>
    </row>
    <row r="955" customFormat="false" ht="15" hidden="false" customHeight="false" outlineLevel="0" collapsed="false">
      <c r="A955" s="8" t="s">
        <v>4990</v>
      </c>
      <c r="B955" s="8" t="s">
        <v>4993</v>
      </c>
    </row>
    <row r="956" customFormat="false" ht="15" hidden="false" customHeight="false" outlineLevel="0" collapsed="false">
      <c r="A956" s="8" t="s">
        <v>4996</v>
      </c>
      <c r="B956" s="8" t="s">
        <v>21911</v>
      </c>
    </row>
    <row r="957" customFormat="false" ht="15" hidden="false" customHeight="false" outlineLevel="0" collapsed="false">
      <c r="A957" s="8" t="s">
        <v>5002</v>
      </c>
      <c r="B957" s="8" t="s">
        <v>5003</v>
      </c>
    </row>
    <row r="958" customFormat="false" ht="15" hidden="false" customHeight="false" outlineLevel="0" collapsed="false">
      <c r="A958" s="8" t="s">
        <v>5007</v>
      </c>
      <c r="B958" s="8" t="s">
        <v>21912</v>
      </c>
    </row>
    <row r="959" customFormat="false" ht="15" hidden="false" customHeight="false" outlineLevel="0" collapsed="false">
      <c r="A959" s="8" t="s">
        <v>5011</v>
      </c>
      <c r="B959" s="8" t="s">
        <v>5012</v>
      </c>
    </row>
    <row r="960" customFormat="false" ht="15" hidden="false" customHeight="false" outlineLevel="0" collapsed="false">
      <c r="A960" s="8" t="s">
        <v>5016</v>
      </c>
      <c r="B960" s="8" t="s">
        <v>21913</v>
      </c>
    </row>
    <row r="961" customFormat="false" ht="15" hidden="false" customHeight="false" outlineLevel="0" collapsed="false">
      <c r="A961" s="8" t="s">
        <v>5019</v>
      </c>
      <c r="B961" s="8" t="s">
        <v>5020</v>
      </c>
    </row>
    <row r="962" customFormat="false" ht="15" hidden="false" customHeight="false" outlineLevel="0" collapsed="false">
      <c r="A962" s="8" t="s">
        <v>5023</v>
      </c>
      <c r="B962" s="8" t="s">
        <v>21914</v>
      </c>
    </row>
    <row r="963" customFormat="false" ht="15" hidden="false" customHeight="false" outlineLevel="0" collapsed="false">
      <c r="A963" s="8" t="s">
        <v>5029</v>
      </c>
      <c r="B963" s="8" t="s">
        <v>5030</v>
      </c>
    </row>
    <row r="964" customFormat="false" ht="15" hidden="false" customHeight="false" outlineLevel="0" collapsed="false">
      <c r="A964" s="8" t="s">
        <v>5034</v>
      </c>
      <c r="B964" s="8" t="s">
        <v>21915</v>
      </c>
    </row>
    <row r="965" customFormat="false" ht="15" hidden="false" customHeight="false" outlineLevel="0" collapsed="false">
      <c r="A965" s="8" t="s">
        <v>5041</v>
      </c>
      <c r="B965" s="8" t="s">
        <v>5042</v>
      </c>
    </row>
    <row r="966" customFormat="false" ht="15" hidden="false" customHeight="false" outlineLevel="0" collapsed="false">
      <c r="A966" s="8" t="s">
        <v>5044</v>
      </c>
      <c r="B966" s="8" t="s">
        <v>5045</v>
      </c>
    </row>
    <row r="967" customFormat="false" ht="15" hidden="false" customHeight="false" outlineLevel="0" collapsed="false">
      <c r="A967" s="8" t="s">
        <v>21916</v>
      </c>
      <c r="B967" s="8" t="s">
        <v>21917</v>
      </c>
    </row>
    <row r="968" customFormat="false" ht="15" hidden="false" customHeight="false" outlineLevel="0" collapsed="false">
      <c r="A968" s="8" t="s">
        <v>5048</v>
      </c>
      <c r="B968" s="8" t="s">
        <v>5049</v>
      </c>
    </row>
    <row r="969" customFormat="false" ht="15" hidden="false" customHeight="false" outlineLevel="0" collapsed="false">
      <c r="A969" s="8" t="s">
        <v>5054</v>
      </c>
      <c r="B969" s="8" t="s">
        <v>5055</v>
      </c>
    </row>
    <row r="970" customFormat="false" ht="15" hidden="false" customHeight="false" outlineLevel="0" collapsed="false">
      <c r="A970" s="8" t="s">
        <v>5060</v>
      </c>
      <c r="B970" s="8" t="s">
        <v>21918</v>
      </c>
    </row>
    <row r="971" customFormat="false" ht="15" hidden="false" customHeight="false" outlineLevel="0" collapsed="false">
      <c r="A971" s="8" t="s">
        <v>5066</v>
      </c>
      <c r="B971" s="8" t="s">
        <v>5067</v>
      </c>
    </row>
    <row r="972" customFormat="false" ht="15" hidden="false" customHeight="false" outlineLevel="0" collapsed="false">
      <c r="A972" s="8" t="s">
        <v>5071</v>
      </c>
      <c r="B972" s="8" t="s">
        <v>5072</v>
      </c>
    </row>
    <row r="973" customFormat="false" ht="15" hidden="false" customHeight="false" outlineLevel="0" collapsed="false">
      <c r="A973" s="8" t="s">
        <v>5076</v>
      </c>
      <c r="B973" s="8" t="s">
        <v>5077</v>
      </c>
    </row>
    <row r="974" customFormat="false" ht="15" hidden="false" customHeight="false" outlineLevel="0" collapsed="false">
      <c r="A974" s="8" t="s">
        <v>21919</v>
      </c>
      <c r="B974" s="8" t="s">
        <v>21920</v>
      </c>
    </row>
    <row r="975" customFormat="false" ht="15" hidden="false" customHeight="false" outlineLevel="0" collapsed="false">
      <c r="A975" s="8" t="s">
        <v>5083</v>
      </c>
      <c r="B975" s="8" t="s">
        <v>5084</v>
      </c>
    </row>
    <row r="976" customFormat="false" ht="15" hidden="false" customHeight="false" outlineLevel="0" collapsed="false">
      <c r="A976" s="8" t="s">
        <v>5089</v>
      </c>
      <c r="B976" s="8" t="s">
        <v>5090</v>
      </c>
    </row>
    <row r="977" customFormat="false" ht="15" hidden="false" customHeight="false" outlineLevel="0" collapsed="false">
      <c r="A977" s="8" t="s">
        <v>5093</v>
      </c>
      <c r="B977" s="8" t="s">
        <v>21921</v>
      </c>
    </row>
    <row r="978" customFormat="false" ht="15" hidden="false" customHeight="false" outlineLevel="0" collapsed="false">
      <c r="A978" s="8" t="s">
        <v>5103</v>
      </c>
      <c r="B978" s="8" t="s">
        <v>5104</v>
      </c>
    </row>
    <row r="979" customFormat="false" ht="15" hidden="false" customHeight="false" outlineLevel="0" collapsed="false">
      <c r="A979" s="8" t="s">
        <v>5107</v>
      </c>
      <c r="B979" s="8" t="s">
        <v>5108</v>
      </c>
    </row>
    <row r="980" customFormat="false" ht="15" hidden="false" customHeight="false" outlineLevel="0" collapsed="false">
      <c r="A980" s="8" t="s">
        <v>5110</v>
      </c>
      <c r="B980" s="8" t="s">
        <v>5111</v>
      </c>
    </row>
    <row r="981" customFormat="false" ht="15" hidden="false" customHeight="false" outlineLevel="0" collapsed="false">
      <c r="A981" s="8" t="s">
        <v>5114</v>
      </c>
      <c r="B981" s="8" t="s">
        <v>5115</v>
      </c>
    </row>
    <row r="982" customFormat="false" ht="15" hidden="false" customHeight="false" outlineLevel="0" collapsed="false">
      <c r="A982" s="8" t="s">
        <v>21922</v>
      </c>
      <c r="B982" s="8" t="s">
        <v>21923</v>
      </c>
    </row>
    <row r="983" customFormat="false" ht="15" hidden="false" customHeight="false" outlineLevel="0" collapsed="false">
      <c r="A983" s="8" t="s">
        <v>5118</v>
      </c>
      <c r="B983" s="8" t="s">
        <v>5119</v>
      </c>
    </row>
    <row r="984" customFormat="false" ht="15" hidden="false" customHeight="false" outlineLevel="0" collapsed="false">
      <c r="A984" s="8" t="s">
        <v>5124</v>
      </c>
      <c r="B984" s="8" t="s">
        <v>5125</v>
      </c>
    </row>
    <row r="985" customFormat="false" ht="15" hidden="false" customHeight="false" outlineLevel="0" collapsed="false">
      <c r="A985" s="8" t="s">
        <v>5132</v>
      </c>
      <c r="B985" s="8" t="s">
        <v>21924</v>
      </c>
    </row>
    <row r="986" customFormat="false" ht="15" hidden="false" customHeight="false" outlineLevel="0" collapsed="false">
      <c r="A986" s="8" t="s">
        <v>5138</v>
      </c>
      <c r="B986" s="8" t="s">
        <v>5139</v>
      </c>
    </row>
    <row r="987" customFormat="false" ht="15" hidden="false" customHeight="false" outlineLevel="0" collapsed="false">
      <c r="A987" s="8" t="s">
        <v>5142</v>
      </c>
      <c r="B987" s="8" t="s">
        <v>5143</v>
      </c>
    </row>
    <row r="988" customFormat="false" ht="15" hidden="false" customHeight="false" outlineLevel="0" collapsed="false">
      <c r="A988" s="8" t="s">
        <v>5146</v>
      </c>
      <c r="B988" s="8" t="s">
        <v>21925</v>
      </c>
    </row>
    <row r="989" customFormat="false" ht="15" hidden="false" customHeight="false" outlineLevel="0" collapsed="false">
      <c r="A989" s="8" t="s">
        <v>5152</v>
      </c>
      <c r="B989" s="8" t="s">
        <v>5153</v>
      </c>
    </row>
    <row r="990" customFormat="false" ht="15" hidden="false" customHeight="false" outlineLevel="0" collapsed="false">
      <c r="A990" s="8" t="s">
        <v>5156</v>
      </c>
      <c r="B990" s="8" t="s">
        <v>21926</v>
      </c>
    </row>
    <row r="991" customFormat="false" ht="15" hidden="false" customHeight="false" outlineLevel="0" collapsed="false">
      <c r="A991" s="8" t="s">
        <v>5163</v>
      </c>
      <c r="B991" s="8" t="s">
        <v>21927</v>
      </c>
    </row>
    <row r="992" customFormat="false" ht="15" hidden="false" customHeight="false" outlineLevel="0" collapsed="false">
      <c r="A992" s="8" t="s">
        <v>5175</v>
      </c>
      <c r="B992" s="8" t="s">
        <v>5176</v>
      </c>
    </row>
    <row r="993" customFormat="false" ht="15" hidden="false" customHeight="false" outlineLevel="0" collapsed="false">
      <c r="A993" s="8" t="s">
        <v>5180</v>
      </c>
      <c r="B993" s="8" t="s">
        <v>21928</v>
      </c>
    </row>
    <row r="994" customFormat="false" ht="15" hidden="false" customHeight="false" outlineLevel="0" collapsed="false">
      <c r="A994" s="8" t="s">
        <v>5186</v>
      </c>
      <c r="B994" s="8" t="s">
        <v>5187</v>
      </c>
    </row>
    <row r="995" customFormat="false" ht="15" hidden="false" customHeight="false" outlineLevel="0" collapsed="false">
      <c r="A995" s="8" t="s">
        <v>5189</v>
      </c>
      <c r="B995" s="8" t="s">
        <v>21929</v>
      </c>
    </row>
    <row r="996" customFormat="false" ht="15" hidden="false" customHeight="false" outlineLevel="0" collapsed="false">
      <c r="A996" s="8" t="s">
        <v>5193</v>
      </c>
      <c r="B996" s="8" t="s">
        <v>5194</v>
      </c>
    </row>
    <row r="997" customFormat="false" ht="15" hidden="false" customHeight="false" outlineLevel="0" collapsed="false">
      <c r="A997" s="8" t="s">
        <v>5198</v>
      </c>
      <c r="B997" s="8" t="s">
        <v>5199</v>
      </c>
    </row>
    <row r="998" customFormat="false" ht="15" hidden="false" customHeight="false" outlineLevel="0" collapsed="false">
      <c r="A998" s="8" t="s">
        <v>5202</v>
      </c>
      <c r="B998" s="8" t="s">
        <v>5203</v>
      </c>
    </row>
    <row r="999" customFormat="false" ht="15" hidden="false" customHeight="false" outlineLevel="0" collapsed="false">
      <c r="A999" s="8" t="s">
        <v>5206</v>
      </c>
      <c r="B999" s="8" t="s">
        <v>5207</v>
      </c>
    </row>
    <row r="1000" customFormat="false" ht="15" hidden="false" customHeight="false" outlineLevel="0" collapsed="false">
      <c r="A1000" s="8" t="s">
        <v>5210</v>
      </c>
      <c r="B1000" s="8" t="s">
        <v>21930</v>
      </c>
    </row>
    <row r="1001" customFormat="false" ht="15" hidden="false" customHeight="false" outlineLevel="0" collapsed="false">
      <c r="A1001" s="8" t="s">
        <v>5214</v>
      </c>
      <c r="B1001" s="8" t="s">
        <v>5218</v>
      </c>
    </row>
    <row r="1002" customFormat="false" ht="15" hidden="false" customHeight="false" outlineLevel="0" collapsed="false">
      <c r="A1002" s="8" t="s">
        <v>21931</v>
      </c>
      <c r="B1002" s="8" t="s">
        <v>21932</v>
      </c>
    </row>
    <row r="1003" customFormat="false" ht="15" hidden="false" customHeight="false" outlineLevel="0" collapsed="false">
      <c r="A1003" s="8" t="s">
        <v>5223</v>
      </c>
      <c r="B1003" s="8" t="s">
        <v>5224</v>
      </c>
    </row>
    <row r="1004" customFormat="false" ht="15" hidden="false" customHeight="false" outlineLevel="0" collapsed="false">
      <c r="A1004" s="8" t="s">
        <v>5230</v>
      </c>
      <c r="B1004" s="8" t="s">
        <v>5231</v>
      </c>
    </row>
    <row r="1005" customFormat="false" ht="15" hidden="false" customHeight="false" outlineLevel="0" collapsed="false">
      <c r="A1005" s="8" t="s">
        <v>5234</v>
      </c>
      <c r="B1005" s="8" t="s">
        <v>5235</v>
      </c>
    </row>
    <row r="1006" customFormat="false" ht="15" hidden="false" customHeight="false" outlineLevel="0" collapsed="false">
      <c r="A1006" s="8" t="s">
        <v>5240</v>
      </c>
      <c r="B1006" s="8" t="s">
        <v>5239</v>
      </c>
    </row>
    <row r="1007" customFormat="false" ht="15" hidden="false" customHeight="false" outlineLevel="0" collapsed="false">
      <c r="A1007" s="8" t="s">
        <v>5244</v>
      </c>
      <c r="B1007" s="8" t="s">
        <v>21933</v>
      </c>
    </row>
    <row r="1008" customFormat="false" ht="15" hidden="false" customHeight="false" outlineLevel="0" collapsed="false">
      <c r="A1008" s="8" t="s">
        <v>5249</v>
      </c>
      <c r="B1008" s="8" t="s">
        <v>5250</v>
      </c>
    </row>
    <row r="1009" customFormat="false" ht="15" hidden="false" customHeight="false" outlineLevel="0" collapsed="false">
      <c r="A1009" s="8" t="s">
        <v>5252</v>
      </c>
      <c r="B1009" s="8" t="s">
        <v>5253</v>
      </c>
    </row>
    <row r="1010" customFormat="false" ht="15" hidden="false" customHeight="false" outlineLevel="0" collapsed="false">
      <c r="A1010" s="8" t="s">
        <v>5257</v>
      </c>
      <c r="B1010" s="8" t="s">
        <v>21934</v>
      </c>
    </row>
    <row r="1011" customFormat="false" ht="15" hidden="false" customHeight="false" outlineLevel="0" collapsed="false">
      <c r="A1011" s="8" t="s">
        <v>5260</v>
      </c>
      <c r="B1011" s="8" t="s">
        <v>5261</v>
      </c>
    </row>
    <row r="1012" customFormat="false" ht="15" hidden="false" customHeight="false" outlineLevel="0" collapsed="false">
      <c r="A1012" s="8" t="s">
        <v>5264</v>
      </c>
      <c r="B1012" s="8" t="s">
        <v>5265</v>
      </c>
    </row>
    <row r="1013" customFormat="false" ht="15" hidden="false" customHeight="false" outlineLevel="0" collapsed="false">
      <c r="A1013" s="8" t="s">
        <v>5515</v>
      </c>
      <c r="B1013" s="8" t="s">
        <v>21935</v>
      </c>
    </row>
    <row r="1014" customFormat="false" ht="15" hidden="false" customHeight="false" outlineLevel="0" collapsed="false">
      <c r="A1014" s="8" t="s">
        <v>5269</v>
      </c>
      <c r="B1014" s="8" t="s">
        <v>5270</v>
      </c>
    </row>
    <row r="1015" customFormat="false" ht="15" hidden="false" customHeight="false" outlineLevel="0" collapsed="false">
      <c r="A1015" s="8" t="s">
        <v>5274</v>
      </c>
      <c r="B1015" s="8" t="s">
        <v>5275</v>
      </c>
    </row>
    <row r="1016" customFormat="false" ht="15" hidden="false" customHeight="false" outlineLevel="0" collapsed="false">
      <c r="A1016" s="8" t="s">
        <v>5279</v>
      </c>
      <c r="B1016" s="8" t="s">
        <v>5280</v>
      </c>
    </row>
    <row r="1017" customFormat="false" ht="15" hidden="false" customHeight="false" outlineLevel="0" collapsed="false">
      <c r="A1017" s="8" t="s">
        <v>5284</v>
      </c>
      <c r="B1017" s="8" t="s">
        <v>5285</v>
      </c>
    </row>
    <row r="1018" customFormat="false" ht="15" hidden="false" customHeight="false" outlineLevel="0" collapsed="false">
      <c r="A1018" s="8" t="s">
        <v>5288</v>
      </c>
      <c r="B1018" s="8" t="s">
        <v>5289</v>
      </c>
    </row>
    <row r="1019" customFormat="false" ht="15" hidden="false" customHeight="false" outlineLevel="0" collapsed="false">
      <c r="A1019" s="8" t="s">
        <v>5293</v>
      </c>
      <c r="B1019" s="8" t="s">
        <v>5295</v>
      </c>
    </row>
    <row r="1020" customFormat="false" ht="15" hidden="false" customHeight="false" outlineLevel="0" collapsed="false">
      <c r="A1020" s="8" t="s">
        <v>5300</v>
      </c>
      <c r="B1020" s="8" t="s">
        <v>21936</v>
      </c>
    </row>
    <row r="1021" customFormat="false" ht="15" hidden="false" customHeight="false" outlineLevel="0" collapsed="false">
      <c r="A1021" s="8" t="s">
        <v>5307</v>
      </c>
      <c r="B1021" s="8" t="s">
        <v>21937</v>
      </c>
    </row>
    <row r="1022" customFormat="false" ht="15" hidden="false" customHeight="false" outlineLevel="0" collapsed="false">
      <c r="A1022" s="8" t="s">
        <v>5313</v>
      </c>
      <c r="B1022" s="8" t="s">
        <v>5314</v>
      </c>
    </row>
    <row r="1023" customFormat="false" ht="15" hidden="false" customHeight="false" outlineLevel="0" collapsed="false">
      <c r="A1023" s="8" t="s">
        <v>5317</v>
      </c>
      <c r="B1023" s="8" t="s">
        <v>5318</v>
      </c>
    </row>
    <row r="1024" customFormat="false" ht="15" hidden="false" customHeight="false" outlineLevel="0" collapsed="false">
      <c r="A1024" s="8" t="s">
        <v>5322</v>
      </c>
      <c r="B1024" s="8" t="s">
        <v>21938</v>
      </c>
    </row>
    <row r="1025" customFormat="false" ht="15" hidden="false" customHeight="false" outlineLevel="0" collapsed="false">
      <c r="A1025" s="8" t="s">
        <v>5325</v>
      </c>
      <c r="B1025" s="8" t="s">
        <v>5326</v>
      </c>
    </row>
    <row r="1026" customFormat="false" ht="15" hidden="false" customHeight="false" outlineLevel="0" collapsed="false">
      <c r="A1026" s="8" t="s">
        <v>5328</v>
      </c>
      <c r="B1026" s="8" t="s">
        <v>5329</v>
      </c>
    </row>
    <row r="1027" customFormat="false" ht="15" hidden="false" customHeight="false" outlineLevel="0" collapsed="false">
      <c r="A1027" s="8" t="s">
        <v>5333</v>
      </c>
      <c r="B1027" s="8" t="s">
        <v>5334</v>
      </c>
    </row>
    <row r="1028" customFormat="false" ht="15" hidden="false" customHeight="false" outlineLevel="0" collapsed="false">
      <c r="A1028" s="8" t="s">
        <v>5337</v>
      </c>
      <c r="B1028" s="8" t="s">
        <v>5338</v>
      </c>
    </row>
    <row r="1029" customFormat="false" ht="15" hidden="false" customHeight="false" outlineLevel="0" collapsed="false">
      <c r="A1029" s="8" t="s">
        <v>5341</v>
      </c>
      <c r="B1029" s="8" t="s">
        <v>5342</v>
      </c>
    </row>
    <row r="1030" customFormat="false" ht="15" hidden="false" customHeight="false" outlineLevel="0" collapsed="false">
      <c r="A1030" s="8" t="s">
        <v>5346</v>
      </c>
      <c r="B1030" s="8" t="s">
        <v>5347</v>
      </c>
    </row>
    <row r="1031" customFormat="false" ht="15" hidden="false" customHeight="false" outlineLevel="0" collapsed="false">
      <c r="A1031" s="8" t="s">
        <v>5352</v>
      </c>
      <c r="B1031" s="8" t="s">
        <v>5356</v>
      </c>
    </row>
    <row r="1032" customFormat="false" ht="15" hidden="false" customHeight="false" outlineLevel="0" collapsed="false">
      <c r="A1032" s="8" t="s">
        <v>5359</v>
      </c>
      <c r="B1032" s="8" t="s">
        <v>5360</v>
      </c>
    </row>
    <row r="1033" customFormat="false" ht="15" hidden="false" customHeight="false" outlineLevel="0" collapsed="false">
      <c r="A1033" s="8" t="s">
        <v>5362</v>
      </c>
      <c r="B1033" s="8" t="s">
        <v>21939</v>
      </c>
    </row>
    <row r="1034" customFormat="false" ht="15" hidden="false" customHeight="false" outlineLevel="0" collapsed="false">
      <c r="A1034" s="8" t="s">
        <v>5368</v>
      </c>
      <c r="B1034" s="8" t="s">
        <v>5369</v>
      </c>
    </row>
    <row r="1035" customFormat="false" ht="15" hidden="false" customHeight="false" outlineLevel="0" collapsed="false">
      <c r="A1035" s="8" t="s">
        <v>5373</v>
      </c>
      <c r="B1035" s="8" t="s">
        <v>5376</v>
      </c>
    </row>
    <row r="1036" customFormat="false" ht="15" hidden="false" customHeight="false" outlineLevel="0" collapsed="false">
      <c r="A1036" s="8" t="s">
        <v>21940</v>
      </c>
      <c r="B1036" s="8" t="s">
        <v>21941</v>
      </c>
    </row>
    <row r="1037" customFormat="false" ht="15" hidden="false" customHeight="false" outlineLevel="0" collapsed="false">
      <c r="A1037" s="8" t="s">
        <v>5379</v>
      </c>
      <c r="B1037" s="8" t="s">
        <v>5380</v>
      </c>
    </row>
    <row r="1038" customFormat="false" ht="15" hidden="false" customHeight="false" outlineLevel="0" collapsed="false">
      <c r="A1038" s="8" t="s">
        <v>5385</v>
      </c>
      <c r="B1038" s="8" t="s">
        <v>21942</v>
      </c>
    </row>
    <row r="1039" customFormat="false" ht="15" hidden="false" customHeight="false" outlineLevel="0" collapsed="false">
      <c r="A1039" s="8" t="s">
        <v>5388</v>
      </c>
      <c r="B1039" s="8" t="s">
        <v>5389</v>
      </c>
    </row>
    <row r="1040" customFormat="false" ht="15" hidden="false" customHeight="false" outlineLevel="0" collapsed="false">
      <c r="A1040" s="8" t="s">
        <v>5393</v>
      </c>
      <c r="B1040" s="8" t="s">
        <v>5395</v>
      </c>
    </row>
    <row r="1041" customFormat="false" ht="15" hidden="false" customHeight="false" outlineLevel="0" collapsed="false">
      <c r="A1041" s="8" t="s">
        <v>21943</v>
      </c>
      <c r="B1041" s="8" t="s">
        <v>21944</v>
      </c>
    </row>
    <row r="1042" customFormat="false" ht="15" hidden="false" customHeight="false" outlineLevel="0" collapsed="false">
      <c r="A1042" s="8" t="s">
        <v>5401</v>
      </c>
      <c r="B1042" s="8" t="s">
        <v>5402</v>
      </c>
    </row>
    <row r="1043" customFormat="false" ht="15" hidden="false" customHeight="false" outlineLevel="0" collapsed="false">
      <c r="A1043" s="8" t="s">
        <v>5406</v>
      </c>
      <c r="B1043" s="8" t="s">
        <v>5407</v>
      </c>
    </row>
    <row r="1044" customFormat="false" ht="15" hidden="false" customHeight="false" outlineLevel="0" collapsed="false">
      <c r="A1044" s="8" t="s">
        <v>5410</v>
      </c>
      <c r="B1044" s="8" t="s">
        <v>5411</v>
      </c>
    </row>
    <row r="1045" customFormat="false" ht="15" hidden="false" customHeight="false" outlineLevel="0" collapsed="false">
      <c r="A1045" s="8" t="s">
        <v>5415</v>
      </c>
      <c r="B1045" s="8" t="s">
        <v>5416</v>
      </c>
    </row>
    <row r="1046" customFormat="false" ht="15" hidden="false" customHeight="false" outlineLevel="0" collapsed="false">
      <c r="A1046" s="8" t="s">
        <v>5419</v>
      </c>
      <c r="B1046" s="8" t="s">
        <v>21945</v>
      </c>
    </row>
    <row r="1047" customFormat="false" ht="15" hidden="false" customHeight="false" outlineLevel="0" collapsed="false">
      <c r="A1047" s="8" t="s">
        <v>5426</v>
      </c>
      <c r="B1047" s="8" t="s">
        <v>5427</v>
      </c>
    </row>
    <row r="1048" customFormat="false" ht="15" hidden="false" customHeight="false" outlineLevel="0" collapsed="false">
      <c r="A1048" s="8" t="s">
        <v>5430</v>
      </c>
      <c r="B1048" s="8" t="s">
        <v>21946</v>
      </c>
    </row>
    <row r="1049" customFormat="false" ht="15" hidden="false" customHeight="false" outlineLevel="0" collapsed="false">
      <c r="A1049" s="8" t="s">
        <v>5434</v>
      </c>
      <c r="B1049" s="8" t="s">
        <v>5435</v>
      </c>
    </row>
    <row r="1050" customFormat="false" ht="15" hidden="false" customHeight="false" outlineLevel="0" collapsed="false">
      <c r="A1050" s="8" t="s">
        <v>5439</v>
      </c>
      <c r="B1050" s="8" t="s">
        <v>21947</v>
      </c>
    </row>
    <row r="1051" customFormat="false" ht="15" hidden="false" customHeight="false" outlineLevel="0" collapsed="false">
      <c r="A1051" s="8" t="s">
        <v>5445</v>
      </c>
      <c r="B1051" s="8" t="s">
        <v>5446</v>
      </c>
    </row>
    <row r="1052" customFormat="false" ht="15" hidden="false" customHeight="false" outlineLevel="0" collapsed="false">
      <c r="A1052" s="8" t="s">
        <v>5449</v>
      </c>
      <c r="B1052" s="8" t="s">
        <v>5450</v>
      </c>
    </row>
    <row r="1053" customFormat="false" ht="15" hidden="false" customHeight="false" outlineLevel="0" collapsed="false">
      <c r="A1053" s="8" t="s">
        <v>5500</v>
      </c>
      <c r="B1053" s="8" t="s">
        <v>21948</v>
      </c>
    </row>
    <row r="1054" customFormat="false" ht="15" hidden="false" customHeight="false" outlineLevel="0" collapsed="false">
      <c r="A1054" s="8" t="s">
        <v>5455</v>
      </c>
      <c r="B1054" s="8" t="s">
        <v>21949</v>
      </c>
    </row>
    <row r="1055" customFormat="false" ht="15" hidden="false" customHeight="false" outlineLevel="0" collapsed="false">
      <c r="A1055" s="8" t="s">
        <v>5459</v>
      </c>
      <c r="B1055" s="8" t="s">
        <v>21950</v>
      </c>
    </row>
    <row r="1056" customFormat="false" ht="15" hidden="false" customHeight="false" outlineLevel="0" collapsed="false">
      <c r="A1056" s="8" t="s">
        <v>5464</v>
      </c>
      <c r="B1056" s="8" t="s">
        <v>21951</v>
      </c>
    </row>
    <row r="1057" customFormat="false" ht="15" hidden="false" customHeight="false" outlineLevel="0" collapsed="false">
      <c r="A1057" s="8" t="s">
        <v>5470</v>
      </c>
      <c r="B1057" s="8" t="s">
        <v>21952</v>
      </c>
    </row>
    <row r="1058" customFormat="false" ht="15" hidden="false" customHeight="false" outlineLevel="0" collapsed="false">
      <c r="A1058" s="8" t="s">
        <v>5476</v>
      </c>
      <c r="B1058" s="8" t="s">
        <v>5477</v>
      </c>
    </row>
    <row r="1059" customFormat="false" ht="15" hidden="false" customHeight="false" outlineLevel="0" collapsed="false">
      <c r="A1059" s="8" t="s">
        <v>5479</v>
      </c>
      <c r="B1059" s="8" t="s">
        <v>5480</v>
      </c>
    </row>
    <row r="1060" customFormat="false" ht="15" hidden="false" customHeight="false" outlineLevel="0" collapsed="false">
      <c r="A1060" s="8" t="s">
        <v>5482</v>
      </c>
      <c r="B1060" s="8" t="s">
        <v>21953</v>
      </c>
    </row>
    <row r="1061" customFormat="false" ht="15" hidden="false" customHeight="false" outlineLevel="0" collapsed="false">
      <c r="A1061" s="8" t="s">
        <v>5487</v>
      </c>
      <c r="B1061" s="8" t="s">
        <v>21954</v>
      </c>
    </row>
    <row r="1062" customFormat="false" ht="15" hidden="false" customHeight="false" outlineLevel="0" collapsed="false">
      <c r="A1062" s="8" t="s">
        <v>5493</v>
      </c>
      <c r="B1062" s="8" t="s">
        <v>21955</v>
      </c>
    </row>
    <row r="1063" customFormat="false" ht="15" hidden="false" customHeight="false" outlineLevel="0" collapsed="false">
      <c r="A1063" s="8" t="s">
        <v>5496</v>
      </c>
      <c r="B1063" s="8" t="s">
        <v>5497</v>
      </c>
    </row>
    <row r="1064" customFormat="false" ht="15" hidden="false" customHeight="false" outlineLevel="0" collapsed="false">
      <c r="A1064" s="8" t="s">
        <v>5504</v>
      </c>
      <c r="B1064" s="8" t="s">
        <v>21956</v>
      </c>
    </row>
    <row r="1065" customFormat="false" ht="15" hidden="false" customHeight="false" outlineLevel="0" collapsed="false">
      <c r="A1065" s="8" t="s">
        <v>5506</v>
      </c>
      <c r="B1065" s="8" t="s">
        <v>5508</v>
      </c>
    </row>
    <row r="1066" customFormat="false" ht="15" hidden="false" customHeight="false" outlineLevel="0" collapsed="false">
      <c r="A1066" s="8" t="s">
        <v>5511</v>
      </c>
      <c r="B1066" s="8" t="s">
        <v>5512</v>
      </c>
    </row>
    <row r="1067" customFormat="false" ht="15" hidden="false" customHeight="false" outlineLevel="0" collapsed="false">
      <c r="A1067" s="8" t="s">
        <v>5526</v>
      </c>
      <c r="B1067" s="8" t="s">
        <v>21957</v>
      </c>
    </row>
    <row r="1068" customFormat="false" ht="15" hidden="false" customHeight="false" outlineLevel="0" collapsed="false">
      <c r="A1068" s="8" t="s">
        <v>5533</v>
      </c>
      <c r="B1068" s="8" t="s">
        <v>21958</v>
      </c>
    </row>
    <row r="1069" customFormat="false" ht="15" hidden="false" customHeight="false" outlineLevel="0" collapsed="false">
      <c r="A1069" s="8" t="s">
        <v>5537</v>
      </c>
      <c r="B1069" s="8" t="s">
        <v>21959</v>
      </c>
    </row>
    <row r="1070" customFormat="false" ht="15" hidden="false" customHeight="false" outlineLevel="0" collapsed="false">
      <c r="A1070" s="8" t="s">
        <v>5543</v>
      </c>
      <c r="B1070" s="8" t="s">
        <v>5542</v>
      </c>
    </row>
    <row r="1071" customFormat="false" ht="15" hidden="false" customHeight="false" outlineLevel="0" collapsed="false">
      <c r="A1071" s="8" t="s">
        <v>5546</v>
      </c>
      <c r="B1071" s="8" t="s">
        <v>5547</v>
      </c>
    </row>
    <row r="1072" customFormat="false" ht="15" hidden="false" customHeight="false" outlineLevel="0" collapsed="false">
      <c r="A1072" s="8" t="s">
        <v>5550</v>
      </c>
      <c r="B1072" s="8" t="s">
        <v>21960</v>
      </c>
    </row>
    <row r="1073" customFormat="false" ht="15" hidden="false" customHeight="false" outlineLevel="0" collapsed="false">
      <c r="A1073" s="8" t="s">
        <v>5557</v>
      </c>
      <c r="B1073" s="8" t="s">
        <v>5558</v>
      </c>
    </row>
    <row r="1074" customFormat="false" ht="15" hidden="false" customHeight="false" outlineLevel="0" collapsed="false">
      <c r="A1074" s="8" t="s">
        <v>5561</v>
      </c>
      <c r="B1074" s="8" t="s">
        <v>5562</v>
      </c>
    </row>
    <row r="1075" customFormat="false" ht="15" hidden="false" customHeight="false" outlineLevel="0" collapsed="false">
      <c r="A1075" s="8" t="s">
        <v>5567</v>
      </c>
      <c r="B1075" s="8" t="s">
        <v>21961</v>
      </c>
    </row>
    <row r="1076" customFormat="false" ht="15" hidden="false" customHeight="false" outlineLevel="0" collapsed="false">
      <c r="A1076" s="8" t="s">
        <v>5574</v>
      </c>
      <c r="B1076" s="8" t="s">
        <v>21962</v>
      </c>
    </row>
    <row r="1077" customFormat="false" ht="15" hidden="false" customHeight="false" outlineLevel="0" collapsed="false">
      <c r="A1077" s="8" t="s">
        <v>5582</v>
      </c>
      <c r="B1077" s="8" t="s">
        <v>5581</v>
      </c>
    </row>
    <row r="1078" customFormat="false" ht="15" hidden="false" customHeight="false" outlineLevel="0" collapsed="false">
      <c r="A1078" s="8" t="s">
        <v>5589</v>
      </c>
      <c r="B1078" s="8" t="s">
        <v>5591</v>
      </c>
    </row>
    <row r="1079" customFormat="false" ht="15" hidden="false" customHeight="false" outlineLevel="0" collapsed="false">
      <c r="A1079" s="8" t="s">
        <v>5595</v>
      </c>
      <c r="B1079" s="8" t="s">
        <v>21963</v>
      </c>
    </row>
    <row r="1080" customFormat="false" ht="15" hidden="false" customHeight="false" outlineLevel="0" collapsed="false">
      <c r="A1080" s="8" t="s">
        <v>5602</v>
      </c>
      <c r="B1080" s="8" t="s">
        <v>21964</v>
      </c>
    </row>
    <row r="1081" customFormat="false" ht="15" hidden="false" customHeight="false" outlineLevel="0" collapsed="false">
      <c r="A1081" s="8" t="s">
        <v>21965</v>
      </c>
      <c r="B1081" s="8" t="s">
        <v>21966</v>
      </c>
    </row>
    <row r="1082" customFormat="false" ht="15" hidden="false" customHeight="false" outlineLevel="0" collapsed="false">
      <c r="A1082" s="8" t="s">
        <v>5609</v>
      </c>
      <c r="B1082" s="8" t="s">
        <v>5611</v>
      </c>
    </row>
    <row r="1083" customFormat="false" ht="15" hidden="false" customHeight="false" outlineLevel="0" collapsed="false">
      <c r="A1083" s="8" t="s">
        <v>5616</v>
      </c>
      <c r="B1083" s="8" t="s">
        <v>5618</v>
      </c>
    </row>
    <row r="1084" customFormat="false" ht="15" hidden="false" customHeight="false" outlineLevel="0" collapsed="false">
      <c r="A1084" s="8" t="s">
        <v>5621</v>
      </c>
      <c r="B1084" s="8" t="s">
        <v>5622</v>
      </c>
    </row>
    <row r="1085" customFormat="false" ht="15" hidden="false" customHeight="false" outlineLevel="0" collapsed="false">
      <c r="A1085" s="8" t="s">
        <v>5626</v>
      </c>
      <c r="B1085" s="8" t="s">
        <v>5627</v>
      </c>
    </row>
    <row r="1086" customFormat="false" ht="15" hidden="false" customHeight="false" outlineLevel="0" collapsed="false">
      <c r="A1086" s="8" t="s">
        <v>5630</v>
      </c>
      <c r="B1086" s="8" t="s">
        <v>5631</v>
      </c>
    </row>
    <row r="1087" customFormat="false" ht="15" hidden="false" customHeight="false" outlineLevel="0" collapsed="false">
      <c r="A1087" s="8" t="s">
        <v>5634</v>
      </c>
      <c r="B1087" s="8" t="s">
        <v>5636</v>
      </c>
    </row>
    <row r="1088" customFormat="false" ht="15" hidden="false" customHeight="false" outlineLevel="0" collapsed="false">
      <c r="A1088" s="8" t="s">
        <v>5641</v>
      </c>
      <c r="B1088" s="8" t="s">
        <v>21967</v>
      </c>
    </row>
    <row r="1089" customFormat="false" ht="15" hidden="false" customHeight="false" outlineLevel="0" collapsed="false">
      <c r="A1089" s="8" t="s">
        <v>5647</v>
      </c>
      <c r="B1089" s="8" t="s">
        <v>21968</v>
      </c>
    </row>
    <row r="1090" customFormat="false" ht="15" hidden="false" customHeight="false" outlineLevel="0" collapsed="false">
      <c r="A1090" s="8" t="s">
        <v>5653</v>
      </c>
      <c r="B1090" s="8" t="s">
        <v>21969</v>
      </c>
    </row>
    <row r="1091" customFormat="false" ht="15" hidden="false" customHeight="false" outlineLevel="0" collapsed="false">
      <c r="A1091" s="8" t="s">
        <v>5659</v>
      </c>
      <c r="B1091" s="8" t="s">
        <v>21970</v>
      </c>
    </row>
    <row r="1092" customFormat="false" ht="15" hidden="false" customHeight="false" outlineLevel="0" collapsed="false">
      <c r="A1092" s="8" t="s">
        <v>5663</v>
      </c>
      <c r="B1092" s="8" t="s">
        <v>21971</v>
      </c>
    </row>
    <row r="1093" customFormat="false" ht="15" hidden="false" customHeight="false" outlineLevel="0" collapsed="false">
      <c r="A1093" s="8" t="s">
        <v>5670</v>
      </c>
      <c r="B1093" s="8" t="s">
        <v>5672</v>
      </c>
    </row>
    <row r="1094" customFormat="false" ht="15" hidden="false" customHeight="false" outlineLevel="0" collapsed="false">
      <c r="A1094" s="8" t="s">
        <v>5675</v>
      </c>
      <c r="B1094" s="8" t="s">
        <v>21972</v>
      </c>
    </row>
    <row r="1095" customFormat="false" ht="15" hidden="false" customHeight="false" outlineLevel="0" collapsed="false">
      <c r="A1095" s="8" t="s">
        <v>5682</v>
      </c>
      <c r="B1095" s="8" t="s">
        <v>21973</v>
      </c>
    </row>
    <row r="1096" customFormat="false" ht="15" hidden="false" customHeight="false" outlineLevel="0" collapsed="false">
      <c r="A1096" s="8" t="s">
        <v>5688</v>
      </c>
      <c r="B1096" s="8" t="s">
        <v>5689</v>
      </c>
    </row>
    <row r="1097" customFormat="false" ht="15" hidden="false" customHeight="false" outlineLevel="0" collapsed="false">
      <c r="A1097" s="8" t="s">
        <v>5693</v>
      </c>
      <c r="B1097" s="8" t="s">
        <v>5692</v>
      </c>
    </row>
    <row r="1098" customFormat="false" ht="15" hidden="false" customHeight="false" outlineLevel="0" collapsed="false">
      <c r="A1098" s="8" t="s">
        <v>5698</v>
      </c>
      <c r="B1098" s="8" t="s">
        <v>5699</v>
      </c>
    </row>
    <row r="1099" customFormat="false" ht="15" hidden="false" customHeight="false" outlineLevel="0" collapsed="false">
      <c r="A1099" s="8" t="s">
        <v>5703</v>
      </c>
      <c r="B1099" s="8" t="s">
        <v>21974</v>
      </c>
    </row>
    <row r="1100" customFormat="false" ht="15" hidden="false" customHeight="false" outlineLevel="0" collapsed="false">
      <c r="A1100" s="8" t="s">
        <v>5707</v>
      </c>
      <c r="B1100" s="8" t="s">
        <v>5708</v>
      </c>
    </row>
    <row r="1101" customFormat="false" ht="15" hidden="false" customHeight="false" outlineLevel="0" collapsed="false">
      <c r="A1101" s="8" t="s">
        <v>5711</v>
      </c>
      <c r="B1101" s="8" t="s">
        <v>21975</v>
      </c>
    </row>
    <row r="1102" customFormat="false" ht="15" hidden="false" customHeight="false" outlineLevel="0" collapsed="false">
      <c r="A1102" s="8" t="s">
        <v>5713</v>
      </c>
      <c r="B1102" s="8" t="s">
        <v>21976</v>
      </c>
    </row>
    <row r="1103" customFormat="false" ht="15" hidden="false" customHeight="false" outlineLevel="0" collapsed="false">
      <c r="A1103" s="8" t="s">
        <v>5718</v>
      </c>
      <c r="B1103" s="8" t="s">
        <v>5719</v>
      </c>
    </row>
    <row r="1104" customFormat="false" ht="15" hidden="false" customHeight="false" outlineLevel="0" collapsed="false">
      <c r="A1104" s="8" t="s">
        <v>5723</v>
      </c>
      <c r="B1104" s="8" t="s">
        <v>5724</v>
      </c>
    </row>
    <row r="1105" customFormat="false" ht="15" hidden="false" customHeight="false" outlineLevel="0" collapsed="false">
      <c r="A1105" s="8" t="s">
        <v>5727</v>
      </c>
      <c r="B1105" s="8" t="s">
        <v>21977</v>
      </c>
    </row>
    <row r="1106" customFormat="false" ht="15" hidden="false" customHeight="false" outlineLevel="0" collapsed="false">
      <c r="A1106" s="8" t="s">
        <v>5734</v>
      </c>
      <c r="B1106" s="8" t="s">
        <v>21978</v>
      </c>
    </row>
    <row r="1107" customFormat="false" ht="15" hidden="false" customHeight="false" outlineLevel="0" collapsed="false">
      <c r="A1107" s="8" t="s">
        <v>5739</v>
      </c>
      <c r="B1107" s="8" t="s">
        <v>21979</v>
      </c>
    </row>
    <row r="1108" customFormat="false" ht="15" hidden="false" customHeight="false" outlineLevel="0" collapsed="false">
      <c r="A1108" s="8" t="s">
        <v>5744</v>
      </c>
      <c r="B1108" s="8" t="s">
        <v>21980</v>
      </c>
    </row>
    <row r="1109" customFormat="false" ht="15" hidden="false" customHeight="false" outlineLevel="0" collapsed="false">
      <c r="A1109" s="8" t="s">
        <v>5748</v>
      </c>
      <c r="B1109" s="8" t="s">
        <v>21981</v>
      </c>
    </row>
    <row r="1110" customFormat="false" ht="15" hidden="false" customHeight="false" outlineLevel="0" collapsed="false">
      <c r="A1110" s="8" t="s">
        <v>5751</v>
      </c>
      <c r="B1110" s="8" t="s">
        <v>21982</v>
      </c>
    </row>
    <row r="1111" customFormat="false" ht="15" hidden="false" customHeight="false" outlineLevel="0" collapsed="false">
      <c r="A1111" s="8" t="s">
        <v>5757</v>
      </c>
      <c r="B1111" s="8" t="s">
        <v>5758</v>
      </c>
    </row>
    <row r="1112" customFormat="false" ht="15" hidden="false" customHeight="false" outlineLevel="0" collapsed="false">
      <c r="A1112" s="8" t="s">
        <v>5766</v>
      </c>
      <c r="B1112" s="8" t="s">
        <v>5767</v>
      </c>
    </row>
    <row r="1113" customFormat="false" ht="15" hidden="false" customHeight="false" outlineLevel="0" collapsed="false">
      <c r="A1113" s="8" t="s">
        <v>21983</v>
      </c>
      <c r="B1113" s="8" t="s">
        <v>21984</v>
      </c>
    </row>
    <row r="1114" customFormat="false" ht="15" hidden="false" customHeight="false" outlineLevel="0" collapsed="false">
      <c r="A1114" s="8" t="s">
        <v>5770</v>
      </c>
      <c r="B1114" s="8" t="s">
        <v>5771</v>
      </c>
    </row>
    <row r="1115" customFormat="false" ht="15" hidden="false" customHeight="false" outlineLevel="0" collapsed="false">
      <c r="A1115" s="8" t="s">
        <v>5775</v>
      </c>
      <c r="B1115" s="8" t="s">
        <v>5776</v>
      </c>
    </row>
    <row r="1116" customFormat="false" ht="15" hidden="false" customHeight="false" outlineLevel="0" collapsed="false">
      <c r="A1116" s="8" t="s">
        <v>5779</v>
      </c>
      <c r="B1116" s="8" t="s">
        <v>21985</v>
      </c>
    </row>
    <row r="1117" customFormat="false" ht="15" hidden="false" customHeight="false" outlineLevel="0" collapsed="false">
      <c r="A1117" s="8" t="s">
        <v>5786</v>
      </c>
      <c r="B1117" s="8" t="s">
        <v>5787</v>
      </c>
    </row>
    <row r="1118" customFormat="false" ht="15" hidden="false" customHeight="false" outlineLevel="0" collapsed="false">
      <c r="A1118" s="8" t="s">
        <v>5791</v>
      </c>
      <c r="B1118" s="8" t="s">
        <v>5792</v>
      </c>
    </row>
    <row r="1119" customFormat="false" ht="15" hidden="false" customHeight="false" outlineLevel="0" collapsed="false">
      <c r="A1119" s="8" t="s">
        <v>5795</v>
      </c>
      <c r="B1119" s="8" t="s">
        <v>5796</v>
      </c>
    </row>
    <row r="1120" customFormat="false" ht="15" hidden="false" customHeight="false" outlineLevel="0" collapsed="false">
      <c r="A1120" s="8" t="s">
        <v>5800</v>
      </c>
      <c r="B1120" s="8" t="s">
        <v>5801</v>
      </c>
    </row>
    <row r="1121" customFormat="false" ht="15" hidden="false" customHeight="false" outlineLevel="0" collapsed="false">
      <c r="A1121" s="8" t="s">
        <v>5805</v>
      </c>
      <c r="B1121" s="8" t="s">
        <v>5806</v>
      </c>
    </row>
    <row r="1122" customFormat="false" ht="15" hidden="false" customHeight="false" outlineLevel="0" collapsed="false">
      <c r="A1122" s="8" t="s">
        <v>5810</v>
      </c>
      <c r="B1122" s="8" t="s">
        <v>5811</v>
      </c>
    </row>
    <row r="1123" customFormat="false" ht="15" hidden="false" customHeight="false" outlineLevel="0" collapsed="false">
      <c r="A1123" s="8" t="s">
        <v>5813</v>
      </c>
      <c r="B1123" s="8" t="s">
        <v>5814</v>
      </c>
    </row>
    <row r="1124" customFormat="false" ht="15" hidden="false" customHeight="false" outlineLevel="0" collapsed="false">
      <c r="A1124" s="8" t="s">
        <v>5818</v>
      </c>
      <c r="B1124" s="8" t="s">
        <v>5819</v>
      </c>
    </row>
    <row r="1125" customFormat="false" ht="15" hidden="false" customHeight="false" outlineLevel="0" collapsed="false">
      <c r="A1125" s="8" t="s">
        <v>5821</v>
      </c>
      <c r="B1125" s="8" t="s">
        <v>5822</v>
      </c>
    </row>
    <row r="1126" customFormat="false" ht="15" hidden="false" customHeight="false" outlineLevel="0" collapsed="false">
      <c r="A1126" s="8" t="s">
        <v>5826</v>
      </c>
      <c r="B1126" s="8" t="s">
        <v>21986</v>
      </c>
    </row>
    <row r="1127" customFormat="false" ht="15" hidden="false" customHeight="false" outlineLevel="0" collapsed="false">
      <c r="A1127" s="8" t="s">
        <v>5833</v>
      </c>
      <c r="B1127" s="8" t="s">
        <v>5834</v>
      </c>
    </row>
    <row r="1128" customFormat="false" ht="15" hidden="false" customHeight="false" outlineLevel="0" collapsed="false">
      <c r="A1128" s="8" t="s">
        <v>5839</v>
      </c>
      <c r="B1128" s="8" t="s">
        <v>21987</v>
      </c>
    </row>
    <row r="1129" customFormat="false" ht="15" hidden="false" customHeight="false" outlineLevel="0" collapsed="false">
      <c r="A1129" s="8" t="s">
        <v>5845</v>
      </c>
      <c r="B1129" s="8" t="s">
        <v>5846</v>
      </c>
    </row>
    <row r="1130" customFormat="false" ht="15" hidden="false" customHeight="false" outlineLevel="0" collapsed="false">
      <c r="A1130" s="8" t="s">
        <v>5850</v>
      </c>
      <c r="B1130" s="8" t="s">
        <v>5851</v>
      </c>
    </row>
    <row r="1131" customFormat="false" ht="15" hidden="false" customHeight="false" outlineLevel="0" collapsed="false">
      <c r="A1131" s="8" t="s">
        <v>5855</v>
      </c>
      <c r="B1131" s="8" t="s">
        <v>5856</v>
      </c>
    </row>
    <row r="1132" customFormat="false" ht="15" hidden="false" customHeight="false" outlineLevel="0" collapsed="false">
      <c r="A1132" s="8" t="s">
        <v>5860</v>
      </c>
      <c r="B1132" s="8" t="s">
        <v>5861</v>
      </c>
    </row>
    <row r="1133" customFormat="false" ht="15" hidden="false" customHeight="false" outlineLevel="0" collapsed="false">
      <c r="A1133" s="8" t="s">
        <v>5865</v>
      </c>
      <c r="B1133" s="8" t="s">
        <v>5866</v>
      </c>
    </row>
    <row r="1134" customFormat="false" ht="15" hidden="false" customHeight="false" outlineLevel="0" collapsed="false">
      <c r="A1134" s="8" t="s">
        <v>5870</v>
      </c>
      <c r="B1134" s="8" t="s">
        <v>5871</v>
      </c>
    </row>
    <row r="1135" customFormat="false" ht="15" hidden="false" customHeight="false" outlineLevel="0" collapsed="false">
      <c r="A1135" s="8" t="s">
        <v>5874</v>
      </c>
      <c r="B1135" s="8" t="s">
        <v>21988</v>
      </c>
    </row>
    <row r="1136" customFormat="false" ht="15" hidden="false" customHeight="false" outlineLevel="0" collapsed="false">
      <c r="A1136" s="8" t="s">
        <v>5881</v>
      </c>
      <c r="B1136" s="8" t="s">
        <v>5882</v>
      </c>
    </row>
    <row r="1137" customFormat="false" ht="15" hidden="false" customHeight="false" outlineLevel="0" collapsed="false">
      <c r="A1137" s="8" t="s">
        <v>5884</v>
      </c>
      <c r="B1137" s="8" t="s">
        <v>21989</v>
      </c>
    </row>
    <row r="1138" customFormat="false" ht="15" hidden="false" customHeight="false" outlineLevel="0" collapsed="false">
      <c r="A1138" s="8" t="s">
        <v>5889</v>
      </c>
      <c r="B1138" s="8" t="s">
        <v>21990</v>
      </c>
    </row>
    <row r="1139" customFormat="false" ht="15" hidden="false" customHeight="false" outlineLevel="0" collapsed="false">
      <c r="A1139" s="8" t="s">
        <v>5898</v>
      </c>
      <c r="B1139" s="8" t="s">
        <v>21991</v>
      </c>
    </row>
    <row r="1140" customFormat="false" ht="15" hidden="false" customHeight="false" outlineLevel="0" collapsed="false">
      <c r="A1140" s="8" t="s">
        <v>5903</v>
      </c>
      <c r="B1140" s="8" t="s">
        <v>21992</v>
      </c>
    </row>
    <row r="1141" customFormat="false" ht="15" hidden="false" customHeight="false" outlineLevel="0" collapsed="false">
      <c r="A1141" s="8" t="s">
        <v>5908</v>
      </c>
      <c r="B1141" s="8" t="s">
        <v>21993</v>
      </c>
    </row>
    <row r="1142" customFormat="false" ht="15" hidden="false" customHeight="false" outlineLevel="0" collapsed="false">
      <c r="A1142" s="8" t="s">
        <v>5916</v>
      </c>
      <c r="B1142" s="8" t="s">
        <v>5917</v>
      </c>
    </row>
    <row r="1143" customFormat="false" ht="15" hidden="false" customHeight="false" outlineLevel="0" collapsed="false">
      <c r="A1143" s="8" t="s">
        <v>5920</v>
      </c>
      <c r="B1143" s="8" t="s">
        <v>5921</v>
      </c>
    </row>
    <row r="1144" customFormat="false" ht="15" hidden="false" customHeight="false" outlineLevel="0" collapsed="false">
      <c r="A1144" s="8" t="s">
        <v>5924</v>
      </c>
      <c r="B1144" s="8" t="s">
        <v>21994</v>
      </c>
    </row>
    <row r="1145" customFormat="false" ht="15" hidden="false" customHeight="false" outlineLevel="0" collapsed="false">
      <c r="A1145" s="8" t="s">
        <v>5930</v>
      </c>
      <c r="B1145" s="8" t="s">
        <v>21995</v>
      </c>
    </row>
    <row r="1146" customFormat="false" ht="15" hidden="false" customHeight="false" outlineLevel="0" collapsed="false">
      <c r="A1146" s="8" t="s">
        <v>5937</v>
      </c>
      <c r="B1146" s="8" t="s">
        <v>5938</v>
      </c>
    </row>
    <row r="1147" customFormat="false" ht="15" hidden="false" customHeight="false" outlineLevel="0" collapsed="false">
      <c r="A1147" s="8" t="s">
        <v>5943</v>
      </c>
      <c r="B1147" s="8" t="s">
        <v>5944</v>
      </c>
    </row>
    <row r="1148" customFormat="false" ht="15" hidden="false" customHeight="false" outlineLevel="0" collapsed="false">
      <c r="A1148" s="8" t="s">
        <v>5947</v>
      </c>
      <c r="B1148" s="8" t="s">
        <v>5948</v>
      </c>
    </row>
    <row r="1149" customFormat="false" ht="15" hidden="false" customHeight="false" outlineLevel="0" collapsed="false">
      <c r="A1149" s="8" t="s">
        <v>5951</v>
      </c>
      <c r="B1149" s="8" t="s">
        <v>5952</v>
      </c>
    </row>
    <row r="1150" customFormat="false" ht="15" hidden="false" customHeight="false" outlineLevel="0" collapsed="false">
      <c r="A1150" s="8" t="s">
        <v>5954</v>
      </c>
      <c r="B1150" s="8" t="s">
        <v>5955</v>
      </c>
    </row>
    <row r="1151" customFormat="false" ht="15" hidden="false" customHeight="false" outlineLevel="0" collapsed="false">
      <c r="A1151" s="8" t="s">
        <v>5958</v>
      </c>
      <c r="B1151" s="8" t="s">
        <v>5960</v>
      </c>
    </row>
    <row r="1152" customFormat="false" ht="15" hidden="false" customHeight="false" outlineLevel="0" collapsed="false">
      <c r="A1152" s="8" t="s">
        <v>5963</v>
      </c>
      <c r="B1152" s="8" t="s">
        <v>5964</v>
      </c>
    </row>
    <row r="1153" customFormat="false" ht="15" hidden="false" customHeight="false" outlineLevel="0" collapsed="false">
      <c r="A1153" s="8" t="s">
        <v>5966</v>
      </c>
      <c r="B1153" s="8" t="s">
        <v>5967</v>
      </c>
    </row>
    <row r="1154" customFormat="false" ht="15" hidden="false" customHeight="false" outlineLevel="0" collapsed="false">
      <c r="A1154" s="8" t="s">
        <v>5969</v>
      </c>
      <c r="B1154" s="8" t="s">
        <v>21996</v>
      </c>
    </row>
    <row r="1155" customFormat="false" ht="15" hidden="false" customHeight="false" outlineLevel="0" collapsed="false">
      <c r="A1155" s="8" t="s">
        <v>5974</v>
      </c>
      <c r="B1155" s="8" t="s">
        <v>5975</v>
      </c>
    </row>
    <row r="1156" customFormat="false" ht="15" hidden="false" customHeight="false" outlineLevel="0" collapsed="false">
      <c r="A1156" s="8" t="s">
        <v>5978</v>
      </c>
      <c r="B1156" s="8" t="s">
        <v>5979</v>
      </c>
    </row>
    <row r="1157" customFormat="false" ht="15" hidden="false" customHeight="false" outlineLevel="0" collapsed="false">
      <c r="A1157" s="8" t="s">
        <v>5981</v>
      </c>
      <c r="B1157" s="8" t="s">
        <v>21997</v>
      </c>
    </row>
    <row r="1158" customFormat="false" ht="15" hidden="false" customHeight="false" outlineLevel="0" collapsed="false">
      <c r="A1158" s="8" t="s">
        <v>5986</v>
      </c>
      <c r="B1158" s="8" t="s">
        <v>21998</v>
      </c>
    </row>
    <row r="1159" customFormat="false" ht="15" hidden="false" customHeight="false" outlineLevel="0" collapsed="false">
      <c r="A1159" s="8" t="s">
        <v>5992</v>
      </c>
      <c r="B1159" s="8" t="s">
        <v>21999</v>
      </c>
    </row>
    <row r="1160" customFormat="false" ht="15" hidden="false" customHeight="false" outlineLevel="0" collapsed="false">
      <c r="A1160" s="8" t="s">
        <v>5999</v>
      </c>
      <c r="B1160" s="8" t="s">
        <v>6001</v>
      </c>
    </row>
    <row r="1161" customFormat="false" ht="15" hidden="false" customHeight="false" outlineLevel="0" collapsed="false">
      <c r="A1161" s="8" t="s">
        <v>22000</v>
      </c>
      <c r="B1161" s="8" t="s">
        <v>22001</v>
      </c>
    </row>
    <row r="1162" customFormat="false" ht="15" hidden="false" customHeight="false" outlineLevel="0" collapsed="false">
      <c r="A1162" s="8" t="s">
        <v>6006</v>
      </c>
      <c r="B1162" s="8" t="s">
        <v>6007</v>
      </c>
    </row>
    <row r="1163" customFormat="false" ht="15" hidden="false" customHeight="false" outlineLevel="0" collapsed="false">
      <c r="A1163" s="8" t="s">
        <v>6009</v>
      </c>
      <c r="B1163" s="8" t="s">
        <v>6010</v>
      </c>
    </row>
    <row r="1164" customFormat="false" ht="15" hidden="false" customHeight="false" outlineLevel="0" collapsed="false">
      <c r="A1164" s="8" t="s">
        <v>6014</v>
      </c>
      <c r="B1164" s="8" t="s">
        <v>22002</v>
      </c>
    </row>
    <row r="1165" customFormat="false" ht="15" hidden="false" customHeight="false" outlineLevel="0" collapsed="false">
      <c r="A1165" s="8" t="s">
        <v>6021</v>
      </c>
      <c r="B1165" s="8" t="s">
        <v>6022</v>
      </c>
    </row>
    <row r="1166" customFormat="false" ht="15" hidden="false" customHeight="false" outlineLevel="0" collapsed="false">
      <c r="A1166" s="8" t="s">
        <v>6025</v>
      </c>
      <c r="B1166" s="8" t="s">
        <v>22003</v>
      </c>
    </row>
    <row r="1167" customFormat="false" ht="15" hidden="false" customHeight="false" outlineLevel="0" collapsed="false">
      <c r="A1167" s="8" t="s">
        <v>6027</v>
      </c>
      <c r="B1167" s="8" t="s">
        <v>22004</v>
      </c>
    </row>
    <row r="1168" customFormat="false" ht="15" hidden="false" customHeight="false" outlineLevel="0" collapsed="false">
      <c r="A1168" s="8" t="s">
        <v>6036</v>
      </c>
      <c r="B1168" s="8" t="s">
        <v>22005</v>
      </c>
    </row>
    <row r="1169" customFormat="false" ht="15" hidden="false" customHeight="false" outlineLevel="0" collapsed="false">
      <c r="A1169" s="8" t="s">
        <v>6045</v>
      </c>
      <c r="B1169" s="8" t="s">
        <v>22006</v>
      </c>
    </row>
    <row r="1170" customFormat="false" ht="15" hidden="false" customHeight="false" outlineLevel="0" collapsed="false">
      <c r="A1170" s="8" t="s">
        <v>6049</v>
      </c>
      <c r="B1170" s="8" t="s">
        <v>22007</v>
      </c>
    </row>
    <row r="1171" customFormat="false" ht="15" hidden="false" customHeight="false" outlineLevel="0" collapsed="false">
      <c r="A1171" s="8" t="s">
        <v>6056</v>
      </c>
      <c r="B1171" s="8" t="s">
        <v>6057</v>
      </c>
    </row>
    <row r="1172" customFormat="false" ht="15" hidden="false" customHeight="false" outlineLevel="0" collapsed="false">
      <c r="A1172" s="8" t="s">
        <v>6061</v>
      </c>
      <c r="B1172" s="8" t="s">
        <v>22008</v>
      </c>
    </row>
    <row r="1173" customFormat="false" ht="15" hidden="false" customHeight="false" outlineLevel="0" collapsed="false">
      <c r="A1173" s="8" t="s">
        <v>6066</v>
      </c>
      <c r="B1173" s="8" t="s">
        <v>6067</v>
      </c>
    </row>
    <row r="1174" customFormat="false" ht="15" hidden="false" customHeight="false" outlineLevel="0" collapsed="false">
      <c r="A1174" s="8" t="s">
        <v>6071</v>
      </c>
      <c r="B1174" s="8" t="s">
        <v>22009</v>
      </c>
    </row>
    <row r="1175" customFormat="false" ht="15" hidden="false" customHeight="false" outlineLevel="0" collapsed="false">
      <c r="A1175" s="8" t="s">
        <v>6080</v>
      </c>
      <c r="B1175" s="8" t="s">
        <v>6081</v>
      </c>
    </row>
    <row r="1176" customFormat="false" ht="15" hidden="false" customHeight="false" outlineLevel="0" collapsed="false">
      <c r="A1176" s="8" t="s">
        <v>6085</v>
      </c>
      <c r="B1176" s="8" t="s">
        <v>22010</v>
      </c>
    </row>
    <row r="1177" customFormat="false" ht="15" hidden="false" customHeight="false" outlineLevel="0" collapsed="false">
      <c r="A1177" s="8" t="s">
        <v>6092</v>
      </c>
      <c r="B1177" s="8" t="s">
        <v>6093</v>
      </c>
    </row>
    <row r="1178" customFormat="false" ht="15" hidden="false" customHeight="false" outlineLevel="0" collapsed="false">
      <c r="A1178" s="8" t="s">
        <v>6096</v>
      </c>
      <c r="B1178" s="8" t="s">
        <v>22011</v>
      </c>
    </row>
    <row r="1179" customFormat="false" ht="15" hidden="false" customHeight="false" outlineLevel="0" collapsed="false">
      <c r="A1179" s="8" t="s">
        <v>6102</v>
      </c>
      <c r="B1179" s="8" t="s">
        <v>6101</v>
      </c>
    </row>
    <row r="1180" customFormat="false" ht="15" hidden="false" customHeight="false" outlineLevel="0" collapsed="false">
      <c r="A1180" s="8" t="s">
        <v>6108</v>
      </c>
      <c r="B1180" s="8" t="s">
        <v>22012</v>
      </c>
    </row>
    <row r="1181" customFormat="false" ht="15" hidden="false" customHeight="false" outlineLevel="0" collapsed="false">
      <c r="A1181" s="8" t="s">
        <v>6111</v>
      </c>
      <c r="B1181" s="8" t="s">
        <v>6112</v>
      </c>
    </row>
    <row r="1182" customFormat="false" ht="15" hidden="false" customHeight="false" outlineLevel="0" collapsed="false">
      <c r="A1182" s="8" t="s">
        <v>6114</v>
      </c>
      <c r="B1182" s="8" t="s">
        <v>6115</v>
      </c>
    </row>
    <row r="1183" customFormat="false" ht="15" hidden="false" customHeight="false" outlineLevel="0" collapsed="false">
      <c r="A1183" s="8" t="s">
        <v>6118</v>
      </c>
      <c r="B1183" s="8" t="s">
        <v>6119</v>
      </c>
    </row>
    <row r="1184" customFormat="false" ht="15" hidden="false" customHeight="false" outlineLevel="0" collapsed="false">
      <c r="A1184" s="8" t="s">
        <v>6122</v>
      </c>
      <c r="B1184" s="8" t="s">
        <v>22013</v>
      </c>
    </row>
    <row r="1185" customFormat="false" ht="15" hidden="false" customHeight="false" outlineLevel="0" collapsed="false">
      <c r="A1185" s="8" t="s">
        <v>6126</v>
      </c>
      <c r="B1185" s="8" t="s">
        <v>6127</v>
      </c>
    </row>
    <row r="1186" customFormat="false" ht="15" hidden="false" customHeight="false" outlineLevel="0" collapsed="false">
      <c r="A1186" s="8" t="s">
        <v>6130</v>
      </c>
      <c r="B1186" s="8" t="s">
        <v>22014</v>
      </c>
    </row>
    <row r="1187" customFormat="false" ht="15" hidden="false" customHeight="false" outlineLevel="0" collapsed="false">
      <c r="A1187" s="8" t="s">
        <v>6135</v>
      </c>
      <c r="B1187" s="8" t="s">
        <v>22015</v>
      </c>
    </row>
    <row r="1188" customFormat="false" ht="15" hidden="false" customHeight="false" outlineLevel="0" collapsed="false">
      <c r="A1188" s="8" t="s">
        <v>6141</v>
      </c>
      <c r="B1188" s="8" t="s">
        <v>6142</v>
      </c>
    </row>
    <row r="1189" customFormat="false" ht="15" hidden="false" customHeight="false" outlineLevel="0" collapsed="false">
      <c r="A1189" s="8" t="s">
        <v>6145</v>
      </c>
      <c r="B1189" s="8" t="s">
        <v>6146</v>
      </c>
    </row>
    <row r="1190" customFormat="false" ht="15" hidden="false" customHeight="false" outlineLevel="0" collapsed="false">
      <c r="A1190" s="8" t="s">
        <v>6150</v>
      </c>
      <c r="B1190" s="8" t="s">
        <v>22016</v>
      </c>
    </row>
    <row r="1191" customFormat="false" ht="15" hidden="false" customHeight="false" outlineLevel="0" collapsed="false">
      <c r="A1191" s="8" t="s">
        <v>6156</v>
      </c>
      <c r="B1191" s="8" t="s">
        <v>22017</v>
      </c>
    </row>
    <row r="1192" customFormat="false" ht="15" hidden="false" customHeight="false" outlineLevel="0" collapsed="false">
      <c r="A1192" s="8" t="s">
        <v>6162</v>
      </c>
      <c r="B1192" s="8" t="s">
        <v>6163</v>
      </c>
    </row>
    <row r="1193" customFormat="false" ht="15" hidden="false" customHeight="false" outlineLevel="0" collapsed="false">
      <c r="A1193" s="8" t="s">
        <v>6166</v>
      </c>
      <c r="B1193" s="8" t="s">
        <v>22018</v>
      </c>
    </row>
    <row r="1194" customFormat="false" ht="15" hidden="false" customHeight="false" outlineLevel="0" collapsed="false">
      <c r="A1194" s="8" t="s">
        <v>6171</v>
      </c>
      <c r="B1194" s="8" t="s">
        <v>22019</v>
      </c>
    </row>
    <row r="1195" customFormat="false" ht="15" hidden="false" customHeight="false" outlineLevel="0" collapsed="false">
      <c r="A1195" s="8" t="s">
        <v>6176</v>
      </c>
      <c r="B1195" s="8" t="s">
        <v>6177</v>
      </c>
    </row>
    <row r="1196" customFormat="false" ht="15" hidden="false" customHeight="false" outlineLevel="0" collapsed="false">
      <c r="A1196" s="8" t="s">
        <v>6181</v>
      </c>
      <c r="B1196" s="8" t="s">
        <v>6182</v>
      </c>
    </row>
    <row r="1197" customFormat="false" ht="15" hidden="false" customHeight="false" outlineLevel="0" collapsed="false">
      <c r="A1197" s="8" t="s">
        <v>6185</v>
      </c>
      <c r="B1197" s="8" t="s">
        <v>6186</v>
      </c>
    </row>
    <row r="1198" customFormat="false" ht="15" hidden="false" customHeight="false" outlineLevel="0" collapsed="false">
      <c r="A1198" s="8" t="s">
        <v>6189</v>
      </c>
      <c r="B1198" s="8" t="s">
        <v>22020</v>
      </c>
    </row>
    <row r="1199" customFormat="false" ht="15" hidden="false" customHeight="false" outlineLevel="0" collapsed="false">
      <c r="A1199" s="8" t="s">
        <v>6192</v>
      </c>
      <c r="B1199" s="8" t="s">
        <v>22021</v>
      </c>
    </row>
    <row r="1200" customFormat="false" ht="15" hidden="false" customHeight="false" outlineLevel="0" collapsed="false">
      <c r="A1200" s="8" t="s">
        <v>22022</v>
      </c>
      <c r="B1200" s="8" t="s">
        <v>22023</v>
      </c>
    </row>
    <row r="1201" customFormat="false" ht="15" hidden="false" customHeight="false" outlineLevel="0" collapsed="false">
      <c r="A1201" s="8" t="s">
        <v>6198</v>
      </c>
      <c r="B1201" s="8" t="s">
        <v>6199</v>
      </c>
    </row>
    <row r="1202" customFormat="false" ht="15" hidden="false" customHeight="false" outlineLevel="0" collapsed="false">
      <c r="A1202" s="8" t="s">
        <v>6202</v>
      </c>
      <c r="B1202" s="8" t="s">
        <v>6206</v>
      </c>
    </row>
    <row r="1203" customFormat="false" ht="15" hidden="false" customHeight="false" outlineLevel="0" collapsed="false">
      <c r="A1203" s="8" t="s">
        <v>6210</v>
      </c>
      <c r="B1203" s="8" t="s">
        <v>6211</v>
      </c>
    </row>
    <row r="1204" customFormat="false" ht="15" hidden="false" customHeight="false" outlineLevel="0" collapsed="false">
      <c r="A1204" s="8" t="s">
        <v>6214</v>
      </c>
      <c r="B1204" s="8" t="s">
        <v>6215</v>
      </c>
    </row>
    <row r="1205" customFormat="false" ht="15" hidden="false" customHeight="false" outlineLevel="0" collapsed="false">
      <c r="A1205" s="8" t="s">
        <v>6218</v>
      </c>
      <c r="B1205" s="8" t="s">
        <v>6220</v>
      </c>
    </row>
    <row r="1206" customFormat="false" ht="15" hidden="false" customHeight="false" outlineLevel="0" collapsed="false">
      <c r="A1206" s="8" t="s">
        <v>6224</v>
      </c>
      <c r="B1206" s="8" t="s">
        <v>22024</v>
      </c>
    </row>
    <row r="1207" customFormat="false" ht="15" hidden="false" customHeight="false" outlineLevel="0" collapsed="false">
      <c r="A1207" s="8" t="s">
        <v>6231</v>
      </c>
      <c r="B1207" s="8" t="s">
        <v>22025</v>
      </c>
    </row>
    <row r="1208" customFormat="false" ht="15" hidden="false" customHeight="false" outlineLevel="0" collapsed="false">
      <c r="A1208" s="8" t="s">
        <v>6239</v>
      </c>
      <c r="B1208" s="8" t="s">
        <v>22026</v>
      </c>
    </row>
    <row r="1209" customFormat="false" ht="15" hidden="false" customHeight="false" outlineLevel="0" collapsed="false">
      <c r="A1209" s="8" t="s">
        <v>6246</v>
      </c>
      <c r="B1209" s="8" t="s">
        <v>22027</v>
      </c>
    </row>
    <row r="1210" customFormat="false" ht="15" hidden="false" customHeight="false" outlineLevel="0" collapsed="false">
      <c r="A1210" s="8" t="s">
        <v>6252</v>
      </c>
      <c r="B1210" s="8" t="s">
        <v>6253</v>
      </c>
    </row>
    <row r="1211" customFormat="false" ht="15" hidden="false" customHeight="false" outlineLevel="0" collapsed="false">
      <c r="A1211" s="8" t="s">
        <v>6257</v>
      </c>
      <c r="B1211" s="8" t="s">
        <v>6258</v>
      </c>
    </row>
    <row r="1212" customFormat="false" ht="15" hidden="false" customHeight="false" outlineLevel="0" collapsed="false">
      <c r="A1212" s="8" t="s">
        <v>6262</v>
      </c>
      <c r="B1212" s="8" t="s">
        <v>22028</v>
      </c>
    </row>
    <row r="1213" customFormat="false" ht="15" hidden="false" customHeight="false" outlineLevel="0" collapsed="false">
      <c r="A1213" s="8" t="s">
        <v>6264</v>
      </c>
      <c r="B1213" s="8" t="s">
        <v>6265</v>
      </c>
    </row>
    <row r="1214" customFormat="false" ht="15" hidden="false" customHeight="false" outlineLevel="0" collapsed="false">
      <c r="A1214" s="8" t="s">
        <v>6269</v>
      </c>
      <c r="B1214" s="8" t="s">
        <v>22029</v>
      </c>
    </row>
    <row r="1215" customFormat="false" ht="15" hidden="false" customHeight="false" outlineLevel="0" collapsed="false">
      <c r="A1215" s="8" t="s">
        <v>6272</v>
      </c>
      <c r="B1215" s="8" t="s">
        <v>6273</v>
      </c>
    </row>
    <row r="1216" customFormat="false" ht="15" hidden="false" customHeight="false" outlineLevel="0" collapsed="false">
      <c r="A1216" s="8" t="s">
        <v>6278</v>
      </c>
      <c r="B1216" s="8" t="s">
        <v>6279</v>
      </c>
    </row>
    <row r="1217" customFormat="false" ht="15" hidden="false" customHeight="false" outlineLevel="0" collapsed="false">
      <c r="A1217" s="8" t="s">
        <v>6284</v>
      </c>
      <c r="B1217" s="8" t="s">
        <v>22030</v>
      </c>
    </row>
    <row r="1218" customFormat="false" ht="15" hidden="false" customHeight="false" outlineLevel="0" collapsed="false">
      <c r="A1218" s="8" t="s">
        <v>6287</v>
      </c>
      <c r="B1218" s="8" t="s">
        <v>6289</v>
      </c>
    </row>
    <row r="1219" customFormat="false" ht="15" hidden="false" customHeight="false" outlineLevel="0" collapsed="false">
      <c r="A1219" s="8" t="s">
        <v>6292</v>
      </c>
      <c r="B1219" s="8" t="s">
        <v>22031</v>
      </c>
    </row>
    <row r="1220" customFormat="false" ht="15" hidden="false" customHeight="false" outlineLevel="0" collapsed="false">
      <c r="A1220" s="8" t="s">
        <v>6298</v>
      </c>
      <c r="B1220" s="8" t="s">
        <v>22032</v>
      </c>
    </row>
    <row r="1221" customFormat="false" ht="15" hidden="false" customHeight="false" outlineLevel="0" collapsed="false">
      <c r="A1221" s="8" t="s">
        <v>6304</v>
      </c>
      <c r="B1221" s="8" t="s">
        <v>6305</v>
      </c>
    </row>
    <row r="1222" customFormat="false" ht="15" hidden="false" customHeight="false" outlineLevel="0" collapsed="false">
      <c r="A1222" s="8" t="s">
        <v>6309</v>
      </c>
      <c r="B1222" s="8" t="s">
        <v>6310</v>
      </c>
    </row>
    <row r="1223" customFormat="false" ht="15" hidden="false" customHeight="false" outlineLevel="0" collapsed="false">
      <c r="A1223" s="8" t="s">
        <v>6314</v>
      </c>
      <c r="B1223" s="8" t="s">
        <v>22033</v>
      </c>
    </row>
    <row r="1224" customFormat="false" ht="15" hidden="false" customHeight="false" outlineLevel="0" collapsed="false">
      <c r="A1224" s="8" t="s">
        <v>6322</v>
      </c>
      <c r="B1224" s="8" t="s">
        <v>22034</v>
      </c>
    </row>
    <row r="1225" customFormat="false" ht="15" hidden="false" customHeight="false" outlineLevel="0" collapsed="false">
      <c r="A1225" s="8" t="s">
        <v>6330</v>
      </c>
      <c r="B1225" s="8" t="s">
        <v>6329</v>
      </c>
    </row>
    <row r="1226" customFormat="false" ht="15" hidden="false" customHeight="false" outlineLevel="0" collapsed="false">
      <c r="A1226" s="8" t="s">
        <v>6336</v>
      </c>
      <c r="B1226" s="8" t="s">
        <v>6337</v>
      </c>
    </row>
    <row r="1227" customFormat="false" ht="15" hidden="false" customHeight="false" outlineLevel="0" collapsed="false">
      <c r="A1227" s="8" t="s">
        <v>6340</v>
      </c>
      <c r="B1227" s="8" t="s">
        <v>22035</v>
      </c>
    </row>
    <row r="1228" customFormat="false" ht="15" hidden="false" customHeight="false" outlineLevel="0" collapsed="false">
      <c r="A1228" s="8" t="s">
        <v>6346</v>
      </c>
      <c r="B1228" s="8" t="s">
        <v>6347</v>
      </c>
    </row>
    <row r="1229" customFormat="false" ht="15" hidden="false" customHeight="false" outlineLevel="0" collapsed="false">
      <c r="A1229" s="8" t="s">
        <v>6352</v>
      </c>
      <c r="B1229" s="8" t="s">
        <v>6353</v>
      </c>
    </row>
    <row r="1230" customFormat="false" ht="15" hidden="false" customHeight="false" outlineLevel="0" collapsed="false">
      <c r="A1230" s="8" t="s">
        <v>6358</v>
      </c>
      <c r="B1230" s="8" t="s">
        <v>6359</v>
      </c>
    </row>
    <row r="1231" customFormat="false" ht="15" hidden="false" customHeight="false" outlineLevel="0" collapsed="false">
      <c r="A1231" s="8" t="s">
        <v>6363</v>
      </c>
      <c r="B1231" s="8" t="s">
        <v>6364</v>
      </c>
    </row>
    <row r="1232" customFormat="false" ht="15" hidden="false" customHeight="false" outlineLevel="0" collapsed="false">
      <c r="A1232" s="8" t="s">
        <v>6367</v>
      </c>
      <c r="B1232" s="8" t="s">
        <v>6368</v>
      </c>
    </row>
    <row r="1233" customFormat="false" ht="15" hidden="false" customHeight="false" outlineLevel="0" collapsed="false">
      <c r="A1233" s="8" t="s">
        <v>6374</v>
      </c>
      <c r="B1233" s="8" t="s">
        <v>6375</v>
      </c>
    </row>
    <row r="1234" customFormat="false" ht="15" hidden="false" customHeight="false" outlineLevel="0" collapsed="false">
      <c r="A1234" s="8" t="s">
        <v>6380</v>
      </c>
      <c r="B1234" s="8" t="s">
        <v>6382</v>
      </c>
    </row>
    <row r="1235" customFormat="false" ht="15" hidden="false" customHeight="false" outlineLevel="0" collapsed="false">
      <c r="A1235" s="8" t="s">
        <v>6384</v>
      </c>
      <c r="B1235" s="8" t="s">
        <v>6385</v>
      </c>
    </row>
    <row r="1236" customFormat="false" ht="15" hidden="false" customHeight="false" outlineLevel="0" collapsed="false">
      <c r="A1236" s="8" t="s">
        <v>6388</v>
      </c>
      <c r="B1236" s="8" t="s">
        <v>6389</v>
      </c>
    </row>
    <row r="1237" customFormat="false" ht="15" hidden="false" customHeight="false" outlineLevel="0" collapsed="false">
      <c r="A1237" s="8" t="s">
        <v>6393</v>
      </c>
      <c r="B1237" s="8" t="s">
        <v>22036</v>
      </c>
    </row>
    <row r="1238" customFormat="false" ht="15" hidden="false" customHeight="false" outlineLevel="0" collapsed="false">
      <c r="A1238" s="8" t="s">
        <v>6398</v>
      </c>
      <c r="B1238" s="8" t="s">
        <v>6399</v>
      </c>
    </row>
    <row r="1239" customFormat="false" ht="15" hidden="false" customHeight="false" outlineLevel="0" collapsed="false">
      <c r="A1239" s="8" t="s">
        <v>6404</v>
      </c>
      <c r="B1239" s="8" t="s">
        <v>6405</v>
      </c>
    </row>
    <row r="1240" customFormat="false" ht="15" hidden="false" customHeight="false" outlineLevel="0" collapsed="false">
      <c r="A1240" s="8" t="s">
        <v>6410</v>
      </c>
      <c r="B1240" s="8" t="s">
        <v>6411</v>
      </c>
    </row>
    <row r="1241" customFormat="false" ht="15" hidden="false" customHeight="false" outlineLevel="0" collapsed="false">
      <c r="A1241" s="8" t="s">
        <v>6415</v>
      </c>
      <c r="B1241" s="8" t="s">
        <v>6414</v>
      </c>
    </row>
    <row r="1242" customFormat="false" ht="15" hidden="false" customHeight="false" outlineLevel="0" collapsed="false">
      <c r="A1242" s="8" t="s">
        <v>6419</v>
      </c>
      <c r="B1242" s="8" t="s">
        <v>6420</v>
      </c>
    </row>
    <row r="1243" customFormat="false" ht="15" hidden="false" customHeight="false" outlineLevel="0" collapsed="false">
      <c r="A1243" s="8" t="s">
        <v>6423</v>
      </c>
      <c r="B1243" s="8" t="s">
        <v>6424</v>
      </c>
    </row>
    <row r="1244" customFormat="false" ht="15" hidden="false" customHeight="false" outlineLevel="0" collapsed="false">
      <c r="A1244" s="8" t="s">
        <v>6428</v>
      </c>
      <c r="B1244" s="8" t="s">
        <v>22037</v>
      </c>
    </row>
    <row r="1245" customFormat="false" ht="15" hidden="false" customHeight="false" outlineLevel="0" collapsed="false">
      <c r="A1245" s="8" t="s">
        <v>6434</v>
      </c>
      <c r="B1245" s="8" t="s">
        <v>6435</v>
      </c>
    </row>
    <row r="1246" customFormat="false" ht="15" hidden="false" customHeight="false" outlineLevel="0" collapsed="false">
      <c r="A1246" s="8" t="s">
        <v>6440</v>
      </c>
      <c r="B1246" s="8" t="s">
        <v>6441</v>
      </c>
    </row>
    <row r="1247" customFormat="false" ht="15" hidden="false" customHeight="false" outlineLevel="0" collapsed="false">
      <c r="A1247" s="8" t="s">
        <v>6445</v>
      </c>
      <c r="B1247" s="8" t="s">
        <v>6446</v>
      </c>
    </row>
    <row r="1248" customFormat="false" ht="15" hidden="false" customHeight="false" outlineLevel="0" collapsed="false">
      <c r="A1248" s="8" t="s">
        <v>6450</v>
      </c>
      <c r="B1248" s="8" t="s">
        <v>22038</v>
      </c>
    </row>
    <row r="1249" customFormat="false" ht="15" hidden="false" customHeight="false" outlineLevel="0" collapsed="false">
      <c r="A1249" s="8" t="s">
        <v>6452</v>
      </c>
      <c r="B1249" s="8" t="s">
        <v>6453</v>
      </c>
    </row>
    <row r="1250" customFormat="false" ht="15" hidden="false" customHeight="false" outlineLevel="0" collapsed="false">
      <c r="A1250" s="8" t="s">
        <v>6457</v>
      </c>
      <c r="B1250" s="8" t="s">
        <v>6458</v>
      </c>
    </row>
    <row r="1251" customFormat="false" ht="15" hidden="false" customHeight="false" outlineLevel="0" collapsed="false">
      <c r="A1251" s="8" t="s">
        <v>6462</v>
      </c>
      <c r="B1251" s="8" t="s">
        <v>6463</v>
      </c>
    </row>
    <row r="1252" customFormat="false" ht="15" hidden="false" customHeight="false" outlineLevel="0" collapsed="false">
      <c r="A1252" s="8" t="s">
        <v>6465</v>
      </c>
      <c r="B1252" s="8" t="s">
        <v>6467</v>
      </c>
    </row>
    <row r="1253" customFormat="false" ht="15" hidden="false" customHeight="false" outlineLevel="0" collapsed="false">
      <c r="A1253" s="8" t="s">
        <v>6470</v>
      </c>
      <c r="B1253" s="8" t="s">
        <v>22039</v>
      </c>
    </row>
    <row r="1254" customFormat="false" ht="15" hidden="false" customHeight="false" outlineLevel="0" collapsed="false">
      <c r="A1254" s="8" t="s">
        <v>6476</v>
      </c>
      <c r="B1254" s="8" t="s">
        <v>6478</v>
      </c>
    </row>
    <row r="1255" customFormat="false" ht="15" hidden="false" customHeight="false" outlineLevel="0" collapsed="false">
      <c r="A1255" s="8" t="s">
        <v>6482</v>
      </c>
      <c r="B1255" s="8" t="s">
        <v>6483</v>
      </c>
    </row>
    <row r="1256" customFormat="false" ht="15" hidden="false" customHeight="false" outlineLevel="0" collapsed="false">
      <c r="A1256" s="8" t="s">
        <v>6488</v>
      </c>
      <c r="B1256" s="8" t="s">
        <v>6489</v>
      </c>
    </row>
    <row r="1257" customFormat="false" ht="15" hidden="false" customHeight="false" outlineLevel="0" collapsed="false">
      <c r="A1257" s="8" t="s">
        <v>6493</v>
      </c>
      <c r="B1257" s="8" t="s">
        <v>6494</v>
      </c>
    </row>
    <row r="1258" customFormat="false" ht="15" hidden="false" customHeight="false" outlineLevel="0" collapsed="false">
      <c r="A1258" s="8" t="s">
        <v>6498</v>
      </c>
      <c r="B1258" s="8" t="s">
        <v>6499</v>
      </c>
    </row>
    <row r="1259" customFormat="false" ht="15" hidden="false" customHeight="false" outlineLevel="0" collapsed="false">
      <c r="A1259" s="8" t="s">
        <v>6504</v>
      </c>
      <c r="B1259" s="8" t="s">
        <v>22040</v>
      </c>
    </row>
    <row r="1260" customFormat="false" ht="15" hidden="false" customHeight="false" outlineLevel="0" collapsed="false">
      <c r="A1260" s="8" t="s">
        <v>6510</v>
      </c>
      <c r="B1260" s="8" t="s">
        <v>6511</v>
      </c>
    </row>
    <row r="1261" customFormat="false" ht="15" hidden="false" customHeight="false" outlineLevel="0" collapsed="false">
      <c r="A1261" s="8" t="s">
        <v>22041</v>
      </c>
      <c r="B1261" s="8" t="s">
        <v>22042</v>
      </c>
    </row>
    <row r="1262" customFormat="false" ht="15" hidden="false" customHeight="false" outlineLevel="0" collapsed="false">
      <c r="A1262" s="8" t="s">
        <v>6515</v>
      </c>
      <c r="B1262" s="8" t="s">
        <v>6516</v>
      </c>
    </row>
    <row r="1263" customFormat="false" ht="15" hidden="false" customHeight="false" outlineLevel="0" collapsed="false">
      <c r="A1263" s="8" t="s">
        <v>6520</v>
      </c>
      <c r="B1263" s="8" t="s">
        <v>6522</v>
      </c>
    </row>
    <row r="1264" customFormat="false" ht="15" hidden="false" customHeight="false" outlineLevel="0" collapsed="false">
      <c r="A1264" s="8" t="s">
        <v>6526</v>
      </c>
      <c r="B1264" s="8" t="s">
        <v>6527</v>
      </c>
    </row>
    <row r="1265" customFormat="false" ht="15" hidden="false" customHeight="false" outlineLevel="0" collapsed="false">
      <c r="A1265" s="8" t="s">
        <v>6532</v>
      </c>
      <c r="B1265" s="8" t="s">
        <v>6533</v>
      </c>
    </row>
    <row r="1266" customFormat="false" ht="15" hidden="false" customHeight="false" outlineLevel="0" collapsed="false">
      <c r="A1266" s="8" t="s">
        <v>6537</v>
      </c>
      <c r="B1266" s="8" t="s">
        <v>6538</v>
      </c>
    </row>
    <row r="1267" customFormat="false" ht="15" hidden="false" customHeight="false" outlineLevel="0" collapsed="false">
      <c r="A1267" s="8" t="s">
        <v>6542</v>
      </c>
      <c r="B1267" s="8" t="s">
        <v>22043</v>
      </c>
    </row>
    <row r="1268" customFormat="false" ht="15" hidden="false" customHeight="false" outlineLevel="0" collapsed="false">
      <c r="A1268" s="8" t="s">
        <v>6549</v>
      </c>
      <c r="B1268" s="8" t="s">
        <v>6550</v>
      </c>
    </row>
    <row r="1269" customFormat="false" ht="15" hidden="false" customHeight="false" outlineLevel="0" collapsed="false">
      <c r="A1269" s="8" t="s">
        <v>6552</v>
      </c>
      <c r="B1269" s="8" t="s">
        <v>6551</v>
      </c>
    </row>
    <row r="1270" customFormat="false" ht="15" hidden="false" customHeight="false" outlineLevel="0" collapsed="false">
      <c r="A1270" s="8" t="s">
        <v>6555</v>
      </c>
      <c r="B1270" s="8" t="s">
        <v>6556</v>
      </c>
    </row>
    <row r="1271" customFormat="false" ht="15" hidden="false" customHeight="false" outlineLevel="0" collapsed="false">
      <c r="A1271" s="8" t="s">
        <v>6560</v>
      </c>
      <c r="B1271" s="8" t="s">
        <v>6561</v>
      </c>
    </row>
    <row r="1272" customFormat="false" ht="15" hidden="false" customHeight="false" outlineLevel="0" collapsed="false">
      <c r="A1272" s="8" t="s">
        <v>6566</v>
      </c>
      <c r="B1272" s="8" t="s">
        <v>6567</v>
      </c>
    </row>
    <row r="1273" customFormat="false" ht="15" hidden="false" customHeight="false" outlineLevel="0" collapsed="false">
      <c r="A1273" s="8" t="s">
        <v>6572</v>
      </c>
      <c r="B1273" s="8" t="s">
        <v>6573</v>
      </c>
    </row>
    <row r="1274" customFormat="false" ht="15" hidden="false" customHeight="false" outlineLevel="0" collapsed="false">
      <c r="A1274" s="8" t="s">
        <v>6576</v>
      </c>
      <c r="B1274" s="8" t="s">
        <v>6577</v>
      </c>
    </row>
    <row r="1275" customFormat="false" ht="15" hidden="false" customHeight="false" outlineLevel="0" collapsed="false">
      <c r="A1275" s="8" t="s">
        <v>6581</v>
      </c>
      <c r="B1275" s="8" t="s">
        <v>6582</v>
      </c>
    </row>
    <row r="1276" customFormat="false" ht="15" hidden="false" customHeight="false" outlineLevel="0" collapsed="false">
      <c r="A1276" s="8" t="s">
        <v>6586</v>
      </c>
      <c r="B1276" s="8" t="s">
        <v>22044</v>
      </c>
    </row>
    <row r="1277" customFormat="false" ht="15" hidden="false" customHeight="false" outlineLevel="0" collapsed="false">
      <c r="A1277" s="8" t="s">
        <v>6592</v>
      </c>
      <c r="B1277" s="8" t="s">
        <v>22045</v>
      </c>
    </row>
    <row r="1278" customFormat="false" ht="15" hidden="false" customHeight="false" outlineLevel="0" collapsed="false">
      <c r="A1278" s="8" t="s">
        <v>6599</v>
      </c>
      <c r="B1278" s="8" t="s">
        <v>22046</v>
      </c>
    </row>
    <row r="1279" customFormat="false" ht="15" hidden="false" customHeight="false" outlineLevel="0" collapsed="false">
      <c r="A1279" s="8" t="s">
        <v>6610</v>
      </c>
      <c r="B1279" s="8" t="s">
        <v>6611</v>
      </c>
    </row>
    <row r="1280" customFormat="false" ht="15" hidden="false" customHeight="false" outlineLevel="0" collapsed="false">
      <c r="A1280" s="8" t="s">
        <v>6615</v>
      </c>
      <c r="B1280" s="8" t="s">
        <v>22047</v>
      </c>
    </row>
    <row r="1281" customFormat="false" ht="15" hidden="false" customHeight="false" outlineLevel="0" collapsed="false">
      <c r="A1281" s="8" t="s">
        <v>6620</v>
      </c>
      <c r="B1281" s="8" t="s">
        <v>6621</v>
      </c>
    </row>
    <row r="1282" customFormat="false" ht="15" hidden="false" customHeight="false" outlineLevel="0" collapsed="false">
      <c r="A1282" s="8" t="s">
        <v>6623</v>
      </c>
      <c r="B1282" s="8" t="s">
        <v>6624</v>
      </c>
    </row>
    <row r="1283" customFormat="false" ht="15" hidden="false" customHeight="false" outlineLevel="0" collapsed="false">
      <c r="A1283" s="8" t="s">
        <v>6628</v>
      </c>
      <c r="B1283" s="8" t="s">
        <v>22048</v>
      </c>
    </row>
    <row r="1284" customFormat="false" ht="15" hidden="false" customHeight="false" outlineLevel="0" collapsed="false">
      <c r="A1284" s="8" t="s">
        <v>6634</v>
      </c>
      <c r="B1284" s="8" t="s">
        <v>6635</v>
      </c>
    </row>
    <row r="1285" customFormat="false" ht="15" hidden="false" customHeight="false" outlineLevel="0" collapsed="false">
      <c r="A1285" s="8" t="s">
        <v>22049</v>
      </c>
      <c r="B1285" s="8" t="s">
        <v>22050</v>
      </c>
    </row>
    <row r="1286" customFormat="false" ht="15" hidden="false" customHeight="false" outlineLevel="0" collapsed="false">
      <c r="A1286" s="8" t="s">
        <v>6639</v>
      </c>
      <c r="B1286" s="8" t="s">
        <v>22051</v>
      </c>
    </row>
    <row r="1287" customFormat="false" ht="15" hidden="false" customHeight="false" outlineLevel="0" collapsed="false">
      <c r="A1287" s="8" t="s">
        <v>6648</v>
      </c>
      <c r="B1287" s="8" t="s">
        <v>22052</v>
      </c>
    </row>
    <row r="1288" customFormat="false" ht="15" hidden="false" customHeight="false" outlineLevel="0" collapsed="false">
      <c r="A1288" s="8" t="s">
        <v>6656</v>
      </c>
      <c r="B1288" s="8" t="s">
        <v>22053</v>
      </c>
    </row>
    <row r="1289" customFormat="false" ht="15" hidden="false" customHeight="false" outlineLevel="0" collapsed="false">
      <c r="A1289" s="8" t="s">
        <v>6663</v>
      </c>
      <c r="B1289" s="8" t="s">
        <v>6664</v>
      </c>
    </row>
    <row r="1290" customFormat="false" ht="15" hidden="false" customHeight="false" outlineLevel="0" collapsed="false">
      <c r="A1290" s="8" t="s">
        <v>6668</v>
      </c>
      <c r="B1290" s="8" t="s">
        <v>6669</v>
      </c>
    </row>
    <row r="1291" customFormat="false" ht="15" hidden="false" customHeight="false" outlineLevel="0" collapsed="false">
      <c r="A1291" s="8" t="s">
        <v>6673</v>
      </c>
      <c r="B1291" s="8" t="s">
        <v>6675</v>
      </c>
    </row>
    <row r="1292" customFormat="false" ht="15" hidden="false" customHeight="false" outlineLevel="0" collapsed="false">
      <c r="A1292" s="8" t="s">
        <v>6677</v>
      </c>
      <c r="B1292" s="8" t="s">
        <v>6678</v>
      </c>
    </row>
    <row r="1293" customFormat="false" ht="15" hidden="false" customHeight="false" outlineLevel="0" collapsed="false">
      <c r="A1293" s="8" t="s">
        <v>6681</v>
      </c>
      <c r="B1293" s="8" t="s">
        <v>22054</v>
      </c>
    </row>
    <row r="1294" customFormat="false" ht="15" hidden="false" customHeight="false" outlineLevel="0" collapsed="false">
      <c r="A1294" s="8" t="s">
        <v>6687</v>
      </c>
      <c r="B1294" s="8" t="s">
        <v>22055</v>
      </c>
    </row>
    <row r="1295" customFormat="false" ht="15" hidden="false" customHeight="false" outlineLevel="0" collapsed="false">
      <c r="A1295" s="8" t="s">
        <v>6696</v>
      </c>
      <c r="B1295" s="8" t="s">
        <v>6697</v>
      </c>
    </row>
    <row r="1296" customFormat="false" ht="15" hidden="false" customHeight="false" outlineLevel="0" collapsed="false">
      <c r="A1296" s="8" t="s">
        <v>7819</v>
      </c>
      <c r="B1296" s="8" t="s">
        <v>22056</v>
      </c>
    </row>
    <row r="1297" customFormat="false" ht="15" hidden="false" customHeight="false" outlineLevel="0" collapsed="false">
      <c r="A1297" s="8" t="s">
        <v>6701</v>
      </c>
      <c r="B1297" s="8" t="s">
        <v>6704</v>
      </c>
    </row>
    <row r="1298" customFormat="false" ht="15" hidden="false" customHeight="false" outlineLevel="0" collapsed="false">
      <c r="A1298" s="8" t="s">
        <v>6708</v>
      </c>
      <c r="B1298" s="8" t="s">
        <v>22057</v>
      </c>
    </row>
    <row r="1299" customFormat="false" ht="15" hidden="false" customHeight="false" outlineLevel="0" collapsed="false">
      <c r="A1299" s="8" t="s">
        <v>6715</v>
      </c>
      <c r="B1299" s="8" t="s">
        <v>6714</v>
      </c>
    </row>
    <row r="1300" customFormat="false" ht="15" hidden="false" customHeight="false" outlineLevel="0" collapsed="false">
      <c r="A1300" s="8" t="s">
        <v>6718</v>
      </c>
      <c r="B1300" s="8" t="s">
        <v>22058</v>
      </c>
    </row>
    <row r="1301" customFormat="false" ht="15" hidden="false" customHeight="false" outlineLevel="0" collapsed="false">
      <c r="A1301" s="8" t="s">
        <v>6724</v>
      </c>
      <c r="B1301" s="8" t="s">
        <v>6726</v>
      </c>
    </row>
    <row r="1302" customFormat="false" ht="15" hidden="false" customHeight="false" outlineLevel="0" collapsed="false">
      <c r="A1302" s="8" t="s">
        <v>6731</v>
      </c>
      <c r="B1302" s="8" t="s">
        <v>6732</v>
      </c>
    </row>
    <row r="1303" customFormat="false" ht="15" hidden="false" customHeight="false" outlineLevel="0" collapsed="false">
      <c r="A1303" s="8" t="s">
        <v>6737</v>
      </c>
      <c r="B1303" s="8" t="s">
        <v>6738</v>
      </c>
    </row>
    <row r="1304" customFormat="false" ht="15" hidden="false" customHeight="false" outlineLevel="0" collapsed="false">
      <c r="A1304" s="8" t="s">
        <v>6743</v>
      </c>
      <c r="B1304" s="8" t="s">
        <v>6742</v>
      </c>
    </row>
    <row r="1305" customFormat="false" ht="15" hidden="false" customHeight="false" outlineLevel="0" collapsed="false">
      <c r="A1305" s="8" t="s">
        <v>7691</v>
      </c>
      <c r="B1305" s="8" t="s">
        <v>22059</v>
      </c>
    </row>
    <row r="1306" customFormat="false" ht="15" hidden="false" customHeight="false" outlineLevel="0" collapsed="false">
      <c r="A1306" s="8" t="s">
        <v>6748</v>
      </c>
      <c r="B1306" s="8" t="s">
        <v>6750</v>
      </c>
    </row>
    <row r="1307" customFormat="false" ht="15" hidden="false" customHeight="false" outlineLevel="0" collapsed="false">
      <c r="A1307" s="8" t="s">
        <v>6754</v>
      </c>
      <c r="B1307" s="8" t="s">
        <v>22060</v>
      </c>
    </row>
    <row r="1308" customFormat="false" ht="15" hidden="false" customHeight="false" outlineLevel="0" collapsed="false">
      <c r="A1308" s="8" t="s">
        <v>6760</v>
      </c>
      <c r="B1308" s="8" t="s">
        <v>6761</v>
      </c>
    </row>
    <row r="1309" customFormat="false" ht="15" hidden="false" customHeight="false" outlineLevel="0" collapsed="false">
      <c r="A1309" s="8" t="s">
        <v>6767</v>
      </c>
      <c r="B1309" s="8" t="s">
        <v>6768</v>
      </c>
    </row>
    <row r="1310" customFormat="false" ht="15" hidden="false" customHeight="false" outlineLevel="0" collapsed="false">
      <c r="A1310" s="8" t="s">
        <v>6772</v>
      </c>
      <c r="B1310" s="8" t="s">
        <v>22061</v>
      </c>
    </row>
    <row r="1311" customFormat="false" ht="15" hidden="false" customHeight="false" outlineLevel="0" collapsed="false">
      <c r="A1311" s="8" t="s">
        <v>6779</v>
      </c>
      <c r="B1311" s="8" t="s">
        <v>22062</v>
      </c>
    </row>
    <row r="1312" customFormat="false" ht="15" hidden="false" customHeight="false" outlineLevel="0" collapsed="false">
      <c r="A1312" s="8" t="s">
        <v>6784</v>
      </c>
      <c r="B1312" s="8" t="s">
        <v>6785</v>
      </c>
    </row>
    <row r="1313" customFormat="false" ht="15" hidden="false" customHeight="false" outlineLevel="0" collapsed="false">
      <c r="A1313" s="8" t="s">
        <v>6790</v>
      </c>
      <c r="B1313" s="8" t="s">
        <v>6791</v>
      </c>
    </row>
    <row r="1314" customFormat="false" ht="15" hidden="false" customHeight="false" outlineLevel="0" collapsed="false">
      <c r="A1314" s="8" t="s">
        <v>22063</v>
      </c>
      <c r="B1314" s="8" t="s">
        <v>22064</v>
      </c>
    </row>
    <row r="1315" customFormat="false" ht="15" hidden="false" customHeight="false" outlineLevel="0" collapsed="false">
      <c r="A1315" s="8" t="s">
        <v>6794</v>
      </c>
      <c r="B1315" s="8" t="s">
        <v>6796</v>
      </c>
    </row>
    <row r="1316" customFormat="false" ht="15" hidden="false" customHeight="false" outlineLevel="0" collapsed="false">
      <c r="A1316" s="8" t="s">
        <v>6801</v>
      </c>
      <c r="B1316" s="8" t="s">
        <v>22065</v>
      </c>
    </row>
    <row r="1317" customFormat="false" ht="15" hidden="false" customHeight="false" outlineLevel="0" collapsed="false">
      <c r="A1317" s="8" t="s">
        <v>6807</v>
      </c>
      <c r="B1317" s="8" t="s">
        <v>6808</v>
      </c>
    </row>
    <row r="1318" customFormat="false" ht="15" hidden="false" customHeight="false" outlineLevel="0" collapsed="false">
      <c r="A1318" s="8" t="s">
        <v>6813</v>
      </c>
      <c r="B1318" s="8" t="s">
        <v>6812</v>
      </c>
    </row>
    <row r="1319" customFormat="false" ht="15" hidden="false" customHeight="false" outlineLevel="0" collapsed="false">
      <c r="A1319" s="8" t="s">
        <v>6817</v>
      </c>
      <c r="B1319" s="8" t="s">
        <v>22066</v>
      </c>
    </row>
    <row r="1320" customFormat="false" ht="15" hidden="false" customHeight="false" outlineLevel="0" collapsed="false">
      <c r="A1320" s="8" t="s">
        <v>6825</v>
      </c>
      <c r="B1320" s="8" t="s">
        <v>6826</v>
      </c>
    </row>
    <row r="1321" customFormat="false" ht="15" hidden="false" customHeight="false" outlineLevel="0" collapsed="false">
      <c r="A1321" s="8" t="s">
        <v>6830</v>
      </c>
      <c r="B1321" s="8" t="s">
        <v>6831</v>
      </c>
    </row>
    <row r="1322" customFormat="false" ht="15" hidden="false" customHeight="false" outlineLevel="0" collapsed="false">
      <c r="A1322" s="8" t="s">
        <v>6834</v>
      </c>
      <c r="B1322" s="8" t="s">
        <v>22067</v>
      </c>
    </row>
    <row r="1323" customFormat="false" ht="15" hidden="false" customHeight="false" outlineLevel="0" collapsed="false">
      <c r="A1323" s="8" t="s">
        <v>6841</v>
      </c>
      <c r="B1323" s="8" t="s">
        <v>6842</v>
      </c>
    </row>
    <row r="1324" customFormat="false" ht="15" hidden="false" customHeight="false" outlineLevel="0" collapsed="false">
      <c r="A1324" s="8" t="s">
        <v>6845</v>
      </c>
      <c r="B1324" s="8" t="s">
        <v>6846</v>
      </c>
    </row>
    <row r="1325" customFormat="false" ht="15" hidden="false" customHeight="false" outlineLevel="0" collapsed="false">
      <c r="A1325" s="8" t="s">
        <v>7517</v>
      </c>
      <c r="B1325" s="8" t="s">
        <v>22068</v>
      </c>
    </row>
    <row r="1326" customFormat="false" ht="15" hidden="false" customHeight="false" outlineLevel="0" collapsed="false">
      <c r="A1326" s="8" t="s">
        <v>6849</v>
      </c>
      <c r="B1326" s="8" t="s">
        <v>22069</v>
      </c>
    </row>
    <row r="1327" customFormat="false" ht="15" hidden="false" customHeight="false" outlineLevel="0" collapsed="false">
      <c r="A1327" s="8" t="s">
        <v>6856</v>
      </c>
      <c r="B1327" s="8" t="s">
        <v>6857</v>
      </c>
    </row>
    <row r="1328" customFormat="false" ht="15" hidden="false" customHeight="false" outlineLevel="0" collapsed="false">
      <c r="A1328" s="8" t="s">
        <v>6861</v>
      </c>
      <c r="B1328" s="8" t="s">
        <v>22070</v>
      </c>
    </row>
    <row r="1329" customFormat="false" ht="15" hidden="false" customHeight="false" outlineLevel="0" collapsed="false">
      <c r="A1329" s="8" t="s">
        <v>6869</v>
      </c>
      <c r="B1329" s="8" t="s">
        <v>22071</v>
      </c>
    </row>
    <row r="1330" customFormat="false" ht="15" hidden="false" customHeight="false" outlineLevel="0" collapsed="false">
      <c r="A1330" s="8" t="s">
        <v>6876</v>
      </c>
      <c r="B1330" s="8" t="s">
        <v>6875</v>
      </c>
    </row>
    <row r="1331" customFormat="false" ht="15" hidden="false" customHeight="false" outlineLevel="0" collapsed="false">
      <c r="A1331" s="8" t="s">
        <v>6880</v>
      </c>
      <c r="B1331" s="8" t="s">
        <v>6881</v>
      </c>
    </row>
    <row r="1332" customFormat="false" ht="15" hidden="false" customHeight="false" outlineLevel="0" collapsed="false">
      <c r="A1332" s="8" t="s">
        <v>6885</v>
      </c>
      <c r="B1332" s="8" t="s">
        <v>6884</v>
      </c>
    </row>
    <row r="1333" customFormat="false" ht="15" hidden="false" customHeight="false" outlineLevel="0" collapsed="false">
      <c r="A1333" s="8" t="s">
        <v>6889</v>
      </c>
      <c r="B1333" s="8" t="s">
        <v>22072</v>
      </c>
    </row>
    <row r="1334" customFormat="false" ht="15" hidden="false" customHeight="false" outlineLevel="0" collapsed="false">
      <c r="A1334" s="8" t="s">
        <v>6895</v>
      </c>
      <c r="B1334" s="8" t="s">
        <v>6896</v>
      </c>
    </row>
    <row r="1335" customFormat="false" ht="15" hidden="false" customHeight="false" outlineLevel="0" collapsed="false">
      <c r="A1335" s="8" t="s">
        <v>6899</v>
      </c>
      <c r="B1335" s="8" t="s">
        <v>6900</v>
      </c>
    </row>
    <row r="1336" customFormat="false" ht="15" hidden="false" customHeight="false" outlineLevel="0" collapsed="false">
      <c r="A1336" s="8" t="s">
        <v>6905</v>
      </c>
      <c r="B1336" s="8" t="s">
        <v>6906</v>
      </c>
    </row>
    <row r="1337" customFormat="false" ht="15" hidden="false" customHeight="false" outlineLevel="0" collapsed="false">
      <c r="A1337" s="8" t="s">
        <v>6910</v>
      </c>
      <c r="B1337" s="8" t="s">
        <v>22073</v>
      </c>
    </row>
    <row r="1338" customFormat="false" ht="15" hidden="false" customHeight="false" outlineLevel="0" collapsed="false">
      <c r="A1338" s="8" t="s">
        <v>6917</v>
      </c>
      <c r="B1338" s="8" t="s">
        <v>6918</v>
      </c>
    </row>
    <row r="1339" customFormat="false" ht="15" hidden="false" customHeight="false" outlineLevel="0" collapsed="false">
      <c r="A1339" s="8" t="s">
        <v>6922</v>
      </c>
      <c r="B1339" s="8" t="s">
        <v>6923</v>
      </c>
    </row>
    <row r="1340" customFormat="false" ht="15" hidden="false" customHeight="false" outlineLevel="0" collapsed="false">
      <c r="A1340" s="8" t="s">
        <v>6926</v>
      </c>
      <c r="B1340" s="8" t="s">
        <v>22074</v>
      </c>
    </row>
    <row r="1341" customFormat="false" ht="15" hidden="false" customHeight="false" outlineLevel="0" collapsed="false">
      <c r="A1341" s="8" t="s">
        <v>6933</v>
      </c>
      <c r="B1341" s="8" t="s">
        <v>6934</v>
      </c>
    </row>
    <row r="1342" customFormat="false" ht="15" hidden="false" customHeight="false" outlineLevel="0" collapsed="false">
      <c r="A1342" s="8" t="s">
        <v>6938</v>
      </c>
      <c r="B1342" s="8" t="s">
        <v>6939</v>
      </c>
    </row>
    <row r="1343" customFormat="false" ht="15" hidden="false" customHeight="false" outlineLevel="0" collapsed="false">
      <c r="A1343" s="8" t="s">
        <v>6944</v>
      </c>
      <c r="B1343" s="8" t="s">
        <v>6945</v>
      </c>
    </row>
    <row r="1344" customFormat="false" ht="15" hidden="false" customHeight="false" outlineLevel="0" collapsed="false">
      <c r="A1344" s="8" t="s">
        <v>6950</v>
      </c>
      <c r="B1344" s="8" t="s">
        <v>6951</v>
      </c>
    </row>
    <row r="1345" customFormat="false" ht="15" hidden="false" customHeight="false" outlineLevel="0" collapsed="false">
      <c r="A1345" s="8" t="s">
        <v>6954</v>
      </c>
      <c r="B1345" s="8" t="s">
        <v>6955</v>
      </c>
    </row>
    <row r="1346" customFormat="false" ht="15" hidden="false" customHeight="false" outlineLevel="0" collapsed="false">
      <c r="A1346" s="8" t="s">
        <v>6961</v>
      </c>
      <c r="B1346" s="8" t="s">
        <v>6962</v>
      </c>
    </row>
    <row r="1347" customFormat="false" ht="15" hidden="false" customHeight="false" outlineLevel="0" collapsed="false">
      <c r="A1347" s="8" t="s">
        <v>6966</v>
      </c>
      <c r="B1347" s="8" t="s">
        <v>6967</v>
      </c>
    </row>
    <row r="1348" customFormat="false" ht="15" hidden="false" customHeight="false" outlineLevel="0" collapsed="false">
      <c r="A1348" s="8" t="s">
        <v>6971</v>
      </c>
      <c r="B1348" s="8" t="s">
        <v>6972</v>
      </c>
    </row>
    <row r="1349" customFormat="false" ht="15" hidden="false" customHeight="false" outlineLevel="0" collapsed="false">
      <c r="A1349" s="8" t="s">
        <v>6975</v>
      </c>
      <c r="B1349" s="8" t="s">
        <v>6976</v>
      </c>
    </row>
    <row r="1350" customFormat="false" ht="15" hidden="false" customHeight="false" outlineLevel="0" collapsed="false">
      <c r="A1350" s="8" t="s">
        <v>6980</v>
      </c>
      <c r="B1350" s="8" t="s">
        <v>6981</v>
      </c>
    </row>
    <row r="1351" customFormat="false" ht="15" hidden="false" customHeight="false" outlineLevel="0" collapsed="false">
      <c r="A1351" s="8" t="s">
        <v>6984</v>
      </c>
      <c r="B1351" s="8" t="s">
        <v>6985</v>
      </c>
    </row>
    <row r="1352" customFormat="false" ht="15" hidden="false" customHeight="false" outlineLevel="0" collapsed="false">
      <c r="A1352" s="8" t="s">
        <v>6988</v>
      </c>
      <c r="B1352" s="8" t="s">
        <v>6989</v>
      </c>
    </row>
    <row r="1353" customFormat="false" ht="15" hidden="false" customHeight="false" outlineLevel="0" collapsed="false">
      <c r="A1353" s="8" t="s">
        <v>6992</v>
      </c>
      <c r="B1353" s="8" t="s">
        <v>22075</v>
      </c>
    </row>
    <row r="1354" customFormat="false" ht="15" hidden="false" customHeight="false" outlineLevel="0" collapsed="false">
      <c r="A1354" s="8" t="s">
        <v>7001</v>
      </c>
      <c r="B1354" s="8" t="s">
        <v>7002</v>
      </c>
    </row>
    <row r="1355" customFormat="false" ht="15" hidden="false" customHeight="false" outlineLevel="0" collapsed="false">
      <c r="A1355" s="8" t="s">
        <v>7008</v>
      </c>
      <c r="B1355" s="8" t="s">
        <v>7011</v>
      </c>
    </row>
    <row r="1356" customFormat="false" ht="15" hidden="false" customHeight="false" outlineLevel="0" collapsed="false">
      <c r="A1356" s="8" t="s">
        <v>7016</v>
      </c>
      <c r="B1356" s="8" t="s">
        <v>7017</v>
      </c>
    </row>
    <row r="1357" customFormat="false" ht="15" hidden="false" customHeight="false" outlineLevel="0" collapsed="false">
      <c r="A1357" s="8" t="s">
        <v>7022</v>
      </c>
      <c r="B1357" s="8" t="s">
        <v>7023</v>
      </c>
    </row>
    <row r="1358" customFormat="false" ht="15" hidden="false" customHeight="false" outlineLevel="0" collapsed="false">
      <c r="A1358" s="8" t="s">
        <v>7026</v>
      </c>
      <c r="B1358" s="8" t="s">
        <v>7027</v>
      </c>
    </row>
    <row r="1359" customFormat="false" ht="15" hidden="false" customHeight="false" outlineLevel="0" collapsed="false">
      <c r="A1359" s="8" t="s">
        <v>7030</v>
      </c>
      <c r="B1359" s="8" t="s">
        <v>22076</v>
      </c>
    </row>
    <row r="1360" customFormat="false" ht="15" hidden="false" customHeight="false" outlineLevel="0" collapsed="false">
      <c r="A1360" s="8" t="s">
        <v>7034</v>
      </c>
      <c r="B1360" s="8" t="s">
        <v>22077</v>
      </c>
    </row>
    <row r="1361" customFormat="false" ht="15" hidden="false" customHeight="false" outlineLevel="0" collapsed="false">
      <c r="A1361" s="8" t="s">
        <v>7041</v>
      </c>
      <c r="B1361" s="8" t="s">
        <v>7042</v>
      </c>
    </row>
    <row r="1362" customFormat="false" ht="15" hidden="false" customHeight="false" outlineLevel="0" collapsed="false">
      <c r="A1362" s="8" t="s">
        <v>7045</v>
      </c>
      <c r="B1362" s="8" t="s">
        <v>22078</v>
      </c>
    </row>
    <row r="1363" customFormat="false" ht="15" hidden="false" customHeight="false" outlineLevel="0" collapsed="false">
      <c r="A1363" s="8" t="s">
        <v>7053</v>
      </c>
      <c r="B1363" s="8" t="s">
        <v>22079</v>
      </c>
    </row>
    <row r="1364" customFormat="false" ht="15" hidden="false" customHeight="false" outlineLevel="0" collapsed="false">
      <c r="A1364" s="8" t="s">
        <v>7059</v>
      </c>
      <c r="B1364" s="8" t="s">
        <v>7060</v>
      </c>
    </row>
    <row r="1365" customFormat="false" ht="15" hidden="false" customHeight="false" outlineLevel="0" collapsed="false">
      <c r="A1365" s="8" t="s">
        <v>7065</v>
      </c>
      <c r="B1365" s="8" t="s">
        <v>7066</v>
      </c>
    </row>
    <row r="1366" customFormat="false" ht="15" hidden="false" customHeight="false" outlineLevel="0" collapsed="false">
      <c r="A1366" s="8" t="s">
        <v>7070</v>
      </c>
      <c r="B1366" s="8" t="s">
        <v>7071</v>
      </c>
    </row>
    <row r="1367" customFormat="false" ht="15" hidden="false" customHeight="false" outlineLevel="0" collapsed="false">
      <c r="A1367" s="8" t="s">
        <v>7076</v>
      </c>
      <c r="B1367" s="8" t="s">
        <v>22080</v>
      </c>
    </row>
    <row r="1368" customFormat="false" ht="15" hidden="false" customHeight="false" outlineLevel="0" collapsed="false">
      <c r="A1368" s="8" t="s">
        <v>7083</v>
      </c>
      <c r="B1368" s="8" t="s">
        <v>7084</v>
      </c>
    </row>
    <row r="1369" customFormat="false" ht="15" hidden="false" customHeight="false" outlineLevel="0" collapsed="false">
      <c r="A1369" s="8" t="s">
        <v>7088</v>
      </c>
      <c r="B1369" s="8" t="s">
        <v>7089</v>
      </c>
    </row>
    <row r="1370" customFormat="false" ht="15" hidden="false" customHeight="false" outlineLevel="0" collapsed="false">
      <c r="A1370" s="8" t="s">
        <v>7094</v>
      </c>
      <c r="B1370" s="8" t="s">
        <v>7095</v>
      </c>
    </row>
    <row r="1371" customFormat="false" ht="15" hidden="false" customHeight="false" outlineLevel="0" collapsed="false">
      <c r="A1371" s="8" t="s">
        <v>7099</v>
      </c>
      <c r="B1371" s="8" t="s">
        <v>7100</v>
      </c>
    </row>
    <row r="1372" customFormat="false" ht="15" hidden="false" customHeight="false" outlineLevel="0" collapsed="false">
      <c r="A1372" s="8" t="s">
        <v>7102</v>
      </c>
      <c r="B1372" s="8" t="s">
        <v>7103</v>
      </c>
    </row>
    <row r="1373" customFormat="false" ht="15" hidden="false" customHeight="false" outlineLevel="0" collapsed="false">
      <c r="A1373" s="8" t="s">
        <v>22081</v>
      </c>
      <c r="B1373" s="8" t="s">
        <v>22082</v>
      </c>
    </row>
    <row r="1374" customFormat="false" ht="15" hidden="false" customHeight="false" outlineLevel="0" collapsed="false">
      <c r="A1374" s="8" t="s">
        <v>22083</v>
      </c>
      <c r="B1374" s="8" t="s">
        <v>22084</v>
      </c>
    </row>
    <row r="1375" customFormat="false" ht="15" hidden="false" customHeight="false" outlineLevel="0" collapsed="false">
      <c r="A1375" s="8" t="s">
        <v>7107</v>
      </c>
      <c r="B1375" s="8" t="s">
        <v>7108</v>
      </c>
    </row>
    <row r="1376" customFormat="false" ht="15" hidden="false" customHeight="false" outlineLevel="0" collapsed="false">
      <c r="A1376" s="8" t="s">
        <v>7112</v>
      </c>
      <c r="B1376" s="8" t="s">
        <v>7113</v>
      </c>
    </row>
    <row r="1377" customFormat="false" ht="15" hidden="false" customHeight="false" outlineLevel="0" collapsed="false">
      <c r="A1377" s="8" t="s">
        <v>7116</v>
      </c>
      <c r="B1377" s="8" t="s">
        <v>7117</v>
      </c>
    </row>
    <row r="1378" customFormat="false" ht="15" hidden="false" customHeight="false" outlineLevel="0" collapsed="false">
      <c r="A1378" s="8" t="s">
        <v>7119</v>
      </c>
      <c r="B1378" s="8" t="s">
        <v>22085</v>
      </c>
    </row>
    <row r="1379" customFormat="false" ht="15" hidden="false" customHeight="false" outlineLevel="0" collapsed="false">
      <c r="A1379" s="8" t="s">
        <v>7124</v>
      </c>
      <c r="B1379" s="8" t="s">
        <v>7126</v>
      </c>
    </row>
    <row r="1380" customFormat="false" ht="15" hidden="false" customHeight="false" outlineLevel="0" collapsed="false">
      <c r="A1380" s="8" t="s">
        <v>7129</v>
      </c>
      <c r="B1380" s="8" t="s">
        <v>22086</v>
      </c>
    </row>
    <row r="1381" customFormat="false" ht="15" hidden="false" customHeight="false" outlineLevel="0" collapsed="false">
      <c r="A1381" s="8" t="s">
        <v>7133</v>
      </c>
      <c r="B1381" s="8" t="s">
        <v>7134</v>
      </c>
    </row>
    <row r="1382" customFormat="false" ht="15" hidden="false" customHeight="false" outlineLevel="0" collapsed="false">
      <c r="A1382" s="8" t="s">
        <v>7137</v>
      </c>
      <c r="B1382" s="8" t="s">
        <v>7138</v>
      </c>
    </row>
    <row r="1383" customFormat="false" ht="15" hidden="false" customHeight="false" outlineLevel="0" collapsed="false">
      <c r="A1383" s="8" t="s">
        <v>7142</v>
      </c>
      <c r="B1383" s="8" t="s">
        <v>7143</v>
      </c>
    </row>
    <row r="1384" customFormat="false" ht="15" hidden="false" customHeight="false" outlineLevel="0" collapsed="false">
      <c r="A1384" s="8" t="s">
        <v>7146</v>
      </c>
      <c r="B1384" s="8" t="s">
        <v>22087</v>
      </c>
    </row>
    <row r="1385" customFormat="false" ht="15" hidden="false" customHeight="false" outlineLevel="0" collapsed="false">
      <c r="A1385" s="8" t="s">
        <v>7153</v>
      </c>
      <c r="B1385" s="8" t="s">
        <v>7154</v>
      </c>
    </row>
    <row r="1386" customFormat="false" ht="15" hidden="false" customHeight="false" outlineLevel="0" collapsed="false">
      <c r="A1386" s="8" t="s">
        <v>7159</v>
      </c>
      <c r="B1386" s="8" t="s">
        <v>22088</v>
      </c>
    </row>
    <row r="1387" customFormat="false" ht="15" hidden="false" customHeight="false" outlineLevel="0" collapsed="false">
      <c r="A1387" s="8" t="s">
        <v>7165</v>
      </c>
      <c r="B1387" s="8" t="s">
        <v>7166</v>
      </c>
    </row>
    <row r="1388" customFormat="false" ht="15" hidden="false" customHeight="false" outlineLevel="0" collapsed="false">
      <c r="A1388" s="8" t="s">
        <v>7170</v>
      </c>
      <c r="B1388" s="8" t="s">
        <v>7171</v>
      </c>
    </row>
    <row r="1389" customFormat="false" ht="15" hidden="false" customHeight="false" outlineLevel="0" collapsed="false">
      <c r="A1389" s="8" t="s">
        <v>7175</v>
      </c>
      <c r="B1389" s="8" t="s">
        <v>7177</v>
      </c>
    </row>
    <row r="1390" customFormat="false" ht="15" hidden="false" customHeight="false" outlineLevel="0" collapsed="false">
      <c r="A1390" s="8" t="s">
        <v>7180</v>
      </c>
      <c r="B1390" s="8" t="s">
        <v>7181</v>
      </c>
    </row>
    <row r="1391" customFormat="false" ht="15" hidden="false" customHeight="false" outlineLevel="0" collapsed="false">
      <c r="A1391" s="8" t="s">
        <v>7184</v>
      </c>
      <c r="B1391" s="8" t="s">
        <v>22089</v>
      </c>
    </row>
    <row r="1392" customFormat="false" ht="15" hidden="false" customHeight="false" outlineLevel="0" collapsed="false">
      <c r="A1392" s="8" t="s">
        <v>7189</v>
      </c>
      <c r="B1392" s="8" t="s">
        <v>7190</v>
      </c>
    </row>
    <row r="1393" customFormat="false" ht="15" hidden="false" customHeight="false" outlineLevel="0" collapsed="false">
      <c r="A1393" s="8" t="s">
        <v>7193</v>
      </c>
      <c r="B1393" s="8" t="s">
        <v>7194</v>
      </c>
    </row>
    <row r="1394" customFormat="false" ht="15" hidden="false" customHeight="false" outlineLevel="0" collapsed="false">
      <c r="A1394" s="8" t="s">
        <v>7199</v>
      </c>
      <c r="B1394" s="8" t="s">
        <v>22090</v>
      </c>
    </row>
    <row r="1395" customFormat="false" ht="15" hidden="false" customHeight="false" outlineLevel="0" collapsed="false">
      <c r="A1395" s="8" t="s">
        <v>7207</v>
      </c>
      <c r="B1395" s="8" t="s">
        <v>7208</v>
      </c>
    </row>
    <row r="1396" customFormat="false" ht="15" hidden="false" customHeight="false" outlineLevel="0" collapsed="false">
      <c r="A1396" s="8" t="s">
        <v>7212</v>
      </c>
      <c r="B1396" s="8" t="s">
        <v>7213</v>
      </c>
    </row>
    <row r="1397" customFormat="false" ht="15" hidden="false" customHeight="false" outlineLevel="0" collapsed="false">
      <c r="A1397" s="8" t="s">
        <v>7218</v>
      </c>
      <c r="B1397" s="8" t="s">
        <v>22091</v>
      </c>
    </row>
    <row r="1398" customFormat="false" ht="15" hidden="false" customHeight="false" outlineLevel="0" collapsed="false">
      <c r="A1398" s="8" t="s">
        <v>7225</v>
      </c>
      <c r="B1398" s="8" t="s">
        <v>7226</v>
      </c>
    </row>
    <row r="1399" customFormat="false" ht="15" hidden="false" customHeight="false" outlineLevel="0" collapsed="false">
      <c r="A1399" s="8" t="s">
        <v>7229</v>
      </c>
      <c r="B1399" s="8" t="s">
        <v>7230</v>
      </c>
    </row>
    <row r="1400" customFormat="false" ht="15" hidden="false" customHeight="false" outlineLevel="0" collapsed="false">
      <c r="A1400" s="8" t="s">
        <v>7233</v>
      </c>
      <c r="B1400" s="8" t="s">
        <v>7232</v>
      </c>
    </row>
    <row r="1401" customFormat="false" ht="15" hidden="false" customHeight="false" outlineLevel="0" collapsed="false">
      <c r="A1401" s="8" t="s">
        <v>7237</v>
      </c>
      <c r="B1401" s="8" t="s">
        <v>22092</v>
      </c>
    </row>
    <row r="1402" customFormat="false" ht="15" hidden="false" customHeight="false" outlineLevel="0" collapsed="false">
      <c r="A1402" s="8" t="s">
        <v>7243</v>
      </c>
      <c r="B1402" s="8" t="s">
        <v>22093</v>
      </c>
    </row>
    <row r="1403" customFormat="false" ht="15" hidden="false" customHeight="false" outlineLevel="0" collapsed="false">
      <c r="A1403" s="8" t="s">
        <v>5520</v>
      </c>
      <c r="B1403" s="8" t="s">
        <v>22094</v>
      </c>
    </row>
    <row r="1404" customFormat="false" ht="15" hidden="false" customHeight="false" outlineLevel="0" collapsed="false">
      <c r="A1404" s="8" t="s">
        <v>7248</v>
      </c>
      <c r="B1404" s="8" t="s">
        <v>22095</v>
      </c>
    </row>
    <row r="1405" customFormat="false" ht="15" hidden="false" customHeight="false" outlineLevel="0" collapsed="false">
      <c r="A1405" s="8" t="s">
        <v>7256</v>
      </c>
      <c r="B1405" s="8" t="s">
        <v>7257</v>
      </c>
    </row>
    <row r="1406" customFormat="false" ht="15" hidden="false" customHeight="false" outlineLevel="0" collapsed="false">
      <c r="A1406" s="8" t="s">
        <v>7260</v>
      </c>
      <c r="B1406" s="8" t="s">
        <v>7261</v>
      </c>
    </row>
    <row r="1407" customFormat="false" ht="15" hidden="false" customHeight="false" outlineLevel="0" collapsed="false">
      <c r="A1407" s="8" t="s">
        <v>7265</v>
      </c>
      <c r="B1407" s="8" t="s">
        <v>7266</v>
      </c>
    </row>
    <row r="1408" customFormat="false" ht="15" hidden="false" customHeight="false" outlineLevel="0" collapsed="false">
      <c r="A1408" s="8" t="s">
        <v>7270</v>
      </c>
      <c r="B1408" s="8" t="s">
        <v>7271</v>
      </c>
    </row>
    <row r="1409" customFormat="false" ht="15" hidden="false" customHeight="false" outlineLevel="0" collapsed="false">
      <c r="A1409" s="8" t="s">
        <v>7274</v>
      </c>
      <c r="B1409" s="8" t="s">
        <v>22096</v>
      </c>
    </row>
    <row r="1410" customFormat="false" ht="15" hidden="false" customHeight="false" outlineLevel="0" collapsed="false">
      <c r="A1410" s="8" t="s">
        <v>7282</v>
      </c>
      <c r="B1410" s="8" t="s">
        <v>7283</v>
      </c>
    </row>
    <row r="1411" customFormat="false" ht="15" hidden="false" customHeight="false" outlineLevel="0" collapsed="false">
      <c r="A1411" s="8" t="s">
        <v>7285</v>
      </c>
      <c r="B1411" s="8" t="s">
        <v>22097</v>
      </c>
    </row>
    <row r="1412" customFormat="false" ht="15" hidden="false" customHeight="false" outlineLevel="0" collapsed="false">
      <c r="A1412" s="8" t="s">
        <v>22098</v>
      </c>
      <c r="B1412" s="8" t="s">
        <v>22099</v>
      </c>
    </row>
    <row r="1413" customFormat="false" ht="15" hidden="false" customHeight="false" outlineLevel="0" collapsed="false">
      <c r="A1413" s="8" t="s">
        <v>7291</v>
      </c>
      <c r="B1413" s="8" t="s">
        <v>22100</v>
      </c>
    </row>
    <row r="1414" customFormat="false" ht="15" hidden="false" customHeight="false" outlineLevel="0" collapsed="false">
      <c r="A1414" s="8" t="s">
        <v>7297</v>
      </c>
      <c r="B1414" s="8" t="s">
        <v>22101</v>
      </c>
    </row>
    <row r="1415" customFormat="false" ht="15" hidden="false" customHeight="false" outlineLevel="0" collapsed="false">
      <c r="A1415" s="8" t="s">
        <v>7304</v>
      </c>
      <c r="B1415" s="8" t="s">
        <v>7305</v>
      </c>
    </row>
    <row r="1416" customFormat="false" ht="15" hidden="false" customHeight="false" outlineLevel="0" collapsed="false">
      <c r="A1416" s="8" t="s">
        <v>7309</v>
      </c>
      <c r="B1416" s="8" t="s">
        <v>7310</v>
      </c>
    </row>
    <row r="1417" customFormat="false" ht="15" hidden="false" customHeight="false" outlineLevel="0" collapsed="false">
      <c r="A1417" s="8" t="s">
        <v>7313</v>
      </c>
      <c r="B1417" s="8" t="s">
        <v>22102</v>
      </c>
    </row>
    <row r="1418" customFormat="false" ht="15" hidden="false" customHeight="false" outlineLevel="0" collapsed="false">
      <c r="A1418" s="8" t="s">
        <v>7319</v>
      </c>
      <c r="B1418" s="8" t="s">
        <v>7320</v>
      </c>
    </row>
    <row r="1419" customFormat="false" ht="15" hidden="false" customHeight="false" outlineLevel="0" collapsed="false">
      <c r="A1419" s="8" t="s">
        <v>7324</v>
      </c>
      <c r="B1419" s="8" t="s">
        <v>22103</v>
      </c>
    </row>
    <row r="1420" customFormat="false" ht="15" hidden="false" customHeight="false" outlineLevel="0" collapsed="false">
      <c r="A1420" s="8" t="s">
        <v>7330</v>
      </c>
      <c r="B1420" s="8" t="s">
        <v>7331</v>
      </c>
    </row>
    <row r="1421" customFormat="false" ht="15" hidden="false" customHeight="false" outlineLevel="0" collapsed="false">
      <c r="A1421" s="8" t="s">
        <v>7335</v>
      </c>
      <c r="B1421" s="8" t="s">
        <v>22104</v>
      </c>
    </row>
    <row r="1422" customFormat="false" ht="15" hidden="false" customHeight="false" outlineLevel="0" collapsed="false">
      <c r="A1422" s="8" t="s">
        <v>7340</v>
      </c>
      <c r="B1422" s="8" t="s">
        <v>7341</v>
      </c>
    </row>
    <row r="1423" customFormat="false" ht="15" hidden="false" customHeight="false" outlineLevel="0" collapsed="false">
      <c r="A1423" s="8" t="s">
        <v>7345</v>
      </c>
      <c r="B1423" s="8" t="s">
        <v>7344</v>
      </c>
    </row>
    <row r="1424" customFormat="false" ht="15" hidden="false" customHeight="false" outlineLevel="0" collapsed="false">
      <c r="A1424" s="8" t="s">
        <v>7349</v>
      </c>
      <c r="B1424" s="8" t="s">
        <v>7350</v>
      </c>
    </row>
    <row r="1425" customFormat="false" ht="15" hidden="false" customHeight="false" outlineLevel="0" collapsed="false">
      <c r="A1425" s="8" t="s">
        <v>7353</v>
      </c>
      <c r="B1425" s="8" t="s">
        <v>7352</v>
      </c>
    </row>
    <row r="1426" customFormat="false" ht="15" hidden="false" customHeight="false" outlineLevel="0" collapsed="false">
      <c r="A1426" s="8" t="s">
        <v>7357</v>
      </c>
      <c r="B1426" s="8" t="s">
        <v>7358</v>
      </c>
    </row>
    <row r="1427" customFormat="false" ht="15" hidden="false" customHeight="false" outlineLevel="0" collapsed="false">
      <c r="A1427" s="8" t="s">
        <v>7361</v>
      </c>
      <c r="B1427" s="8" t="s">
        <v>22105</v>
      </c>
    </row>
    <row r="1428" customFormat="false" ht="15" hidden="false" customHeight="false" outlineLevel="0" collapsed="false">
      <c r="A1428" s="8" t="s">
        <v>7368</v>
      </c>
      <c r="B1428" s="8" t="s">
        <v>7369</v>
      </c>
    </row>
    <row r="1429" customFormat="false" ht="15" hidden="false" customHeight="false" outlineLevel="0" collapsed="false">
      <c r="A1429" s="8" t="s">
        <v>7374</v>
      </c>
      <c r="B1429" s="8" t="s">
        <v>22106</v>
      </c>
    </row>
    <row r="1430" customFormat="false" ht="15" hidden="false" customHeight="false" outlineLevel="0" collapsed="false">
      <c r="A1430" s="8" t="s">
        <v>7379</v>
      </c>
      <c r="B1430" s="8" t="s">
        <v>7380</v>
      </c>
    </row>
    <row r="1431" customFormat="false" ht="15" hidden="false" customHeight="false" outlineLevel="0" collapsed="false">
      <c r="A1431" s="8" t="s">
        <v>7385</v>
      </c>
      <c r="B1431" s="8" t="s">
        <v>7386</v>
      </c>
    </row>
    <row r="1432" customFormat="false" ht="15" hidden="false" customHeight="false" outlineLevel="0" collapsed="false">
      <c r="A1432" s="8" t="s">
        <v>7389</v>
      </c>
      <c r="B1432" s="8" t="s">
        <v>22107</v>
      </c>
    </row>
    <row r="1433" customFormat="false" ht="15" hidden="false" customHeight="false" outlineLevel="0" collapsed="false">
      <c r="A1433" s="8" t="s">
        <v>22108</v>
      </c>
      <c r="B1433" s="8" t="s">
        <v>22109</v>
      </c>
    </row>
    <row r="1434" customFormat="false" ht="15" hidden="false" customHeight="false" outlineLevel="0" collapsed="false">
      <c r="A1434" s="8" t="s">
        <v>7393</v>
      </c>
      <c r="B1434" s="8" t="s">
        <v>7394</v>
      </c>
    </row>
    <row r="1435" customFormat="false" ht="15" hidden="false" customHeight="false" outlineLevel="0" collapsed="false">
      <c r="A1435" s="8" t="s">
        <v>7398</v>
      </c>
      <c r="B1435" s="8" t="s">
        <v>7399</v>
      </c>
    </row>
    <row r="1436" customFormat="false" ht="15" hidden="false" customHeight="false" outlineLevel="0" collapsed="false">
      <c r="A1436" s="8" t="s">
        <v>7402</v>
      </c>
      <c r="B1436" s="8" t="s">
        <v>22110</v>
      </c>
    </row>
    <row r="1437" customFormat="false" ht="15" hidden="false" customHeight="false" outlineLevel="0" collapsed="false">
      <c r="A1437" s="8" t="s">
        <v>7408</v>
      </c>
      <c r="B1437" s="8" t="s">
        <v>7409</v>
      </c>
    </row>
    <row r="1438" customFormat="false" ht="15" hidden="false" customHeight="false" outlineLevel="0" collapsed="false">
      <c r="A1438" s="8" t="s">
        <v>7413</v>
      </c>
      <c r="B1438" s="8" t="s">
        <v>7414</v>
      </c>
    </row>
    <row r="1439" customFormat="false" ht="15" hidden="false" customHeight="false" outlineLevel="0" collapsed="false">
      <c r="A1439" s="8" t="s">
        <v>7417</v>
      </c>
      <c r="B1439" s="8" t="s">
        <v>7418</v>
      </c>
    </row>
    <row r="1440" customFormat="false" ht="15" hidden="false" customHeight="false" outlineLevel="0" collapsed="false">
      <c r="A1440" s="8" t="s">
        <v>7421</v>
      </c>
      <c r="B1440" s="8" t="s">
        <v>22111</v>
      </c>
    </row>
    <row r="1441" customFormat="false" ht="15" hidden="false" customHeight="false" outlineLevel="0" collapsed="false">
      <c r="A1441" s="8" t="s">
        <v>7428</v>
      </c>
      <c r="B1441" s="8" t="s">
        <v>22112</v>
      </c>
    </row>
    <row r="1442" customFormat="false" ht="15" hidden="false" customHeight="false" outlineLevel="0" collapsed="false">
      <c r="A1442" s="8" t="s">
        <v>7433</v>
      </c>
      <c r="B1442" s="8" t="s">
        <v>7434</v>
      </c>
    </row>
    <row r="1443" customFormat="false" ht="15" hidden="false" customHeight="false" outlineLevel="0" collapsed="false">
      <c r="A1443" s="8" t="s">
        <v>7437</v>
      </c>
      <c r="B1443" s="8" t="s">
        <v>7439</v>
      </c>
    </row>
    <row r="1444" customFormat="false" ht="15" hidden="false" customHeight="false" outlineLevel="0" collapsed="false">
      <c r="A1444" s="8" t="s">
        <v>7443</v>
      </c>
      <c r="B1444" s="8" t="s">
        <v>22113</v>
      </c>
    </row>
    <row r="1445" customFormat="false" ht="15" hidden="false" customHeight="false" outlineLevel="0" collapsed="false">
      <c r="A1445" s="8" t="s">
        <v>7448</v>
      </c>
      <c r="B1445" s="8" t="s">
        <v>7450</v>
      </c>
    </row>
    <row r="1446" customFormat="false" ht="15" hidden="false" customHeight="false" outlineLevel="0" collapsed="false">
      <c r="A1446" s="8" t="s">
        <v>7454</v>
      </c>
      <c r="B1446" s="8" t="s">
        <v>7455</v>
      </c>
    </row>
    <row r="1447" customFormat="false" ht="15" hidden="false" customHeight="false" outlineLevel="0" collapsed="false">
      <c r="A1447" s="8" t="s">
        <v>7459</v>
      </c>
      <c r="B1447" s="8" t="s">
        <v>7460</v>
      </c>
    </row>
    <row r="1448" customFormat="false" ht="15" hidden="false" customHeight="false" outlineLevel="0" collapsed="false">
      <c r="A1448" s="8" t="s">
        <v>22114</v>
      </c>
      <c r="B1448" s="8" t="s">
        <v>22115</v>
      </c>
    </row>
    <row r="1449" customFormat="false" ht="15" hidden="false" customHeight="false" outlineLevel="0" collapsed="false">
      <c r="A1449" s="8" t="s">
        <v>7464</v>
      </c>
      <c r="B1449" s="8" t="s">
        <v>7465</v>
      </c>
    </row>
    <row r="1450" customFormat="false" ht="15" hidden="false" customHeight="false" outlineLevel="0" collapsed="false">
      <c r="A1450" s="8" t="s">
        <v>7469</v>
      </c>
      <c r="B1450" s="8" t="s">
        <v>7470</v>
      </c>
    </row>
    <row r="1451" customFormat="false" ht="15" hidden="false" customHeight="false" outlineLevel="0" collapsed="false">
      <c r="A1451" s="8" t="s">
        <v>7473</v>
      </c>
      <c r="B1451" s="8" t="s">
        <v>22116</v>
      </c>
    </row>
    <row r="1452" customFormat="false" ht="15" hidden="false" customHeight="false" outlineLevel="0" collapsed="false">
      <c r="A1452" s="8" t="s">
        <v>7478</v>
      </c>
      <c r="B1452" s="8" t="s">
        <v>7479</v>
      </c>
    </row>
    <row r="1453" customFormat="false" ht="15" hidden="false" customHeight="false" outlineLevel="0" collapsed="false">
      <c r="A1453" s="8" t="s">
        <v>7481</v>
      </c>
      <c r="B1453" s="8" t="s">
        <v>7482</v>
      </c>
    </row>
    <row r="1454" customFormat="false" ht="15" hidden="false" customHeight="false" outlineLevel="0" collapsed="false">
      <c r="A1454" s="8" t="s">
        <v>7486</v>
      </c>
      <c r="B1454" s="8" t="s">
        <v>22117</v>
      </c>
    </row>
    <row r="1455" customFormat="false" ht="15" hidden="false" customHeight="false" outlineLevel="0" collapsed="false">
      <c r="A1455" s="8" t="s">
        <v>7489</v>
      </c>
      <c r="B1455" s="8" t="s">
        <v>22118</v>
      </c>
    </row>
    <row r="1456" customFormat="false" ht="15" hidden="false" customHeight="false" outlineLevel="0" collapsed="false">
      <c r="A1456" s="8" t="s">
        <v>7495</v>
      </c>
      <c r="B1456" s="8" t="s">
        <v>22119</v>
      </c>
    </row>
    <row r="1457" customFormat="false" ht="15" hidden="false" customHeight="false" outlineLevel="0" collapsed="false">
      <c r="A1457" s="8" t="s">
        <v>7502</v>
      </c>
      <c r="B1457" s="8" t="s">
        <v>7505</v>
      </c>
    </row>
    <row r="1458" customFormat="false" ht="15" hidden="false" customHeight="false" outlineLevel="0" collapsed="false">
      <c r="A1458" s="8" t="s">
        <v>7509</v>
      </c>
      <c r="B1458" s="8" t="s">
        <v>7512</v>
      </c>
    </row>
    <row r="1459" customFormat="false" ht="15" hidden="false" customHeight="false" outlineLevel="0" collapsed="false">
      <c r="A1459" s="8" t="s">
        <v>7522</v>
      </c>
      <c r="B1459" s="8" t="s">
        <v>7523</v>
      </c>
    </row>
    <row r="1460" customFormat="false" ht="15" hidden="false" customHeight="false" outlineLevel="0" collapsed="false">
      <c r="A1460" s="8" t="s">
        <v>7525</v>
      </c>
      <c r="B1460" s="8" t="s">
        <v>7527</v>
      </c>
    </row>
    <row r="1461" customFormat="false" ht="15" hidden="false" customHeight="false" outlineLevel="0" collapsed="false">
      <c r="A1461" s="8" t="s">
        <v>7530</v>
      </c>
      <c r="B1461" s="8" t="s">
        <v>7531</v>
      </c>
    </row>
    <row r="1462" customFormat="false" ht="15" hidden="false" customHeight="false" outlineLevel="0" collapsed="false">
      <c r="A1462" s="8" t="s">
        <v>7536</v>
      </c>
      <c r="B1462" s="8" t="s">
        <v>7537</v>
      </c>
    </row>
    <row r="1463" customFormat="false" ht="15" hidden="false" customHeight="false" outlineLevel="0" collapsed="false">
      <c r="A1463" s="8" t="s">
        <v>7542</v>
      </c>
      <c r="B1463" s="8" t="s">
        <v>22120</v>
      </c>
    </row>
    <row r="1464" customFormat="false" ht="15" hidden="false" customHeight="false" outlineLevel="0" collapsed="false">
      <c r="A1464" s="8" t="s">
        <v>7548</v>
      </c>
      <c r="B1464" s="8" t="s">
        <v>22121</v>
      </c>
    </row>
    <row r="1465" customFormat="false" ht="15" hidden="false" customHeight="false" outlineLevel="0" collapsed="false">
      <c r="A1465" s="8" t="s">
        <v>7553</v>
      </c>
      <c r="B1465" s="8" t="s">
        <v>7554</v>
      </c>
    </row>
    <row r="1466" customFormat="false" ht="15" hidden="false" customHeight="false" outlineLevel="0" collapsed="false">
      <c r="A1466" s="8" t="s">
        <v>7558</v>
      </c>
      <c r="B1466" s="8" t="s">
        <v>7559</v>
      </c>
    </row>
    <row r="1467" customFormat="false" ht="15" hidden="false" customHeight="false" outlineLevel="0" collapsed="false">
      <c r="A1467" s="8" t="s">
        <v>7563</v>
      </c>
      <c r="B1467" s="8" t="s">
        <v>22122</v>
      </c>
    </row>
    <row r="1468" customFormat="false" ht="15" hidden="false" customHeight="false" outlineLevel="0" collapsed="false">
      <c r="A1468" s="8" t="s">
        <v>7571</v>
      </c>
      <c r="B1468" s="8" t="s">
        <v>7572</v>
      </c>
    </row>
    <row r="1469" customFormat="false" ht="15" hidden="false" customHeight="false" outlineLevel="0" collapsed="false">
      <c r="A1469" s="8" t="s">
        <v>7576</v>
      </c>
      <c r="B1469" s="8" t="s">
        <v>22123</v>
      </c>
    </row>
    <row r="1470" customFormat="false" ht="15" hidden="false" customHeight="false" outlineLevel="0" collapsed="false">
      <c r="A1470" s="8" t="s">
        <v>7581</v>
      </c>
      <c r="B1470" s="8" t="s">
        <v>7582</v>
      </c>
    </row>
    <row r="1471" customFormat="false" ht="15" hidden="false" customHeight="false" outlineLevel="0" collapsed="false">
      <c r="A1471" s="8" t="s">
        <v>22124</v>
      </c>
      <c r="B1471" s="8" t="s">
        <v>22125</v>
      </c>
    </row>
    <row r="1472" customFormat="false" ht="15" hidden="false" customHeight="false" outlineLevel="0" collapsed="false">
      <c r="A1472" s="8" t="s">
        <v>7585</v>
      </c>
      <c r="B1472" s="8" t="s">
        <v>7586</v>
      </c>
    </row>
    <row r="1473" customFormat="false" ht="15" hidden="false" customHeight="false" outlineLevel="0" collapsed="false">
      <c r="A1473" s="8" t="s">
        <v>7590</v>
      </c>
      <c r="B1473" s="8" t="s">
        <v>7591</v>
      </c>
    </row>
    <row r="1474" customFormat="false" ht="15" hidden="false" customHeight="false" outlineLevel="0" collapsed="false">
      <c r="A1474" s="8" t="s">
        <v>22126</v>
      </c>
      <c r="B1474" s="8" t="s">
        <v>22127</v>
      </c>
    </row>
    <row r="1475" customFormat="false" ht="15" hidden="false" customHeight="false" outlineLevel="0" collapsed="false">
      <c r="A1475" s="8" t="s">
        <v>7602</v>
      </c>
      <c r="B1475" s="8" t="s">
        <v>22128</v>
      </c>
    </row>
    <row r="1476" customFormat="false" ht="15" hidden="false" customHeight="false" outlineLevel="0" collapsed="false">
      <c r="A1476" s="8" t="s">
        <v>7608</v>
      </c>
      <c r="B1476" s="8" t="s">
        <v>22129</v>
      </c>
    </row>
    <row r="1477" customFormat="false" ht="15" hidden="false" customHeight="false" outlineLevel="0" collapsed="false">
      <c r="A1477" s="8" t="s">
        <v>7614</v>
      </c>
      <c r="B1477" s="8" t="s">
        <v>22130</v>
      </c>
    </row>
    <row r="1478" customFormat="false" ht="15" hidden="false" customHeight="false" outlineLevel="0" collapsed="false">
      <c r="A1478" s="8" t="s">
        <v>7619</v>
      </c>
      <c r="B1478" s="8" t="s">
        <v>7621</v>
      </c>
    </row>
    <row r="1479" customFormat="false" ht="15" hidden="false" customHeight="false" outlineLevel="0" collapsed="false">
      <c r="A1479" s="8" t="s">
        <v>7624</v>
      </c>
      <c r="B1479" s="8" t="s">
        <v>22131</v>
      </c>
    </row>
    <row r="1480" customFormat="false" ht="15" hidden="false" customHeight="false" outlineLevel="0" collapsed="false">
      <c r="A1480" s="8" t="s">
        <v>7633</v>
      </c>
      <c r="B1480" s="8" t="s">
        <v>22132</v>
      </c>
    </row>
    <row r="1481" customFormat="false" ht="15" hidden="false" customHeight="false" outlineLevel="0" collapsed="false">
      <c r="A1481" s="8" t="s">
        <v>7637</v>
      </c>
      <c r="B1481" s="8" t="s">
        <v>7638</v>
      </c>
    </row>
    <row r="1482" customFormat="false" ht="15" hidden="false" customHeight="false" outlineLevel="0" collapsed="false">
      <c r="A1482" s="8" t="s">
        <v>7641</v>
      </c>
      <c r="B1482" s="8" t="s">
        <v>22133</v>
      </c>
    </row>
    <row r="1483" customFormat="false" ht="15" hidden="false" customHeight="false" outlineLevel="0" collapsed="false">
      <c r="A1483" s="8" t="s">
        <v>7646</v>
      </c>
      <c r="B1483" s="8" t="s">
        <v>22134</v>
      </c>
    </row>
    <row r="1484" customFormat="false" ht="15" hidden="false" customHeight="false" outlineLevel="0" collapsed="false">
      <c r="A1484" s="8" t="s">
        <v>7652</v>
      </c>
      <c r="B1484" s="8" t="s">
        <v>7654</v>
      </c>
    </row>
    <row r="1485" customFormat="false" ht="15" hidden="false" customHeight="false" outlineLevel="0" collapsed="false">
      <c r="A1485" s="8" t="s">
        <v>7659</v>
      </c>
      <c r="B1485" s="8" t="s">
        <v>7661</v>
      </c>
    </row>
    <row r="1486" customFormat="false" ht="15" hidden="false" customHeight="false" outlineLevel="0" collapsed="false">
      <c r="A1486" s="8" t="s">
        <v>7665</v>
      </c>
      <c r="B1486" s="8" t="s">
        <v>7667</v>
      </c>
    </row>
    <row r="1487" customFormat="false" ht="15" hidden="false" customHeight="false" outlineLevel="0" collapsed="false">
      <c r="A1487" s="8" t="s">
        <v>7670</v>
      </c>
      <c r="B1487" s="8" t="s">
        <v>22135</v>
      </c>
    </row>
    <row r="1488" customFormat="false" ht="15" hidden="false" customHeight="false" outlineLevel="0" collapsed="false">
      <c r="A1488" s="8" t="s">
        <v>22136</v>
      </c>
      <c r="B1488" s="8" t="s">
        <v>22137</v>
      </c>
    </row>
    <row r="1489" customFormat="false" ht="15" hidden="false" customHeight="false" outlineLevel="0" collapsed="false">
      <c r="A1489" s="8" t="s">
        <v>7678</v>
      </c>
      <c r="B1489" s="8" t="s">
        <v>7679</v>
      </c>
    </row>
    <row r="1490" customFormat="false" ht="15" hidden="false" customHeight="false" outlineLevel="0" collapsed="false">
      <c r="A1490" s="8" t="s">
        <v>7681</v>
      </c>
      <c r="B1490" s="8" t="s">
        <v>22138</v>
      </c>
    </row>
    <row r="1491" customFormat="false" ht="15" hidden="false" customHeight="false" outlineLevel="0" collapsed="false">
      <c r="A1491" s="8" t="s">
        <v>7685</v>
      </c>
      <c r="B1491" s="8" t="s">
        <v>22139</v>
      </c>
    </row>
    <row r="1492" customFormat="false" ht="15" hidden="false" customHeight="false" outlineLevel="0" collapsed="false">
      <c r="A1492" s="8" t="s">
        <v>7697</v>
      </c>
      <c r="B1492" s="8" t="s">
        <v>7698</v>
      </c>
    </row>
    <row r="1493" customFormat="false" ht="15" hidden="false" customHeight="false" outlineLevel="0" collapsed="false">
      <c r="A1493" s="8" t="s">
        <v>7702</v>
      </c>
      <c r="B1493" s="8" t="s">
        <v>7705</v>
      </c>
    </row>
    <row r="1494" customFormat="false" ht="15" hidden="false" customHeight="false" outlineLevel="0" collapsed="false">
      <c r="A1494" s="8" t="s">
        <v>10968</v>
      </c>
      <c r="B1494" s="8" t="s">
        <v>22140</v>
      </c>
    </row>
    <row r="1495" customFormat="false" ht="15" hidden="false" customHeight="false" outlineLevel="0" collapsed="false">
      <c r="A1495" s="8" t="s">
        <v>22141</v>
      </c>
      <c r="B1495" s="8" t="s">
        <v>22142</v>
      </c>
    </row>
    <row r="1496" customFormat="false" ht="15" hidden="false" customHeight="false" outlineLevel="0" collapsed="false">
      <c r="A1496" s="8" t="s">
        <v>7708</v>
      </c>
      <c r="B1496" s="8" t="s">
        <v>7709</v>
      </c>
    </row>
    <row r="1497" customFormat="false" ht="15" hidden="false" customHeight="false" outlineLevel="0" collapsed="false">
      <c r="A1497" s="8" t="s">
        <v>7712</v>
      </c>
      <c r="B1497" s="8" t="s">
        <v>22143</v>
      </c>
    </row>
    <row r="1498" customFormat="false" ht="15" hidden="false" customHeight="false" outlineLevel="0" collapsed="false">
      <c r="A1498" s="8" t="s">
        <v>7717</v>
      </c>
      <c r="B1498" s="8" t="s">
        <v>22144</v>
      </c>
    </row>
    <row r="1499" customFormat="false" ht="15" hidden="false" customHeight="false" outlineLevel="0" collapsed="false">
      <c r="A1499" s="8" t="s">
        <v>7723</v>
      </c>
      <c r="B1499" s="8" t="s">
        <v>7724</v>
      </c>
    </row>
    <row r="1500" customFormat="false" ht="15" hidden="false" customHeight="false" outlineLevel="0" collapsed="false">
      <c r="A1500" s="8" t="s">
        <v>7729</v>
      </c>
      <c r="B1500" s="8" t="s">
        <v>22145</v>
      </c>
    </row>
    <row r="1501" customFormat="false" ht="15" hidden="false" customHeight="false" outlineLevel="0" collapsed="false">
      <c r="A1501" s="8" t="s">
        <v>7736</v>
      </c>
      <c r="B1501" s="8" t="s">
        <v>7739</v>
      </c>
    </row>
    <row r="1502" customFormat="false" ht="15" hidden="false" customHeight="false" outlineLevel="0" collapsed="false">
      <c r="A1502" s="8" t="s">
        <v>7743</v>
      </c>
      <c r="B1502" s="8" t="s">
        <v>22146</v>
      </c>
    </row>
    <row r="1503" customFormat="false" ht="15" hidden="false" customHeight="false" outlineLevel="0" collapsed="false">
      <c r="A1503" s="8" t="s">
        <v>7749</v>
      </c>
      <c r="B1503" s="8" t="s">
        <v>7750</v>
      </c>
    </row>
    <row r="1504" customFormat="false" ht="15" hidden="false" customHeight="false" outlineLevel="0" collapsed="false">
      <c r="A1504" s="8" t="s">
        <v>22147</v>
      </c>
      <c r="B1504" s="8" t="s">
        <v>22148</v>
      </c>
    </row>
    <row r="1505" customFormat="false" ht="15" hidden="false" customHeight="false" outlineLevel="0" collapsed="false">
      <c r="A1505" s="8" t="s">
        <v>7754</v>
      </c>
      <c r="B1505" s="8" t="s">
        <v>22149</v>
      </c>
    </row>
    <row r="1506" customFormat="false" ht="15" hidden="false" customHeight="false" outlineLevel="0" collapsed="false">
      <c r="A1506" s="8" t="s">
        <v>7761</v>
      </c>
      <c r="B1506" s="8" t="s">
        <v>7762</v>
      </c>
    </row>
    <row r="1507" customFormat="false" ht="15" hidden="false" customHeight="false" outlineLevel="0" collapsed="false">
      <c r="A1507" s="8" t="s">
        <v>7765</v>
      </c>
      <c r="B1507" s="8" t="s">
        <v>22150</v>
      </c>
    </row>
    <row r="1508" customFormat="false" ht="15" hidden="false" customHeight="false" outlineLevel="0" collapsed="false">
      <c r="A1508" s="8" t="s">
        <v>7772</v>
      </c>
      <c r="B1508" s="8" t="s">
        <v>22151</v>
      </c>
    </row>
    <row r="1509" customFormat="false" ht="15" hidden="false" customHeight="false" outlineLevel="0" collapsed="false">
      <c r="A1509" s="8" t="s">
        <v>7777</v>
      </c>
      <c r="B1509" s="8" t="s">
        <v>22152</v>
      </c>
    </row>
    <row r="1510" customFormat="false" ht="15" hidden="false" customHeight="false" outlineLevel="0" collapsed="false">
      <c r="A1510" s="8" t="s">
        <v>7782</v>
      </c>
      <c r="B1510" s="8" t="s">
        <v>22153</v>
      </c>
    </row>
    <row r="1511" customFormat="false" ht="15" hidden="false" customHeight="false" outlineLevel="0" collapsed="false">
      <c r="A1511" s="8" t="s">
        <v>7788</v>
      </c>
      <c r="B1511" s="8" t="s">
        <v>22154</v>
      </c>
    </row>
    <row r="1512" customFormat="false" ht="15" hidden="false" customHeight="false" outlineLevel="0" collapsed="false">
      <c r="A1512" s="8" t="s">
        <v>7796</v>
      </c>
      <c r="B1512" s="8" t="s">
        <v>22155</v>
      </c>
    </row>
    <row r="1513" customFormat="false" ht="15" hidden="false" customHeight="false" outlineLevel="0" collapsed="false">
      <c r="A1513" s="8" t="s">
        <v>7802</v>
      </c>
      <c r="B1513" s="8" t="s">
        <v>7803</v>
      </c>
    </row>
    <row r="1514" customFormat="false" ht="15" hidden="false" customHeight="false" outlineLevel="0" collapsed="false">
      <c r="A1514" s="8" t="s">
        <v>7805</v>
      </c>
      <c r="B1514" s="8" t="s">
        <v>22156</v>
      </c>
    </row>
    <row r="1515" customFormat="false" ht="15" hidden="false" customHeight="false" outlineLevel="0" collapsed="false">
      <c r="A1515" s="8" t="s">
        <v>7810</v>
      </c>
      <c r="B1515" s="8" t="s">
        <v>22157</v>
      </c>
    </row>
    <row r="1516" customFormat="false" ht="15" hidden="false" customHeight="false" outlineLevel="0" collapsed="false">
      <c r="A1516" s="8" t="s">
        <v>7823</v>
      </c>
      <c r="B1516" s="8" t="s">
        <v>22158</v>
      </c>
    </row>
    <row r="1517" customFormat="false" ht="15" hidden="false" customHeight="false" outlineLevel="0" collapsed="false">
      <c r="A1517" s="8" t="s">
        <v>7829</v>
      </c>
      <c r="B1517" s="8" t="s">
        <v>7830</v>
      </c>
    </row>
    <row r="1518" customFormat="false" ht="15" hidden="false" customHeight="false" outlineLevel="0" collapsed="false">
      <c r="A1518" s="8" t="s">
        <v>7834</v>
      </c>
      <c r="B1518" s="8" t="s">
        <v>7835</v>
      </c>
    </row>
    <row r="1519" customFormat="false" ht="15" hidden="false" customHeight="false" outlineLevel="0" collapsed="false">
      <c r="A1519" s="8" t="s">
        <v>7840</v>
      </c>
      <c r="B1519" s="8" t="s">
        <v>7841</v>
      </c>
    </row>
    <row r="1520" customFormat="false" ht="15" hidden="false" customHeight="false" outlineLevel="0" collapsed="false">
      <c r="A1520" s="8" t="s">
        <v>7844</v>
      </c>
      <c r="B1520" s="8" t="s">
        <v>22159</v>
      </c>
    </row>
    <row r="1521" customFormat="false" ht="15" hidden="false" customHeight="false" outlineLevel="0" collapsed="false">
      <c r="A1521" s="8" t="s">
        <v>7855</v>
      </c>
      <c r="B1521" s="8" t="s">
        <v>7856</v>
      </c>
    </row>
    <row r="1522" customFormat="false" ht="15" hidden="false" customHeight="false" outlineLevel="0" collapsed="false">
      <c r="A1522" s="8" t="s">
        <v>7858</v>
      </c>
      <c r="B1522" s="8" t="s">
        <v>7859</v>
      </c>
    </row>
    <row r="1523" customFormat="false" ht="15" hidden="false" customHeight="false" outlineLevel="0" collapsed="false">
      <c r="A1523" s="8" t="s">
        <v>7867</v>
      </c>
      <c r="B1523" s="8" t="s">
        <v>7869</v>
      </c>
    </row>
    <row r="1524" customFormat="false" ht="15" hidden="false" customHeight="false" outlineLevel="0" collapsed="false">
      <c r="A1524" s="8" t="s">
        <v>7872</v>
      </c>
      <c r="B1524" s="8" t="s">
        <v>22160</v>
      </c>
    </row>
    <row r="1525" customFormat="false" ht="15" hidden="false" customHeight="false" outlineLevel="0" collapsed="false">
      <c r="A1525" s="8" t="s">
        <v>7880</v>
      </c>
      <c r="B1525" s="8" t="s">
        <v>7882</v>
      </c>
    </row>
    <row r="1526" customFormat="false" ht="15" hidden="false" customHeight="false" outlineLevel="0" collapsed="false">
      <c r="A1526" s="8" t="s">
        <v>4732</v>
      </c>
      <c r="B1526" s="8" t="s">
        <v>4733</v>
      </c>
    </row>
    <row r="1527" customFormat="false" ht="15" hidden="false" customHeight="false" outlineLevel="0" collapsed="false">
      <c r="A1527" s="8" t="s">
        <v>22161</v>
      </c>
      <c r="B1527" s="8" t="s">
        <v>22162</v>
      </c>
    </row>
    <row r="1528" customFormat="false" ht="15" hidden="false" customHeight="false" outlineLevel="0" collapsed="false">
      <c r="A1528" s="8" t="s">
        <v>7885</v>
      </c>
      <c r="B1528" s="8" t="s">
        <v>22163</v>
      </c>
    </row>
    <row r="1529" customFormat="false" ht="15" hidden="false" customHeight="false" outlineLevel="0" collapsed="false">
      <c r="A1529" s="8" t="s">
        <v>7890</v>
      </c>
      <c r="B1529" s="8" t="s">
        <v>7892</v>
      </c>
    </row>
    <row r="1530" customFormat="false" ht="15" hidden="false" customHeight="false" outlineLevel="0" collapsed="false">
      <c r="A1530" s="8" t="s">
        <v>7895</v>
      </c>
      <c r="B1530" s="8" t="s">
        <v>7896</v>
      </c>
    </row>
    <row r="1531" customFormat="false" ht="15" hidden="false" customHeight="false" outlineLevel="0" collapsed="false">
      <c r="A1531" s="8" t="s">
        <v>7899</v>
      </c>
      <c r="B1531" s="8" t="s">
        <v>22164</v>
      </c>
    </row>
    <row r="1532" customFormat="false" ht="15" hidden="false" customHeight="false" outlineLevel="0" collapsed="false">
      <c r="A1532" s="8" t="s">
        <v>7908</v>
      </c>
      <c r="B1532" s="8" t="s">
        <v>7909</v>
      </c>
    </row>
    <row r="1533" customFormat="false" ht="15" hidden="false" customHeight="false" outlineLevel="0" collapsed="false">
      <c r="A1533" s="8" t="s">
        <v>7912</v>
      </c>
      <c r="B1533" s="8" t="s">
        <v>7913</v>
      </c>
    </row>
    <row r="1534" customFormat="false" ht="15" hidden="false" customHeight="false" outlineLevel="0" collapsed="false">
      <c r="A1534" s="8" t="s">
        <v>7917</v>
      </c>
      <c r="B1534" s="8" t="s">
        <v>7918</v>
      </c>
    </row>
    <row r="1535" customFormat="false" ht="15" hidden="false" customHeight="false" outlineLevel="0" collapsed="false">
      <c r="A1535" s="8" t="s">
        <v>22165</v>
      </c>
      <c r="B1535" s="8" t="s">
        <v>22166</v>
      </c>
    </row>
    <row r="1536" customFormat="false" ht="15" hidden="false" customHeight="false" outlineLevel="0" collapsed="false">
      <c r="A1536" s="8" t="s">
        <v>7921</v>
      </c>
      <c r="B1536" s="8" t="s">
        <v>22167</v>
      </c>
    </row>
    <row r="1537" customFormat="false" ht="15" hidden="false" customHeight="false" outlineLevel="0" collapsed="false">
      <c r="A1537" s="8" t="s">
        <v>22168</v>
      </c>
      <c r="B1537" s="8" t="s">
        <v>22169</v>
      </c>
    </row>
    <row r="1538" customFormat="false" ht="15" hidden="false" customHeight="false" outlineLevel="0" collapsed="false">
      <c r="A1538" s="8" t="s">
        <v>7926</v>
      </c>
      <c r="B1538" s="8" t="s">
        <v>7927</v>
      </c>
    </row>
    <row r="1539" customFormat="false" ht="15" hidden="false" customHeight="false" outlineLevel="0" collapsed="false">
      <c r="A1539" s="8" t="s">
        <v>7931</v>
      </c>
      <c r="B1539" s="8" t="s">
        <v>7932</v>
      </c>
    </row>
    <row r="1540" customFormat="false" ht="15" hidden="false" customHeight="false" outlineLevel="0" collapsed="false">
      <c r="A1540" s="8" t="s">
        <v>7935</v>
      </c>
      <c r="B1540" s="8" t="s">
        <v>7934</v>
      </c>
    </row>
    <row r="1541" customFormat="false" ht="15" hidden="false" customHeight="false" outlineLevel="0" collapsed="false">
      <c r="A1541" s="8" t="s">
        <v>7942</v>
      </c>
      <c r="B1541" s="8" t="s">
        <v>7943</v>
      </c>
    </row>
    <row r="1542" customFormat="false" ht="15" hidden="false" customHeight="false" outlineLevel="0" collapsed="false">
      <c r="A1542" s="8" t="s">
        <v>7947</v>
      </c>
      <c r="B1542" s="8" t="s">
        <v>7949</v>
      </c>
    </row>
    <row r="1543" customFormat="false" ht="15" hidden="false" customHeight="false" outlineLevel="0" collapsed="false">
      <c r="A1543" s="8" t="s">
        <v>7952</v>
      </c>
      <c r="B1543" s="8" t="s">
        <v>22170</v>
      </c>
    </row>
    <row r="1544" customFormat="false" ht="15" hidden="false" customHeight="false" outlineLevel="0" collapsed="false">
      <c r="A1544" s="8" t="s">
        <v>7955</v>
      </c>
      <c r="B1544" s="8" t="s">
        <v>22171</v>
      </c>
    </row>
    <row r="1545" customFormat="false" ht="15" hidden="false" customHeight="false" outlineLevel="0" collapsed="false">
      <c r="A1545" s="8" t="s">
        <v>7961</v>
      </c>
      <c r="B1545" s="8" t="s">
        <v>22172</v>
      </c>
    </row>
    <row r="1546" customFormat="false" ht="15" hidden="false" customHeight="false" outlineLevel="0" collapsed="false">
      <c r="A1546" s="8" t="s">
        <v>7964</v>
      </c>
      <c r="B1546" s="8" t="s">
        <v>22173</v>
      </c>
    </row>
    <row r="1547" customFormat="false" ht="15" hidden="false" customHeight="false" outlineLevel="0" collapsed="false">
      <c r="A1547" s="8" t="s">
        <v>7967</v>
      </c>
      <c r="B1547" s="8" t="s">
        <v>22174</v>
      </c>
    </row>
    <row r="1548" customFormat="false" ht="15" hidden="false" customHeight="false" outlineLevel="0" collapsed="false">
      <c r="A1548" s="8" t="s">
        <v>7974</v>
      </c>
      <c r="B1548" s="8" t="s">
        <v>7975</v>
      </c>
    </row>
    <row r="1549" customFormat="false" ht="15" hidden="false" customHeight="false" outlineLevel="0" collapsed="false">
      <c r="A1549" s="8" t="s">
        <v>7978</v>
      </c>
      <c r="B1549" s="8" t="s">
        <v>22175</v>
      </c>
    </row>
    <row r="1550" customFormat="false" ht="15" hidden="false" customHeight="false" outlineLevel="0" collapsed="false">
      <c r="A1550" s="8" t="s">
        <v>7987</v>
      </c>
      <c r="B1550" s="8" t="s">
        <v>22176</v>
      </c>
    </row>
    <row r="1551" customFormat="false" ht="15" hidden="false" customHeight="false" outlineLevel="0" collapsed="false">
      <c r="A1551" s="8" t="s">
        <v>7994</v>
      </c>
      <c r="B1551" s="8" t="s">
        <v>7995</v>
      </c>
    </row>
    <row r="1552" customFormat="false" ht="15" hidden="false" customHeight="false" outlineLevel="0" collapsed="false">
      <c r="A1552" s="8" t="s">
        <v>7998</v>
      </c>
      <c r="B1552" s="8" t="s">
        <v>7999</v>
      </c>
    </row>
    <row r="1553" customFormat="false" ht="15" hidden="false" customHeight="false" outlineLevel="0" collapsed="false">
      <c r="A1553" s="8" t="s">
        <v>8002</v>
      </c>
      <c r="B1553" s="8" t="s">
        <v>8003</v>
      </c>
    </row>
    <row r="1554" customFormat="false" ht="15" hidden="false" customHeight="false" outlineLevel="0" collapsed="false">
      <c r="A1554" s="8" t="s">
        <v>8006</v>
      </c>
      <c r="B1554" s="8" t="s">
        <v>8008</v>
      </c>
    </row>
    <row r="1555" customFormat="false" ht="15" hidden="false" customHeight="false" outlineLevel="0" collapsed="false">
      <c r="A1555" s="8" t="s">
        <v>8011</v>
      </c>
      <c r="B1555" s="8" t="s">
        <v>8012</v>
      </c>
    </row>
    <row r="1556" customFormat="false" ht="15" hidden="false" customHeight="false" outlineLevel="0" collapsed="false">
      <c r="A1556" s="8" t="s">
        <v>8017</v>
      </c>
      <c r="B1556" s="8" t="s">
        <v>8018</v>
      </c>
    </row>
    <row r="1557" customFormat="false" ht="15" hidden="false" customHeight="false" outlineLevel="0" collapsed="false">
      <c r="A1557" s="8" t="s">
        <v>8021</v>
      </c>
      <c r="B1557" s="8" t="s">
        <v>8022</v>
      </c>
    </row>
    <row r="1558" customFormat="false" ht="15" hidden="false" customHeight="false" outlineLevel="0" collapsed="false">
      <c r="A1558" s="8" t="s">
        <v>8027</v>
      </c>
      <c r="B1558" s="8" t="s">
        <v>8029</v>
      </c>
    </row>
    <row r="1559" customFormat="false" ht="15" hidden="false" customHeight="false" outlineLevel="0" collapsed="false">
      <c r="A1559" s="8" t="s">
        <v>8032</v>
      </c>
      <c r="B1559" s="8" t="s">
        <v>22177</v>
      </c>
    </row>
    <row r="1560" customFormat="false" ht="15" hidden="false" customHeight="false" outlineLevel="0" collapsed="false">
      <c r="A1560" s="8" t="s">
        <v>8037</v>
      </c>
      <c r="B1560" s="8" t="s">
        <v>8040</v>
      </c>
    </row>
    <row r="1561" customFormat="false" ht="15" hidden="false" customHeight="false" outlineLevel="0" collapsed="false">
      <c r="A1561" s="8" t="s">
        <v>8046</v>
      </c>
      <c r="B1561" s="8" t="s">
        <v>8045</v>
      </c>
    </row>
    <row r="1562" customFormat="false" ht="15" hidden="false" customHeight="false" outlineLevel="0" collapsed="false">
      <c r="A1562" s="8" t="s">
        <v>8051</v>
      </c>
      <c r="B1562" s="8" t="s">
        <v>8052</v>
      </c>
    </row>
    <row r="1563" customFormat="false" ht="15" hidden="false" customHeight="false" outlineLevel="0" collapsed="false">
      <c r="A1563" s="8" t="s">
        <v>8058</v>
      </c>
      <c r="B1563" s="8" t="s">
        <v>22178</v>
      </c>
    </row>
    <row r="1564" customFormat="false" ht="15" hidden="false" customHeight="false" outlineLevel="0" collapsed="false">
      <c r="A1564" s="8" t="s">
        <v>8061</v>
      </c>
      <c r="B1564" s="8" t="s">
        <v>22179</v>
      </c>
    </row>
    <row r="1565" customFormat="false" ht="15" hidden="false" customHeight="false" outlineLevel="0" collapsed="false">
      <c r="A1565" s="8" t="s">
        <v>8065</v>
      </c>
      <c r="B1565" s="8" t="s">
        <v>8066</v>
      </c>
    </row>
    <row r="1566" customFormat="false" ht="15" hidden="false" customHeight="false" outlineLevel="0" collapsed="false">
      <c r="A1566" s="8" t="s">
        <v>8071</v>
      </c>
      <c r="B1566" s="8" t="s">
        <v>8072</v>
      </c>
    </row>
    <row r="1567" customFormat="false" ht="15" hidden="false" customHeight="false" outlineLevel="0" collapsed="false">
      <c r="A1567" s="8" t="s">
        <v>8076</v>
      </c>
      <c r="B1567" s="8" t="s">
        <v>8078</v>
      </c>
    </row>
    <row r="1568" customFormat="false" ht="15" hidden="false" customHeight="false" outlineLevel="0" collapsed="false">
      <c r="A1568" s="8" t="s">
        <v>8082</v>
      </c>
      <c r="B1568" s="8" t="s">
        <v>8083</v>
      </c>
    </row>
    <row r="1569" customFormat="false" ht="15" hidden="false" customHeight="false" outlineLevel="0" collapsed="false">
      <c r="A1569" s="8" t="s">
        <v>8089</v>
      </c>
      <c r="B1569" s="8" t="s">
        <v>22180</v>
      </c>
    </row>
    <row r="1570" customFormat="false" ht="15" hidden="false" customHeight="false" outlineLevel="0" collapsed="false">
      <c r="A1570" s="8" t="s">
        <v>8096</v>
      </c>
      <c r="B1570" s="8" t="s">
        <v>8097</v>
      </c>
    </row>
    <row r="1571" customFormat="false" ht="15" hidden="false" customHeight="false" outlineLevel="0" collapsed="false">
      <c r="A1571" s="8" t="s">
        <v>8102</v>
      </c>
      <c r="B1571" s="8" t="s">
        <v>8103</v>
      </c>
    </row>
    <row r="1572" customFormat="false" ht="15" hidden="false" customHeight="false" outlineLevel="0" collapsed="false">
      <c r="A1572" s="8" t="s">
        <v>8106</v>
      </c>
      <c r="B1572" s="8" t="s">
        <v>8107</v>
      </c>
    </row>
    <row r="1573" customFormat="false" ht="15" hidden="false" customHeight="false" outlineLevel="0" collapsed="false">
      <c r="A1573" s="8" t="s">
        <v>8111</v>
      </c>
      <c r="B1573" s="8" t="s">
        <v>22181</v>
      </c>
    </row>
    <row r="1574" customFormat="false" ht="15" hidden="false" customHeight="false" outlineLevel="0" collapsed="false">
      <c r="A1574" s="8" t="s">
        <v>8117</v>
      </c>
      <c r="B1574" s="8" t="s">
        <v>8118</v>
      </c>
    </row>
    <row r="1575" customFormat="false" ht="15" hidden="false" customHeight="false" outlineLevel="0" collapsed="false">
      <c r="A1575" s="8" t="s">
        <v>8121</v>
      </c>
      <c r="B1575" s="8" t="s">
        <v>22182</v>
      </c>
    </row>
    <row r="1576" customFormat="false" ht="15" hidden="false" customHeight="false" outlineLevel="0" collapsed="false">
      <c r="A1576" s="8" t="s">
        <v>8128</v>
      </c>
      <c r="B1576" s="8" t="s">
        <v>22183</v>
      </c>
    </row>
    <row r="1577" customFormat="false" ht="15" hidden="false" customHeight="false" outlineLevel="0" collapsed="false">
      <c r="A1577" s="8" t="s">
        <v>8133</v>
      </c>
      <c r="B1577" s="8" t="s">
        <v>8137</v>
      </c>
    </row>
    <row r="1578" customFormat="false" ht="15" hidden="false" customHeight="false" outlineLevel="0" collapsed="false">
      <c r="A1578" s="8" t="s">
        <v>8140</v>
      </c>
      <c r="B1578" s="8" t="s">
        <v>22184</v>
      </c>
    </row>
    <row r="1579" customFormat="false" ht="15" hidden="false" customHeight="false" outlineLevel="0" collapsed="false">
      <c r="A1579" s="8" t="s">
        <v>8142</v>
      </c>
      <c r="B1579" s="8" t="s">
        <v>22185</v>
      </c>
    </row>
    <row r="1580" customFormat="false" ht="15" hidden="false" customHeight="false" outlineLevel="0" collapsed="false">
      <c r="A1580" s="8" t="s">
        <v>8147</v>
      </c>
      <c r="B1580" s="8" t="s">
        <v>22186</v>
      </c>
    </row>
    <row r="1581" customFormat="false" ht="15" hidden="false" customHeight="false" outlineLevel="0" collapsed="false">
      <c r="A1581" s="8" t="s">
        <v>8150</v>
      </c>
      <c r="B1581" s="8" t="s">
        <v>22187</v>
      </c>
    </row>
    <row r="1582" customFormat="false" ht="15" hidden="false" customHeight="false" outlineLevel="0" collapsed="false">
      <c r="A1582" s="8" t="s">
        <v>8152</v>
      </c>
      <c r="B1582" s="8" t="s">
        <v>22188</v>
      </c>
    </row>
    <row r="1583" customFormat="false" ht="15" hidden="false" customHeight="false" outlineLevel="0" collapsed="false">
      <c r="A1583" s="8" t="s">
        <v>8157</v>
      </c>
      <c r="B1583" s="8" t="s">
        <v>8164</v>
      </c>
    </row>
    <row r="1584" customFormat="false" ht="15" hidden="false" customHeight="false" outlineLevel="0" collapsed="false">
      <c r="A1584" s="8" t="s">
        <v>8166</v>
      </c>
      <c r="B1584" s="8" t="s">
        <v>22189</v>
      </c>
    </row>
    <row r="1585" customFormat="false" ht="15" hidden="false" customHeight="false" outlineLevel="0" collapsed="false">
      <c r="A1585" s="8" t="s">
        <v>8170</v>
      </c>
      <c r="B1585" s="8" t="s">
        <v>22190</v>
      </c>
    </row>
    <row r="1586" customFormat="false" ht="15" hidden="false" customHeight="false" outlineLevel="0" collapsed="false">
      <c r="A1586" s="8" t="s">
        <v>8173</v>
      </c>
      <c r="B1586" s="8" t="s">
        <v>22191</v>
      </c>
    </row>
    <row r="1587" customFormat="false" ht="15" hidden="false" customHeight="false" outlineLevel="0" collapsed="false">
      <c r="A1587" s="8" t="s">
        <v>8177</v>
      </c>
      <c r="B1587" s="8" t="s">
        <v>8178</v>
      </c>
    </row>
    <row r="1588" customFormat="false" ht="15" hidden="false" customHeight="false" outlineLevel="0" collapsed="false">
      <c r="A1588" s="8" t="s">
        <v>8182</v>
      </c>
      <c r="B1588" s="8" t="s">
        <v>8186</v>
      </c>
    </row>
    <row r="1589" customFormat="false" ht="15" hidden="false" customHeight="false" outlineLevel="0" collapsed="false">
      <c r="A1589" s="8" t="s">
        <v>8189</v>
      </c>
      <c r="B1589" s="8" t="s">
        <v>8190</v>
      </c>
    </row>
    <row r="1590" customFormat="false" ht="15" hidden="false" customHeight="false" outlineLevel="0" collapsed="false">
      <c r="A1590" s="8" t="s">
        <v>8194</v>
      </c>
      <c r="B1590" s="8" t="s">
        <v>22192</v>
      </c>
    </row>
    <row r="1591" customFormat="false" ht="15" hidden="false" customHeight="false" outlineLevel="0" collapsed="false">
      <c r="A1591" s="8" t="s">
        <v>8199</v>
      </c>
      <c r="B1591" s="8" t="s">
        <v>22193</v>
      </c>
    </row>
    <row r="1592" customFormat="false" ht="15" hidden="false" customHeight="false" outlineLevel="0" collapsed="false">
      <c r="A1592" s="8" t="s">
        <v>8203</v>
      </c>
      <c r="B1592" s="8" t="s">
        <v>22194</v>
      </c>
    </row>
    <row r="1593" customFormat="false" ht="15" hidden="false" customHeight="false" outlineLevel="0" collapsed="false">
      <c r="A1593" s="8" t="s">
        <v>8207</v>
      </c>
      <c r="B1593" s="8" t="s">
        <v>22195</v>
      </c>
    </row>
    <row r="1594" customFormat="false" ht="15" hidden="false" customHeight="false" outlineLevel="0" collapsed="false">
      <c r="A1594" s="8" t="s">
        <v>8212</v>
      </c>
      <c r="B1594" s="8" t="s">
        <v>8213</v>
      </c>
    </row>
    <row r="1595" customFormat="false" ht="15" hidden="false" customHeight="false" outlineLevel="0" collapsed="false">
      <c r="A1595" s="8" t="s">
        <v>8221</v>
      </c>
      <c r="B1595" s="8" t="s">
        <v>22196</v>
      </c>
    </row>
    <row r="1596" customFormat="false" ht="15" hidden="false" customHeight="false" outlineLevel="0" collapsed="false">
      <c r="A1596" s="8" t="s">
        <v>8228</v>
      </c>
      <c r="B1596" s="8" t="s">
        <v>8229</v>
      </c>
    </row>
    <row r="1597" customFormat="false" ht="15" hidden="false" customHeight="false" outlineLevel="0" collapsed="false">
      <c r="A1597" s="8" t="s">
        <v>8236</v>
      </c>
      <c r="B1597" s="8" t="s">
        <v>8237</v>
      </c>
    </row>
    <row r="1598" customFormat="false" ht="15" hidden="false" customHeight="false" outlineLevel="0" collapsed="false">
      <c r="A1598" s="8" t="s">
        <v>8242</v>
      </c>
      <c r="B1598" s="8" t="s">
        <v>22197</v>
      </c>
    </row>
    <row r="1599" customFormat="false" ht="15" hidden="false" customHeight="false" outlineLevel="0" collapsed="false">
      <c r="A1599" s="8" t="s">
        <v>8249</v>
      </c>
      <c r="B1599" s="8" t="s">
        <v>8250</v>
      </c>
    </row>
    <row r="1600" customFormat="false" ht="15" hidden="false" customHeight="false" outlineLevel="0" collapsed="false">
      <c r="A1600" s="8" t="s">
        <v>8255</v>
      </c>
      <c r="B1600" s="8" t="s">
        <v>22198</v>
      </c>
    </row>
    <row r="1601" customFormat="false" ht="15" hidden="false" customHeight="false" outlineLevel="0" collapsed="false">
      <c r="A1601" s="8" t="s">
        <v>8260</v>
      </c>
      <c r="B1601" s="8" t="s">
        <v>22199</v>
      </c>
    </row>
    <row r="1602" customFormat="false" ht="15" hidden="false" customHeight="false" outlineLevel="0" collapsed="false">
      <c r="A1602" s="8" t="s">
        <v>8263</v>
      </c>
      <c r="B1602" s="8" t="s">
        <v>8264</v>
      </c>
    </row>
    <row r="1603" customFormat="false" ht="15" hidden="false" customHeight="false" outlineLevel="0" collapsed="false">
      <c r="A1603" s="8" t="s">
        <v>8267</v>
      </c>
      <c r="B1603" s="8" t="s">
        <v>8268</v>
      </c>
    </row>
    <row r="1604" customFormat="false" ht="15" hidden="false" customHeight="false" outlineLevel="0" collapsed="false">
      <c r="A1604" s="8" t="s">
        <v>8273</v>
      </c>
      <c r="B1604" s="8" t="s">
        <v>8274</v>
      </c>
    </row>
    <row r="1605" customFormat="false" ht="15" hidden="false" customHeight="false" outlineLevel="0" collapsed="false">
      <c r="A1605" s="8" t="s">
        <v>8278</v>
      </c>
      <c r="B1605" s="8" t="s">
        <v>8279</v>
      </c>
    </row>
    <row r="1606" customFormat="false" ht="15" hidden="false" customHeight="false" outlineLevel="0" collapsed="false">
      <c r="A1606" s="8" t="s">
        <v>8284</v>
      </c>
      <c r="B1606" s="8" t="s">
        <v>22200</v>
      </c>
    </row>
    <row r="1607" customFormat="false" ht="15" hidden="false" customHeight="false" outlineLevel="0" collapsed="false">
      <c r="A1607" s="8" t="s">
        <v>8289</v>
      </c>
      <c r="B1607" s="8" t="s">
        <v>8290</v>
      </c>
    </row>
    <row r="1608" customFormat="false" ht="15" hidden="false" customHeight="false" outlineLevel="0" collapsed="false">
      <c r="A1608" s="8" t="s">
        <v>8294</v>
      </c>
      <c r="B1608" s="8" t="s">
        <v>8296</v>
      </c>
    </row>
    <row r="1609" customFormat="false" ht="15" hidden="false" customHeight="false" outlineLevel="0" collapsed="false">
      <c r="A1609" s="8" t="s">
        <v>22201</v>
      </c>
      <c r="B1609" s="8" t="s">
        <v>22202</v>
      </c>
    </row>
    <row r="1610" customFormat="false" ht="15" hidden="false" customHeight="false" outlineLevel="0" collapsed="false">
      <c r="A1610" s="8" t="s">
        <v>8300</v>
      </c>
      <c r="B1610" s="8" t="s">
        <v>8301</v>
      </c>
    </row>
    <row r="1611" customFormat="false" ht="15" hidden="false" customHeight="false" outlineLevel="0" collapsed="false">
      <c r="A1611" s="8" t="s">
        <v>8304</v>
      </c>
      <c r="B1611" s="8" t="s">
        <v>8305</v>
      </c>
    </row>
    <row r="1612" customFormat="false" ht="15" hidden="false" customHeight="false" outlineLevel="0" collapsed="false">
      <c r="A1612" s="8" t="s">
        <v>8307</v>
      </c>
      <c r="B1612" s="8" t="s">
        <v>8309</v>
      </c>
    </row>
    <row r="1613" customFormat="false" ht="15" hidden="false" customHeight="false" outlineLevel="0" collapsed="false">
      <c r="A1613" s="8" t="s">
        <v>8311</v>
      </c>
      <c r="B1613" s="8" t="s">
        <v>22203</v>
      </c>
    </row>
    <row r="1614" customFormat="false" ht="15" hidden="false" customHeight="false" outlineLevel="0" collapsed="false">
      <c r="A1614" s="8" t="s">
        <v>8315</v>
      </c>
      <c r="B1614" s="8" t="s">
        <v>22204</v>
      </c>
    </row>
    <row r="1615" customFormat="false" ht="15" hidden="false" customHeight="false" outlineLevel="0" collapsed="false">
      <c r="A1615" s="8" t="s">
        <v>8320</v>
      </c>
      <c r="B1615" s="8" t="s">
        <v>8321</v>
      </c>
    </row>
    <row r="1616" customFormat="false" ht="15" hidden="false" customHeight="false" outlineLevel="0" collapsed="false">
      <c r="A1616" s="8" t="s">
        <v>8325</v>
      </c>
      <c r="B1616" s="8" t="s">
        <v>8326</v>
      </c>
    </row>
    <row r="1617" customFormat="false" ht="15" hidden="false" customHeight="false" outlineLevel="0" collapsed="false">
      <c r="A1617" s="8" t="s">
        <v>8329</v>
      </c>
      <c r="B1617" s="8" t="s">
        <v>8332</v>
      </c>
    </row>
    <row r="1618" customFormat="false" ht="15" hidden="false" customHeight="false" outlineLevel="0" collapsed="false">
      <c r="A1618" s="8" t="s">
        <v>22205</v>
      </c>
      <c r="B1618" s="8" t="s">
        <v>22206</v>
      </c>
    </row>
    <row r="1619" customFormat="false" ht="15" hidden="false" customHeight="false" outlineLevel="0" collapsed="false">
      <c r="A1619" s="8" t="s">
        <v>8334</v>
      </c>
      <c r="B1619" s="8" t="s">
        <v>22207</v>
      </c>
    </row>
    <row r="1620" customFormat="false" ht="15" hidden="false" customHeight="false" outlineLevel="0" collapsed="false">
      <c r="A1620" s="8" t="s">
        <v>8338</v>
      </c>
      <c r="B1620" s="8" t="s">
        <v>8339</v>
      </c>
    </row>
    <row r="1621" customFormat="false" ht="15" hidden="false" customHeight="false" outlineLevel="0" collapsed="false">
      <c r="A1621" s="8" t="s">
        <v>8341</v>
      </c>
      <c r="B1621" s="8" t="s">
        <v>8342</v>
      </c>
    </row>
    <row r="1622" customFormat="false" ht="15" hidden="false" customHeight="false" outlineLevel="0" collapsed="false">
      <c r="A1622" s="8" t="s">
        <v>8345</v>
      </c>
      <c r="B1622" s="8" t="s">
        <v>8346</v>
      </c>
    </row>
    <row r="1623" customFormat="false" ht="15" hidden="false" customHeight="false" outlineLevel="0" collapsed="false">
      <c r="A1623" s="8" t="s">
        <v>8349</v>
      </c>
      <c r="B1623" s="8" t="s">
        <v>8352</v>
      </c>
    </row>
    <row r="1624" customFormat="false" ht="15" hidden="false" customHeight="false" outlineLevel="0" collapsed="false">
      <c r="A1624" s="8" t="s">
        <v>8355</v>
      </c>
      <c r="B1624" s="8" t="s">
        <v>8356</v>
      </c>
    </row>
    <row r="1625" customFormat="false" ht="15" hidden="false" customHeight="false" outlineLevel="0" collapsed="false">
      <c r="A1625" s="8" t="s">
        <v>8358</v>
      </c>
      <c r="B1625" s="8" t="s">
        <v>8359</v>
      </c>
    </row>
    <row r="1626" customFormat="false" ht="15" hidden="false" customHeight="false" outlineLevel="0" collapsed="false">
      <c r="A1626" s="8" t="s">
        <v>8361</v>
      </c>
      <c r="B1626" s="8" t="s">
        <v>8362</v>
      </c>
    </row>
    <row r="1627" customFormat="false" ht="15" hidden="false" customHeight="false" outlineLevel="0" collapsed="false">
      <c r="A1627" s="8" t="s">
        <v>8366</v>
      </c>
      <c r="B1627" s="8" t="s">
        <v>8367</v>
      </c>
    </row>
    <row r="1628" customFormat="false" ht="15" hidden="false" customHeight="false" outlineLevel="0" collapsed="false">
      <c r="A1628" s="8" t="s">
        <v>8373</v>
      </c>
      <c r="B1628" s="8" t="s">
        <v>8374</v>
      </c>
    </row>
    <row r="1629" customFormat="false" ht="15" hidden="false" customHeight="false" outlineLevel="0" collapsed="false">
      <c r="A1629" s="8" t="s">
        <v>8377</v>
      </c>
      <c r="B1629" s="8" t="s">
        <v>22208</v>
      </c>
    </row>
    <row r="1630" customFormat="false" ht="15" hidden="false" customHeight="false" outlineLevel="0" collapsed="false">
      <c r="A1630" s="8" t="s">
        <v>8384</v>
      </c>
      <c r="B1630" s="8" t="s">
        <v>8385</v>
      </c>
    </row>
    <row r="1631" customFormat="false" ht="15" hidden="false" customHeight="false" outlineLevel="0" collapsed="false">
      <c r="A1631" s="8" t="s">
        <v>8390</v>
      </c>
      <c r="B1631" s="8" t="s">
        <v>22209</v>
      </c>
    </row>
    <row r="1632" customFormat="false" ht="15" hidden="false" customHeight="false" outlineLevel="0" collapsed="false">
      <c r="A1632" s="8" t="s">
        <v>8397</v>
      </c>
      <c r="B1632" s="8" t="s">
        <v>8398</v>
      </c>
    </row>
    <row r="1633" customFormat="false" ht="15" hidden="false" customHeight="false" outlineLevel="0" collapsed="false">
      <c r="A1633" s="8" t="s">
        <v>8404</v>
      </c>
      <c r="B1633" s="8" t="s">
        <v>8405</v>
      </c>
    </row>
    <row r="1634" customFormat="false" ht="15" hidden="false" customHeight="false" outlineLevel="0" collapsed="false">
      <c r="A1634" s="8" t="s">
        <v>8416</v>
      </c>
      <c r="B1634" s="8" t="s">
        <v>8417</v>
      </c>
    </row>
    <row r="1635" customFormat="false" ht="15" hidden="false" customHeight="false" outlineLevel="0" collapsed="false">
      <c r="A1635" s="8" t="s">
        <v>8420</v>
      </c>
      <c r="B1635" s="8" t="s">
        <v>8421</v>
      </c>
    </row>
    <row r="1636" customFormat="false" ht="15" hidden="false" customHeight="false" outlineLevel="0" collapsed="false">
      <c r="A1636" s="8" t="s">
        <v>8425</v>
      </c>
      <c r="B1636" s="8" t="s">
        <v>8426</v>
      </c>
    </row>
    <row r="1637" customFormat="false" ht="15" hidden="false" customHeight="false" outlineLevel="0" collapsed="false">
      <c r="A1637" s="8" t="s">
        <v>8428</v>
      </c>
      <c r="B1637" s="8" t="s">
        <v>8429</v>
      </c>
    </row>
    <row r="1638" customFormat="false" ht="15" hidden="false" customHeight="false" outlineLevel="0" collapsed="false">
      <c r="A1638" s="8" t="s">
        <v>22210</v>
      </c>
      <c r="B1638" s="8" t="s">
        <v>22211</v>
      </c>
    </row>
    <row r="1639" customFormat="false" ht="15" hidden="false" customHeight="false" outlineLevel="0" collapsed="false">
      <c r="A1639" s="8" t="s">
        <v>8433</v>
      </c>
      <c r="B1639" s="8" t="s">
        <v>8435</v>
      </c>
    </row>
    <row r="1640" customFormat="false" ht="15" hidden="false" customHeight="false" outlineLevel="0" collapsed="false">
      <c r="A1640" s="8" t="s">
        <v>8439</v>
      </c>
      <c r="B1640" s="8" t="s">
        <v>8440</v>
      </c>
    </row>
    <row r="1641" customFormat="false" ht="15" hidden="false" customHeight="false" outlineLevel="0" collapsed="false">
      <c r="A1641" s="8" t="s">
        <v>8443</v>
      </c>
      <c r="B1641" s="8" t="s">
        <v>22212</v>
      </c>
    </row>
    <row r="1642" customFormat="false" ht="15" hidden="false" customHeight="false" outlineLevel="0" collapsed="false">
      <c r="A1642" s="8" t="s">
        <v>8448</v>
      </c>
      <c r="B1642" s="8" t="s">
        <v>8450</v>
      </c>
    </row>
    <row r="1643" customFormat="false" ht="15" hidden="false" customHeight="false" outlineLevel="0" collapsed="false">
      <c r="A1643" s="8" t="s">
        <v>8453</v>
      </c>
      <c r="B1643" s="8" t="s">
        <v>8456</v>
      </c>
    </row>
    <row r="1644" customFormat="false" ht="15" hidden="false" customHeight="false" outlineLevel="0" collapsed="false">
      <c r="A1644" s="8" t="s">
        <v>8459</v>
      </c>
      <c r="B1644" s="8" t="s">
        <v>8460</v>
      </c>
    </row>
    <row r="1645" customFormat="false" ht="15" hidden="false" customHeight="false" outlineLevel="0" collapsed="false">
      <c r="A1645" s="8" t="s">
        <v>8463</v>
      </c>
      <c r="B1645" s="8" t="s">
        <v>8464</v>
      </c>
    </row>
    <row r="1646" customFormat="false" ht="15" hidden="false" customHeight="false" outlineLevel="0" collapsed="false">
      <c r="A1646" s="8" t="s">
        <v>8468</v>
      </c>
      <c r="B1646" s="8" t="s">
        <v>8470</v>
      </c>
    </row>
    <row r="1647" customFormat="false" ht="15" hidden="false" customHeight="false" outlineLevel="0" collapsed="false">
      <c r="A1647" s="8" t="s">
        <v>8472</v>
      </c>
      <c r="B1647" s="8" t="s">
        <v>8474</v>
      </c>
    </row>
    <row r="1648" customFormat="false" ht="15" hidden="false" customHeight="false" outlineLevel="0" collapsed="false">
      <c r="A1648" s="8" t="s">
        <v>8478</v>
      </c>
      <c r="B1648" s="8" t="s">
        <v>22213</v>
      </c>
    </row>
    <row r="1649" customFormat="false" ht="15" hidden="false" customHeight="false" outlineLevel="0" collapsed="false">
      <c r="A1649" s="8" t="s">
        <v>8484</v>
      </c>
      <c r="B1649" s="8" t="s">
        <v>8486</v>
      </c>
    </row>
    <row r="1650" customFormat="false" ht="15" hidden="false" customHeight="false" outlineLevel="0" collapsed="false">
      <c r="A1650" s="8" t="s">
        <v>8488</v>
      </c>
      <c r="B1650" s="8" t="s">
        <v>8489</v>
      </c>
    </row>
    <row r="1651" customFormat="false" ht="15" hidden="false" customHeight="false" outlineLevel="0" collapsed="false">
      <c r="A1651" s="8" t="s">
        <v>8491</v>
      </c>
      <c r="B1651" s="8" t="s">
        <v>8496</v>
      </c>
    </row>
    <row r="1652" customFormat="false" ht="15" hidden="false" customHeight="false" outlineLevel="0" collapsed="false">
      <c r="A1652" s="8" t="s">
        <v>8499</v>
      </c>
      <c r="B1652" s="8" t="s">
        <v>22214</v>
      </c>
    </row>
    <row r="1653" customFormat="false" ht="15" hidden="false" customHeight="false" outlineLevel="0" collapsed="false">
      <c r="A1653" s="8" t="s">
        <v>8503</v>
      </c>
      <c r="B1653" s="8" t="s">
        <v>22215</v>
      </c>
    </row>
    <row r="1654" customFormat="false" ht="15" hidden="false" customHeight="false" outlineLevel="0" collapsed="false">
      <c r="A1654" s="8" t="s">
        <v>8506</v>
      </c>
      <c r="B1654" s="8" t="s">
        <v>22216</v>
      </c>
    </row>
    <row r="1655" customFormat="false" ht="15" hidden="false" customHeight="false" outlineLevel="0" collapsed="false">
      <c r="A1655" s="8" t="s">
        <v>8510</v>
      </c>
      <c r="B1655" s="8" t="s">
        <v>22217</v>
      </c>
    </row>
    <row r="1656" customFormat="false" ht="15" hidden="false" customHeight="false" outlineLevel="0" collapsed="false">
      <c r="A1656" s="8" t="s">
        <v>8513</v>
      </c>
      <c r="B1656" s="8" t="s">
        <v>22218</v>
      </c>
    </row>
    <row r="1657" customFormat="false" ht="15" hidden="false" customHeight="false" outlineLevel="0" collapsed="false">
      <c r="A1657" s="8" t="s">
        <v>8515</v>
      </c>
      <c r="B1657" s="8" t="s">
        <v>22219</v>
      </c>
    </row>
    <row r="1658" customFormat="false" ht="15" hidden="false" customHeight="false" outlineLevel="0" collapsed="false">
      <c r="A1658" s="8" t="s">
        <v>8519</v>
      </c>
      <c r="B1658" s="8" t="s">
        <v>8520</v>
      </c>
    </row>
    <row r="1659" customFormat="false" ht="15" hidden="false" customHeight="false" outlineLevel="0" collapsed="false">
      <c r="A1659" s="8" t="s">
        <v>8523</v>
      </c>
      <c r="B1659" s="8" t="s">
        <v>8524</v>
      </c>
    </row>
    <row r="1660" customFormat="false" ht="15" hidden="false" customHeight="false" outlineLevel="0" collapsed="false">
      <c r="A1660" s="8" t="s">
        <v>8526</v>
      </c>
      <c r="B1660" s="8" t="s">
        <v>8527</v>
      </c>
    </row>
    <row r="1661" customFormat="false" ht="15" hidden="false" customHeight="false" outlineLevel="0" collapsed="false">
      <c r="A1661" s="8" t="s">
        <v>20816</v>
      </c>
      <c r="B1661" s="8" t="s">
        <v>22220</v>
      </c>
    </row>
    <row r="1662" customFormat="false" ht="15" hidden="false" customHeight="false" outlineLevel="0" collapsed="false">
      <c r="A1662" s="8" t="s">
        <v>8530</v>
      </c>
      <c r="B1662" s="8" t="s">
        <v>22221</v>
      </c>
    </row>
    <row r="1663" customFormat="false" ht="15" hidden="false" customHeight="false" outlineLevel="0" collapsed="false">
      <c r="A1663" s="8" t="s">
        <v>8535</v>
      </c>
      <c r="B1663" s="8" t="s">
        <v>8536</v>
      </c>
    </row>
    <row r="1664" customFormat="false" ht="15" hidden="false" customHeight="false" outlineLevel="0" collapsed="false">
      <c r="A1664" s="8" t="s">
        <v>8538</v>
      </c>
      <c r="B1664" s="8" t="s">
        <v>22222</v>
      </c>
    </row>
    <row r="1665" customFormat="false" ht="15" hidden="false" customHeight="false" outlineLevel="0" collapsed="false">
      <c r="A1665" s="8" t="s">
        <v>8544</v>
      </c>
      <c r="B1665" s="8" t="s">
        <v>22223</v>
      </c>
    </row>
    <row r="1666" customFormat="false" ht="15" hidden="false" customHeight="false" outlineLevel="0" collapsed="false">
      <c r="A1666" s="8" t="s">
        <v>8546</v>
      </c>
      <c r="B1666" s="8" t="s">
        <v>22224</v>
      </c>
    </row>
    <row r="1667" customFormat="false" ht="15" hidden="false" customHeight="false" outlineLevel="0" collapsed="false">
      <c r="A1667" s="8" t="s">
        <v>8549</v>
      </c>
      <c r="B1667" s="8" t="s">
        <v>22225</v>
      </c>
    </row>
    <row r="1668" customFormat="false" ht="15" hidden="false" customHeight="false" outlineLevel="0" collapsed="false">
      <c r="A1668" s="8" t="s">
        <v>8551</v>
      </c>
      <c r="B1668" s="8" t="s">
        <v>22226</v>
      </c>
    </row>
    <row r="1669" customFormat="false" ht="15" hidden="false" customHeight="false" outlineLevel="0" collapsed="false">
      <c r="A1669" s="8" t="s">
        <v>8555</v>
      </c>
      <c r="B1669" s="8" t="s">
        <v>8556</v>
      </c>
    </row>
    <row r="1670" customFormat="false" ht="15" hidden="false" customHeight="false" outlineLevel="0" collapsed="false">
      <c r="A1670" s="8" t="s">
        <v>8560</v>
      </c>
      <c r="B1670" s="8" t="s">
        <v>8561</v>
      </c>
    </row>
    <row r="1671" customFormat="false" ht="15" hidden="false" customHeight="false" outlineLevel="0" collapsed="false">
      <c r="A1671" s="8" t="s">
        <v>8564</v>
      </c>
      <c r="B1671" s="8" t="s">
        <v>8565</v>
      </c>
    </row>
    <row r="1672" customFormat="false" ht="15" hidden="false" customHeight="false" outlineLevel="0" collapsed="false">
      <c r="A1672" s="8" t="s">
        <v>8569</v>
      </c>
      <c r="B1672" s="8" t="s">
        <v>8570</v>
      </c>
    </row>
    <row r="1673" customFormat="false" ht="15" hidden="false" customHeight="false" outlineLevel="0" collapsed="false">
      <c r="A1673" s="8" t="s">
        <v>8575</v>
      </c>
      <c r="B1673" s="8" t="s">
        <v>8576</v>
      </c>
    </row>
    <row r="1674" customFormat="false" ht="15" hidden="false" customHeight="false" outlineLevel="0" collapsed="false">
      <c r="A1674" s="8" t="s">
        <v>8578</v>
      </c>
      <c r="B1674" s="8" t="s">
        <v>8579</v>
      </c>
    </row>
    <row r="1675" customFormat="false" ht="15" hidden="false" customHeight="false" outlineLevel="0" collapsed="false">
      <c r="A1675" s="8" t="s">
        <v>8582</v>
      </c>
      <c r="B1675" s="8" t="s">
        <v>8583</v>
      </c>
    </row>
    <row r="1676" customFormat="false" ht="15" hidden="false" customHeight="false" outlineLevel="0" collapsed="false">
      <c r="A1676" s="8" t="s">
        <v>8588</v>
      </c>
      <c r="B1676" s="8" t="s">
        <v>8589</v>
      </c>
    </row>
    <row r="1677" customFormat="false" ht="15" hidden="false" customHeight="false" outlineLevel="0" collapsed="false">
      <c r="A1677" s="8" t="s">
        <v>8591</v>
      </c>
      <c r="B1677" s="8" t="s">
        <v>8592</v>
      </c>
    </row>
    <row r="1678" customFormat="false" ht="15" hidden="false" customHeight="false" outlineLevel="0" collapsed="false">
      <c r="A1678" s="8" t="s">
        <v>8595</v>
      </c>
      <c r="B1678" s="8" t="s">
        <v>8596</v>
      </c>
    </row>
    <row r="1679" customFormat="false" ht="15" hidden="false" customHeight="false" outlineLevel="0" collapsed="false">
      <c r="A1679" s="8" t="s">
        <v>8600</v>
      </c>
      <c r="B1679" s="8" t="s">
        <v>8601</v>
      </c>
    </row>
    <row r="1680" customFormat="false" ht="15" hidden="false" customHeight="false" outlineLevel="0" collapsed="false">
      <c r="A1680" s="8" t="s">
        <v>8605</v>
      </c>
      <c r="B1680" s="8" t="s">
        <v>8606</v>
      </c>
    </row>
    <row r="1681" customFormat="false" ht="15" hidden="false" customHeight="false" outlineLevel="0" collapsed="false">
      <c r="A1681" s="8" t="s">
        <v>8608</v>
      </c>
      <c r="B1681" s="8" t="s">
        <v>8609</v>
      </c>
    </row>
    <row r="1682" customFormat="false" ht="15" hidden="false" customHeight="false" outlineLevel="0" collapsed="false">
      <c r="A1682" s="8" t="s">
        <v>8612</v>
      </c>
      <c r="B1682" s="8" t="s">
        <v>22227</v>
      </c>
    </row>
    <row r="1683" customFormat="false" ht="15" hidden="false" customHeight="false" outlineLevel="0" collapsed="false">
      <c r="A1683" s="8" t="s">
        <v>8618</v>
      </c>
      <c r="B1683" s="8" t="s">
        <v>8619</v>
      </c>
    </row>
    <row r="1684" customFormat="false" ht="15" hidden="false" customHeight="false" outlineLevel="0" collapsed="false">
      <c r="A1684" s="8" t="s">
        <v>8622</v>
      </c>
      <c r="B1684" s="8" t="s">
        <v>8623</v>
      </c>
    </row>
    <row r="1685" customFormat="false" ht="15" hidden="false" customHeight="false" outlineLevel="0" collapsed="false">
      <c r="A1685" s="8" t="s">
        <v>8626</v>
      </c>
      <c r="B1685" s="8" t="s">
        <v>8627</v>
      </c>
    </row>
    <row r="1686" customFormat="false" ht="15" hidden="false" customHeight="false" outlineLevel="0" collapsed="false">
      <c r="A1686" s="8" t="s">
        <v>8630</v>
      </c>
      <c r="B1686" s="8" t="s">
        <v>8631</v>
      </c>
    </row>
    <row r="1687" customFormat="false" ht="15" hidden="false" customHeight="false" outlineLevel="0" collapsed="false">
      <c r="A1687" s="8" t="s">
        <v>8634</v>
      </c>
      <c r="B1687" s="8" t="s">
        <v>22228</v>
      </c>
    </row>
    <row r="1688" customFormat="false" ht="15" hidden="false" customHeight="false" outlineLevel="0" collapsed="false">
      <c r="A1688" s="8" t="s">
        <v>8641</v>
      </c>
      <c r="B1688" s="8" t="s">
        <v>22229</v>
      </c>
    </row>
    <row r="1689" customFormat="false" ht="15" hidden="false" customHeight="false" outlineLevel="0" collapsed="false">
      <c r="A1689" s="8" t="s">
        <v>8649</v>
      </c>
      <c r="B1689" s="8" t="s">
        <v>8650</v>
      </c>
    </row>
    <row r="1690" customFormat="false" ht="15" hidden="false" customHeight="false" outlineLevel="0" collapsed="false">
      <c r="A1690" s="8" t="s">
        <v>8653</v>
      </c>
      <c r="B1690" s="8" t="s">
        <v>8654</v>
      </c>
    </row>
    <row r="1691" customFormat="false" ht="15" hidden="false" customHeight="false" outlineLevel="0" collapsed="false">
      <c r="A1691" s="8" t="s">
        <v>8658</v>
      </c>
      <c r="B1691" s="8" t="s">
        <v>8659</v>
      </c>
    </row>
    <row r="1692" customFormat="false" ht="15" hidden="false" customHeight="false" outlineLevel="0" collapsed="false">
      <c r="A1692" s="8" t="s">
        <v>8662</v>
      </c>
      <c r="B1692" s="8" t="s">
        <v>22230</v>
      </c>
    </row>
    <row r="1693" customFormat="false" ht="15" hidden="false" customHeight="false" outlineLevel="0" collapsed="false">
      <c r="A1693" s="8" t="s">
        <v>8668</v>
      </c>
      <c r="B1693" s="8" t="s">
        <v>22231</v>
      </c>
    </row>
    <row r="1694" customFormat="false" ht="15" hidden="false" customHeight="false" outlineLevel="0" collapsed="false">
      <c r="A1694" s="8" t="s">
        <v>8672</v>
      </c>
      <c r="B1694" s="8" t="s">
        <v>8673</v>
      </c>
    </row>
    <row r="1695" customFormat="false" ht="15" hidden="false" customHeight="false" outlineLevel="0" collapsed="false">
      <c r="A1695" s="8" t="s">
        <v>8676</v>
      </c>
      <c r="B1695" s="8" t="s">
        <v>8677</v>
      </c>
    </row>
    <row r="1696" customFormat="false" ht="15" hidden="false" customHeight="false" outlineLevel="0" collapsed="false">
      <c r="A1696" s="8" t="s">
        <v>8682</v>
      </c>
      <c r="B1696" s="8" t="s">
        <v>22232</v>
      </c>
    </row>
    <row r="1697" customFormat="false" ht="15" hidden="false" customHeight="false" outlineLevel="0" collapsed="false">
      <c r="A1697" s="8" t="s">
        <v>8685</v>
      </c>
      <c r="B1697" s="8" t="s">
        <v>8686</v>
      </c>
    </row>
    <row r="1698" customFormat="false" ht="15" hidden="false" customHeight="false" outlineLevel="0" collapsed="false">
      <c r="A1698" s="8" t="s">
        <v>8692</v>
      </c>
      <c r="B1698" s="8" t="s">
        <v>8693</v>
      </c>
    </row>
    <row r="1699" customFormat="false" ht="15" hidden="false" customHeight="false" outlineLevel="0" collapsed="false">
      <c r="A1699" s="8" t="s">
        <v>8697</v>
      </c>
      <c r="B1699" s="8" t="s">
        <v>8698</v>
      </c>
    </row>
    <row r="1700" customFormat="false" ht="15" hidden="false" customHeight="false" outlineLevel="0" collapsed="false">
      <c r="A1700" s="8" t="s">
        <v>8701</v>
      </c>
      <c r="B1700" s="8" t="s">
        <v>8702</v>
      </c>
    </row>
    <row r="1701" customFormat="false" ht="15" hidden="false" customHeight="false" outlineLevel="0" collapsed="false">
      <c r="A1701" s="8" t="s">
        <v>8705</v>
      </c>
      <c r="B1701" s="8" t="s">
        <v>22233</v>
      </c>
    </row>
    <row r="1702" customFormat="false" ht="15" hidden="false" customHeight="false" outlineLevel="0" collapsed="false">
      <c r="A1702" s="8" t="s">
        <v>8707</v>
      </c>
      <c r="B1702" s="8" t="s">
        <v>8708</v>
      </c>
    </row>
    <row r="1703" customFormat="false" ht="15" hidden="false" customHeight="false" outlineLevel="0" collapsed="false">
      <c r="A1703" s="8" t="s">
        <v>8712</v>
      </c>
      <c r="B1703" s="8" t="s">
        <v>8713</v>
      </c>
    </row>
    <row r="1704" customFormat="false" ht="15" hidden="false" customHeight="false" outlineLevel="0" collapsed="false">
      <c r="A1704" s="8" t="s">
        <v>8715</v>
      </c>
      <c r="B1704" s="8" t="s">
        <v>8717</v>
      </c>
    </row>
    <row r="1705" customFormat="false" ht="15" hidden="false" customHeight="false" outlineLevel="0" collapsed="false">
      <c r="A1705" s="8" t="s">
        <v>8719</v>
      </c>
      <c r="B1705" s="8" t="s">
        <v>22234</v>
      </c>
    </row>
    <row r="1706" customFormat="false" ht="15" hidden="false" customHeight="false" outlineLevel="0" collapsed="false">
      <c r="A1706" s="8" t="s">
        <v>8725</v>
      </c>
      <c r="B1706" s="8" t="s">
        <v>8726</v>
      </c>
    </row>
    <row r="1707" customFormat="false" ht="15" hidden="false" customHeight="false" outlineLevel="0" collapsed="false">
      <c r="A1707" s="8" t="s">
        <v>8731</v>
      </c>
      <c r="B1707" s="8" t="s">
        <v>8732</v>
      </c>
    </row>
    <row r="1708" customFormat="false" ht="15" hidden="false" customHeight="false" outlineLevel="0" collapsed="false">
      <c r="A1708" s="8" t="s">
        <v>8734</v>
      </c>
      <c r="B1708" s="8" t="s">
        <v>8735</v>
      </c>
    </row>
    <row r="1709" customFormat="false" ht="15" hidden="false" customHeight="false" outlineLevel="0" collapsed="false">
      <c r="A1709" s="8" t="s">
        <v>8738</v>
      </c>
      <c r="B1709" s="8" t="s">
        <v>8739</v>
      </c>
    </row>
    <row r="1710" customFormat="false" ht="15" hidden="false" customHeight="false" outlineLevel="0" collapsed="false">
      <c r="A1710" s="8" t="s">
        <v>8742</v>
      </c>
      <c r="B1710" s="8" t="s">
        <v>22235</v>
      </c>
    </row>
    <row r="1711" customFormat="false" ht="15" hidden="false" customHeight="false" outlineLevel="0" collapsed="false">
      <c r="A1711" s="8" t="s">
        <v>8746</v>
      </c>
      <c r="B1711" s="8" t="s">
        <v>8747</v>
      </c>
    </row>
    <row r="1712" customFormat="false" ht="15" hidden="false" customHeight="false" outlineLevel="0" collapsed="false">
      <c r="A1712" s="8" t="s">
        <v>8751</v>
      </c>
      <c r="B1712" s="8" t="s">
        <v>8753</v>
      </c>
    </row>
    <row r="1713" customFormat="false" ht="15" hidden="false" customHeight="false" outlineLevel="0" collapsed="false">
      <c r="A1713" s="8" t="s">
        <v>22236</v>
      </c>
      <c r="B1713" s="8" t="s">
        <v>22237</v>
      </c>
    </row>
    <row r="1714" customFormat="false" ht="15" hidden="false" customHeight="false" outlineLevel="0" collapsed="false">
      <c r="A1714" s="8" t="s">
        <v>8756</v>
      </c>
      <c r="B1714" s="8" t="s">
        <v>22238</v>
      </c>
    </row>
    <row r="1715" customFormat="false" ht="15" hidden="false" customHeight="false" outlineLevel="0" collapsed="false">
      <c r="A1715" s="8" t="s">
        <v>8761</v>
      </c>
      <c r="B1715" s="8" t="s">
        <v>8762</v>
      </c>
    </row>
    <row r="1716" customFormat="false" ht="15" hidden="false" customHeight="false" outlineLevel="0" collapsed="false">
      <c r="A1716" s="8" t="s">
        <v>8765</v>
      </c>
      <c r="B1716" s="8" t="s">
        <v>8766</v>
      </c>
    </row>
    <row r="1717" customFormat="false" ht="15" hidden="false" customHeight="false" outlineLevel="0" collapsed="false">
      <c r="A1717" s="8" t="s">
        <v>8770</v>
      </c>
      <c r="B1717" s="8" t="s">
        <v>8771</v>
      </c>
    </row>
    <row r="1718" customFormat="false" ht="15" hidden="false" customHeight="false" outlineLevel="0" collapsed="false">
      <c r="A1718" s="8" t="s">
        <v>8775</v>
      </c>
      <c r="B1718" s="8" t="s">
        <v>8776</v>
      </c>
    </row>
    <row r="1719" customFormat="false" ht="15" hidden="false" customHeight="false" outlineLevel="0" collapsed="false">
      <c r="A1719" s="8" t="s">
        <v>8779</v>
      </c>
      <c r="B1719" s="8" t="s">
        <v>8780</v>
      </c>
    </row>
    <row r="1720" customFormat="false" ht="15" hidden="false" customHeight="false" outlineLevel="0" collapsed="false">
      <c r="A1720" s="8" t="s">
        <v>8782</v>
      </c>
      <c r="B1720" s="8" t="s">
        <v>8784</v>
      </c>
    </row>
    <row r="1721" customFormat="false" ht="15" hidden="false" customHeight="false" outlineLevel="0" collapsed="false">
      <c r="A1721" s="8" t="s">
        <v>8786</v>
      </c>
      <c r="B1721" s="8" t="s">
        <v>22239</v>
      </c>
    </row>
    <row r="1722" customFormat="false" ht="15" hidden="false" customHeight="false" outlineLevel="0" collapsed="false">
      <c r="A1722" s="8" t="s">
        <v>8790</v>
      </c>
      <c r="B1722" s="8" t="s">
        <v>8791</v>
      </c>
    </row>
    <row r="1723" customFormat="false" ht="15" hidden="false" customHeight="false" outlineLevel="0" collapsed="false">
      <c r="A1723" s="8" t="s">
        <v>8796</v>
      </c>
      <c r="B1723" s="8" t="s">
        <v>8798</v>
      </c>
    </row>
    <row r="1724" customFormat="false" ht="15" hidden="false" customHeight="false" outlineLevel="0" collapsed="false">
      <c r="A1724" s="8" t="s">
        <v>8805</v>
      </c>
      <c r="B1724" s="8" t="s">
        <v>22240</v>
      </c>
    </row>
    <row r="1725" customFormat="false" ht="15" hidden="false" customHeight="false" outlineLevel="0" collapsed="false">
      <c r="A1725" s="8" t="s">
        <v>8812</v>
      </c>
      <c r="B1725" s="8" t="s">
        <v>22241</v>
      </c>
    </row>
    <row r="1726" customFormat="false" ht="15" hidden="false" customHeight="false" outlineLevel="0" collapsed="false">
      <c r="A1726" s="8" t="s">
        <v>8818</v>
      </c>
      <c r="B1726" s="8" t="s">
        <v>22242</v>
      </c>
    </row>
    <row r="1727" customFormat="false" ht="15" hidden="false" customHeight="false" outlineLevel="0" collapsed="false">
      <c r="A1727" s="8" t="s">
        <v>8825</v>
      </c>
      <c r="B1727" s="8" t="s">
        <v>22243</v>
      </c>
    </row>
    <row r="1728" customFormat="false" ht="15" hidden="false" customHeight="false" outlineLevel="0" collapsed="false">
      <c r="A1728" s="8" t="s">
        <v>8832</v>
      </c>
      <c r="B1728" s="8" t="s">
        <v>8833</v>
      </c>
    </row>
    <row r="1729" customFormat="false" ht="15" hidden="false" customHeight="false" outlineLevel="0" collapsed="false">
      <c r="A1729" s="8" t="s">
        <v>8837</v>
      </c>
      <c r="B1729" s="8" t="s">
        <v>22244</v>
      </c>
    </row>
    <row r="1730" customFormat="false" ht="15" hidden="false" customHeight="false" outlineLevel="0" collapsed="false">
      <c r="A1730" s="8" t="s">
        <v>8845</v>
      </c>
      <c r="B1730" s="8" t="s">
        <v>8844</v>
      </c>
    </row>
    <row r="1731" customFormat="false" ht="15" hidden="false" customHeight="false" outlineLevel="0" collapsed="false">
      <c r="A1731" s="8" t="s">
        <v>8852</v>
      </c>
      <c r="B1731" s="8" t="s">
        <v>22245</v>
      </c>
    </row>
    <row r="1732" customFormat="false" ht="15" hidden="false" customHeight="false" outlineLevel="0" collapsed="false">
      <c r="A1732" s="8" t="s">
        <v>8859</v>
      </c>
      <c r="B1732" s="8" t="s">
        <v>8860</v>
      </c>
    </row>
    <row r="1733" customFormat="false" ht="15" hidden="false" customHeight="false" outlineLevel="0" collapsed="false">
      <c r="A1733" s="8" t="s">
        <v>8865</v>
      </c>
      <c r="B1733" s="8" t="s">
        <v>22246</v>
      </c>
    </row>
    <row r="1734" customFormat="false" ht="15" hidden="false" customHeight="false" outlineLevel="0" collapsed="false">
      <c r="A1734" s="8" t="s">
        <v>8872</v>
      </c>
      <c r="B1734" s="8" t="s">
        <v>8873</v>
      </c>
    </row>
    <row r="1735" customFormat="false" ht="15" hidden="false" customHeight="false" outlineLevel="0" collapsed="false">
      <c r="A1735" s="8" t="s">
        <v>8878</v>
      </c>
      <c r="B1735" s="8" t="s">
        <v>22247</v>
      </c>
    </row>
    <row r="1736" customFormat="false" ht="15" hidden="false" customHeight="false" outlineLevel="0" collapsed="false">
      <c r="A1736" s="8" t="s">
        <v>8884</v>
      </c>
      <c r="B1736" s="8" t="s">
        <v>22248</v>
      </c>
    </row>
    <row r="1737" customFormat="false" ht="15" hidden="false" customHeight="false" outlineLevel="0" collapsed="false">
      <c r="A1737" s="8" t="s">
        <v>8891</v>
      </c>
      <c r="B1737" s="8" t="s">
        <v>8892</v>
      </c>
    </row>
    <row r="1738" customFormat="false" ht="15" hidden="false" customHeight="false" outlineLevel="0" collapsed="false">
      <c r="A1738" s="8" t="s">
        <v>8896</v>
      </c>
      <c r="B1738" s="8" t="s">
        <v>8897</v>
      </c>
    </row>
    <row r="1739" customFormat="false" ht="15" hidden="false" customHeight="false" outlineLevel="0" collapsed="false">
      <c r="A1739" s="8" t="s">
        <v>8901</v>
      </c>
      <c r="B1739" s="8" t="s">
        <v>22249</v>
      </c>
    </row>
    <row r="1740" customFormat="false" ht="15" hidden="false" customHeight="false" outlineLevel="0" collapsed="false">
      <c r="A1740" s="8" t="s">
        <v>8908</v>
      </c>
      <c r="B1740" s="8" t="s">
        <v>22250</v>
      </c>
    </row>
    <row r="1741" customFormat="false" ht="15" hidden="false" customHeight="false" outlineLevel="0" collapsed="false">
      <c r="A1741" s="8" t="s">
        <v>8915</v>
      </c>
      <c r="B1741" s="8" t="s">
        <v>8914</v>
      </c>
    </row>
    <row r="1742" customFormat="false" ht="15" hidden="false" customHeight="false" outlineLevel="0" collapsed="false">
      <c r="A1742" s="8" t="s">
        <v>8919</v>
      </c>
      <c r="B1742" s="8" t="s">
        <v>8920</v>
      </c>
    </row>
    <row r="1743" customFormat="false" ht="15" hidden="false" customHeight="false" outlineLevel="0" collapsed="false">
      <c r="A1743" s="8" t="s">
        <v>8924</v>
      </c>
      <c r="B1743" s="8" t="s">
        <v>8925</v>
      </c>
    </row>
    <row r="1744" customFormat="false" ht="15" hidden="false" customHeight="false" outlineLevel="0" collapsed="false">
      <c r="A1744" s="8" t="s">
        <v>8927</v>
      </c>
      <c r="B1744" s="8" t="s">
        <v>22251</v>
      </c>
    </row>
    <row r="1745" customFormat="false" ht="15" hidden="false" customHeight="false" outlineLevel="0" collapsed="false">
      <c r="A1745" s="8" t="s">
        <v>22252</v>
      </c>
      <c r="B1745" s="8" t="s">
        <v>22253</v>
      </c>
    </row>
    <row r="1746" customFormat="false" ht="15" hidden="false" customHeight="false" outlineLevel="0" collapsed="false">
      <c r="A1746" s="8" t="s">
        <v>22254</v>
      </c>
      <c r="B1746" s="8" t="s">
        <v>22255</v>
      </c>
    </row>
    <row r="1747" customFormat="false" ht="15" hidden="false" customHeight="false" outlineLevel="0" collapsed="false">
      <c r="A1747" s="8" t="s">
        <v>8933</v>
      </c>
      <c r="B1747" s="8" t="s">
        <v>22256</v>
      </c>
    </row>
    <row r="1748" customFormat="false" ht="15" hidden="false" customHeight="false" outlineLevel="0" collapsed="false">
      <c r="A1748" s="8" t="s">
        <v>8938</v>
      </c>
      <c r="B1748" s="8" t="s">
        <v>22257</v>
      </c>
    </row>
    <row r="1749" customFormat="false" ht="15" hidden="false" customHeight="false" outlineLevel="0" collapsed="false">
      <c r="A1749" s="8" t="s">
        <v>8946</v>
      </c>
      <c r="B1749" s="8" t="s">
        <v>8947</v>
      </c>
    </row>
    <row r="1750" customFormat="false" ht="15" hidden="false" customHeight="false" outlineLevel="0" collapsed="false">
      <c r="A1750" s="8" t="s">
        <v>8952</v>
      </c>
      <c r="B1750" s="8" t="s">
        <v>22258</v>
      </c>
    </row>
    <row r="1751" customFormat="false" ht="15" hidden="false" customHeight="false" outlineLevel="0" collapsed="false">
      <c r="A1751" s="8" t="s">
        <v>8958</v>
      </c>
      <c r="B1751" s="8" t="s">
        <v>8959</v>
      </c>
    </row>
    <row r="1752" customFormat="false" ht="15" hidden="false" customHeight="false" outlineLevel="0" collapsed="false">
      <c r="A1752" s="8" t="s">
        <v>8964</v>
      </c>
      <c r="B1752" s="8" t="s">
        <v>22259</v>
      </c>
    </row>
    <row r="1753" customFormat="false" ht="15" hidden="false" customHeight="false" outlineLevel="0" collapsed="false">
      <c r="A1753" s="8" t="s">
        <v>8969</v>
      </c>
      <c r="B1753" s="8" t="s">
        <v>8970</v>
      </c>
    </row>
    <row r="1754" customFormat="false" ht="15" hidden="false" customHeight="false" outlineLevel="0" collapsed="false">
      <c r="A1754" s="8" t="s">
        <v>8974</v>
      </c>
      <c r="B1754" s="8" t="s">
        <v>8975</v>
      </c>
    </row>
    <row r="1755" customFormat="false" ht="15" hidden="false" customHeight="false" outlineLevel="0" collapsed="false">
      <c r="A1755" s="8" t="s">
        <v>8977</v>
      </c>
      <c r="B1755" s="8" t="s">
        <v>8978</v>
      </c>
    </row>
    <row r="1756" customFormat="false" ht="15" hidden="false" customHeight="false" outlineLevel="0" collapsed="false">
      <c r="A1756" s="8" t="s">
        <v>8981</v>
      </c>
      <c r="B1756" s="8" t="s">
        <v>8982</v>
      </c>
    </row>
    <row r="1757" customFormat="false" ht="15" hidden="false" customHeight="false" outlineLevel="0" collapsed="false">
      <c r="A1757" s="8" t="s">
        <v>8986</v>
      </c>
      <c r="B1757" s="8" t="s">
        <v>22260</v>
      </c>
    </row>
    <row r="1758" customFormat="false" ht="15" hidden="false" customHeight="false" outlineLevel="0" collapsed="false">
      <c r="A1758" s="8" t="s">
        <v>8991</v>
      </c>
      <c r="B1758" s="8" t="s">
        <v>22261</v>
      </c>
    </row>
    <row r="1759" customFormat="false" ht="15" hidden="false" customHeight="false" outlineLevel="0" collapsed="false">
      <c r="A1759" s="8" t="s">
        <v>8999</v>
      </c>
      <c r="B1759" s="8" t="s">
        <v>22262</v>
      </c>
    </row>
    <row r="1760" customFormat="false" ht="15" hidden="false" customHeight="false" outlineLevel="0" collapsed="false">
      <c r="A1760" s="8" t="s">
        <v>9003</v>
      </c>
      <c r="B1760" s="8" t="s">
        <v>9004</v>
      </c>
    </row>
    <row r="1761" customFormat="false" ht="15" hidden="false" customHeight="false" outlineLevel="0" collapsed="false">
      <c r="A1761" s="8" t="s">
        <v>9008</v>
      </c>
      <c r="B1761" s="8" t="s">
        <v>22263</v>
      </c>
    </row>
    <row r="1762" customFormat="false" ht="15" hidden="false" customHeight="false" outlineLevel="0" collapsed="false">
      <c r="A1762" s="8" t="s">
        <v>9015</v>
      </c>
      <c r="B1762" s="8" t="s">
        <v>9016</v>
      </c>
    </row>
    <row r="1763" customFormat="false" ht="15" hidden="false" customHeight="false" outlineLevel="0" collapsed="false">
      <c r="A1763" s="8" t="s">
        <v>9020</v>
      </c>
      <c r="B1763" s="8" t="s">
        <v>9021</v>
      </c>
    </row>
    <row r="1764" customFormat="false" ht="15" hidden="false" customHeight="false" outlineLevel="0" collapsed="false">
      <c r="A1764" s="8" t="s">
        <v>9024</v>
      </c>
      <c r="B1764" s="8" t="s">
        <v>22264</v>
      </c>
    </row>
    <row r="1765" customFormat="false" ht="15" hidden="false" customHeight="false" outlineLevel="0" collapsed="false">
      <c r="A1765" s="8" t="s">
        <v>9030</v>
      </c>
      <c r="B1765" s="8" t="s">
        <v>22265</v>
      </c>
    </row>
    <row r="1766" customFormat="false" ht="15" hidden="false" customHeight="false" outlineLevel="0" collapsed="false">
      <c r="A1766" s="8" t="s">
        <v>9036</v>
      </c>
      <c r="B1766" s="8" t="s">
        <v>9037</v>
      </c>
    </row>
    <row r="1767" customFormat="false" ht="15" hidden="false" customHeight="false" outlineLevel="0" collapsed="false">
      <c r="A1767" s="8" t="s">
        <v>9041</v>
      </c>
      <c r="B1767" s="8" t="s">
        <v>22266</v>
      </c>
    </row>
    <row r="1768" customFormat="false" ht="15" hidden="false" customHeight="false" outlineLevel="0" collapsed="false">
      <c r="A1768" s="8" t="s">
        <v>9048</v>
      </c>
      <c r="B1768" s="8" t="s">
        <v>22267</v>
      </c>
    </row>
    <row r="1769" customFormat="false" ht="15" hidden="false" customHeight="false" outlineLevel="0" collapsed="false">
      <c r="A1769" s="8" t="s">
        <v>9054</v>
      </c>
      <c r="B1769" s="8" t="s">
        <v>22268</v>
      </c>
    </row>
    <row r="1770" customFormat="false" ht="15" hidden="false" customHeight="false" outlineLevel="0" collapsed="false">
      <c r="A1770" s="8" t="s">
        <v>9062</v>
      </c>
      <c r="B1770" s="8" t="s">
        <v>9063</v>
      </c>
    </row>
    <row r="1771" customFormat="false" ht="15" hidden="false" customHeight="false" outlineLevel="0" collapsed="false">
      <c r="A1771" s="8" t="s">
        <v>9067</v>
      </c>
      <c r="B1771" s="8" t="s">
        <v>22269</v>
      </c>
    </row>
    <row r="1772" customFormat="false" ht="15" hidden="false" customHeight="false" outlineLevel="0" collapsed="false">
      <c r="A1772" s="8" t="s">
        <v>9076</v>
      </c>
      <c r="B1772" s="8" t="s">
        <v>22270</v>
      </c>
    </row>
    <row r="1773" customFormat="false" ht="15" hidden="false" customHeight="false" outlineLevel="0" collapsed="false">
      <c r="A1773" s="8" t="s">
        <v>9084</v>
      </c>
      <c r="B1773" s="8" t="s">
        <v>22271</v>
      </c>
    </row>
    <row r="1774" customFormat="false" ht="15" hidden="false" customHeight="false" outlineLevel="0" collapsed="false">
      <c r="A1774" s="8" t="s">
        <v>9090</v>
      </c>
      <c r="B1774" s="8" t="s">
        <v>9091</v>
      </c>
    </row>
    <row r="1775" customFormat="false" ht="15" hidden="false" customHeight="false" outlineLevel="0" collapsed="false">
      <c r="A1775" s="8" t="s">
        <v>9094</v>
      </c>
      <c r="B1775" s="8" t="s">
        <v>22272</v>
      </c>
    </row>
    <row r="1776" customFormat="false" ht="15" hidden="false" customHeight="false" outlineLevel="0" collapsed="false">
      <c r="A1776" s="8" t="s">
        <v>9101</v>
      </c>
      <c r="B1776" s="8" t="s">
        <v>22273</v>
      </c>
    </row>
    <row r="1777" customFormat="false" ht="15" hidden="false" customHeight="false" outlineLevel="0" collapsed="false">
      <c r="A1777" s="8" t="s">
        <v>9107</v>
      </c>
      <c r="B1777" s="8" t="s">
        <v>22274</v>
      </c>
    </row>
    <row r="1778" customFormat="false" ht="15" hidden="false" customHeight="false" outlineLevel="0" collapsed="false">
      <c r="A1778" s="8" t="s">
        <v>9115</v>
      </c>
      <c r="B1778" s="8" t="s">
        <v>9116</v>
      </c>
    </row>
    <row r="1779" customFormat="false" ht="15" hidden="false" customHeight="false" outlineLevel="0" collapsed="false">
      <c r="A1779" s="8" t="s">
        <v>9119</v>
      </c>
      <c r="B1779" s="8" t="s">
        <v>9120</v>
      </c>
    </row>
    <row r="1780" customFormat="false" ht="15" hidden="false" customHeight="false" outlineLevel="0" collapsed="false">
      <c r="A1780" s="8" t="s">
        <v>9123</v>
      </c>
      <c r="B1780" s="8" t="s">
        <v>22275</v>
      </c>
    </row>
    <row r="1781" customFormat="false" ht="15" hidden="false" customHeight="false" outlineLevel="0" collapsed="false">
      <c r="A1781" s="8" t="s">
        <v>9128</v>
      </c>
      <c r="B1781" s="8" t="s">
        <v>22276</v>
      </c>
    </row>
    <row r="1782" customFormat="false" ht="15" hidden="false" customHeight="false" outlineLevel="0" collapsed="false">
      <c r="A1782" s="8" t="s">
        <v>9135</v>
      </c>
      <c r="B1782" s="8" t="s">
        <v>22277</v>
      </c>
    </row>
    <row r="1783" customFormat="false" ht="15" hidden="false" customHeight="false" outlineLevel="0" collapsed="false">
      <c r="A1783" s="8" t="s">
        <v>9141</v>
      </c>
      <c r="B1783" s="8" t="s">
        <v>22278</v>
      </c>
    </row>
    <row r="1784" customFormat="false" ht="15" hidden="false" customHeight="false" outlineLevel="0" collapsed="false">
      <c r="A1784" s="8" t="s">
        <v>9146</v>
      </c>
      <c r="B1784" s="8" t="s">
        <v>9147</v>
      </c>
    </row>
    <row r="1785" customFormat="false" ht="15" hidden="false" customHeight="false" outlineLevel="0" collapsed="false">
      <c r="A1785" s="8" t="s">
        <v>9149</v>
      </c>
      <c r="B1785" s="8" t="s">
        <v>22279</v>
      </c>
    </row>
    <row r="1786" customFormat="false" ht="15" hidden="false" customHeight="false" outlineLevel="0" collapsed="false">
      <c r="A1786" s="8" t="s">
        <v>9156</v>
      </c>
      <c r="B1786" s="8" t="s">
        <v>9157</v>
      </c>
    </row>
    <row r="1787" customFormat="false" ht="15" hidden="false" customHeight="false" outlineLevel="0" collapsed="false">
      <c r="A1787" s="8" t="s">
        <v>9161</v>
      </c>
      <c r="B1787" s="8" t="s">
        <v>22280</v>
      </c>
    </row>
    <row r="1788" customFormat="false" ht="15" hidden="false" customHeight="false" outlineLevel="0" collapsed="false">
      <c r="A1788" s="8" t="s">
        <v>22281</v>
      </c>
      <c r="B1788" s="8" t="s">
        <v>9172</v>
      </c>
    </row>
    <row r="1789" customFormat="false" ht="15" hidden="false" customHeight="false" outlineLevel="0" collapsed="false">
      <c r="A1789" s="8" t="s">
        <v>9167</v>
      </c>
      <c r="B1789" s="8" t="s">
        <v>9168</v>
      </c>
    </row>
    <row r="1790" customFormat="false" ht="15" hidden="false" customHeight="false" outlineLevel="0" collapsed="false">
      <c r="A1790" s="8" t="s">
        <v>9176</v>
      </c>
      <c r="B1790" s="8" t="s">
        <v>9177</v>
      </c>
    </row>
    <row r="1791" customFormat="false" ht="15" hidden="false" customHeight="false" outlineLevel="0" collapsed="false">
      <c r="A1791" s="8" t="s">
        <v>9184</v>
      </c>
      <c r="B1791" s="8" t="s">
        <v>22282</v>
      </c>
    </row>
    <row r="1792" customFormat="false" ht="15" hidden="false" customHeight="false" outlineLevel="0" collapsed="false">
      <c r="A1792" s="8" t="s">
        <v>9191</v>
      </c>
      <c r="B1792" s="8" t="s">
        <v>22283</v>
      </c>
    </row>
    <row r="1793" customFormat="false" ht="15" hidden="false" customHeight="false" outlineLevel="0" collapsed="false">
      <c r="A1793" s="8" t="s">
        <v>9196</v>
      </c>
      <c r="B1793" s="8" t="s">
        <v>9197</v>
      </c>
    </row>
    <row r="1794" customFormat="false" ht="15" hidden="false" customHeight="false" outlineLevel="0" collapsed="false">
      <c r="A1794" s="8" t="s">
        <v>9201</v>
      </c>
      <c r="B1794" s="8" t="s">
        <v>22284</v>
      </c>
    </row>
    <row r="1795" customFormat="false" ht="15" hidden="false" customHeight="false" outlineLevel="0" collapsed="false">
      <c r="A1795" s="8" t="s">
        <v>9207</v>
      </c>
      <c r="B1795" s="8" t="s">
        <v>22285</v>
      </c>
    </row>
    <row r="1796" customFormat="false" ht="15" hidden="false" customHeight="false" outlineLevel="0" collapsed="false">
      <c r="A1796" s="8" t="s">
        <v>9214</v>
      </c>
      <c r="B1796" s="8" t="s">
        <v>9215</v>
      </c>
    </row>
    <row r="1797" customFormat="false" ht="15" hidden="false" customHeight="false" outlineLevel="0" collapsed="false">
      <c r="A1797" s="8" t="s">
        <v>9218</v>
      </c>
      <c r="B1797" s="8" t="s">
        <v>9219</v>
      </c>
    </row>
    <row r="1798" customFormat="false" ht="15" hidden="false" customHeight="false" outlineLevel="0" collapsed="false">
      <c r="A1798" s="8" t="s">
        <v>22286</v>
      </c>
      <c r="B1798" s="8" t="s">
        <v>22287</v>
      </c>
    </row>
    <row r="1799" customFormat="false" ht="15" hidden="false" customHeight="false" outlineLevel="0" collapsed="false">
      <c r="A1799" s="8" t="s">
        <v>9225</v>
      </c>
      <c r="B1799" s="8" t="s">
        <v>9226</v>
      </c>
    </row>
    <row r="1800" customFormat="false" ht="15" hidden="false" customHeight="false" outlineLevel="0" collapsed="false">
      <c r="A1800" s="8" t="s">
        <v>9229</v>
      </c>
      <c r="B1800" s="8" t="s">
        <v>22288</v>
      </c>
    </row>
    <row r="1801" customFormat="false" ht="15" hidden="false" customHeight="false" outlineLevel="0" collapsed="false">
      <c r="A1801" s="8" t="s">
        <v>9236</v>
      </c>
      <c r="B1801" s="8" t="s">
        <v>22289</v>
      </c>
    </row>
    <row r="1802" customFormat="false" ht="15" hidden="false" customHeight="false" outlineLevel="0" collapsed="false">
      <c r="A1802" s="8" t="s">
        <v>9242</v>
      </c>
      <c r="B1802" s="8" t="s">
        <v>22290</v>
      </c>
    </row>
    <row r="1803" customFormat="false" ht="15" hidden="false" customHeight="false" outlineLevel="0" collapsed="false">
      <c r="A1803" s="8" t="s">
        <v>9248</v>
      </c>
      <c r="B1803" s="8" t="s">
        <v>9249</v>
      </c>
    </row>
    <row r="1804" customFormat="false" ht="15" hidden="false" customHeight="false" outlineLevel="0" collapsed="false">
      <c r="A1804" s="8" t="s">
        <v>9254</v>
      </c>
      <c r="B1804" s="8" t="s">
        <v>22291</v>
      </c>
    </row>
    <row r="1805" customFormat="false" ht="15" hidden="false" customHeight="false" outlineLevel="0" collapsed="false">
      <c r="A1805" s="8" t="s">
        <v>9256</v>
      </c>
      <c r="B1805" s="8" t="s">
        <v>22292</v>
      </c>
    </row>
    <row r="1806" customFormat="false" ht="15" hidden="false" customHeight="false" outlineLevel="0" collapsed="false">
      <c r="A1806" s="8" t="s">
        <v>9267</v>
      </c>
      <c r="B1806" s="8" t="s">
        <v>9268</v>
      </c>
    </row>
    <row r="1807" customFormat="false" ht="15" hidden="false" customHeight="false" outlineLevel="0" collapsed="false">
      <c r="A1807" s="8" t="s">
        <v>9273</v>
      </c>
      <c r="B1807" s="8" t="s">
        <v>9274</v>
      </c>
    </row>
    <row r="1808" customFormat="false" ht="15" hidden="false" customHeight="false" outlineLevel="0" collapsed="false">
      <c r="A1808" s="8" t="s">
        <v>9280</v>
      </c>
      <c r="B1808" s="8" t="s">
        <v>9281</v>
      </c>
    </row>
    <row r="1809" customFormat="false" ht="15" hidden="false" customHeight="false" outlineLevel="0" collapsed="false">
      <c r="A1809" s="8" t="s">
        <v>9284</v>
      </c>
      <c r="B1809" s="8" t="s">
        <v>9283</v>
      </c>
    </row>
    <row r="1810" customFormat="false" ht="15" hidden="false" customHeight="false" outlineLevel="0" collapsed="false">
      <c r="A1810" s="8" t="s">
        <v>9290</v>
      </c>
      <c r="B1810" s="8" t="s">
        <v>22293</v>
      </c>
    </row>
    <row r="1811" customFormat="false" ht="15" hidden="false" customHeight="false" outlineLevel="0" collapsed="false">
      <c r="A1811" s="8" t="s">
        <v>9294</v>
      </c>
      <c r="B1811" s="8" t="s">
        <v>9295</v>
      </c>
    </row>
    <row r="1812" customFormat="false" ht="15" hidden="false" customHeight="false" outlineLevel="0" collapsed="false">
      <c r="A1812" s="8" t="s">
        <v>9301</v>
      </c>
      <c r="B1812" s="8" t="s">
        <v>9303</v>
      </c>
    </row>
    <row r="1813" customFormat="false" ht="15" hidden="false" customHeight="false" outlineLevel="0" collapsed="false">
      <c r="A1813" s="8" t="s">
        <v>9308</v>
      </c>
      <c r="B1813" s="8" t="s">
        <v>9310</v>
      </c>
    </row>
    <row r="1814" customFormat="false" ht="15" hidden="false" customHeight="false" outlineLevel="0" collapsed="false">
      <c r="A1814" s="8" t="s">
        <v>9315</v>
      </c>
      <c r="B1814" s="8" t="s">
        <v>9317</v>
      </c>
    </row>
    <row r="1815" customFormat="false" ht="15" hidden="false" customHeight="false" outlineLevel="0" collapsed="false">
      <c r="A1815" s="8" t="s">
        <v>9319</v>
      </c>
      <c r="B1815" s="8" t="s">
        <v>9321</v>
      </c>
    </row>
    <row r="1816" customFormat="false" ht="15" hidden="false" customHeight="false" outlineLevel="0" collapsed="false">
      <c r="A1816" s="8" t="s">
        <v>9325</v>
      </c>
      <c r="B1816" s="8" t="s">
        <v>22294</v>
      </c>
    </row>
    <row r="1817" customFormat="false" ht="15" hidden="false" customHeight="false" outlineLevel="0" collapsed="false">
      <c r="A1817" s="8" t="s">
        <v>9330</v>
      </c>
      <c r="B1817" s="8" t="s">
        <v>9332</v>
      </c>
    </row>
    <row r="1818" customFormat="false" ht="15" hidden="false" customHeight="false" outlineLevel="0" collapsed="false">
      <c r="A1818" s="8" t="s">
        <v>9337</v>
      </c>
      <c r="B1818" s="8" t="s">
        <v>22295</v>
      </c>
    </row>
    <row r="1819" customFormat="false" ht="15" hidden="false" customHeight="false" outlineLevel="0" collapsed="false">
      <c r="A1819" s="8" t="s">
        <v>9346</v>
      </c>
      <c r="B1819" s="8" t="s">
        <v>9348</v>
      </c>
    </row>
    <row r="1820" customFormat="false" ht="15" hidden="false" customHeight="false" outlineLevel="0" collapsed="false">
      <c r="A1820" s="8" t="s">
        <v>9351</v>
      </c>
      <c r="B1820" s="8" t="s">
        <v>9354</v>
      </c>
    </row>
    <row r="1821" customFormat="false" ht="15" hidden="false" customHeight="false" outlineLevel="0" collapsed="false">
      <c r="A1821" s="8" t="s">
        <v>9359</v>
      </c>
      <c r="B1821" s="8" t="s">
        <v>9361</v>
      </c>
    </row>
    <row r="1822" customFormat="false" ht="15" hidden="false" customHeight="false" outlineLevel="0" collapsed="false">
      <c r="A1822" s="8" t="s">
        <v>9364</v>
      </c>
      <c r="B1822" s="8" t="s">
        <v>9366</v>
      </c>
    </row>
    <row r="1823" customFormat="false" ht="15" hidden="false" customHeight="false" outlineLevel="0" collapsed="false">
      <c r="A1823" s="8" t="s">
        <v>9368</v>
      </c>
      <c r="B1823" s="8" t="s">
        <v>9370</v>
      </c>
    </row>
    <row r="1824" customFormat="false" ht="15" hidden="false" customHeight="false" outlineLevel="0" collapsed="false">
      <c r="A1824" s="8" t="s">
        <v>9373</v>
      </c>
      <c r="B1824" s="8" t="s">
        <v>9375</v>
      </c>
    </row>
    <row r="1825" customFormat="false" ht="15" hidden="false" customHeight="false" outlineLevel="0" collapsed="false">
      <c r="A1825" s="8" t="s">
        <v>9377</v>
      </c>
      <c r="B1825" s="8" t="s">
        <v>9380</v>
      </c>
    </row>
    <row r="1826" customFormat="false" ht="15" hidden="false" customHeight="false" outlineLevel="0" collapsed="false">
      <c r="A1826" s="8" t="s">
        <v>9384</v>
      </c>
      <c r="B1826" s="8" t="s">
        <v>9386</v>
      </c>
    </row>
    <row r="1827" customFormat="false" ht="15" hidden="false" customHeight="false" outlineLevel="0" collapsed="false">
      <c r="A1827" s="8" t="s">
        <v>9390</v>
      </c>
      <c r="B1827" s="8" t="s">
        <v>9392</v>
      </c>
    </row>
    <row r="1828" customFormat="false" ht="15" hidden="false" customHeight="false" outlineLevel="0" collapsed="false">
      <c r="A1828" s="8" t="s">
        <v>9396</v>
      </c>
      <c r="B1828" s="8" t="s">
        <v>9400</v>
      </c>
    </row>
    <row r="1829" customFormat="false" ht="15" hidden="false" customHeight="false" outlineLevel="0" collapsed="false">
      <c r="A1829" s="8" t="s">
        <v>9402</v>
      </c>
      <c r="B1829" s="8" t="s">
        <v>9404</v>
      </c>
    </row>
    <row r="1830" customFormat="false" ht="15" hidden="false" customHeight="false" outlineLevel="0" collapsed="false">
      <c r="A1830" s="8" t="s">
        <v>9409</v>
      </c>
      <c r="B1830" s="8" t="s">
        <v>9411</v>
      </c>
    </row>
    <row r="1831" customFormat="false" ht="15" hidden="false" customHeight="false" outlineLevel="0" collapsed="false">
      <c r="A1831" s="8" t="s">
        <v>9416</v>
      </c>
      <c r="B1831" s="8" t="s">
        <v>9418</v>
      </c>
    </row>
    <row r="1832" customFormat="false" ht="15" hidden="false" customHeight="false" outlineLevel="0" collapsed="false">
      <c r="A1832" s="8" t="s">
        <v>9422</v>
      </c>
      <c r="B1832" s="8" t="s">
        <v>9424</v>
      </c>
    </row>
    <row r="1833" customFormat="false" ht="15" hidden="false" customHeight="false" outlineLevel="0" collapsed="false">
      <c r="A1833" s="8" t="s">
        <v>9426</v>
      </c>
      <c r="B1833" s="8" t="s">
        <v>22296</v>
      </c>
    </row>
    <row r="1834" customFormat="false" ht="15" hidden="false" customHeight="false" outlineLevel="0" collapsed="false">
      <c r="A1834" s="8" t="s">
        <v>9435</v>
      </c>
      <c r="B1834" s="8" t="s">
        <v>22297</v>
      </c>
    </row>
    <row r="1835" customFormat="false" ht="15" hidden="false" customHeight="false" outlineLevel="0" collapsed="false">
      <c r="A1835" s="8" t="s">
        <v>9439</v>
      </c>
      <c r="B1835" s="8" t="s">
        <v>9442</v>
      </c>
    </row>
    <row r="1836" customFormat="false" ht="15" hidden="false" customHeight="false" outlineLevel="0" collapsed="false">
      <c r="A1836" s="8" t="s">
        <v>9445</v>
      </c>
      <c r="B1836" s="8" t="s">
        <v>9448</v>
      </c>
    </row>
    <row r="1837" customFormat="false" ht="15" hidden="false" customHeight="false" outlineLevel="0" collapsed="false">
      <c r="A1837" s="8" t="s">
        <v>9451</v>
      </c>
      <c r="B1837" s="8" t="s">
        <v>22298</v>
      </c>
    </row>
    <row r="1838" customFormat="false" ht="15" hidden="false" customHeight="false" outlineLevel="0" collapsed="false">
      <c r="A1838" s="8" t="s">
        <v>9455</v>
      </c>
      <c r="B1838" s="8" t="s">
        <v>9457</v>
      </c>
    </row>
    <row r="1839" customFormat="false" ht="15" hidden="false" customHeight="false" outlineLevel="0" collapsed="false">
      <c r="A1839" s="8" t="s">
        <v>9459</v>
      </c>
      <c r="B1839" s="8" t="s">
        <v>9462</v>
      </c>
    </row>
    <row r="1840" customFormat="false" ht="15" hidden="false" customHeight="false" outlineLevel="0" collapsed="false">
      <c r="A1840" s="8" t="s">
        <v>9465</v>
      </c>
      <c r="B1840" s="8" t="s">
        <v>9467</v>
      </c>
    </row>
    <row r="1841" customFormat="false" ht="15" hidden="false" customHeight="false" outlineLevel="0" collapsed="false">
      <c r="A1841" s="8" t="s">
        <v>9471</v>
      </c>
      <c r="B1841" s="8" t="s">
        <v>9475</v>
      </c>
    </row>
    <row r="1842" customFormat="false" ht="15" hidden="false" customHeight="false" outlineLevel="0" collapsed="false">
      <c r="A1842" s="8" t="s">
        <v>9480</v>
      </c>
      <c r="B1842" s="8" t="s">
        <v>9482</v>
      </c>
    </row>
    <row r="1843" customFormat="false" ht="15" hidden="false" customHeight="false" outlineLevel="0" collapsed="false">
      <c r="A1843" s="8" t="s">
        <v>9485</v>
      </c>
      <c r="B1843" s="8" t="s">
        <v>9487</v>
      </c>
    </row>
    <row r="1844" customFormat="false" ht="15" hidden="false" customHeight="false" outlineLevel="0" collapsed="false">
      <c r="A1844" s="8" t="s">
        <v>9490</v>
      </c>
      <c r="B1844" s="8" t="s">
        <v>9493</v>
      </c>
    </row>
    <row r="1845" customFormat="false" ht="15" hidden="false" customHeight="false" outlineLevel="0" collapsed="false">
      <c r="A1845" s="8" t="s">
        <v>9497</v>
      </c>
      <c r="B1845" s="8" t="s">
        <v>9499</v>
      </c>
    </row>
    <row r="1846" customFormat="false" ht="15" hidden="false" customHeight="false" outlineLevel="0" collapsed="false">
      <c r="A1846" s="8" t="s">
        <v>9502</v>
      </c>
      <c r="B1846" s="8" t="s">
        <v>9505</v>
      </c>
    </row>
    <row r="1847" customFormat="false" ht="15" hidden="false" customHeight="false" outlineLevel="0" collapsed="false">
      <c r="A1847" s="8" t="s">
        <v>9508</v>
      </c>
      <c r="B1847" s="8" t="s">
        <v>9510</v>
      </c>
    </row>
    <row r="1848" customFormat="false" ht="15" hidden="false" customHeight="false" outlineLevel="0" collapsed="false">
      <c r="A1848" s="8" t="s">
        <v>9514</v>
      </c>
      <c r="B1848" s="8" t="s">
        <v>9516</v>
      </c>
    </row>
    <row r="1849" customFormat="false" ht="15" hidden="false" customHeight="false" outlineLevel="0" collapsed="false">
      <c r="A1849" s="8" t="s">
        <v>9520</v>
      </c>
      <c r="B1849" s="8" t="s">
        <v>9522</v>
      </c>
    </row>
    <row r="1850" customFormat="false" ht="15" hidden="false" customHeight="false" outlineLevel="0" collapsed="false">
      <c r="A1850" s="8" t="s">
        <v>9526</v>
      </c>
      <c r="B1850" s="8" t="s">
        <v>9530</v>
      </c>
    </row>
    <row r="1851" customFormat="false" ht="15" hidden="false" customHeight="false" outlineLevel="0" collapsed="false">
      <c r="A1851" s="8" t="s">
        <v>9532</v>
      </c>
      <c r="B1851" s="8" t="s">
        <v>9536</v>
      </c>
    </row>
    <row r="1852" customFormat="false" ht="15" hidden="false" customHeight="false" outlineLevel="0" collapsed="false">
      <c r="A1852" s="8" t="s">
        <v>9541</v>
      </c>
      <c r="B1852" s="8" t="s">
        <v>9543</v>
      </c>
    </row>
    <row r="1853" customFormat="false" ht="15" hidden="false" customHeight="false" outlineLevel="0" collapsed="false">
      <c r="A1853" s="8" t="s">
        <v>9546</v>
      </c>
      <c r="B1853" s="8" t="s">
        <v>9549</v>
      </c>
    </row>
    <row r="1854" customFormat="false" ht="15" hidden="false" customHeight="false" outlineLevel="0" collapsed="false">
      <c r="A1854" s="8" t="s">
        <v>9551</v>
      </c>
      <c r="B1854" s="8" t="s">
        <v>9553</v>
      </c>
    </row>
    <row r="1855" customFormat="false" ht="15" hidden="false" customHeight="false" outlineLevel="0" collapsed="false">
      <c r="A1855" s="8" t="s">
        <v>9556</v>
      </c>
      <c r="B1855" s="8" t="s">
        <v>9558</v>
      </c>
    </row>
    <row r="1856" customFormat="false" ht="15" hidden="false" customHeight="false" outlineLevel="0" collapsed="false">
      <c r="A1856" s="8" t="s">
        <v>9561</v>
      </c>
      <c r="B1856" s="8" t="s">
        <v>9563</v>
      </c>
    </row>
    <row r="1857" customFormat="false" ht="15" hidden="false" customHeight="false" outlineLevel="0" collapsed="false">
      <c r="A1857" s="8" t="s">
        <v>9568</v>
      </c>
      <c r="B1857" s="8" t="s">
        <v>9570</v>
      </c>
    </row>
    <row r="1858" customFormat="false" ht="15" hidden="false" customHeight="false" outlineLevel="0" collapsed="false">
      <c r="A1858" s="8" t="s">
        <v>9575</v>
      </c>
      <c r="B1858" s="8" t="s">
        <v>9577</v>
      </c>
    </row>
    <row r="1859" customFormat="false" ht="15" hidden="false" customHeight="false" outlineLevel="0" collapsed="false">
      <c r="A1859" s="8" t="s">
        <v>9583</v>
      </c>
      <c r="B1859" s="8" t="s">
        <v>9585</v>
      </c>
    </row>
    <row r="1860" customFormat="false" ht="15" hidden="false" customHeight="false" outlineLevel="0" collapsed="false">
      <c r="A1860" s="8" t="s">
        <v>9590</v>
      </c>
      <c r="B1860" s="8" t="s">
        <v>9592</v>
      </c>
    </row>
    <row r="1861" customFormat="false" ht="15" hidden="false" customHeight="false" outlineLevel="0" collapsed="false">
      <c r="A1861" s="8" t="s">
        <v>9594</v>
      </c>
      <c r="B1861" s="8" t="s">
        <v>9597</v>
      </c>
    </row>
    <row r="1862" customFormat="false" ht="15" hidden="false" customHeight="false" outlineLevel="0" collapsed="false">
      <c r="A1862" s="8" t="s">
        <v>9600</v>
      </c>
      <c r="B1862" s="8" t="s">
        <v>9602</v>
      </c>
    </row>
    <row r="1863" customFormat="false" ht="15" hidden="false" customHeight="false" outlineLevel="0" collapsed="false">
      <c r="A1863" s="8" t="s">
        <v>9607</v>
      </c>
      <c r="B1863" s="8" t="s">
        <v>9609</v>
      </c>
    </row>
    <row r="1864" customFormat="false" ht="15" hidden="false" customHeight="false" outlineLevel="0" collapsed="false">
      <c r="A1864" s="8" t="s">
        <v>9611</v>
      </c>
      <c r="B1864" s="8" t="s">
        <v>9613</v>
      </c>
    </row>
    <row r="1865" customFormat="false" ht="15" hidden="false" customHeight="false" outlineLevel="0" collapsed="false">
      <c r="A1865" s="8" t="s">
        <v>9617</v>
      </c>
      <c r="B1865" s="8" t="s">
        <v>9619</v>
      </c>
    </row>
    <row r="1866" customFormat="false" ht="15" hidden="false" customHeight="false" outlineLevel="0" collapsed="false">
      <c r="A1866" s="8" t="s">
        <v>9622</v>
      </c>
      <c r="B1866" s="8" t="s">
        <v>22299</v>
      </c>
    </row>
    <row r="1867" customFormat="false" ht="15" hidden="false" customHeight="false" outlineLevel="0" collapsed="false">
      <c r="A1867" s="8" t="s">
        <v>9626</v>
      </c>
      <c r="B1867" s="8" t="s">
        <v>9628</v>
      </c>
    </row>
    <row r="1868" customFormat="false" ht="15" hidden="false" customHeight="false" outlineLevel="0" collapsed="false">
      <c r="A1868" s="8" t="s">
        <v>9631</v>
      </c>
      <c r="B1868" s="8" t="s">
        <v>9633</v>
      </c>
    </row>
    <row r="1869" customFormat="false" ht="15" hidden="false" customHeight="false" outlineLevel="0" collapsed="false">
      <c r="A1869" s="8" t="s">
        <v>9636</v>
      </c>
      <c r="B1869" s="8" t="s">
        <v>9638</v>
      </c>
    </row>
    <row r="1870" customFormat="false" ht="15" hidden="false" customHeight="false" outlineLevel="0" collapsed="false">
      <c r="A1870" s="8" t="s">
        <v>9642</v>
      </c>
      <c r="B1870" s="8" t="s">
        <v>9644</v>
      </c>
    </row>
    <row r="1871" customFormat="false" ht="15" hidden="false" customHeight="false" outlineLevel="0" collapsed="false">
      <c r="A1871" s="8" t="s">
        <v>9648</v>
      </c>
      <c r="B1871" s="8" t="s">
        <v>9651</v>
      </c>
    </row>
    <row r="1872" customFormat="false" ht="15" hidden="false" customHeight="false" outlineLevel="0" collapsed="false">
      <c r="A1872" s="8" t="s">
        <v>9655</v>
      </c>
      <c r="B1872" s="8" t="s">
        <v>22300</v>
      </c>
    </row>
    <row r="1873" customFormat="false" ht="15" hidden="false" customHeight="false" outlineLevel="0" collapsed="false">
      <c r="A1873" s="8" t="s">
        <v>9662</v>
      </c>
      <c r="B1873" s="8" t="s">
        <v>9667</v>
      </c>
    </row>
    <row r="1874" customFormat="false" ht="15" hidden="false" customHeight="false" outlineLevel="0" collapsed="false">
      <c r="A1874" s="8" t="s">
        <v>9671</v>
      </c>
      <c r="B1874" s="8" t="s">
        <v>9673</v>
      </c>
    </row>
    <row r="1875" customFormat="false" ht="15" hidden="false" customHeight="false" outlineLevel="0" collapsed="false">
      <c r="A1875" s="8" t="s">
        <v>9677</v>
      </c>
      <c r="B1875" s="8" t="s">
        <v>9679</v>
      </c>
    </row>
    <row r="1876" customFormat="false" ht="15" hidden="false" customHeight="false" outlineLevel="0" collapsed="false">
      <c r="A1876" s="8" t="s">
        <v>9685</v>
      </c>
      <c r="B1876" s="8" t="s">
        <v>21058</v>
      </c>
    </row>
    <row r="1877" customFormat="false" ht="15" hidden="false" customHeight="false" outlineLevel="0" collapsed="false">
      <c r="A1877" s="8" t="s">
        <v>9692</v>
      </c>
      <c r="B1877" s="8" t="s">
        <v>9695</v>
      </c>
    </row>
    <row r="1878" customFormat="false" ht="15" hidden="false" customHeight="false" outlineLevel="0" collapsed="false">
      <c r="A1878" s="8" t="s">
        <v>9699</v>
      </c>
      <c r="B1878" s="8" t="s">
        <v>9702</v>
      </c>
    </row>
    <row r="1879" customFormat="false" ht="15" hidden="false" customHeight="false" outlineLevel="0" collapsed="false">
      <c r="A1879" s="8" t="s">
        <v>9704</v>
      </c>
      <c r="B1879" s="8" t="s">
        <v>9709</v>
      </c>
    </row>
    <row r="1880" customFormat="false" ht="15" hidden="false" customHeight="false" outlineLevel="0" collapsed="false">
      <c r="A1880" s="8" t="s">
        <v>9714</v>
      </c>
      <c r="B1880" s="8" t="s">
        <v>9716</v>
      </c>
    </row>
    <row r="1881" customFormat="false" ht="15" hidden="false" customHeight="false" outlineLevel="0" collapsed="false">
      <c r="A1881" s="8" t="s">
        <v>9721</v>
      </c>
      <c r="B1881" s="8" t="s">
        <v>22301</v>
      </c>
    </row>
    <row r="1882" customFormat="false" ht="15" hidden="false" customHeight="false" outlineLevel="0" collapsed="false">
      <c r="A1882" s="8" t="s">
        <v>9729</v>
      </c>
      <c r="B1882" s="8" t="s">
        <v>9731</v>
      </c>
    </row>
    <row r="1883" customFormat="false" ht="15" hidden="false" customHeight="false" outlineLevel="0" collapsed="false">
      <c r="A1883" s="8" t="s">
        <v>9733</v>
      </c>
      <c r="B1883" s="8" t="s">
        <v>9735</v>
      </c>
    </row>
    <row r="1884" customFormat="false" ht="15" hidden="false" customHeight="false" outlineLevel="0" collapsed="false">
      <c r="A1884" s="8" t="s">
        <v>9738</v>
      </c>
      <c r="B1884" s="8" t="s">
        <v>9740</v>
      </c>
    </row>
    <row r="1885" customFormat="false" ht="15" hidden="false" customHeight="false" outlineLevel="0" collapsed="false">
      <c r="A1885" s="8" t="s">
        <v>9746</v>
      </c>
      <c r="B1885" s="8" t="s">
        <v>9748</v>
      </c>
    </row>
    <row r="1886" customFormat="false" ht="15" hidden="false" customHeight="false" outlineLevel="0" collapsed="false">
      <c r="A1886" s="8" t="s">
        <v>9751</v>
      </c>
      <c r="B1886" s="8" t="s">
        <v>22302</v>
      </c>
    </row>
    <row r="1887" customFormat="false" ht="15" hidden="false" customHeight="false" outlineLevel="0" collapsed="false">
      <c r="A1887" s="8" t="s">
        <v>9757</v>
      </c>
      <c r="B1887" s="8" t="s">
        <v>9762</v>
      </c>
    </row>
    <row r="1888" customFormat="false" ht="15" hidden="false" customHeight="false" outlineLevel="0" collapsed="false">
      <c r="A1888" s="8" t="s">
        <v>9764</v>
      </c>
      <c r="B1888" s="8" t="s">
        <v>9766</v>
      </c>
    </row>
    <row r="1889" customFormat="false" ht="15" hidden="false" customHeight="false" outlineLevel="0" collapsed="false">
      <c r="A1889" s="8" t="s">
        <v>9768</v>
      </c>
      <c r="B1889" s="8" t="s">
        <v>9771</v>
      </c>
    </row>
    <row r="1890" customFormat="false" ht="15" hidden="false" customHeight="false" outlineLevel="0" collapsed="false">
      <c r="A1890" s="8" t="s">
        <v>9774</v>
      </c>
      <c r="B1890" s="8" t="s">
        <v>9776</v>
      </c>
    </row>
    <row r="1891" customFormat="false" ht="15" hidden="false" customHeight="false" outlineLevel="0" collapsed="false">
      <c r="A1891" s="8" t="s">
        <v>9780</v>
      </c>
      <c r="B1891" s="8" t="s">
        <v>9782</v>
      </c>
    </row>
    <row r="1892" customFormat="false" ht="15" hidden="false" customHeight="false" outlineLevel="0" collapsed="false">
      <c r="A1892" s="8" t="s">
        <v>20860</v>
      </c>
      <c r="B1892" s="8" t="s">
        <v>22303</v>
      </c>
    </row>
    <row r="1893" customFormat="false" ht="15" hidden="false" customHeight="false" outlineLevel="0" collapsed="false">
      <c r="A1893" s="8" t="s">
        <v>9786</v>
      </c>
      <c r="B1893" s="8" t="s">
        <v>9788</v>
      </c>
    </row>
    <row r="1894" customFormat="false" ht="15" hidden="false" customHeight="false" outlineLevel="0" collapsed="false">
      <c r="A1894" s="8" t="s">
        <v>9793</v>
      </c>
      <c r="B1894" s="8" t="s">
        <v>9796</v>
      </c>
    </row>
    <row r="1895" customFormat="false" ht="15" hidden="false" customHeight="false" outlineLevel="0" collapsed="false">
      <c r="A1895" s="8" t="s">
        <v>9799</v>
      </c>
      <c r="B1895" s="8" t="s">
        <v>9801</v>
      </c>
    </row>
    <row r="1896" customFormat="false" ht="15" hidden="false" customHeight="false" outlineLevel="0" collapsed="false">
      <c r="A1896" s="8" t="s">
        <v>9804</v>
      </c>
      <c r="B1896" s="8" t="s">
        <v>9806</v>
      </c>
    </row>
    <row r="1897" customFormat="false" ht="15" hidden="false" customHeight="false" outlineLevel="0" collapsed="false">
      <c r="A1897" s="8" t="s">
        <v>9809</v>
      </c>
      <c r="B1897" s="8" t="s">
        <v>9811</v>
      </c>
    </row>
    <row r="1898" customFormat="false" ht="15" hidden="false" customHeight="false" outlineLevel="0" collapsed="false">
      <c r="A1898" s="8" t="s">
        <v>9815</v>
      </c>
      <c r="B1898" s="8" t="s">
        <v>9817</v>
      </c>
    </row>
    <row r="1899" customFormat="false" ht="15" hidden="false" customHeight="false" outlineLevel="0" collapsed="false">
      <c r="A1899" s="8" t="s">
        <v>9819</v>
      </c>
      <c r="B1899" s="8" t="s">
        <v>9821</v>
      </c>
    </row>
    <row r="1900" customFormat="false" ht="15" hidden="false" customHeight="false" outlineLevel="0" collapsed="false">
      <c r="A1900" s="8" t="s">
        <v>9824</v>
      </c>
      <c r="B1900" s="8" t="s">
        <v>9827</v>
      </c>
    </row>
    <row r="1901" customFormat="false" ht="15" hidden="false" customHeight="false" outlineLevel="0" collapsed="false">
      <c r="A1901" s="8" t="s">
        <v>9829</v>
      </c>
      <c r="B1901" s="8" t="s">
        <v>9831</v>
      </c>
    </row>
    <row r="1902" customFormat="false" ht="15" hidden="false" customHeight="false" outlineLevel="0" collapsed="false">
      <c r="A1902" s="8" t="s">
        <v>9833</v>
      </c>
      <c r="B1902" s="8" t="s">
        <v>9835</v>
      </c>
    </row>
    <row r="1903" customFormat="false" ht="15" hidden="false" customHeight="false" outlineLevel="0" collapsed="false">
      <c r="A1903" s="8" t="s">
        <v>9837</v>
      </c>
      <c r="B1903" s="8" t="s">
        <v>9840</v>
      </c>
    </row>
    <row r="1904" customFormat="false" ht="15" hidden="false" customHeight="false" outlineLevel="0" collapsed="false">
      <c r="A1904" s="8" t="s">
        <v>9842</v>
      </c>
      <c r="B1904" s="8" t="s">
        <v>9844</v>
      </c>
    </row>
    <row r="1905" customFormat="false" ht="15" hidden="false" customHeight="false" outlineLevel="0" collapsed="false">
      <c r="A1905" s="8" t="s">
        <v>9846</v>
      </c>
      <c r="B1905" s="8" t="s">
        <v>9849</v>
      </c>
    </row>
    <row r="1906" customFormat="false" ht="15" hidden="false" customHeight="false" outlineLevel="0" collapsed="false">
      <c r="A1906" s="8" t="s">
        <v>9853</v>
      </c>
      <c r="B1906" s="8" t="s">
        <v>9857</v>
      </c>
    </row>
    <row r="1907" customFormat="false" ht="15" hidden="false" customHeight="false" outlineLevel="0" collapsed="false">
      <c r="A1907" s="8" t="s">
        <v>9859</v>
      </c>
      <c r="B1907" s="8" t="s">
        <v>9861</v>
      </c>
    </row>
    <row r="1908" customFormat="false" ht="15" hidden="false" customHeight="false" outlineLevel="0" collapsed="false">
      <c r="A1908" s="8" t="s">
        <v>9866</v>
      </c>
      <c r="B1908" s="8" t="s">
        <v>22304</v>
      </c>
    </row>
    <row r="1909" customFormat="false" ht="15" hidden="false" customHeight="false" outlineLevel="0" collapsed="false">
      <c r="A1909" s="8" t="s">
        <v>9871</v>
      </c>
      <c r="B1909" s="8" t="s">
        <v>9873</v>
      </c>
    </row>
    <row r="1910" customFormat="false" ht="15" hidden="false" customHeight="false" outlineLevel="0" collapsed="false">
      <c r="A1910" s="8" t="s">
        <v>9876</v>
      </c>
      <c r="B1910" s="8" t="s">
        <v>9878</v>
      </c>
    </row>
    <row r="1911" customFormat="false" ht="15" hidden="false" customHeight="false" outlineLevel="0" collapsed="false">
      <c r="A1911" s="8" t="s">
        <v>9882</v>
      </c>
      <c r="B1911" s="8" t="s">
        <v>9884</v>
      </c>
    </row>
    <row r="1912" customFormat="false" ht="15" hidden="false" customHeight="false" outlineLevel="0" collapsed="false">
      <c r="A1912" s="8" t="s">
        <v>9889</v>
      </c>
      <c r="B1912" s="8" t="s">
        <v>9891</v>
      </c>
    </row>
    <row r="1913" customFormat="false" ht="15" hidden="false" customHeight="false" outlineLevel="0" collapsed="false">
      <c r="A1913" s="8" t="s">
        <v>9898</v>
      </c>
      <c r="B1913" s="8" t="s">
        <v>9900</v>
      </c>
    </row>
    <row r="1914" customFormat="false" ht="15" hidden="false" customHeight="false" outlineLevel="0" collapsed="false">
      <c r="A1914" s="8" t="s">
        <v>9905</v>
      </c>
      <c r="B1914" s="8" t="s">
        <v>9907</v>
      </c>
    </row>
    <row r="1915" customFormat="false" ht="15" hidden="false" customHeight="false" outlineLevel="0" collapsed="false">
      <c r="A1915" s="8" t="s">
        <v>9911</v>
      </c>
      <c r="B1915" s="8" t="s">
        <v>9913</v>
      </c>
    </row>
    <row r="1916" customFormat="false" ht="15" hidden="false" customHeight="false" outlineLevel="0" collapsed="false">
      <c r="A1916" s="8" t="s">
        <v>9917</v>
      </c>
      <c r="B1916" s="8" t="s">
        <v>9920</v>
      </c>
    </row>
    <row r="1917" customFormat="false" ht="15" hidden="false" customHeight="false" outlineLevel="0" collapsed="false">
      <c r="A1917" s="8" t="s">
        <v>9924</v>
      </c>
      <c r="B1917" s="8" t="s">
        <v>9927</v>
      </c>
    </row>
    <row r="1918" customFormat="false" ht="15" hidden="false" customHeight="false" outlineLevel="0" collapsed="false">
      <c r="A1918" s="8" t="s">
        <v>9930</v>
      </c>
      <c r="B1918" s="8" t="s">
        <v>9932</v>
      </c>
    </row>
    <row r="1919" customFormat="false" ht="15" hidden="false" customHeight="false" outlineLevel="0" collapsed="false">
      <c r="A1919" s="8" t="s">
        <v>9934</v>
      </c>
      <c r="B1919" s="8" t="s">
        <v>9936</v>
      </c>
    </row>
    <row r="1920" customFormat="false" ht="15" hidden="false" customHeight="false" outlineLevel="0" collapsed="false">
      <c r="A1920" s="8" t="s">
        <v>9939</v>
      </c>
      <c r="B1920" s="8" t="s">
        <v>9941</v>
      </c>
    </row>
    <row r="1921" customFormat="false" ht="15" hidden="false" customHeight="false" outlineLevel="0" collapsed="false">
      <c r="A1921" s="8" t="s">
        <v>9944</v>
      </c>
      <c r="B1921" s="8" t="s">
        <v>9946</v>
      </c>
    </row>
    <row r="1922" customFormat="false" ht="15" hidden="false" customHeight="false" outlineLevel="0" collapsed="false">
      <c r="A1922" s="8" t="s">
        <v>9949</v>
      </c>
      <c r="B1922" s="8" t="s">
        <v>9951</v>
      </c>
    </row>
    <row r="1923" customFormat="false" ht="15" hidden="false" customHeight="false" outlineLevel="0" collapsed="false">
      <c r="A1923" s="8" t="s">
        <v>9955</v>
      </c>
      <c r="B1923" s="8" t="s">
        <v>22305</v>
      </c>
    </row>
    <row r="1924" customFormat="false" ht="15" hidden="false" customHeight="false" outlineLevel="0" collapsed="false">
      <c r="A1924" s="8" t="s">
        <v>9961</v>
      </c>
      <c r="B1924" s="8" t="s">
        <v>9963</v>
      </c>
    </row>
    <row r="1925" customFormat="false" ht="15" hidden="false" customHeight="false" outlineLevel="0" collapsed="false">
      <c r="A1925" s="8" t="s">
        <v>9966</v>
      </c>
      <c r="B1925" s="8" t="s">
        <v>9969</v>
      </c>
    </row>
    <row r="1926" customFormat="false" ht="15" hidden="false" customHeight="false" outlineLevel="0" collapsed="false">
      <c r="A1926" s="8" t="s">
        <v>9973</v>
      </c>
      <c r="B1926" s="8" t="s">
        <v>9976</v>
      </c>
    </row>
    <row r="1927" customFormat="false" ht="15" hidden="false" customHeight="false" outlineLevel="0" collapsed="false">
      <c r="A1927" s="8" t="s">
        <v>9980</v>
      </c>
      <c r="B1927" s="8" t="s">
        <v>9982</v>
      </c>
    </row>
    <row r="1928" customFormat="false" ht="15" hidden="false" customHeight="false" outlineLevel="0" collapsed="false">
      <c r="A1928" s="8" t="s">
        <v>9988</v>
      </c>
      <c r="B1928" s="8" t="s">
        <v>9990</v>
      </c>
    </row>
    <row r="1929" customFormat="false" ht="15" hidden="false" customHeight="false" outlineLevel="0" collapsed="false">
      <c r="A1929" s="8" t="s">
        <v>9993</v>
      </c>
      <c r="B1929" s="8" t="s">
        <v>9996</v>
      </c>
    </row>
    <row r="1930" customFormat="false" ht="15" hidden="false" customHeight="false" outlineLevel="0" collapsed="false">
      <c r="A1930" s="8" t="s">
        <v>10002</v>
      </c>
      <c r="B1930" s="8" t="s">
        <v>10004</v>
      </c>
    </row>
    <row r="1931" customFormat="false" ht="15" hidden="false" customHeight="false" outlineLevel="0" collapsed="false">
      <c r="A1931" s="8" t="s">
        <v>10009</v>
      </c>
      <c r="B1931" s="8" t="s">
        <v>10011</v>
      </c>
    </row>
    <row r="1932" customFormat="false" ht="15" hidden="false" customHeight="false" outlineLevel="0" collapsed="false">
      <c r="A1932" s="8" t="s">
        <v>10015</v>
      </c>
      <c r="B1932" s="8" t="s">
        <v>10017</v>
      </c>
    </row>
    <row r="1933" customFormat="false" ht="15" hidden="false" customHeight="false" outlineLevel="0" collapsed="false">
      <c r="A1933" s="8" t="s">
        <v>10022</v>
      </c>
      <c r="B1933" s="8" t="s">
        <v>10024</v>
      </c>
    </row>
    <row r="1934" customFormat="false" ht="15" hidden="false" customHeight="false" outlineLevel="0" collapsed="false">
      <c r="A1934" s="8" t="s">
        <v>10027</v>
      </c>
      <c r="B1934" s="8" t="s">
        <v>22306</v>
      </c>
    </row>
    <row r="1935" customFormat="false" ht="15" hidden="false" customHeight="false" outlineLevel="0" collapsed="false">
      <c r="A1935" s="8" t="s">
        <v>10035</v>
      </c>
      <c r="B1935" s="8" t="s">
        <v>10037</v>
      </c>
    </row>
    <row r="1936" customFormat="false" ht="15" hidden="false" customHeight="false" outlineLevel="0" collapsed="false">
      <c r="A1936" s="8" t="s">
        <v>10040</v>
      </c>
      <c r="B1936" s="8" t="s">
        <v>22307</v>
      </c>
    </row>
    <row r="1937" customFormat="false" ht="15" hidden="false" customHeight="false" outlineLevel="0" collapsed="false">
      <c r="A1937" s="8" t="s">
        <v>10045</v>
      </c>
      <c r="B1937" s="8" t="s">
        <v>10048</v>
      </c>
    </row>
    <row r="1938" customFormat="false" ht="15" hidden="false" customHeight="false" outlineLevel="0" collapsed="false">
      <c r="A1938" s="8" t="s">
        <v>10052</v>
      </c>
      <c r="B1938" s="8" t="s">
        <v>10054</v>
      </c>
    </row>
    <row r="1939" customFormat="false" ht="15" hidden="false" customHeight="false" outlineLevel="0" collapsed="false">
      <c r="A1939" s="8" t="s">
        <v>10057</v>
      </c>
      <c r="B1939" s="8" t="s">
        <v>10060</v>
      </c>
    </row>
    <row r="1940" customFormat="false" ht="15" hidden="false" customHeight="false" outlineLevel="0" collapsed="false">
      <c r="A1940" s="8" t="s">
        <v>10066</v>
      </c>
      <c r="B1940" s="8" t="s">
        <v>22308</v>
      </c>
    </row>
    <row r="1941" customFormat="false" ht="15" hidden="false" customHeight="false" outlineLevel="0" collapsed="false">
      <c r="A1941" s="8" t="s">
        <v>10072</v>
      </c>
      <c r="B1941" s="8" t="s">
        <v>10074</v>
      </c>
    </row>
    <row r="1942" customFormat="false" ht="15" hidden="false" customHeight="false" outlineLevel="0" collapsed="false">
      <c r="A1942" s="8" t="s">
        <v>10078</v>
      </c>
      <c r="B1942" s="8" t="s">
        <v>10080</v>
      </c>
    </row>
    <row r="1943" customFormat="false" ht="15" hidden="false" customHeight="false" outlineLevel="0" collapsed="false">
      <c r="A1943" s="8" t="s">
        <v>10084</v>
      </c>
      <c r="B1943" s="8" t="s">
        <v>10088</v>
      </c>
    </row>
    <row r="1944" customFormat="false" ht="15" hidden="false" customHeight="false" outlineLevel="0" collapsed="false">
      <c r="A1944" s="8" t="s">
        <v>10092</v>
      </c>
      <c r="B1944" s="8" t="s">
        <v>10096</v>
      </c>
    </row>
    <row r="1945" customFormat="false" ht="15" hidden="false" customHeight="false" outlineLevel="0" collapsed="false">
      <c r="A1945" s="8" t="s">
        <v>10100</v>
      </c>
      <c r="B1945" s="8" t="s">
        <v>10102</v>
      </c>
    </row>
    <row r="1946" customFormat="false" ht="15" hidden="false" customHeight="false" outlineLevel="0" collapsed="false">
      <c r="A1946" s="8" t="s">
        <v>10105</v>
      </c>
      <c r="B1946" s="8" t="s">
        <v>10107</v>
      </c>
    </row>
    <row r="1947" customFormat="false" ht="15" hidden="false" customHeight="false" outlineLevel="0" collapsed="false">
      <c r="A1947" s="8" t="s">
        <v>10111</v>
      </c>
      <c r="B1947" s="8" t="s">
        <v>10113</v>
      </c>
    </row>
    <row r="1948" customFormat="false" ht="15" hidden="false" customHeight="false" outlineLevel="0" collapsed="false">
      <c r="A1948" s="8" t="s">
        <v>10115</v>
      </c>
      <c r="B1948" s="8" t="s">
        <v>10117</v>
      </c>
    </row>
    <row r="1949" customFormat="false" ht="15" hidden="false" customHeight="false" outlineLevel="0" collapsed="false">
      <c r="A1949" s="8" t="s">
        <v>10121</v>
      </c>
      <c r="B1949" s="8" t="s">
        <v>10124</v>
      </c>
    </row>
    <row r="1950" customFormat="false" ht="15" hidden="false" customHeight="false" outlineLevel="0" collapsed="false">
      <c r="A1950" s="8" t="s">
        <v>10127</v>
      </c>
      <c r="B1950" s="8" t="s">
        <v>10130</v>
      </c>
    </row>
    <row r="1951" customFormat="false" ht="15" hidden="false" customHeight="false" outlineLevel="0" collapsed="false">
      <c r="A1951" s="8" t="s">
        <v>10134</v>
      </c>
      <c r="B1951" s="8" t="s">
        <v>10136</v>
      </c>
    </row>
    <row r="1952" customFormat="false" ht="15" hidden="false" customHeight="false" outlineLevel="0" collapsed="false">
      <c r="A1952" s="8" t="s">
        <v>10140</v>
      </c>
      <c r="B1952" s="8" t="s">
        <v>10142</v>
      </c>
    </row>
    <row r="1953" customFormat="false" ht="15" hidden="false" customHeight="false" outlineLevel="0" collapsed="false">
      <c r="A1953" s="8" t="s">
        <v>10147</v>
      </c>
      <c r="B1953" s="8" t="s">
        <v>10150</v>
      </c>
    </row>
    <row r="1954" customFormat="false" ht="15" hidden="false" customHeight="false" outlineLevel="0" collapsed="false">
      <c r="A1954" s="8" t="s">
        <v>10155</v>
      </c>
      <c r="B1954" s="8" t="s">
        <v>10157</v>
      </c>
    </row>
    <row r="1955" customFormat="false" ht="15" hidden="false" customHeight="false" outlineLevel="0" collapsed="false">
      <c r="A1955" s="8" t="s">
        <v>10160</v>
      </c>
      <c r="B1955" s="8" t="s">
        <v>10162</v>
      </c>
    </row>
    <row r="1956" customFormat="false" ht="15" hidden="false" customHeight="false" outlineLevel="0" collapsed="false">
      <c r="A1956" s="8" t="s">
        <v>10167</v>
      </c>
      <c r="B1956" s="8" t="s">
        <v>10169</v>
      </c>
    </row>
    <row r="1957" customFormat="false" ht="15" hidden="false" customHeight="false" outlineLevel="0" collapsed="false">
      <c r="A1957" s="8" t="s">
        <v>10172</v>
      </c>
      <c r="B1957" s="8" t="s">
        <v>10174</v>
      </c>
    </row>
    <row r="1958" customFormat="false" ht="15" hidden="false" customHeight="false" outlineLevel="0" collapsed="false">
      <c r="A1958" s="8" t="s">
        <v>10177</v>
      </c>
      <c r="B1958" s="8" t="s">
        <v>10179</v>
      </c>
    </row>
    <row r="1959" customFormat="false" ht="15" hidden="false" customHeight="false" outlineLevel="0" collapsed="false">
      <c r="A1959" s="8" t="s">
        <v>10183</v>
      </c>
      <c r="B1959" s="8" t="s">
        <v>10185</v>
      </c>
    </row>
    <row r="1960" customFormat="false" ht="15" hidden="false" customHeight="false" outlineLevel="0" collapsed="false">
      <c r="A1960" s="8" t="s">
        <v>10187</v>
      </c>
      <c r="B1960" s="8" t="s">
        <v>10190</v>
      </c>
    </row>
    <row r="1961" customFormat="false" ht="15" hidden="false" customHeight="false" outlineLevel="0" collapsed="false">
      <c r="A1961" s="8" t="s">
        <v>10194</v>
      </c>
      <c r="B1961" s="8" t="s">
        <v>10198</v>
      </c>
    </row>
    <row r="1962" customFormat="false" ht="15" hidden="false" customHeight="false" outlineLevel="0" collapsed="false">
      <c r="A1962" s="8" t="s">
        <v>10200</v>
      </c>
      <c r="B1962" s="8" t="s">
        <v>10203</v>
      </c>
    </row>
    <row r="1963" customFormat="false" ht="15" hidden="false" customHeight="false" outlineLevel="0" collapsed="false">
      <c r="A1963" s="8" t="s">
        <v>10207</v>
      </c>
      <c r="B1963" s="8" t="s">
        <v>10209</v>
      </c>
    </row>
    <row r="1964" customFormat="false" ht="15" hidden="false" customHeight="false" outlineLevel="0" collapsed="false">
      <c r="A1964" s="8" t="s">
        <v>10211</v>
      </c>
      <c r="B1964" s="8" t="s">
        <v>10215</v>
      </c>
    </row>
    <row r="1965" customFormat="false" ht="15" hidden="false" customHeight="false" outlineLevel="0" collapsed="false">
      <c r="A1965" s="8" t="s">
        <v>10218</v>
      </c>
      <c r="B1965" s="8" t="s">
        <v>10220</v>
      </c>
    </row>
    <row r="1966" customFormat="false" ht="15" hidden="false" customHeight="false" outlineLevel="0" collapsed="false">
      <c r="A1966" s="8" t="s">
        <v>10223</v>
      </c>
      <c r="B1966" s="8" t="s">
        <v>10225</v>
      </c>
    </row>
    <row r="1967" customFormat="false" ht="15" hidden="false" customHeight="false" outlineLevel="0" collapsed="false">
      <c r="A1967" s="8" t="s">
        <v>10229</v>
      </c>
      <c r="B1967" s="8" t="s">
        <v>10231</v>
      </c>
    </row>
    <row r="1968" customFormat="false" ht="15" hidden="false" customHeight="false" outlineLevel="0" collapsed="false">
      <c r="A1968" s="8" t="s">
        <v>10234</v>
      </c>
      <c r="B1968" s="8" t="s">
        <v>10237</v>
      </c>
    </row>
    <row r="1969" customFormat="false" ht="15" hidden="false" customHeight="false" outlineLevel="0" collapsed="false">
      <c r="A1969" s="8" t="s">
        <v>10241</v>
      </c>
      <c r="B1969" s="8" t="s">
        <v>10244</v>
      </c>
    </row>
    <row r="1970" customFormat="false" ht="15" hidden="false" customHeight="false" outlineLevel="0" collapsed="false">
      <c r="A1970" s="8" t="s">
        <v>10249</v>
      </c>
      <c r="B1970" s="8" t="s">
        <v>10251</v>
      </c>
    </row>
    <row r="1971" customFormat="false" ht="15" hidden="false" customHeight="false" outlineLevel="0" collapsed="false">
      <c r="A1971" s="8" t="s">
        <v>10253</v>
      </c>
      <c r="B1971" s="8" t="s">
        <v>10255</v>
      </c>
    </row>
    <row r="1972" customFormat="false" ht="15" hidden="false" customHeight="false" outlineLevel="0" collapsed="false">
      <c r="A1972" s="8" t="s">
        <v>10258</v>
      </c>
      <c r="B1972" s="8" t="s">
        <v>10260</v>
      </c>
    </row>
    <row r="1973" customFormat="false" ht="15" hidden="false" customHeight="false" outlineLevel="0" collapsed="false">
      <c r="A1973" s="8" t="s">
        <v>20819</v>
      </c>
      <c r="B1973" s="8" t="s">
        <v>22309</v>
      </c>
    </row>
    <row r="1974" customFormat="false" ht="15" hidden="false" customHeight="false" outlineLevel="0" collapsed="false">
      <c r="A1974" s="8" t="s">
        <v>10264</v>
      </c>
      <c r="B1974" s="8" t="s">
        <v>10266</v>
      </c>
    </row>
    <row r="1975" customFormat="false" ht="15" hidden="false" customHeight="false" outlineLevel="0" collapsed="false">
      <c r="A1975" s="8" t="s">
        <v>10270</v>
      </c>
      <c r="B1975" s="8" t="s">
        <v>10272</v>
      </c>
    </row>
    <row r="1976" customFormat="false" ht="15" hidden="false" customHeight="false" outlineLevel="0" collapsed="false">
      <c r="A1976" s="8" t="s">
        <v>10277</v>
      </c>
      <c r="B1976" s="8" t="s">
        <v>10279</v>
      </c>
    </row>
    <row r="1977" customFormat="false" ht="15" hidden="false" customHeight="false" outlineLevel="0" collapsed="false">
      <c r="A1977" s="8" t="s">
        <v>10284</v>
      </c>
      <c r="B1977" s="8" t="s">
        <v>10286</v>
      </c>
    </row>
    <row r="1978" customFormat="false" ht="15" hidden="false" customHeight="false" outlineLevel="0" collapsed="false">
      <c r="A1978" s="8" t="s">
        <v>10291</v>
      </c>
      <c r="B1978" s="8" t="s">
        <v>10293</v>
      </c>
    </row>
    <row r="1979" customFormat="false" ht="15" hidden="false" customHeight="false" outlineLevel="0" collapsed="false">
      <c r="A1979" s="8" t="s">
        <v>10297</v>
      </c>
      <c r="B1979" s="8" t="s">
        <v>10299</v>
      </c>
    </row>
    <row r="1980" customFormat="false" ht="15" hidden="false" customHeight="false" outlineLevel="0" collapsed="false">
      <c r="A1980" s="8" t="s">
        <v>10303</v>
      </c>
      <c r="B1980" s="8" t="s">
        <v>10305</v>
      </c>
    </row>
    <row r="1981" customFormat="false" ht="15" hidden="false" customHeight="false" outlineLevel="0" collapsed="false">
      <c r="A1981" s="8" t="s">
        <v>10309</v>
      </c>
      <c r="B1981" s="8" t="s">
        <v>10311</v>
      </c>
    </row>
    <row r="1982" customFormat="false" ht="15" hidden="false" customHeight="false" outlineLevel="0" collapsed="false">
      <c r="A1982" s="8" t="s">
        <v>10315</v>
      </c>
      <c r="B1982" s="8" t="s">
        <v>10317</v>
      </c>
    </row>
    <row r="1983" customFormat="false" ht="15" hidden="false" customHeight="false" outlineLevel="0" collapsed="false">
      <c r="A1983" s="8" t="s">
        <v>10319</v>
      </c>
      <c r="B1983" s="8" t="s">
        <v>10321</v>
      </c>
    </row>
    <row r="1984" customFormat="false" ht="15" hidden="false" customHeight="false" outlineLevel="0" collapsed="false">
      <c r="A1984" s="8" t="s">
        <v>10325</v>
      </c>
      <c r="B1984" s="8" t="s">
        <v>10327</v>
      </c>
    </row>
    <row r="1985" customFormat="false" ht="15" hidden="false" customHeight="false" outlineLevel="0" collapsed="false">
      <c r="A1985" s="8" t="s">
        <v>10329</v>
      </c>
      <c r="B1985" s="8" t="s">
        <v>10331</v>
      </c>
    </row>
    <row r="1986" customFormat="false" ht="15" hidden="false" customHeight="false" outlineLevel="0" collapsed="false">
      <c r="A1986" s="8" t="s">
        <v>10333</v>
      </c>
      <c r="B1986" s="8" t="s">
        <v>10335</v>
      </c>
    </row>
    <row r="1987" customFormat="false" ht="15" hidden="false" customHeight="false" outlineLevel="0" collapsed="false">
      <c r="A1987" s="8" t="s">
        <v>10340</v>
      </c>
      <c r="B1987" s="8" t="s">
        <v>10342</v>
      </c>
    </row>
    <row r="1988" customFormat="false" ht="15" hidden="false" customHeight="false" outlineLevel="0" collapsed="false">
      <c r="A1988" s="8" t="s">
        <v>10345</v>
      </c>
      <c r="B1988" s="8" t="s">
        <v>22310</v>
      </c>
    </row>
    <row r="1989" customFormat="false" ht="15" hidden="false" customHeight="false" outlineLevel="0" collapsed="false">
      <c r="A1989" s="8" t="s">
        <v>10352</v>
      </c>
      <c r="B1989" s="8" t="s">
        <v>10354</v>
      </c>
    </row>
    <row r="1990" customFormat="false" ht="15" hidden="false" customHeight="false" outlineLevel="0" collapsed="false">
      <c r="A1990" s="8" t="s">
        <v>10358</v>
      </c>
      <c r="B1990" s="8" t="s">
        <v>10360</v>
      </c>
    </row>
    <row r="1991" customFormat="false" ht="15" hidden="false" customHeight="false" outlineLevel="0" collapsed="false">
      <c r="A1991" s="8" t="s">
        <v>10362</v>
      </c>
      <c r="B1991" s="8" t="s">
        <v>10364</v>
      </c>
    </row>
    <row r="1992" customFormat="false" ht="15" hidden="false" customHeight="false" outlineLevel="0" collapsed="false">
      <c r="A1992" s="8" t="s">
        <v>10367</v>
      </c>
      <c r="B1992" s="8" t="s">
        <v>10369</v>
      </c>
    </row>
    <row r="1993" customFormat="false" ht="15" hidden="false" customHeight="false" outlineLevel="0" collapsed="false">
      <c r="A1993" s="8" t="s">
        <v>10372</v>
      </c>
      <c r="B1993" s="8" t="s">
        <v>10374</v>
      </c>
    </row>
    <row r="1994" customFormat="false" ht="15" hidden="false" customHeight="false" outlineLevel="0" collapsed="false">
      <c r="A1994" s="8" t="s">
        <v>10376</v>
      </c>
      <c r="B1994" s="8" t="s">
        <v>10378</v>
      </c>
    </row>
    <row r="1995" customFormat="false" ht="15" hidden="false" customHeight="false" outlineLevel="0" collapsed="false">
      <c r="A1995" s="8" t="s">
        <v>10381</v>
      </c>
      <c r="B1995" s="8" t="s">
        <v>10384</v>
      </c>
    </row>
    <row r="1996" customFormat="false" ht="15" hidden="false" customHeight="false" outlineLevel="0" collapsed="false">
      <c r="A1996" s="8" t="s">
        <v>10386</v>
      </c>
      <c r="B1996" s="8" t="s">
        <v>10388</v>
      </c>
    </row>
    <row r="1997" customFormat="false" ht="15" hidden="false" customHeight="false" outlineLevel="0" collapsed="false">
      <c r="A1997" s="8" t="s">
        <v>10393</v>
      </c>
      <c r="B1997" s="8" t="s">
        <v>10395</v>
      </c>
    </row>
    <row r="1998" customFormat="false" ht="15" hidden="false" customHeight="false" outlineLevel="0" collapsed="false">
      <c r="A1998" s="8" t="s">
        <v>10399</v>
      </c>
      <c r="B1998" s="8" t="s">
        <v>10401</v>
      </c>
    </row>
    <row r="1999" customFormat="false" ht="15" hidden="false" customHeight="false" outlineLevel="0" collapsed="false">
      <c r="A1999" s="8" t="s">
        <v>10406</v>
      </c>
      <c r="B1999" s="8" t="s">
        <v>10408</v>
      </c>
    </row>
    <row r="2000" customFormat="false" ht="15" hidden="false" customHeight="false" outlineLevel="0" collapsed="false">
      <c r="A2000" s="8" t="s">
        <v>10414</v>
      </c>
      <c r="B2000" s="8" t="s">
        <v>10417</v>
      </c>
    </row>
    <row r="2001" customFormat="false" ht="15" hidden="false" customHeight="false" outlineLevel="0" collapsed="false">
      <c r="A2001" s="8" t="s">
        <v>10421</v>
      </c>
      <c r="B2001" s="8" t="s">
        <v>22311</v>
      </c>
    </row>
    <row r="2002" customFormat="false" ht="15" hidden="false" customHeight="false" outlineLevel="0" collapsed="false">
      <c r="A2002" s="8" t="s">
        <v>10425</v>
      </c>
      <c r="B2002" s="8" t="s">
        <v>10427</v>
      </c>
    </row>
    <row r="2003" customFormat="false" ht="15" hidden="false" customHeight="false" outlineLevel="0" collapsed="false">
      <c r="A2003" s="8" t="s">
        <v>10431</v>
      </c>
      <c r="B2003" s="8" t="s">
        <v>10433</v>
      </c>
    </row>
    <row r="2004" customFormat="false" ht="15" hidden="false" customHeight="false" outlineLevel="0" collapsed="false">
      <c r="A2004" s="8" t="s">
        <v>10435</v>
      </c>
      <c r="B2004" s="8" t="s">
        <v>10438</v>
      </c>
    </row>
    <row r="2005" customFormat="false" ht="15" hidden="false" customHeight="false" outlineLevel="0" collapsed="false">
      <c r="A2005" s="8" t="s">
        <v>10440</v>
      </c>
      <c r="B2005" s="8" t="s">
        <v>10442</v>
      </c>
    </row>
    <row r="2006" customFormat="false" ht="15" hidden="false" customHeight="false" outlineLevel="0" collapsed="false">
      <c r="A2006" s="8" t="s">
        <v>10446</v>
      </c>
      <c r="B2006" s="8" t="s">
        <v>22312</v>
      </c>
    </row>
    <row r="2007" customFormat="false" ht="15" hidden="false" customHeight="false" outlineLevel="0" collapsed="false">
      <c r="A2007" s="8" t="s">
        <v>10453</v>
      </c>
      <c r="B2007" s="8" t="s">
        <v>10456</v>
      </c>
    </row>
    <row r="2008" customFormat="false" ht="15" hidden="false" customHeight="false" outlineLevel="0" collapsed="false">
      <c r="A2008" s="8" t="s">
        <v>10458</v>
      </c>
      <c r="B2008" s="8" t="s">
        <v>10460</v>
      </c>
    </row>
    <row r="2009" customFormat="false" ht="15" hidden="false" customHeight="false" outlineLevel="0" collapsed="false">
      <c r="A2009" s="8" t="s">
        <v>10463</v>
      </c>
      <c r="B2009" s="8" t="s">
        <v>10465</v>
      </c>
    </row>
    <row r="2010" customFormat="false" ht="15" hidden="false" customHeight="false" outlineLevel="0" collapsed="false">
      <c r="A2010" s="8" t="s">
        <v>10469</v>
      </c>
      <c r="B2010" s="8" t="s">
        <v>10471</v>
      </c>
    </row>
    <row r="2011" customFormat="false" ht="15" hidden="false" customHeight="false" outlineLevel="0" collapsed="false">
      <c r="A2011" s="8" t="s">
        <v>10473</v>
      </c>
      <c r="B2011" s="8" t="s">
        <v>10475</v>
      </c>
    </row>
    <row r="2012" customFormat="false" ht="15" hidden="false" customHeight="false" outlineLevel="0" collapsed="false">
      <c r="A2012" s="8" t="s">
        <v>10478</v>
      </c>
      <c r="B2012" s="8" t="s">
        <v>22313</v>
      </c>
    </row>
    <row r="2013" customFormat="false" ht="15" hidden="false" customHeight="false" outlineLevel="0" collapsed="false">
      <c r="A2013" s="8" t="s">
        <v>10483</v>
      </c>
      <c r="B2013" s="8" t="s">
        <v>10485</v>
      </c>
    </row>
    <row r="2014" customFormat="false" ht="15" hidden="false" customHeight="false" outlineLevel="0" collapsed="false">
      <c r="A2014" s="8" t="s">
        <v>10488</v>
      </c>
      <c r="B2014" s="8" t="s">
        <v>10490</v>
      </c>
    </row>
    <row r="2015" customFormat="false" ht="15" hidden="false" customHeight="false" outlineLevel="0" collapsed="false">
      <c r="A2015" s="8" t="s">
        <v>10493</v>
      </c>
      <c r="B2015" s="8" t="s">
        <v>10495</v>
      </c>
    </row>
    <row r="2016" customFormat="false" ht="15" hidden="false" customHeight="false" outlineLevel="0" collapsed="false">
      <c r="A2016" s="8" t="s">
        <v>10499</v>
      </c>
      <c r="B2016" s="8" t="s">
        <v>10501</v>
      </c>
    </row>
    <row r="2017" customFormat="false" ht="15" hidden="false" customHeight="false" outlineLevel="0" collapsed="false">
      <c r="A2017" s="8" t="s">
        <v>10505</v>
      </c>
      <c r="B2017" s="8" t="s">
        <v>10507</v>
      </c>
    </row>
    <row r="2018" customFormat="false" ht="15" hidden="false" customHeight="false" outlineLevel="0" collapsed="false">
      <c r="A2018" s="8" t="s">
        <v>10511</v>
      </c>
      <c r="B2018" s="8" t="s">
        <v>10513</v>
      </c>
    </row>
    <row r="2019" customFormat="false" ht="15" hidden="false" customHeight="false" outlineLevel="0" collapsed="false">
      <c r="A2019" s="8" t="s">
        <v>10516</v>
      </c>
      <c r="B2019" s="8" t="s">
        <v>10518</v>
      </c>
    </row>
    <row r="2020" customFormat="false" ht="15" hidden="false" customHeight="false" outlineLevel="0" collapsed="false">
      <c r="A2020" s="8" t="s">
        <v>10521</v>
      </c>
      <c r="B2020" s="8" t="s">
        <v>10523</v>
      </c>
    </row>
    <row r="2021" customFormat="false" ht="15" hidden="false" customHeight="false" outlineLevel="0" collapsed="false">
      <c r="A2021" s="8" t="s">
        <v>10526</v>
      </c>
      <c r="B2021" s="8" t="s">
        <v>10528</v>
      </c>
    </row>
    <row r="2022" customFormat="false" ht="15" hidden="false" customHeight="false" outlineLevel="0" collapsed="false">
      <c r="A2022" s="8" t="s">
        <v>10532</v>
      </c>
      <c r="B2022" s="8" t="s">
        <v>22314</v>
      </c>
    </row>
    <row r="2023" customFormat="false" ht="15" hidden="false" customHeight="false" outlineLevel="0" collapsed="false">
      <c r="A2023" s="8" t="s">
        <v>10536</v>
      </c>
      <c r="B2023" s="8" t="s">
        <v>10539</v>
      </c>
    </row>
    <row r="2024" customFormat="false" ht="15" hidden="false" customHeight="false" outlineLevel="0" collapsed="false">
      <c r="A2024" s="8" t="s">
        <v>10541</v>
      </c>
      <c r="B2024" s="8" t="s">
        <v>10543</v>
      </c>
    </row>
    <row r="2025" customFormat="false" ht="15" hidden="false" customHeight="false" outlineLevel="0" collapsed="false">
      <c r="A2025" s="8" t="s">
        <v>10547</v>
      </c>
      <c r="B2025" s="8" t="s">
        <v>10550</v>
      </c>
    </row>
    <row r="2026" customFormat="false" ht="15" hidden="false" customHeight="false" outlineLevel="0" collapsed="false">
      <c r="A2026" s="8" t="s">
        <v>10553</v>
      </c>
      <c r="B2026" s="8" t="s">
        <v>10555</v>
      </c>
    </row>
    <row r="2027" customFormat="false" ht="15" hidden="false" customHeight="false" outlineLevel="0" collapsed="false">
      <c r="A2027" s="8" t="s">
        <v>10557</v>
      </c>
      <c r="B2027" s="8" t="s">
        <v>10559</v>
      </c>
    </row>
    <row r="2028" customFormat="false" ht="15" hidden="false" customHeight="false" outlineLevel="0" collapsed="false">
      <c r="A2028" s="8" t="s">
        <v>10564</v>
      </c>
      <c r="B2028" s="8" t="s">
        <v>10566</v>
      </c>
    </row>
    <row r="2029" customFormat="false" ht="15" hidden="false" customHeight="false" outlineLevel="0" collapsed="false">
      <c r="A2029" s="8" t="s">
        <v>10569</v>
      </c>
      <c r="B2029" s="8" t="s">
        <v>10571</v>
      </c>
    </row>
    <row r="2030" customFormat="false" ht="15" hidden="false" customHeight="false" outlineLevel="0" collapsed="false">
      <c r="A2030" s="8" t="s">
        <v>10576</v>
      </c>
      <c r="B2030" s="8" t="s">
        <v>10578</v>
      </c>
    </row>
    <row r="2031" customFormat="false" ht="15" hidden="false" customHeight="false" outlineLevel="0" collapsed="false">
      <c r="A2031" s="8" t="s">
        <v>10583</v>
      </c>
      <c r="B2031" s="8" t="s">
        <v>10585</v>
      </c>
    </row>
    <row r="2032" customFormat="false" ht="15" hidden="false" customHeight="false" outlineLevel="0" collapsed="false">
      <c r="A2032" s="8" t="s">
        <v>10588</v>
      </c>
      <c r="B2032" s="8" t="s">
        <v>10590</v>
      </c>
    </row>
    <row r="2033" customFormat="false" ht="15" hidden="false" customHeight="false" outlineLevel="0" collapsed="false">
      <c r="A2033" s="8" t="s">
        <v>10594</v>
      </c>
      <c r="B2033" s="8" t="s">
        <v>10597</v>
      </c>
    </row>
    <row r="2034" customFormat="false" ht="15" hidden="false" customHeight="false" outlineLevel="0" collapsed="false">
      <c r="A2034" s="8" t="s">
        <v>20924</v>
      </c>
      <c r="B2034" s="8" t="s">
        <v>22315</v>
      </c>
    </row>
    <row r="2035" customFormat="false" ht="15" hidden="false" customHeight="false" outlineLevel="0" collapsed="false">
      <c r="A2035" s="8" t="s">
        <v>10600</v>
      </c>
      <c r="B2035" s="8" t="s">
        <v>10602</v>
      </c>
    </row>
    <row r="2036" customFormat="false" ht="15" hidden="false" customHeight="false" outlineLevel="0" collapsed="false">
      <c r="A2036" s="8" t="s">
        <v>10606</v>
      </c>
      <c r="B2036" s="8" t="s">
        <v>10609</v>
      </c>
    </row>
    <row r="2037" customFormat="false" ht="15" hidden="false" customHeight="false" outlineLevel="0" collapsed="false">
      <c r="A2037" s="8" t="s">
        <v>10611</v>
      </c>
      <c r="B2037" s="8" t="s">
        <v>10614</v>
      </c>
    </row>
    <row r="2038" customFormat="false" ht="15" hidden="false" customHeight="false" outlineLevel="0" collapsed="false">
      <c r="A2038" s="8" t="s">
        <v>10616</v>
      </c>
      <c r="B2038" s="8" t="s">
        <v>22316</v>
      </c>
    </row>
    <row r="2039" customFormat="false" ht="15" hidden="false" customHeight="false" outlineLevel="0" collapsed="false">
      <c r="A2039" s="8" t="s">
        <v>10621</v>
      </c>
      <c r="B2039" s="8" t="s">
        <v>10623</v>
      </c>
    </row>
    <row r="2040" customFormat="false" ht="15" hidden="false" customHeight="false" outlineLevel="0" collapsed="false">
      <c r="A2040" s="8" t="s">
        <v>10627</v>
      </c>
      <c r="B2040" s="8" t="s">
        <v>10629</v>
      </c>
    </row>
    <row r="2041" customFormat="false" ht="15" hidden="false" customHeight="false" outlineLevel="0" collapsed="false">
      <c r="A2041" s="8" t="s">
        <v>10632</v>
      </c>
      <c r="B2041" s="8" t="s">
        <v>10634</v>
      </c>
    </row>
    <row r="2042" customFormat="false" ht="15" hidden="false" customHeight="false" outlineLevel="0" collapsed="false">
      <c r="A2042" s="8" t="s">
        <v>10637</v>
      </c>
      <c r="B2042" s="8" t="s">
        <v>10639</v>
      </c>
    </row>
    <row r="2043" customFormat="false" ht="15" hidden="false" customHeight="false" outlineLevel="0" collapsed="false">
      <c r="A2043" s="8" t="s">
        <v>10641</v>
      </c>
      <c r="B2043" s="8" t="s">
        <v>10643</v>
      </c>
    </row>
    <row r="2044" customFormat="false" ht="15" hidden="false" customHeight="false" outlineLevel="0" collapsed="false">
      <c r="A2044" s="8" t="s">
        <v>10647</v>
      </c>
      <c r="B2044" s="8" t="s">
        <v>10651</v>
      </c>
    </row>
    <row r="2045" customFormat="false" ht="15" hidden="false" customHeight="false" outlineLevel="0" collapsed="false">
      <c r="A2045" s="8" t="s">
        <v>10653</v>
      </c>
      <c r="B2045" s="8" t="s">
        <v>10656</v>
      </c>
    </row>
    <row r="2046" customFormat="false" ht="15" hidden="false" customHeight="false" outlineLevel="0" collapsed="false">
      <c r="A2046" s="8" t="s">
        <v>10659</v>
      </c>
      <c r="B2046" s="8" t="s">
        <v>22317</v>
      </c>
    </row>
    <row r="2047" customFormat="false" ht="15" hidden="false" customHeight="false" outlineLevel="0" collapsed="false">
      <c r="A2047" s="8" t="s">
        <v>10663</v>
      </c>
      <c r="B2047" s="8" t="s">
        <v>10665</v>
      </c>
    </row>
    <row r="2048" customFormat="false" ht="15" hidden="false" customHeight="false" outlineLevel="0" collapsed="false">
      <c r="A2048" s="8" t="s">
        <v>10667</v>
      </c>
      <c r="B2048" s="8" t="s">
        <v>10669</v>
      </c>
    </row>
    <row r="2049" customFormat="false" ht="15" hidden="false" customHeight="false" outlineLevel="0" collapsed="false">
      <c r="A2049" s="8" t="s">
        <v>10674</v>
      </c>
      <c r="B2049" s="8" t="s">
        <v>10677</v>
      </c>
    </row>
    <row r="2050" customFormat="false" ht="15" hidden="false" customHeight="false" outlineLevel="0" collapsed="false">
      <c r="A2050" s="8" t="s">
        <v>10680</v>
      </c>
      <c r="B2050" s="8" t="s">
        <v>10682</v>
      </c>
    </row>
    <row r="2051" customFormat="false" ht="15" hidden="false" customHeight="false" outlineLevel="0" collapsed="false">
      <c r="A2051" s="8" t="s">
        <v>10687</v>
      </c>
      <c r="B2051" s="8" t="s">
        <v>10689</v>
      </c>
    </row>
    <row r="2052" customFormat="false" ht="15" hidden="false" customHeight="false" outlineLevel="0" collapsed="false">
      <c r="A2052" s="8" t="s">
        <v>10692</v>
      </c>
      <c r="B2052" s="8" t="s">
        <v>10694</v>
      </c>
    </row>
    <row r="2053" customFormat="false" ht="15" hidden="false" customHeight="false" outlineLevel="0" collapsed="false">
      <c r="A2053" s="8" t="s">
        <v>10698</v>
      </c>
      <c r="B2053" s="8" t="s">
        <v>10701</v>
      </c>
    </row>
    <row r="2054" customFormat="false" ht="15" hidden="false" customHeight="false" outlineLevel="0" collapsed="false">
      <c r="A2054" s="8" t="s">
        <v>10704</v>
      </c>
      <c r="B2054" s="8" t="s">
        <v>10706</v>
      </c>
    </row>
    <row r="2055" customFormat="false" ht="15" hidden="false" customHeight="false" outlineLevel="0" collapsed="false">
      <c r="A2055" s="8" t="s">
        <v>10708</v>
      </c>
      <c r="B2055" s="8" t="s">
        <v>10710</v>
      </c>
    </row>
    <row r="2056" customFormat="false" ht="15" hidden="false" customHeight="false" outlineLevel="0" collapsed="false">
      <c r="A2056" s="8" t="s">
        <v>10714</v>
      </c>
      <c r="B2056" s="8" t="s">
        <v>22318</v>
      </c>
    </row>
    <row r="2057" customFormat="false" ht="15" hidden="false" customHeight="false" outlineLevel="0" collapsed="false">
      <c r="A2057" s="8" t="s">
        <v>10722</v>
      </c>
      <c r="B2057" s="8" t="s">
        <v>10724</v>
      </c>
    </row>
    <row r="2058" customFormat="false" ht="15" hidden="false" customHeight="false" outlineLevel="0" collapsed="false">
      <c r="A2058" s="8" t="s">
        <v>10726</v>
      </c>
      <c r="B2058" s="8" t="s">
        <v>10728</v>
      </c>
    </row>
    <row r="2059" customFormat="false" ht="15" hidden="false" customHeight="false" outlineLevel="0" collapsed="false">
      <c r="A2059" s="8" t="s">
        <v>10732</v>
      </c>
      <c r="B2059" s="8" t="s">
        <v>10735</v>
      </c>
    </row>
    <row r="2060" customFormat="false" ht="15" hidden="false" customHeight="false" outlineLevel="0" collapsed="false">
      <c r="A2060" s="8" t="s">
        <v>10737</v>
      </c>
      <c r="B2060" s="8" t="s">
        <v>10739</v>
      </c>
    </row>
    <row r="2061" customFormat="false" ht="15" hidden="false" customHeight="false" outlineLevel="0" collapsed="false">
      <c r="A2061" s="8" t="s">
        <v>21359</v>
      </c>
      <c r="B2061" s="8" t="s">
        <v>22319</v>
      </c>
    </row>
    <row r="2062" customFormat="false" ht="15" hidden="false" customHeight="false" outlineLevel="0" collapsed="false">
      <c r="A2062" s="8" t="s">
        <v>10742</v>
      </c>
      <c r="B2062" s="8" t="s">
        <v>10744</v>
      </c>
    </row>
    <row r="2063" customFormat="false" ht="15" hidden="false" customHeight="false" outlineLevel="0" collapsed="false">
      <c r="A2063" s="8" t="s">
        <v>10749</v>
      </c>
      <c r="B2063" s="8" t="s">
        <v>10752</v>
      </c>
    </row>
    <row r="2064" customFormat="false" ht="15" hidden="false" customHeight="false" outlineLevel="0" collapsed="false">
      <c r="A2064" s="8" t="s">
        <v>10755</v>
      </c>
      <c r="B2064" s="8" t="s">
        <v>10760</v>
      </c>
    </row>
    <row r="2065" customFormat="false" ht="15" hidden="false" customHeight="false" outlineLevel="0" collapsed="false">
      <c r="A2065" s="8" t="s">
        <v>10763</v>
      </c>
      <c r="B2065" s="8" t="s">
        <v>22320</v>
      </c>
    </row>
    <row r="2066" customFormat="false" ht="15" hidden="false" customHeight="false" outlineLevel="0" collapsed="false">
      <c r="A2066" s="8" t="s">
        <v>10768</v>
      </c>
      <c r="B2066" s="8" t="s">
        <v>10770</v>
      </c>
    </row>
    <row r="2067" customFormat="false" ht="15" hidden="false" customHeight="false" outlineLevel="0" collapsed="false">
      <c r="A2067" s="8" t="s">
        <v>10772</v>
      </c>
      <c r="B2067" s="8" t="s">
        <v>10774</v>
      </c>
    </row>
    <row r="2068" customFormat="false" ht="15" hidden="false" customHeight="false" outlineLevel="0" collapsed="false">
      <c r="A2068" s="8" t="s">
        <v>10778</v>
      </c>
      <c r="B2068" s="8" t="s">
        <v>10780</v>
      </c>
    </row>
    <row r="2069" customFormat="false" ht="15" hidden="false" customHeight="false" outlineLevel="0" collapsed="false">
      <c r="A2069" s="8" t="s">
        <v>10782</v>
      </c>
      <c r="B2069" s="8" t="s">
        <v>10784</v>
      </c>
    </row>
    <row r="2070" customFormat="false" ht="15" hidden="false" customHeight="false" outlineLevel="0" collapsed="false">
      <c r="A2070" s="8" t="s">
        <v>10787</v>
      </c>
      <c r="B2070" s="8" t="s">
        <v>10790</v>
      </c>
    </row>
    <row r="2071" customFormat="false" ht="15" hidden="false" customHeight="false" outlineLevel="0" collapsed="false">
      <c r="A2071" s="8" t="s">
        <v>10793</v>
      </c>
      <c r="B2071" s="8" t="s">
        <v>10795</v>
      </c>
    </row>
    <row r="2072" customFormat="false" ht="15" hidden="false" customHeight="false" outlineLevel="0" collapsed="false">
      <c r="A2072" s="8" t="s">
        <v>10799</v>
      </c>
      <c r="B2072" s="8" t="s">
        <v>10801</v>
      </c>
    </row>
    <row r="2073" customFormat="false" ht="15" hidden="false" customHeight="false" outlineLevel="0" collapsed="false">
      <c r="A2073" s="8" t="s">
        <v>10805</v>
      </c>
      <c r="B2073" s="8" t="s">
        <v>10807</v>
      </c>
    </row>
    <row r="2074" customFormat="false" ht="15" hidden="false" customHeight="false" outlineLevel="0" collapsed="false">
      <c r="A2074" s="8" t="s">
        <v>10809</v>
      </c>
      <c r="B2074" s="8" t="s">
        <v>10811</v>
      </c>
    </row>
    <row r="2075" customFormat="false" ht="15" hidden="false" customHeight="false" outlineLevel="0" collapsed="false">
      <c r="A2075" s="8" t="s">
        <v>10816</v>
      </c>
      <c r="B2075" s="8" t="s">
        <v>22321</v>
      </c>
    </row>
    <row r="2076" customFormat="false" ht="15" hidden="false" customHeight="false" outlineLevel="0" collapsed="false">
      <c r="A2076" s="8" t="s">
        <v>10820</v>
      </c>
      <c r="B2076" s="8" t="s">
        <v>10822</v>
      </c>
    </row>
    <row r="2077" customFormat="false" ht="15" hidden="false" customHeight="false" outlineLevel="0" collapsed="false">
      <c r="A2077" s="8" t="s">
        <v>10826</v>
      </c>
      <c r="B2077" s="8" t="s">
        <v>10828</v>
      </c>
    </row>
    <row r="2078" customFormat="false" ht="15" hidden="false" customHeight="false" outlineLevel="0" collapsed="false">
      <c r="A2078" s="8" t="s">
        <v>10833</v>
      </c>
      <c r="B2078" s="8" t="s">
        <v>10835</v>
      </c>
    </row>
    <row r="2079" customFormat="false" ht="15" hidden="false" customHeight="false" outlineLevel="0" collapsed="false">
      <c r="A2079" s="8" t="s">
        <v>10839</v>
      </c>
      <c r="B2079" s="8" t="s">
        <v>10842</v>
      </c>
    </row>
    <row r="2080" customFormat="false" ht="15" hidden="false" customHeight="false" outlineLevel="0" collapsed="false">
      <c r="A2080" s="8" t="s">
        <v>10844</v>
      </c>
      <c r="B2080" s="8" t="s">
        <v>10846</v>
      </c>
    </row>
    <row r="2081" customFormat="false" ht="15" hidden="false" customHeight="false" outlineLevel="0" collapsed="false">
      <c r="A2081" s="8" t="s">
        <v>10857</v>
      </c>
      <c r="B2081" s="8" t="s">
        <v>10859</v>
      </c>
    </row>
    <row r="2082" customFormat="false" ht="15" hidden="false" customHeight="false" outlineLevel="0" collapsed="false">
      <c r="A2082" s="8" t="s">
        <v>10862</v>
      </c>
      <c r="B2082" s="8" t="s">
        <v>10864</v>
      </c>
    </row>
    <row r="2083" customFormat="false" ht="15" hidden="false" customHeight="false" outlineLevel="0" collapsed="false">
      <c r="A2083" s="8" t="s">
        <v>10868</v>
      </c>
      <c r="B2083" s="8" t="s">
        <v>10871</v>
      </c>
    </row>
    <row r="2084" customFormat="false" ht="15" hidden="false" customHeight="false" outlineLevel="0" collapsed="false">
      <c r="A2084" s="8" t="s">
        <v>10874</v>
      </c>
      <c r="B2084" s="8" t="s">
        <v>10876</v>
      </c>
    </row>
    <row r="2085" customFormat="false" ht="15" hidden="false" customHeight="false" outlineLevel="0" collapsed="false">
      <c r="A2085" s="8" t="s">
        <v>10879</v>
      </c>
      <c r="B2085" s="8" t="s">
        <v>10881</v>
      </c>
    </row>
    <row r="2086" customFormat="false" ht="15" hidden="false" customHeight="false" outlineLevel="0" collapsed="false">
      <c r="A2086" s="8" t="s">
        <v>10885</v>
      </c>
      <c r="B2086" s="8" t="s">
        <v>10888</v>
      </c>
    </row>
    <row r="2087" customFormat="false" ht="15" hidden="false" customHeight="false" outlineLevel="0" collapsed="false">
      <c r="A2087" s="8" t="s">
        <v>10893</v>
      </c>
      <c r="B2087" s="8" t="s">
        <v>10896</v>
      </c>
    </row>
    <row r="2088" customFormat="false" ht="15" hidden="false" customHeight="false" outlineLevel="0" collapsed="false">
      <c r="A2088" s="8" t="s">
        <v>10900</v>
      </c>
      <c r="B2088" s="8" t="s">
        <v>10903</v>
      </c>
    </row>
    <row r="2089" customFormat="false" ht="15" hidden="false" customHeight="false" outlineLevel="0" collapsed="false">
      <c r="A2089" s="8" t="s">
        <v>10907</v>
      </c>
      <c r="B2089" s="8" t="s">
        <v>10909</v>
      </c>
    </row>
    <row r="2090" customFormat="false" ht="15" hidden="false" customHeight="false" outlineLevel="0" collapsed="false">
      <c r="A2090" s="8" t="s">
        <v>10912</v>
      </c>
      <c r="B2090" s="8" t="s">
        <v>10914</v>
      </c>
    </row>
    <row r="2091" customFormat="false" ht="15" hidden="false" customHeight="false" outlineLevel="0" collapsed="false">
      <c r="A2091" s="8" t="s">
        <v>10918</v>
      </c>
      <c r="B2091" s="8" t="s">
        <v>10924</v>
      </c>
    </row>
    <row r="2092" customFormat="false" ht="15" hidden="false" customHeight="false" outlineLevel="0" collapsed="false">
      <c r="A2092" s="8" t="s">
        <v>10928</v>
      </c>
      <c r="B2092" s="8" t="s">
        <v>10930</v>
      </c>
    </row>
    <row r="2093" customFormat="false" ht="15" hidden="false" customHeight="false" outlineLevel="0" collapsed="false">
      <c r="A2093" s="8" t="s">
        <v>10933</v>
      </c>
      <c r="B2093" s="8" t="s">
        <v>10935</v>
      </c>
    </row>
    <row r="2094" customFormat="false" ht="15" hidden="false" customHeight="false" outlineLevel="0" collapsed="false">
      <c r="A2094" s="8" t="s">
        <v>21145</v>
      </c>
      <c r="B2094" s="8" t="s">
        <v>22322</v>
      </c>
    </row>
    <row r="2095" customFormat="false" ht="15" hidden="false" customHeight="false" outlineLevel="0" collapsed="false">
      <c r="A2095" s="8" t="s">
        <v>10939</v>
      </c>
      <c r="B2095" s="8" t="s">
        <v>22323</v>
      </c>
    </row>
    <row r="2096" customFormat="false" ht="15" hidden="false" customHeight="false" outlineLevel="0" collapsed="false">
      <c r="A2096" s="8" t="s">
        <v>10942</v>
      </c>
      <c r="B2096" s="8" t="s">
        <v>22324</v>
      </c>
    </row>
    <row r="2097" customFormat="false" ht="15" hidden="false" customHeight="false" outlineLevel="0" collapsed="false">
      <c r="A2097" s="8" t="s">
        <v>10947</v>
      </c>
      <c r="B2097" s="8" t="s">
        <v>10949</v>
      </c>
    </row>
    <row r="2098" customFormat="false" ht="15" hidden="false" customHeight="false" outlineLevel="0" collapsed="false">
      <c r="A2098" s="8" t="s">
        <v>10952</v>
      </c>
      <c r="B2098" s="8" t="s">
        <v>10954</v>
      </c>
    </row>
    <row r="2099" customFormat="false" ht="15" hidden="false" customHeight="false" outlineLevel="0" collapsed="false">
      <c r="A2099" s="8" t="s">
        <v>10957</v>
      </c>
      <c r="B2099" s="8" t="s">
        <v>22325</v>
      </c>
    </row>
    <row r="2100" customFormat="false" ht="15" hidden="false" customHeight="false" outlineLevel="0" collapsed="false">
      <c r="A2100" s="8" t="s">
        <v>10963</v>
      </c>
      <c r="B2100" s="8" t="s">
        <v>10965</v>
      </c>
    </row>
    <row r="2101" customFormat="false" ht="15" hidden="false" customHeight="false" outlineLevel="0" collapsed="false">
      <c r="A2101" s="8" t="s">
        <v>10975</v>
      </c>
      <c r="B2101" s="8" t="s">
        <v>10977</v>
      </c>
    </row>
    <row r="2102" customFormat="false" ht="15" hidden="false" customHeight="false" outlineLevel="0" collapsed="false">
      <c r="A2102" s="8" t="s">
        <v>10982</v>
      </c>
      <c r="B2102" s="8" t="s">
        <v>10984</v>
      </c>
    </row>
    <row r="2103" customFormat="false" ht="15" hidden="false" customHeight="false" outlineLevel="0" collapsed="false">
      <c r="A2103" s="8" t="s">
        <v>10990</v>
      </c>
      <c r="B2103" s="8" t="s">
        <v>10992</v>
      </c>
    </row>
    <row r="2104" customFormat="false" ht="15" hidden="false" customHeight="false" outlineLevel="0" collapsed="false">
      <c r="A2104" s="8" t="s">
        <v>10995</v>
      </c>
      <c r="B2104" s="8" t="s">
        <v>10997</v>
      </c>
    </row>
    <row r="2105" customFormat="false" ht="15" hidden="false" customHeight="false" outlineLevel="0" collapsed="false">
      <c r="A2105" s="8" t="s">
        <v>11002</v>
      </c>
      <c r="B2105" s="8" t="s">
        <v>11004</v>
      </c>
    </row>
    <row r="2106" customFormat="false" ht="15" hidden="false" customHeight="false" outlineLevel="0" collapsed="false">
      <c r="A2106" s="8" t="s">
        <v>11007</v>
      </c>
      <c r="B2106" s="8" t="s">
        <v>11012</v>
      </c>
    </row>
    <row r="2107" customFormat="false" ht="15" hidden="false" customHeight="false" outlineLevel="0" collapsed="false">
      <c r="A2107" s="8" t="s">
        <v>11016</v>
      </c>
      <c r="B2107" s="8" t="s">
        <v>11019</v>
      </c>
    </row>
    <row r="2108" customFormat="false" ht="15" hidden="false" customHeight="false" outlineLevel="0" collapsed="false">
      <c r="A2108" s="8" t="s">
        <v>11022</v>
      </c>
      <c r="B2108" s="8" t="s">
        <v>22326</v>
      </c>
    </row>
    <row r="2109" customFormat="false" ht="15" hidden="false" customHeight="false" outlineLevel="0" collapsed="false">
      <c r="A2109" s="8" t="s">
        <v>11028</v>
      </c>
      <c r="B2109" s="8" t="s">
        <v>11030</v>
      </c>
    </row>
    <row r="2110" customFormat="false" ht="15" hidden="false" customHeight="false" outlineLevel="0" collapsed="false">
      <c r="A2110" s="8" t="s">
        <v>11033</v>
      </c>
      <c r="B2110" s="8" t="s">
        <v>11035</v>
      </c>
    </row>
    <row r="2111" customFormat="false" ht="15" hidden="false" customHeight="false" outlineLevel="0" collapsed="false">
      <c r="A2111" s="8" t="s">
        <v>11038</v>
      </c>
      <c r="B2111" s="8" t="s">
        <v>11040</v>
      </c>
    </row>
    <row r="2112" customFormat="false" ht="15" hidden="false" customHeight="false" outlineLevel="0" collapsed="false">
      <c r="A2112" s="8" t="s">
        <v>11043</v>
      </c>
      <c r="B2112" s="8" t="s">
        <v>11045</v>
      </c>
    </row>
    <row r="2113" customFormat="false" ht="15" hidden="false" customHeight="false" outlineLevel="0" collapsed="false">
      <c r="A2113" s="8" t="s">
        <v>11049</v>
      </c>
      <c r="B2113" s="8" t="s">
        <v>11051</v>
      </c>
    </row>
    <row r="2114" customFormat="false" ht="15" hidden="false" customHeight="false" outlineLevel="0" collapsed="false">
      <c r="A2114" s="8" t="s">
        <v>11053</v>
      </c>
      <c r="B2114" s="8" t="s">
        <v>11055</v>
      </c>
    </row>
    <row r="2115" customFormat="false" ht="15" hidden="false" customHeight="false" outlineLevel="0" collapsed="false">
      <c r="A2115" s="8" t="s">
        <v>11058</v>
      </c>
      <c r="B2115" s="8" t="s">
        <v>11060</v>
      </c>
    </row>
    <row r="2116" customFormat="false" ht="15" hidden="false" customHeight="false" outlineLevel="0" collapsed="false">
      <c r="A2116" s="8" t="s">
        <v>11065</v>
      </c>
      <c r="B2116" s="8" t="s">
        <v>11067</v>
      </c>
    </row>
    <row r="2117" customFormat="false" ht="15" hidden="false" customHeight="false" outlineLevel="0" collapsed="false">
      <c r="A2117" s="8" t="s">
        <v>11070</v>
      </c>
      <c r="B2117" s="8" t="s">
        <v>22327</v>
      </c>
    </row>
    <row r="2118" customFormat="false" ht="15" hidden="false" customHeight="false" outlineLevel="0" collapsed="false">
      <c r="A2118" s="8" t="s">
        <v>11074</v>
      </c>
      <c r="B2118" s="8" t="s">
        <v>11076</v>
      </c>
    </row>
    <row r="2119" customFormat="false" ht="15" hidden="false" customHeight="false" outlineLevel="0" collapsed="false">
      <c r="A2119" s="8" t="s">
        <v>11079</v>
      </c>
      <c r="B2119" s="8" t="s">
        <v>22328</v>
      </c>
    </row>
    <row r="2120" customFormat="false" ht="15" hidden="false" customHeight="false" outlineLevel="0" collapsed="false">
      <c r="A2120" s="8" t="s">
        <v>11086</v>
      </c>
      <c r="B2120" s="8" t="s">
        <v>11088</v>
      </c>
    </row>
    <row r="2121" customFormat="false" ht="15" hidden="false" customHeight="false" outlineLevel="0" collapsed="false">
      <c r="A2121" s="8" t="s">
        <v>11090</v>
      </c>
      <c r="B2121" s="8" t="s">
        <v>11092</v>
      </c>
    </row>
    <row r="2122" customFormat="false" ht="15" hidden="false" customHeight="false" outlineLevel="0" collapsed="false">
      <c r="A2122" s="8" t="s">
        <v>11096</v>
      </c>
      <c r="B2122" s="8" t="s">
        <v>11098</v>
      </c>
    </row>
    <row r="2123" customFormat="false" ht="15" hidden="false" customHeight="false" outlineLevel="0" collapsed="false">
      <c r="A2123" s="8" t="s">
        <v>11103</v>
      </c>
      <c r="B2123" s="8" t="s">
        <v>22329</v>
      </c>
    </row>
    <row r="2124" customFormat="false" ht="15" hidden="false" customHeight="false" outlineLevel="0" collapsed="false">
      <c r="A2124" s="8" t="s">
        <v>11108</v>
      </c>
      <c r="B2124" s="8" t="s">
        <v>11110</v>
      </c>
    </row>
    <row r="2125" customFormat="false" ht="15" hidden="false" customHeight="false" outlineLevel="0" collapsed="false">
      <c r="A2125" s="8" t="s">
        <v>11114</v>
      </c>
      <c r="B2125" s="8" t="s">
        <v>11117</v>
      </c>
    </row>
    <row r="2126" customFormat="false" ht="15" hidden="false" customHeight="false" outlineLevel="0" collapsed="false">
      <c r="A2126" s="8" t="s">
        <v>11121</v>
      </c>
      <c r="B2126" s="8" t="s">
        <v>11124</v>
      </c>
    </row>
    <row r="2127" customFormat="false" ht="15" hidden="false" customHeight="false" outlineLevel="0" collapsed="false">
      <c r="A2127" s="8" t="s">
        <v>11128</v>
      </c>
      <c r="B2127" s="8" t="s">
        <v>11130</v>
      </c>
    </row>
    <row r="2128" customFormat="false" ht="15" hidden="false" customHeight="false" outlineLevel="0" collapsed="false">
      <c r="A2128" s="8" t="s">
        <v>11135</v>
      </c>
      <c r="B2128" s="8" t="s">
        <v>11137</v>
      </c>
    </row>
    <row r="2129" customFormat="false" ht="15" hidden="false" customHeight="false" outlineLevel="0" collapsed="false">
      <c r="A2129" s="8" t="s">
        <v>11139</v>
      </c>
      <c r="B2129" s="8" t="s">
        <v>11141</v>
      </c>
    </row>
    <row r="2130" customFormat="false" ht="15" hidden="false" customHeight="false" outlineLevel="0" collapsed="false">
      <c r="A2130" s="8" t="s">
        <v>11145</v>
      </c>
      <c r="B2130" s="8" t="s">
        <v>11147</v>
      </c>
    </row>
    <row r="2131" customFormat="false" ht="15" hidden="false" customHeight="false" outlineLevel="0" collapsed="false">
      <c r="A2131" s="8" t="s">
        <v>11151</v>
      </c>
      <c r="B2131" s="8" t="s">
        <v>11153</v>
      </c>
    </row>
    <row r="2132" customFormat="false" ht="15" hidden="false" customHeight="false" outlineLevel="0" collapsed="false">
      <c r="A2132" s="8" t="s">
        <v>11157</v>
      </c>
      <c r="B2132" s="8" t="s">
        <v>22330</v>
      </c>
    </row>
    <row r="2133" customFormat="false" ht="15" hidden="false" customHeight="false" outlineLevel="0" collapsed="false">
      <c r="A2133" s="8" t="s">
        <v>11162</v>
      </c>
      <c r="B2133" s="8" t="s">
        <v>22331</v>
      </c>
    </row>
    <row r="2134" customFormat="false" ht="15" hidden="false" customHeight="false" outlineLevel="0" collapsed="false">
      <c r="A2134" s="8" t="s">
        <v>11169</v>
      </c>
      <c r="B2134" s="8" t="s">
        <v>11171</v>
      </c>
    </row>
    <row r="2135" customFormat="false" ht="15" hidden="false" customHeight="false" outlineLevel="0" collapsed="false">
      <c r="A2135" s="8" t="s">
        <v>11176</v>
      </c>
      <c r="B2135" s="8" t="s">
        <v>11178</v>
      </c>
    </row>
    <row r="2136" customFormat="false" ht="15" hidden="false" customHeight="false" outlineLevel="0" collapsed="false">
      <c r="A2136" s="8" t="s">
        <v>11182</v>
      </c>
      <c r="B2136" s="8" t="s">
        <v>11185</v>
      </c>
    </row>
    <row r="2137" customFormat="false" ht="15" hidden="false" customHeight="false" outlineLevel="0" collapsed="false">
      <c r="A2137" s="8" t="s">
        <v>11188</v>
      </c>
      <c r="B2137" s="8" t="s">
        <v>11190</v>
      </c>
    </row>
    <row r="2138" customFormat="false" ht="15" hidden="false" customHeight="false" outlineLevel="0" collapsed="false">
      <c r="A2138" s="8" t="s">
        <v>11193</v>
      </c>
      <c r="B2138" s="8" t="s">
        <v>11195</v>
      </c>
    </row>
    <row r="2139" customFormat="false" ht="15" hidden="false" customHeight="false" outlineLevel="0" collapsed="false">
      <c r="A2139" s="8" t="s">
        <v>11197</v>
      </c>
      <c r="B2139" s="8" t="s">
        <v>11201</v>
      </c>
    </row>
    <row r="2140" customFormat="false" ht="15" hidden="false" customHeight="false" outlineLevel="0" collapsed="false">
      <c r="A2140" s="8" t="s">
        <v>11204</v>
      </c>
      <c r="B2140" s="8" t="s">
        <v>11206</v>
      </c>
    </row>
    <row r="2141" customFormat="false" ht="15" hidden="false" customHeight="false" outlineLevel="0" collapsed="false">
      <c r="A2141" s="8" t="s">
        <v>11209</v>
      </c>
      <c r="B2141" s="8" t="s">
        <v>22332</v>
      </c>
    </row>
    <row r="2142" customFormat="false" ht="15" hidden="false" customHeight="false" outlineLevel="0" collapsed="false">
      <c r="A2142" s="8" t="s">
        <v>11213</v>
      </c>
      <c r="B2142" s="8" t="s">
        <v>11215</v>
      </c>
    </row>
    <row r="2143" customFormat="false" ht="15" hidden="false" customHeight="false" outlineLevel="0" collapsed="false">
      <c r="A2143" s="8" t="s">
        <v>11218</v>
      </c>
      <c r="B2143" s="8" t="s">
        <v>11220</v>
      </c>
    </row>
    <row r="2144" customFormat="false" ht="15" hidden="false" customHeight="false" outlineLevel="0" collapsed="false">
      <c r="A2144" s="8" t="s">
        <v>11222</v>
      </c>
      <c r="B2144" s="8" t="s">
        <v>22333</v>
      </c>
    </row>
    <row r="2145" customFormat="false" ht="15" hidden="false" customHeight="false" outlineLevel="0" collapsed="false">
      <c r="A2145" s="8" t="s">
        <v>11226</v>
      </c>
      <c r="B2145" s="8" t="s">
        <v>11228</v>
      </c>
    </row>
    <row r="2146" customFormat="false" ht="15" hidden="false" customHeight="false" outlineLevel="0" collapsed="false">
      <c r="A2146" s="8" t="s">
        <v>11232</v>
      </c>
      <c r="B2146" s="8" t="s">
        <v>11234</v>
      </c>
    </row>
    <row r="2147" customFormat="false" ht="15" hidden="false" customHeight="false" outlineLevel="0" collapsed="false">
      <c r="A2147" s="8" t="s">
        <v>11237</v>
      </c>
      <c r="B2147" s="8" t="s">
        <v>11239</v>
      </c>
    </row>
    <row r="2148" customFormat="false" ht="15" hidden="false" customHeight="false" outlineLevel="0" collapsed="false">
      <c r="A2148" s="8" t="s">
        <v>11242</v>
      </c>
      <c r="B2148" s="8" t="s">
        <v>11245</v>
      </c>
    </row>
    <row r="2149" customFormat="false" ht="15" hidden="false" customHeight="false" outlineLevel="0" collapsed="false">
      <c r="A2149" s="8" t="s">
        <v>11247</v>
      </c>
      <c r="B2149" s="8" t="s">
        <v>22334</v>
      </c>
    </row>
    <row r="2150" customFormat="false" ht="15" hidden="false" customHeight="false" outlineLevel="0" collapsed="false">
      <c r="A2150" s="8" t="s">
        <v>11253</v>
      </c>
      <c r="B2150" s="8" t="s">
        <v>11255</v>
      </c>
    </row>
    <row r="2151" customFormat="false" ht="15" hidden="false" customHeight="false" outlineLevel="0" collapsed="false">
      <c r="A2151" s="8" t="s">
        <v>11259</v>
      </c>
      <c r="B2151" s="8" t="s">
        <v>11261</v>
      </c>
    </row>
    <row r="2152" customFormat="false" ht="15" hidden="false" customHeight="false" outlineLevel="0" collapsed="false">
      <c r="A2152" s="8" t="s">
        <v>11265</v>
      </c>
      <c r="B2152" s="8" t="s">
        <v>22335</v>
      </c>
    </row>
    <row r="2153" customFormat="false" ht="15" hidden="false" customHeight="false" outlineLevel="0" collapsed="false">
      <c r="A2153" s="8" t="s">
        <v>11272</v>
      </c>
      <c r="B2153" s="8" t="s">
        <v>11274</v>
      </c>
    </row>
    <row r="2154" customFormat="false" ht="15" hidden="false" customHeight="false" outlineLevel="0" collapsed="false">
      <c r="A2154" s="8" t="s">
        <v>11277</v>
      </c>
      <c r="B2154" s="8" t="s">
        <v>11279</v>
      </c>
    </row>
    <row r="2155" customFormat="false" ht="15" hidden="false" customHeight="false" outlineLevel="0" collapsed="false">
      <c r="A2155" s="8" t="s">
        <v>11283</v>
      </c>
      <c r="B2155" s="8" t="s">
        <v>11286</v>
      </c>
    </row>
    <row r="2156" customFormat="false" ht="15" hidden="false" customHeight="false" outlineLevel="0" collapsed="false">
      <c r="A2156" s="8" t="s">
        <v>11288</v>
      </c>
      <c r="B2156" s="8" t="s">
        <v>11290</v>
      </c>
    </row>
    <row r="2157" customFormat="false" ht="15" hidden="false" customHeight="false" outlineLevel="0" collapsed="false">
      <c r="A2157" s="8" t="s">
        <v>11294</v>
      </c>
      <c r="B2157" s="8" t="s">
        <v>11296</v>
      </c>
    </row>
    <row r="2158" customFormat="false" ht="15" hidden="false" customHeight="false" outlineLevel="0" collapsed="false">
      <c r="A2158" s="8" t="s">
        <v>11300</v>
      </c>
      <c r="B2158" s="8" t="s">
        <v>11302</v>
      </c>
    </row>
    <row r="2159" customFormat="false" ht="15" hidden="false" customHeight="false" outlineLevel="0" collapsed="false">
      <c r="A2159" s="8" t="s">
        <v>11305</v>
      </c>
      <c r="B2159" s="8" t="s">
        <v>11308</v>
      </c>
    </row>
    <row r="2160" customFormat="false" ht="15" hidden="false" customHeight="false" outlineLevel="0" collapsed="false">
      <c r="A2160" s="8" t="s">
        <v>11312</v>
      </c>
      <c r="B2160" s="8" t="s">
        <v>11314</v>
      </c>
    </row>
    <row r="2161" customFormat="false" ht="15" hidden="false" customHeight="false" outlineLevel="0" collapsed="false">
      <c r="A2161" s="8" t="s">
        <v>11317</v>
      </c>
      <c r="B2161" s="8" t="s">
        <v>11320</v>
      </c>
    </row>
    <row r="2162" customFormat="false" ht="15" hidden="false" customHeight="false" outlineLevel="0" collapsed="false">
      <c r="A2162" s="8" t="s">
        <v>11325</v>
      </c>
      <c r="B2162" s="8" t="s">
        <v>11327</v>
      </c>
    </row>
    <row r="2163" customFormat="false" ht="15" hidden="false" customHeight="false" outlineLevel="0" collapsed="false">
      <c r="A2163" s="8" t="s">
        <v>11331</v>
      </c>
      <c r="B2163" s="8" t="s">
        <v>22336</v>
      </c>
    </row>
    <row r="2164" customFormat="false" ht="15" hidden="false" customHeight="false" outlineLevel="0" collapsed="false">
      <c r="A2164" s="8" t="s">
        <v>11340</v>
      </c>
      <c r="B2164" s="8" t="s">
        <v>11343</v>
      </c>
    </row>
    <row r="2165" customFormat="false" ht="15" hidden="false" customHeight="false" outlineLevel="0" collapsed="false">
      <c r="A2165" s="8" t="s">
        <v>11347</v>
      </c>
      <c r="B2165" s="8" t="s">
        <v>11349</v>
      </c>
    </row>
    <row r="2166" customFormat="false" ht="15" hidden="false" customHeight="false" outlineLevel="0" collapsed="false">
      <c r="A2166" s="8" t="s">
        <v>11351</v>
      </c>
      <c r="B2166" s="8" t="s">
        <v>22337</v>
      </c>
    </row>
    <row r="2167" customFormat="false" ht="15" hidden="false" customHeight="false" outlineLevel="0" collapsed="false">
      <c r="A2167" s="8" t="s">
        <v>11360</v>
      </c>
      <c r="B2167" s="8" t="s">
        <v>11363</v>
      </c>
    </row>
    <row r="2168" customFormat="false" ht="15" hidden="false" customHeight="false" outlineLevel="0" collapsed="false">
      <c r="A2168" s="8" t="s">
        <v>11366</v>
      </c>
      <c r="B2168" s="8" t="s">
        <v>22338</v>
      </c>
    </row>
    <row r="2169" customFormat="false" ht="15" hidden="false" customHeight="false" outlineLevel="0" collapsed="false">
      <c r="A2169" s="8" t="s">
        <v>11375</v>
      </c>
      <c r="B2169" s="8" t="s">
        <v>11377</v>
      </c>
    </row>
    <row r="2170" customFormat="false" ht="15" hidden="false" customHeight="false" outlineLevel="0" collapsed="false">
      <c r="A2170" s="8" t="s">
        <v>11381</v>
      </c>
      <c r="B2170" s="8" t="s">
        <v>11383</v>
      </c>
    </row>
    <row r="2171" customFormat="false" ht="15" hidden="false" customHeight="false" outlineLevel="0" collapsed="false">
      <c r="A2171" s="8" t="s">
        <v>11386</v>
      </c>
      <c r="B2171" s="8" t="s">
        <v>11389</v>
      </c>
    </row>
    <row r="2172" customFormat="false" ht="15" hidden="false" customHeight="false" outlineLevel="0" collapsed="false">
      <c r="A2172" s="8" t="s">
        <v>11393</v>
      </c>
      <c r="B2172" s="8" t="s">
        <v>11396</v>
      </c>
    </row>
    <row r="2173" customFormat="false" ht="15" hidden="false" customHeight="false" outlineLevel="0" collapsed="false">
      <c r="A2173" s="8" t="s">
        <v>11399</v>
      </c>
      <c r="B2173" s="8" t="s">
        <v>11401</v>
      </c>
    </row>
    <row r="2174" customFormat="false" ht="15" hidden="false" customHeight="false" outlineLevel="0" collapsed="false">
      <c r="A2174" s="8" t="s">
        <v>11403</v>
      </c>
      <c r="B2174" s="8" t="s">
        <v>11406</v>
      </c>
    </row>
    <row r="2175" customFormat="false" ht="15" hidden="false" customHeight="false" outlineLevel="0" collapsed="false">
      <c r="A2175" s="8" t="s">
        <v>11409</v>
      </c>
      <c r="B2175" s="8" t="s">
        <v>11411</v>
      </c>
    </row>
    <row r="2176" customFormat="false" ht="15" hidden="false" customHeight="false" outlineLevel="0" collapsed="false">
      <c r="A2176" s="8" t="s">
        <v>11413</v>
      </c>
      <c r="B2176" s="8" t="s">
        <v>22339</v>
      </c>
    </row>
    <row r="2177" customFormat="false" ht="15" hidden="false" customHeight="false" outlineLevel="0" collapsed="false">
      <c r="A2177" s="8" t="s">
        <v>11417</v>
      </c>
      <c r="B2177" s="8" t="s">
        <v>11419</v>
      </c>
    </row>
    <row r="2178" customFormat="false" ht="15" hidden="false" customHeight="false" outlineLevel="0" collapsed="false">
      <c r="A2178" s="8" t="s">
        <v>11423</v>
      </c>
      <c r="B2178" s="8" t="s">
        <v>11425</v>
      </c>
    </row>
    <row r="2179" customFormat="false" ht="15" hidden="false" customHeight="false" outlineLevel="0" collapsed="false">
      <c r="A2179" s="8" t="s">
        <v>11428</v>
      </c>
      <c r="B2179" s="8" t="s">
        <v>11430</v>
      </c>
    </row>
    <row r="2180" customFormat="false" ht="15" hidden="false" customHeight="false" outlineLevel="0" collapsed="false">
      <c r="A2180" s="8" t="s">
        <v>11433</v>
      </c>
      <c r="B2180" s="8" t="s">
        <v>11435</v>
      </c>
    </row>
    <row r="2181" customFormat="false" ht="15" hidden="false" customHeight="false" outlineLevel="0" collapsed="false">
      <c r="A2181" s="8" t="s">
        <v>11438</v>
      </c>
      <c r="B2181" s="8" t="s">
        <v>11440</v>
      </c>
    </row>
    <row r="2182" customFormat="false" ht="15" hidden="false" customHeight="false" outlineLevel="0" collapsed="false">
      <c r="A2182" s="8" t="s">
        <v>11444</v>
      </c>
      <c r="B2182" s="8" t="s">
        <v>11446</v>
      </c>
    </row>
    <row r="2183" customFormat="false" ht="15" hidden="false" customHeight="false" outlineLevel="0" collapsed="false">
      <c r="A2183" s="8" t="s">
        <v>11449</v>
      </c>
      <c r="B2183" s="8" t="s">
        <v>11451</v>
      </c>
    </row>
    <row r="2184" customFormat="false" ht="15" hidden="false" customHeight="false" outlineLevel="0" collapsed="false">
      <c r="A2184" s="8" t="s">
        <v>11454</v>
      </c>
      <c r="B2184" s="8" t="s">
        <v>11456</v>
      </c>
    </row>
    <row r="2185" customFormat="false" ht="15" hidden="false" customHeight="false" outlineLevel="0" collapsed="false">
      <c r="A2185" s="8" t="s">
        <v>11460</v>
      </c>
      <c r="B2185" s="8" t="s">
        <v>11463</v>
      </c>
    </row>
    <row r="2186" customFormat="false" ht="15" hidden="false" customHeight="false" outlineLevel="0" collapsed="false">
      <c r="A2186" s="8" t="s">
        <v>11466</v>
      </c>
      <c r="B2186" s="8" t="s">
        <v>11468</v>
      </c>
    </row>
    <row r="2187" customFormat="false" ht="15" hidden="false" customHeight="false" outlineLevel="0" collapsed="false">
      <c r="A2187" s="8" t="s">
        <v>11473</v>
      </c>
      <c r="B2187" s="8" t="s">
        <v>11475</v>
      </c>
    </row>
    <row r="2188" customFormat="false" ht="15" hidden="false" customHeight="false" outlineLevel="0" collapsed="false">
      <c r="A2188" s="8" t="s">
        <v>11479</v>
      </c>
      <c r="B2188" s="8" t="s">
        <v>11481</v>
      </c>
    </row>
    <row r="2189" customFormat="false" ht="15" hidden="false" customHeight="false" outlineLevel="0" collapsed="false">
      <c r="A2189" s="8" t="s">
        <v>11483</v>
      </c>
      <c r="B2189" s="8" t="s">
        <v>22340</v>
      </c>
    </row>
    <row r="2190" customFormat="false" ht="15" hidden="false" customHeight="false" outlineLevel="0" collapsed="false">
      <c r="A2190" s="8" t="s">
        <v>11487</v>
      </c>
      <c r="B2190" s="8" t="s">
        <v>11489</v>
      </c>
    </row>
    <row r="2191" customFormat="false" ht="15" hidden="false" customHeight="false" outlineLevel="0" collapsed="false">
      <c r="A2191" s="8" t="s">
        <v>11492</v>
      </c>
      <c r="B2191" s="8" t="s">
        <v>11494</v>
      </c>
    </row>
    <row r="2192" customFormat="false" ht="15" hidden="false" customHeight="false" outlineLevel="0" collapsed="false">
      <c r="A2192" s="8" t="s">
        <v>11498</v>
      </c>
      <c r="B2192" s="8" t="s">
        <v>11500</v>
      </c>
    </row>
    <row r="2193" customFormat="false" ht="15" hidden="false" customHeight="false" outlineLevel="0" collapsed="false">
      <c r="A2193" s="8" t="s">
        <v>11504</v>
      </c>
      <c r="B2193" s="8" t="s">
        <v>11506</v>
      </c>
    </row>
    <row r="2194" customFormat="false" ht="15" hidden="false" customHeight="false" outlineLevel="0" collapsed="false">
      <c r="A2194" s="8" t="s">
        <v>11510</v>
      </c>
      <c r="B2194" s="8" t="s">
        <v>11512</v>
      </c>
    </row>
    <row r="2195" customFormat="false" ht="15" hidden="false" customHeight="false" outlineLevel="0" collapsed="false">
      <c r="A2195" s="8" t="s">
        <v>11516</v>
      </c>
      <c r="B2195" s="8" t="s">
        <v>11518</v>
      </c>
    </row>
    <row r="2196" customFormat="false" ht="15" hidden="false" customHeight="false" outlineLevel="0" collapsed="false">
      <c r="A2196" s="8" t="s">
        <v>11521</v>
      </c>
      <c r="B2196" s="8" t="s">
        <v>11523</v>
      </c>
    </row>
    <row r="2197" customFormat="false" ht="15" hidden="false" customHeight="false" outlineLevel="0" collapsed="false">
      <c r="A2197" s="8" t="s">
        <v>11526</v>
      </c>
      <c r="B2197" s="8" t="s">
        <v>11528</v>
      </c>
    </row>
    <row r="2198" customFormat="false" ht="15" hidden="false" customHeight="false" outlineLevel="0" collapsed="false">
      <c r="A2198" s="8" t="s">
        <v>11530</v>
      </c>
      <c r="B2198" s="8" t="s">
        <v>22341</v>
      </c>
    </row>
    <row r="2199" customFormat="false" ht="15" hidden="false" customHeight="false" outlineLevel="0" collapsed="false">
      <c r="A2199" s="8" t="s">
        <v>11533</v>
      </c>
      <c r="B2199" s="8" t="s">
        <v>11535</v>
      </c>
    </row>
    <row r="2200" customFormat="false" ht="15" hidden="false" customHeight="false" outlineLevel="0" collapsed="false">
      <c r="A2200" s="8" t="s">
        <v>11538</v>
      </c>
      <c r="B2200" s="8" t="s">
        <v>11542</v>
      </c>
    </row>
    <row r="2201" customFormat="false" ht="15" hidden="false" customHeight="false" outlineLevel="0" collapsed="false">
      <c r="A2201" s="8" t="s">
        <v>11545</v>
      </c>
      <c r="B2201" s="8" t="s">
        <v>11547</v>
      </c>
    </row>
    <row r="2202" customFormat="false" ht="15" hidden="false" customHeight="false" outlineLevel="0" collapsed="false">
      <c r="A2202" s="8" t="s">
        <v>11551</v>
      </c>
      <c r="B2202" s="8" t="s">
        <v>11553</v>
      </c>
    </row>
    <row r="2203" customFormat="false" ht="15" hidden="false" customHeight="false" outlineLevel="0" collapsed="false">
      <c r="A2203" s="8" t="s">
        <v>11555</v>
      </c>
      <c r="B2203" s="8" t="s">
        <v>11557</v>
      </c>
    </row>
    <row r="2204" customFormat="false" ht="15" hidden="false" customHeight="false" outlineLevel="0" collapsed="false">
      <c r="A2204" s="8" t="s">
        <v>11560</v>
      </c>
      <c r="B2204" s="8" t="s">
        <v>11562</v>
      </c>
    </row>
    <row r="2205" customFormat="false" ht="15" hidden="false" customHeight="false" outlineLevel="0" collapsed="false">
      <c r="A2205" s="8" t="s">
        <v>11565</v>
      </c>
      <c r="B2205" s="8" t="s">
        <v>11567</v>
      </c>
    </row>
    <row r="2206" customFormat="false" ht="15" hidden="false" customHeight="false" outlineLevel="0" collapsed="false">
      <c r="A2206" s="8" t="s">
        <v>11572</v>
      </c>
      <c r="B2206" s="8" t="s">
        <v>11574</v>
      </c>
    </row>
    <row r="2207" customFormat="false" ht="15" hidden="false" customHeight="false" outlineLevel="0" collapsed="false">
      <c r="A2207" s="8" t="s">
        <v>11577</v>
      </c>
      <c r="B2207" s="8" t="s">
        <v>11579</v>
      </c>
    </row>
    <row r="2208" customFormat="false" ht="15" hidden="false" customHeight="false" outlineLevel="0" collapsed="false">
      <c r="A2208" s="8" t="s">
        <v>11584</v>
      </c>
      <c r="B2208" s="8" t="s">
        <v>11586</v>
      </c>
    </row>
    <row r="2209" customFormat="false" ht="15" hidden="false" customHeight="false" outlineLevel="0" collapsed="false">
      <c r="A2209" s="8" t="s">
        <v>11591</v>
      </c>
      <c r="B2209" s="8" t="s">
        <v>11593</v>
      </c>
    </row>
    <row r="2210" customFormat="false" ht="15" hidden="false" customHeight="false" outlineLevel="0" collapsed="false">
      <c r="A2210" s="8" t="s">
        <v>11595</v>
      </c>
      <c r="B2210" s="8" t="s">
        <v>22342</v>
      </c>
    </row>
    <row r="2211" customFormat="false" ht="15" hidden="false" customHeight="false" outlineLevel="0" collapsed="false">
      <c r="A2211" s="8" t="s">
        <v>11599</v>
      </c>
      <c r="B2211" s="8" t="s">
        <v>11601</v>
      </c>
    </row>
    <row r="2212" customFormat="false" ht="15" hidden="false" customHeight="false" outlineLevel="0" collapsed="false">
      <c r="A2212" s="8" t="s">
        <v>11603</v>
      </c>
      <c r="B2212" s="8" t="s">
        <v>11605</v>
      </c>
    </row>
    <row r="2213" customFormat="false" ht="15" hidden="false" customHeight="false" outlineLevel="0" collapsed="false">
      <c r="A2213" s="8" t="s">
        <v>11607</v>
      </c>
      <c r="B2213" s="8" t="s">
        <v>22343</v>
      </c>
    </row>
    <row r="2214" customFormat="false" ht="15" hidden="false" customHeight="false" outlineLevel="0" collapsed="false">
      <c r="A2214" s="8" t="s">
        <v>11613</v>
      </c>
      <c r="B2214" s="8" t="s">
        <v>22344</v>
      </c>
    </row>
    <row r="2215" customFormat="false" ht="15" hidden="false" customHeight="false" outlineLevel="0" collapsed="false">
      <c r="A2215" s="8" t="s">
        <v>11620</v>
      </c>
      <c r="B2215" s="8" t="s">
        <v>11623</v>
      </c>
    </row>
    <row r="2216" customFormat="false" ht="15" hidden="false" customHeight="false" outlineLevel="0" collapsed="false">
      <c r="A2216" s="8" t="s">
        <v>11626</v>
      </c>
      <c r="B2216" s="8" t="s">
        <v>11628</v>
      </c>
    </row>
    <row r="2217" customFormat="false" ht="15" hidden="false" customHeight="false" outlineLevel="0" collapsed="false">
      <c r="A2217" s="8" t="s">
        <v>11632</v>
      </c>
      <c r="B2217" s="8" t="s">
        <v>11634</v>
      </c>
    </row>
    <row r="2218" customFormat="false" ht="15" hidden="false" customHeight="false" outlineLevel="0" collapsed="false">
      <c r="A2218" s="8" t="s">
        <v>11636</v>
      </c>
      <c r="B2218" s="8" t="s">
        <v>11638</v>
      </c>
    </row>
    <row r="2219" customFormat="false" ht="15" hidden="false" customHeight="false" outlineLevel="0" collapsed="false">
      <c r="A2219" s="8" t="s">
        <v>11642</v>
      </c>
      <c r="B2219" s="8" t="s">
        <v>11645</v>
      </c>
    </row>
    <row r="2220" customFormat="false" ht="15" hidden="false" customHeight="false" outlineLevel="0" collapsed="false">
      <c r="A2220" s="8" t="s">
        <v>11648</v>
      </c>
      <c r="B2220" s="8" t="s">
        <v>22345</v>
      </c>
    </row>
    <row r="2221" customFormat="false" ht="15" hidden="false" customHeight="false" outlineLevel="0" collapsed="false">
      <c r="A2221" s="8" t="s">
        <v>11654</v>
      </c>
      <c r="B2221" s="8" t="s">
        <v>11656</v>
      </c>
    </row>
    <row r="2222" customFormat="false" ht="15" hidden="false" customHeight="false" outlineLevel="0" collapsed="false">
      <c r="A2222" s="8" t="s">
        <v>11659</v>
      </c>
      <c r="B2222" s="8" t="s">
        <v>11661</v>
      </c>
    </row>
    <row r="2223" customFormat="false" ht="15" hidden="false" customHeight="false" outlineLevel="0" collapsed="false">
      <c r="A2223" s="8" t="s">
        <v>11672</v>
      </c>
      <c r="B2223" s="8" t="s">
        <v>11674</v>
      </c>
    </row>
    <row r="2224" customFormat="false" ht="15" hidden="false" customHeight="false" outlineLevel="0" collapsed="false">
      <c r="A2224" s="8" t="s">
        <v>11676</v>
      </c>
      <c r="B2224" s="8" t="s">
        <v>11680</v>
      </c>
    </row>
    <row r="2225" customFormat="false" ht="15" hidden="false" customHeight="false" outlineLevel="0" collapsed="false">
      <c r="A2225" s="8" t="s">
        <v>11682</v>
      </c>
      <c r="B2225" s="8" t="s">
        <v>11684</v>
      </c>
    </row>
    <row r="2226" customFormat="false" ht="15" hidden="false" customHeight="false" outlineLevel="0" collapsed="false">
      <c r="A2226" s="8" t="s">
        <v>11687</v>
      </c>
      <c r="B2226" s="8" t="s">
        <v>11689</v>
      </c>
    </row>
    <row r="2227" customFormat="false" ht="15" hidden="false" customHeight="false" outlineLevel="0" collapsed="false">
      <c r="A2227" s="8" t="s">
        <v>11691</v>
      </c>
      <c r="B2227" s="8" t="s">
        <v>22346</v>
      </c>
    </row>
    <row r="2228" customFormat="false" ht="15" hidden="false" customHeight="false" outlineLevel="0" collapsed="false">
      <c r="A2228" s="8" t="s">
        <v>11697</v>
      </c>
      <c r="B2228" s="8" t="s">
        <v>11699</v>
      </c>
    </row>
    <row r="2229" customFormat="false" ht="15" hidden="false" customHeight="false" outlineLevel="0" collapsed="false">
      <c r="A2229" s="8" t="s">
        <v>11703</v>
      </c>
      <c r="B2229" s="8" t="s">
        <v>11705</v>
      </c>
    </row>
    <row r="2230" customFormat="false" ht="15" hidden="false" customHeight="false" outlineLevel="0" collapsed="false">
      <c r="A2230" s="8" t="s">
        <v>11709</v>
      </c>
      <c r="B2230" s="8" t="s">
        <v>11714</v>
      </c>
    </row>
    <row r="2231" customFormat="false" ht="15" hidden="false" customHeight="false" outlineLevel="0" collapsed="false">
      <c r="A2231" s="8" t="s">
        <v>11717</v>
      </c>
      <c r="B2231" s="8" t="s">
        <v>22347</v>
      </c>
    </row>
    <row r="2232" customFormat="false" ht="15" hidden="false" customHeight="false" outlineLevel="0" collapsed="false">
      <c r="A2232" s="8" t="s">
        <v>11722</v>
      </c>
      <c r="B2232" s="8" t="s">
        <v>11724</v>
      </c>
    </row>
    <row r="2233" customFormat="false" ht="15" hidden="false" customHeight="false" outlineLevel="0" collapsed="false">
      <c r="A2233" s="8" t="s">
        <v>11729</v>
      </c>
      <c r="B2233" s="8" t="s">
        <v>22348</v>
      </c>
    </row>
    <row r="2234" customFormat="false" ht="15" hidden="false" customHeight="false" outlineLevel="0" collapsed="false">
      <c r="A2234" s="8" t="s">
        <v>11736</v>
      </c>
      <c r="B2234" s="8" t="s">
        <v>11738</v>
      </c>
    </row>
    <row r="2235" customFormat="false" ht="15" hidden="false" customHeight="false" outlineLevel="0" collapsed="false">
      <c r="A2235" s="8" t="s">
        <v>11742</v>
      </c>
      <c r="B2235" s="8" t="s">
        <v>11745</v>
      </c>
    </row>
    <row r="2236" customFormat="false" ht="15" hidden="false" customHeight="false" outlineLevel="0" collapsed="false">
      <c r="A2236" s="8" t="s">
        <v>11749</v>
      </c>
      <c r="B2236" s="8" t="s">
        <v>11751</v>
      </c>
    </row>
    <row r="2237" customFormat="false" ht="15" hidden="false" customHeight="false" outlineLevel="0" collapsed="false">
      <c r="A2237" s="8" t="s">
        <v>20822</v>
      </c>
      <c r="B2237" s="8" t="s">
        <v>22349</v>
      </c>
    </row>
    <row r="2238" customFormat="false" ht="15" hidden="false" customHeight="false" outlineLevel="0" collapsed="false">
      <c r="A2238" s="8" t="s">
        <v>11754</v>
      </c>
      <c r="B2238" s="8" t="s">
        <v>11756</v>
      </c>
    </row>
    <row r="2239" customFormat="false" ht="15" hidden="false" customHeight="false" outlineLevel="0" collapsed="false">
      <c r="A2239" s="8" t="s">
        <v>11759</v>
      </c>
      <c r="B2239" s="8" t="s">
        <v>11762</v>
      </c>
    </row>
    <row r="2240" customFormat="false" ht="15" hidden="false" customHeight="false" outlineLevel="0" collapsed="false">
      <c r="A2240" s="8" t="s">
        <v>11767</v>
      </c>
      <c r="B2240" s="8" t="s">
        <v>11769</v>
      </c>
    </row>
    <row r="2241" customFormat="false" ht="15" hidden="false" customHeight="false" outlineLevel="0" collapsed="false">
      <c r="A2241" s="8" t="s">
        <v>11772</v>
      </c>
      <c r="B2241" s="8" t="s">
        <v>11776</v>
      </c>
    </row>
    <row r="2242" customFormat="false" ht="15" hidden="false" customHeight="false" outlineLevel="0" collapsed="false">
      <c r="A2242" s="8" t="s">
        <v>11779</v>
      </c>
      <c r="B2242" s="8" t="s">
        <v>11783</v>
      </c>
    </row>
    <row r="2243" customFormat="false" ht="15" hidden="false" customHeight="false" outlineLevel="0" collapsed="false">
      <c r="A2243" s="8" t="s">
        <v>11786</v>
      </c>
      <c r="B2243" s="8" t="s">
        <v>11788</v>
      </c>
    </row>
    <row r="2244" customFormat="false" ht="15" hidden="false" customHeight="false" outlineLevel="0" collapsed="false">
      <c r="A2244" s="8" t="s">
        <v>11792</v>
      </c>
      <c r="B2244" s="8" t="s">
        <v>22350</v>
      </c>
    </row>
    <row r="2245" customFormat="false" ht="15" hidden="false" customHeight="false" outlineLevel="0" collapsed="false">
      <c r="A2245" s="8" t="s">
        <v>11796</v>
      </c>
      <c r="B2245" s="8" t="s">
        <v>11798</v>
      </c>
    </row>
    <row r="2246" customFormat="false" ht="15" hidden="false" customHeight="false" outlineLevel="0" collapsed="false">
      <c r="A2246" s="8" t="s">
        <v>11801</v>
      </c>
      <c r="B2246" s="8" t="s">
        <v>11805</v>
      </c>
    </row>
    <row r="2247" customFormat="false" ht="15" hidden="false" customHeight="false" outlineLevel="0" collapsed="false">
      <c r="A2247" s="8" t="s">
        <v>11808</v>
      </c>
      <c r="B2247" s="8" t="s">
        <v>11811</v>
      </c>
    </row>
    <row r="2248" customFormat="false" ht="15" hidden="false" customHeight="false" outlineLevel="0" collapsed="false">
      <c r="A2248" s="8" t="s">
        <v>11815</v>
      </c>
      <c r="B2248" s="8" t="s">
        <v>22351</v>
      </c>
    </row>
    <row r="2249" customFormat="false" ht="15" hidden="false" customHeight="false" outlineLevel="0" collapsed="false">
      <c r="A2249" s="8" t="s">
        <v>11819</v>
      </c>
      <c r="B2249" s="8" t="s">
        <v>11821</v>
      </c>
    </row>
    <row r="2250" customFormat="false" ht="15" hidden="false" customHeight="false" outlineLevel="0" collapsed="false">
      <c r="A2250" s="8" t="s">
        <v>11823</v>
      </c>
      <c r="B2250" s="8" t="s">
        <v>11825</v>
      </c>
    </row>
    <row r="2251" customFormat="false" ht="15" hidden="false" customHeight="false" outlineLevel="0" collapsed="false">
      <c r="A2251" s="8" t="s">
        <v>11828</v>
      </c>
      <c r="B2251" s="8" t="s">
        <v>11830</v>
      </c>
    </row>
    <row r="2252" customFormat="false" ht="15" hidden="false" customHeight="false" outlineLevel="0" collapsed="false">
      <c r="A2252" s="8" t="s">
        <v>11835</v>
      </c>
      <c r="B2252" s="8" t="s">
        <v>11838</v>
      </c>
    </row>
    <row r="2253" customFormat="false" ht="15" hidden="false" customHeight="false" outlineLevel="0" collapsed="false">
      <c r="A2253" s="8" t="s">
        <v>11842</v>
      </c>
      <c r="B2253" s="8" t="s">
        <v>11844</v>
      </c>
    </row>
    <row r="2254" customFormat="false" ht="15" hidden="false" customHeight="false" outlineLevel="0" collapsed="false">
      <c r="A2254" s="8" t="s">
        <v>11846</v>
      </c>
      <c r="B2254" s="8" t="s">
        <v>11848</v>
      </c>
    </row>
    <row r="2255" customFormat="false" ht="15" hidden="false" customHeight="false" outlineLevel="0" collapsed="false">
      <c r="A2255" s="8" t="s">
        <v>11851</v>
      </c>
      <c r="B2255" s="8" t="s">
        <v>11853</v>
      </c>
    </row>
    <row r="2256" customFormat="false" ht="15" hidden="false" customHeight="false" outlineLevel="0" collapsed="false">
      <c r="A2256" s="8" t="s">
        <v>11856</v>
      </c>
      <c r="B2256" s="8" t="s">
        <v>11858</v>
      </c>
    </row>
    <row r="2257" customFormat="false" ht="15" hidden="false" customHeight="false" outlineLevel="0" collapsed="false">
      <c r="A2257" s="8" t="s">
        <v>11861</v>
      </c>
      <c r="B2257" s="8" t="s">
        <v>11863</v>
      </c>
    </row>
    <row r="2258" customFormat="false" ht="15" hidden="false" customHeight="false" outlineLevel="0" collapsed="false">
      <c r="A2258" s="8" t="s">
        <v>11866</v>
      </c>
      <c r="B2258" s="8" t="s">
        <v>11868</v>
      </c>
    </row>
    <row r="2259" customFormat="false" ht="15" hidden="false" customHeight="false" outlineLevel="0" collapsed="false">
      <c r="A2259" s="8" t="s">
        <v>11870</v>
      </c>
      <c r="B2259" s="8" t="s">
        <v>11872</v>
      </c>
    </row>
    <row r="2260" customFormat="false" ht="15" hidden="false" customHeight="false" outlineLevel="0" collapsed="false">
      <c r="A2260" s="8" t="s">
        <v>11876</v>
      </c>
      <c r="B2260" s="8" t="s">
        <v>11878</v>
      </c>
    </row>
    <row r="2261" customFormat="false" ht="15" hidden="false" customHeight="false" outlineLevel="0" collapsed="false">
      <c r="A2261" s="8" t="s">
        <v>11881</v>
      </c>
      <c r="B2261" s="8" t="s">
        <v>11884</v>
      </c>
    </row>
    <row r="2262" customFormat="false" ht="15" hidden="false" customHeight="false" outlineLevel="0" collapsed="false">
      <c r="A2262" s="8" t="s">
        <v>11888</v>
      </c>
      <c r="B2262" s="8" t="s">
        <v>11890</v>
      </c>
    </row>
    <row r="2263" customFormat="false" ht="15" hidden="false" customHeight="false" outlineLevel="0" collapsed="false">
      <c r="A2263" s="8" t="s">
        <v>11893</v>
      </c>
      <c r="B2263" s="8" t="s">
        <v>11895</v>
      </c>
    </row>
    <row r="2264" customFormat="false" ht="15" hidden="false" customHeight="false" outlineLevel="0" collapsed="false">
      <c r="A2264" s="8" t="s">
        <v>21263</v>
      </c>
      <c r="B2264" s="8" t="s">
        <v>22352</v>
      </c>
    </row>
    <row r="2265" customFormat="false" ht="15" hidden="false" customHeight="false" outlineLevel="0" collapsed="false">
      <c r="A2265" s="8" t="s">
        <v>11898</v>
      </c>
      <c r="B2265" s="8" t="s">
        <v>11900</v>
      </c>
    </row>
    <row r="2266" customFormat="false" ht="15" hidden="false" customHeight="false" outlineLevel="0" collapsed="false">
      <c r="A2266" s="8" t="s">
        <v>11903</v>
      </c>
      <c r="B2266" s="8" t="s">
        <v>11906</v>
      </c>
    </row>
    <row r="2267" customFormat="false" ht="15" hidden="false" customHeight="false" outlineLevel="0" collapsed="false">
      <c r="A2267" s="8" t="s">
        <v>11910</v>
      </c>
      <c r="B2267" s="8" t="s">
        <v>11912</v>
      </c>
    </row>
    <row r="2268" customFormat="false" ht="15" hidden="false" customHeight="false" outlineLevel="0" collapsed="false">
      <c r="A2268" s="8" t="s">
        <v>11915</v>
      </c>
      <c r="B2268" s="8" t="s">
        <v>11917</v>
      </c>
    </row>
    <row r="2269" customFormat="false" ht="15" hidden="false" customHeight="false" outlineLevel="0" collapsed="false">
      <c r="A2269" s="8" t="s">
        <v>11919</v>
      </c>
      <c r="B2269" s="8" t="s">
        <v>22353</v>
      </c>
    </row>
    <row r="2270" customFormat="false" ht="15" hidden="false" customHeight="false" outlineLevel="0" collapsed="false">
      <c r="A2270" s="8" t="s">
        <v>11922</v>
      </c>
      <c r="B2270" s="8" t="s">
        <v>11924</v>
      </c>
    </row>
    <row r="2271" customFormat="false" ht="15" hidden="false" customHeight="false" outlineLevel="0" collapsed="false">
      <c r="A2271" s="8" t="s">
        <v>11926</v>
      </c>
      <c r="B2271" s="8" t="s">
        <v>11928</v>
      </c>
    </row>
    <row r="2272" customFormat="false" ht="15" hidden="false" customHeight="false" outlineLevel="0" collapsed="false">
      <c r="A2272" s="8" t="s">
        <v>11930</v>
      </c>
      <c r="B2272" s="8" t="s">
        <v>22354</v>
      </c>
    </row>
    <row r="2273" customFormat="false" ht="15" hidden="false" customHeight="false" outlineLevel="0" collapsed="false">
      <c r="A2273" s="8" t="s">
        <v>11934</v>
      </c>
      <c r="B2273" s="8" t="s">
        <v>22355</v>
      </c>
    </row>
    <row r="2274" customFormat="false" ht="15" hidden="false" customHeight="false" outlineLevel="0" collapsed="false">
      <c r="A2274" s="8" t="s">
        <v>21368</v>
      </c>
      <c r="B2274" s="8" t="s">
        <v>22356</v>
      </c>
    </row>
    <row r="2275" customFormat="false" ht="15" hidden="false" customHeight="false" outlineLevel="0" collapsed="false">
      <c r="A2275" s="8" t="s">
        <v>11940</v>
      </c>
      <c r="B2275" s="8" t="s">
        <v>22357</v>
      </c>
    </row>
    <row r="2276" customFormat="false" ht="15" hidden="false" customHeight="false" outlineLevel="0" collapsed="false">
      <c r="A2276" s="8" t="s">
        <v>11945</v>
      </c>
      <c r="B2276" s="8" t="s">
        <v>22358</v>
      </c>
    </row>
    <row r="2277" customFormat="false" ht="15" hidden="false" customHeight="false" outlineLevel="0" collapsed="false">
      <c r="A2277" s="8" t="s">
        <v>11950</v>
      </c>
      <c r="B2277" s="8" t="s">
        <v>11952</v>
      </c>
    </row>
    <row r="2278" customFormat="false" ht="15" hidden="false" customHeight="false" outlineLevel="0" collapsed="false">
      <c r="A2278" s="8" t="s">
        <v>11955</v>
      </c>
      <c r="B2278" s="8" t="s">
        <v>11957</v>
      </c>
    </row>
    <row r="2279" customFormat="false" ht="15" hidden="false" customHeight="false" outlineLevel="0" collapsed="false">
      <c r="A2279" s="8" t="s">
        <v>11961</v>
      </c>
      <c r="B2279" s="8" t="s">
        <v>11964</v>
      </c>
    </row>
    <row r="2280" customFormat="false" ht="15" hidden="false" customHeight="false" outlineLevel="0" collapsed="false">
      <c r="A2280" s="8" t="s">
        <v>11967</v>
      </c>
      <c r="B2280" s="8" t="s">
        <v>11971</v>
      </c>
    </row>
    <row r="2281" customFormat="false" ht="15" hidden="false" customHeight="false" outlineLevel="0" collapsed="false">
      <c r="A2281" s="8" t="s">
        <v>11974</v>
      </c>
      <c r="B2281" s="8" t="s">
        <v>11976</v>
      </c>
    </row>
    <row r="2282" customFormat="false" ht="15" hidden="false" customHeight="false" outlineLevel="0" collapsed="false">
      <c r="A2282" s="8" t="s">
        <v>11980</v>
      </c>
      <c r="B2282" s="8" t="s">
        <v>22359</v>
      </c>
    </row>
    <row r="2283" customFormat="false" ht="15" hidden="false" customHeight="false" outlineLevel="0" collapsed="false">
      <c r="A2283" s="8" t="s">
        <v>11986</v>
      </c>
      <c r="B2283" s="8" t="s">
        <v>11988</v>
      </c>
    </row>
    <row r="2284" customFormat="false" ht="15" hidden="false" customHeight="false" outlineLevel="0" collapsed="false">
      <c r="A2284" s="8" t="s">
        <v>11992</v>
      </c>
      <c r="B2284" s="8" t="s">
        <v>11995</v>
      </c>
    </row>
    <row r="2285" customFormat="false" ht="15" hidden="false" customHeight="false" outlineLevel="0" collapsed="false">
      <c r="A2285" s="8" t="s">
        <v>11999</v>
      </c>
      <c r="B2285" s="8" t="s">
        <v>12001</v>
      </c>
    </row>
    <row r="2286" customFormat="false" ht="15" hidden="false" customHeight="false" outlineLevel="0" collapsed="false">
      <c r="A2286" s="8" t="s">
        <v>12004</v>
      </c>
      <c r="B2286" s="8" t="s">
        <v>22360</v>
      </c>
    </row>
    <row r="2287" customFormat="false" ht="15" hidden="false" customHeight="false" outlineLevel="0" collapsed="false">
      <c r="A2287" s="8" t="s">
        <v>12013</v>
      </c>
      <c r="B2287" s="8" t="s">
        <v>22361</v>
      </c>
    </row>
    <row r="2288" customFormat="false" ht="15" hidden="false" customHeight="false" outlineLevel="0" collapsed="false">
      <c r="A2288" s="8" t="s">
        <v>12017</v>
      </c>
      <c r="B2288" s="8" t="s">
        <v>22362</v>
      </c>
    </row>
    <row r="2289" customFormat="false" ht="15" hidden="false" customHeight="false" outlineLevel="0" collapsed="false">
      <c r="A2289" s="8" t="s">
        <v>12026</v>
      </c>
      <c r="B2289" s="8" t="s">
        <v>12028</v>
      </c>
    </row>
    <row r="2290" customFormat="false" ht="15" hidden="false" customHeight="false" outlineLevel="0" collapsed="false">
      <c r="A2290" s="8" t="s">
        <v>12031</v>
      </c>
      <c r="B2290" s="8" t="s">
        <v>12033</v>
      </c>
    </row>
    <row r="2291" customFormat="false" ht="15" hidden="false" customHeight="false" outlineLevel="0" collapsed="false">
      <c r="A2291" s="8" t="s">
        <v>12036</v>
      </c>
      <c r="B2291" s="8" t="s">
        <v>12038</v>
      </c>
    </row>
    <row r="2292" customFormat="false" ht="15" hidden="false" customHeight="false" outlineLevel="0" collapsed="false">
      <c r="A2292" s="8" t="s">
        <v>12042</v>
      </c>
      <c r="B2292" s="8" t="s">
        <v>22363</v>
      </c>
    </row>
    <row r="2293" customFormat="false" ht="15" hidden="false" customHeight="false" outlineLevel="0" collapsed="false">
      <c r="A2293" s="8" t="s">
        <v>12046</v>
      </c>
      <c r="B2293" s="8" t="s">
        <v>12048</v>
      </c>
    </row>
    <row r="2294" customFormat="false" ht="15" hidden="false" customHeight="false" outlineLevel="0" collapsed="false">
      <c r="A2294" s="8" t="s">
        <v>12051</v>
      </c>
      <c r="B2294" s="8" t="s">
        <v>12053</v>
      </c>
    </row>
    <row r="2295" customFormat="false" ht="15" hidden="false" customHeight="false" outlineLevel="0" collapsed="false">
      <c r="A2295" s="8" t="s">
        <v>12057</v>
      </c>
      <c r="B2295" s="8" t="s">
        <v>12059</v>
      </c>
    </row>
    <row r="2296" customFormat="false" ht="15" hidden="false" customHeight="false" outlineLevel="0" collapsed="false">
      <c r="A2296" s="8" t="s">
        <v>12063</v>
      </c>
      <c r="B2296" s="8" t="s">
        <v>12066</v>
      </c>
    </row>
    <row r="2297" customFormat="false" ht="15" hidden="false" customHeight="false" outlineLevel="0" collapsed="false">
      <c r="A2297" s="8" t="s">
        <v>12070</v>
      </c>
      <c r="B2297" s="8" t="s">
        <v>12072</v>
      </c>
    </row>
    <row r="2298" customFormat="false" ht="15" hidden="false" customHeight="false" outlineLevel="0" collapsed="false">
      <c r="A2298" s="8" t="s">
        <v>12076</v>
      </c>
      <c r="B2298" s="8" t="s">
        <v>12078</v>
      </c>
    </row>
    <row r="2299" customFormat="false" ht="15" hidden="false" customHeight="false" outlineLevel="0" collapsed="false">
      <c r="A2299" s="8" t="s">
        <v>12082</v>
      </c>
      <c r="B2299" s="8" t="s">
        <v>12084</v>
      </c>
    </row>
    <row r="2300" customFormat="false" ht="15" hidden="false" customHeight="false" outlineLevel="0" collapsed="false">
      <c r="A2300" s="8" t="s">
        <v>12089</v>
      </c>
      <c r="B2300" s="8" t="s">
        <v>12091</v>
      </c>
    </row>
    <row r="2301" customFormat="false" ht="15" hidden="false" customHeight="false" outlineLevel="0" collapsed="false">
      <c r="A2301" s="8" t="s">
        <v>12097</v>
      </c>
      <c r="B2301" s="8" t="s">
        <v>12099</v>
      </c>
    </row>
    <row r="2302" customFormat="false" ht="15" hidden="false" customHeight="false" outlineLevel="0" collapsed="false">
      <c r="A2302" s="8" t="s">
        <v>12101</v>
      </c>
      <c r="B2302" s="8" t="s">
        <v>22364</v>
      </c>
    </row>
    <row r="2303" customFormat="false" ht="15" hidden="false" customHeight="false" outlineLevel="0" collapsed="false">
      <c r="A2303" s="8" t="s">
        <v>12107</v>
      </c>
      <c r="B2303" s="8" t="s">
        <v>22365</v>
      </c>
    </row>
    <row r="2304" customFormat="false" ht="15" hidden="false" customHeight="false" outlineLevel="0" collapsed="false">
      <c r="A2304" s="8" t="s">
        <v>12112</v>
      </c>
      <c r="B2304" s="8" t="s">
        <v>12114</v>
      </c>
    </row>
    <row r="2305" customFormat="false" ht="15" hidden="false" customHeight="false" outlineLevel="0" collapsed="false">
      <c r="A2305" s="8" t="s">
        <v>12118</v>
      </c>
      <c r="B2305" s="8" t="s">
        <v>12120</v>
      </c>
    </row>
    <row r="2306" customFormat="false" ht="15" hidden="false" customHeight="false" outlineLevel="0" collapsed="false">
      <c r="A2306" s="8" t="s">
        <v>12123</v>
      </c>
      <c r="B2306" s="8" t="s">
        <v>22366</v>
      </c>
    </row>
    <row r="2307" customFormat="false" ht="15" hidden="false" customHeight="false" outlineLevel="0" collapsed="false">
      <c r="A2307" s="8" t="s">
        <v>12127</v>
      </c>
      <c r="B2307" s="8" t="s">
        <v>12129</v>
      </c>
    </row>
    <row r="2308" customFormat="false" ht="15" hidden="false" customHeight="false" outlineLevel="0" collapsed="false">
      <c r="A2308" s="8" t="s">
        <v>12134</v>
      </c>
      <c r="B2308" s="8" t="s">
        <v>22367</v>
      </c>
    </row>
    <row r="2309" customFormat="false" ht="15" hidden="false" customHeight="false" outlineLevel="0" collapsed="false">
      <c r="A2309" s="8" t="s">
        <v>12138</v>
      </c>
      <c r="B2309" s="8" t="s">
        <v>12137</v>
      </c>
    </row>
    <row r="2310" customFormat="false" ht="15" hidden="false" customHeight="false" outlineLevel="0" collapsed="false">
      <c r="A2310" s="8" t="s">
        <v>12143</v>
      </c>
      <c r="B2310" s="8" t="s">
        <v>12145</v>
      </c>
    </row>
    <row r="2311" customFormat="false" ht="15" hidden="false" customHeight="false" outlineLevel="0" collapsed="false">
      <c r="A2311" s="8" t="s">
        <v>12149</v>
      </c>
      <c r="B2311" s="8" t="s">
        <v>12151</v>
      </c>
    </row>
    <row r="2312" customFormat="false" ht="15" hidden="false" customHeight="false" outlineLevel="0" collapsed="false">
      <c r="A2312" s="8" t="s">
        <v>12156</v>
      </c>
      <c r="B2312" s="8" t="s">
        <v>12158</v>
      </c>
    </row>
    <row r="2313" customFormat="false" ht="15" hidden="false" customHeight="false" outlineLevel="0" collapsed="false">
      <c r="A2313" s="8" t="s">
        <v>12160</v>
      </c>
      <c r="B2313" s="8" t="s">
        <v>12162</v>
      </c>
    </row>
    <row r="2314" customFormat="false" ht="15" hidden="false" customHeight="false" outlineLevel="0" collapsed="false">
      <c r="A2314" s="8" t="s">
        <v>12164</v>
      </c>
      <c r="B2314" s="8" t="s">
        <v>12166</v>
      </c>
    </row>
    <row r="2315" customFormat="false" ht="15" hidden="false" customHeight="false" outlineLevel="0" collapsed="false">
      <c r="A2315" s="8" t="s">
        <v>12169</v>
      </c>
      <c r="B2315" s="8" t="s">
        <v>12171</v>
      </c>
    </row>
    <row r="2316" customFormat="false" ht="15" hidden="false" customHeight="false" outlineLevel="0" collapsed="false">
      <c r="A2316" s="8" t="s">
        <v>12173</v>
      </c>
      <c r="B2316" s="8" t="s">
        <v>12175</v>
      </c>
    </row>
    <row r="2317" customFormat="false" ht="15" hidden="false" customHeight="false" outlineLevel="0" collapsed="false">
      <c r="A2317" s="8" t="s">
        <v>12178</v>
      </c>
      <c r="B2317" s="8" t="s">
        <v>12181</v>
      </c>
    </row>
    <row r="2318" customFormat="false" ht="15" hidden="false" customHeight="false" outlineLevel="0" collapsed="false">
      <c r="A2318" s="8" t="s">
        <v>12183</v>
      </c>
      <c r="B2318" s="8" t="s">
        <v>12185</v>
      </c>
    </row>
    <row r="2319" customFormat="false" ht="15" hidden="false" customHeight="false" outlineLevel="0" collapsed="false">
      <c r="A2319" s="8" t="s">
        <v>12187</v>
      </c>
      <c r="B2319" s="8" t="s">
        <v>12189</v>
      </c>
    </row>
    <row r="2320" customFormat="false" ht="15" hidden="false" customHeight="false" outlineLevel="0" collapsed="false">
      <c r="A2320" s="8" t="s">
        <v>12192</v>
      </c>
      <c r="B2320" s="8" t="s">
        <v>22368</v>
      </c>
    </row>
    <row r="2321" customFormat="false" ht="15" hidden="false" customHeight="false" outlineLevel="0" collapsed="false">
      <c r="A2321" s="8" t="s">
        <v>12199</v>
      </c>
      <c r="B2321" s="8" t="s">
        <v>12201</v>
      </c>
    </row>
    <row r="2322" customFormat="false" ht="15" hidden="false" customHeight="false" outlineLevel="0" collapsed="false">
      <c r="A2322" s="8" t="s">
        <v>12204</v>
      </c>
      <c r="B2322" s="8" t="s">
        <v>12206</v>
      </c>
    </row>
    <row r="2323" customFormat="false" ht="15" hidden="false" customHeight="false" outlineLevel="0" collapsed="false">
      <c r="A2323" s="8" t="s">
        <v>12208</v>
      </c>
      <c r="B2323" s="8" t="s">
        <v>12210</v>
      </c>
    </row>
    <row r="2324" customFormat="false" ht="15" hidden="false" customHeight="false" outlineLevel="0" collapsed="false">
      <c r="A2324" s="8" t="s">
        <v>12213</v>
      </c>
      <c r="B2324" s="8" t="s">
        <v>12216</v>
      </c>
    </row>
    <row r="2325" customFormat="false" ht="15" hidden="false" customHeight="false" outlineLevel="0" collapsed="false">
      <c r="A2325" s="8" t="s">
        <v>12220</v>
      </c>
      <c r="B2325" s="8" t="s">
        <v>12222</v>
      </c>
    </row>
    <row r="2326" customFormat="false" ht="15" hidden="false" customHeight="false" outlineLevel="0" collapsed="false">
      <c r="A2326" s="8" t="s">
        <v>12224</v>
      </c>
      <c r="B2326" s="8" t="s">
        <v>12226</v>
      </c>
    </row>
    <row r="2327" customFormat="false" ht="15" hidden="false" customHeight="false" outlineLevel="0" collapsed="false">
      <c r="A2327" s="8" t="s">
        <v>12228</v>
      </c>
      <c r="B2327" s="8" t="s">
        <v>12234</v>
      </c>
    </row>
    <row r="2328" customFormat="false" ht="15" hidden="false" customHeight="false" outlineLevel="0" collapsed="false">
      <c r="A2328" s="8" t="s">
        <v>12237</v>
      </c>
      <c r="B2328" s="8" t="s">
        <v>12239</v>
      </c>
    </row>
    <row r="2329" customFormat="false" ht="15" hidden="false" customHeight="false" outlineLevel="0" collapsed="false">
      <c r="A2329" s="8" t="s">
        <v>12243</v>
      </c>
      <c r="B2329" s="8" t="s">
        <v>12245</v>
      </c>
    </row>
    <row r="2330" customFormat="false" ht="15" hidden="false" customHeight="false" outlineLevel="0" collapsed="false">
      <c r="A2330" s="8" t="s">
        <v>12249</v>
      </c>
      <c r="B2330" s="8" t="s">
        <v>12251</v>
      </c>
    </row>
    <row r="2331" customFormat="false" ht="15" hidden="false" customHeight="false" outlineLevel="0" collapsed="false">
      <c r="A2331" s="8" t="s">
        <v>12254</v>
      </c>
      <c r="B2331" s="8" t="s">
        <v>12256</v>
      </c>
    </row>
    <row r="2332" customFormat="false" ht="15" hidden="false" customHeight="false" outlineLevel="0" collapsed="false">
      <c r="A2332" s="8" t="s">
        <v>12260</v>
      </c>
      <c r="B2332" s="8" t="s">
        <v>12262</v>
      </c>
    </row>
    <row r="2333" customFormat="false" ht="15" hidden="false" customHeight="false" outlineLevel="0" collapsed="false">
      <c r="A2333" s="8" t="s">
        <v>12267</v>
      </c>
      <c r="B2333" s="8" t="s">
        <v>12269</v>
      </c>
    </row>
    <row r="2334" customFormat="false" ht="15" hidden="false" customHeight="false" outlineLevel="0" collapsed="false">
      <c r="A2334" s="8" t="s">
        <v>12271</v>
      </c>
      <c r="B2334" s="8" t="s">
        <v>12273</v>
      </c>
    </row>
    <row r="2335" customFormat="false" ht="15" hidden="false" customHeight="false" outlineLevel="0" collapsed="false">
      <c r="A2335" s="8" t="s">
        <v>12276</v>
      </c>
      <c r="B2335" s="8" t="s">
        <v>12278</v>
      </c>
    </row>
    <row r="2336" customFormat="false" ht="15" hidden="false" customHeight="false" outlineLevel="0" collapsed="false">
      <c r="A2336" s="8" t="s">
        <v>12282</v>
      </c>
      <c r="B2336" s="8" t="s">
        <v>12284</v>
      </c>
    </row>
    <row r="2337" customFormat="false" ht="15" hidden="false" customHeight="false" outlineLevel="0" collapsed="false">
      <c r="A2337" s="8" t="s">
        <v>12287</v>
      </c>
      <c r="B2337" s="8" t="s">
        <v>12289</v>
      </c>
    </row>
    <row r="2338" customFormat="false" ht="15" hidden="false" customHeight="false" outlineLevel="0" collapsed="false">
      <c r="A2338" s="8" t="s">
        <v>12291</v>
      </c>
      <c r="B2338" s="8" t="s">
        <v>22369</v>
      </c>
    </row>
    <row r="2339" customFormat="false" ht="15" hidden="false" customHeight="false" outlineLevel="0" collapsed="false">
      <c r="A2339" s="8" t="s">
        <v>12297</v>
      </c>
      <c r="B2339" s="8" t="s">
        <v>12299</v>
      </c>
    </row>
    <row r="2340" customFormat="false" ht="15" hidden="false" customHeight="false" outlineLevel="0" collapsed="false">
      <c r="A2340" s="8" t="s">
        <v>12301</v>
      </c>
      <c r="B2340" s="8" t="s">
        <v>12303</v>
      </c>
    </row>
    <row r="2341" customFormat="false" ht="15" hidden="false" customHeight="false" outlineLevel="0" collapsed="false">
      <c r="A2341" s="8" t="s">
        <v>12305</v>
      </c>
      <c r="B2341" s="8" t="s">
        <v>12307</v>
      </c>
    </row>
    <row r="2342" customFormat="false" ht="15" hidden="false" customHeight="false" outlineLevel="0" collapsed="false">
      <c r="A2342" s="8" t="s">
        <v>12310</v>
      </c>
      <c r="B2342" s="8" t="s">
        <v>12312</v>
      </c>
    </row>
    <row r="2343" customFormat="false" ht="15" hidden="false" customHeight="false" outlineLevel="0" collapsed="false">
      <c r="A2343" s="8" t="s">
        <v>12316</v>
      </c>
      <c r="B2343" s="8" t="s">
        <v>12318</v>
      </c>
    </row>
    <row r="2344" customFormat="false" ht="15" hidden="false" customHeight="false" outlineLevel="0" collapsed="false">
      <c r="A2344" s="8" t="s">
        <v>12320</v>
      </c>
      <c r="B2344" s="8" t="s">
        <v>12322</v>
      </c>
    </row>
    <row r="2345" customFormat="false" ht="15" hidden="false" customHeight="false" outlineLevel="0" collapsed="false">
      <c r="A2345" s="8" t="s">
        <v>12326</v>
      </c>
      <c r="B2345" s="8" t="s">
        <v>12328</v>
      </c>
    </row>
    <row r="2346" customFormat="false" ht="15" hidden="false" customHeight="false" outlineLevel="0" collapsed="false">
      <c r="A2346" s="8" t="s">
        <v>12331</v>
      </c>
      <c r="B2346" s="8" t="s">
        <v>12333</v>
      </c>
    </row>
    <row r="2347" customFormat="false" ht="15" hidden="false" customHeight="false" outlineLevel="0" collapsed="false">
      <c r="A2347" s="8" t="s">
        <v>12337</v>
      </c>
      <c r="B2347" s="8" t="s">
        <v>12339</v>
      </c>
    </row>
    <row r="2348" customFormat="false" ht="15" hidden="false" customHeight="false" outlineLevel="0" collapsed="false">
      <c r="A2348" s="8" t="s">
        <v>12343</v>
      </c>
      <c r="B2348" s="8" t="s">
        <v>12345</v>
      </c>
    </row>
    <row r="2349" customFormat="false" ht="15" hidden="false" customHeight="false" outlineLevel="0" collapsed="false">
      <c r="A2349" s="8" t="s">
        <v>12349</v>
      </c>
      <c r="B2349" s="8" t="s">
        <v>12351</v>
      </c>
    </row>
    <row r="2350" customFormat="false" ht="15" hidden="false" customHeight="false" outlineLevel="0" collapsed="false">
      <c r="A2350" s="8" t="s">
        <v>12354</v>
      </c>
      <c r="B2350" s="8" t="s">
        <v>12356</v>
      </c>
    </row>
    <row r="2351" customFormat="false" ht="15" hidden="false" customHeight="false" outlineLevel="0" collapsed="false">
      <c r="A2351" s="8" t="s">
        <v>12359</v>
      </c>
      <c r="B2351" s="8" t="s">
        <v>22370</v>
      </c>
    </row>
    <row r="2352" customFormat="false" ht="15" hidden="false" customHeight="false" outlineLevel="0" collapsed="false">
      <c r="A2352" s="8" t="s">
        <v>12363</v>
      </c>
      <c r="B2352" s="8" t="s">
        <v>12365</v>
      </c>
    </row>
    <row r="2353" customFormat="false" ht="15" hidden="false" customHeight="false" outlineLevel="0" collapsed="false">
      <c r="A2353" s="8" t="s">
        <v>12368</v>
      </c>
      <c r="B2353" s="8" t="s">
        <v>12372</v>
      </c>
    </row>
    <row r="2354" customFormat="false" ht="15" hidden="false" customHeight="false" outlineLevel="0" collapsed="false">
      <c r="A2354" s="8" t="s">
        <v>12376</v>
      </c>
      <c r="B2354" s="8" t="s">
        <v>22371</v>
      </c>
    </row>
    <row r="2355" customFormat="false" ht="15" hidden="false" customHeight="false" outlineLevel="0" collapsed="false">
      <c r="A2355" s="8" t="s">
        <v>12380</v>
      </c>
      <c r="B2355" s="8" t="s">
        <v>22372</v>
      </c>
    </row>
    <row r="2356" customFormat="false" ht="15" hidden="false" customHeight="false" outlineLevel="0" collapsed="false">
      <c r="A2356" s="8" t="s">
        <v>12385</v>
      </c>
      <c r="B2356" s="8" t="s">
        <v>22373</v>
      </c>
    </row>
    <row r="2357" customFormat="false" ht="15" hidden="false" customHeight="false" outlineLevel="0" collapsed="false">
      <c r="A2357" s="8" t="s">
        <v>12393</v>
      </c>
      <c r="B2357" s="8" t="s">
        <v>12395</v>
      </c>
    </row>
    <row r="2358" customFormat="false" ht="15" hidden="false" customHeight="false" outlineLevel="0" collapsed="false">
      <c r="A2358" s="8" t="s">
        <v>12399</v>
      </c>
      <c r="B2358" s="8" t="s">
        <v>12401</v>
      </c>
    </row>
    <row r="2359" customFormat="false" ht="15" hidden="false" customHeight="false" outlineLevel="0" collapsed="false">
      <c r="A2359" s="8" t="s">
        <v>12404</v>
      </c>
      <c r="B2359" s="8" t="s">
        <v>12406</v>
      </c>
    </row>
    <row r="2360" customFormat="false" ht="15" hidden="false" customHeight="false" outlineLevel="0" collapsed="false">
      <c r="A2360" s="8" t="s">
        <v>12411</v>
      </c>
      <c r="B2360" s="8" t="s">
        <v>22374</v>
      </c>
    </row>
    <row r="2361" customFormat="false" ht="15" hidden="false" customHeight="false" outlineLevel="0" collapsed="false">
      <c r="A2361" s="8" t="s">
        <v>12416</v>
      </c>
      <c r="B2361" s="8" t="s">
        <v>12418</v>
      </c>
    </row>
    <row r="2362" customFormat="false" ht="15" hidden="false" customHeight="false" outlineLevel="0" collapsed="false">
      <c r="A2362" s="8" t="s">
        <v>12423</v>
      </c>
      <c r="B2362" s="8" t="s">
        <v>22375</v>
      </c>
    </row>
    <row r="2363" customFormat="false" ht="15" hidden="false" customHeight="false" outlineLevel="0" collapsed="false">
      <c r="A2363" s="8" t="s">
        <v>12428</v>
      </c>
      <c r="B2363" s="8" t="s">
        <v>12430</v>
      </c>
    </row>
    <row r="2364" customFormat="false" ht="15" hidden="false" customHeight="false" outlineLevel="0" collapsed="false">
      <c r="A2364" s="8" t="s">
        <v>12434</v>
      </c>
      <c r="B2364" s="8" t="s">
        <v>12436</v>
      </c>
    </row>
    <row r="2365" customFormat="false" ht="15" hidden="false" customHeight="false" outlineLevel="0" collapsed="false">
      <c r="A2365" s="8" t="s">
        <v>12439</v>
      </c>
      <c r="B2365" s="8" t="s">
        <v>12441</v>
      </c>
    </row>
    <row r="2366" customFormat="false" ht="15" hidden="false" customHeight="false" outlineLevel="0" collapsed="false">
      <c r="A2366" s="8" t="s">
        <v>12445</v>
      </c>
      <c r="B2366" s="8" t="s">
        <v>12447</v>
      </c>
    </row>
    <row r="2367" customFormat="false" ht="15" hidden="false" customHeight="false" outlineLevel="0" collapsed="false">
      <c r="A2367" s="8" t="s">
        <v>12451</v>
      </c>
      <c r="B2367" s="8" t="s">
        <v>12454</v>
      </c>
    </row>
    <row r="2368" customFormat="false" ht="15" hidden="false" customHeight="false" outlineLevel="0" collapsed="false">
      <c r="A2368" s="8" t="s">
        <v>12458</v>
      </c>
      <c r="B2368" s="8" t="s">
        <v>12460</v>
      </c>
    </row>
    <row r="2369" customFormat="false" ht="15" hidden="false" customHeight="false" outlineLevel="0" collapsed="false">
      <c r="A2369" s="8" t="s">
        <v>12463</v>
      </c>
      <c r="B2369" s="8" t="s">
        <v>22376</v>
      </c>
    </row>
    <row r="2370" customFormat="false" ht="15" hidden="false" customHeight="false" outlineLevel="0" collapsed="false">
      <c r="A2370" s="8" t="s">
        <v>12470</v>
      </c>
      <c r="B2370" s="8" t="s">
        <v>22377</v>
      </c>
    </row>
    <row r="2371" customFormat="false" ht="15" hidden="false" customHeight="false" outlineLevel="0" collapsed="false">
      <c r="A2371" s="8" t="s">
        <v>12476</v>
      </c>
      <c r="B2371" s="8" t="s">
        <v>12478</v>
      </c>
    </row>
    <row r="2372" customFormat="false" ht="15" hidden="false" customHeight="false" outlineLevel="0" collapsed="false">
      <c r="A2372" s="8" t="s">
        <v>12482</v>
      </c>
      <c r="B2372" s="8" t="s">
        <v>12484</v>
      </c>
    </row>
    <row r="2373" customFormat="false" ht="15" hidden="false" customHeight="false" outlineLevel="0" collapsed="false">
      <c r="A2373" s="8" t="s">
        <v>12486</v>
      </c>
      <c r="B2373" s="8" t="s">
        <v>12489</v>
      </c>
    </row>
    <row r="2374" customFormat="false" ht="15" hidden="false" customHeight="false" outlineLevel="0" collapsed="false">
      <c r="A2374" s="8" t="s">
        <v>12492</v>
      </c>
      <c r="B2374" s="8" t="s">
        <v>22378</v>
      </c>
    </row>
    <row r="2375" customFormat="false" ht="15" hidden="false" customHeight="false" outlineLevel="0" collapsed="false">
      <c r="A2375" s="8" t="s">
        <v>12497</v>
      </c>
      <c r="B2375" s="8" t="s">
        <v>22379</v>
      </c>
    </row>
    <row r="2376" customFormat="false" ht="15" hidden="false" customHeight="false" outlineLevel="0" collapsed="false">
      <c r="A2376" s="8" t="s">
        <v>12502</v>
      </c>
      <c r="B2376" s="8" t="s">
        <v>12503</v>
      </c>
    </row>
    <row r="2377" customFormat="false" ht="15" hidden="false" customHeight="false" outlineLevel="0" collapsed="false">
      <c r="A2377" s="8" t="s">
        <v>12510</v>
      </c>
      <c r="B2377" s="8" t="s">
        <v>12511</v>
      </c>
    </row>
    <row r="2378" customFormat="false" ht="15" hidden="false" customHeight="false" outlineLevel="0" collapsed="false">
      <c r="A2378" s="8" t="s">
        <v>12514</v>
      </c>
      <c r="B2378" s="8" t="s">
        <v>12515</v>
      </c>
    </row>
    <row r="2379" customFormat="false" ht="15" hidden="false" customHeight="false" outlineLevel="0" collapsed="false">
      <c r="A2379" s="8" t="s">
        <v>12518</v>
      </c>
      <c r="B2379" s="8" t="s">
        <v>12519</v>
      </c>
    </row>
    <row r="2380" customFormat="false" ht="15" hidden="false" customHeight="false" outlineLevel="0" collapsed="false">
      <c r="A2380" s="8" t="s">
        <v>12522</v>
      </c>
      <c r="B2380" s="8" t="s">
        <v>12524</v>
      </c>
    </row>
    <row r="2381" customFormat="false" ht="15" hidden="false" customHeight="false" outlineLevel="0" collapsed="false">
      <c r="A2381" s="8" t="s">
        <v>12527</v>
      </c>
      <c r="B2381" s="8" t="s">
        <v>22380</v>
      </c>
    </row>
    <row r="2382" customFormat="false" ht="15" hidden="false" customHeight="false" outlineLevel="0" collapsed="false">
      <c r="A2382" s="8" t="s">
        <v>12535</v>
      </c>
      <c r="B2382" s="8" t="s">
        <v>12536</v>
      </c>
    </row>
    <row r="2383" customFormat="false" ht="15" hidden="false" customHeight="false" outlineLevel="0" collapsed="false">
      <c r="A2383" s="8" t="s">
        <v>12539</v>
      </c>
      <c r="B2383" s="8" t="s">
        <v>22381</v>
      </c>
    </row>
    <row r="2384" customFormat="false" ht="15" hidden="false" customHeight="false" outlineLevel="0" collapsed="false">
      <c r="A2384" s="8" t="s">
        <v>12544</v>
      </c>
      <c r="B2384" s="8" t="s">
        <v>22382</v>
      </c>
    </row>
    <row r="2385" customFormat="false" ht="15" hidden="false" customHeight="false" outlineLevel="0" collapsed="false">
      <c r="A2385" s="8" t="s">
        <v>12547</v>
      </c>
      <c r="B2385" s="8" t="s">
        <v>12548</v>
      </c>
    </row>
    <row r="2386" customFormat="false" ht="15" hidden="false" customHeight="false" outlineLevel="0" collapsed="false">
      <c r="A2386" s="8" t="s">
        <v>12552</v>
      </c>
      <c r="B2386" s="8" t="s">
        <v>12554</v>
      </c>
    </row>
    <row r="2387" customFormat="false" ht="15" hidden="false" customHeight="false" outlineLevel="0" collapsed="false">
      <c r="A2387" s="8" t="s">
        <v>12561</v>
      </c>
      <c r="B2387" s="8" t="s">
        <v>12562</v>
      </c>
    </row>
    <row r="2388" customFormat="false" ht="15" hidden="false" customHeight="false" outlineLevel="0" collapsed="false">
      <c r="A2388" s="8" t="s">
        <v>12564</v>
      </c>
      <c r="B2388" s="8" t="s">
        <v>12565</v>
      </c>
    </row>
    <row r="2389" customFormat="false" ht="15" hidden="false" customHeight="false" outlineLevel="0" collapsed="false">
      <c r="A2389" s="8" t="s">
        <v>12570</v>
      </c>
      <c r="B2389" s="8" t="s">
        <v>12571</v>
      </c>
    </row>
    <row r="2390" customFormat="false" ht="15" hidden="false" customHeight="false" outlineLevel="0" collapsed="false">
      <c r="A2390" s="8" t="s">
        <v>12574</v>
      </c>
      <c r="B2390" s="8" t="s">
        <v>12578</v>
      </c>
    </row>
    <row r="2391" customFormat="false" ht="15" hidden="false" customHeight="false" outlineLevel="0" collapsed="false">
      <c r="A2391" s="8" t="s">
        <v>12581</v>
      </c>
      <c r="B2391" s="8" t="s">
        <v>12582</v>
      </c>
    </row>
    <row r="2392" customFormat="false" ht="15" hidden="false" customHeight="false" outlineLevel="0" collapsed="false">
      <c r="A2392" s="8" t="s">
        <v>12585</v>
      </c>
      <c r="B2392" s="8" t="s">
        <v>22383</v>
      </c>
    </row>
    <row r="2393" customFormat="false" ht="15" hidden="false" customHeight="false" outlineLevel="0" collapsed="false">
      <c r="A2393" s="8" t="s">
        <v>12592</v>
      </c>
      <c r="B2393" s="8" t="s">
        <v>22384</v>
      </c>
    </row>
    <row r="2394" customFormat="false" ht="15" hidden="false" customHeight="false" outlineLevel="0" collapsed="false">
      <c r="A2394" s="8" t="s">
        <v>12599</v>
      </c>
      <c r="B2394" s="8" t="s">
        <v>22385</v>
      </c>
    </row>
    <row r="2395" customFormat="false" ht="15" hidden="false" customHeight="false" outlineLevel="0" collapsed="false">
      <c r="A2395" s="8" t="s">
        <v>12604</v>
      </c>
      <c r="B2395" s="8" t="s">
        <v>12606</v>
      </c>
    </row>
    <row r="2396" customFormat="false" ht="15" hidden="false" customHeight="false" outlineLevel="0" collapsed="false">
      <c r="A2396" s="8" t="s">
        <v>12610</v>
      </c>
      <c r="B2396" s="8" t="s">
        <v>12611</v>
      </c>
    </row>
    <row r="2397" customFormat="false" ht="15" hidden="false" customHeight="false" outlineLevel="0" collapsed="false">
      <c r="A2397" s="8" t="s">
        <v>12615</v>
      </c>
      <c r="B2397" s="8" t="s">
        <v>12616</v>
      </c>
    </row>
    <row r="2398" customFormat="false" ht="15" hidden="false" customHeight="false" outlineLevel="0" collapsed="false">
      <c r="A2398" s="8" t="s">
        <v>12620</v>
      </c>
      <c r="B2398" s="8" t="s">
        <v>22386</v>
      </c>
    </row>
    <row r="2399" customFormat="false" ht="15" hidden="false" customHeight="false" outlineLevel="0" collapsed="false">
      <c r="A2399" s="8" t="s">
        <v>12623</v>
      </c>
      <c r="B2399" s="8" t="s">
        <v>12624</v>
      </c>
    </row>
    <row r="2400" customFormat="false" ht="15" hidden="false" customHeight="false" outlineLevel="0" collapsed="false">
      <c r="A2400" s="8" t="s">
        <v>22387</v>
      </c>
      <c r="B2400" s="8" t="s">
        <v>22388</v>
      </c>
    </row>
    <row r="2401" customFormat="false" ht="15" hidden="false" customHeight="false" outlineLevel="0" collapsed="false">
      <c r="A2401" s="8" t="s">
        <v>12627</v>
      </c>
      <c r="B2401" s="8" t="s">
        <v>12628</v>
      </c>
    </row>
    <row r="2402" customFormat="false" ht="15" hidden="false" customHeight="false" outlineLevel="0" collapsed="false">
      <c r="A2402" s="8" t="s">
        <v>12630</v>
      </c>
      <c r="B2402" s="8" t="s">
        <v>22389</v>
      </c>
    </row>
    <row r="2403" customFormat="false" ht="15" hidden="false" customHeight="false" outlineLevel="0" collapsed="false">
      <c r="A2403" s="8" t="s">
        <v>12635</v>
      </c>
      <c r="B2403" s="8" t="s">
        <v>12636</v>
      </c>
    </row>
    <row r="2404" customFormat="false" ht="15" hidden="false" customHeight="false" outlineLevel="0" collapsed="false">
      <c r="A2404" s="8" t="s">
        <v>12639</v>
      </c>
      <c r="B2404" s="8" t="s">
        <v>12641</v>
      </c>
    </row>
    <row r="2405" customFormat="false" ht="15" hidden="false" customHeight="false" outlineLevel="0" collapsed="false">
      <c r="A2405" s="8" t="s">
        <v>12645</v>
      </c>
      <c r="B2405" s="8" t="s">
        <v>22390</v>
      </c>
    </row>
    <row r="2406" customFormat="false" ht="15" hidden="false" customHeight="false" outlineLevel="0" collapsed="false">
      <c r="A2406" s="8" t="s">
        <v>12650</v>
      </c>
      <c r="B2406" s="8" t="s">
        <v>12653</v>
      </c>
    </row>
    <row r="2407" customFormat="false" ht="15" hidden="false" customHeight="false" outlineLevel="0" collapsed="false">
      <c r="A2407" s="8" t="s">
        <v>12655</v>
      </c>
      <c r="B2407" s="8" t="s">
        <v>12656</v>
      </c>
    </row>
    <row r="2408" customFormat="false" ht="15" hidden="false" customHeight="false" outlineLevel="0" collapsed="false">
      <c r="A2408" s="8" t="s">
        <v>12660</v>
      </c>
      <c r="B2408" s="8" t="s">
        <v>12662</v>
      </c>
    </row>
    <row r="2409" customFormat="false" ht="15" hidden="false" customHeight="false" outlineLevel="0" collapsed="false">
      <c r="A2409" s="8" t="s">
        <v>12666</v>
      </c>
      <c r="B2409" s="8" t="s">
        <v>12668</v>
      </c>
    </row>
    <row r="2410" customFormat="false" ht="15" hidden="false" customHeight="false" outlineLevel="0" collapsed="false">
      <c r="A2410" s="8" t="s">
        <v>12671</v>
      </c>
      <c r="B2410" s="8" t="s">
        <v>12672</v>
      </c>
    </row>
    <row r="2411" customFormat="false" ht="15" hidden="false" customHeight="false" outlineLevel="0" collapsed="false">
      <c r="A2411" s="8" t="s">
        <v>12676</v>
      </c>
      <c r="B2411" s="8" t="s">
        <v>12677</v>
      </c>
    </row>
    <row r="2412" customFormat="false" ht="15" hidden="false" customHeight="false" outlineLevel="0" collapsed="false">
      <c r="A2412" s="8" t="s">
        <v>12680</v>
      </c>
      <c r="B2412" s="8" t="s">
        <v>12681</v>
      </c>
    </row>
    <row r="2413" customFormat="false" ht="15" hidden="false" customHeight="false" outlineLevel="0" collapsed="false">
      <c r="A2413" s="8" t="s">
        <v>12685</v>
      </c>
      <c r="B2413" s="8" t="s">
        <v>12686</v>
      </c>
    </row>
    <row r="2414" customFormat="false" ht="15" hidden="false" customHeight="false" outlineLevel="0" collapsed="false">
      <c r="A2414" s="8" t="s">
        <v>12690</v>
      </c>
      <c r="B2414" s="8" t="s">
        <v>12691</v>
      </c>
    </row>
    <row r="2415" customFormat="false" ht="15" hidden="false" customHeight="false" outlineLevel="0" collapsed="false">
      <c r="A2415" s="8" t="s">
        <v>22391</v>
      </c>
      <c r="B2415" s="8" t="s">
        <v>22392</v>
      </c>
    </row>
    <row r="2416" customFormat="false" ht="15" hidden="false" customHeight="false" outlineLevel="0" collapsed="false">
      <c r="A2416" s="8" t="s">
        <v>12694</v>
      </c>
      <c r="B2416" s="8" t="s">
        <v>12696</v>
      </c>
    </row>
    <row r="2417" customFormat="false" ht="15" hidden="false" customHeight="false" outlineLevel="0" collapsed="false">
      <c r="A2417" s="8" t="s">
        <v>12701</v>
      </c>
      <c r="B2417" s="8" t="s">
        <v>12702</v>
      </c>
    </row>
    <row r="2418" customFormat="false" ht="15" hidden="false" customHeight="false" outlineLevel="0" collapsed="false">
      <c r="A2418" s="8" t="s">
        <v>12705</v>
      </c>
      <c r="B2418" s="8" t="s">
        <v>12707</v>
      </c>
    </row>
    <row r="2419" customFormat="false" ht="15" hidden="false" customHeight="false" outlineLevel="0" collapsed="false">
      <c r="A2419" s="8" t="s">
        <v>12713</v>
      </c>
      <c r="B2419" s="8" t="s">
        <v>12714</v>
      </c>
    </row>
    <row r="2420" customFormat="false" ht="15" hidden="false" customHeight="false" outlineLevel="0" collapsed="false">
      <c r="A2420" s="8" t="s">
        <v>12719</v>
      </c>
      <c r="B2420" s="8" t="s">
        <v>12720</v>
      </c>
    </row>
    <row r="2421" customFormat="false" ht="15" hidden="false" customHeight="false" outlineLevel="0" collapsed="false">
      <c r="A2421" s="8" t="s">
        <v>12725</v>
      </c>
      <c r="B2421" s="8" t="s">
        <v>12726</v>
      </c>
    </row>
    <row r="2422" customFormat="false" ht="15" hidden="false" customHeight="false" outlineLevel="0" collapsed="false">
      <c r="A2422" s="8" t="s">
        <v>12729</v>
      </c>
      <c r="B2422" s="8" t="s">
        <v>12730</v>
      </c>
    </row>
    <row r="2423" customFormat="false" ht="15" hidden="false" customHeight="false" outlineLevel="0" collapsed="false">
      <c r="A2423" s="8" t="s">
        <v>12734</v>
      </c>
      <c r="B2423" s="8" t="s">
        <v>12739</v>
      </c>
    </row>
    <row r="2424" customFormat="false" ht="15" hidden="false" customHeight="false" outlineLevel="0" collapsed="false">
      <c r="A2424" s="8" t="s">
        <v>12743</v>
      </c>
      <c r="B2424" s="8" t="s">
        <v>22393</v>
      </c>
    </row>
    <row r="2425" customFormat="false" ht="15" hidden="false" customHeight="false" outlineLevel="0" collapsed="false">
      <c r="A2425" s="8" t="s">
        <v>12747</v>
      </c>
      <c r="B2425" s="8" t="s">
        <v>22394</v>
      </c>
    </row>
    <row r="2426" customFormat="false" ht="15" hidden="false" customHeight="false" outlineLevel="0" collapsed="false">
      <c r="A2426" s="8" t="s">
        <v>12751</v>
      </c>
      <c r="B2426" s="8" t="s">
        <v>22395</v>
      </c>
    </row>
    <row r="2427" customFormat="false" ht="15" hidden="false" customHeight="false" outlineLevel="0" collapsed="false">
      <c r="A2427" s="8" t="s">
        <v>12756</v>
      </c>
      <c r="B2427" s="8" t="s">
        <v>22396</v>
      </c>
    </row>
    <row r="2428" customFormat="false" ht="15" hidden="false" customHeight="false" outlineLevel="0" collapsed="false">
      <c r="A2428" s="8" t="s">
        <v>12762</v>
      </c>
      <c r="B2428" s="8" t="s">
        <v>12763</v>
      </c>
    </row>
    <row r="2429" customFormat="false" ht="15" hidden="false" customHeight="false" outlineLevel="0" collapsed="false">
      <c r="A2429" s="8" t="s">
        <v>12766</v>
      </c>
      <c r="B2429" s="8" t="s">
        <v>12767</v>
      </c>
    </row>
    <row r="2430" customFormat="false" ht="15" hidden="false" customHeight="false" outlineLevel="0" collapsed="false">
      <c r="A2430" s="8" t="s">
        <v>12771</v>
      </c>
      <c r="B2430" s="8" t="s">
        <v>12772</v>
      </c>
    </row>
    <row r="2431" customFormat="false" ht="15" hidden="false" customHeight="false" outlineLevel="0" collapsed="false">
      <c r="A2431" s="8" t="s">
        <v>12775</v>
      </c>
      <c r="B2431" s="8" t="s">
        <v>12777</v>
      </c>
    </row>
    <row r="2432" customFormat="false" ht="15" hidden="false" customHeight="false" outlineLevel="0" collapsed="false">
      <c r="A2432" s="8" t="s">
        <v>12780</v>
      </c>
      <c r="B2432" s="8" t="s">
        <v>22397</v>
      </c>
    </row>
    <row r="2433" customFormat="false" ht="15" hidden="false" customHeight="false" outlineLevel="0" collapsed="false">
      <c r="A2433" s="8" t="s">
        <v>12785</v>
      </c>
      <c r="B2433" s="8" t="s">
        <v>22398</v>
      </c>
    </row>
    <row r="2434" customFormat="false" ht="15" hidden="false" customHeight="false" outlineLevel="0" collapsed="false">
      <c r="A2434" s="8" t="s">
        <v>12788</v>
      </c>
      <c r="B2434" s="8" t="s">
        <v>12789</v>
      </c>
    </row>
    <row r="2435" customFormat="false" ht="15" hidden="false" customHeight="false" outlineLevel="0" collapsed="false">
      <c r="A2435" s="8" t="s">
        <v>12792</v>
      </c>
      <c r="B2435" s="8" t="s">
        <v>22399</v>
      </c>
    </row>
    <row r="2436" customFormat="false" ht="15" hidden="false" customHeight="false" outlineLevel="0" collapsed="false">
      <c r="A2436" s="8" t="s">
        <v>12799</v>
      </c>
      <c r="B2436" s="8" t="s">
        <v>12800</v>
      </c>
    </row>
    <row r="2437" customFormat="false" ht="15" hidden="false" customHeight="false" outlineLevel="0" collapsed="false">
      <c r="A2437" s="8" t="s">
        <v>12804</v>
      </c>
      <c r="B2437" s="8" t="s">
        <v>22400</v>
      </c>
    </row>
    <row r="2438" customFormat="false" ht="15" hidden="false" customHeight="false" outlineLevel="0" collapsed="false">
      <c r="A2438" s="8" t="s">
        <v>12813</v>
      </c>
      <c r="B2438" s="8" t="s">
        <v>22401</v>
      </c>
    </row>
    <row r="2439" customFormat="false" ht="15" hidden="false" customHeight="false" outlineLevel="0" collapsed="false">
      <c r="A2439" s="8" t="s">
        <v>12819</v>
      </c>
      <c r="B2439" s="8" t="s">
        <v>12820</v>
      </c>
    </row>
    <row r="2440" customFormat="false" ht="15" hidden="false" customHeight="false" outlineLevel="0" collapsed="false">
      <c r="A2440" s="8" t="s">
        <v>12823</v>
      </c>
      <c r="B2440" s="8" t="s">
        <v>12825</v>
      </c>
    </row>
    <row r="2441" customFormat="false" ht="15" hidden="false" customHeight="false" outlineLevel="0" collapsed="false">
      <c r="A2441" s="8" t="s">
        <v>12829</v>
      </c>
      <c r="B2441" s="8" t="s">
        <v>22402</v>
      </c>
    </row>
    <row r="2442" customFormat="false" ht="15" hidden="false" customHeight="false" outlineLevel="0" collapsed="false">
      <c r="A2442" s="8" t="s">
        <v>12832</v>
      </c>
      <c r="B2442" s="8" t="s">
        <v>12834</v>
      </c>
    </row>
    <row r="2443" customFormat="false" ht="15" hidden="false" customHeight="false" outlineLevel="0" collapsed="false">
      <c r="A2443" s="8" t="s">
        <v>12836</v>
      </c>
      <c r="B2443" s="8" t="s">
        <v>22403</v>
      </c>
    </row>
    <row r="2444" customFormat="false" ht="15" hidden="false" customHeight="false" outlineLevel="0" collapsed="false">
      <c r="A2444" s="8" t="s">
        <v>12840</v>
      </c>
      <c r="B2444" s="8" t="s">
        <v>22404</v>
      </c>
    </row>
    <row r="2445" customFormat="false" ht="15" hidden="false" customHeight="false" outlineLevel="0" collapsed="false">
      <c r="A2445" s="8" t="s">
        <v>12845</v>
      </c>
      <c r="B2445" s="8" t="s">
        <v>12846</v>
      </c>
    </row>
    <row r="2446" customFormat="false" ht="15" hidden="false" customHeight="false" outlineLevel="0" collapsed="false">
      <c r="A2446" s="8" t="s">
        <v>12849</v>
      </c>
      <c r="B2446" s="8" t="s">
        <v>12852</v>
      </c>
    </row>
    <row r="2447" customFormat="false" ht="15" hidden="false" customHeight="false" outlineLevel="0" collapsed="false">
      <c r="A2447" s="8" t="s">
        <v>12854</v>
      </c>
      <c r="B2447" s="8" t="s">
        <v>12855</v>
      </c>
    </row>
    <row r="2448" customFormat="false" ht="15" hidden="false" customHeight="false" outlineLevel="0" collapsed="false">
      <c r="A2448" s="8" t="s">
        <v>12858</v>
      </c>
      <c r="B2448" s="8" t="s">
        <v>12860</v>
      </c>
    </row>
    <row r="2449" customFormat="false" ht="15" hidden="false" customHeight="false" outlineLevel="0" collapsed="false">
      <c r="A2449" s="8" t="s">
        <v>12863</v>
      </c>
      <c r="B2449" s="8" t="s">
        <v>22405</v>
      </c>
    </row>
    <row r="2450" customFormat="false" ht="15" hidden="false" customHeight="false" outlineLevel="0" collapsed="false">
      <c r="A2450" s="8" t="s">
        <v>12867</v>
      </c>
      <c r="B2450" s="8" t="s">
        <v>22406</v>
      </c>
    </row>
    <row r="2451" customFormat="false" ht="15" hidden="false" customHeight="false" outlineLevel="0" collapsed="false">
      <c r="A2451" s="8" t="s">
        <v>12870</v>
      </c>
      <c r="B2451" s="8" t="s">
        <v>22407</v>
      </c>
    </row>
    <row r="2452" customFormat="false" ht="15" hidden="false" customHeight="false" outlineLevel="0" collapsed="false">
      <c r="A2452" s="8" t="s">
        <v>12873</v>
      </c>
      <c r="B2452" s="8" t="s">
        <v>12874</v>
      </c>
    </row>
    <row r="2453" customFormat="false" ht="15" hidden="false" customHeight="false" outlineLevel="0" collapsed="false">
      <c r="A2453" s="8" t="s">
        <v>12878</v>
      </c>
      <c r="B2453" s="8" t="s">
        <v>12879</v>
      </c>
    </row>
    <row r="2454" customFormat="false" ht="15" hidden="false" customHeight="false" outlineLevel="0" collapsed="false">
      <c r="A2454" s="8" t="s">
        <v>12882</v>
      </c>
      <c r="B2454" s="8" t="s">
        <v>12883</v>
      </c>
    </row>
    <row r="2455" customFormat="false" ht="15" hidden="false" customHeight="false" outlineLevel="0" collapsed="false">
      <c r="A2455" s="8" t="s">
        <v>12886</v>
      </c>
      <c r="B2455" s="8" t="s">
        <v>22408</v>
      </c>
    </row>
    <row r="2456" customFormat="false" ht="15" hidden="false" customHeight="false" outlineLevel="0" collapsed="false">
      <c r="A2456" s="8" t="s">
        <v>12889</v>
      </c>
      <c r="B2456" s="8" t="s">
        <v>12890</v>
      </c>
    </row>
    <row r="2457" customFormat="false" ht="15" hidden="false" customHeight="false" outlineLevel="0" collapsed="false">
      <c r="A2457" s="8" t="s">
        <v>12892</v>
      </c>
      <c r="B2457" s="8" t="s">
        <v>22409</v>
      </c>
    </row>
    <row r="2458" customFormat="false" ht="15" hidden="false" customHeight="false" outlineLevel="0" collapsed="false">
      <c r="A2458" s="8" t="s">
        <v>12894</v>
      </c>
      <c r="B2458" s="8" t="s">
        <v>12895</v>
      </c>
    </row>
    <row r="2459" customFormat="false" ht="15" hidden="false" customHeight="false" outlineLevel="0" collapsed="false">
      <c r="A2459" s="8" t="s">
        <v>12899</v>
      </c>
      <c r="B2459" s="8" t="s">
        <v>12900</v>
      </c>
    </row>
    <row r="2460" customFormat="false" ht="15" hidden="false" customHeight="false" outlineLevel="0" collapsed="false">
      <c r="A2460" s="8" t="s">
        <v>12904</v>
      </c>
      <c r="B2460" s="8" t="s">
        <v>22410</v>
      </c>
    </row>
    <row r="2461" customFormat="false" ht="15" hidden="false" customHeight="false" outlineLevel="0" collapsed="false">
      <c r="A2461" s="8" t="s">
        <v>12908</v>
      </c>
      <c r="B2461" s="8" t="s">
        <v>12911</v>
      </c>
    </row>
    <row r="2462" customFormat="false" ht="15" hidden="false" customHeight="false" outlineLevel="0" collapsed="false">
      <c r="A2462" s="8" t="s">
        <v>12915</v>
      </c>
      <c r="B2462" s="8" t="s">
        <v>12918</v>
      </c>
    </row>
    <row r="2463" customFormat="false" ht="15" hidden="false" customHeight="false" outlineLevel="0" collapsed="false">
      <c r="A2463" s="8" t="s">
        <v>12921</v>
      </c>
      <c r="B2463" s="8" t="s">
        <v>12922</v>
      </c>
    </row>
    <row r="2464" customFormat="false" ht="15" hidden="false" customHeight="false" outlineLevel="0" collapsed="false">
      <c r="A2464" s="8" t="s">
        <v>12925</v>
      </c>
      <c r="B2464" s="8" t="s">
        <v>22411</v>
      </c>
    </row>
    <row r="2465" customFormat="false" ht="15" hidden="false" customHeight="false" outlineLevel="0" collapsed="false">
      <c r="A2465" s="8" t="s">
        <v>12930</v>
      </c>
      <c r="B2465" s="8" t="s">
        <v>22412</v>
      </c>
    </row>
    <row r="2466" customFormat="false" ht="15" hidden="false" customHeight="false" outlineLevel="0" collapsed="false">
      <c r="A2466" s="8" t="s">
        <v>12937</v>
      </c>
      <c r="B2466" s="8" t="s">
        <v>12938</v>
      </c>
    </row>
    <row r="2467" customFormat="false" ht="15" hidden="false" customHeight="false" outlineLevel="0" collapsed="false">
      <c r="A2467" s="8" t="s">
        <v>12942</v>
      </c>
      <c r="B2467" s="8" t="s">
        <v>12944</v>
      </c>
    </row>
    <row r="2468" customFormat="false" ht="15" hidden="false" customHeight="false" outlineLevel="0" collapsed="false">
      <c r="A2468" s="8" t="s">
        <v>12949</v>
      </c>
      <c r="B2468" s="8" t="s">
        <v>22413</v>
      </c>
    </row>
    <row r="2469" customFormat="false" ht="15" hidden="false" customHeight="false" outlineLevel="0" collapsed="false">
      <c r="A2469" s="8" t="s">
        <v>12954</v>
      </c>
      <c r="B2469" s="8" t="s">
        <v>22414</v>
      </c>
    </row>
    <row r="2470" customFormat="false" ht="15" hidden="false" customHeight="false" outlineLevel="0" collapsed="false">
      <c r="A2470" s="8" t="s">
        <v>12962</v>
      </c>
      <c r="B2470" s="8" t="s">
        <v>12964</v>
      </c>
    </row>
    <row r="2471" customFormat="false" ht="15" hidden="false" customHeight="false" outlineLevel="0" collapsed="false">
      <c r="A2471" s="8" t="s">
        <v>12968</v>
      </c>
      <c r="B2471" s="8" t="s">
        <v>12969</v>
      </c>
    </row>
    <row r="2472" customFormat="false" ht="15" hidden="false" customHeight="false" outlineLevel="0" collapsed="false">
      <c r="A2472" s="8" t="s">
        <v>12974</v>
      </c>
      <c r="B2472" s="8" t="s">
        <v>12975</v>
      </c>
    </row>
    <row r="2473" customFormat="false" ht="15" hidden="false" customHeight="false" outlineLevel="0" collapsed="false">
      <c r="A2473" s="8" t="s">
        <v>12980</v>
      </c>
      <c r="B2473" s="8" t="s">
        <v>12981</v>
      </c>
    </row>
    <row r="2474" customFormat="false" ht="15" hidden="false" customHeight="false" outlineLevel="0" collapsed="false">
      <c r="A2474" s="8" t="s">
        <v>12984</v>
      </c>
      <c r="B2474" s="8" t="s">
        <v>12986</v>
      </c>
    </row>
    <row r="2475" customFormat="false" ht="15" hidden="false" customHeight="false" outlineLevel="0" collapsed="false">
      <c r="A2475" s="8" t="s">
        <v>12989</v>
      </c>
      <c r="B2475" s="8" t="s">
        <v>22415</v>
      </c>
    </row>
    <row r="2476" customFormat="false" ht="15" hidden="false" customHeight="false" outlineLevel="0" collapsed="false">
      <c r="A2476" s="8" t="s">
        <v>12996</v>
      </c>
      <c r="B2476" s="8" t="s">
        <v>22416</v>
      </c>
    </row>
    <row r="2477" customFormat="false" ht="15" hidden="false" customHeight="false" outlineLevel="0" collapsed="false">
      <c r="A2477" s="8" t="s">
        <v>13000</v>
      </c>
      <c r="B2477" s="8" t="s">
        <v>22417</v>
      </c>
    </row>
    <row r="2478" customFormat="false" ht="15" hidden="false" customHeight="false" outlineLevel="0" collapsed="false">
      <c r="A2478" s="8" t="s">
        <v>13004</v>
      </c>
      <c r="B2478" s="8" t="s">
        <v>13005</v>
      </c>
    </row>
    <row r="2479" customFormat="false" ht="15" hidden="false" customHeight="false" outlineLevel="0" collapsed="false">
      <c r="A2479" s="8" t="s">
        <v>13009</v>
      </c>
      <c r="B2479" s="8" t="s">
        <v>22418</v>
      </c>
    </row>
    <row r="2480" customFormat="false" ht="15" hidden="false" customHeight="false" outlineLevel="0" collapsed="false">
      <c r="A2480" s="8" t="s">
        <v>13011</v>
      </c>
      <c r="B2480" s="8" t="s">
        <v>13012</v>
      </c>
    </row>
    <row r="2481" customFormat="false" ht="15" hidden="false" customHeight="false" outlineLevel="0" collapsed="false">
      <c r="A2481" s="8" t="s">
        <v>13016</v>
      </c>
      <c r="B2481" s="8" t="s">
        <v>13017</v>
      </c>
    </row>
    <row r="2482" customFormat="false" ht="15" hidden="false" customHeight="false" outlineLevel="0" collapsed="false">
      <c r="A2482" s="8" t="s">
        <v>13020</v>
      </c>
      <c r="B2482" s="8" t="s">
        <v>13021</v>
      </c>
    </row>
    <row r="2483" customFormat="false" ht="15" hidden="false" customHeight="false" outlineLevel="0" collapsed="false">
      <c r="A2483" s="8" t="s">
        <v>13025</v>
      </c>
      <c r="B2483" s="8" t="s">
        <v>13026</v>
      </c>
    </row>
    <row r="2484" customFormat="false" ht="15" hidden="false" customHeight="false" outlineLevel="0" collapsed="false">
      <c r="A2484" s="8" t="s">
        <v>13029</v>
      </c>
      <c r="B2484" s="8" t="s">
        <v>13031</v>
      </c>
    </row>
    <row r="2485" customFormat="false" ht="15" hidden="false" customHeight="false" outlineLevel="0" collapsed="false">
      <c r="A2485" s="8" t="s">
        <v>13035</v>
      </c>
      <c r="B2485" s="8" t="s">
        <v>13036</v>
      </c>
    </row>
    <row r="2486" customFormat="false" ht="15" hidden="false" customHeight="false" outlineLevel="0" collapsed="false">
      <c r="A2486" s="8" t="s">
        <v>13039</v>
      </c>
      <c r="B2486" s="8" t="s">
        <v>22419</v>
      </c>
    </row>
    <row r="2487" customFormat="false" ht="15" hidden="false" customHeight="false" outlineLevel="0" collapsed="false">
      <c r="A2487" s="8" t="s">
        <v>13043</v>
      </c>
      <c r="B2487" s="8" t="s">
        <v>22420</v>
      </c>
    </row>
    <row r="2488" customFormat="false" ht="15" hidden="false" customHeight="false" outlineLevel="0" collapsed="false">
      <c r="A2488" s="8" t="s">
        <v>13048</v>
      </c>
      <c r="B2488" s="8" t="s">
        <v>13049</v>
      </c>
    </row>
    <row r="2489" customFormat="false" ht="15" hidden="false" customHeight="false" outlineLevel="0" collapsed="false">
      <c r="A2489" s="8" t="s">
        <v>13053</v>
      </c>
      <c r="B2489" s="8" t="s">
        <v>13054</v>
      </c>
    </row>
    <row r="2490" customFormat="false" ht="15" hidden="false" customHeight="false" outlineLevel="0" collapsed="false">
      <c r="A2490" s="8" t="s">
        <v>13057</v>
      </c>
      <c r="B2490" s="8" t="s">
        <v>22421</v>
      </c>
    </row>
    <row r="2491" customFormat="false" ht="15" hidden="false" customHeight="false" outlineLevel="0" collapsed="false">
      <c r="A2491" s="8" t="s">
        <v>13061</v>
      </c>
      <c r="B2491" s="8" t="s">
        <v>22422</v>
      </c>
    </row>
    <row r="2492" customFormat="false" ht="15" hidden="false" customHeight="false" outlineLevel="0" collapsed="false">
      <c r="A2492" s="8" t="s">
        <v>13063</v>
      </c>
      <c r="B2492" s="8" t="s">
        <v>13065</v>
      </c>
    </row>
    <row r="2493" customFormat="false" ht="15" hidden="false" customHeight="false" outlineLevel="0" collapsed="false">
      <c r="A2493" s="8" t="s">
        <v>13068</v>
      </c>
      <c r="B2493" s="8" t="s">
        <v>13069</v>
      </c>
    </row>
    <row r="2494" customFormat="false" ht="15" hidden="false" customHeight="false" outlineLevel="0" collapsed="false">
      <c r="A2494" s="8" t="s">
        <v>13072</v>
      </c>
      <c r="B2494" s="8" t="s">
        <v>22423</v>
      </c>
    </row>
    <row r="2495" customFormat="false" ht="15" hidden="false" customHeight="false" outlineLevel="0" collapsed="false">
      <c r="A2495" s="8" t="s">
        <v>13075</v>
      </c>
      <c r="B2495" s="8" t="s">
        <v>22424</v>
      </c>
    </row>
    <row r="2496" customFormat="false" ht="15" hidden="false" customHeight="false" outlineLevel="0" collapsed="false">
      <c r="A2496" s="8" t="s">
        <v>13078</v>
      </c>
      <c r="B2496" s="8" t="s">
        <v>13082</v>
      </c>
    </row>
    <row r="2497" customFormat="false" ht="15" hidden="false" customHeight="false" outlineLevel="0" collapsed="false">
      <c r="A2497" s="8" t="s">
        <v>13087</v>
      </c>
      <c r="B2497" s="8" t="s">
        <v>13089</v>
      </c>
    </row>
    <row r="2498" customFormat="false" ht="15" hidden="false" customHeight="false" outlineLevel="0" collapsed="false">
      <c r="A2498" s="8" t="s">
        <v>13091</v>
      </c>
      <c r="B2498" s="8" t="s">
        <v>22425</v>
      </c>
    </row>
    <row r="2499" customFormat="false" ht="15" hidden="false" customHeight="false" outlineLevel="0" collapsed="false">
      <c r="A2499" s="8" t="s">
        <v>13095</v>
      </c>
      <c r="B2499" s="8" t="s">
        <v>22426</v>
      </c>
    </row>
    <row r="2500" customFormat="false" ht="15" hidden="false" customHeight="false" outlineLevel="0" collapsed="false">
      <c r="A2500" s="8" t="s">
        <v>13100</v>
      </c>
      <c r="B2500" s="8" t="s">
        <v>22427</v>
      </c>
    </row>
    <row r="2501" customFormat="false" ht="15" hidden="false" customHeight="false" outlineLevel="0" collapsed="false">
      <c r="A2501" s="8" t="s">
        <v>13102</v>
      </c>
      <c r="B2501" s="8" t="s">
        <v>22428</v>
      </c>
    </row>
    <row r="2502" customFormat="false" ht="15" hidden="false" customHeight="false" outlineLevel="0" collapsed="false">
      <c r="A2502" s="8" t="s">
        <v>13108</v>
      </c>
      <c r="B2502" s="8" t="s">
        <v>13111</v>
      </c>
    </row>
    <row r="2503" customFormat="false" ht="15" hidden="false" customHeight="false" outlineLevel="0" collapsed="false">
      <c r="A2503" s="8" t="s">
        <v>13114</v>
      </c>
      <c r="B2503" s="8" t="s">
        <v>22429</v>
      </c>
    </row>
    <row r="2504" customFormat="false" ht="15" hidden="false" customHeight="false" outlineLevel="0" collapsed="false">
      <c r="A2504" s="8" t="s">
        <v>13120</v>
      </c>
      <c r="B2504" s="8" t="s">
        <v>13121</v>
      </c>
    </row>
    <row r="2505" customFormat="false" ht="15" hidden="false" customHeight="false" outlineLevel="0" collapsed="false">
      <c r="A2505" s="8" t="s">
        <v>13126</v>
      </c>
      <c r="B2505" s="8" t="s">
        <v>13129</v>
      </c>
    </row>
    <row r="2506" customFormat="false" ht="15" hidden="false" customHeight="false" outlineLevel="0" collapsed="false">
      <c r="A2506" s="8" t="s">
        <v>13132</v>
      </c>
      <c r="B2506" s="8" t="s">
        <v>13134</v>
      </c>
    </row>
    <row r="2507" customFormat="false" ht="15" hidden="false" customHeight="false" outlineLevel="0" collapsed="false">
      <c r="A2507" s="8" t="s">
        <v>13138</v>
      </c>
      <c r="B2507" s="8" t="s">
        <v>22430</v>
      </c>
    </row>
    <row r="2508" customFormat="false" ht="15" hidden="false" customHeight="false" outlineLevel="0" collapsed="false">
      <c r="A2508" s="8" t="s">
        <v>13143</v>
      </c>
      <c r="B2508" s="8" t="s">
        <v>13145</v>
      </c>
    </row>
    <row r="2509" customFormat="false" ht="15" hidden="false" customHeight="false" outlineLevel="0" collapsed="false">
      <c r="A2509" s="8" t="s">
        <v>13147</v>
      </c>
      <c r="B2509" s="8" t="s">
        <v>13148</v>
      </c>
    </row>
    <row r="2510" customFormat="false" ht="15" hidden="false" customHeight="false" outlineLevel="0" collapsed="false">
      <c r="A2510" s="8" t="s">
        <v>13151</v>
      </c>
      <c r="B2510" s="8" t="s">
        <v>13152</v>
      </c>
    </row>
    <row r="2511" customFormat="false" ht="15" hidden="false" customHeight="false" outlineLevel="0" collapsed="false">
      <c r="A2511" s="8" t="s">
        <v>13156</v>
      </c>
      <c r="B2511" s="8" t="s">
        <v>13158</v>
      </c>
    </row>
    <row r="2512" customFormat="false" ht="15" hidden="false" customHeight="false" outlineLevel="0" collapsed="false">
      <c r="A2512" s="8" t="s">
        <v>13162</v>
      </c>
      <c r="B2512" s="8" t="s">
        <v>13163</v>
      </c>
    </row>
    <row r="2513" customFormat="false" ht="15" hidden="false" customHeight="false" outlineLevel="0" collapsed="false">
      <c r="A2513" s="8" t="s">
        <v>13168</v>
      </c>
      <c r="B2513" s="8" t="s">
        <v>13169</v>
      </c>
    </row>
    <row r="2514" customFormat="false" ht="15" hidden="false" customHeight="false" outlineLevel="0" collapsed="false">
      <c r="A2514" s="8" t="s">
        <v>13173</v>
      </c>
      <c r="B2514" s="8" t="s">
        <v>13175</v>
      </c>
    </row>
    <row r="2515" customFormat="false" ht="15" hidden="false" customHeight="false" outlineLevel="0" collapsed="false">
      <c r="A2515" s="8" t="s">
        <v>13178</v>
      </c>
      <c r="B2515" s="8" t="s">
        <v>13180</v>
      </c>
    </row>
    <row r="2516" customFormat="false" ht="15" hidden="false" customHeight="false" outlineLevel="0" collapsed="false">
      <c r="A2516" s="8" t="s">
        <v>13182</v>
      </c>
      <c r="B2516" s="8" t="s">
        <v>22431</v>
      </c>
    </row>
    <row r="2517" customFormat="false" ht="15" hidden="false" customHeight="false" outlineLevel="0" collapsed="false">
      <c r="A2517" s="8" t="s">
        <v>13186</v>
      </c>
      <c r="B2517" s="8" t="s">
        <v>22432</v>
      </c>
    </row>
    <row r="2518" customFormat="false" ht="15" hidden="false" customHeight="false" outlineLevel="0" collapsed="false">
      <c r="A2518" s="8" t="s">
        <v>13190</v>
      </c>
      <c r="B2518" s="8" t="s">
        <v>22433</v>
      </c>
    </row>
    <row r="2519" customFormat="false" ht="15" hidden="false" customHeight="false" outlineLevel="0" collapsed="false">
      <c r="A2519" s="8" t="s">
        <v>13193</v>
      </c>
      <c r="B2519" s="8" t="s">
        <v>13194</v>
      </c>
    </row>
    <row r="2520" customFormat="false" ht="15" hidden="false" customHeight="false" outlineLevel="0" collapsed="false">
      <c r="A2520" s="8" t="s">
        <v>13198</v>
      </c>
      <c r="B2520" s="8" t="s">
        <v>13199</v>
      </c>
    </row>
    <row r="2521" customFormat="false" ht="15" hidden="false" customHeight="false" outlineLevel="0" collapsed="false">
      <c r="A2521" s="8" t="s">
        <v>13202</v>
      </c>
      <c r="B2521" s="8" t="s">
        <v>13204</v>
      </c>
    </row>
    <row r="2522" customFormat="false" ht="15" hidden="false" customHeight="false" outlineLevel="0" collapsed="false">
      <c r="A2522" s="8" t="s">
        <v>13206</v>
      </c>
      <c r="B2522" s="8" t="s">
        <v>13208</v>
      </c>
    </row>
    <row r="2523" customFormat="false" ht="15" hidden="false" customHeight="false" outlineLevel="0" collapsed="false">
      <c r="A2523" s="8" t="s">
        <v>13212</v>
      </c>
      <c r="B2523" s="8" t="s">
        <v>13213</v>
      </c>
    </row>
    <row r="2524" customFormat="false" ht="15" hidden="false" customHeight="false" outlineLevel="0" collapsed="false">
      <c r="A2524" s="8" t="s">
        <v>13216</v>
      </c>
      <c r="B2524" s="8" t="s">
        <v>22434</v>
      </c>
    </row>
    <row r="2525" customFormat="false" ht="15" hidden="false" customHeight="false" outlineLevel="0" collapsed="false">
      <c r="A2525" s="8" t="s">
        <v>13223</v>
      </c>
      <c r="B2525" s="8" t="s">
        <v>13225</v>
      </c>
    </row>
    <row r="2526" customFormat="false" ht="15" hidden="false" customHeight="false" outlineLevel="0" collapsed="false">
      <c r="A2526" s="8" t="s">
        <v>13227</v>
      </c>
      <c r="B2526" s="8" t="s">
        <v>13229</v>
      </c>
    </row>
    <row r="2527" customFormat="false" ht="15" hidden="false" customHeight="false" outlineLevel="0" collapsed="false">
      <c r="A2527" s="8" t="s">
        <v>13231</v>
      </c>
      <c r="B2527" s="8" t="s">
        <v>13232</v>
      </c>
    </row>
    <row r="2528" customFormat="false" ht="15" hidden="false" customHeight="false" outlineLevel="0" collapsed="false">
      <c r="A2528" s="8" t="s">
        <v>13234</v>
      </c>
      <c r="B2528" s="8" t="s">
        <v>13235</v>
      </c>
    </row>
    <row r="2529" customFormat="false" ht="15" hidden="false" customHeight="false" outlineLevel="0" collapsed="false">
      <c r="A2529" s="8" t="s">
        <v>13238</v>
      </c>
      <c r="B2529" s="8" t="s">
        <v>13240</v>
      </c>
    </row>
    <row r="2530" customFormat="false" ht="15" hidden="false" customHeight="false" outlineLevel="0" collapsed="false">
      <c r="A2530" s="8" t="s">
        <v>13243</v>
      </c>
      <c r="B2530" s="8" t="s">
        <v>22435</v>
      </c>
    </row>
    <row r="2531" customFormat="false" ht="15" hidden="false" customHeight="false" outlineLevel="0" collapsed="false">
      <c r="A2531" s="8" t="s">
        <v>13250</v>
      </c>
      <c r="B2531" s="8" t="s">
        <v>13251</v>
      </c>
    </row>
    <row r="2532" customFormat="false" ht="15" hidden="false" customHeight="false" outlineLevel="0" collapsed="false">
      <c r="A2532" s="8" t="s">
        <v>13253</v>
      </c>
      <c r="B2532" s="8" t="s">
        <v>13254</v>
      </c>
    </row>
    <row r="2533" customFormat="false" ht="15" hidden="false" customHeight="false" outlineLevel="0" collapsed="false">
      <c r="A2533" s="8" t="s">
        <v>13256</v>
      </c>
      <c r="B2533" s="8" t="s">
        <v>13257</v>
      </c>
    </row>
    <row r="2534" customFormat="false" ht="15" hidden="false" customHeight="false" outlineLevel="0" collapsed="false">
      <c r="A2534" s="8" t="s">
        <v>13261</v>
      </c>
      <c r="B2534" s="8" t="s">
        <v>13262</v>
      </c>
    </row>
    <row r="2535" customFormat="false" ht="15" hidden="false" customHeight="false" outlineLevel="0" collapsed="false">
      <c r="A2535" s="8" t="s">
        <v>13266</v>
      </c>
      <c r="B2535" s="8" t="s">
        <v>13267</v>
      </c>
    </row>
    <row r="2536" customFormat="false" ht="15" hidden="false" customHeight="false" outlineLevel="0" collapsed="false">
      <c r="A2536" s="8" t="s">
        <v>13276</v>
      </c>
      <c r="B2536" s="8" t="s">
        <v>13277</v>
      </c>
    </row>
    <row r="2537" customFormat="false" ht="15" hidden="false" customHeight="false" outlineLevel="0" collapsed="false">
      <c r="A2537" s="8" t="s">
        <v>13280</v>
      </c>
      <c r="B2537" s="8" t="s">
        <v>13281</v>
      </c>
    </row>
    <row r="2538" customFormat="false" ht="15" hidden="false" customHeight="false" outlineLevel="0" collapsed="false">
      <c r="A2538" s="8" t="s">
        <v>13283</v>
      </c>
      <c r="B2538" s="8" t="s">
        <v>13284</v>
      </c>
    </row>
    <row r="2539" customFormat="false" ht="15" hidden="false" customHeight="false" outlineLevel="0" collapsed="false">
      <c r="A2539" s="8" t="s">
        <v>13287</v>
      </c>
      <c r="B2539" s="8" t="s">
        <v>13290</v>
      </c>
    </row>
    <row r="2540" customFormat="false" ht="15" hidden="false" customHeight="false" outlineLevel="0" collapsed="false">
      <c r="A2540" s="8" t="s">
        <v>13294</v>
      </c>
      <c r="B2540" s="8" t="s">
        <v>13295</v>
      </c>
    </row>
    <row r="2541" customFormat="false" ht="15" hidden="false" customHeight="false" outlineLevel="0" collapsed="false">
      <c r="A2541" s="8" t="s">
        <v>13297</v>
      </c>
      <c r="B2541" s="8" t="s">
        <v>13298</v>
      </c>
    </row>
    <row r="2542" customFormat="false" ht="15" hidden="false" customHeight="false" outlineLevel="0" collapsed="false">
      <c r="A2542" s="8" t="s">
        <v>13300</v>
      </c>
      <c r="B2542" s="8" t="s">
        <v>13301</v>
      </c>
    </row>
    <row r="2543" customFormat="false" ht="15" hidden="false" customHeight="false" outlineLevel="0" collapsed="false">
      <c r="A2543" s="8" t="s">
        <v>13307</v>
      </c>
      <c r="B2543" s="8" t="s">
        <v>13308</v>
      </c>
    </row>
    <row r="2544" customFormat="false" ht="15" hidden="false" customHeight="false" outlineLevel="0" collapsed="false">
      <c r="A2544" s="8" t="s">
        <v>13311</v>
      </c>
      <c r="B2544" s="8" t="s">
        <v>22436</v>
      </c>
    </row>
    <row r="2545" customFormat="false" ht="15" hidden="false" customHeight="false" outlineLevel="0" collapsed="false">
      <c r="A2545" s="8" t="s">
        <v>13318</v>
      </c>
      <c r="B2545" s="8" t="s">
        <v>22437</v>
      </c>
    </row>
    <row r="2546" customFormat="false" ht="15" hidden="false" customHeight="false" outlineLevel="0" collapsed="false">
      <c r="A2546" s="8" t="s">
        <v>13325</v>
      </c>
      <c r="B2546" s="8" t="s">
        <v>13328</v>
      </c>
    </row>
    <row r="2547" customFormat="false" ht="15" hidden="false" customHeight="false" outlineLevel="0" collapsed="false">
      <c r="A2547" s="8" t="s">
        <v>13331</v>
      </c>
      <c r="B2547" s="8" t="s">
        <v>13335</v>
      </c>
    </row>
    <row r="2548" customFormat="false" ht="15" hidden="false" customHeight="false" outlineLevel="0" collapsed="false">
      <c r="A2548" s="8" t="s">
        <v>13337</v>
      </c>
      <c r="B2548" s="8" t="s">
        <v>13338</v>
      </c>
    </row>
    <row r="2549" customFormat="false" ht="15" hidden="false" customHeight="false" outlineLevel="0" collapsed="false">
      <c r="A2549" s="8" t="s">
        <v>22438</v>
      </c>
      <c r="B2549" s="8" t="s">
        <v>22439</v>
      </c>
    </row>
    <row r="2550" customFormat="false" ht="15" hidden="false" customHeight="false" outlineLevel="0" collapsed="false">
      <c r="A2550" s="8" t="s">
        <v>13341</v>
      </c>
      <c r="B2550" s="8" t="s">
        <v>13342</v>
      </c>
    </row>
    <row r="2551" customFormat="false" ht="15" hidden="false" customHeight="false" outlineLevel="0" collapsed="false">
      <c r="A2551" s="8" t="s">
        <v>13345</v>
      </c>
      <c r="B2551" s="8" t="s">
        <v>13346</v>
      </c>
    </row>
    <row r="2552" customFormat="false" ht="15" hidden="false" customHeight="false" outlineLevel="0" collapsed="false">
      <c r="A2552" s="8" t="s">
        <v>13349</v>
      </c>
      <c r="B2552" s="8" t="s">
        <v>13350</v>
      </c>
    </row>
    <row r="2553" customFormat="false" ht="15" hidden="false" customHeight="false" outlineLevel="0" collapsed="false">
      <c r="A2553" s="8" t="s">
        <v>13353</v>
      </c>
      <c r="B2553" s="8" t="s">
        <v>13355</v>
      </c>
    </row>
    <row r="2554" customFormat="false" ht="15" hidden="false" customHeight="false" outlineLevel="0" collapsed="false">
      <c r="A2554" s="8" t="s">
        <v>13357</v>
      </c>
      <c r="B2554" s="8" t="s">
        <v>13359</v>
      </c>
    </row>
    <row r="2555" customFormat="false" ht="15" hidden="false" customHeight="false" outlineLevel="0" collapsed="false">
      <c r="A2555" s="8" t="s">
        <v>13363</v>
      </c>
      <c r="B2555" s="8" t="s">
        <v>13365</v>
      </c>
    </row>
    <row r="2556" customFormat="false" ht="15" hidden="false" customHeight="false" outlineLevel="0" collapsed="false">
      <c r="A2556" s="8" t="s">
        <v>13367</v>
      </c>
      <c r="B2556" s="8" t="s">
        <v>22440</v>
      </c>
    </row>
    <row r="2557" customFormat="false" ht="15" hidden="false" customHeight="false" outlineLevel="0" collapsed="false">
      <c r="A2557" s="8" t="s">
        <v>13371</v>
      </c>
      <c r="B2557" s="8" t="s">
        <v>13372</v>
      </c>
    </row>
    <row r="2558" customFormat="false" ht="15" hidden="false" customHeight="false" outlineLevel="0" collapsed="false">
      <c r="A2558" s="8" t="s">
        <v>13374</v>
      </c>
      <c r="B2558" s="8" t="s">
        <v>22441</v>
      </c>
    </row>
    <row r="2559" customFormat="false" ht="15" hidden="false" customHeight="false" outlineLevel="0" collapsed="false">
      <c r="A2559" s="8" t="s">
        <v>13378</v>
      </c>
      <c r="B2559" s="8" t="s">
        <v>22442</v>
      </c>
    </row>
    <row r="2560" customFormat="false" ht="15" hidden="false" customHeight="false" outlineLevel="0" collapsed="false">
      <c r="A2560" s="8" t="s">
        <v>13382</v>
      </c>
      <c r="B2560" s="8" t="s">
        <v>22443</v>
      </c>
    </row>
    <row r="2561" customFormat="false" ht="15" hidden="false" customHeight="false" outlineLevel="0" collapsed="false">
      <c r="A2561" s="8" t="s">
        <v>13387</v>
      </c>
      <c r="B2561" s="8" t="s">
        <v>22444</v>
      </c>
    </row>
    <row r="2562" customFormat="false" ht="15" hidden="false" customHeight="false" outlineLevel="0" collapsed="false">
      <c r="A2562" s="8" t="s">
        <v>13391</v>
      </c>
      <c r="B2562" s="8" t="s">
        <v>13393</v>
      </c>
    </row>
    <row r="2563" customFormat="false" ht="15" hidden="false" customHeight="false" outlineLevel="0" collapsed="false">
      <c r="A2563" s="8" t="s">
        <v>13397</v>
      </c>
      <c r="B2563" s="8" t="s">
        <v>22445</v>
      </c>
    </row>
    <row r="2564" customFormat="false" ht="15" hidden="false" customHeight="false" outlineLevel="0" collapsed="false">
      <c r="A2564" s="8" t="s">
        <v>13403</v>
      </c>
      <c r="B2564" s="8" t="s">
        <v>13405</v>
      </c>
    </row>
    <row r="2565" customFormat="false" ht="15" hidden="false" customHeight="false" outlineLevel="0" collapsed="false">
      <c r="A2565" s="8" t="s">
        <v>13407</v>
      </c>
      <c r="B2565" s="8" t="s">
        <v>22446</v>
      </c>
    </row>
    <row r="2566" customFormat="false" ht="15" hidden="false" customHeight="false" outlineLevel="0" collapsed="false">
      <c r="A2566" s="8" t="s">
        <v>13411</v>
      </c>
      <c r="B2566" s="8" t="s">
        <v>13412</v>
      </c>
    </row>
    <row r="2567" customFormat="false" ht="15" hidden="false" customHeight="false" outlineLevel="0" collapsed="false">
      <c r="A2567" s="8" t="s">
        <v>13414</v>
      </c>
      <c r="B2567" s="8" t="s">
        <v>22447</v>
      </c>
    </row>
    <row r="2568" customFormat="false" ht="15" hidden="false" customHeight="false" outlineLevel="0" collapsed="false">
      <c r="A2568" s="8" t="s">
        <v>13420</v>
      </c>
      <c r="B2568" s="8" t="s">
        <v>22448</v>
      </c>
    </row>
    <row r="2569" customFormat="false" ht="15" hidden="false" customHeight="false" outlineLevel="0" collapsed="false">
      <c r="A2569" s="8" t="s">
        <v>13428</v>
      </c>
      <c r="B2569" s="8" t="s">
        <v>22449</v>
      </c>
    </row>
    <row r="2570" customFormat="false" ht="15" hidden="false" customHeight="false" outlineLevel="0" collapsed="false">
      <c r="A2570" s="8" t="s">
        <v>13431</v>
      </c>
      <c r="B2570" s="8" t="s">
        <v>13433</v>
      </c>
    </row>
    <row r="2571" customFormat="false" ht="15" hidden="false" customHeight="false" outlineLevel="0" collapsed="false">
      <c r="A2571" s="8" t="s">
        <v>13435</v>
      </c>
      <c r="B2571" s="8" t="s">
        <v>22450</v>
      </c>
    </row>
    <row r="2572" customFormat="false" ht="15" hidden="false" customHeight="false" outlineLevel="0" collapsed="false">
      <c r="A2572" s="8" t="s">
        <v>13440</v>
      </c>
      <c r="B2572" s="8" t="s">
        <v>22451</v>
      </c>
    </row>
    <row r="2573" customFormat="false" ht="15" hidden="false" customHeight="false" outlineLevel="0" collapsed="false">
      <c r="A2573" s="8" t="s">
        <v>13447</v>
      </c>
      <c r="B2573" s="8" t="s">
        <v>22452</v>
      </c>
    </row>
    <row r="2574" customFormat="false" ht="15" hidden="false" customHeight="false" outlineLevel="0" collapsed="false">
      <c r="A2574" s="8" t="s">
        <v>13451</v>
      </c>
      <c r="B2574" s="8" t="s">
        <v>22453</v>
      </c>
    </row>
    <row r="2575" customFormat="false" ht="15" hidden="false" customHeight="false" outlineLevel="0" collapsed="false">
      <c r="A2575" s="8" t="s">
        <v>13456</v>
      </c>
      <c r="B2575" s="8" t="s">
        <v>13457</v>
      </c>
    </row>
    <row r="2576" customFormat="false" ht="15" hidden="false" customHeight="false" outlineLevel="0" collapsed="false">
      <c r="A2576" s="8" t="s">
        <v>13460</v>
      </c>
      <c r="B2576" s="8" t="s">
        <v>13461</v>
      </c>
    </row>
    <row r="2577" customFormat="false" ht="15" hidden="false" customHeight="false" outlineLevel="0" collapsed="false">
      <c r="A2577" s="8" t="s">
        <v>13463</v>
      </c>
      <c r="B2577" s="8" t="s">
        <v>13464</v>
      </c>
    </row>
    <row r="2578" customFormat="false" ht="15" hidden="false" customHeight="false" outlineLevel="0" collapsed="false">
      <c r="A2578" s="8" t="s">
        <v>13467</v>
      </c>
      <c r="B2578" s="8" t="s">
        <v>13468</v>
      </c>
    </row>
    <row r="2579" customFormat="false" ht="15" hidden="false" customHeight="false" outlineLevel="0" collapsed="false">
      <c r="A2579" s="8" t="s">
        <v>13470</v>
      </c>
      <c r="B2579" s="8" t="s">
        <v>13471</v>
      </c>
    </row>
    <row r="2580" customFormat="false" ht="15" hidden="false" customHeight="false" outlineLevel="0" collapsed="false">
      <c r="A2580" s="8" t="s">
        <v>13474</v>
      </c>
      <c r="B2580" s="8" t="s">
        <v>13476</v>
      </c>
    </row>
    <row r="2581" customFormat="false" ht="15" hidden="false" customHeight="false" outlineLevel="0" collapsed="false">
      <c r="A2581" s="8" t="s">
        <v>13478</v>
      </c>
      <c r="B2581" s="8" t="s">
        <v>13482</v>
      </c>
    </row>
    <row r="2582" customFormat="false" ht="15" hidden="false" customHeight="false" outlineLevel="0" collapsed="false">
      <c r="A2582" s="8" t="s">
        <v>13484</v>
      </c>
      <c r="B2582" s="8" t="s">
        <v>13485</v>
      </c>
    </row>
    <row r="2583" customFormat="false" ht="15" hidden="false" customHeight="false" outlineLevel="0" collapsed="false">
      <c r="A2583" s="8" t="s">
        <v>13488</v>
      </c>
      <c r="B2583" s="8" t="s">
        <v>13491</v>
      </c>
    </row>
    <row r="2584" customFormat="false" ht="15" hidden="false" customHeight="false" outlineLevel="0" collapsed="false">
      <c r="A2584" s="8" t="s">
        <v>13495</v>
      </c>
      <c r="B2584" s="8" t="s">
        <v>22454</v>
      </c>
    </row>
    <row r="2585" customFormat="false" ht="15" hidden="false" customHeight="false" outlineLevel="0" collapsed="false">
      <c r="A2585" s="8" t="s">
        <v>13498</v>
      </c>
      <c r="B2585" s="8" t="s">
        <v>13500</v>
      </c>
    </row>
    <row r="2586" customFormat="false" ht="15" hidden="false" customHeight="false" outlineLevel="0" collapsed="false">
      <c r="A2586" s="8" t="s">
        <v>13502</v>
      </c>
      <c r="B2586" s="8" t="s">
        <v>22455</v>
      </c>
    </row>
    <row r="2587" customFormat="false" ht="15" hidden="false" customHeight="false" outlineLevel="0" collapsed="false">
      <c r="A2587" s="8" t="s">
        <v>13507</v>
      </c>
      <c r="B2587" s="8" t="s">
        <v>13509</v>
      </c>
    </row>
    <row r="2588" customFormat="false" ht="15" hidden="false" customHeight="false" outlineLevel="0" collapsed="false">
      <c r="A2588" s="8" t="s">
        <v>13515</v>
      </c>
      <c r="B2588" s="8" t="s">
        <v>13516</v>
      </c>
    </row>
    <row r="2589" customFormat="false" ht="15" hidden="false" customHeight="false" outlineLevel="0" collapsed="false">
      <c r="A2589" s="8" t="s">
        <v>13521</v>
      </c>
      <c r="B2589" s="8" t="s">
        <v>22456</v>
      </c>
    </row>
    <row r="2590" customFormat="false" ht="15" hidden="false" customHeight="false" outlineLevel="0" collapsed="false">
      <c r="A2590" s="8" t="s">
        <v>13526</v>
      </c>
      <c r="B2590" s="8" t="s">
        <v>22457</v>
      </c>
    </row>
    <row r="2591" customFormat="false" ht="15" hidden="false" customHeight="false" outlineLevel="0" collapsed="false">
      <c r="A2591" s="8" t="s">
        <v>22458</v>
      </c>
      <c r="B2591" s="8" t="s">
        <v>22459</v>
      </c>
    </row>
    <row r="2592" customFormat="false" ht="15" hidden="false" customHeight="false" outlineLevel="0" collapsed="false">
      <c r="A2592" s="8" t="s">
        <v>13531</v>
      </c>
      <c r="B2592" s="8" t="s">
        <v>13532</v>
      </c>
    </row>
    <row r="2593" customFormat="false" ht="15" hidden="false" customHeight="false" outlineLevel="0" collapsed="false">
      <c r="A2593" s="8" t="s">
        <v>22460</v>
      </c>
      <c r="B2593" s="8" t="s">
        <v>22461</v>
      </c>
    </row>
    <row r="2594" customFormat="false" ht="15" hidden="false" customHeight="false" outlineLevel="0" collapsed="false">
      <c r="A2594" s="8" t="s">
        <v>13535</v>
      </c>
      <c r="B2594" s="8" t="s">
        <v>22462</v>
      </c>
    </row>
    <row r="2595" customFormat="false" ht="15" hidden="false" customHeight="false" outlineLevel="0" collapsed="false">
      <c r="A2595" s="8" t="s">
        <v>13544</v>
      </c>
      <c r="B2595" s="8" t="s">
        <v>22463</v>
      </c>
    </row>
    <row r="2596" customFormat="false" ht="15" hidden="false" customHeight="false" outlineLevel="0" collapsed="false">
      <c r="A2596" s="8" t="s">
        <v>13546</v>
      </c>
      <c r="B2596" s="8" t="s">
        <v>13547</v>
      </c>
    </row>
    <row r="2597" customFormat="false" ht="15" hidden="false" customHeight="false" outlineLevel="0" collapsed="false">
      <c r="A2597" s="8" t="s">
        <v>13550</v>
      </c>
      <c r="B2597" s="8" t="s">
        <v>13552</v>
      </c>
    </row>
    <row r="2598" customFormat="false" ht="15" hidden="false" customHeight="false" outlineLevel="0" collapsed="false">
      <c r="A2598" s="8" t="s">
        <v>13646</v>
      </c>
      <c r="B2598" s="8" t="s">
        <v>22464</v>
      </c>
    </row>
    <row r="2599" customFormat="false" ht="15" hidden="false" customHeight="false" outlineLevel="0" collapsed="false">
      <c r="A2599" s="8" t="s">
        <v>13554</v>
      </c>
      <c r="B2599" s="8" t="s">
        <v>13555</v>
      </c>
    </row>
    <row r="2600" customFormat="false" ht="15" hidden="false" customHeight="false" outlineLevel="0" collapsed="false">
      <c r="A2600" s="8" t="s">
        <v>13558</v>
      </c>
      <c r="B2600" s="8" t="s">
        <v>13559</v>
      </c>
    </row>
    <row r="2601" customFormat="false" ht="15" hidden="false" customHeight="false" outlineLevel="0" collapsed="false">
      <c r="A2601" s="8" t="s">
        <v>13563</v>
      </c>
      <c r="B2601" s="8" t="s">
        <v>13564</v>
      </c>
    </row>
    <row r="2602" customFormat="false" ht="15" hidden="false" customHeight="false" outlineLevel="0" collapsed="false">
      <c r="A2602" s="8" t="s">
        <v>13568</v>
      </c>
      <c r="B2602" s="8" t="s">
        <v>13569</v>
      </c>
    </row>
    <row r="2603" customFormat="false" ht="15" hidden="false" customHeight="false" outlineLevel="0" collapsed="false">
      <c r="A2603" s="8" t="s">
        <v>13571</v>
      </c>
      <c r="B2603" s="8" t="s">
        <v>22465</v>
      </c>
    </row>
    <row r="2604" customFormat="false" ht="15" hidden="false" customHeight="false" outlineLevel="0" collapsed="false">
      <c r="A2604" s="8" t="s">
        <v>13582</v>
      </c>
      <c r="B2604" s="8" t="s">
        <v>22466</v>
      </c>
    </row>
    <row r="2605" customFormat="false" ht="15" hidden="false" customHeight="false" outlineLevel="0" collapsed="false">
      <c r="A2605" s="8" t="s">
        <v>13589</v>
      </c>
      <c r="B2605" s="8" t="s">
        <v>13590</v>
      </c>
    </row>
    <row r="2606" customFormat="false" ht="15" hidden="false" customHeight="false" outlineLevel="0" collapsed="false">
      <c r="A2606" s="8" t="s">
        <v>14088</v>
      </c>
      <c r="B2606" s="8" t="s">
        <v>22467</v>
      </c>
    </row>
    <row r="2607" customFormat="false" ht="15" hidden="false" customHeight="false" outlineLevel="0" collapsed="false">
      <c r="A2607" s="8" t="s">
        <v>13600</v>
      </c>
      <c r="B2607" s="8" t="s">
        <v>13603</v>
      </c>
    </row>
    <row r="2608" customFormat="false" ht="15" hidden="false" customHeight="false" outlineLevel="0" collapsed="false">
      <c r="A2608" s="8" t="s">
        <v>13612</v>
      </c>
      <c r="B2608" s="8" t="s">
        <v>22468</v>
      </c>
    </row>
    <row r="2609" customFormat="false" ht="15" hidden="false" customHeight="false" outlineLevel="0" collapsed="false">
      <c r="A2609" s="8" t="s">
        <v>13616</v>
      </c>
      <c r="B2609" s="8" t="s">
        <v>13617</v>
      </c>
    </row>
    <row r="2610" customFormat="false" ht="15" hidden="false" customHeight="false" outlineLevel="0" collapsed="false">
      <c r="A2610" s="8" t="s">
        <v>13620</v>
      </c>
      <c r="B2610" s="8" t="s">
        <v>22469</v>
      </c>
    </row>
    <row r="2611" customFormat="false" ht="15" hidden="false" customHeight="false" outlineLevel="0" collapsed="false">
      <c r="A2611" s="8" t="s">
        <v>13595</v>
      </c>
      <c r="B2611" s="8" t="s">
        <v>22470</v>
      </c>
    </row>
    <row r="2612" customFormat="false" ht="15" hidden="false" customHeight="false" outlineLevel="0" collapsed="false">
      <c r="A2612" s="8" t="s">
        <v>13622</v>
      </c>
      <c r="B2612" s="8" t="s">
        <v>22471</v>
      </c>
    </row>
    <row r="2613" customFormat="false" ht="15" hidden="false" customHeight="false" outlineLevel="0" collapsed="false">
      <c r="A2613" s="8" t="s">
        <v>13626</v>
      </c>
      <c r="B2613" s="8" t="s">
        <v>22472</v>
      </c>
    </row>
    <row r="2614" customFormat="false" ht="15" hidden="false" customHeight="false" outlineLevel="0" collapsed="false">
      <c r="A2614" s="8" t="s">
        <v>13632</v>
      </c>
      <c r="B2614" s="8" t="s">
        <v>13633</v>
      </c>
    </row>
    <row r="2615" customFormat="false" ht="15" hidden="false" customHeight="false" outlineLevel="0" collapsed="false">
      <c r="A2615" s="8" t="s">
        <v>13639</v>
      </c>
      <c r="B2615" s="8" t="s">
        <v>22473</v>
      </c>
    </row>
    <row r="2616" customFormat="false" ht="15" hidden="false" customHeight="false" outlineLevel="0" collapsed="false">
      <c r="A2616" s="8" t="s">
        <v>13650</v>
      </c>
      <c r="B2616" s="8" t="s">
        <v>22474</v>
      </c>
    </row>
    <row r="2617" customFormat="false" ht="15" hidden="false" customHeight="false" outlineLevel="0" collapsed="false">
      <c r="A2617" s="8" t="s">
        <v>13657</v>
      </c>
      <c r="B2617" s="8" t="s">
        <v>22475</v>
      </c>
    </row>
    <row r="2618" customFormat="false" ht="15" hidden="false" customHeight="false" outlineLevel="0" collapsed="false">
      <c r="A2618" s="8" t="s">
        <v>13663</v>
      </c>
      <c r="B2618" s="8" t="s">
        <v>22476</v>
      </c>
    </row>
    <row r="2619" customFormat="false" ht="15" hidden="false" customHeight="false" outlineLevel="0" collapsed="false">
      <c r="A2619" s="8" t="s">
        <v>13667</v>
      </c>
      <c r="B2619" s="8" t="s">
        <v>22477</v>
      </c>
    </row>
    <row r="2620" customFormat="false" ht="15" hidden="false" customHeight="false" outlineLevel="0" collapsed="false">
      <c r="A2620" s="8" t="s">
        <v>13675</v>
      </c>
      <c r="B2620" s="8" t="s">
        <v>22478</v>
      </c>
    </row>
    <row r="2621" customFormat="false" ht="15" hidden="false" customHeight="false" outlineLevel="0" collapsed="false">
      <c r="A2621" s="8" t="s">
        <v>13682</v>
      </c>
      <c r="B2621" s="8" t="s">
        <v>13685</v>
      </c>
    </row>
    <row r="2622" customFormat="false" ht="15" hidden="false" customHeight="false" outlineLevel="0" collapsed="false">
      <c r="A2622" s="8" t="s">
        <v>13689</v>
      </c>
      <c r="B2622" s="8" t="s">
        <v>13691</v>
      </c>
    </row>
    <row r="2623" customFormat="false" ht="15" hidden="false" customHeight="false" outlineLevel="0" collapsed="false">
      <c r="A2623" s="8" t="s">
        <v>13695</v>
      </c>
      <c r="B2623" s="8" t="s">
        <v>13696</v>
      </c>
    </row>
    <row r="2624" customFormat="false" ht="15" hidden="false" customHeight="false" outlineLevel="0" collapsed="false">
      <c r="A2624" s="8" t="s">
        <v>13701</v>
      </c>
      <c r="B2624" s="8" t="s">
        <v>22479</v>
      </c>
    </row>
    <row r="2625" customFormat="false" ht="15" hidden="false" customHeight="false" outlineLevel="0" collapsed="false">
      <c r="A2625" s="8" t="s">
        <v>13708</v>
      </c>
      <c r="B2625" s="8" t="s">
        <v>13709</v>
      </c>
    </row>
    <row r="2626" customFormat="false" ht="15" hidden="false" customHeight="false" outlineLevel="0" collapsed="false">
      <c r="A2626" s="8" t="s">
        <v>13714</v>
      </c>
      <c r="B2626" s="8" t="s">
        <v>22480</v>
      </c>
    </row>
    <row r="2627" customFormat="false" ht="15" hidden="false" customHeight="false" outlineLevel="0" collapsed="false">
      <c r="A2627" s="8" t="s">
        <v>13721</v>
      </c>
      <c r="B2627" s="8" t="s">
        <v>13722</v>
      </c>
    </row>
    <row r="2628" customFormat="false" ht="15" hidden="false" customHeight="false" outlineLevel="0" collapsed="false">
      <c r="A2628" s="8" t="s">
        <v>13726</v>
      </c>
      <c r="B2628" s="8" t="s">
        <v>22481</v>
      </c>
    </row>
    <row r="2629" customFormat="false" ht="15" hidden="false" customHeight="false" outlineLevel="0" collapsed="false">
      <c r="A2629" s="8" t="s">
        <v>13732</v>
      </c>
      <c r="B2629" s="8" t="s">
        <v>13733</v>
      </c>
    </row>
    <row r="2630" customFormat="false" ht="15" hidden="false" customHeight="false" outlineLevel="0" collapsed="false">
      <c r="A2630" s="8" t="s">
        <v>13737</v>
      </c>
      <c r="B2630" s="8" t="s">
        <v>13738</v>
      </c>
    </row>
    <row r="2631" customFormat="false" ht="15" hidden="false" customHeight="false" outlineLevel="0" collapsed="false">
      <c r="A2631" s="8" t="s">
        <v>13743</v>
      </c>
      <c r="B2631" s="8" t="s">
        <v>13744</v>
      </c>
    </row>
    <row r="2632" customFormat="false" ht="15" hidden="false" customHeight="false" outlineLevel="0" collapsed="false">
      <c r="A2632" s="8" t="s">
        <v>13748</v>
      </c>
      <c r="B2632" s="8" t="s">
        <v>13749</v>
      </c>
    </row>
    <row r="2633" customFormat="false" ht="15" hidden="false" customHeight="false" outlineLevel="0" collapsed="false">
      <c r="A2633" s="8" t="s">
        <v>13754</v>
      </c>
      <c r="B2633" s="8" t="s">
        <v>22482</v>
      </c>
    </row>
    <row r="2634" customFormat="false" ht="15" hidden="false" customHeight="false" outlineLevel="0" collapsed="false">
      <c r="A2634" s="8" t="s">
        <v>13762</v>
      </c>
      <c r="B2634" s="8" t="s">
        <v>13763</v>
      </c>
    </row>
    <row r="2635" customFormat="false" ht="15" hidden="false" customHeight="false" outlineLevel="0" collapsed="false">
      <c r="A2635" s="8" t="s">
        <v>13769</v>
      </c>
      <c r="B2635" s="8" t="s">
        <v>22483</v>
      </c>
    </row>
    <row r="2636" customFormat="false" ht="15" hidden="false" customHeight="false" outlineLevel="0" collapsed="false">
      <c r="A2636" s="8" t="s">
        <v>13775</v>
      </c>
      <c r="B2636" s="8" t="s">
        <v>13776</v>
      </c>
    </row>
    <row r="2637" customFormat="false" ht="15" hidden="false" customHeight="false" outlineLevel="0" collapsed="false">
      <c r="A2637" s="8" t="s">
        <v>13780</v>
      </c>
      <c r="B2637" s="8" t="s">
        <v>13781</v>
      </c>
    </row>
    <row r="2638" customFormat="false" ht="15" hidden="false" customHeight="false" outlineLevel="0" collapsed="false">
      <c r="A2638" s="8" t="s">
        <v>22484</v>
      </c>
      <c r="B2638" s="8" t="s">
        <v>22485</v>
      </c>
    </row>
    <row r="2639" customFormat="false" ht="15" hidden="false" customHeight="false" outlineLevel="0" collapsed="false">
      <c r="A2639" s="8" t="s">
        <v>13786</v>
      </c>
      <c r="B2639" s="8" t="s">
        <v>13785</v>
      </c>
    </row>
    <row r="2640" customFormat="false" ht="15" hidden="false" customHeight="false" outlineLevel="0" collapsed="false">
      <c r="A2640" s="8" t="s">
        <v>13792</v>
      </c>
      <c r="B2640" s="8" t="s">
        <v>22486</v>
      </c>
    </row>
    <row r="2641" customFormat="false" ht="15" hidden="false" customHeight="false" outlineLevel="0" collapsed="false">
      <c r="A2641" s="8" t="s">
        <v>13797</v>
      </c>
      <c r="B2641" s="8" t="s">
        <v>13798</v>
      </c>
    </row>
    <row r="2642" customFormat="false" ht="15" hidden="false" customHeight="false" outlineLevel="0" collapsed="false">
      <c r="A2642" s="8" t="s">
        <v>13802</v>
      </c>
      <c r="B2642" s="8" t="s">
        <v>22487</v>
      </c>
    </row>
    <row r="2643" customFormat="false" ht="15" hidden="false" customHeight="false" outlineLevel="0" collapsed="false">
      <c r="A2643" s="8" t="s">
        <v>13808</v>
      </c>
      <c r="B2643" s="8" t="s">
        <v>13809</v>
      </c>
    </row>
    <row r="2644" customFormat="false" ht="15" hidden="false" customHeight="false" outlineLevel="0" collapsed="false">
      <c r="A2644" s="8" t="s">
        <v>13813</v>
      </c>
      <c r="B2644" s="8" t="s">
        <v>22488</v>
      </c>
    </row>
    <row r="2645" customFormat="false" ht="15" hidden="false" customHeight="false" outlineLevel="0" collapsed="false">
      <c r="A2645" s="8" t="s">
        <v>13819</v>
      </c>
      <c r="B2645" s="8" t="s">
        <v>22489</v>
      </c>
    </row>
    <row r="2646" customFormat="false" ht="15" hidden="false" customHeight="false" outlineLevel="0" collapsed="false">
      <c r="A2646" s="8" t="s">
        <v>13826</v>
      </c>
      <c r="B2646" s="8" t="s">
        <v>22490</v>
      </c>
    </row>
    <row r="2647" customFormat="false" ht="15" hidden="false" customHeight="false" outlineLevel="0" collapsed="false">
      <c r="A2647" s="8" t="s">
        <v>13833</v>
      </c>
      <c r="B2647" s="8" t="s">
        <v>13834</v>
      </c>
    </row>
    <row r="2648" customFormat="false" ht="15" hidden="false" customHeight="false" outlineLevel="0" collapsed="false">
      <c r="A2648" s="8" t="s">
        <v>13837</v>
      </c>
      <c r="B2648" s="8" t="s">
        <v>13838</v>
      </c>
    </row>
    <row r="2649" customFormat="false" ht="15" hidden="false" customHeight="false" outlineLevel="0" collapsed="false">
      <c r="A2649" s="8" t="s">
        <v>13841</v>
      </c>
      <c r="B2649" s="8" t="s">
        <v>13842</v>
      </c>
    </row>
    <row r="2650" customFormat="false" ht="15" hidden="false" customHeight="false" outlineLevel="0" collapsed="false">
      <c r="A2650" s="8" t="s">
        <v>22491</v>
      </c>
      <c r="B2650" s="8" t="s">
        <v>22492</v>
      </c>
    </row>
    <row r="2651" customFormat="false" ht="15" hidden="false" customHeight="false" outlineLevel="0" collapsed="false">
      <c r="A2651" s="8" t="s">
        <v>13847</v>
      </c>
      <c r="B2651" s="8" t="s">
        <v>13848</v>
      </c>
    </row>
    <row r="2652" customFormat="false" ht="15" hidden="false" customHeight="false" outlineLevel="0" collapsed="false">
      <c r="A2652" s="8" t="s">
        <v>13852</v>
      </c>
      <c r="B2652" s="8" t="s">
        <v>22493</v>
      </c>
    </row>
    <row r="2653" customFormat="false" ht="15" hidden="false" customHeight="false" outlineLevel="0" collapsed="false">
      <c r="A2653" s="8" t="s">
        <v>13856</v>
      </c>
      <c r="B2653" s="8" t="s">
        <v>13857</v>
      </c>
    </row>
    <row r="2654" customFormat="false" ht="15" hidden="false" customHeight="false" outlineLevel="0" collapsed="false">
      <c r="A2654" s="8" t="s">
        <v>13859</v>
      </c>
      <c r="B2654" s="8" t="s">
        <v>22494</v>
      </c>
    </row>
    <row r="2655" customFormat="false" ht="15" hidden="false" customHeight="false" outlineLevel="0" collapsed="false">
      <c r="A2655" s="8" t="s">
        <v>13866</v>
      </c>
      <c r="B2655" s="8" t="s">
        <v>13867</v>
      </c>
    </row>
    <row r="2656" customFormat="false" ht="15" hidden="false" customHeight="false" outlineLevel="0" collapsed="false">
      <c r="A2656" s="8" t="s">
        <v>22495</v>
      </c>
      <c r="B2656" s="8" t="s">
        <v>22496</v>
      </c>
    </row>
    <row r="2657" customFormat="false" ht="15" hidden="false" customHeight="false" outlineLevel="0" collapsed="false">
      <c r="A2657" s="8" t="s">
        <v>13871</v>
      </c>
      <c r="B2657" s="8" t="s">
        <v>22497</v>
      </c>
    </row>
    <row r="2658" customFormat="false" ht="15" hidden="false" customHeight="false" outlineLevel="0" collapsed="false">
      <c r="A2658" s="8" t="s">
        <v>13876</v>
      </c>
      <c r="B2658" s="8" t="s">
        <v>22498</v>
      </c>
    </row>
    <row r="2659" customFormat="false" ht="15" hidden="false" customHeight="false" outlineLevel="0" collapsed="false">
      <c r="A2659" s="8" t="s">
        <v>13883</v>
      </c>
      <c r="B2659" s="8" t="s">
        <v>13884</v>
      </c>
    </row>
    <row r="2660" customFormat="false" ht="15" hidden="false" customHeight="false" outlineLevel="0" collapsed="false">
      <c r="A2660" s="8" t="s">
        <v>13889</v>
      </c>
      <c r="B2660" s="8" t="s">
        <v>13890</v>
      </c>
    </row>
    <row r="2661" customFormat="false" ht="15" hidden="false" customHeight="false" outlineLevel="0" collapsed="false">
      <c r="A2661" s="8" t="s">
        <v>13893</v>
      </c>
      <c r="B2661" s="8" t="s">
        <v>22499</v>
      </c>
    </row>
    <row r="2662" customFormat="false" ht="15" hidden="false" customHeight="false" outlineLevel="0" collapsed="false">
      <c r="A2662" s="8" t="s">
        <v>13897</v>
      </c>
      <c r="B2662" s="8" t="s">
        <v>13898</v>
      </c>
    </row>
    <row r="2663" customFormat="false" ht="15" hidden="false" customHeight="false" outlineLevel="0" collapsed="false">
      <c r="A2663" s="8" t="s">
        <v>13901</v>
      </c>
      <c r="B2663" s="8" t="s">
        <v>22500</v>
      </c>
    </row>
    <row r="2664" customFormat="false" ht="15" hidden="false" customHeight="false" outlineLevel="0" collapsed="false">
      <c r="A2664" s="8" t="s">
        <v>13907</v>
      </c>
      <c r="B2664" s="8" t="s">
        <v>13908</v>
      </c>
    </row>
    <row r="2665" customFormat="false" ht="15" hidden="false" customHeight="false" outlineLevel="0" collapsed="false">
      <c r="A2665" s="8" t="s">
        <v>13911</v>
      </c>
      <c r="B2665" s="8" t="s">
        <v>13914</v>
      </c>
    </row>
    <row r="2666" customFormat="false" ht="15" hidden="false" customHeight="false" outlineLevel="0" collapsed="false">
      <c r="A2666" s="8" t="s">
        <v>13916</v>
      </c>
      <c r="B2666" s="8" t="s">
        <v>22501</v>
      </c>
    </row>
    <row r="2667" customFormat="false" ht="15" hidden="false" customHeight="false" outlineLevel="0" collapsed="false">
      <c r="A2667" s="8" t="s">
        <v>13922</v>
      </c>
      <c r="B2667" s="8" t="s">
        <v>13923</v>
      </c>
    </row>
    <row r="2668" customFormat="false" ht="15" hidden="false" customHeight="false" outlineLevel="0" collapsed="false">
      <c r="A2668" s="8" t="s">
        <v>13926</v>
      </c>
      <c r="B2668" s="8" t="s">
        <v>13927</v>
      </c>
    </row>
    <row r="2669" customFormat="false" ht="15" hidden="false" customHeight="false" outlineLevel="0" collapsed="false">
      <c r="A2669" s="8" t="s">
        <v>13931</v>
      </c>
      <c r="B2669" s="8" t="s">
        <v>13932</v>
      </c>
    </row>
    <row r="2670" customFormat="false" ht="15" hidden="false" customHeight="false" outlineLevel="0" collapsed="false">
      <c r="A2670" s="8" t="s">
        <v>13935</v>
      </c>
      <c r="B2670" s="8" t="s">
        <v>13936</v>
      </c>
    </row>
    <row r="2671" customFormat="false" ht="15" hidden="false" customHeight="false" outlineLevel="0" collapsed="false">
      <c r="A2671" s="8" t="s">
        <v>13940</v>
      </c>
      <c r="B2671" s="8" t="s">
        <v>13941</v>
      </c>
    </row>
    <row r="2672" customFormat="false" ht="15" hidden="false" customHeight="false" outlineLevel="0" collapsed="false">
      <c r="A2672" s="8" t="s">
        <v>13945</v>
      </c>
      <c r="B2672" s="8" t="s">
        <v>13946</v>
      </c>
    </row>
    <row r="2673" customFormat="false" ht="15" hidden="false" customHeight="false" outlineLevel="0" collapsed="false">
      <c r="A2673" s="8" t="s">
        <v>13949</v>
      </c>
      <c r="B2673" s="8" t="s">
        <v>13950</v>
      </c>
    </row>
    <row r="2674" customFormat="false" ht="15" hidden="false" customHeight="false" outlineLevel="0" collapsed="false">
      <c r="A2674" s="8" t="s">
        <v>13955</v>
      </c>
      <c r="B2674" s="8" t="s">
        <v>13956</v>
      </c>
    </row>
    <row r="2675" customFormat="false" ht="15" hidden="false" customHeight="false" outlineLevel="0" collapsed="false">
      <c r="A2675" s="8" t="s">
        <v>13960</v>
      </c>
      <c r="B2675" s="8" t="s">
        <v>22502</v>
      </c>
    </row>
    <row r="2676" customFormat="false" ht="15" hidden="false" customHeight="false" outlineLevel="0" collapsed="false">
      <c r="A2676" s="8" t="s">
        <v>13965</v>
      </c>
      <c r="B2676" s="8" t="s">
        <v>13966</v>
      </c>
    </row>
    <row r="2677" customFormat="false" ht="15" hidden="false" customHeight="false" outlineLevel="0" collapsed="false">
      <c r="A2677" s="8" t="s">
        <v>13969</v>
      </c>
      <c r="B2677" s="8" t="s">
        <v>13970</v>
      </c>
    </row>
    <row r="2678" customFormat="false" ht="15" hidden="false" customHeight="false" outlineLevel="0" collapsed="false">
      <c r="A2678" s="8" t="s">
        <v>13973</v>
      </c>
      <c r="B2678" s="8" t="s">
        <v>22503</v>
      </c>
    </row>
    <row r="2679" customFormat="false" ht="15" hidden="false" customHeight="false" outlineLevel="0" collapsed="false">
      <c r="A2679" s="8" t="s">
        <v>13979</v>
      </c>
      <c r="B2679" s="8" t="s">
        <v>13980</v>
      </c>
    </row>
    <row r="2680" customFormat="false" ht="15" hidden="false" customHeight="false" outlineLevel="0" collapsed="false">
      <c r="A2680" s="8" t="s">
        <v>13983</v>
      </c>
      <c r="B2680" s="8" t="s">
        <v>13984</v>
      </c>
    </row>
    <row r="2681" customFormat="false" ht="15" hidden="false" customHeight="false" outlineLevel="0" collapsed="false">
      <c r="A2681" s="8" t="s">
        <v>13987</v>
      </c>
      <c r="B2681" s="8" t="s">
        <v>22504</v>
      </c>
    </row>
    <row r="2682" customFormat="false" ht="15" hidden="false" customHeight="false" outlineLevel="0" collapsed="false">
      <c r="A2682" s="8" t="s">
        <v>13993</v>
      </c>
      <c r="B2682" s="8" t="s">
        <v>22505</v>
      </c>
    </row>
    <row r="2683" customFormat="false" ht="15" hidden="false" customHeight="false" outlineLevel="0" collapsed="false">
      <c r="A2683" s="8" t="s">
        <v>13999</v>
      </c>
      <c r="B2683" s="8" t="s">
        <v>22506</v>
      </c>
    </row>
    <row r="2684" customFormat="false" ht="15" hidden="false" customHeight="false" outlineLevel="0" collapsed="false">
      <c r="A2684" s="8" t="s">
        <v>14005</v>
      </c>
      <c r="B2684" s="8" t="s">
        <v>14006</v>
      </c>
    </row>
    <row r="2685" customFormat="false" ht="15" hidden="false" customHeight="false" outlineLevel="0" collapsed="false">
      <c r="A2685" s="8" t="s">
        <v>14009</v>
      </c>
      <c r="B2685" s="8" t="s">
        <v>14011</v>
      </c>
    </row>
    <row r="2686" customFormat="false" ht="15" hidden="false" customHeight="false" outlineLevel="0" collapsed="false">
      <c r="A2686" s="8" t="s">
        <v>14014</v>
      </c>
      <c r="B2686" s="8" t="s">
        <v>14015</v>
      </c>
    </row>
    <row r="2687" customFormat="false" ht="15" hidden="false" customHeight="false" outlineLevel="0" collapsed="false">
      <c r="A2687" s="8" t="s">
        <v>14017</v>
      </c>
      <c r="B2687" s="8" t="s">
        <v>22507</v>
      </c>
    </row>
    <row r="2688" customFormat="false" ht="15" hidden="false" customHeight="false" outlineLevel="0" collapsed="false">
      <c r="A2688" s="8" t="s">
        <v>14024</v>
      </c>
      <c r="B2688" s="8" t="s">
        <v>22508</v>
      </c>
    </row>
    <row r="2689" customFormat="false" ht="15" hidden="false" customHeight="false" outlineLevel="0" collapsed="false">
      <c r="A2689" s="8" t="s">
        <v>14030</v>
      </c>
      <c r="B2689" s="8" t="s">
        <v>14031</v>
      </c>
    </row>
    <row r="2690" customFormat="false" ht="15" hidden="false" customHeight="false" outlineLevel="0" collapsed="false">
      <c r="A2690" s="8" t="s">
        <v>14034</v>
      </c>
      <c r="B2690" s="8" t="s">
        <v>14035</v>
      </c>
    </row>
    <row r="2691" customFormat="false" ht="15" hidden="false" customHeight="false" outlineLevel="0" collapsed="false">
      <c r="A2691" s="8" t="s">
        <v>14040</v>
      </c>
      <c r="B2691" s="8" t="s">
        <v>14042</v>
      </c>
    </row>
    <row r="2692" customFormat="false" ht="15" hidden="false" customHeight="false" outlineLevel="0" collapsed="false">
      <c r="A2692" s="8" t="s">
        <v>22509</v>
      </c>
      <c r="B2692" s="8" t="s">
        <v>22510</v>
      </c>
    </row>
    <row r="2693" customFormat="false" ht="15" hidden="false" customHeight="false" outlineLevel="0" collapsed="false">
      <c r="A2693" s="8" t="s">
        <v>14044</v>
      </c>
      <c r="B2693" s="8" t="s">
        <v>22511</v>
      </c>
    </row>
    <row r="2694" customFormat="false" ht="15" hidden="false" customHeight="false" outlineLevel="0" collapsed="false">
      <c r="A2694" s="8" t="s">
        <v>14046</v>
      </c>
      <c r="B2694" s="8" t="s">
        <v>14047</v>
      </c>
    </row>
    <row r="2695" customFormat="false" ht="15" hidden="false" customHeight="false" outlineLevel="0" collapsed="false">
      <c r="A2695" s="8" t="s">
        <v>14049</v>
      </c>
      <c r="B2695" s="8" t="s">
        <v>14050</v>
      </c>
    </row>
    <row r="2696" customFormat="false" ht="15" hidden="false" customHeight="false" outlineLevel="0" collapsed="false">
      <c r="A2696" s="8" t="s">
        <v>14054</v>
      </c>
      <c r="B2696" s="8" t="s">
        <v>14055</v>
      </c>
    </row>
    <row r="2697" customFormat="false" ht="15" hidden="false" customHeight="false" outlineLevel="0" collapsed="false">
      <c r="A2697" s="8" t="s">
        <v>22512</v>
      </c>
      <c r="B2697" s="8" t="s">
        <v>22513</v>
      </c>
    </row>
    <row r="2698" customFormat="false" ht="15" hidden="false" customHeight="false" outlineLevel="0" collapsed="false">
      <c r="A2698" s="8" t="s">
        <v>14059</v>
      </c>
      <c r="B2698" s="8" t="s">
        <v>14060</v>
      </c>
    </row>
    <row r="2699" customFormat="false" ht="15" hidden="false" customHeight="false" outlineLevel="0" collapsed="false">
      <c r="A2699" s="8" t="s">
        <v>14062</v>
      </c>
      <c r="B2699" s="8" t="s">
        <v>22514</v>
      </c>
    </row>
    <row r="2700" customFormat="false" ht="15" hidden="false" customHeight="false" outlineLevel="0" collapsed="false">
      <c r="A2700" s="8" t="s">
        <v>14066</v>
      </c>
      <c r="B2700" s="8" t="s">
        <v>14067</v>
      </c>
    </row>
    <row r="2701" customFormat="false" ht="15" hidden="false" customHeight="false" outlineLevel="0" collapsed="false">
      <c r="A2701" s="8" t="s">
        <v>14069</v>
      </c>
      <c r="B2701" s="8" t="s">
        <v>14071</v>
      </c>
    </row>
    <row r="2702" customFormat="false" ht="15" hidden="false" customHeight="false" outlineLevel="0" collapsed="false">
      <c r="A2702" s="8" t="s">
        <v>14075</v>
      </c>
      <c r="B2702" s="8" t="s">
        <v>14076</v>
      </c>
    </row>
    <row r="2703" customFormat="false" ht="15" hidden="false" customHeight="false" outlineLevel="0" collapsed="false">
      <c r="A2703" s="8" t="s">
        <v>14079</v>
      </c>
      <c r="B2703" s="8" t="s">
        <v>14080</v>
      </c>
    </row>
    <row r="2704" customFormat="false" ht="15" hidden="false" customHeight="false" outlineLevel="0" collapsed="false">
      <c r="A2704" s="8" t="s">
        <v>22515</v>
      </c>
      <c r="B2704" s="8" t="s">
        <v>22516</v>
      </c>
    </row>
    <row r="2705" customFormat="false" ht="15" hidden="false" customHeight="false" outlineLevel="0" collapsed="false">
      <c r="A2705" s="8" t="s">
        <v>14097</v>
      </c>
      <c r="B2705" s="8" t="s">
        <v>14098</v>
      </c>
    </row>
    <row r="2706" customFormat="false" ht="15" hidden="false" customHeight="false" outlineLevel="0" collapsed="false">
      <c r="A2706" s="8" t="s">
        <v>14104</v>
      </c>
      <c r="B2706" s="8" t="s">
        <v>14107</v>
      </c>
    </row>
    <row r="2707" customFormat="false" ht="15" hidden="false" customHeight="false" outlineLevel="0" collapsed="false">
      <c r="A2707" s="8" t="s">
        <v>14111</v>
      </c>
      <c r="B2707" s="8" t="s">
        <v>14112</v>
      </c>
    </row>
    <row r="2708" customFormat="false" ht="15" hidden="false" customHeight="false" outlineLevel="0" collapsed="false">
      <c r="A2708" s="8" t="s">
        <v>14115</v>
      </c>
      <c r="B2708" s="8" t="s">
        <v>14116</v>
      </c>
    </row>
    <row r="2709" customFormat="false" ht="15" hidden="false" customHeight="false" outlineLevel="0" collapsed="false">
      <c r="A2709" s="8" t="s">
        <v>14120</v>
      </c>
      <c r="B2709" s="8" t="s">
        <v>22517</v>
      </c>
    </row>
    <row r="2710" customFormat="false" ht="15" hidden="false" customHeight="false" outlineLevel="0" collapsed="false">
      <c r="A2710" s="8" t="s">
        <v>14128</v>
      </c>
      <c r="B2710" s="8" t="s">
        <v>14130</v>
      </c>
    </row>
    <row r="2711" customFormat="false" ht="15" hidden="false" customHeight="false" outlineLevel="0" collapsed="false">
      <c r="A2711" s="8" t="s">
        <v>14135</v>
      </c>
      <c r="B2711" s="8" t="s">
        <v>22518</v>
      </c>
    </row>
    <row r="2712" customFormat="false" ht="15" hidden="false" customHeight="false" outlineLevel="0" collapsed="false">
      <c r="A2712" s="8" t="s">
        <v>14141</v>
      </c>
      <c r="B2712" s="8" t="s">
        <v>22519</v>
      </c>
    </row>
    <row r="2713" customFormat="false" ht="15" hidden="false" customHeight="false" outlineLevel="0" collapsed="false">
      <c r="A2713" s="8" t="s">
        <v>14148</v>
      </c>
      <c r="B2713" s="8" t="s">
        <v>14149</v>
      </c>
    </row>
    <row r="2714" customFormat="false" ht="15" hidden="false" customHeight="false" outlineLevel="0" collapsed="false">
      <c r="A2714" s="8" t="s">
        <v>14153</v>
      </c>
      <c r="B2714" s="8" t="s">
        <v>14154</v>
      </c>
    </row>
    <row r="2715" customFormat="false" ht="15" hidden="false" customHeight="false" outlineLevel="0" collapsed="false">
      <c r="A2715" s="8" t="s">
        <v>14157</v>
      </c>
      <c r="B2715" s="8" t="s">
        <v>14159</v>
      </c>
    </row>
    <row r="2716" customFormat="false" ht="15" hidden="false" customHeight="false" outlineLevel="0" collapsed="false">
      <c r="A2716" s="8" t="s">
        <v>14163</v>
      </c>
      <c r="B2716" s="8" t="s">
        <v>14164</v>
      </c>
    </row>
    <row r="2717" customFormat="false" ht="15" hidden="false" customHeight="false" outlineLevel="0" collapsed="false">
      <c r="A2717" s="8" t="s">
        <v>14167</v>
      </c>
      <c r="B2717" s="8" t="s">
        <v>14168</v>
      </c>
    </row>
    <row r="2718" customFormat="false" ht="15" hidden="false" customHeight="false" outlineLevel="0" collapsed="false">
      <c r="A2718" s="8" t="s">
        <v>14172</v>
      </c>
      <c r="B2718" s="8" t="s">
        <v>22520</v>
      </c>
    </row>
    <row r="2719" customFormat="false" ht="15" hidden="false" customHeight="false" outlineLevel="0" collapsed="false">
      <c r="A2719" s="8" t="s">
        <v>14176</v>
      </c>
      <c r="B2719" s="8" t="s">
        <v>14178</v>
      </c>
    </row>
    <row r="2720" customFormat="false" ht="15" hidden="false" customHeight="false" outlineLevel="0" collapsed="false">
      <c r="A2720" s="8" t="s">
        <v>22521</v>
      </c>
      <c r="B2720" s="8" t="s">
        <v>22522</v>
      </c>
    </row>
    <row r="2721" customFormat="false" ht="15" hidden="false" customHeight="false" outlineLevel="0" collapsed="false">
      <c r="A2721" s="8" t="s">
        <v>14181</v>
      </c>
      <c r="B2721" s="8" t="s">
        <v>14183</v>
      </c>
    </row>
    <row r="2722" customFormat="false" ht="15" hidden="false" customHeight="false" outlineLevel="0" collapsed="false">
      <c r="A2722" s="8" t="s">
        <v>14185</v>
      </c>
      <c r="B2722" s="8" t="s">
        <v>14186</v>
      </c>
    </row>
    <row r="2723" customFormat="false" ht="15" hidden="false" customHeight="false" outlineLevel="0" collapsed="false">
      <c r="A2723" s="8" t="s">
        <v>14188</v>
      </c>
      <c r="B2723" s="8" t="s">
        <v>22523</v>
      </c>
    </row>
    <row r="2724" customFormat="false" ht="15" hidden="false" customHeight="false" outlineLevel="0" collapsed="false">
      <c r="A2724" s="8" t="s">
        <v>14194</v>
      </c>
      <c r="B2724" s="8" t="s">
        <v>14197</v>
      </c>
    </row>
    <row r="2725" customFormat="false" ht="15" hidden="false" customHeight="false" outlineLevel="0" collapsed="false">
      <c r="A2725" s="8" t="s">
        <v>14200</v>
      </c>
      <c r="B2725" s="8" t="s">
        <v>14202</v>
      </c>
    </row>
    <row r="2726" customFormat="false" ht="15" hidden="false" customHeight="false" outlineLevel="0" collapsed="false">
      <c r="A2726" s="8" t="s">
        <v>14206</v>
      </c>
      <c r="B2726" s="8" t="s">
        <v>14208</v>
      </c>
    </row>
    <row r="2727" customFormat="false" ht="15" hidden="false" customHeight="false" outlineLevel="0" collapsed="false">
      <c r="A2727" s="8" t="s">
        <v>14212</v>
      </c>
      <c r="B2727" s="8" t="s">
        <v>22524</v>
      </c>
    </row>
    <row r="2728" customFormat="false" ht="15" hidden="false" customHeight="false" outlineLevel="0" collapsed="false">
      <c r="A2728" s="8" t="s">
        <v>14218</v>
      </c>
      <c r="B2728" s="8" t="s">
        <v>22525</v>
      </c>
    </row>
    <row r="2729" customFormat="false" ht="15" hidden="false" customHeight="false" outlineLevel="0" collapsed="false">
      <c r="A2729" s="8" t="s">
        <v>14225</v>
      </c>
      <c r="B2729" s="8" t="s">
        <v>14226</v>
      </c>
    </row>
    <row r="2730" customFormat="false" ht="15" hidden="false" customHeight="false" outlineLevel="0" collapsed="false">
      <c r="A2730" s="8" t="s">
        <v>14231</v>
      </c>
      <c r="B2730" s="8" t="s">
        <v>14232</v>
      </c>
    </row>
    <row r="2731" customFormat="false" ht="15" hidden="false" customHeight="false" outlineLevel="0" collapsed="false">
      <c r="A2731" s="8" t="s">
        <v>14236</v>
      </c>
      <c r="B2731" s="8" t="s">
        <v>14237</v>
      </c>
    </row>
    <row r="2732" customFormat="false" ht="15" hidden="false" customHeight="false" outlineLevel="0" collapsed="false">
      <c r="A2732" s="8" t="s">
        <v>14241</v>
      </c>
      <c r="B2732" s="8" t="s">
        <v>14242</v>
      </c>
    </row>
    <row r="2733" customFormat="false" ht="15" hidden="false" customHeight="false" outlineLevel="0" collapsed="false">
      <c r="A2733" s="8" t="s">
        <v>14245</v>
      </c>
      <c r="B2733" s="8" t="s">
        <v>14246</v>
      </c>
    </row>
    <row r="2734" customFormat="false" ht="15" hidden="false" customHeight="false" outlineLevel="0" collapsed="false">
      <c r="A2734" s="8" t="s">
        <v>14250</v>
      </c>
      <c r="B2734" s="8" t="s">
        <v>14251</v>
      </c>
    </row>
    <row r="2735" customFormat="false" ht="15" hidden="false" customHeight="false" outlineLevel="0" collapsed="false">
      <c r="A2735" s="8" t="s">
        <v>14258</v>
      </c>
      <c r="B2735" s="8" t="s">
        <v>22526</v>
      </c>
    </row>
    <row r="2736" customFormat="false" ht="15" hidden="false" customHeight="false" outlineLevel="0" collapsed="false">
      <c r="A2736" s="8" t="s">
        <v>14264</v>
      </c>
      <c r="B2736" s="8" t="s">
        <v>14265</v>
      </c>
    </row>
    <row r="2737" customFormat="false" ht="15" hidden="false" customHeight="false" outlineLevel="0" collapsed="false">
      <c r="A2737" s="8" t="s">
        <v>14271</v>
      </c>
      <c r="B2737" s="8" t="s">
        <v>22527</v>
      </c>
    </row>
    <row r="2738" customFormat="false" ht="15" hidden="false" customHeight="false" outlineLevel="0" collapsed="false">
      <c r="A2738" s="8" t="s">
        <v>14277</v>
      </c>
      <c r="B2738" s="8" t="s">
        <v>14278</v>
      </c>
    </row>
    <row r="2739" customFormat="false" ht="15" hidden="false" customHeight="false" outlineLevel="0" collapsed="false">
      <c r="A2739" s="8" t="s">
        <v>14281</v>
      </c>
      <c r="B2739" s="8" t="s">
        <v>14282</v>
      </c>
    </row>
    <row r="2740" customFormat="false" ht="15" hidden="false" customHeight="false" outlineLevel="0" collapsed="false">
      <c r="A2740" s="8" t="s">
        <v>14285</v>
      </c>
      <c r="B2740" s="8" t="s">
        <v>22528</v>
      </c>
    </row>
    <row r="2741" customFormat="false" ht="15" hidden="false" customHeight="false" outlineLevel="0" collapsed="false">
      <c r="A2741" s="8" t="s">
        <v>14290</v>
      </c>
      <c r="B2741" s="8" t="s">
        <v>22529</v>
      </c>
    </row>
    <row r="2742" customFormat="false" ht="15" hidden="false" customHeight="false" outlineLevel="0" collapsed="false">
      <c r="A2742" s="8" t="s">
        <v>14296</v>
      </c>
      <c r="B2742" s="8" t="s">
        <v>22530</v>
      </c>
    </row>
    <row r="2743" customFormat="false" ht="15" hidden="false" customHeight="false" outlineLevel="0" collapsed="false">
      <c r="A2743" s="8" t="s">
        <v>14302</v>
      </c>
      <c r="B2743" s="8" t="s">
        <v>14304</v>
      </c>
    </row>
    <row r="2744" customFormat="false" ht="15" hidden="false" customHeight="false" outlineLevel="0" collapsed="false">
      <c r="A2744" s="8" t="s">
        <v>14308</v>
      </c>
      <c r="B2744" s="8" t="s">
        <v>14309</v>
      </c>
    </row>
    <row r="2745" customFormat="false" ht="15" hidden="false" customHeight="false" outlineLevel="0" collapsed="false">
      <c r="A2745" s="8" t="s">
        <v>14313</v>
      </c>
      <c r="B2745" s="8" t="s">
        <v>22531</v>
      </c>
    </row>
    <row r="2746" customFormat="false" ht="15" hidden="false" customHeight="false" outlineLevel="0" collapsed="false">
      <c r="A2746" s="8" t="s">
        <v>14321</v>
      </c>
      <c r="B2746" s="8" t="s">
        <v>22532</v>
      </c>
    </row>
    <row r="2747" customFormat="false" ht="15" hidden="false" customHeight="false" outlineLevel="0" collapsed="false">
      <c r="A2747" s="8" t="s">
        <v>14326</v>
      </c>
      <c r="B2747" s="8" t="s">
        <v>14327</v>
      </c>
    </row>
    <row r="2748" customFormat="false" ht="15" hidden="false" customHeight="false" outlineLevel="0" collapsed="false">
      <c r="A2748" s="8" t="s">
        <v>14332</v>
      </c>
      <c r="B2748" s="8" t="s">
        <v>22533</v>
      </c>
    </row>
    <row r="2749" customFormat="false" ht="15" hidden="false" customHeight="false" outlineLevel="0" collapsed="false">
      <c r="A2749" s="8" t="s">
        <v>22534</v>
      </c>
      <c r="B2749" s="8" t="s">
        <v>22535</v>
      </c>
    </row>
    <row r="2750" customFormat="false" ht="15" hidden="false" customHeight="false" outlineLevel="0" collapsed="false">
      <c r="A2750" s="8" t="s">
        <v>14339</v>
      </c>
      <c r="B2750" s="8" t="s">
        <v>22536</v>
      </c>
    </row>
    <row r="2751" customFormat="false" ht="15" hidden="false" customHeight="false" outlineLevel="0" collapsed="false">
      <c r="A2751" s="8" t="s">
        <v>14342</v>
      </c>
      <c r="B2751" s="8" t="s">
        <v>22537</v>
      </c>
    </row>
    <row r="2752" customFormat="false" ht="15" hidden="false" customHeight="false" outlineLevel="0" collapsed="false">
      <c r="A2752" s="8" t="s">
        <v>14349</v>
      </c>
      <c r="B2752" s="8" t="s">
        <v>22538</v>
      </c>
    </row>
    <row r="2753" customFormat="false" ht="15" hidden="false" customHeight="false" outlineLevel="0" collapsed="false">
      <c r="A2753" s="8" t="s">
        <v>14355</v>
      </c>
      <c r="B2753" s="8" t="s">
        <v>14357</v>
      </c>
    </row>
    <row r="2754" customFormat="false" ht="15" hidden="false" customHeight="false" outlineLevel="0" collapsed="false">
      <c r="A2754" s="8" t="s">
        <v>14360</v>
      </c>
      <c r="B2754" s="8" t="s">
        <v>22539</v>
      </c>
    </row>
    <row r="2755" customFormat="false" ht="15" hidden="false" customHeight="false" outlineLevel="0" collapsed="false">
      <c r="A2755" s="8" t="s">
        <v>14365</v>
      </c>
      <c r="B2755" s="8" t="s">
        <v>14366</v>
      </c>
    </row>
    <row r="2756" customFormat="false" ht="15" hidden="false" customHeight="false" outlineLevel="0" collapsed="false">
      <c r="A2756" s="8" t="s">
        <v>14371</v>
      </c>
      <c r="B2756" s="8" t="s">
        <v>14372</v>
      </c>
    </row>
    <row r="2757" customFormat="false" ht="15" hidden="false" customHeight="false" outlineLevel="0" collapsed="false">
      <c r="A2757" s="8" t="s">
        <v>14376</v>
      </c>
      <c r="B2757" s="8" t="s">
        <v>14377</v>
      </c>
    </row>
    <row r="2758" customFormat="false" ht="15" hidden="false" customHeight="false" outlineLevel="0" collapsed="false">
      <c r="A2758" s="8" t="s">
        <v>14380</v>
      </c>
      <c r="B2758" s="8" t="s">
        <v>14381</v>
      </c>
    </row>
    <row r="2759" customFormat="false" ht="15" hidden="false" customHeight="false" outlineLevel="0" collapsed="false">
      <c r="A2759" s="8" t="s">
        <v>14385</v>
      </c>
      <c r="B2759" s="8" t="s">
        <v>14386</v>
      </c>
    </row>
    <row r="2760" customFormat="false" ht="15" hidden="false" customHeight="false" outlineLevel="0" collapsed="false">
      <c r="A2760" s="8" t="s">
        <v>14389</v>
      </c>
      <c r="B2760" s="8" t="s">
        <v>22540</v>
      </c>
    </row>
    <row r="2761" customFormat="false" ht="15" hidden="false" customHeight="false" outlineLevel="0" collapsed="false">
      <c r="A2761" s="8" t="s">
        <v>14396</v>
      </c>
      <c r="B2761" s="8" t="s">
        <v>22541</v>
      </c>
    </row>
    <row r="2762" customFormat="false" ht="15" hidden="false" customHeight="false" outlineLevel="0" collapsed="false">
      <c r="A2762" s="8" t="s">
        <v>14402</v>
      </c>
      <c r="B2762" s="8" t="s">
        <v>22542</v>
      </c>
    </row>
    <row r="2763" customFormat="false" ht="15" hidden="false" customHeight="false" outlineLevel="0" collapsed="false">
      <c r="A2763" s="8" t="s">
        <v>14407</v>
      </c>
      <c r="B2763" s="8" t="s">
        <v>22543</v>
      </c>
    </row>
    <row r="2764" customFormat="false" ht="15" hidden="false" customHeight="false" outlineLevel="0" collapsed="false">
      <c r="A2764" s="8" t="s">
        <v>14413</v>
      </c>
      <c r="B2764" s="8" t="s">
        <v>14412</v>
      </c>
    </row>
    <row r="2765" customFormat="false" ht="15" hidden="false" customHeight="false" outlineLevel="0" collapsed="false">
      <c r="A2765" s="8" t="s">
        <v>14416</v>
      </c>
      <c r="B2765" s="8" t="s">
        <v>14417</v>
      </c>
    </row>
    <row r="2766" customFormat="false" ht="15" hidden="false" customHeight="false" outlineLevel="0" collapsed="false">
      <c r="A2766" s="8" t="s">
        <v>14419</v>
      </c>
      <c r="B2766" s="8" t="s">
        <v>14420</v>
      </c>
    </row>
    <row r="2767" customFormat="false" ht="15" hidden="false" customHeight="false" outlineLevel="0" collapsed="false">
      <c r="A2767" s="8" t="s">
        <v>14424</v>
      </c>
      <c r="B2767" s="8" t="s">
        <v>14425</v>
      </c>
    </row>
    <row r="2768" customFormat="false" ht="15" hidden="false" customHeight="false" outlineLevel="0" collapsed="false">
      <c r="A2768" s="8" t="s">
        <v>14428</v>
      </c>
      <c r="B2768" s="8" t="s">
        <v>14429</v>
      </c>
    </row>
    <row r="2769" customFormat="false" ht="15" hidden="false" customHeight="false" outlineLevel="0" collapsed="false">
      <c r="A2769" s="8" t="s">
        <v>14432</v>
      </c>
      <c r="B2769" s="8" t="s">
        <v>14433</v>
      </c>
    </row>
    <row r="2770" customFormat="false" ht="15" hidden="false" customHeight="false" outlineLevel="0" collapsed="false">
      <c r="A2770" s="8" t="s">
        <v>14438</v>
      </c>
      <c r="B2770" s="8" t="s">
        <v>14439</v>
      </c>
    </row>
    <row r="2771" customFormat="false" ht="15" hidden="false" customHeight="false" outlineLevel="0" collapsed="false">
      <c r="A2771" s="8" t="s">
        <v>14443</v>
      </c>
      <c r="B2771" s="8" t="s">
        <v>14444</v>
      </c>
    </row>
    <row r="2772" customFormat="false" ht="15" hidden="false" customHeight="false" outlineLevel="0" collapsed="false">
      <c r="A2772" s="8" t="s">
        <v>14448</v>
      </c>
      <c r="B2772" s="8" t="s">
        <v>14449</v>
      </c>
    </row>
    <row r="2773" customFormat="false" ht="15" hidden="false" customHeight="false" outlineLevel="0" collapsed="false">
      <c r="A2773" s="8" t="s">
        <v>14452</v>
      </c>
      <c r="B2773" s="8" t="s">
        <v>14454</v>
      </c>
    </row>
    <row r="2774" customFormat="false" ht="15" hidden="false" customHeight="false" outlineLevel="0" collapsed="false">
      <c r="A2774" s="8" t="s">
        <v>14457</v>
      </c>
      <c r="B2774" s="8" t="s">
        <v>22544</v>
      </c>
    </row>
    <row r="2775" customFormat="false" ht="15" hidden="false" customHeight="false" outlineLevel="0" collapsed="false">
      <c r="A2775" s="8" t="s">
        <v>14462</v>
      </c>
      <c r="B2775" s="8" t="s">
        <v>22545</v>
      </c>
    </row>
    <row r="2776" customFormat="false" ht="15" hidden="false" customHeight="false" outlineLevel="0" collapsed="false">
      <c r="A2776" s="8" t="s">
        <v>14472</v>
      </c>
      <c r="B2776" s="8" t="s">
        <v>14473</v>
      </c>
    </row>
    <row r="2777" customFormat="false" ht="15" hidden="false" customHeight="false" outlineLevel="0" collapsed="false">
      <c r="A2777" s="8" t="s">
        <v>22546</v>
      </c>
      <c r="B2777" s="8" t="s">
        <v>22547</v>
      </c>
    </row>
    <row r="2778" customFormat="false" ht="15" hidden="false" customHeight="false" outlineLevel="0" collapsed="false">
      <c r="A2778" s="8" t="s">
        <v>14475</v>
      </c>
      <c r="B2778" s="8" t="s">
        <v>22548</v>
      </c>
    </row>
    <row r="2779" customFormat="false" ht="15" hidden="false" customHeight="false" outlineLevel="0" collapsed="false">
      <c r="A2779" s="8" t="s">
        <v>14479</v>
      </c>
      <c r="B2779" s="8" t="s">
        <v>14480</v>
      </c>
    </row>
    <row r="2780" customFormat="false" ht="15" hidden="false" customHeight="false" outlineLevel="0" collapsed="false">
      <c r="A2780" s="8" t="s">
        <v>14484</v>
      </c>
      <c r="B2780" s="8" t="s">
        <v>22549</v>
      </c>
    </row>
    <row r="2781" customFormat="false" ht="15" hidden="false" customHeight="false" outlineLevel="0" collapsed="false">
      <c r="A2781" s="8" t="s">
        <v>14487</v>
      </c>
      <c r="B2781" s="8" t="s">
        <v>14488</v>
      </c>
    </row>
    <row r="2782" customFormat="false" ht="15" hidden="false" customHeight="false" outlineLevel="0" collapsed="false">
      <c r="A2782" s="8" t="s">
        <v>14493</v>
      </c>
      <c r="B2782" s="8" t="s">
        <v>14494</v>
      </c>
    </row>
    <row r="2783" customFormat="false" ht="15" hidden="false" customHeight="false" outlineLevel="0" collapsed="false">
      <c r="A2783" s="8" t="s">
        <v>14497</v>
      </c>
      <c r="B2783" s="8" t="s">
        <v>22550</v>
      </c>
    </row>
    <row r="2784" customFormat="false" ht="15" hidden="false" customHeight="false" outlineLevel="0" collapsed="false">
      <c r="A2784" s="8" t="s">
        <v>14499</v>
      </c>
      <c r="B2784" s="8" t="s">
        <v>14500</v>
      </c>
    </row>
    <row r="2785" customFormat="false" ht="15" hidden="false" customHeight="false" outlineLevel="0" collapsed="false">
      <c r="A2785" s="8" t="s">
        <v>14503</v>
      </c>
      <c r="B2785" s="8" t="s">
        <v>22551</v>
      </c>
    </row>
    <row r="2786" customFormat="false" ht="15" hidden="false" customHeight="false" outlineLevel="0" collapsed="false">
      <c r="A2786" s="8" t="s">
        <v>14506</v>
      </c>
      <c r="B2786" s="8" t="s">
        <v>14507</v>
      </c>
    </row>
    <row r="2787" customFormat="false" ht="15" hidden="false" customHeight="false" outlineLevel="0" collapsed="false">
      <c r="A2787" s="8" t="s">
        <v>14509</v>
      </c>
      <c r="B2787" s="8" t="s">
        <v>14510</v>
      </c>
    </row>
    <row r="2788" customFormat="false" ht="15" hidden="false" customHeight="false" outlineLevel="0" collapsed="false">
      <c r="A2788" s="8" t="s">
        <v>14512</v>
      </c>
      <c r="B2788" s="8" t="s">
        <v>14513</v>
      </c>
    </row>
    <row r="2789" customFormat="false" ht="15" hidden="false" customHeight="false" outlineLevel="0" collapsed="false">
      <c r="A2789" s="8" t="s">
        <v>14516</v>
      </c>
      <c r="B2789" s="8" t="s">
        <v>22552</v>
      </c>
    </row>
    <row r="2790" customFormat="false" ht="15" hidden="false" customHeight="false" outlineLevel="0" collapsed="false">
      <c r="A2790" s="8" t="s">
        <v>14524</v>
      </c>
      <c r="B2790" s="8" t="s">
        <v>22553</v>
      </c>
    </row>
    <row r="2791" customFormat="false" ht="15" hidden="false" customHeight="false" outlineLevel="0" collapsed="false">
      <c r="A2791" s="8" t="s">
        <v>14529</v>
      </c>
      <c r="B2791" s="8" t="s">
        <v>14531</v>
      </c>
    </row>
    <row r="2792" customFormat="false" ht="15" hidden="false" customHeight="false" outlineLevel="0" collapsed="false">
      <c r="A2792" s="8" t="s">
        <v>14534</v>
      </c>
      <c r="B2792" s="8" t="s">
        <v>14535</v>
      </c>
    </row>
    <row r="2793" customFormat="false" ht="15" hidden="false" customHeight="false" outlineLevel="0" collapsed="false">
      <c r="A2793" s="8" t="s">
        <v>14539</v>
      </c>
      <c r="B2793" s="8" t="s">
        <v>14540</v>
      </c>
    </row>
    <row r="2794" customFormat="false" ht="15" hidden="false" customHeight="false" outlineLevel="0" collapsed="false">
      <c r="A2794" s="8" t="s">
        <v>14543</v>
      </c>
      <c r="B2794" s="8" t="s">
        <v>14544</v>
      </c>
    </row>
    <row r="2795" customFormat="false" ht="15" hidden="false" customHeight="false" outlineLevel="0" collapsed="false">
      <c r="A2795" s="8" t="s">
        <v>14549</v>
      </c>
      <c r="B2795" s="8" t="s">
        <v>22554</v>
      </c>
    </row>
    <row r="2796" customFormat="false" ht="15" hidden="false" customHeight="false" outlineLevel="0" collapsed="false">
      <c r="A2796" s="8" t="s">
        <v>14554</v>
      </c>
      <c r="B2796" s="8" t="s">
        <v>22555</v>
      </c>
    </row>
    <row r="2797" customFormat="false" ht="15" hidden="false" customHeight="false" outlineLevel="0" collapsed="false">
      <c r="A2797" s="8" t="s">
        <v>14558</v>
      </c>
      <c r="B2797" s="8" t="s">
        <v>14559</v>
      </c>
    </row>
    <row r="2798" customFormat="false" ht="15" hidden="false" customHeight="false" outlineLevel="0" collapsed="false">
      <c r="A2798" s="8" t="s">
        <v>14564</v>
      </c>
      <c r="B2798" s="8" t="s">
        <v>14565</v>
      </c>
    </row>
    <row r="2799" customFormat="false" ht="15" hidden="false" customHeight="false" outlineLevel="0" collapsed="false">
      <c r="A2799" s="8" t="s">
        <v>14568</v>
      </c>
      <c r="B2799" s="8" t="s">
        <v>22556</v>
      </c>
    </row>
    <row r="2800" customFormat="false" ht="15" hidden="false" customHeight="false" outlineLevel="0" collapsed="false">
      <c r="A2800" s="8" t="s">
        <v>14575</v>
      </c>
      <c r="B2800" s="8" t="s">
        <v>14576</v>
      </c>
    </row>
    <row r="2801" customFormat="false" ht="15" hidden="false" customHeight="false" outlineLevel="0" collapsed="false">
      <c r="A2801" s="8" t="s">
        <v>22557</v>
      </c>
      <c r="B2801" s="8" t="s">
        <v>22558</v>
      </c>
    </row>
    <row r="2802" customFormat="false" ht="15" hidden="false" customHeight="false" outlineLevel="0" collapsed="false">
      <c r="A2802" s="8" t="s">
        <v>14579</v>
      </c>
      <c r="B2802" s="8" t="s">
        <v>14581</v>
      </c>
    </row>
    <row r="2803" customFormat="false" ht="15" hidden="false" customHeight="false" outlineLevel="0" collapsed="false">
      <c r="A2803" s="8" t="s">
        <v>14583</v>
      </c>
      <c r="B2803" s="8" t="s">
        <v>22559</v>
      </c>
    </row>
    <row r="2804" customFormat="false" ht="15" hidden="false" customHeight="false" outlineLevel="0" collapsed="false">
      <c r="A2804" s="8" t="s">
        <v>14586</v>
      </c>
      <c r="B2804" s="8" t="s">
        <v>14587</v>
      </c>
    </row>
    <row r="2805" customFormat="false" ht="15" hidden="false" customHeight="false" outlineLevel="0" collapsed="false">
      <c r="A2805" s="8" t="s">
        <v>14591</v>
      </c>
      <c r="B2805" s="8" t="s">
        <v>14592</v>
      </c>
    </row>
    <row r="2806" customFormat="false" ht="15" hidden="false" customHeight="false" outlineLevel="0" collapsed="false">
      <c r="A2806" s="8" t="s">
        <v>14596</v>
      </c>
      <c r="B2806" s="8" t="s">
        <v>14597</v>
      </c>
    </row>
    <row r="2807" customFormat="false" ht="15" hidden="false" customHeight="false" outlineLevel="0" collapsed="false">
      <c r="A2807" s="8" t="s">
        <v>14599</v>
      </c>
      <c r="B2807" s="8" t="s">
        <v>22560</v>
      </c>
    </row>
    <row r="2808" customFormat="false" ht="15" hidden="false" customHeight="false" outlineLevel="0" collapsed="false">
      <c r="A2808" s="8" t="s">
        <v>14601</v>
      </c>
      <c r="B2808" s="8" t="s">
        <v>22561</v>
      </c>
    </row>
    <row r="2809" customFormat="false" ht="15" hidden="false" customHeight="false" outlineLevel="0" collapsed="false">
      <c r="A2809" s="8" t="s">
        <v>14606</v>
      </c>
      <c r="B2809" s="8" t="s">
        <v>14607</v>
      </c>
    </row>
    <row r="2810" customFormat="false" ht="15" hidden="false" customHeight="false" outlineLevel="0" collapsed="false">
      <c r="A2810" s="8" t="s">
        <v>14611</v>
      </c>
      <c r="B2810" s="8" t="s">
        <v>14612</v>
      </c>
    </row>
    <row r="2811" customFormat="false" ht="15" hidden="false" customHeight="false" outlineLevel="0" collapsed="false">
      <c r="A2811" s="8" t="s">
        <v>14616</v>
      </c>
      <c r="B2811" s="8" t="s">
        <v>22562</v>
      </c>
    </row>
    <row r="2812" customFormat="false" ht="15" hidden="false" customHeight="false" outlineLevel="0" collapsed="false">
      <c r="A2812" s="8" t="s">
        <v>14622</v>
      </c>
      <c r="B2812" s="8" t="s">
        <v>22563</v>
      </c>
    </row>
    <row r="2813" customFormat="false" ht="15" hidden="false" customHeight="false" outlineLevel="0" collapsed="false">
      <c r="A2813" s="8" t="s">
        <v>14626</v>
      </c>
      <c r="B2813" s="8" t="s">
        <v>22564</v>
      </c>
    </row>
    <row r="2814" customFormat="false" ht="15" hidden="false" customHeight="false" outlineLevel="0" collapsed="false">
      <c r="A2814" s="8" t="s">
        <v>14631</v>
      </c>
      <c r="B2814" s="8" t="s">
        <v>22565</v>
      </c>
    </row>
    <row r="2815" customFormat="false" ht="15" hidden="false" customHeight="false" outlineLevel="0" collapsed="false">
      <c r="A2815" s="8" t="s">
        <v>14635</v>
      </c>
      <c r="B2815" s="8" t="s">
        <v>14636</v>
      </c>
    </row>
    <row r="2816" customFormat="false" ht="15" hidden="false" customHeight="false" outlineLevel="0" collapsed="false">
      <c r="A2816" s="8" t="s">
        <v>14640</v>
      </c>
      <c r="B2816" s="8" t="s">
        <v>22566</v>
      </c>
    </row>
    <row r="2817" customFormat="false" ht="15" hidden="false" customHeight="false" outlineLevel="0" collapsed="false">
      <c r="A2817" s="8" t="s">
        <v>14646</v>
      </c>
      <c r="B2817" s="8" t="s">
        <v>14647</v>
      </c>
    </row>
    <row r="2818" customFormat="false" ht="15" hidden="false" customHeight="false" outlineLevel="0" collapsed="false">
      <c r="A2818" s="8" t="s">
        <v>14650</v>
      </c>
      <c r="B2818" s="8" t="s">
        <v>22567</v>
      </c>
    </row>
    <row r="2819" customFormat="false" ht="15" hidden="false" customHeight="false" outlineLevel="0" collapsed="false">
      <c r="A2819" s="8" t="s">
        <v>14655</v>
      </c>
      <c r="B2819" s="8" t="s">
        <v>14656</v>
      </c>
    </row>
    <row r="2820" customFormat="false" ht="15" hidden="false" customHeight="false" outlineLevel="0" collapsed="false">
      <c r="A2820" s="8" t="s">
        <v>14661</v>
      </c>
      <c r="B2820" s="8" t="s">
        <v>14662</v>
      </c>
    </row>
    <row r="2821" customFormat="false" ht="15" hidden="false" customHeight="false" outlineLevel="0" collapsed="false">
      <c r="A2821" s="8" t="s">
        <v>14665</v>
      </c>
      <c r="B2821" s="8" t="s">
        <v>14666</v>
      </c>
    </row>
    <row r="2822" customFormat="false" ht="15" hidden="false" customHeight="false" outlineLevel="0" collapsed="false">
      <c r="A2822" s="8" t="s">
        <v>14669</v>
      </c>
      <c r="B2822" s="8" t="s">
        <v>22568</v>
      </c>
    </row>
    <row r="2823" customFormat="false" ht="15" hidden="false" customHeight="false" outlineLevel="0" collapsed="false">
      <c r="A2823" s="8" t="s">
        <v>14798</v>
      </c>
      <c r="B2823" s="8" t="s">
        <v>22569</v>
      </c>
    </row>
    <row r="2824" customFormat="false" ht="15" hidden="false" customHeight="false" outlineLevel="0" collapsed="false">
      <c r="A2824" s="8" t="s">
        <v>14673</v>
      </c>
      <c r="B2824" s="8" t="s">
        <v>14674</v>
      </c>
    </row>
    <row r="2825" customFormat="false" ht="15" hidden="false" customHeight="false" outlineLevel="0" collapsed="false">
      <c r="A2825" s="8" t="s">
        <v>14680</v>
      </c>
      <c r="B2825" s="8" t="s">
        <v>14681</v>
      </c>
    </row>
    <row r="2826" customFormat="false" ht="15" hidden="false" customHeight="false" outlineLevel="0" collapsed="false">
      <c r="A2826" s="8" t="s">
        <v>14683</v>
      </c>
      <c r="B2826" s="8" t="s">
        <v>14685</v>
      </c>
    </row>
    <row r="2827" customFormat="false" ht="15" hidden="false" customHeight="false" outlineLevel="0" collapsed="false">
      <c r="A2827" s="8" t="s">
        <v>14689</v>
      </c>
      <c r="B2827" s="8" t="s">
        <v>14690</v>
      </c>
    </row>
    <row r="2828" customFormat="false" ht="15" hidden="false" customHeight="false" outlineLevel="0" collapsed="false">
      <c r="A2828" s="8" t="s">
        <v>14692</v>
      </c>
      <c r="B2828" s="8" t="s">
        <v>14693</v>
      </c>
    </row>
    <row r="2829" customFormat="false" ht="15" hidden="false" customHeight="false" outlineLevel="0" collapsed="false">
      <c r="A2829" s="8" t="s">
        <v>14696</v>
      </c>
      <c r="B2829" s="8" t="s">
        <v>14697</v>
      </c>
    </row>
    <row r="2830" customFormat="false" ht="15" hidden="false" customHeight="false" outlineLevel="0" collapsed="false">
      <c r="A2830" s="8" t="s">
        <v>14701</v>
      </c>
      <c r="B2830" s="8" t="s">
        <v>14702</v>
      </c>
    </row>
    <row r="2831" customFormat="false" ht="15" hidden="false" customHeight="false" outlineLevel="0" collapsed="false">
      <c r="A2831" s="8" t="s">
        <v>14704</v>
      </c>
      <c r="B2831" s="8" t="s">
        <v>22570</v>
      </c>
    </row>
    <row r="2832" customFormat="false" ht="15" hidden="false" customHeight="false" outlineLevel="0" collapsed="false">
      <c r="A2832" s="8" t="s">
        <v>14708</v>
      </c>
      <c r="B2832" s="8" t="s">
        <v>14709</v>
      </c>
    </row>
    <row r="2833" customFormat="false" ht="15" hidden="false" customHeight="false" outlineLevel="0" collapsed="false">
      <c r="A2833" s="8" t="s">
        <v>14712</v>
      </c>
      <c r="B2833" s="8" t="s">
        <v>22571</v>
      </c>
    </row>
    <row r="2834" customFormat="false" ht="15" hidden="false" customHeight="false" outlineLevel="0" collapsed="false">
      <c r="A2834" s="8" t="s">
        <v>14720</v>
      </c>
      <c r="B2834" s="8" t="s">
        <v>14721</v>
      </c>
    </row>
    <row r="2835" customFormat="false" ht="15" hidden="false" customHeight="false" outlineLevel="0" collapsed="false">
      <c r="A2835" s="8" t="s">
        <v>14725</v>
      </c>
      <c r="B2835" s="8" t="s">
        <v>14726</v>
      </c>
    </row>
    <row r="2836" customFormat="false" ht="15" hidden="false" customHeight="false" outlineLevel="0" collapsed="false">
      <c r="A2836" s="8" t="s">
        <v>14732</v>
      </c>
      <c r="B2836" s="8" t="s">
        <v>14733</v>
      </c>
    </row>
    <row r="2837" customFormat="false" ht="15" hidden="false" customHeight="false" outlineLevel="0" collapsed="false">
      <c r="A2837" s="8" t="s">
        <v>14736</v>
      </c>
      <c r="B2837" s="8" t="s">
        <v>22572</v>
      </c>
    </row>
    <row r="2838" customFormat="false" ht="15" hidden="false" customHeight="false" outlineLevel="0" collapsed="false">
      <c r="A2838" s="8" t="s">
        <v>14741</v>
      </c>
      <c r="B2838" s="8" t="s">
        <v>22573</v>
      </c>
    </row>
    <row r="2839" customFormat="false" ht="15" hidden="false" customHeight="false" outlineLevel="0" collapsed="false">
      <c r="A2839" s="8" t="s">
        <v>14744</v>
      </c>
      <c r="B2839" s="8" t="s">
        <v>14745</v>
      </c>
    </row>
    <row r="2840" customFormat="false" ht="15" hidden="false" customHeight="false" outlineLevel="0" collapsed="false">
      <c r="A2840" s="8" t="s">
        <v>14747</v>
      </c>
      <c r="B2840" s="8" t="s">
        <v>14748</v>
      </c>
    </row>
    <row r="2841" customFormat="false" ht="15" hidden="false" customHeight="false" outlineLevel="0" collapsed="false">
      <c r="A2841" s="8" t="s">
        <v>14751</v>
      </c>
      <c r="B2841" s="8" t="s">
        <v>14752</v>
      </c>
    </row>
    <row r="2842" customFormat="false" ht="15" hidden="false" customHeight="false" outlineLevel="0" collapsed="false">
      <c r="A2842" s="8" t="s">
        <v>14754</v>
      </c>
      <c r="B2842" s="8" t="s">
        <v>14755</v>
      </c>
    </row>
    <row r="2843" customFormat="false" ht="15" hidden="false" customHeight="false" outlineLevel="0" collapsed="false">
      <c r="A2843" s="8" t="s">
        <v>14758</v>
      </c>
      <c r="B2843" s="8" t="s">
        <v>22574</v>
      </c>
    </row>
    <row r="2844" customFormat="false" ht="15" hidden="false" customHeight="false" outlineLevel="0" collapsed="false">
      <c r="A2844" s="8" t="s">
        <v>14763</v>
      </c>
      <c r="B2844" s="8" t="s">
        <v>14764</v>
      </c>
    </row>
    <row r="2845" customFormat="false" ht="15" hidden="false" customHeight="false" outlineLevel="0" collapsed="false">
      <c r="A2845" s="8" t="s">
        <v>14767</v>
      </c>
      <c r="B2845" s="8" t="s">
        <v>14768</v>
      </c>
    </row>
    <row r="2846" customFormat="false" ht="15" hidden="false" customHeight="false" outlineLevel="0" collapsed="false">
      <c r="A2846" s="8" t="s">
        <v>14773</v>
      </c>
      <c r="B2846" s="8" t="s">
        <v>22575</v>
      </c>
    </row>
    <row r="2847" customFormat="false" ht="15" hidden="false" customHeight="false" outlineLevel="0" collapsed="false">
      <c r="A2847" s="8" t="s">
        <v>14776</v>
      </c>
      <c r="B2847" s="8" t="s">
        <v>22576</v>
      </c>
    </row>
    <row r="2848" customFormat="false" ht="15" hidden="false" customHeight="false" outlineLevel="0" collapsed="false">
      <c r="A2848" s="8" t="s">
        <v>14779</v>
      </c>
      <c r="B2848" s="8" t="s">
        <v>22577</v>
      </c>
    </row>
    <row r="2849" customFormat="false" ht="15" hidden="false" customHeight="false" outlineLevel="0" collapsed="false">
      <c r="A2849" s="8" t="s">
        <v>14784</v>
      </c>
      <c r="B2849" s="8" t="s">
        <v>22578</v>
      </c>
    </row>
    <row r="2850" customFormat="false" ht="15" hidden="false" customHeight="false" outlineLevel="0" collapsed="false">
      <c r="A2850" s="8" t="s">
        <v>22579</v>
      </c>
      <c r="B2850" s="8" t="s">
        <v>22580</v>
      </c>
    </row>
    <row r="2851" customFormat="false" ht="15" hidden="false" customHeight="false" outlineLevel="0" collapsed="false">
      <c r="A2851" s="8" t="s">
        <v>14789</v>
      </c>
      <c r="B2851" s="8" t="s">
        <v>14790</v>
      </c>
    </row>
    <row r="2852" customFormat="false" ht="15" hidden="false" customHeight="false" outlineLevel="0" collapsed="false">
      <c r="A2852" s="8" t="s">
        <v>14792</v>
      </c>
      <c r="B2852" s="8" t="s">
        <v>14795</v>
      </c>
    </row>
    <row r="2853" customFormat="false" ht="15" hidden="false" customHeight="false" outlineLevel="0" collapsed="false">
      <c r="A2853" s="8" t="s">
        <v>14802</v>
      </c>
      <c r="B2853" s="8" t="s">
        <v>14803</v>
      </c>
    </row>
    <row r="2854" customFormat="false" ht="15" hidden="false" customHeight="false" outlineLevel="0" collapsed="false">
      <c r="A2854" s="8" t="s">
        <v>14805</v>
      </c>
      <c r="B2854" s="8" t="s">
        <v>22581</v>
      </c>
    </row>
    <row r="2855" customFormat="false" ht="15" hidden="false" customHeight="false" outlineLevel="0" collapsed="false">
      <c r="A2855" s="8" t="s">
        <v>14808</v>
      </c>
      <c r="B2855" s="8" t="s">
        <v>22582</v>
      </c>
    </row>
    <row r="2856" customFormat="false" ht="15" hidden="false" customHeight="false" outlineLevel="0" collapsed="false">
      <c r="A2856" s="8" t="s">
        <v>14810</v>
      </c>
      <c r="B2856" s="8" t="s">
        <v>22583</v>
      </c>
    </row>
    <row r="2857" customFormat="false" ht="15" hidden="false" customHeight="false" outlineLevel="0" collapsed="false">
      <c r="A2857" s="8" t="s">
        <v>14814</v>
      </c>
      <c r="B2857" s="8" t="s">
        <v>22584</v>
      </c>
    </row>
    <row r="2858" customFormat="false" ht="15" hidden="false" customHeight="false" outlineLevel="0" collapsed="false">
      <c r="A2858" s="8" t="s">
        <v>14819</v>
      </c>
      <c r="B2858" s="8" t="s">
        <v>14827</v>
      </c>
    </row>
    <row r="2859" customFormat="false" ht="15" hidden="false" customHeight="false" outlineLevel="0" collapsed="false">
      <c r="A2859" s="8" t="s">
        <v>14829</v>
      </c>
      <c r="B2859" s="8" t="s">
        <v>22585</v>
      </c>
    </row>
    <row r="2860" customFormat="false" ht="15" hidden="false" customHeight="false" outlineLevel="0" collapsed="false">
      <c r="A2860" s="8" t="s">
        <v>14833</v>
      </c>
      <c r="B2860" s="8" t="s">
        <v>22586</v>
      </c>
    </row>
    <row r="2861" customFormat="false" ht="15" hidden="false" customHeight="false" outlineLevel="0" collapsed="false">
      <c r="A2861" s="8" t="s">
        <v>14835</v>
      </c>
      <c r="B2861" s="8" t="s">
        <v>14836</v>
      </c>
    </row>
    <row r="2862" customFormat="false" ht="15" hidden="false" customHeight="false" outlineLevel="0" collapsed="false">
      <c r="A2862" s="8" t="s">
        <v>14838</v>
      </c>
      <c r="B2862" s="8" t="s">
        <v>14839</v>
      </c>
    </row>
    <row r="2863" customFormat="false" ht="15" hidden="false" customHeight="false" outlineLevel="0" collapsed="false">
      <c r="A2863" s="8" t="s">
        <v>14842</v>
      </c>
      <c r="B2863" s="8" t="s">
        <v>22587</v>
      </c>
    </row>
    <row r="2864" customFormat="false" ht="15" hidden="false" customHeight="false" outlineLevel="0" collapsed="false">
      <c r="A2864" s="8" t="s">
        <v>14846</v>
      </c>
      <c r="B2864" s="8" t="s">
        <v>22588</v>
      </c>
    </row>
    <row r="2865" customFormat="false" ht="15" hidden="false" customHeight="false" outlineLevel="0" collapsed="false">
      <c r="A2865" s="8" t="s">
        <v>14851</v>
      </c>
      <c r="B2865" s="8" t="s">
        <v>22589</v>
      </c>
    </row>
    <row r="2866" customFormat="false" ht="15" hidden="false" customHeight="false" outlineLevel="0" collapsed="false">
      <c r="A2866" s="8" t="s">
        <v>14856</v>
      </c>
      <c r="B2866" s="8" t="s">
        <v>22590</v>
      </c>
    </row>
    <row r="2867" customFormat="false" ht="15" hidden="false" customHeight="false" outlineLevel="0" collapsed="false">
      <c r="A2867" s="8" t="s">
        <v>14861</v>
      </c>
      <c r="B2867" s="8" t="s">
        <v>14863</v>
      </c>
    </row>
    <row r="2868" customFormat="false" ht="15" hidden="false" customHeight="false" outlineLevel="0" collapsed="false">
      <c r="A2868" s="8" t="s">
        <v>14867</v>
      </c>
      <c r="B2868" s="8" t="s">
        <v>14868</v>
      </c>
    </row>
    <row r="2869" customFormat="false" ht="15" hidden="false" customHeight="false" outlineLevel="0" collapsed="false">
      <c r="A2869" s="8" t="s">
        <v>14871</v>
      </c>
      <c r="B2869" s="8" t="s">
        <v>14873</v>
      </c>
    </row>
    <row r="2870" customFormat="false" ht="15" hidden="false" customHeight="false" outlineLevel="0" collapsed="false">
      <c r="A2870" s="8" t="s">
        <v>14877</v>
      </c>
      <c r="B2870" s="8" t="s">
        <v>22591</v>
      </c>
    </row>
    <row r="2871" customFormat="false" ht="15" hidden="false" customHeight="false" outlineLevel="0" collapsed="false">
      <c r="A2871" s="8" t="s">
        <v>14882</v>
      </c>
      <c r="B2871" s="8" t="s">
        <v>22592</v>
      </c>
    </row>
    <row r="2872" customFormat="false" ht="15" hidden="false" customHeight="false" outlineLevel="0" collapsed="false">
      <c r="A2872" s="8" t="s">
        <v>14884</v>
      </c>
      <c r="B2872" s="8" t="s">
        <v>22593</v>
      </c>
    </row>
    <row r="2873" customFormat="false" ht="15" hidden="false" customHeight="false" outlineLevel="0" collapsed="false">
      <c r="A2873" s="8" t="s">
        <v>14888</v>
      </c>
      <c r="B2873" s="8" t="s">
        <v>14889</v>
      </c>
    </row>
    <row r="2874" customFormat="false" ht="15" hidden="false" customHeight="false" outlineLevel="0" collapsed="false">
      <c r="A2874" s="8" t="s">
        <v>14893</v>
      </c>
      <c r="B2874" s="8" t="s">
        <v>22594</v>
      </c>
    </row>
    <row r="2875" customFormat="false" ht="15" hidden="false" customHeight="false" outlineLevel="0" collapsed="false">
      <c r="A2875" s="8" t="s">
        <v>14897</v>
      </c>
      <c r="B2875" s="8" t="s">
        <v>22595</v>
      </c>
    </row>
    <row r="2876" customFormat="false" ht="15" hidden="false" customHeight="false" outlineLevel="0" collapsed="false">
      <c r="A2876" s="8" t="s">
        <v>14900</v>
      </c>
      <c r="B2876" s="8" t="s">
        <v>22596</v>
      </c>
    </row>
    <row r="2877" customFormat="false" ht="15" hidden="false" customHeight="false" outlineLevel="0" collapsed="false">
      <c r="A2877" s="8" t="s">
        <v>14906</v>
      </c>
      <c r="B2877" s="8" t="s">
        <v>22597</v>
      </c>
    </row>
    <row r="2878" customFormat="false" ht="15" hidden="false" customHeight="false" outlineLevel="0" collapsed="false">
      <c r="A2878" s="8" t="s">
        <v>21405</v>
      </c>
      <c r="B2878" s="8" t="s">
        <v>22598</v>
      </c>
    </row>
    <row r="2879" customFormat="false" ht="15" hidden="false" customHeight="false" outlineLevel="0" collapsed="false">
      <c r="A2879" s="8" t="s">
        <v>14911</v>
      </c>
      <c r="B2879" s="8" t="s">
        <v>22599</v>
      </c>
    </row>
    <row r="2880" customFormat="false" ht="15" hidden="false" customHeight="false" outlineLevel="0" collapsed="false">
      <c r="A2880" s="8" t="s">
        <v>22600</v>
      </c>
      <c r="B2880" s="8" t="s">
        <v>22601</v>
      </c>
    </row>
    <row r="2881" customFormat="false" ht="15" hidden="false" customHeight="false" outlineLevel="0" collapsed="false">
      <c r="A2881" s="8" t="s">
        <v>14915</v>
      </c>
      <c r="B2881" s="8" t="s">
        <v>22602</v>
      </c>
    </row>
    <row r="2882" customFormat="false" ht="15" hidden="false" customHeight="false" outlineLevel="0" collapsed="false">
      <c r="A2882" s="8" t="s">
        <v>14922</v>
      </c>
      <c r="B2882" s="8" t="s">
        <v>14923</v>
      </c>
    </row>
    <row r="2883" customFormat="false" ht="15" hidden="false" customHeight="false" outlineLevel="0" collapsed="false">
      <c r="A2883" s="8" t="s">
        <v>14928</v>
      </c>
      <c r="B2883" s="8" t="s">
        <v>22603</v>
      </c>
    </row>
    <row r="2884" customFormat="false" ht="15" hidden="false" customHeight="false" outlineLevel="0" collapsed="false">
      <c r="A2884" s="8" t="s">
        <v>14934</v>
      </c>
      <c r="B2884" s="8" t="s">
        <v>22604</v>
      </c>
    </row>
    <row r="2885" customFormat="false" ht="15" hidden="false" customHeight="false" outlineLevel="0" collapsed="false">
      <c r="A2885" s="8" t="s">
        <v>14940</v>
      </c>
      <c r="B2885" s="8" t="s">
        <v>22605</v>
      </c>
    </row>
    <row r="2886" customFormat="false" ht="15" hidden="false" customHeight="false" outlineLevel="0" collapsed="false">
      <c r="A2886" s="8" t="s">
        <v>14944</v>
      </c>
      <c r="B2886" s="8" t="s">
        <v>22606</v>
      </c>
    </row>
    <row r="2887" customFormat="false" ht="15" hidden="false" customHeight="false" outlineLevel="0" collapsed="false">
      <c r="A2887" s="8" t="s">
        <v>14947</v>
      </c>
      <c r="B2887" s="8" t="s">
        <v>22607</v>
      </c>
    </row>
    <row r="2888" customFormat="false" ht="15" hidden="false" customHeight="false" outlineLevel="0" collapsed="false">
      <c r="A2888" s="8" t="s">
        <v>14952</v>
      </c>
      <c r="B2888" s="8" t="s">
        <v>22608</v>
      </c>
    </row>
    <row r="2889" customFormat="false" ht="15" hidden="false" customHeight="false" outlineLevel="0" collapsed="false">
      <c r="A2889" s="8" t="s">
        <v>14956</v>
      </c>
      <c r="B2889" s="8" t="s">
        <v>22609</v>
      </c>
    </row>
    <row r="2890" customFormat="false" ht="15" hidden="false" customHeight="false" outlineLevel="0" collapsed="false">
      <c r="A2890" s="8" t="s">
        <v>14963</v>
      </c>
      <c r="B2890" s="8" t="s">
        <v>22610</v>
      </c>
    </row>
    <row r="2891" customFormat="false" ht="15" hidden="false" customHeight="false" outlineLevel="0" collapsed="false">
      <c r="A2891" s="8" t="s">
        <v>14968</v>
      </c>
      <c r="B2891" s="8" t="s">
        <v>22611</v>
      </c>
    </row>
    <row r="2892" customFormat="false" ht="15" hidden="false" customHeight="false" outlineLevel="0" collapsed="false">
      <c r="A2892" s="8" t="s">
        <v>14974</v>
      </c>
      <c r="B2892" s="8" t="s">
        <v>22612</v>
      </c>
    </row>
    <row r="2893" customFormat="false" ht="15" hidden="false" customHeight="false" outlineLevel="0" collapsed="false">
      <c r="A2893" s="8" t="s">
        <v>14978</v>
      </c>
      <c r="B2893" s="8" t="s">
        <v>22613</v>
      </c>
    </row>
    <row r="2894" customFormat="false" ht="15" hidden="false" customHeight="false" outlineLevel="0" collapsed="false">
      <c r="A2894" s="8" t="s">
        <v>14987</v>
      </c>
      <c r="B2894" s="8" t="s">
        <v>22614</v>
      </c>
    </row>
    <row r="2895" customFormat="false" ht="15" hidden="false" customHeight="false" outlineLevel="0" collapsed="false">
      <c r="A2895" s="8" t="s">
        <v>14994</v>
      </c>
      <c r="B2895" s="8" t="s">
        <v>22615</v>
      </c>
    </row>
    <row r="2896" customFormat="false" ht="15" hidden="false" customHeight="false" outlineLevel="0" collapsed="false">
      <c r="A2896" s="8" t="s">
        <v>15001</v>
      </c>
      <c r="B2896" s="8" t="s">
        <v>22616</v>
      </c>
    </row>
    <row r="2897" customFormat="false" ht="15" hidden="false" customHeight="false" outlineLevel="0" collapsed="false">
      <c r="A2897" s="8" t="s">
        <v>15006</v>
      </c>
      <c r="B2897" s="8" t="s">
        <v>22617</v>
      </c>
    </row>
    <row r="2898" customFormat="false" ht="15" hidden="false" customHeight="false" outlineLevel="0" collapsed="false">
      <c r="A2898" s="8" t="s">
        <v>15010</v>
      </c>
      <c r="B2898" s="8" t="s">
        <v>22618</v>
      </c>
    </row>
    <row r="2899" customFormat="false" ht="15" hidden="false" customHeight="false" outlineLevel="0" collapsed="false">
      <c r="A2899" s="8" t="s">
        <v>15015</v>
      </c>
      <c r="B2899" s="8" t="s">
        <v>22619</v>
      </c>
    </row>
    <row r="2900" customFormat="false" ht="15" hidden="false" customHeight="false" outlineLevel="0" collapsed="false">
      <c r="A2900" s="8" t="s">
        <v>15023</v>
      </c>
      <c r="B2900" s="8" t="s">
        <v>15024</v>
      </c>
    </row>
    <row r="2901" customFormat="false" ht="15" hidden="false" customHeight="false" outlineLevel="0" collapsed="false">
      <c r="A2901" s="8" t="s">
        <v>15028</v>
      </c>
      <c r="B2901" s="8" t="s">
        <v>15030</v>
      </c>
    </row>
    <row r="2902" customFormat="false" ht="15" hidden="false" customHeight="false" outlineLevel="0" collapsed="false">
      <c r="A2902" s="8" t="s">
        <v>15034</v>
      </c>
      <c r="B2902" s="8" t="s">
        <v>22620</v>
      </c>
    </row>
    <row r="2903" customFormat="false" ht="15" hidden="false" customHeight="false" outlineLevel="0" collapsed="false">
      <c r="A2903" s="8" t="s">
        <v>15039</v>
      </c>
      <c r="B2903" s="8" t="s">
        <v>22621</v>
      </c>
    </row>
    <row r="2904" customFormat="false" ht="15" hidden="false" customHeight="false" outlineLevel="0" collapsed="false">
      <c r="A2904" s="8" t="s">
        <v>15043</v>
      </c>
      <c r="B2904" s="8" t="s">
        <v>15044</v>
      </c>
    </row>
    <row r="2905" customFormat="false" ht="15" hidden="false" customHeight="false" outlineLevel="0" collapsed="false">
      <c r="A2905" s="8" t="s">
        <v>15048</v>
      </c>
      <c r="B2905" s="8" t="s">
        <v>15049</v>
      </c>
    </row>
    <row r="2906" customFormat="false" ht="15" hidden="false" customHeight="false" outlineLevel="0" collapsed="false">
      <c r="A2906" s="8" t="s">
        <v>15054</v>
      </c>
      <c r="B2906" s="8" t="s">
        <v>15055</v>
      </c>
    </row>
    <row r="2907" customFormat="false" ht="15" hidden="false" customHeight="false" outlineLevel="0" collapsed="false">
      <c r="A2907" s="8" t="s">
        <v>15059</v>
      </c>
      <c r="B2907" s="8" t="s">
        <v>15061</v>
      </c>
    </row>
    <row r="2908" customFormat="false" ht="15" hidden="false" customHeight="false" outlineLevel="0" collapsed="false">
      <c r="A2908" s="8" t="s">
        <v>15065</v>
      </c>
      <c r="B2908" s="8" t="s">
        <v>15066</v>
      </c>
    </row>
    <row r="2909" customFormat="false" ht="15" hidden="false" customHeight="false" outlineLevel="0" collapsed="false">
      <c r="A2909" s="8" t="s">
        <v>15069</v>
      </c>
      <c r="B2909" s="8" t="s">
        <v>15070</v>
      </c>
    </row>
    <row r="2910" customFormat="false" ht="15" hidden="false" customHeight="false" outlineLevel="0" collapsed="false">
      <c r="A2910" s="8" t="s">
        <v>15073</v>
      </c>
      <c r="B2910" s="8" t="s">
        <v>15075</v>
      </c>
    </row>
    <row r="2911" customFormat="false" ht="15" hidden="false" customHeight="false" outlineLevel="0" collapsed="false">
      <c r="A2911" s="8" t="s">
        <v>15077</v>
      </c>
      <c r="B2911" s="8" t="s">
        <v>15078</v>
      </c>
    </row>
    <row r="2912" customFormat="false" ht="15" hidden="false" customHeight="false" outlineLevel="0" collapsed="false">
      <c r="A2912" s="8" t="s">
        <v>15080</v>
      </c>
      <c r="B2912" s="8" t="s">
        <v>15083</v>
      </c>
    </row>
    <row r="2913" customFormat="false" ht="15" hidden="false" customHeight="false" outlineLevel="0" collapsed="false">
      <c r="A2913" s="8" t="s">
        <v>15087</v>
      </c>
      <c r="B2913" s="8" t="s">
        <v>15088</v>
      </c>
    </row>
    <row r="2914" customFormat="false" ht="15" hidden="false" customHeight="false" outlineLevel="0" collapsed="false">
      <c r="A2914" s="8" t="s">
        <v>15092</v>
      </c>
      <c r="B2914" s="8" t="s">
        <v>15094</v>
      </c>
    </row>
    <row r="2915" customFormat="false" ht="15" hidden="false" customHeight="false" outlineLevel="0" collapsed="false">
      <c r="A2915" s="8" t="s">
        <v>15099</v>
      </c>
      <c r="B2915" s="8" t="s">
        <v>15100</v>
      </c>
    </row>
    <row r="2916" customFormat="false" ht="15" hidden="false" customHeight="false" outlineLevel="0" collapsed="false">
      <c r="A2916" s="8" t="s">
        <v>22622</v>
      </c>
      <c r="B2916" s="8" t="s">
        <v>22623</v>
      </c>
    </row>
    <row r="2917" customFormat="false" ht="15" hidden="false" customHeight="false" outlineLevel="0" collapsed="false">
      <c r="A2917" s="8" t="s">
        <v>15105</v>
      </c>
      <c r="B2917" s="8" t="s">
        <v>15106</v>
      </c>
    </row>
    <row r="2918" customFormat="false" ht="15" hidden="false" customHeight="false" outlineLevel="0" collapsed="false">
      <c r="A2918" s="8" t="s">
        <v>15108</v>
      </c>
      <c r="B2918" s="8" t="s">
        <v>15109</v>
      </c>
    </row>
    <row r="2919" customFormat="false" ht="15" hidden="false" customHeight="false" outlineLevel="0" collapsed="false">
      <c r="A2919" s="8" t="s">
        <v>15112</v>
      </c>
      <c r="B2919" s="8" t="s">
        <v>15113</v>
      </c>
    </row>
    <row r="2920" customFormat="false" ht="15" hidden="false" customHeight="false" outlineLevel="0" collapsed="false">
      <c r="A2920" s="8" t="s">
        <v>15116</v>
      </c>
      <c r="B2920" s="8" t="s">
        <v>15118</v>
      </c>
    </row>
    <row r="2921" customFormat="false" ht="15" hidden="false" customHeight="false" outlineLevel="0" collapsed="false">
      <c r="A2921" s="8" t="s">
        <v>22624</v>
      </c>
      <c r="B2921" s="8" t="s">
        <v>22625</v>
      </c>
    </row>
    <row r="2922" customFormat="false" ht="15" hidden="false" customHeight="false" outlineLevel="0" collapsed="false">
      <c r="A2922" s="8" t="s">
        <v>15122</v>
      </c>
      <c r="B2922" s="8" t="s">
        <v>15124</v>
      </c>
    </row>
    <row r="2923" customFormat="false" ht="15" hidden="false" customHeight="false" outlineLevel="0" collapsed="false">
      <c r="A2923" s="8" t="s">
        <v>15127</v>
      </c>
      <c r="B2923" s="8" t="s">
        <v>15128</v>
      </c>
    </row>
    <row r="2924" customFormat="false" ht="15" hidden="false" customHeight="false" outlineLevel="0" collapsed="false">
      <c r="A2924" s="8" t="s">
        <v>15130</v>
      </c>
      <c r="B2924" s="8" t="s">
        <v>15131</v>
      </c>
    </row>
    <row r="2925" customFormat="false" ht="15" hidden="false" customHeight="false" outlineLevel="0" collapsed="false">
      <c r="A2925" s="8" t="s">
        <v>15135</v>
      </c>
      <c r="B2925" s="8" t="s">
        <v>15136</v>
      </c>
    </row>
    <row r="2926" customFormat="false" ht="15" hidden="false" customHeight="false" outlineLevel="0" collapsed="false">
      <c r="A2926" s="8" t="s">
        <v>15138</v>
      </c>
      <c r="B2926" s="8" t="s">
        <v>15139</v>
      </c>
    </row>
    <row r="2927" customFormat="false" ht="15" hidden="false" customHeight="false" outlineLevel="0" collapsed="false">
      <c r="A2927" s="8" t="s">
        <v>15141</v>
      </c>
      <c r="B2927" s="8" t="s">
        <v>22626</v>
      </c>
    </row>
    <row r="2928" customFormat="false" ht="15" hidden="false" customHeight="false" outlineLevel="0" collapsed="false">
      <c r="A2928" s="8" t="s">
        <v>15147</v>
      </c>
      <c r="B2928" s="8" t="s">
        <v>15148</v>
      </c>
    </row>
    <row r="2929" customFormat="false" ht="15" hidden="false" customHeight="false" outlineLevel="0" collapsed="false">
      <c r="A2929" s="8" t="s">
        <v>15151</v>
      </c>
      <c r="B2929" s="8" t="s">
        <v>15153</v>
      </c>
    </row>
    <row r="2930" customFormat="false" ht="15" hidden="false" customHeight="false" outlineLevel="0" collapsed="false">
      <c r="A2930" s="8" t="s">
        <v>15157</v>
      </c>
      <c r="B2930" s="8" t="s">
        <v>15158</v>
      </c>
    </row>
    <row r="2931" customFormat="false" ht="15" hidden="false" customHeight="false" outlineLevel="0" collapsed="false">
      <c r="A2931" s="8" t="s">
        <v>15161</v>
      </c>
      <c r="B2931" s="8" t="s">
        <v>15162</v>
      </c>
    </row>
    <row r="2932" customFormat="false" ht="15" hidden="false" customHeight="false" outlineLevel="0" collapsed="false">
      <c r="A2932" s="8" t="s">
        <v>15166</v>
      </c>
      <c r="B2932" s="8" t="s">
        <v>15167</v>
      </c>
    </row>
    <row r="2933" customFormat="false" ht="15" hidden="false" customHeight="false" outlineLevel="0" collapsed="false">
      <c r="A2933" s="8" t="s">
        <v>15172</v>
      </c>
      <c r="B2933" s="8" t="s">
        <v>15174</v>
      </c>
    </row>
    <row r="2934" customFormat="false" ht="15" hidden="false" customHeight="false" outlineLevel="0" collapsed="false">
      <c r="A2934" s="8" t="s">
        <v>15178</v>
      </c>
      <c r="B2934" s="8" t="s">
        <v>15179</v>
      </c>
    </row>
    <row r="2935" customFormat="false" ht="15" hidden="false" customHeight="false" outlineLevel="0" collapsed="false">
      <c r="A2935" s="8" t="s">
        <v>15183</v>
      </c>
      <c r="B2935" s="8" t="s">
        <v>15184</v>
      </c>
    </row>
    <row r="2936" customFormat="false" ht="15" hidden="false" customHeight="false" outlineLevel="0" collapsed="false">
      <c r="A2936" s="8" t="s">
        <v>15188</v>
      </c>
      <c r="B2936" s="8" t="s">
        <v>15189</v>
      </c>
    </row>
    <row r="2937" customFormat="false" ht="15" hidden="false" customHeight="false" outlineLevel="0" collapsed="false">
      <c r="A2937" s="8" t="s">
        <v>15191</v>
      </c>
      <c r="B2937" s="8" t="s">
        <v>15192</v>
      </c>
    </row>
    <row r="2938" customFormat="false" ht="15" hidden="false" customHeight="false" outlineLevel="0" collapsed="false">
      <c r="A2938" s="8" t="s">
        <v>15195</v>
      </c>
      <c r="B2938" s="8" t="s">
        <v>15196</v>
      </c>
    </row>
    <row r="2939" customFormat="false" ht="15" hidden="false" customHeight="false" outlineLevel="0" collapsed="false">
      <c r="A2939" s="8" t="s">
        <v>15199</v>
      </c>
      <c r="B2939" s="8" t="s">
        <v>15200</v>
      </c>
    </row>
    <row r="2940" customFormat="false" ht="15" hidden="false" customHeight="false" outlineLevel="0" collapsed="false">
      <c r="A2940" s="8" t="s">
        <v>15203</v>
      </c>
      <c r="B2940" s="8" t="s">
        <v>15205</v>
      </c>
    </row>
    <row r="2941" customFormat="false" ht="15" hidden="false" customHeight="false" outlineLevel="0" collapsed="false">
      <c r="A2941" s="8" t="s">
        <v>15209</v>
      </c>
      <c r="B2941" s="8" t="s">
        <v>15212</v>
      </c>
    </row>
    <row r="2942" customFormat="false" ht="15" hidden="false" customHeight="false" outlineLevel="0" collapsed="false">
      <c r="A2942" s="8" t="s">
        <v>15215</v>
      </c>
      <c r="B2942" s="8" t="s">
        <v>15216</v>
      </c>
    </row>
    <row r="2943" customFormat="false" ht="15" hidden="false" customHeight="false" outlineLevel="0" collapsed="false">
      <c r="A2943" s="8" t="s">
        <v>15220</v>
      </c>
      <c r="B2943" s="8" t="s">
        <v>15221</v>
      </c>
    </row>
    <row r="2944" customFormat="false" ht="15" hidden="false" customHeight="false" outlineLevel="0" collapsed="false">
      <c r="A2944" s="8" t="s">
        <v>15224</v>
      </c>
      <c r="B2944" s="8" t="s">
        <v>15225</v>
      </c>
    </row>
    <row r="2945" customFormat="false" ht="15" hidden="false" customHeight="false" outlineLevel="0" collapsed="false">
      <c r="A2945" s="8" t="s">
        <v>15229</v>
      </c>
      <c r="B2945" s="8" t="s">
        <v>15232</v>
      </c>
    </row>
    <row r="2946" customFormat="false" ht="15" hidden="false" customHeight="false" outlineLevel="0" collapsed="false">
      <c r="A2946" s="8" t="s">
        <v>15235</v>
      </c>
      <c r="B2946" s="8" t="s">
        <v>15237</v>
      </c>
    </row>
    <row r="2947" customFormat="false" ht="15" hidden="false" customHeight="false" outlineLevel="0" collapsed="false">
      <c r="A2947" s="8" t="s">
        <v>15239</v>
      </c>
      <c r="B2947" s="8" t="s">
        <v>15240</v>
      </c>
    </row>
    <row r="2948" customFormat="false" ht="15" hidden="false" customHeight="false" outlineLevel="0" collapsed="false">
      <c r="A2948" s="8" t="s">
        <v>15242</v>
      </c>
      <c r="B2948" s="8" t="s">
        <v>15243</v>
      </c>
    </row>
    <row r="2949" customFormat="false" ht="15" hidden="false" customHeight="false" outlineLevel="0" collapsed="false">
      <c r="A2949" s="8" t="s">
        <v>15246</v>
      </c>
      <c r="B2949" s="8" t="s">
        <v>15247</v>
      </c>
    </row>
    <row r="2950" customFormat="false" ht="15" hidden="false" customHeight="false" outlineLevel="0" collapsed="false">
      <c r="A2950" s="8" t="s">
        <v>15251</v>
      </c>
      <c r="B2950" s="8" t="s">
        <v>15252</v>
      </c>
    </row>
    <row r="2951" customFormat="false" ht="15" hidden="false" customHeight="false" outlineLevel="0" collapsed="false">
      <c r="A2951" s="8" t="s">
        <v>15255</v>
      </c>
      <c r="B2951" s="8" t="s">
        <v>15257</v>
      </c>
    </row>
    <row r="2952" customFormat="false" ht="15" hidden="false" customHeight="false" outlineLevel="0" collapsed="false">
      <c r="A2952" s="8" t="s">
        <v>15261</v>
      </c>
      <c r="B2952" s="8" t="s">
        <v>15263</v>
      </c>
    </row>
    <row r="2953" customFormat="false" ht="15" hidden="false" customHeight="false" outlineLevel="0" collapsed="false">
      <c r="A2953" s="8" t="s">
        <v>15267</v>
      </c>
      <c r="B2953" s="8" t="s">
        <v>15268</v>
      </c>
    </row>
    <row r="2954" customFormat="false" ht="15" hidden="false" customHeight="false" outlineLevel="0" collapsed="false">
      <c r="A2954" s="8" t="s">
        <v>15272</v>
      </c>
      <c r="B2954" s="8" t="s">
        <v>15273</v>
      </c>
    </row>
    <row r="2955" customFormat="false" ht="15" hidden="false" customHeight="false" outlineLevel="0" collapsed="false">
      <c r="A2955" s="8" t="s">
        <v>15275</v>
      </c>
      <c r="B2955" s="8" t="s">
        <v>15277</v>
      </c>
    </row>
    <row r="2956" customFormat="false" ht="15" hidden="false" customHeight="false" outlineLevel="0" collapsed="false">
      <c r="A2956" s="8" t="s">
        <v>15280</v>
      </c>
      <c r="B2956" s="8" t="s">
        <v>15281</v>
      </c>
    </row>
    <row r="2957" customFormat="false" ht="15" hidden="false" customHeight="false" outlineLevel="0" collapsed="false">
      <c r="A2957" s="8" t="s">
        <v>15284</v>
      </c>
      <c r="B2957" s="8" t="s">
        <v>15286</v>
      </c>
    </row>
    <row r="2958" customFormat="false" ht="15" hidden="false" customHeight="false" outlineLevel="0" collapsed="false">
      <c r="A2958" s="8" t="s">
        <v>15289</v>
      </c>
      <c r="B2958" s="8" t="s">
        <v>15291</v>
      </c>
    </row>
    <row r="2959" customFormat="false" ht="15" hidden="false" customHeight="false" outlineLevel="0" collapsed="false">
      <c r="A2959" s="8" t="s">
        <v>15294</v>
      </c>
      <c r="B2959" s="8" t="s">
        <v>15295</v>
      </c>
    </row>
    <row r="2960" customFormat="false" ht="15" hidden="false" customHeight="false" outlineLevel="0" collapsed="false">
      <c r="A2960" s="8" t="s">
        <v>15298</v>
      </c>
      <c r="B2960" s="8" t="s">
        <v>15299</v>
      </c>
    </row>
    <row r="2961" customFormat="false" ht="15" hidden="false" customHeight="false" outlineLevel="0" collapsed="false">
      <c r="A2961" s="8" t="s">
        <v>15304</v>
      </c>
      <c r="B2961" s="8" t="s">
        <v>15305</v>
      </c>
    </row>
    <row r="2962" customFormat="false" ht="15" hidden="false" customHeight="false" outlineLevel="0" collapsed="false">
      <c r="A2962" s="8" t="s">
        <v>15307</v>
      </c>
      <c r="B2962" s="8" t="s">
        <v>15308</v>
      </c>
    </row>
    <row r="2963" customFormat="false" ht="15" hidden="false" customHeight="false" outlineLevel="0" collapsed="false">
      <c r="A2963" s="8" t="s">
        <v>15312</v>
      </c>
      <c r="B2963" s="8" t="s">
        <v>15313</v>
      </c>
    </row>
    <row r="2964" customFormat="false" ht="15" hidden="false" customHeight="false" outlineLevel="0" collapsed="false">
      <c r="A2964" s="8" t="s">
        <v>15317</v>
      </c>
      <c r="B2964" s="8" t="s">
        <v>15319</v>
      </c>
    </row>
    <row r="2965" customFormat="false" ht="15" hidden="false" customHeight="false" outlineLevel="0" collapsed="false">
      <c r="A2965" s="8" t="s">
        <v>15322</v>
      </c>
      <c r="B2965" s="8" t="s">
        <v>15323</v>
      </c>
    </row>
    <row r="2966" customFormat="false" ht="15" hidden="false" customHeight="false" outlineLevel="0" collapsed="false">
      <c r="A2966" s="8" t="s">
        <v>15326</v>
      </c>
      <c r="B2966" s="8" t="s">
        <v>15327</v>
      </c>
    </row>
    <row r="2967" customFormat="false" ht="15" hidden="false" customHeight="false" outlineLevel="0" collapsed="false">
      <c r="A2967" s="8" t="s">
        <v>15331</v>
      </c>
      <c r="B2967" s="8" t="s">
        <v>15333</v>
      </c>
    </row>
    <row r="2968" customFormat="false" ht="15" hidden="false" customHeight="false" outlineLevel="0" collapsed="false">
      <c r="A2968" s="8" t="s">
        <v>15335</v>
      </c>
      <c r="B2968" s="8" t="s">
        <v>15338</v>
      </c>
    </row>
    <row r="2969" customFormat="false" ht="15" hidden="false" customHeight="false" outlineLevel="0" collapsed="false">
      <c r="A2969" s="8" t="s">
        <v>15341</v>
      </c>
      <c r="B2969" s="8" t="s">
        <v>22627</v>
      </c>
    </row>
    <row r="2970" customFormat="false" ht="15" hidden="false" customHeight="false" outlineLevel="0" collapsed="false">
      <c r="A2970" s="8" t="s">
        <v>15346</v>
      </c>
      <c r="B2970" s="8" t="s">
        <v>15347</v>
      </c>
    </row>
    <row r="2971" customFormat="false" ht="15" hidden="false" customHeight="false" outlineLevel="0" collapsed="false">
      <c r="A2971" s="8" t="s">
        <v>15349</v>
      </c>
      <c r="B2971" s="8" t="s">
        <v>15350</v>
      </c>
    </row>
    <row r="2972" customFormat="false" ht="15" hidden="false" customHeight="false" outlineLevel="0" collapsed="false">
      <c r="A2972" s="8" t="s">
        <v>15353</v>
      </c>
      <c r="B2972" s="8" t="s">
        <v>15354</v>
      </c>
    </row>
    <row r="2973" customFormat="false" ht="15" hidden="false" customHeight="false" outlineLevel="0" collapsed="false">
      <c r="A2973" s="8" t="s">
        <v>15358</v>
      </c>
      <c r="B2973" s="8" t="s">
        <v>15359</v>
      </c>
    </row>
    <row r="2974" customFormat="false" ht="15" hidden="false" customHeight="false" outlineLevel="0" collapsed="false">
      <c r="A2974" s="8" t="s">
        <v>15363</v>
      </c>
      <c r="B2974" s="8" t="s">
        <v>15365</v>
      </c>
    </row>
    <row r="2975" customFormat="false" ht="15" hidden="false" customHeight="false" outlineLevel="0" collapsed="false">
      <c r="A2975" s="8" t="s">
        <v>15370</v>
      </c>
      <c r="B2975" s="8" t="s">
        <v>15373</v>
      </c>
    </row>
    <row r="2976" customFormat="false" ht="15" hidden="false" customHeight="false" outlineLevel="0" collapsed="false">
      <c r="A2976" s="8" t="s">
        <v>15377</v>
      </c>
      <c r="B2976" s="8" t="s">
        <v>15379</v>
      </c>
    </row>
    <row r="2977" customFormat="false" ht="15" hidden="false" customHeight="false" outlineLevel="0" collapsed="false">
      <c r="A2977" s="8" t="s">
        <v>15383</v>
      </c>
      <c r="B2977" s="8" t="s">
        <v>15385</v>
      </c>
    </row>
    <row r="2978" customFormat="false" ht="15" hidden="false" customHeight="false" outlineLevel="0" collapsed="false">
      <c r="A2978" s="8" t="s">
        <v>15388</v>
      </c>
      <c r="B2978" s="8" t="s">
        <v>15390</v>
      </c>
    </row>
    <row r="2979" customFormat="false" ht="15" hidden="false" customHeight="false" outlineLevel="0" collapsed="false">
      <c r="A2979" s="8" t="s">
        <v>15393</v>
      </c>
      <c r="B2979" s="8" t="s">
        <v>15394</v>
      </c>
    </row>
    <row r="2980" customFormat="false" ht="15" hidden="false" customHeight="false" outlineLevel="0" collapsed="false">
      <c r="A2980" s="8" t="s">
        <v>15398</v>
      </c>
      <c r="B2980" s="8" t="s">
        <v>15400</v>
      </c>
    </row>
    <row r="2981" customFormat="false" ht="15" hidden="false" customHeight="false" outlineLevel="0" collapsed="false">
      <c r="A2981" s="8" t="s">
        <v>15404</v>
      </c>
      <c r="B2981" s="8" t="s">
        <v>15405</v>
      </c>
    </row>
    <row r="2982" customFormat="false" ht="15" hidden="false" customHeight="false" outlineLevel="0" collapsed="false">
      <c r="A2982" s="8" t="s">
        <v>15410</v>
      </c>
      <c r="B2982" s="8" t="s">
        <v>15411</v>
      </c>
    </row>
    <row r="2983" customFormat="false" ht="15" hidden="false" customHeight="false" outlineLevel="0" collapsed="false">
      <c r="A2983" s="8" t="s">
        <v>15415</v>
      </c>
      <c r="B2983" s="8" t="s">
        <v>15416</v>
      </c>
    </row>
    <row r="2984" customFormat="false" ht="15" hidden="false" customHeight="false" outlineLevel="0" collapsed="false">
      <c r="A2984" s="8" t="s">
        <v>15419</v>
      </c>
      <c r="B2984" s="8" t="s">
        <v>15421</v>
      </c>
    </row>
    <row r="2985" customFormat="false" ht="15" hidden="false" customHeight="false" outlineLevel="0" collapsed="false">
      <c r="A2985" s="8" t="s">
        <v>22628</v>
      </c>
      <c r="B2985" s="8" t="s">
        <v>22629</v>
      </c>
    </row>
    <row r="2986" customFormat="false" ht="15" hidden="false" customHeight="false" outlineLevel="0" collapsed="false">
      <c r="A2986" s="8" t="s">
        <v>15423</v>
      </c>
      <c r="B2986" s="8" t="s">
        <v>15425</v>
      </c>
    </row>
    <row r="2987" customFormat="false" ht="15" hidden="false" customHeight="false" outlineLevel="0" collapsed="false">
      <c r="A2987" s="8" t="s">
        <v>15427</v>
      </c>
      <c r="B2987" s="8" t="s">
        <v>15429</v>
      </c>
    </row>
    <row r="2988" customFormat="false" ht="15" hidden="false" customHeight="false" outlineLevel="0" collapsed="false">
      <c r="A2988" s="8" t="s">
        <v>15432</v>
      </c>
      <c r="B2988" s="8" t="s">
        <v>15433</v>
      </c>
    </row>
    <row r="2989" customFormat="false" ht="15" hidden="false" customHeight="false" outlineLevel="0" collapsed="false">
      <c r="A2989" s="8" t="s">
        <v>15436</v>
      </c>
      <c r="B2989" s="8" t="s">
        <v>15437</v>
      </c>
    </row>
    <row r="2990" customFormat="false" ht="15" hidden="false" customHeight="false" outlineLevel="0" collapsed="false">
      <c r="A2990" s="8" t="s">
        <v>15440</v>
      </c>
      <c r="B2990" s="8" t="s">
        <v>15441</v>
      </c>
    </row>
    <row r="2991" customFormat="false" ht="15" hidden="false" customHeight="false" outlineLevel="0" collapsed="false">
      <c r="A2991" s="8" t="s">
        <v>15444</v>
      </c>
      <c r="B2991" s="8" t="s">
        <v>15446</v>
      </c>
    </row>
    <row r="2992" customFormat="false" ht="15" hidden="false" customHeight="false" outlineLevel="0" collapsed="false">
      <c r="A2992" s="8" t="s">
        <v>15448</v>
      </c>
      <c r="B2992" s="8" t="s">
        <v>22630</v>
      </c>
    </row>
    <row r="2993" customFormat="false" ht="15" hidden="false" customHeight="false" outlineLevel="0" collapsed="false">
      <c r="A2993" s="8" t="s">
        <v>15451</v>
      </c>
      <c r="B2993" s="8" t="s">
        <v>15452</v>
      </c>
    </row>
    <row r="2994" customFormat="false" ht="15" hidden="false" customHeight="false" outlineLevel="0" collapsed="false">
      <c r="A2994" s="8" t="s">
        <v>15455</v>
      </c>
      <c r="B2994" s="8" t="s">
        <v>15456</v>
      </c>
    </row>
    <row r="2995" customFormat="false" ht="15" hidden="false" customHeight="false" outlineLevel="0" collapsed="false">
      <c r="A2995" s="8" t="s">
        <v>15460</v>
      </c>
      <c r="B2995" s="8" t="s">
        <v>15461</v>
      </c>
    </row>
    <row r="2996" customFormat="false" ht="15" hidden="false" customHeight="false" outlineLevel="0" collapsed="false">
      <c r="A2996" s="8" t="s">
        <v>15464</v>
      </c>
      <c r="B2996" s="8" t="s">
        <v>15465</v>
      </c>
    </row>
    <row r="2997" customFormat="false" ht="15" hidden="false" customHeight="false" outlineLevel="0" collapsed="false">
      <c r="A2997" s="8" t="s">
        <v>15467</v>
      </c>
      <c r="B2997" s="8" t="s">
        <v>15468</v>
      </c>
    </row>
    <row r="2998" customFormat="false" ht="15" hidden="false" customHeight="false" outlineLevel="0" collapsed="false">
      <c r="A2998" s="8" t="s">
        <v>15471</v>
      </c>
      <c r="B2998" s="8" t="s">
        <v>15472</v>
      </c>
    </row>
    <row r="2999" customFormat="false" ht="15" hidden="false" customHeight="false" outlineLevel="0" collapsed="false">
      <c r="A2999" s="8" t="s">
        <v>15475</v>
      </c>
      <c r="B2999" s="8" t="s">
        <v>15476</v>
      </c>
    </row>
    <row r="3000" customFormat="false" ht="15" hidden="false" customHeight="false" outlineLevel="0" collapsed="false">
      <c r="A3000" s="8" t="s">
        <v>15479</v>
      </c>
      <c r="B3000" s="8" t="s">
        <v>15482</v>
      </c>
    </row>
    <row r="3001" customFormat="false" ht="15" hidden="false" customHeight="false" outlineLevel="0" collapsed="false">
      <c r="A3001" s="8" t="s">
        <v>15486</v>
      </c>
      <c r="B3001" s="8" t="s">
        <v>15487</v>
      </c>
    </row>
    <row r="3002" customFormat="false" ht="15" hidden="false" customHeight="false" outlineLevel="0" collapsed="false">
      <c r="A3002" s="8" t="s">
        <v>15490</v>
      </c>
      <c r="B3002" s="8" t="s">
        <v>15492</v>
      </c>
    </row>
    <row r="3003" customFormat="false" ht="15" hidden="false" customHeight="false" outlineLevel="0" collapsed="false">
      <c r="A3003" s="8" t="s">
        <v>15496</v>
      </c>
      <c r="B3003" s="8" t="s">
        <v>15498</v>
      </c>
    </row>
    <row r="3004" customFormat="false" ht="15" hidden="false" customHeight="false" outlineLevel="0" collapsed="false">
      <c r="A3004" s="8" t="s">
        <v>15502</v>
      </c>
      <c r="B3004" s="8" t="s">
        <v>15503</v>
      </c>
    </row>
    <row r="3005" customFormat="false" ht="15" hidden="false" customHeight="false" outlineLevel="0" collapsed="false">
      <c r="A3005" s="8" t="s">
        <v>15507</v>
      </c>
      <c r="B3005" s="8" t="s">
        <v>15508</v>
      </c>
    </row>
    <row r="3006" customFormat="false" ht="15" hidden="false" customHeight="false" outlineLevel="0" collapsed="false">
      <c r="A3006" s="8" t="s">
        <v>15511</v>
      </c>
      <c r="B3006" s="8" t="s">
        <v>15512</v>
      </c>
    </row>
    <row r="3007" customFormat="false" ht="15" hidden="false" customHeight="false" outlineLevel="0" collapsed="false">
      <c r="A3007" s="8" t="s">
        <v>15514</v>
      </c>
      <c r="B3007" s="8" t="s">
        <v>15517</v>
      </c>
    </row>
    <row r="3008" customFormat="false" ht="15" hidden="false" customHeight="false" outlineLevel="0" collapsed="false">
      <c r="A3008" s="8" t="s">
        <v>15519</v>
      </c>
      <c r="B3008" s="8" t="s">
        <v>15520</v>
      </c>
    </row>
    <row r="3009" customFormat="false" ht="15" hidden="false" customHeight="false" outlineLevel="0" collapsed="false">
      <c r="A3009" s="8" t="s">
        <v>15523</v>
      </c>
      <c r="B3009" s="8" t="s">
        <v>15524</v>
      </c>
    </row>
    <row r="3010" customFormat="false" ht="15" hidden="false" customHeight="false" outlineLevel="0" collapsed="false">
      <c r="A3010" s="8" t="s">
        <v>15527</v>
      </c>
      <c r="B3010" s="8" t="s">
        <v>15529</v>
      </c>
    </row>
    <row r="3011" customFormat="false" ht="15" hidden="false" customHeight="false" outlineLevel="0" collapsed="false">
      <c r="A3011" s="8" t="s">
        <v>15532</v>
      </c>
      <c r="B3011" s="8" t="s">
        <v>22631</v>
      </c>
    </row>
    <row r="3012" customFormat="false" ht="15" hidden="false" customHeight="false" outlineLevel="0" collapsed="false">
      <c r="A3012" s="8" t="s">
        <v>15537</v>
      </c>
      <c r="B3012" s="8" t="s">
        <v>22632</v>
      </c>
    </row>
    <row r="3013" customFormat="false" ht="15" hidden="false" customHeight="false" outlineLevel="0" collapsed="false">
      <c r="A3013" s="8" t="s">
        <v>15541</v>
      </c>
      <c r="B3013" s="8" t="s">
        <v>22633</v>
      </c>
    </row>
    <row r="3014" customFormat="false" ht="15" hidden="false" customHeight="false" outlineLevel="0" collapsed="false">
      <c r="A3014" s="8" t="s">
        <v>15546</v>
      </c>
      <c r="B3014" s="8" t="s">
        <v>22634</v>
      </c>
    </row>
    <row r="3015" customFormat="false" ht="15" hidden="false" customHeight="false" outlineLevel="0" collapsed="false">
      <c r="A3015" s="8" t="s">
        <v>15550</v>
      </c>
      <c r="B3015" s="8" t="s">
        <v>15551</v>
      </c>
    </row>
    <row r="3016" customFormat="false" ht="15" hidden="false" customHeight="false" outlineLevel="0" collapsed="false">
      <c r="A3016" s="8" t="s">
        <v>15556</v>
      </c>
      <c r="B3016" s="8" t="s">
        <v>22635</v>
      </c>
    </row>
    <row r="3017" customFormat="false" ht="15" hidden="false" customHeight="false" outlineLevel="0" collapsed="false">
      <c r="A3017" s="8" t="s">
        <v>22636</v>
      </c>
      <c r="B3017" s="8" t="s">
        <v>22637</v>
      </c>
    </row>
    <row r="3018" customFormat="false" ht="15" hidden="false" customHeight="false" outlineLevel="0" collapsed="false">
      <c r="A3018" s="8" t="s">
        <v>15561</v>
      </c>
      <c r="B3018" s="8" t="s">
        <v>22638</v>
      </c>
    </row>
    <row r="3019" customFormat="false" ht="15" hidden="false" customHeight="false" outlineLevel="0" collapsed="false">
      <c r="A3019" s="8" t="s">
        <v>15567</v>
      </c>
      <c r="B3019" s="8" t="s">
        <v>15568</v>
      </c>
    </row>
    <row r="3020" customFormat="false" ht="15" hidden="false" customHeight="false" outlineLevel="0" collapsed="false">
      <c r="A3020" s="8" t="s">
        <v>15570</v>
      </c>
      <c r="B3020" s="8" t="s">
        <v>15571</v>
      </c>
    </row>
    <row r="3021" customFormat="false" ht="15" hidden="false" customHeight="false" outlineLevel="0" collapsed="false">
      <c r="A3021" s="8" t="s">
        <v>15576</v>
      </c>
      <c r="B3021" s="8" t="s">
        <v>15578</v>
      </c>
    </row>
    <row r="3022" customFormat="false" ht="15" hidden="false" customHeight="false" outlineLevel="0" collapsed="false">
      <c r="A3022" s="8" t="s">
        <v>15581</v>
      </c>
      <c r="B3022" s="8" t="s">
        <v>15583</v>
      </c>
    </row>
    <row r="3023" customFormat="false" ht="15" hidden="false" customHeight="false" outlineLevel="0" collapsed="false">
      <c r="A3023" s="8" t="s">
        <v>15587</v>
      </c>
      <c r="B3023" s="8" t="s">
        <v>22639</v>
      </c>
    </row>
    <row r="3024" customFormat="false" ht="15" hidden="false" customHeight="false" outlineLevel="0" collapsed="false">
      <c r="A3024" s="8" t="s">
        <v>15593</v>
      </c>
      <c r="B3024" s="8" t="s">
        <v>22640</v>
      </c>
    </row>
    <row r="3025" customFormat="false" ht="15" hidden="false" customHeight="false" outlineLevel="0" collapsed="false">
      <c r="A3025" s="8" t="s">
        <v>15596</v>
      </c>
      <c r="B3025" s="8" t="s">
        <v>22641</v>
      </c>
    </row>
    <row r="3026" customFormat="false" ht="15" hidden="false" customHeight="false" outlineLevel="0" collapsed="false">
      <c r="A3026" s="8" t="s">
        <v>15600</v>
      </c>
      <c r="B3026" s="8" t="s">
        <v>22642</v>
      </c>
    </row>
    <row r="3027" customFormat="false" ht="15" hidden="false" customHeight="false" outlineLevel="0" collapsed="false">
      <c r="A3027" s="8" t="s">
        <v>15604</v>
      </c>
      <c r="B3027" s="8" t="s">
        <v>15605</v>
      </c>
    </row>
    <row r="3028" customFormat="false" ht="15" hidden="false" customHeight="false" outlineLevel="0" collapsed="false">
      <c r="A3028" s="8" t="s">
        <v>15611</v>
      </c>
      <c r="B3028" s="8" t="s">
        <v>15612</v>
      </c>
    </row>
    <row r="3029" customFormat="false" ht="15" hidden="false" customHeight="false" outlineLevel="0" collapsed="false">
      <c r="A3029" s="8" t="s">
        <v>15617</v>
      </c>
      <c r="B3029" s="8" t="s">
        <v>22643</v>
      </c>
    </row>
    <row r="3030" customFormat="false" ht="15" hidden="false" customHeight="false" outlineLevel="0" collapsed="false">
      <c r="A3030" s="8" t="s">
        <v>15621</v>
      </c>
      <c r="B3030" s="8" t="s">
        <v>15622</v>
      </c>
    </row>
    <row r="3031" customFormat="false" ht="15" hidden="false" customHeight="false" outlineLevel="0" collapsed="false">
      <c r="A3031" s="8" t="s">
        <v>15628</v>
      </c>
      <c r="B3031" s="8" t="s">
        <v>15629</v>
      </c>
    </row>
    <row r="3032" customFormat="false" ht="15" hidden="false" customHeight="false" outlineLevel="0" collapsed="false">
      <c r="A3032" s="8" t="s">
        <v>15633</v>
      </c>
      <c r="B3032" s="8" t="s">
        <v>15634</v>
      </c>
    </row>
    <row r="3033" customFormat="false" ht="15" hidden="false" customHeight="false" outlineLevel="0" collapsed="false">
      <c r="A3033" s="8" t="s">
        <v>15639</v>
      </c>
      <c r="B3033" s="8" t="s">
        <v>22644</v>
      </c>
    </row>
    <row r="3034" customFormat="false" ht="15" hidden="false" customHeight="false" outlineLevel="0" collapsed="false">
      <c r="A3034" s="8" t="s">
        <v>15644</v>
      </c>
      <c r="B3034" s="8" t="s">
        <v>15645</v>
      </c>
    </row>
    <row r="3035" customFormat="false" ht="15" hidden="false" customHeight="false" outlineLevel="0" collapsed="false">
      <c r="A3035" s="8" t="s">
        <v>15649</v>
      </c>
      <c r="B3035" s="8" t="s">
        <v>15650</v>
      </c>
    </row>
    <row r="3036" customFormat="false" ht="15" hidden="false" customHeight="false" outlineLevel="0" collapsed="false">
      <c r="A3036" s="8" t="s">
        <v>15653</v>
      </c>
      <c r="B3036" s="8" t="s">
        <v>15654</v>
      </c>
    </row>
    <row r="3037" customFormat="false" ht="15" hidden="false" customHeight="false" outlineLevel="0" collapsed="false">
      <c r="A3037" s="8" t="s">
        <v>15658</v>
      </c>
      <c r="B3037" s="8" t="s">
        <v>15659</v>
      </c>
    </row>
    <row r="3038" customFormat="false" ht="15" hidden="false" customHeight="false" outlineLevel="0" collapsed="false">
      <c r="A3038" s="8" t="s">
        <v>15663</v>
      </c>
      <c r="B3038" s="8" t="s">
        <v>15664</v>
      </c>
    </row>
    <row r="3039" customFormat="false" ht="15" hidden="false" customHeight="false" outlineLevel="0" collapsed="false">
      <c r="A3039" s="8" t="s">
        <v>15668</v>
      </c>
      <c r="B3039" s="8" t="s">
        <v>15670</v>
      </c>
    </row>
    <row r="3040" customFormat="false" ht="15" hidden="false" customHeight="false" outlineLevel="0" collapsed="false">
      <c r="A3040" s="8" t="s">
        <v>15676</v>
      </c>
      <c r="B3040" s="8" t="s">
        <v>15677</v>
      </c>
    </row>
    <row r="3041" customFormat="false" ht="15" hidden="false" customHeight="false" outlineLevel="0" collapsed="false">
      <c r="A3041" s="8" t="s">
        <v>15679</v>
      </c>
      <c r="B3041" s="8" t="s">
        <v>15680</v>
      </c>
    </row>
    <row r="3042" customFormat="false" ht="15" hidden="false" customHeight="false" outlineLevel="0" collapsed="false">
      <c r="A3042" s="8" t="s">
        <v>15684</v>
      </c>
      <c r="B3042" s="8" t="s">
        <v>15685</v>
      </c>
    </row>
    <row r="3043" customFormat="false" ht="15" hidden="false" customHeight="false" outlineLevel="0" collapsed="false">
      <c r="A3043" s="8" t="s">
        <v>15688</v>
      </c>
      <c r="B3043" s="8" t="s">
        <v>22645</v>
      </c>
    </row>
    <row r="3044" customFormat="false" ht="15" hidden="false" customHeight="false" outlineLevel="0" collapsed="false">
      <c r="A3044" s="8" t="s">
        <v>15693</v>
      </c>
      <c r="B3044" s="8" t="s">
        <v>22646</v>
      </c>
    </row>
    <row r="3045" customFormat="false" ht="15" hidden="false" customHeight="false" outlineLevel="0" collapsed="false">
      <c r="A3045" s="8" t="s">
        <v>15699</v>
      </c>
      <c r="B3045" s="8" t="s">
        <v>15700</v>
      </c>
    </row>
    <row r="3046" customFormat="false" ht="15" hidden="false" customHeight="false" outlineLevel="0" collapsed="false">
      <c r="A3046" s="8" t="s">
        <v>15704</v>
      </c>
      <c r="B3046" s="8" t="s">
        <v>15705</v>
      </c>
    </row>
    <row r="3047" customFormat="false" ht="15" hidden="false" customHeight="false" outlineLevel="0" collapsed="false">
      <c r="A3047" s="8" t="s">
        <v>15707</v>
      </c>
      <c r="B3047" s="8" t="s">
        <v>15708</v>
      </c>
    </row>
    <row r="3048" customFormat="false" ht="15" hidden="false" customHeight="false" outlineLevel="0" collapsed="false">
      <c r="A3048" s="8" t="s">
        <v>15711</v>
      </c>
      <c r="B3048" s="8" t="s">
        <v>22647</v>
      </c>
    </row>
    <row r="3049" customFormat="false" ht="15" hidden="false" customHeight="false" outlineLevel="0" collapsed="false">
      <c r="A3049" s="8" t="s">
        <v>15716</v>
      </c>
      <c r="B3049" s="8" t="s">
        <v>15717</v>
      </c>
    </row>
    <row r="3050" customFormat="false" ht="15" hidden="false" customHeight="false" outlineLevel="0" collapsed="false">
      <c r="A3050" s="8" t="s">
        <v>15721</v>
      </c>
      <c r="B3050" s="8" t="s">
        <v>15724</v>
      </c>
    </row>
    <row r="3051" customFormat="false" ht="15" hidden="false" customHeight="false" outlineLevel="0" collapsed="false">
      <c r="A3051" s="8" t="s">
        <v>15727</v>
      </c>
      <c r="B3051" s="8" t="s">
        <v>22648</v>
      </c>
    </row>
    <row r="3052" customFormat="false" ht="15" hidden="false" customHeight="false" outlineLevel="0" collapsed="false">
      <c r="A3052" s="8" t="s">
        <v>15733</v>
      </c>
      <c r="B3052" s="8" t="s">
        <v>15734</v>
      </c>
    </row>
    <row r="3053" customFormat="false" ht="15" hidden="false" customHeight="false" outlineLevel="0" collapsed="false">
      <c r="A3053" s="8" t="s">
        <v>15737</v>
      </c>
      <c r="B3053" s="8" t="s">
        <v>15739</v>
      </c>
    </row>
    <row r="3054" customFormat="false" ht="15" hidden="false" customHeight="false" outlineLevel="0" collapsed="false">
      <c r="A3054" s="8" t="s">
        <v>15743</v>
      </c>
      <c r="B3054" s="8" t="s">
        <v>15744</v>
      </c>
    </row>
    <row r="3055" customFormat="false" ht="15" hidden="false" customHeight="false" outlineLevel="0" collapsed="false">
      <c r="A3055" s="8" t="s">
        <v>15747</v>
      </c>
      <c r="B3055" s="8" t="s">
        <v>22649</v>
      </c>
    </row>
    <row r="3056" customFormat="false" ht="15" hidden="false" customHeight="false" outlineLevel="0" collapsed="false">
      <c r="A3056" s="8" t="s">
        <v>15755</v>
      </c>
      <c r="B3056" s="8" t="s">
        <v>22650</v>
      </c>
    </row>
    <row r="3057" customFormat="false" ht="15" hidden="false" customHeight="false" outlineLevel="0" collapsed="false">
      <c r="A3057" s="8" t="s">
        <v>15760</v>
      </c>
      <c r="B3057" s="8" t="s">
        <v>15761</v>
      </c>
    </row>
    <row r="3058" customFormat="false" ht="15" hidden="false" customHeight="false" outlineLevel="0" collapsed="false">
      <c r="A3058" s="8" t="s">
        <v>15765</v>
      </c>
      <c r="B3058" s="8" t="s">
        <v>15766</v>
      </c>
    </row>
    <row r="3059" customFormat="false" ht="15" hidden="false" customHeight="false" outlineLevel="0" collapsed="false">
      <c r="A3059" s="8" t="s">
        <v>15770</v>
      </c>
      <c r="B3059" s="8" t="s">
        <v>15771</v>
      </c>
    </row>
    <row r="3060" customFormat="false" ht="15" hidden="false" customHeight="false" outlineLevel="0" collapsed="false">
      <c r="A3060" s="8" t="s">
        <v>15774</v>
      </c>
      <c r="B3060" s="8" t="s">
        <v>15775</v>
      </c>
    </row>
    <row r="3061" customFormat="false" ht="15" hidden="false" customHeight="false" outlineLevel="0" collapsed="false">
      <c r="A3061" s="8" t="s">
        <v>15780</v>
      </c>
      <c r="B3061" s="8" t="s">
        <v>22651</v>
      </c>
    </row>
    <row r="3062" customFormat="false" ht="15" hidden="false" customHeight="false" outlineLevel="0" collapsed="false">
      <c r="A3062" s="8" t="s">
        <v>15783</v>
      </c>
      <c r="B3062" s="8" t="s">
        <v>15784</v>
      </c>
    </row>
    <row r="3063" customFormat="false" ht="15" hidden="false" customHeight="false" outlineLevel="0" collapsed="false">
      <c r="A3063" s="8" t="s">
        <v>15789</v>
      </c>
      <c r="B3063" s="8" t="s">
        <v>22652</v>
      </c>
    </row>
    <row r="3064" customFormat="false" ht="15" hidden="false" customHeight="false" outlineLevel="0" collapsed="false">
      <c r="A3064" s="8" t="s">
        <v>15793</v>
      </c>
      <c r="B3064" s="8" t="s">
        <v>15794</v>
      </c>
    </row>
    <row r="3065" customFormat="false" ht="15" hidden="false" customHeight="false" outlineLevel="0" collapsed="false">
      <c r="A3065" s="8" t="s">
        <v>15799</v>
      </c>
      <c r="B3065" s="8" t="s">
        <v>22653</v>
      </c>
    </row>
    <row r="3066" customFormat="false" ht="15" hidden="false" customHeight="false" outlineLevel="0" collapsed="false">
      <c r="A3066" s="8" t="s">
        <v>15803</v>
      </c>
      <c r="B3066" s="8" t="s">
        <v>22654</v>
      </c>
    </row>
    <row r="3067" customFormat="false" ht="15" hidden="false" customHeight="false" outlineLevel="0" collapsed="false">
      <c r="A3067" s="8" t="s">
        <v>15806</v>
      </c>
      <c r="B3067" s="8" t="s">
        <v>15807</v>
      </c>
    </row>
    <row r="3068" customFormat="false" ht="15" hidden="false" customHeight="false" outlineLevel="0" collapsed="false">
      <c r="A3068" s="8" t="s">
        <v>15810</v>
      </c>
      <c r="B3068" s="8" t="s">
        <v>22655</v>
      </c>
    </row>
    <row r="3069" customFormat="false" ht="15" hidden="false" customHeight="false" outlineLevel="0" collapsed="false">
      <c r="A3069" s="8" t="s">
        <v>15812</v>
      </c>
      <c r="B3069" s="8" t="s">
        <v>15813</v>
      </c>
    </row>
    <row r="3070" customFormat="false" ht="15" hidden="false" customHeight="false" outlineLevel="0" collapsed="false">
      <c r="A3070" s="8" t="s">
        <v>15817</v>
      </c>
      <c r="B3070" s="8" t="s">
        <v>15818</v>
      </c>
    </row>
    <row r="3071" customFormat="false" ht="15" hidden="false" customHeight="false" outlineLevel="0" collapsed="false">
      <c r="A3071" s="8" t="s">
        <v>22656</v>
      </c>
      <c r="B3071" s="8" t="s">
        <v>22657</v>
      </c>
    </row>
    <row r="3072" customFormat="false" ht="15" hidden="false" customHeight="false" outlineLevel="0" collapsed="false">
      <c r="A3072" s="8" t="s">
        <v>15821</v>
      </c>
      <c r="B3072" s="8" t="s">
        <v>15822</v>
      </c>
    </row>
    <row r="3073" customFormat="false" ht="15" hidden="false" customHeight="false" outlineLevel="0" collapsed="false">
      <c r="A3073" s="8" t="s">
        <v>15824</v>
      </c>
      <c r="B3073" s="8" t="s">
        <v>22658</v>
      </c>
    </row>
    <row r="3074" customFormat="false" ht="15" hidden="false" customHeight="false" outlineLevel="0" collapsed="false">
      <c r="A3074" s="8" t="s">
        <v>15828</v>
      </c>
      <c r="B3074" s="8" t="s">
        <v>22659</v>
      </c>
    </row>
    <row r="3075" customFormat="false" ht="15" hidden="false" customHeight="false" outlineLevel="0" collapsed="false">
      <c r="A3075" s="8" t="s">
        <v>22660</v>
      </c>
      <c r="B3075" s="8" t="s">
        <v>22661</v>
      </c>
    </row>
    <row r="3076" customFormat="false" ht="15" hidden="false" customHeight="false" outlineLevel="0" collapsed="false">
      <c r="A3076" s="8" t="s">
        <v>15832</v>
      </c>
      <c r="B3076" s="8" t="s">
        <v>22662</v>
      </c>
    </row>
    <row r="3077" customFormat="false" ht="15" hidden="false" customHeight="false" outlineLevel="0" collapsed="false">
      <c r="A3077" s="8" t="s">
        <v>15838</v>
      </c>
      <c r="B3077" s="8" t="s">
        <v>15839</v>
      </c>
    </row>
    <row r="3078" customFormat="false" ht="15" hidden="false" customHeight="false" outlineLevel="0" collapsed="false">
      <c r="A3078" s="8" t="s">
        <v>15841</v>
      </c>
      <c r="B3078" s="8" t="s">
        <v>15842</v>
      </c>
    </row>
    <row r="3079" customFormat="false" ht="15" hidden="false" customHeight="false" outlineLevel="0" collapsed="false">
      <c r="A3079" s="8" t="s">
        <v>15847</v>
      </c>
      <c r="B3079" s="8" t="s">
        <v>15848</v>
      </c>
    </row>
    <row r="3080" customFormat="false" ht="15" hidden="false" customHeight="false" outlineLevel="0" collapsed="false">
      <c r="A3080" s="8" t="s">
        <v>15851</v>
      </c>
      <c r="B3080" s="8" t="s">
        <v>22663</v>
      </c>
    </row>
    <row r="3081" customFormat="false" ht="15" hidden="false" customHeight="false" outlineLevel="0" collapsed="false">
      <c r="A3081" s="8" t="s">
        <v>22664</v>
      </c>
      <c r="B3081" s="8" t="s">
        <v>22665</v>
      </c>
    </row>
    <row r="3082" customFormat="false" ht="15" hidden="false" customHeight="false" outlineLevel="0" collapsed="false">
      <c r="A3082" s="8" t="s">
        <v>15858</v>
      </c>
      <c r="B3082" s="8" t="s">
        <v>22666</v>
      </c>
    </row>
    <row r="3083" customFormat="false" ht="15" hidden="false" customHeight="false" outlineLevel="0" collapsed="false">
      <c r="A3083" s="8" t="s">
        <v>15861</v>
      </c>
      <c r="B3083" s="8" t="s">
        <v>22667</v>
      </c>
    </row>
    <row r="3084" customFormat="false" ht="15" hidden="false" customHeight="false" outlineLevel="0" collapsed="false">
      <c r="A3084" s="8" t="s">
        <v>15864</v>
      </c>
      <c r="B3084" s="8" t="s">
        <v>15865</v>
      </c>
    </row>
    <row r="3085" customFormat="false" ht="15" hidden="false" customHeight="false" outlineLevel="0" collapsed="false">
      <c r="A3085" s="8" t="s">
        <v>22668</v>
      </c>
      <c r="B3085" s="8" t="s">
        <v>22669</v>
      </c>
    </row>
    <row r="3086" customFormat="false" ht="15" hidden="false" customHeight="false" outlineLevel="0" collapsed="false">
      <c r="A3086" s="8" t="s">
        <v>21419</v>
      </c>
      <c r="B3086" s="8" t="s">
        <v>22670</v>
      </c>
    </row>
    <row r="3087" customFormat="false" ht="15" hidden="false" customHeight="false" outlineLevel="0" collapsed="false">
      <c r="A3087" s="8" t="s">
        <v>15870</v>
      </c>
      <c r="B3087" s="8" t="s">
        <v>22671</v>
      </c>
    </row>
    <row r="3088" customFormat="false" ht="15" hidden="false" customHeight="false" outlineLevel="0" collapsed="false">
      <c r="A3088" s="8" t="s">
        <v>15873</v>
      </c>
      <c r="B3088" s="8" t="s">
        <v>22672</v>
      </c>
    </row>
    <row r="3089" customFormat="false" ht="15" hidden="false" customHeight="false" outlineLevel="0" collapsed="false">
      <c r="A3089" s="8" t="s">
        <v>15878</v>
      </c>
      <c r="B3089" s="8" t="s">
        <v>22673</v>
      </c>
    </row>
    <row r="3090" customFormat="false" ht="15" hidden="false" customHeight="false" outlineLevel="0" collapsed="false">
      <c r="A3090" s="8" t="s">
        <v>15885</v>
      </c>
      <c r="B3090" s="8" t="s">
        <v>15886</v>
      </c>
    </row>
    <row r="3091" customFormat="false" ht="15" hidden="false" customHeight="false" outlineLevel="0" collapsed="false">
      <c r="A3091" s="8" t="s">
        <v>15889</v>
      </c>
      <c r="B3091" s="8" t="s">
        <v>15890</v>
      </c>
    </row>
    <row r="3092" customFormat="false" ht="15" hidden="false" customHeight="false" outlineLevel="0" collapsed="false">
      <c r="A3092" s="8" t="s">
        <v>15896</v>
      </c>
      <c r="B3092" s="8" t="s">
        <v>22674</v>
      </c>
    </row>
    <row r="3093" customFormat="false" ht="15" hidden="false" customHeight="false" outlineLevel="0" collapsed="false">
      <c r="A3093" s="8" t="s">
        <v>15899</v>
      </c>
      <c r="B3093" s="8" t="s">
        <v>15900</v>
      </c>
    </row>
    <row r="3094" customFormat="false" ht="15" hidden="false" customHeight="false" outlineLevel="0" collapsed="false">
      <c r="A3094" s="8" t="s">
        <v>15904</v>
      </c>
      <c r="B3094" s="8" t="s">
        <v>15908</v>
      </c>
    </row>
    <row r="3095" customFormat="false" ht="15" hidden="false" customHeight="false" outlineLevel="0" collapsed="false">
      <c r="A3095" s="8" t="s">
        <v>15911</v>
      </c>
      <c r="B3095" s="8" t="s">
        <v>15912</v>
      </c>
    </row>
    <row r="3096" customFormat="false" ht="15" hidden="false" customHeight="false" outlineLevel="0" collapsed="false">
      <c r="A3096" s="8" t="s">
        <v>15917</v>
      </c>
      <c r="B3096" s="8" t="s">
        <v>15918</v>
      </c>
    </row>
    <row r="3097" customFormat="false" ht="15" hidden="false" customHeight="false" outlineLevel="0" collapsed="false">
      <c r="A3097" s="8" t="s">
        <v>15922</v>
      </c>
      <c r="B3097" s="8" t="s">
        <v>22675</v>
      </c>
    </row>
    <row r="3098" customFormat="false" ht="15" hidden="false" customHeight="false" outlineLevel="0" collapsed="false">
      <c r="A3098" s="8" t="s">
        <v>15930</v>
      </c>
      <c r="B3098" s="8" t="s">
        <v>22676</v>
      </c>
    </row>
    <row r="3099" customFormat="false" ht="15" hidden="false" customHeight="false" outlineLevel="0" collapsed="false">
      <c r="A3099" s="8" t="s">
        <v>15934</v>
      </c>
      <c r="B3099" s="8" t="s">
        <v>15935</v>
      </c>
    </row>
    <row r="3100" customFormat="false" ht="15" hidden="false" customHeight="false" outlineLevel="0" collapsed="false">
      <c r="A3100" s="8" t="s">
        <v>22677</v>
      </c>
      <c r="B3100" s="8" t="s">
        <v>22678</v>
      </c>
    </row>
    <row r="3101" customFormat="false" ht="15" hidden="false" customHeight="false" outlineLevel="0" collapsed="false">
      <c r="A3101" s="8" t="s">
        <v>15937</v>
      </c>
      <c r="B3101" s="8" t="s">
        <v>15938</v>
      </c>
    </row>
    <row r="3102" customFormat="false" ht="15" hidden="false" customHeight="false" outlineLevel="0" collapsed="false">
      <c r="A3102" s="8" t="s">
        <v>15943</v>
      </c>
      <c r="B3102" s="8" t="s">
        <v>22679</v>
      </c>
    </row>
    <row r="3103" customFormat="false" ht="15" hidden="false" customHeight="false" outlineLevel="0" collapsed="false">
      <c r="A3103" s="8" t="s">
        <v>15950</v>
      </c>
      <c r="B3103" s="8" t="s">
        <v>15951</v>
      </c>
    </row>
    <row r="3104" customFormat="false" ht="15" hidden="false" customHeight="false" outlineLevel="0" collapsed="false">
      <c r="A3104" s="8" t="s">
        <v>15955</v>
      </c>
      <c r="B3104" s="8" t="s">
        <v>22680</v>
      </c>
    </row>
    <row r="3105" customFormat="false" ht="15" hidden="false" customHeight="false" outlineLevel="0" collapsed="false">
      <c r="A3105" s="8" t="s">
        <v>15959</v>
      </c>
      <c r="B3105" s="8" t="s">
        <v>22681</v>
      </c>
    </row>
    <row r="3106" customFormat="false" ht="15" hidden="false" customHeight="false" outlineLevel="0" collapsed="false">
      <c r="A3106" s="8" t="s">
        <v>15967</v>
      </c>
      <c r="B3106" s="8" t="s">
        <v>22682</v>
      </c>
    </row>
    <row r="3107" customFormat="false" ht="15" hidden="false" customHeight="false" outlineLevel="0" collapsed="false">
      <c r="A3107" s="8" t="s">
        <v>15973</v>
      </c>
      <c r="B3107" s="8" t="s">
        <v>15975</v>
      </c>
    </row>
    <row r="3108" customFormat="false" ht="15" hidden="false" customHeight="false" outlineLevel="0" collapsed="false">
      <c r="A3108" s="8" t="s">
        <v>15979</v>
      </c>
      <c r="B3108" s="8" t="s">
        <v>22683</v>
      </c>
    </row>
    <row r="3109" customFormat="false" ht="15" hidden="false" customHeight="false" outlineLevel="0" collapsed="false">
      <c r="A3109" s="8" t="s">
        <v>15983</v>
      </c>
      <c r="B3109" s="8" t="s">
        <v>15985</v>
      </c>
    </row>
    <row r="3110" customFormat="false" ht="15" hidden="false" customHeight="false" outlineLevel="0" collapsed="false">
      <c r="A3110" s="8" t="s">
        <v>15989</v>
      </c>
      <c r="B3110" s="8" t="s">
        <v>15990</v>
      </c>
    </row>
    <row r="3111" customFormat="false" ht="15" hidden="false" customHeight="false" outlineLevel="0" collapsed="false">
      <c r="A3111" s="8" t="s">
        <v>15995</v>
      </c>
      <c r="B3111" s="8" t="s">
        <v>15996</v>
      </c>
    </row>
    <row r="3112" customFormat="false" ht="15" hidden="false" customHeight="false" outlineLevel="0" collapsed="false">
      <c r="A3112" s="8" t="s">
        <v>16000</v>
      </c>
      <c r="B3112" s="8" t="s">
        <v>22684</v>
      </c>
    </row>
    <row r="3113" customFormat="false" ht="15" hidden="false" customHeight="false" outlineLevel="0" collapsed="false">
      <c r="A3113" s="8" t="s">
        <v>16006</v>
      </c>
      <c r="B3113" s="8" t="s">
        <v>22685</v>
      </c>
    </row>
    <row r="3114" customFormat="false" ht="15" hidden="false" customHeight="false" outlineLevel="0" collapsed="false">
      <c r="A3114" s="8" t="s">
        <v>22686</v>
      </c>
      <c r="B3114" s="8" t="s">
        <v>22687</v>
      </c>
    </row>
    <row r="3115" customFormat="false" ht="15" hidden="false" customHeight="false" outlineLevel="0" collapsed="false">
      <c r="A3115" s="8" t="s">
        <v>16011</v>
      </c>
      <c r="B3115" s="8" t="s">
        <v>22688</v>
      </c>
    </row>
    <row r="3116" customFormat="false" ht="15" hidden="false" customHeight="false" outlineLevel="0" collapsed="false">
      <c r="A3116" s="8" t="s">
        <v>16015</v>
      </c>
      <c r="B3116" s="8" t="s">
        <v>22689</v>
      </c>
    </row>
    <row r="3117" customFormat="false" ht="15" hidden="false" customHeight="false" outlineLevel="0" collapsed="false">
      <c r="A3117" s="8" t="s">
        <v>16022</v>
      </c>
      <c r="B3117" s="8" t="s">
        <v>16023</v>
      </c>
    </row>
    <row r="3118" customFormat="false" ht="15" hidden="false" customHeight="false" outlineLevel="0" collapsed="false">
      <c r="A3118" s="8" t="s">
        <v>16027</v>
      </c>
      <c r="B3118" s="8" t="s">
        <v>16028</v>
      </c>
    </row>
    <row r="3119" customFormat="false" ht="15" hidden="false" customHeight="false" outlineLevel="0" collapsed="false">
      <c r="A3119" s="8" t="s">
        <v>16031</v>
      </c>
      <c r="B3119" s="8" t="s">
        <v>16032</v>
      </c>
    </row>
    <row r="3120" customFormat="false" ht="15" hidden="false" customHeight="false" outlineLevel="0" collapsed="false">
      <c r="A3120" s="8" t="s">
        <v>16034</v>
      </c>
      <c r="B3120" s="8" t="s">
        <v>16035</v>
      </c>
    </row>
    <row r="3121" customFormat="false" ht="15" hidden="false" customHeight="false" outlineLevel="0" collapsed="false">
      <c r="A3121" s="8" t="s">
        <v>16038</v>
      </c>
      <c r="B3121" s="8" t="s">
        <v>22690</v>
      </c>
    </row>
    <row r="3122" customFormat="false" ht="15" hidden="false" customHeight="false" outlineLevel="0" collapsed="false">
      <c r="A3122" s="8" t="s">
        <v>16043</v>
      </c>
      <c r="B3122" s="8" t="s">
        <v>22691</v>
      </c>
    </row>
    <row r="3123" customFormat="false" ht="15" hidden="false" customHeight="false" outlineLevel="0" collapsed="false">
      <c r="A3123" s="8" t="s">
        <v>16049</v>
      </c>
      <c r="B3123" s="8" t="s">
        <v>16050</v>
      </c>
    </row>
    <row r="3124" customFormat="false" ht="15" hidden="false" customHeight="false" outlineLevel="0" collapsed="false">
      <c r="A3124" s="8" t="s">
        <v>16054</v>
      </c>
      <c r="B3124" s="8" t="s">
        <v>16056</v>
      </c>
    </row>
    <row r="3125" customFormat="false" ht="15" hidden="false" customHeight="false" outlineLevel="0" collapsed="false">
      <c r="A3125" s="8" t="s">
        <v>16059</v>
      </c>
      <c r="B3125" s="8" t="s">
        <v>16060</v>
      </c>
    </row>
    <row r="3126" customFormat="false" ht="15" hidden="false" customHeight="false" outlineLevel="0" collapsed="false">
      <c r="A3126" s="8" t="s">
        <v>16066</v>
      </c>
      <c r="B3126" s="8" t="s">
        <v>22692</v>
      </c>
    </row>
    <row r="3127" customFormat="false" ht="15" hidden="false" customHeight="false" outlineLevel="0" collapsed="false">
      <c r="A3127" s="8" t="s">
        <v>16070</v>
      </c>
      <c r="B3127" s="8" t="s">
        <v>22693</v>
      </c>
    </row>
    <row r="3128" customFormat="false" ht="15" hidden="false" customHeight="false" outlineLevel="0" collapsed="false">
      <c r="A3128" s="8" t="s">
        <v>16078</v>
      </c>
      <c r="B3128" s="8" t="s">
        <v>22694</v>
      </c>
    </row>
    <row r="3129" customFormat="false" ht="15" hidden="false" customHeight="false" outlineLevel="0" collapsed="false">
      <c r="A3129" s="8" t="s">
        <v>16082</v>
      </c>
      <c r="B3129" s="8" t="s">
        <v>16083</v>
      </c>
    </row>
    <row r="3130" customFormat="false" ht="15" hidden="false" customHeight="false" outlineLevel="0" collapsed="false">
      <c r="A3130" s="8" t="s">
        <v>16087</v>
      </c>
      <c r="B3130" s="8" t="s">
        <v>16091</v>
      </c>
    </row>
    <row r="3131" customFormat="false" ht="15" hidden="false" customHeight="false" outlineLevel="0" collapsed="false">
      <c r="A3131" s="8" t="s">
        <v>16094</v>
      </c>
      <c r="B3131" s="8" t="s">
        <v>22695</v>
      </c>
    </row>
    <row r="3132" customFormat="false" ht="15" hidden="false" customHeight="false" outlineLevel="0" collapsed="false">
      <c r="A3132" s="8" t="s">
        <v>16099</v>
      </c>
      <c r="B3132" s="8" t="s">
        <v>22696</v>
      </c>
    </row>
    <row r="3133" customFormat="false" ht="15" hidden="false" customHeight="false" outlineLevel="0" collapsed="false">
      <c r="A3133" s="8" t="s">
        <v>16103</v>
      </c>
      <c r="B3133" s="8" t="s">
        <v>16104</v>
      </c>
    </row>
    <row r="3134" customFormat="false" ht="15" hidden="false" customHeight="false" outlineLevel="0" collapsed="false">
      <c r="A3134" s="8" t="s">
        <v>16109</v>
      </c>
      <c r="B3134" s="8" t="s">
        <v>16111</v>
      </c>
    </row>
    <row r="3135" customFormat="false" ht="15" hidden="false" customHeight="false" outlineLevel="0" collapsed="false">
      <c r="A3135" s="8" t="s">
        <v>16115</v>
      </c>
      <c r="B3135" s="8" t="s">
        <v>22697</v>
      </c>
    </row>
    <row r="3136" customFormat="false" ht="15" hidden="false" customHeight="false" outlineLevel="0" collapsed="false">
      <c r="A3136" s="8" t="s">
        <v>16118</v>
      </c>
      <c r="B3136" s="8" t="s">
        <v>22698</v>
      </c>
    </row>
    <row r="3137" customFormat="false" ht="15" hidden="false" customHeight="false" outlineLevel="0" collapsed="false">
      <c r="A3137" s="8" t="s">
        <v>16125</v>
      </c>
      <c r="B3137" s="8" t="s">
        <v>22699</v>
      </c>
    </row>
    <row r="3138" customFormat="false" ht="15" hidden="false" customHeight="false" outlineLevel="0" collapsed="false">
      <c r="A3138" s="8" t="s">
        <v>16130</v>
      </c>
      <c r="B3138" s="8" t="s">
        <v>22700</v>
      </c>
    </row>
    <row r="3139" customFormat="false" ht="15" hidden="false" customHeight="false" outlineLevel="0" collapsed="false">
      <c r="A3139" s="8" t="s">
        <v>16133</v>
      </c>
      <c r="B3139" s="8" t="s">
        <v>22701</v>
      </c>
    </row>
    <row r="3140" customFormat="false" ht="15" hidden="false" customHeight="false" outlineLevel="0" collapsed="false">
      <c r="A3140" s="8" t="s">
        <v>16138</v>
      </c>
      <c r="B3140" s="8" t="s">
        <v>22702</v>
      </c>
    </row>
    <row r="3141" customFormat="false" ht="15" hidden="false" customHeight="false" outlineLevel="0" collapsed="false">
      <c r="A3141" s="8" t="s">
        <v>16141</v>
      </c>
      <c r="B3141" s="8" t="s">
        <v>16144</v>
      </c>
    </row>
    <row r="3142" customFormat="false" ht="15" hidden="false" customHeight="false" outlineLevel="0" collapsed="false">
      <c r="A3142" s="8" t="s">
        <v>16149</v>
      </c>
      <c r="B3142" s="8" t="s">
        <v>22703</v>
      </c>
    </row>
    <row r="3143" customFormat="false" ht="15" hidden="false" customHeight="false" outlineLevel="0" collapsed="false">
      <c r="A3143" s="8" t="s">
        <v>16156</v>
      </c>
      <c r="B3143" s="8" t="s">
        <v>16158</v>
      </c>
    </row>
    <row r="3144" customFormat="false" ht="15" hidden="false" customHeight="false" outlineLevel="0" collapsed="false">
      <c r="A3144" s="8" t="s">
        <v>16163</v>
      </c>
      <c r="B3144" s="8" t="s">
        <v>22704</v>
      </c>
    </row>
    <row r="3145" customFormat="false" ht="15" hidden="false" customHeight="false" outlineLevel="0" collapsed="false">
      <c r="A3145" s="8" t="s">
        <v>16167</v>
      </c>
      <c r="B3145" s="8" t="s">
        <v>22705</v>
      </c>
    </row>
    <row r="3146" customFormat="false" ht="15" hidden="false" customHeight="false" outlineLevel="0" collapsed="false">
      <c r="A3146" s="8" t="s">
        <v>16173</v>
      </c>
      <c r="B3146" s="8" t="s">
        <v>22706</v>
      </c>
    </row>
    <row r="3147" customFormat="false" ht="15" hidden="false" customHeight="false" outlineLevel="0" collapsed="false">
      <c r="A3147" s="8" t="s">
        <v>16180</v>
      </c>
      <c r="B3147" s="8" t="s">
        <v>22707</v>
      </c>
    </row>
    <row r="3148" customFormat="false" ht="15" hidden="false" customHeight="false" outlineLevel="0" collapsed="false">
      <c r="A3148" s="8" t="s">
        <v>16195</v>
      </c>
      <c r="B3148" s="8" t="s">
        <v>22708</v>
      </c>
    </row>
    <row r="3149" customFormat="false" ht="15" hidden="false" customHeight="false" outlineLevel="0" collapsed="false">
      <c r="A3149" s="8" t="s">
        <v>16204</v>
      </c>
      <c r="B3149" s="8" t="s">
        <v>16205</v>
      </c>
    </row>
    <row r="3150" customFormat="false" ht="15" hidden="false" customHeight="false" outlineLevel="0" collapsed="false">
      <c r="A3150" s="8" t="s">
        <v>16209</v>
      </c>
      <c r="B3150" s="8" t="s">
        <v>22709</v>
      </c>
    </row>
    <row r="3151" customFormat="false" ht="15" hidden="false" customHeight="false" outlineLevel="0" collapsed="false">
      <c r="A3151" s="8" t="s">
        <v>16212</v>
      </c>
      <c r="B3151" s="8" t="s">
        <v>16213</v>
      </c>
    </row>
    <row r="3152" customFormat="false" ht="15" hidden="false" customHeight="false" outlineLevel="0" collapsed="false">
      <c r="A3152" s="8" t="s">
        <v>16218</v>
      </c>
      <c r="B3152" s="8" t="s">
        <v>16220</v>
      </c>
    </row>
    <row r="3153" customFormat="false" ht="15" hidden="false" customHeight="false" outlineLevel="0" collapsed="false">
      <c r="A3153" s="8" t="s">
        <v>16226</v>
      </c>
      <c r="B3153" s="8" t="s">
        <v>22710</v>
      </c>
    </row>
    <row r="3154" customFormat="false" ht="15" hidden="false" customHeight="false" outlineLevel="0" collapsed="false">
      <c r="A3154" s="8" t="s">
        <v>16232</v>
      </c>
      <c r="B3154" s="8" t="s">
        <v>16231</v>
      </c>
    </row>
    <row r="3155" customFormat="false" ht="15" hidden="false" customHeight="false" outlineLevel="0" collapsed="false">
      <c r="A3155" s="8" t="s">
        <v>16239</v>
      </c>
      <c r="B3155" s="8" t="s">
        <v>22711</v>
      </c>
    </row>
    <row r="3156" customFormat="false" ht="15" hidden="false" customHeight="false" outlineLevel="0" collapsed="false">
      <c r="A3156" s="8" t="s">
        <v>16246</v>
      </c>
      <c r="B3156" s="8" t="s">
        <v>22712</v>
      </c>
    </row>
    <row r="3157" customFormat="false" ht="15" hidden="false" customHeight="false" outlineLevel="0" collapsed="false">
      <c r="A3157" s="8" t="s">
        <v>16251</v>
      </c>
      <c r="B3157" s="8" t="s">
        <v>16253</v>
      </c>
    </row>
    <row r="3158" customFormat="false" ht="15" hidden="false" customHeight="false" outlineLevel="0" collapsed="false">
      <c r="A3158" s="8" t="s">
        <v>16257</v>
      </c>
      <c r="B3158" s="8" t="s">
        <v>16258</v>
      </c>
    </row>
    <row r="3159" customFormat="false" ht="15" hidden="false" customHeight="false" outlineLevel="0" collapsed="false">
      <c r="A3159" s="8" t="s">
        <v>16263</v>
      </c>
      <c r="B3159" s="8" t="s">
        <v>16264</v>
      </c>
    </row>
    <row r="3160" customFormat="false" ht="15" hidden="false" customHeight="false" outlineLevel="0" collapsed="false">
      <c r="A3160" s="8" t="s">
        <v>16272</v>
      </c>
      <c r="B3160" s="8" t="s">
        <v>22713</v>
      </c>
    </row>
    <row r="3161" customFormat="false" ht="15" hidden="false" customHeight="false" outlineLevel="0" collapsed="false">
      <c r="A3161" s="8" t="s">
        <v>16278</v>
      </c>
      <c r="B3161" s="8" t="s">
        <v>22714</v>
      </c>
    </row>
    <row r="3162" customFormat="false" ht="15" hidden="false" customHeight="false" outlineLevel="0" collapsed="false">
      <c r="A3162" s="8" t="s">
        <v>16285</v>
      </c>
      <c r="B3162" s="8" t="s">
        <v>16288</v>
      </c>
    </row>
    <row r="3163" customFormat="false" ht="15" hidden="false" customHeight="false" outlineLevel="0" collapsed="false">
      <c r="A3163" s="8" t="s">
        <v>16292</v>
      </c>
      <c r="B3163" s="8" t="s">
        <v>16293</v>
      </c>
    </row>
    <row r="3164" customFormat="false" ht="15" hidden="false" customHeight="false" outlineLevel="0" collapsed="false">
      <c r="A3164" s="8" t="s">
        <v>16297</v>
      </c>
      <c r="B3164" s="8" t="s">
        <v>22715</v>
      </c>
    </row>
    <row r="3165" customFormat="false" ht="15" hidden="false" customHeight="false" outlineLevel="0" collapsed="false">
      <c r="A3165" s="8" t="s">
        <v>16301</v>
      </c>
      <c r="B3165" s="8" t="s">
        <v>16302</v>
      </c>
    </row>
    <row r="3166" customFormat="false" ht="15" hidden="false" customHeight="false" outlineLevel="0" collapsed="false">
      <c r="A3166" s="8" t="s">
        <v>16307</v>
      </c>
      <c r="B3166" s="8" t="s">
        <v>22716</v>
      </c>
    </row>
    <row r="3167" customFormat="false" ht="15" hidden="false" customHeight="false" outlineLevel="0" collapsed="false">
      <c r="A3167" s="8" t="s">
        <v>16310</v>
      </c>
      <c r="B3167" s="8" t="s">
        <v>16311</v>
      </c>
    </row>
    <row r="3168" customFormat="false" ht="15" hidden="false" customHeight="false" outlineLevel="0" collapsed="false">
      <c r="A3168" s="8" t="s">
        <v>16314</v>
      </c>
      <c r="B3168" s="8" t="s">
        <v>22717</v>
      </c>
    </row>
    <row r="3169" customFormat="false" ht="15" hidden="false" customHeight="false" outlineLevel="0" collapsed="false">
      <c r="A3169" s="8" t="s">
        <v>16318</v>
      </c>
      <c r="B3169" s="8" t="s">
        <v>22718</v>
      </c>
    </row>
    <row r="3170" customFormat="false" ht="15" hidden="false" customHeight="false" outlineLevel="0" collapsed="false">
      <c r="A3170" s="8" t="s">
        <v>16325</v>
      </c>
      <c r="B3170" s="8" t="s">
        <v>22719</v>
      </c>
    </row>
    <row r="3171" customFormat="false" ht="15" hidden="false" customHeight="false" outlineLevel="0" collapsed="false">
      <c r="A3171" s="8" t="s">
        <v>16331</v>
      </c>
      <c r="B3171" s="8" t="s">
        <v>22720</v>
      </c>
    </row>
    <row r="3172" customFormat="false" ht="15" hidden="false" customHeight="false" outlineLevel="0" collapsed="false">
      <c r="A3172" s="8" t="s">
        <v>16335</v>
      </c>
      <c r="B3172" s="8" t="s">
        <v>16336</v>
      </c>
    </row>
    <row r="3173" customFormat="false" ht="15" hidden="false" customHeight="false" outlineLevel="0" collapsed="false">
      <c r="A3173" s="8" t="s">
        <v>16340</v>
      </c>
      <c r="B3173" s="8" t="s">
        <v>16341</v>
      </c>
    </row>
    <row r="3174" customFormat="false" ht="15" hidden="false" customHeight="false" outlineLevel="0" collapsed="false">
      <c r="A3174" s="8" t="s">
        <v>16345</v>
      </c>
      <c r="B3174" s="8" t="s">
        <v>22721</v>
      </c>
    </row>
    <row r="3175" customFormat="false" ht="15" hidden="false" customHeight="false" outlineLevel="0" collapsed="false">
      <c r="A3175" s="8" t="s">
        <v>16349</v>
      </c>
      <c r="B3175" s="8" t="s">
        <v>16350</v>
      </c>
    </row>
    <row r="3176" customFormat="false" ht="15" hidden="false" customHeight="false" outlineLevel="0" collapsed="false">
      <c r="A3176" s="8" t="s">
        <v>16354</v>
      </c>
      <c r="B3176" s="8" t="s">
        <v>16356</v>
      </c>
    </row>
    <row r="3177" customFormat="false" ht="15" hidden="false" customHeight="false" outlineLevel="0" collapsed="false">
      <c r="A3177" s="8" t="s">
        <v>16361</v>
      </c>
      <c r="B3177" s="8" t="s">
        <v>16362</v>
      </c>
    </row>
    <row r="3178" customFormat="false" ht="15" hidden="false" customHeight="false" outlineLevel="0" collapsed="false">
      <c r="A3178" s="8" t="s">
        <v>16366</v>
      </c>
      <c r="B3178" s="8" t="s">
        <v>16367</v>
      </c>
    </row>
    <row r="3179" customFormat="false" ht="15" hidden="false" customHeight="false" outlineLevel="0" collapsed="false">
      <c r="A3179" s="8" t="s">
        <v>16370</v>
      </c>
      <c r="B3179" s="8" t="s">
        <v>16372</v>
      </c>
    </row>
    <row r="3180" customFormat="false" ht="15" hidden="false" customHeight="false" outlineLevel="0" collapsed="false">
      <c r="A3180" s="8" t="s">
        <v>16378</v>
      </c>
      <c r="B3180" s="8" t="s">
        <v>22722</v>
      </c>
    </row>
    <row r="3181" customFormat="false" ht="15" hidden="false" customHeight="false" outlineLevel="0" collapsed="false">
      <c r="A3181" s="8" t="s">
        <v>16383</v>
      </c>
      <c r="B3181" s="8" t="s">
        <v>16384</v>
      </c>
    </row>
    <row r="3182" customFormat="false" ht="15" hidden="false" customHeight="false" outlineLevel="0" collapsed="false">
      <c r="A3182" s="8" t="s">
        <v>16389</v>
      </c>
      <c r="B3182" s="8" t="s">
        <v>16392</v>
      </c>
    </row>
    <row r="3183" customFormat="false" ht="15" hidden="false" customHeight="false" outlineLevel="0" collapsed="false">
      <c r="A3183" s="8" t="s">
        <v>16397</v>
      </c>
      <c r="B3183" s="8" t="s">
        <v>22723</v>
      </c>
    </row>
    <row r="3184" customFormat="false" ht="15" hidden="false" customHeight="false" outlineLevel="0" collapsed="false">
      <c r="A3184" s="8" t="s">
        <v>16400</v>
      </c>
      <c r="B3184" s="8" t="s">
        <v>16402</v>
      </c>
    </row>
    <row r="3185" customFormat="false" ht="15" hidden="false" customHeight="false" outlineLevel="0" collapsed="false">
      <c r="A3185" s="8" t="s">
        <v>16406</v>
      </c>
      <c r="B3185" s="8" t="s">
        <v>16408</v>
      </c>
    </row>
    <row r="3186" customFormat="false" ht="15" hidden="false" customHeight="false" outlineLevel="0" collapsed="false">
      <c r="A3186" s="8" t="s">
        <v>16412</v>
      </c>
      <c r="B3186" s="8" t="s">
        <v>22724</v>
      </c>
    </row>
    <row r="3187" customFormat="false" ht="15" hidden="false" customHeight="false" outlineLevel="0" collapsed="false">
      <c r="A3187" s="8" t="s">
        <v>16417</v>
      </c>
      <c r="B3187" s="8" t="s">
        <v>16418</v>
      </c>
    </row>
    <row r="3188" customFormat="false" ht="15" hidden="false" customHeight="false" outlineLevel="0" collapsed="false">
      <c r="A3188" s="8" t="s">
        <v>16422</v>
      </c>
      <c r="B3188" s="8" t="s">
        <v>22725</v>
      </c>
    </row>
    <row r="3189" customFormat="false" ht="15" hidden="false" customHeight="false" outlineLevel="0" collapsed="false">
      <c r="A3189" s="8" t="s">
        <v>16428</v>
      </c>
      <c r="B3189" s="8" t="s">
        <v>16429</v>
      </c>
    </row>
    <row r="3190" customFormat="false" ht="15" hidden="false" customHeight="false" outlineLevel="0" collapsed="false">
      <c r="A3190" s="8" t="s">
        <v>16433</v>
      </c>
      <c r="B3190" s="8" t="s">
        <v>16434</v>
      </c>
    </row>
    <row r="3191" customFormat="false" ht="15" hidden="false" customHeight="false" outlineLevel="0" collapsed="false">
      <c r="A3191" s="8" t="s">
        <v>16437</v>
      </c>
      <c r="B3191" s="8" t="s">
        <v>22726</v>
      </c>
    </row>
    <row r="3192" customFormat="false" ht="15" hidden="false" customHeight="false" outlineLevel="0" collapsed="false">
      <c r="A3192" s="8" t="s">
        <v>16442</v>
      </c>
      <c r="B3192" s="8" t="s">
        <v>22727</v>
      </c>
    </row>
    <row r="3193" customFormat="false" ht="15" hidden="false" customHeight="false" outlineLevel="0" collapsed="false">
      <c r="A3193" s="8" t="s">
        <v>16451</v>
      </c>
      <c r="B3193" s="8" t="s">
        <v>16454</v>
      </c>
    </row>
    <row r="3194" customFormat="false" ht="15" hidden="false" customHeight="false" outlineLevel="0" collapsed="false">
      <c r="A3194" s="8" t="s">
        <v>16458</v>
      </c>
      <c r="B3194" s="8" t="s">
        <v>22728</v>
      </c>
    </row>
    <row r="3195" customFormat="false" ht="15" hidden="false" customHeight="false" outlineLevel="0" collapsed="false">
      <c r="A3195" s="8" t="s">
        <v>16463</v>
      </c>
      <c r="B3195" s="8" t="s">
        <v>16464</v>
      </c>
    </row>
    <row r="3196" customFormat="false" ht="15" hidden="false" customHeight="false" outlineLevel="0" collapsed="false">
      <c r="A3196" s="8" t="s">
        <v>16468</v>
      </c>
      <c r="B3196" s="8" t="s">
        <v>16469</v>
      </c>
    </row>
    <row r="3197" customFormat="false" ht="15" hidden="false" customHeight="false" outlineLevel="0" collapsed="false">
      <c r="A3197" s="8" t="s">
        <v>16473</v>
      </c>
      <c r="B3197" s="8" t="s">
        <v>22729</v>
      </c>
    </row>
    <row r="3198" customFormat="false" ht="15" hidden="false" customHeight="false" outlineLevel="0" collapsed="false">
      <c r="A3198" s="8" t="s">
        <v>16478</v>
      </c>
      <c r="B3198" s="8" t="s">
        <v>16480</v>
      </c>
    </row>
    <row r="3199" customFormat="false" ht="15" hidden="false" customHeight="false" outlineLevel="0" collapsed="false">
      <c r="A3199" s="8" t="s">
        <v>16484</v>
      </c>
      <c r="B3199" s="8" t="s">
        <v>16485</v>
      </c>
    </row>
    <row r="3200" customFormat="false" ht="15" hidden="false" customHeight="false" outlineLevel="0" collapsed="false">
      <c r="A3200" s="8" t="s">
        <v>16490</v>
      </c>
      <c r="B3200" s="8" t="s">
        <v>22730</v>
      </c>
    </row>
    <row r="3201" customFormat="false" ht="15" hidden="false" customHeight="false" outlineLevel="0" collapsed="false">
      <c r="A3201" s="8" t="s">
        <v>16494</v>
      </c>
      <c r="B3201" s="8" t="s">
        <v>16495</v>
      </c>
    </row>
    <row r="3202" customFormat="false" ht="15" hidden="false" customHeight="false" outlineLevel="0" collapsed="false">
      <c r="A3202" s="8" t="s">
        <v>16500</v>
      </c>
      <c r="B3202" s="8" t="s">
        <v>16501</v>
      </c>
    </row>
    <row r="3203" customFormat="false" ht="15" hidden="false" customHeight="false" outlineLevel="0" collapsed="false">
      <c r="A3203" s="8" t="s">
        <v>16504</v>
      </c>
      <c r="B3203" s="8" t="s">
        <v>22731</v>
      </c>
    </row>
    <row r="3204" customFormat="false" ht="15" hidden="false" customHeight="false" outlineLevel="0" collapsed="false">
      <c r="A3204" s="8" t="s">
        <v>16507</v>
      </c>
      <c r="B3204" s="8" t="s">
        <v>16508</v>
      </c>
    </row>
    <row r="3205" customFormat="false" ht="15" hidden="false" customHeight="false" outlineLevel="0" collapsed="false">
      <c r="A3205" s="8" t="s">
        <v>16512</v>
      </c>
      <c r="B3205" s="8" t="s">
        <v>22732</v>
      </c>
    </row>
    <row r="3206" customFormat="false" ht="15" hidden="false" customHeight="false" outlineLevel="0" collapsed="false">
      <c r="A3206" s="8" t="s">
        <v>16521</v>
      </c>
      <c r="B3206" s="8" t="s">
        <v>22733</v>
      </c>
    </row>
    <row r="3207" customFormat="false" ht="15" hidden="false" customHeight="false" outlineLevel="0" collapsed="false">
      <c r="A3207" s="8" t="s">
        <v>16525</v>
      </c>
      <c r="B3207" s="8" t="s">
        <v>16527</v>
      </c>
    </row>
    <row r="3208" customFormat="false" ht="15" hidden="false" customHeight="false" outlineLevel="0" collapsed="false">
      <c r="A3208" s="8" t="s">
        <v>16531</v>
      </c>
      <c r="B3208" s="8" t="s">
        <v>22734</v>
      </c>
    </row>
    <row r="3209" customFormat="false" ht="15" hidden="false" customHeight="false" outlineLevel="0" collapsed="false">
      <c r="A3209" s="8" t="s">
        <v>16535</v>
      </c>
      <c r="B3209" s="8" t="s">
        <v>16537</v>
      </c>
    </row>
    <row r="3210" customFormat="false" ht="15" hidden="false" customHeight="false" outlineLevel="0" collapsed="false">
      <c r="A3210" s="8" t="s">
        <v>16542</v>
      </c>
      <c r="B3210" s="8" t="s">
        <v>22735</v>
      </c>
    </row>
    <row r="3211" customFormat="false" ht="15" hidden="false" customHeight="false" outlineLevel="0" collapsed="false">
      <c r="A3211" s="8" t="s">
        <v>16548</v>
      </c>
      <c r="B3211" s="8" t="s">
        <v>22736</v>
      </c>
    </row>
    <row r="3212" customFormat="false" ht="15" hidden="false" customHeight="false" outlineLevel="0" collapsed="false">
      <c r="A3212" s="8" t="s">
        <v>16552</v>
      </c>
      <c r="B3212" s="8" t="s">
        <v>22737</v>
      </c>
    </row>
    <row r="3213" customFormat="false" ht="15" hidden="false" customHeight="false" outlineLevel="0" collapsed="false">
      <c r="A3213" s="8" t="s">
        <v>16559</v>
      </c>
      <c r="B3213" s="8" t="s">
        <v>16560</v>
      </c>
    </row>
    <row r="3214" customFormat="false" ht="15" hidden="false" customHeight="false" outlineLevel="0" collapsed="false">
      <c r="A3214" s="8" t="s">
        <v>16566</v>
      </c>
      <c r="B3214" s="8" t="s">
        <v>22738</v>
      </c>
    </row>
    <row r="3215" customFormat="false" ht="15" hidden="false" customHeight="false" outlineLevel="0" collapsed="false">
      <c r="A3215" s="8" t="s">
        <v>16578</v>
      </c>
      <c r="B3215" s="8" t="s">
        <v>22739</v>
      </c>
    </row>
    <row r="3216" customFormat="false" ht="15" hidden="false" customHeight="false" outlineLevel="0" collapsed="false">
      <c r="A3216" s="8" t="s">
        <v>16584</v>
      </c>
      <c r="B3216" s="8" t="s">
        <v>22740</v>
      </c>
    </row>
    <row r="3217" customFormat="false" ht="15" hidden="false" customHeight="false" outlineLevel="0" collapsed="false">
      <c r="A3217" s="8" t="s">
        <v>16589</v>
      </c>
      <c r="B3217" s="8" t="s">
        <v>22741</v>
      </c>
    </row>
    <row r="3218" customFormat="false" ht="15" hidden="false" customHeight="false" outlineLevel="0" collapsed="false">
      <c r="A3218" s="8" t="s">
        <v>16595</v>
      </c>
      <c r="B3218" s="8" t="s">
        <v>16596</v>
      </c>
    </row>
    <row r="3219" customFormat="false" ht="15" hidden="false" customHeight="false" outlineLevel="0" collapsed="false">
      <c r="A3219" s="8" t="s">
        <v>16600</v>
      </c>
      <c r="B3219" s="8" t="s">
        <v>16603</v>
      </c>
    </row>
    <row r="3220" customFormat="false" ht="15" hidden="false" customHeight="false" outlineLevel="0" collapsed="false">
      <c r="A3220" s="8" t="s">
        <v>16609</v>
      </c>
      <c r="B3220" s="8" t="s">
        <v>22742</v>
      </c>
    </row>
    <row r="3221" customFormat="false" ht="15" hidden="false" customHeight="false" outlineLevel="0" collapsed="false">
      <c r="A3221" s="8" t="s">
        <v>16616</v>
      </c>
      <c r="B3221" s="8" t="s">
        <v>16619</v>
      </c>
    </row>
    <row r="3222" customFormat="false" ht="15" hidden="false" customHeight="false" outlineLevel="0" collapsed="false">
      <c r="A3222" s="8" t="s">
        <v>16622</v>
      </c>
      <c r="B3222" s="8" t="s">
        <v>16623</v>
      </c>
    </row>
    <row r="3223" customFormat="false" ht="15" hidden="false" customHeight="false" outlineLevel="0" collapsed="false">
      <c r="A3223" s="8" t="s">
        <v>16628</v>
      </c>
      <c r="B3223" s="8" t="s">
        <v>22743</v>
      </c>
    </row>
    <row r="3224" customFormat="false" ht="15" hidden="false" customHeight="false" outlineLevel="0" collapsed="false">
      <c r="A3224" s="8" t="s">
        <v>16632</v>
      </c>
      <c r="B3224" s="8" t="s">
        <v>16633</v>
      </c>
    </row>
    <row r="3225" customFormat="false" ht="15" hidden="false" customHeight="false" outlineLevel="0" collapsed="false">
      <c r="A3225" s="8" t="s">
        <v>16636</v>
      </c>
      <c r="B3225" s="8" t="s">
        <v>16639</v>
      </c>
    </row>
    <row r="3226" customFormat="false" ht="15" hidden="false" customHeight="false" outlineLevel="0" collapsed="false">
      <c r="A3226" s="8" t="s">
        <v>16643</v>
      </c>
      <c r="B3226" s="8" t="s">
        <v>22744</v>
      </c>
    </row>
    <row r="3227" customFormat="false" ht="15" hidden="false" customHeight="false" outlineLevel="0" collapsed="false">
      <c r="A3227" s="8" t="s">
        <v>16649</v>
      </c>
      <c r="B3227" s="8" t="s">
        <v>16650</v>
      </c>
    </row>
    <row r="3228" customFormat="false" ht="15" hidden="false" customHeight="false" outlineLevel="0" collapsed="false">
      <c r="A3228" s="8" t="s">
        <v>16657</v>
      </c>
      <c r="B3228" s="8" t="s">
        <v>16659</v>
      </c>
    </row>
    <row r="3229" customFormat="false" ht="15" hidden="false" customHeight="false" outlineLevel="0" collapsed="false">
      <c r="A3229" s="8" t="s">
        <v>16662</v>
      </c>
      <c r="B3229" s="8" t="s">
        <v>22745</v>
      </c>
    </row>
    <row r="3230" customFormat="false" ht="15" hidden="false" customHeight="false" outlineLevel="0" collapsed="false">
      <c r="A3230" s="8" t="s">
        <v>16666</v>
      </c>
      <c r="B3230" s="8" t="s">
        <v>16667</v>
      </c>
    </row>
    <row r="3231" customFormat="false" ht="15" hidden="false" customHeight="false" outlineLevel="0" collapsed="false">
      <c r="A3231" s="8" t="s">
        <v>16671</v>
      </c>
      <c r="B3231" s="8" t="s">
        <v>22746</v>
      </c>
    </row>
    <row r="3232" customFormat="false" ht="15" hidden="false" customHeight="false" outlineLevel="0" collapsed="false">
      <c r="A3232" s="8" t="s">
        <v>16677</v>
      </c>
      <c r="B3232" s="8" t="s">
        <v>22747</v>
      </c>
    </row>
    <row r="3233" customFormat="false" ht="15" hidden="false" customHeight="false" outlineLevel="0" collapsed="false">
      <c r="A3233" s="8" t="s">
        <v>16682</v>
      </c>
      <c r="B3233" s="8" t="s">
        <v>16686</v>
      </c>
    </row>
    <row r="3234" customFormat="false" ht="15" hidden="false" customHeight="false" outlineLevel="0" collapsed="false">
      <c r="A3234" s="8" t="s">
        <v>16689</v>
      </c>
      <c r="B3234" s="8" t="s">
        <v>16690</v>
      </c>
    </row>
    <row r="3235" customFormat="false" ht="15" hidden="false" customHeight="false" outlineLevel="0" collapsed="false">
      <c r="A3235" s="8" t="s">
        <v>16695</v>
      </c>
      <c r="B3235" s="8" t="s">
        <v>22748</v>
      </c>
    </row>
    <row r="3236" customFormat="false" ht="15" hidden="false" customHeight="false" outlineLevel="0" collapsed="false">
      <c r="A3236" s="8" t="s">
        <v>16698</v>
      </c>
      <c r="B3236" s="8" t="s">
        <v>22749</v>
      </c>
    </row>
    <row r="3237" customFormat="false" ht="15" hidden="false" customHeight="false" outlineLevel="0" collapsed="false">
      <c r="A3237" s="8" t="s">
        <v>16704</v>
      </c>
      <c r="B3237" s="8" t="s">
        <v>22750</v>
      </c>
    </row>
    <row r="3238" customFormat="false" ht="15" hidden="false" customHeight="false" outlineLevel="0" collapsed="false">
      <c r="A3238" s="8" t="s">
        <v>16708</v>
      </c>
      <c r="B3238" s="8" t="s">
        <v>16709</v>
      </c>
    </row>
    <row r="3239" customFormat="false" ht="15" hidden="false" customHeight="false" outlineLevel="0" collapsed="false">
      <c r="A3239" s="8" t="s">
        <v>16713</v>
      </c>
      <c r="B3239" s="8" t="s">
        <v>22751</v>
      </c>
    </row>
    <row r="3240" customFormat="false" ht="15" hidden="false" customHeight="false" outlineLevel="0" collapsed="false">
      <c r="A3240" s="8" t="s">
        <v>16717</v>
      </c>
      <c r="B3240" s="8" t="s">
        <v>16718</v>
      </c>
    </row>
    <row r="3241" customFormat="false" ht="15" hidden="false" customHeight="false" outlineLevel="0" collapsed="false">
      <c r="A3241" s="8" t="s">
        <v>16722</v>
      </c>
      <c r="B3241" s="8" t="s">
        <v>22752</v>
      </c>
    </row>
    <row r="3242" customFormat="false" ht="15" hidden="false" customHeight="false" outlineLevel="0" collapsed="false">
      <c r="A3242" s="8" t="s">
        <v>16726</v>
      </c>
      <c r="B3242" s="8" t="s">
        <v>16728</v>
      </c>
    </row>
    <row r="3243" customFormat="false" ht="15" hidden="false" customHeight="false" outlineLevel="0" collapsed="false">
      <c r="A3243" s="8" t="s">
        <v>16731</v>
      </c>
      <c r="B3243" s="8" t="s">
        <v>16732</v>
      </c>
    </row>
    <row r="3244" customFormat="false" ht="15" hidden="false" customHeight="false" outlineLevel="0" collapsed="false">
      <c r="A3244" s="8" t="s">
        <v>16736</v>
      </c>
      <c r="B3244" s="8" t="s">
        <v>16737</v>
      </c>
    </row>
    <row r="3245" customFormat="false" ht="15" hidden="false" customHeight="false" outlineLevel="0" collapsed="false">
      <c r="A3245" s="8" t="s">
        <v>16741</v>
      </c>
      <c r="B3245" s="8" t="s">
        <v>16742</v>
      </c>
    </row>
    <row r="3246" customFormat="false" ht="15" hidden="false" customHeight="false" outlineLevel="0" collapsed="false">
      <c r="A3246" s="8" t="s">
        <v>16746</v>
      </c>
      <c r="B3246" s="8" t="s">
        <v>16747</v>
      </c>
    </row>
    <row r="3247" customFormat="false" ht="15" hidden="false" customHeight="false" outlineLevel="0" collapsed="false">
      <c r="A3247" s="8" t="s">
        <v>16749</v>
      </c>
      <c r="B3247" s="8" t="s">
        <v>16750</v>
      </c>
    </row>
    <row r="3248" customFormat="false" ht="15" hidden="false" customHeight="false" outlineLevel="0" collapsed="false">
      <c r="A3248" s="8" t="s">
        <v>16753</v>
      </c>
      <c r="B3248" s="8" t="s">
        <v>16755</v>
      </c>
    </row>
    <row r="3249" customFormat="false" ht="15" hidden="false" customHeight="false" outlineLevel="0" collapsed="false">
      <c r="A3249" s="8" t="s">
        <v>16759</v>
      </c>
      <c r="B3249" s="8" t="s">
        <v>22753</v>
      </c>
    </row>
    <row r="3250" customFormat="false" ht="15" hidden="false" customHeight="false" outlineLevel="0" collapsed="false">
      <c r="A3250" s="8" t="s">
        <v>16763</v>
      </c>
      <c r="B3250" s="8" t="s">
        <v>16764</v>
      </c>
    </row>
    <row r="3251" customFormat="false" ht="15" hidden="false" customHeight="false" outlineLevel="0" collapsed="false">
      <c r="A3251" s="8" t="s">
        <v>16767</v>
      </c>
      <c r="B3251" s="8" t="s">
        <v>22754</v>
      </c>
    </row>
    <row r="3252" customFormat="false" ht="15" hidden="false" customHeight="false" outlineLevel="0" collapsed="false">
      <c r="A3252" s="8" t="s">
        <v>16772</v>
      </c>
      <c r="B3252" s="8" t="s">
        <v>16773</v>
      </c>
    </row>
    <row r="3253" customFormat="false" ht="15" hidden="false" customHeight="false" outlineLevel="0" collapsed="false">
      <c r="A3253" s="8" t="s">
        <v>16778</v>
      </c>
      <c r="B3253" s="8" t="s">
        <v>16779</v>
      </c>
    </row>
    <row r="3254" customFormat="false" ht="15" hidden="false" customHeight="false" outlineLevel="0" collapsed="false">
      <c r="A3254" s="8" t="s">
        <v>16785</v>
      </c>
      <c r="B3254" s="8" t="s">
        <v>22755</v>
      </c>
    </row>
    <row r="3255" customFormat="false" ht="15" hidden="false" customHeight="false" outlineLevel="0" collapsed="false">
      <c r="A3255" s="8" t="s">
        <v>16790</v>
      </c>
      <c r="B3255" s="8" t="s">
        <v>16791</v>
      </c>
    </row>
    <row r="3256" customFormat="false" ht="15" hidden="false" customHeight="false" outlineLevel="0" collapsed="false">
      <c r="A3256" s="8" t="s">
        <v>16795</v>
      </c>
      <c r="B3256" s="8" t="s">
        <v>22756</v>
      </c>
    </row>
    <row r="3257" customFormat="false" ht="15" hidden="false" customHeight="false" outlineLevel="0" collapsed="false">
      <c r="A3257" s="8" t="s">
        <v>16799</v>
      </c>
      <c r="B3257" s="8" t="s">
        <v>16800</v>
      </c>
    </row>
    <row r="3258" customFormat="false" ht="15" hidden="false" customHeight="false" outlineLevel="0" collapsed="false">
      <c r="A3258" s="8" t="s">
        <v>16804</v>
      </c>
      <c r="B3258" s="8" t="s">
        <v>22757</v>
      </c>
    </row>
    <row r="3259" customFormat="false" ht="15" hidden="false" customHeight="false" outlineLevel="0" collapsed="false">
      <c r="A3259" s="8" t="s">
        <v>16808</v>
      </c>
      <c r="B3259" s="8" t="s">
        <v>16810</v>
      </c>
    </row>
    <row r="3260" customFormat="false" ht="15" hidden="false" customHeight="false" outlineLevel="0" collapsed="false">
      <c r="A3260" s="8" t="s">
        <v>22758</v>
      </c>
      <c r="B3260" s="8" t="s">
        <v>22759</v>
      </c>
    </row>
    <row r="3261" customFormat="false" ht="15" hidden="false" customHeight="false" outlineLevel="0" collapsed="false">
      <c r="A3261" s="8" t="s">
        <v>16812</v>
      </c>
      <c r="B3261" s="8" t="s">
        <v>16813</v>
      </c>
    </row>
    <row r="3262" customFormat="false" ht="15" hidden="false" customHeight="false" outlineLevel="0" collapsed="false">
      <c r="A3262" s="8" t="s">
        <v>16816</v>
      </c>
      <c r="B3262" s="8" t="s">
        <v>22760</v>
      </c>
    </row>
    <row r="3263" customFormat="false" ht="15" hidden="false" customHeight="false" outlineLevel="0" collapsed="false">
      <c r="A3263" s="8" t="s">
        <v>16821</v>
      </c>
      <c r="B3263" s="8" t="s">
        <v>16822</v>
      </c>
    </row>
    <row r="3264" customFormat="false" ht="15" hidden="false" customHeight="false" outlineLevel="0" collapsed="false">
      <c r="A3264" s="8" t="s">
        <v>16826</v>
      </c>
      <c r="B3264" s="8" t="s">
        <v>22761</v>
      </c>
    </row>
    <row r="3265" customFormat="false" ht="15" hidden="false" customHeight="false" outlineLevel="0" collapsed="false">
      <c r="A3265" s="8" t="s">
        <v>16830</v>
      </c>
      <c r="B3265" s="8" t="s">
        <v>16831</v>
      </c>
    </row>
    <row r="3266" customFormat="false" ht="15" hidden="false" customHeight="false" outlineLevel="0" collapsed="false">
      <c r="A3266" s="8" t="s">
        <v>16836</v>
      </c>
      <c r="B3266" s="8" t="s">
        <v>22762</v>
      </c>
    </row>
    <row r="3267" customFormat="false" ht="15" hidden="false" customHeight="false" outlineLevel="0" collapsed="false">
      <c r="A3267" s="8" t="s">
        <v>16840</v>
      </c>
      <c r="B3267" s="8" t="s">
        <v>22763</v>
      </c>
    </row>
    <row r="3268" customFormat="false" ht="15" hidden="false" customHeight="false" outlineLevel="0" collapsed="false">
      <c r="A3268" s="8" t="s">
        <v>16844</v>
      </c>
      <c r="B3268" s="8" t="s">
        <v>22764</v>
      </c>
    </row>
    <row r="3269" customFormat="false" ht="15" hidden="false" customHeight="false" outlineLevel="0" collapsed="false">
      <c r="A3269" s="8" t="s">
        <v>16848</v>
      </c>
      <c r="B3269" s="8" t="s">
        <v>22765</v>
      </c>
    </row>
    <row r="3270" customFormat="false" ht="15" hidden="false" customHeight="false" outlineLevel="0" collapsed="false">
      <c r="A3270" s="8" t="s">
        <v>16851</v>
      </c>
      <c r="B3270" s="8" t="s">
        <v>16852</v>
      </c>
    </row>
    <row r="3271" customFormat="false" ht="15" hidden="false" customHeight="false" outlineLevel="0" collapsed="false">
      <c r="A3271" s="8" t="s">
        <v>16855</v>
      </c>
      <c r="B3271" s="8" t="s">
        <v>22766</v>
      </c>
    </row>
    <row r="3272" customFormat="false" ht="15" hidden="false" customHeight="false" outlineLevel="0" collapsed="false">
      <c r="A3272" s="8" t="s">
        <v>16858</v>
      </c>
      <c r="B3272" s="8" t="s">
        <v>16859</v>
      </c>
    </row>
    <row r="3273" customFormat="false" ht="15" hidden="false" customHeight="false" outlineLevel="0" collapsed="false">
      <c r="A3273" s="8" t="s">
        <v>21425</v>
      </c>
      <c r="B3273" s="8" t="s">
        <v>19766</v>
      </c>
    </row>
    <row r="3274" customFormat="false" ht="15" hidden="false" customHeight="false" outlineLevel="0" collapsed="false">
      <c r="A3274" s="8" t="s">
        <v>16863</v>
      </c>
      <c r="B3274" s="8" t="s">
        <v>16865</v>
      </c>
    </row>
    <row r="3275" customFormat="false" ht="15" hidden="false" customHeight="false" outlineLevel="0" collapsed="false">
      <c r="A3275" s="8" t="s">
        <v>16868</v>
      </c>
      <c r="B3275" s="8" t="s">
        <v>16869</v>
      </c>
    </row>
    <row r="3276" customFormat="false" ht="15" hidden="false" customHeight="false" outlineLevel="0" collapsed="false">
      <c r="A3276" s="8" t="s">
        <v>16874</v>
      </c>
      <c r="B3276" s="8" t="s">
        <v>22767</v>
      </c>
    </row>
    <row r="3277" customFormat="false" ht="15" hidden="false" customHeight="false" outlineLevel="0" collapsed="false">
      <c r="A3277" s="8" t="s">
        <v>16882</v>
      </c>
      <c r="B3277" s="8" t="s">
        <v>16884</v>
      </c>
    </row>
    <row r="3278" customFormat="false" ht="15" hidden="false" customHeight="false" outlineLevel="0" collapsed="false">
      <c r="A3278" s="8" t="s">
        <v>16888</v>
      </c>
      <c r="B3278" s="8" t="s">
        <v>16891</v>
      </c>
    </row>
    <row r="3279" customFormat="false" ht="15" hidden="false" customHeight="false" outlineLevel="0" collapsed="false">
      <c r="A3279" s="8" t="s">
        <v>16894</v>
      </c>
      <c r="B3279" s="8" t="s">
        <v>22768</v>
      </c>
    </row>
    <row r="3280" customFormat="false" ht="15" hidden="false" customHeight="false" outlineLevel="0" collapsed="false">
      <c r="A3280" s="8" t="s">
        <v>16898</v>
      </c>
      <c r="B3280" s="8" t="s">
        <v>16899</v>
      </c>
    </row>
    <row r="3281" customFormat="false" ht="15" hidden="false" customHeight="false" outlineLevel="0" collapsed="false">
      <c r="A3281" s="8" t="s">
        <v>16902</v>
      </c>
      <c r="B3281" s="8" t="s">
        <v>16903</v>
      </c>
    </row>
    <row r="3282" customFormat="false" ht="15" hidden="false" customHeight="false" outlineLevel="0" collapsed="false">
      <c r="A3282" s="8" t="s">
        <v>16907</v>
      </c>
      <c r="B3282" s="8" t="s">
        <v>16908</v>
      </c>
    </row>
    <row r="3283" customFormat="false" ht="15" hidden="false" customHeight="false" outlineLevel="0" collapsed="false">
      <c r="A3283" s="8" t="s">
        <v>16913</v>
      </c>
      <c r="B3283" s="8" t="s">
        <v>16914</v>
      </c>
    </row>
    <row r="3284" customFormat="false" ht="15" hidden="false" customHeight="false" outlineLevel="0" collapsed="false">
      <c r="A3284" s="8" t="s">
        <v>16918</v>
      </c>
      <c r="B3284" s="8" t="s">
        <v>22769</v>
      </c>
    </row>
    <row r="3285" customFormat="false" ht="15" hidden="false" customHeight="false" outlineLevel="0" collapsed="false">
      <c r="A3285" s="8" t="s">
        <v>16922</v>
      </c>
      <c r="B3285" s="8" t="s">
        <v>22770</v>
      </c>
    </row>
    <row r="3286" customFormat="false" ht="15" hidden="false" customHeight="false" outlineLevel="0" collapsed="false">
      <c r="A3286" s="8" t="s">
        <v>16927</v>
      </c>
      <c r="B3286" s="8" t="s">
        <v>16930</v>
      </c>
    </row>
    <row r="3287" customFormat="false" ht="15" hidden="false" customHeight="false" outlineLevel="0" collapsed="false">
      <c r="A3287" s="8" t="s">
        <v>16934</v>
      </c>
      <c r="B3287" s="8" t="s">
        <v>22771</v>
      </c>
    </row>
    <row r="3288" customFormat="false" ht="15" hidden="false" customHeight="false" outlineLevel="0" collapsed="false">
      <c r="A3288" s="8" t="s">
        <v>16945</v>
      </c>
      <c r="B3288" s="8" t="s">
        <v>22772</v>
      </c>
    </row>
    <row r="3289" customFormat="false" ht="15" hidden="false" customHeight="false" outlineLevel="0" collapsed="false">
      <c r="A3289" s="8" t="s">
        <v>16951</v>
      </c>
      <c r="B3289" s="8" t="s">
        <v>16953</v>
      </c>
    </row>
    <row r="3290" customFormat="false" ht="15" hidden="false" customHeight="false" outlineLevel="0" collapsed="false">
      <c r="A3290" s="8" t="s">
        <v>22773</v>
      </c>
      <c r="B3290" s="8" t="s">
        <v>22774</v>
      </c>
    </row>
    <row r="3291" customFormat="false" ht="15" hidden="false" customHeight="false" outlineLevel="0" collapsed="false">
      <c r="A3291" s="8" t="s">
        <v>16957</v>
      </c>
      <c r="B3291" s="8" t="s">
        <v>16958</v>
      </c>
    </row>
    <row r="3292" customFormat="false" ht="15" hidden="false" customHeight="false" outlineLevel="0" collapsed="false">
      <c r="A3292" s="8" t="s">
        <v>16963</v>
      </c>
      <c r="B3292" s="8" t="s">
        <v>22775</v>
      </c>
    </row>
    <row r="3293" customFormat="false" ht="15" hidden="false" customHeight="false" outlineLevel="0" collapsed="false">
      <c r="A3293" s="8" t="s">
        <v>16969</v>
      </c>
      <c r="B3293" s="8" t="s">
        <v>22776</v>
      </c>
    </row>
    <row r="3294" customFormat="false" ht="15" hidden="false" customHeight="false" outlineLevel="0" collapsed="false">
      <c r="A3294" s="8" t="s">
        <v>16973</v>
      </c>
      <c r="B3294" s="8" t="s">
        <v>22777</v>
      </c>
    </row>
    <row r="3295" customFormat="false" ht="15" hidden="false" customHeight="false" outlineLevel="0" collapsed="false">
      <c r="A3295" s="8" t="s">
        <v>16979</v>
      </c>
      <c r="B3295" s="8" t="s">
        <v>22778</v>
      </c>
    </row>
    <row r="3296" customFormat="false" ht="15" hidden="false" customHeight="false" outlineLevel="0" collapsed="false">
      <c r="A3296" s="8" t="s">
        <v>16983</v>
      </c>
      <c r="B3296" s="8" t="s">
        <v>22779</v>
      </c>
    </row>
    <row r="3297" customFormat="false" ht="15" hidden="false" customHeight="false" outlineLevel="0" collapsed="false">
      <c r="A3297" s="8" t="s">
        <v>16987</v>
      </c>
      <c r="B3297" s="8" t="s">
        <v>22780</v>
      </c>
    </row>
    <row r="3298" customFormat="false" ht="15" hidden="false" customHeight="false" outlineLevel="0" collapsed="false">
      <c r="A3298" s="8" t="s">
        <v>16990</v>
      </c>
      <c r="B3298" s="8" t="s">
        <v>16991</v>
      </c>
    </row>
    <row r="3299" customFormat="false" ht="15" hidden="false" customHeight="false" outlineLevel="0" collapsed="false">
      <c r="A3299" s="8" t="s">
        <v>16994</v>
      </c>
      <c r="B3299" s="8" t="s">
        <v>16996</v>
      </c>
    </row>
    <row r="3300" customFormat="false" ht="15" hidden="false" customHeight="false" outlineLevel="0" collapsed="false">
      <c r="A3300" s="8" t="s">
        <v>22781</v>
      </c>
      <c r="B3300" s="8" t="s">
        <v>22782</v>
      </c>
    </row>
    <row r="3301" customFormat="false" ht="15" hidden="false" customHeight="false" outlineLevel="0" collapsed="false">
      <c r="A3301" s="8" t="s">
        <v>17001</v>
      </c>
      <c r="B3301" s="8" t="s">
        <v>22783</v>
      </c>
    </row>
    <row r="3302" customFormat="false" ht="15" hidden="false" customHeight="false" outlineLevel="0" collapsed="false">
      <c r="A3302" s="8" t="s">
        <v>17004</v>
      </c>
      <c r="B3302" s="8" t="s">
        <v>17005</v>
      </c>
    </row>
    <row r="3303" customFormat="false" ht="15" hidden="false" customHeight="false" outlineLevel="0" collapsed="false">
      <c r="A3303" s="8" t="s">
        <v>17011</v>
      </c>
      <c r="B3303" s="8" t="s">
        <v>22784</v>
      </c>
    </row>
    <row r="3304" customFormat="false" ht="15" hidden="false" customHeight="false" outlineLevel="0" collapsed="false">
      <c r="A3304" s="8" t="s">
        <v>17015</v>
      </c>
      <c r="B3304" s="8" t="s">
        <v>17016</v>
      </c>
    </row>
    <row r="3305" customFormat="false" ht="15" hidden="false" customHeight="false" outlineLevel="0" collapsed="false">
      <c r="A3305" s="8" t="s">
        <v>17020</v>
      </c>
      <c r="B3305" s="8" t="s">
        <v>22785</v>
      </c>
    </row>
    <row r="3306" customFormat="false" ht="15" hidden="false" customHeight="false" outlineLevel="0" collapsed="false">
      <c r="A3306" s="8" t="s">
        <v>17027</v>
      </c>
      <c r="B3306" s="8" t="s">
        <v>22786</v>
      </c>
    </row>
    <row r="3307" customFormat="false" ht="15" hidden="false" customHeight="false" outlineLevel="0" collapsed="false">
      <c r="A3307" s="8" t="s">
        <v>17030</v>
      </c>
      <c r="B3307" s="8" t="s">
        <v>17031</v>
      </c>
    </row>
    <row r="3308" customFormat="false" ht="15" hidden="false" customHeight="false" outlineLevel="0" collapsed="false">
      <c r="A3308" s="8" t="s">
        <v>17035</v>
      </c>
      <c r="B3308" s="8" t="s">
        <v>22787</v>
      </c>
    </row>
    <row r="3309" customFormat="false" ht="15" hidden="false" customHeight="false" outlineLevel="0" collapsed="false">
      <c r="A3309" s="8" t="s">
        <v>17042</v>
      </c>
      <c r="B3309" s="8" t="s">
        <v>17043</v>
      </c>
    </row>
    <row r="3310" customFormat="false" ht="15" hidden="false" customHeight="false" outlineLevel="0" collapsed="false">
      <c r="A3310" s="8" t="s">
        <v>17047</v>
      </c>
      <c r="B3310" s="8" t="s">
        <v>17049</v>
      </c>
    </row>
    <row r="3311" customFormat="false" ht="15" hidden="false" customHeight="false" outlineLevel="0" collapsed="false">
      <c r="A3311" s="8" t="s">
        <v>17054</v>
      </c>
      <c r="B3311" s="8" t="s">
        <v>17056</v>
      </c>
    </row>
    <row r="3312" customFormat="false" ht="15" hidden="false" customHeight="false" outlineLevel="0" collapsed="false">
      <c r="A3312" s="8" t="s">
        <v>17059</v>
      </c>
      <c r="B3312" s="8" t="s">
        <v>17060</v>
      </c>
    </row>
    <row r="3313" customFormat="false" ht="15" hidden="false" customHeight="false" outlineLevel="0" collapsed="false">
      <c r="A3313" s="8" t="s">
        <v>21421</v>
      </c>
      <c r="B3313" s="8" t="s">
        <v>22788</v>
      </c>
    </row>
    <row r="3314" customFormat="false" ht="15" hidden="false" customHeight="false" outlineLevel="0" collapsed="false">
      <c r="A3314" s="8" t="s">
        <v>17065</v>
      </c>
      <c r="B3314" s="8" t="s">
        <v>17067</v>
      </c>
    </row>
    <row r="3315" customFormat="false" ht="15" hidden="false" customHeight="false" outlineLevel="0" collapsed="false">
      <c r="A3315" s="8" t="s">
        <v>17071</v>
      </c>
      <c r="B3315" s="8" t="s">
        <v>17073</v>
      </c>
    </row>
    <row r="3316" customFormat="false" ht="15" hidden="false" customHeight="false" outlineLevel="0" collapsed="false">
      <c r="A3316" s="8" t="s">
        <v>17078</v>
      </c>
      <c r="B3316" s="8" t="s">
        <v>17079</v>
      </c>
    </row>
    <row r="3317" customFormat="false" ht="15" hidden="false" customHeight="false" outlineLevel="0" collapsed="false">
      <c r="A3317" s="8" t="s">
        <v>17084</v>
      </c>
      <c r="B3317" s="8" t="s">
        <v>17086</v>
      </c>
    </row>
    <row r="3318" customFormat="false" ht="15" hidden="false" customHeight="false" outlineLevel="0" collapsed="false">
      <c r="A3318" s="8" t="s">
        <v>17091</v>
      </c>
      <c r="B3318" s="8" t="s">
        <v>22789</v>
      </c>
    </row>
    <row r="3319" customFormat="false" ht="15" hidden="false" customHeight="false" outlineLevel="0" collapsed="false">
      <c r="A3319" s="8" t="s">
        <v>17098</v>
      </c>
      <c r="B3319" s="8" t="s">
        <v>22790</v>
      </c>
    </row>
    <row r="3320" customFormat="false" ht="15" hidden="false" customHeight="false" outlineLevel="0" collapsed="false">
      <c r="A3320" s="8" t="s">
        <v>17102</v>
      </c>
      <c r="B3320" s="8" t="s">
        <v>22791</v>
      </c>
    </row>
    <row r="3321" customFormat="false" ht="15" hidden="false" customHeight="false" outlineLevel="0" collapsed="false">
      <c r="A3321" s="8" t="s">
        <v>17108</v>
      </c>
      <c r="B3321" s="8" t="s">
        <v>22792</v>
      </c>
    </row>
    <row r="3322" customFormat="false" ht="15" hidden="false" customHeight="false" outlineLevel="0" collapsed="false">
      <c r="A3322" s="8" t="s">
        <v>17112</v>
      </c>
      <c r="B3322" s="8" t="s">
        <v>22793</v>
      </c>
    </row>
    <row r="3323" customFormat="false" ht="15" hidden="false" customHeight="false" outlineLevel="0" collapsed="false">
      <c r="A3323" s="8" t="s">
        <v>17118</v>
      </c>
      <c r="B3323" s="8" t="s">
        <v>22794</v>
      </c>
    </row>
    <row r="3324" customFormat="false" ht="15" hidden="false" customHeight="false" outlineLevel="0" collapsed="false">
      <c r="A3324" s="8" t="s">
        <v>17122</v>
      </c>
      <c r="B3324" s="8" t="s">
        <v>22795</v>
      </c>
    </row>
    <row r="3325" customFormat="false" ht="15" hidden="false" customHeight="false" outlineLevel="0" collapsed="false">
      <c r="A3325" s="8" t="s">
        <v>17125</v>
      </c>
      <c r="B3325" s="8" t="s">
        <v>17126</v>
      </c>
    </row>
    <row r="3326" customFormat="false" ht="15" hidden="false" customHeight="false" outlineLevel="0" collapsed="false">
      <c r="A3326" s="8" t="s">
        <v>17130</v>
      </c>
      <c r="B3326" s="8" t="s">
        <v>17131</v>
      </c>
    </row>
    <row r="3327" customFormat="false" ht="15" hidden="false" customHeight="false" outlineLevel="0" collapsed="false">
      <c r="A3327" s="8" t="s">
        <v>17133</v>
      </c>
      <c r="B3327" s="8" t="s">
        <v>17134</v>
      </c>
    </row>
    <row r="3328" customFormat="false" ht="15" hidden="false" customHeight="false" outlineLevel="0" collapsed="false">
      <c r="A3328" s="8" t="s">
        <v>17139</v>
      </c>
      <c r="B3328" s="8" t="s">
        <v>17140</v>
      </c>
    </row>
    <row r="3329" customFormat="false" ht="15" hidden="false" customHeight="false" outlineLevel="0" collapsed="false">
      <c r="A3329" s="8" t="s">
        <v>17144</v>
      </c>
      <c r="B3329" s="8" t="s">
        <v>22796</v>
      </c>
    </row>
    <row r="3330" customFormat="false" ht="15" hidden="false" customHeight="false" outlineLevel="0" collapsed="false">
      <c r="A3330" s="8" t="s">
        <v>17149</v>
      </c>
      <c r="B3330" s="8" t="s">
        <v>17151</v>
      </c>
    </row>
    <row r="3331" customFormat="false" ht="15" hidden="false" customHeight="false" outlineLevel="0" collapsed="false">
      <c r="A3331" s="8" t="s">
        <v>17155</v>
      </c>
      <c r="B3331" s="8" t="s">
        <v>22797</v>
      </c>
    </row>
    <row r="3332" customFormat="false" ht="15" hidden="false" customHeight="false" outlineLevel="0" collapsed="false">
      <c r="A3332" s="8" t="s">
        <v>17160</v>
      </c>
      <c r="B3332" s="8" t="s">
        <v>22798</v>
      </c>
    </row>
    <row r="3333" customFormat="false" ht="15" hidden="false" customHeight="false" outlineLevel="0" collapsed="false">
      <c r="A3333" s="8" t="s">
        <v>17166</v>
      </c>
      <c r="B3333" s="8" t="s">
        <v>17167</v>
      </c>
    </row>
    <row r="3334" customFormat="false" ht="15" hidden="false" customHeight="false" outlineLevel="0" collapsed="false">
      <c r="A3334" s="8" t="s">
        <v>17170</v>
      </c>
      <c r="B3334" s="8" t="s">
        <v>22799</v>
      </c>
    </row>
    <row r="3335" customFormat="false" ht="15" hidden="false" customHeight="false" outlineLevel="0" collapsed="false">
      <c r="A3335" s="8" t="s">
        <v>17174</v>
      </c>
      <c r="B3335" s="8" t="s">
        <v>17175</v>
      </c>
    </row>
    <row r="3336" customFormat="false" ht="15" hidden="false" customHeight="false" outlineLevel="0" collapsed="false">
      <c r="A3336" s="8" t="s">
        <v>17177</v>
      </c>
      <c r="B3336" s="8" t="s">
        <v>22800</v>
      </c>
    </row>
    <row r="3337" customFormat="false" ht="15" hidden="false" customHeight="false" outlineLevel="0" collapsed="false">
      <c r="A3337" s="8" t="s">
        <v>17183</v>
      </c>
      <c r="B3337" s="8" t="s">
        <v>17185</v>
      </c>
    </row>
    <row r="3338" customFormat="false" ht="15" hidden="false" customHeight="false" outlineLevel="0" collapsed="false">
      <c r="A3338" s="8" t="s">
        <v>17190</v>
      </c>
      <c r="B3338" s="8" t="s">
        <v>22801</v>
      </c>
    </row>
    <row r="3339" customFormat="false" ht="15" hidden="false" customHeight="false" outlineLevel="0" collapsed="false">
      <c r="A3339" s="8" t="s">
        <v>17193</v>
      </c>
      <c r="B3339" s="8" t="s">
        <v>22802</v>
      </c>
    </row>
    <row r="3340" customFormat="false" ht="15" hidden="false" customHeight="false" outlineLevel="0" collapsed="false">
      <c r="A3340" s="8" t="s">
        <v>17197</v>
      </c>
      <c r="B3340" s="8" t="s">
        <v>22803</v>
      </c>
    </row>
    <row r="3341" customFormat="false" ht="15" hidden="false" customHeight="false" outlineLevel="0" collapsed="false">
      <c r="A3341" s="8" t="s">
        <v>17204</v>
      </c>
      <c r="B3341" s="8" t="s">
        <v>17205</v>
      </c>
    </row>
    <row r="3342" customFormat="false" ht="15" hidden="false" customHeight="false" outlineLevel="0" collapsed="false">
      <c r="A3342" s="8" t="s">
        <v>17209</v>
      </c>
      <c r="B3342" s="8" t="s">
        <v>22804</v>
      </c>
    </row>
    <row r="3343" customFormat="false" ht="15" hidden="false" customHeight="false" outlineLevel="0" collapsed="false">
      <c r="A3343" s="8" t="s">
        <v>17213</v>
      </c>
      <c r="B3343" s="8" t="s">
        <v>22805</v>
      </c>
    </row>
    <row r="3344" customFormat="false" ht="15" hidden="false" customHeight="false" outlineLevel="0" collapsed="false">
      <c r="A3344" s="8" t="s">
        <v>17217</v>
      </c>
      <c r="B3344" s="8" t="s">
        <v>17219</v>
      </c>
    </row>
    <row r="3345" customFormat="false" ht="15" hidden="false" customHeight="false" outlineLevel="0" collapsed="false">
      <c r="A3345" s="8" t="s">
        <v>17222</v>
      </c>
      <c r="B3345" s="8" t="s">
        <v>22806</v>
      </c>
    </row>
    <row r="3346" customFormat="false" ht="15" hidden="false" customHeight="false" outlineLevel="0" collapsed="false">
      <c r="A3346" s="8" t="s">
        <v>17225</v>
      </c>
      <c r="B3346" s="8" t="s">
        <v>22807</v>
      </c>
    </row>
    <row r="3347" customFormat="false" ht="15" hidden="false" customHeight="false" outlineLevel="0" collapsed="false">
      <c r="A3347" s="8" t="s">
        <v>17228</v>
      </c>
      <c r="B3347" s="8" t="s">
        <v>22808</v>
      </c>
    </row>
    <row r="3348" customFormat="false" ht="15" hidden="false" customHeight="false" outlineLevel="0" collapsed="false">
      <c r="A3348" s="8" t="s">
        <v>17232</v>
      </c>
      <c r="B3348" s="8" t="s">
        <v>22809</v>
      </c>
    </row>
    <row r="3349" customFormat="false" ht="15" hidden="false" customHeight="false" outlineLevel="0" collapsed="false">
      <c r="A3349" s="8" t="s">
        <v>17237</v>
      </c>
      <c r="B3349" s="8" t="s">
        <v>17238</v>
      </c>
    </row>
    <row r="3350" customFormat="false" ht="15" hidden="false" customHeight="false" outlineLevel="0" collapsed="false">
      <c r="A3350" s="8" t="s">
        <v>17241</v>
      </c>
      <c r="B3350" s="8" t="s">
        <v>22810</v>
      </c>
    </row>
    <row r="3351" customFormat="false" ht="15" hidden="false" customHeight="false" outlineLevel="0" collapsed="false">
      <c r="A3351" s="8" t="s">
        <v>17245</v>
      </c>
      <c r="B3351" s="8" t="s">
        <v>17246</v>
      </c>
    </row>
    <row r="3352" customFormat="false" ht="15" hidden="false" customHeight="false" outlineLevel="0" collapsed="false">
      <c r="A3352" s="8" t="s">
        <v>17251</v>
      </c>
      <c r="B3352" s="8" t="s">
        <v>17252</v>
      </c>
    </row>
    <row r="3353" customFormat="false" ht="15" hidden="false" customHeight="false" outlineLevel="0" collapsed="false">
      <c r="A3353" s="8" t="s">
        <v>17256</v>
      </c>
      <c r="B3353" s="8" t="s">
        <v>17257</v>
      </c>
    </row>
    <row r="3354" customFormat="false" ht="15" hidden="false" customHeight="false" outlineLevel="0" collapsed="false">
      <c r="A3354" s="8" t="s">
        <v>17260</v>
      </c>
      <c r="B3354" s="8" t="s">
        <v>17261</v>
      </c>
    </row>
    <row r="3355" customFormat="false" ht="15" hidden="false" customHeight="false" outlineLevel="0" collapsed="false">
      <c r="A3355" s="8" t="s">
        <v>17264</v>
      </c>
      <c r="B3355" s="8" t="s">
        <v>17265</v>
      </c>
    </row>
    <row r="3356" customFormat="false" ht="15" hidden="false" customHeight="false" outlineLevel="0" collapsed="false">
      <c r="A3356" s="8" t="s">
        <v>17269</v>
      </c>
      <c r="B3356" s="8" t="s">
        <v>17271</v>
      </c>
    </row>
    <row r="3357" customFormat="false" ht="15" hidden="false" customHeight="false" outlineLevel="0" collapsed="false">
      <c r="A3357" s="8" t="s">
        <v>17275</v>
      </c>
      <c r="B3357" s="8" t="s">
        <v>22811</v>
      </c>
    </row>
    <row r="3358" customFormat="false" ht="15" hidden="false" customHeight="false" outlineLevel="0" collapsed="false">
      <c r="A3358" s="8" t="s">
        <v>17280</v>
      </c>
      <c r="B3358" s="8" t="s">
        <v>17281</v>
      </c>
    </row>
    <row r="3359" customFormat="false" ht="15" hidden="false" customHeight="false" outlineLevel="0" collapsed="false">
      <c r="A3359" s="8" t="s">
        <v>17289</v>
      </c>
      <c r="B3359" s="8" t="s">
        <v>17291</v>
      </c>
    </row>
    <row r="3360" customFormat="false" ht="15" hidden="false" customHeight="false" outlineLevel="0" collapsed="false">
      <c r="A3360" s="8" t="s">
        <v>17294</v>
      </c>
      <c r="B3360" s="8" t="s">
        <v>22812</v>
      </c>
    </row>
    <row r="3361" customFormat="false" ht="15" hidden="false" customHeight="false" outlineLevel="0" collapsed="false">
      <c r="A3361" s="8" t="s">
        <v>17297</v>
      </c>
      <c r="B3361" s="8" t="s">
        <v>22813</v>
      </c>
    </row>
    <row r="3362" customFormat="false" ht="15" hidden="false" customHeight="false" outlineLevel="0" collapsed="false">
      <c r="A3362" s="8" t="s">
        <v>17300</v>
      </c>
      <c r="B3362" s="8" t="s">
        <v>22814</v>
      </c>
    </row>
    <row r="3363" customFormat="false" ht="15" hidden="false" customHeight="false" outlineLevel="0" collapsed="false">
      <c r="A3363" s="8" t="s">
        <v>17302</v>
      </c>
      <c r="B3363" s="8" t="s">
        <v>17303</v>
      </c>
    </row>
    <row r="3364" customFormat="false" ht="15" hidden="false" customHeight="false" outlineLevel="0" collapsed="false">
      <c r="A3364" s="8" t="s">
        <v>17307</v>
      </c>
      <c r="B3364" s="8" t="s">
        <v>22815</v>
      </c>
    </row>
    <row r="3365" customFormat="false" ht="15" hidden="false" customHeight="false" outlineLevel="0" collapsed="false">
      <c r="A3365" s="8" t="s">
        <v>17310</v>
      </c>
      <c r="B3365" s="8" t="s">
        <v>22816</v>
      </c>
    </row>
    <row r="3366" customFormat="false" ht="15" hidden="false" customHeight="false" outlineLevel="0" collapsed="false">
      <c r="A3366" s="8" t="s">
        <v>17313</v>
      </c>
      <c r="B3366" s="8" t="s">
        <v>22817</v>
      </c>
    </row>
    <row r="3367" customFormat="false" ht="15" hidden="false" customHeight="false" outlineLevel="0" collapsed="false">
      <c r="A3367" s="8" t="s">
        <v>17316</v>
      </c>
      <c r="B3367" s="8" t="s">
        <v>17317</v>
      </c>
    </row>
    <row r="3368" customFormat="false" ht="15" hidden="false" customHeight="false" outlineLevel="0" collapsed="false">
      <c r="A3368" s="8" t="s">
        <v>17322</v>
      </c>
      <c r="B3368" s="8" t="s">
        <v>22818</v>
      </c>
    </row>
    <row r="3369" customFormat="false" ht="15" hidden="false" customHeight="false" outlineLevel="0" collapsed="false">
      <c r="A3369" s="8" t="s">
        <v>17325</v>
      </c>
      <c r="B3369" s="8" t="s">
        <v>22819</v>
      </c>
    </row>
    <row r="3370" customFormat="false" ht="15" hidden="false" customHeight="false" outlineLevel="0" collapsed="false">
      <c r="A3370" s="8" t="s">
        <v>17330</v>
      </c>
      <c r="B3370" s="8" t="s">
        <v>22820</v>
      </c>
    </row>
    <row r="3371" customFormat="false" ht="15" hidden="false" customHeight="false" outlineLevel="0" collapsed="false">
      <c r="A3371" s="8" t="s">
        <v>17334</v>
      </c>
      <c r="B3371" s="8" t="s">
        <v>22821</v>
      </c>
    </row>
    <row r="3372" customFormat="false" ht="15" hidden="false" customHeight="false" outlineLevel="0" collapsed="false">
      <c r="A3372" s="8" t="s">
        <v>17337</v>
      </c>
      <c r="B3372" s="8" t="s">
        <v>22822</v>
      </c>
    </row>
    <row r="3373" customFormat="false" ht="15" hidden="false" customHeight="false" outlineLevel="0" collapsed="false">
      <c r="A3373" s="8" t="s">
        <v>17342</v>
      </c>
      <c r="B3373" s="8" t="s">
        <v>22823</v>
      </c>
    </row>
    <row r="3374" customFormat="false" ht="15" hidden="false" customHeight="false" outlineLevel="0" collapsed="false">
      <c r="A3374" s="8" t="s">
        <v>17347</v>
      </c>
      <c r="B3374" s="8" t="s">
        <v>22824</v>
      </c>
    </row>
    <row r="3375" customFormat="false" ht="15" hidden="false" customHeight="false" outlineLevel="0" collapsed="false">
      <c r="A3375" s="8" t="s">
        <v>17350</v>
      </c>
      <c r="B3375" s="8" t="s">
        <v>22825</v>
      </c>
    </row>
    <row r="3376" customFormat="false" ht="15" hidden="false" customHeight="false" outlineLevel="0" collapsed="false">
      <c r="A3376" s="8" t="s">
        <v>17354</v>
      </c>
      <c r="B3376" s="8" t="s">
        <v>22826</v>
      </c>
    </row>
    <row r="3377" customFormat="false" ht="15" hidden="false" customHeight="false" outlineLevel="0" collapsed="false">
      <c r="A3377" s="8" t="s">
        <v>17357</v>
      </c>
      <c r="B3377" s="8" t="s">
        <v>22827</v>
      </c>
    </row>
    <row r="3378" customFormat="false" ht="15" hidden="false" customHeight="false" outlineLevel="0" collapsed="false">
      <c r="A3378" s="8" t="s">
        <v>17363</v>
      </c>
      <c r="B3378" s="8" t="s">
        <v>17364</v>
      </c>
    </row>
    <row r="3379" customFormat="false" ht="15" hidden="false" customHeight="false" outlineLevel="0" collapsed="false">
      <c r="A3379" s="8" t="s">
        <v>17369</v>
      </c>
      <c r="B3379" s="8" t="s">
        <v>17370</v>
      </c>
    </row>
    <row r="3380" customFormat="false" ht="15" hidden="false" customHeight="false" outlineLevel="0" collapsed="false">
      <c r="A3380" s="8" t="s">
        <v>17373</v>
      </c>
      <c r="B3380" s="8" t="s">
        <v>22828</v>
      </c>
    </row>
    <row r="3381" customFormat="false" ht="15" hidden="false" customHeight="false" outlineLevel="0" collapsed="false">
      <c r="A3381" s="8" t="s">
        <v>17381</v>
      </c>
      <c r="B3381" s="8" t="s">
        <v>17382</v>
      </c>
    </row>
    <row r="3382" customFormat="false" ht="15" hidden="false" customHeight="false" outlineLevel="0" collapsed="false">
      <c r="A3382" s="8" t="s">
        <v>17388</v>
      </c>
      <c r="B3382" s="8" t="s">
        <v>22829</v>
      </c>
    </row>
    <row r="3383" customFormat="false" ht="15" hidden="false" customHeight="false" outlineLevel="0" collapsed="false">
      <c r="A3383" s="8" t="s">
        <v>17391</v>
      </c>
      <c r="B3383" s="8" t="s">
        <v>17392</v>
      </c>
    </row>
    <row r="3384" customFormat="false" ht="15" hidden="false" customHeight="false" outlineLevel="0" collapsed="false">
      <c r="A3384" s="8" t="s">
        <v>17395</v>
      </c>
      <c r="B3384" s="8" t="s">
        <v>17396</v>
      </c>
    </row>
    <row r="3385" customFormat="false" ht="15" hidden="false" customHeight="false" outlineLevel="0" collapsed="false">
      <c r="A3385" s="8" t="s">
        <v>17399</v>
      </c>
      <c r="B3385" s="8" t="s">
        <v>22830</v>
      </c>
    </row>
    <row r="3386" customFormat="false" ht="15" hidden="false" customHeight="false" outlineLevel="0" collapsed="false">
      <c r="A3386" s="8" t="s">
        <v>17402</v>
      </c>
      <c r="B3386" s="8" t="s">
        <v>22831</v>
      </c>
    </row>
    <row r="3387" customFormat="false" ht="15" hidden="false" customHeight="false" outlineLevel="0" collapsed="false">
      <c r="A3387" s="8" t="s">
        <v>17404</v>
      </c>
      <c r="B3387" s="8" t="s">
        <v>22832</v>
      </c>
    </row>
    <row r="3388" customFormat="false" ht="15" hidden="false" customHeight="false" outlineLevel="0" collapsed="false">
      <c r="A3388" s="8" t="s">
        <v>17411</v>
      </c>
      <c r="B3388" s="8" t="s">
        <v>22833</v>
      </c>
    </row>
    <row r="3389" customFormat="false" ht="15" hidden="false" customHeight="false" outlineLevel="0" collapsed="false">
      <c r="A3389" s="8" t="s">
        <v>17416</v>
      </c>
      <c r="B3389" s="8" t="s">
        <v>22834</v>
      </c>
    </row>
    <row r="3390" customFormat="false" ht="15" hidden="false" customHeight="false" outlineLevel="0" collapsed="false">
      <c r="A3390" s="8" t="s">
        <v>17422</v>
      </c>
      <c r="B3390" s="8" t="s">
        <v>22835</v>
      </c>
    </row>
    <row r="3391" customFormat="false" ht="15" hidden="false" customHeight="false" outlineLevel="0" collapsed="false">
      <c r="A3391" s="8" t="s">
        <v>17426</v>
      </c>
      <c r="B3391" s="8" t="s">
        <v>22836</v>
      </c>
    </row>
    <row r="3392" customFormat="false" ht="15" hidden="false" customHeight="false" outlineLevel="0" collapsed="false">
      <c r="A3392" s="8" t="s">
        <v>17429</v>
      </c>
      <c r="B3392" s="8" t="s">
        <v>22837</v>
      </c>
    </row>
    <row r="3393" customFormat="false" ht="15" hidden="false" customHeight="false" outlineLevel="0" collapsed="false">
      <c r="A3393" s="8" t="s">
        <v>17433</v>
      </c>
      <c r="B3393" s="8" t="s">
        <v>17435</v>
      </c>
    </row>
    <row r="3394" customFormat="false" ht="15" hidden="false" customHeight="false" outlineLevel="0" collapsed="false">
      <c r="A3394" s="8" t="s">
        <v>17438</v>
      </c>
      <c r="B3394" s="8" t="s">
        <v>17439</v>
      </c>
    </row>
    <row r="3395" customFormat="false" ht="15" hidden="false" customHeight="false" outlineLevel="0" collapsed="false">
      <c r="A3395" s="8" t="s">
        <v>17441</v>
      </c>
      <c r="B3395" s="8" t="s">
        <v>22838</v>
      </c>
    </row>
    <row r="3396" customFormat="false" ht="15" hidden="false" customHeight="false" outlineLevel="0" collapsed="false">
      <c r="A3396" s="8" t="s">
        <v>17447</v>
      </c>
      <c r="B3396" s="8" t="s">
        <v>17448</v>
      </c>
    </row>
    <row r="3397" customFormat="false" ht="15" hidden="false" customHeight="false" outlineLevel="0" collapsed="false">
      <c r="A3397" s="8" t="s">
        <v>17452</v>
      </c>
      <c r="B3397" s="8" t="s">
        <v>22839</v>
      </c>
    </row>
    <row r="3398" customFormat="false" ht="15" hidden="false" customHeight="false" outlineLevel="0" collapsed="false">
      <c r="A3398" s="8" t="s">
        <v>17456</v>
      </c>
      <c r="B3398" s="8" t="s">
        <v>22840</v>
      </c>
    </row>
    <row r="3399" customFormat="false" ht="15" hidden="false" customHeight="false" outlineLevel="0" collapsed="false">
      <c r="A3399" s="8" t="s">
        <v>17463</v>
      </c>
      <c r="B3399" s="8" t="s">
        <v>17465</v>
      </c>
    </row>
    <row r="3400" customFormat="false" ht="15" hidden="false" customHeight="false" outlineLevel="0" collapsed="false">
      <c r="A3400" s="8" t="s">
        <v>17467</v>
      </c>
      <c r="B3400" s="8" t="s">
        <v>22841</v>
      </c>
    </row>
    <row r="3401" customFormat="false" ht="15" hidden="false" customHeight="false" outlineLevel="0" collapsed="false">
      <c r="A3401" s="8" t="s">
        <v>17472</v>
      </c>
      <c r="B3401" s="8" t="s">
        <v>17474</v>
      </c>
    </row>
    <row r="3402" customFormat="false" ht="15" hidden="false" customHeight="false" outlineLevel="0" collapsed="false">
      <c r="A3402" s="8" t="s">
        <v>17476</v>
      </c>
      <c r="B3402" s="8" t="s">
        <v>17477</v>
      </c>
    </row>
    <row r="3403" customFormat="false" ht="15" hidden="false" customHeight="false" outlineLevel="0" collapsed="false">
      <c r="A3403" s="8" t="s">
        <v>17480</v>
      </c>
      <c r="B3403" s="8" t="s">
        <v>22842</v>
      </c>
    </row>
    <row r="3404" customFormat="false" ht="15" hidden="false" customHeight="false" outlineLevel="0" collapsed="false">
      <c r="A3404" s="8" t="s">
        <v>17486</v>
      </c>
      <c r="B3404" s="8" t="s">
        <v>22843</v>
      </c>
    </row>
    <row r="3405" customFormat="false" ht="15" hidden="false" customHeight="false" outlineLevel="0" collapsed="false">
      <c r="A3405" s="8" t="s">
        <v>17492</v>
      </c>
      <c r="B3405" s="8" t="s">
        <v>22844</v>
      </c>
    </row>
    <row r="3406" customFormat="false" ht="15" hidden="false" customHeight="false" outlineLevel="0" collapsed="false">
      <c r="A3406" s="8" t="s">
        <v>17495</v>
      </c>
      <c r="B3406" s="8" t="s">
        <v>22845</v>
      </c>
    </row>
    <row r="3407" customFormat="false" ht="15" hidden="false" customHeight="false" outlineLevel="0" collapsed="false">
      <c r="A3407" s="8" t="s">
        <v>17497</v>
      </c>
      <c r="B3407" s="8" t="s">
        <v>22846</v>
      </c>
    </row>
    <row r="3408" customFormat="false" ht="15" hidden="false" customHeight="false" outlineLevel="0" collapsed="false">
      <c r="A3408" s="8" t="s">
        <v>17502</v>
      </c>
      <c r="B3408" s="8" t="s">
        <v>22847</v>
      </c>
    </row>
    <row r="3409" customFormat="false" ht="15" hidden="false" customHeight="false" outlineLevel="0" collapsed="false">
      <c r="A3409" s="8" t="s">
        <v>17506</v>
      </c>
      <c r="B3409" s="8" t="s">
        <v>22848</v>
      </c>
    </row>
    <row r="3410" customFormat="false" ht="15" hidden="false" customHeight="false" outlineLevel="0" collapsed="false">
      <c r="A3410" s="8" t="s">
        <v>17510</v>
      </c>
      <c r="B3410" s="8" t="s">
        <v>22849</v>
      </c>
    </row>
    <row r="3411" customFormat="false" ht="15" hidden="false" customHeight="false" outlineLevel="0" collapsed="false">
      <c r="A3411" s="8" t="s">
        <v>17513</v>
      </c>
      <c r="B3411" s="8" t="s">
        <v>22850</v>
      </c>
    </row>
    <row r="3412" customFormat="false" ht="15" hidden="false" customHeight="false" outlineLevel="0" collapsed="false">
      <c r="A3412" s="8" t="s">
        <v>17516</v>
      </c>
      <c r="B3412" s="8" t="s">
        <v>22851</v>
      </c>
    </row>
    <row r="3413" customFormat="false" ht="15" hidden="false" customHeight="false" outlineLevel="0" collapsed="false">
      <c r="A3413" s="8" t="s">
        <v>17519</v>
      </c>
      <c r="B3413" s="8" t="s">
        <v>22852</v>
      </c>
    </row>
    <row r="3414" customFormat="false" ht="15" hidden="false" customHeight="false" outlineLevel="0" collapsed="false">
      <c r="A3414" s="8" t="s">
        <v>17524</v>
      </c>
      <c r="B3414" s="8" t="s">
        <v>22853</v>
      </c>
    </row>
    <row r="3415" customFormat="false" ht="15" hidden="false" customHeight="false" outlineLevel="0" collapsed="false">
      <c r="A3415" s="8" t="s">
        <v>17528</v>
      </c>
      <c r="B3415" s="8" t="s">
        <v>17529</v>
      </c>
    </row>
    <row r="3416" customFormat="false" ht="15" hidden="false" customHeight="false" outlineLevel="0" collapsed="false">
      <c r="A3416" s="8" t="s">
        <v>17533</v>
      </c>
      <c r="B3416" s="8" t="s">
        <v>22854</v>
      </c>
    </row>
    <row r="3417" customFormat="false" ht="15" hidden="false" customHeight="false" outlineLevel="0" collapsed="false">
      <c r="A3417" s="8" t="s">
        <v>17537</v>
      </c>
      <c r="B3417" s="8" t="s">
        <v>22855</v>
      </c>
    </row>
    <row r="3418" customFormat="false" ht="15" hidden="false" customHeight="false" outlineLevel="0" collapsed="false">
      <c r="A3418" s="8" t="s">
        <v>17542</v>
      </c>
      <c r="B3418" s="8" t="s">
        <v>22856</v>
      </c>
    </row>
    <row r="3419" customFormat="false" ht="15" hidden="false" customHeight="false" outlineLevel="0" collapsed="false">
      <c r="A3419" s="8" t="s">
        <v>17546</v>
      </c>
      <c r="B3419" s="8" t="s">
        <v>22857</v>
      </c>
    </row>
    <row r="3420" customFormat="false" ht="15" hidden="false" customHeight="false" outlineLevel="0" collapsed="false">
      <c r="A3420" s="8" t="s">
        <v>17551</v>
      </c>
      <c r="B3420" s="8" t="s">
        <v>22858</v>
      </c>
    </row>
    <row r="3421" customFormat="false" ht="15" hidden="false" customHeight="false" outlineLevel="0" collapsed="false">
      <c r="A3421" s="8" t="s">
        <v>17555</v>
      </c>
      <c r="B3421" s="8" t="s">
        <v>22859</v>
      </c>
    </row>
    <row r="3422" customFormat="false" ht="15" hidden="false" customHeight="false" outlineLevel="0" collapsed="false">
      <c r="A3422" s="8" t="s">
        <v>17560</v>
      </c>
      <c r="B3422" s="8" t="s">
        <v>17563</v>
      </c>
    </row>
    <row r="3423" customFormat="false" ht="15" hidden="false" customHeight="false" outlineLevel="0" collapsed="false">
      <c r="A3423" s="8" t="s">
        <v>17567</v>
      </c>
      <c r="B3423" s="8" t="s">
        <v>22860</v>
      </c>
    </row>
    <row r="3424" customFormat="false" ht="15" hidden="false" customHeight="false" outlineLevel="0" collapsed="false">
      <c r="A3424" s="8" t="s">
        <v>17572</v>
      </c>
      <c r="B3424" s="8" t="s">
        <v>17573</v>
      </c>
    </row>
    <row r="3425" customFormat="false" ht="15" hidden="false" customHeight="false" outlineLevel="0" collapsed="false">
      <c r="A3425" s="8" t="s">
        <v>17577</v>
      </c>
      <c r="B3425" s="8" t="s">
        <v>17579</v>
      </c>
    </row>
    <row r="3426" customFormat="false" ht="15" hidden="false" customHeight="false" outlineLevel="0" collapsed="false">
      <c r="A3426" s="8" t="s">
        <v>17582</v>
      </c>
      <c r="B3426" s="8" t="s">
        <v>22861</v>
      </c>
    </row>
    <row r="3427" customFormat="false" ht="15" hidden="false" customHeight="false" outlineLevel="0" collapsed="false">
      <c r="A3427" s="8" t="s">
        <v>17587</v>
      </c>
      <c r="B3427" s="8" t="s">
        <v>17588</v>
      </c>
    </row>
    <row r="3428" customFormat="false" ht="15" hidden="false" customHeight="false" outlineLevel="0" collapsed="false">
      <c r="A3428" s="8" t="s">
        <v>17592</v>
      </c>
      <c r="B3428" s="8" t="s">
        <v>22862</v>
      </c>
    </row>
    <row r="3429" customFormat="false" ht="15" hidden="false" customHeight="false" outlineLevel="0" collapsed="false">
      <c r="A3429" s="8" t="s">
        <v>17596</v>
      </c>
      <c r="B3429" s="8" t="s">
        <v>22863</v>
      </c>
    </row>
    <row r="3430" customFormat="false" ht="15" hidden="false" customHeight="false" outlineLevel="0" collapsed="false">
      <c r="A3430" s="8" t="s">
        <v>17599</v>
      </c>
      <c r="B3430" s="8" t="s">
        <v>22864</v>
      </c>
    </row>
    <row r="3431" customFormat="false" ht="15" hidden="false" customHeight="false" outlineLevel="0" collapsed="false">
      <c r="A3431" s="8" t="s">
        <v>17605</v>
      </c>
      <c r="B3431" s="8" t="s">
        <v>17606</v>
      </c>
    </row>
    <row r="3432" customFormat="false" ht="15" hidden="false" customHeight="false" outlineLevel="0" collapsed="false">
      <c r="A3432" s="8" t="s">
        <v>17609</v>
      </c>
      <c r="B3432" s="8" t="s">
        <v>22865</v>
      </c>
    </row>
    <row r="3433" customFormat="false" ht="15" hidden="false" customHeight="false" outlineLevel="0" collapsed="false">
      <c r="A3433" s="8" t="s">
        <v>17614</v>
      </c>
      <c r="B3433" s="8" t="s">
        <v>22866</v>
      </c>
    </row>
    <row r="3434" customFormat="false" ht="15" hidden="false" customHeight="false" outlineLevel="0" collapsed="false">
      <c r="A3434" s="8" t="s">
        <v>17617</v>
      </c>
      <c r="B3434" s="8" t="s">
        <v>17618</v>
      </c>
    </row>
    <row r="3435" customFormat="false" ht="15" hidden="false" customHeight="false" outlineLevel="0" collapsed="false">
      <c r="A3435" s="8" t="s">
        <v>17620</v>
      </c>
      <c r="B3435" s="8" t="s">
        <v>17621</v>
      </c>
    </row>
    <row r="3436" customFormat="false" ht="15" hidden="false" customHeight="false" outlineLevel="0" collapsed="false">
      <c r="A3436" s="8" t="s">
        <v>17623</v>
      </c>
      <c r="B3436" s="8" t="s">
        <v>22867</v>
      </c>
    </row>
    <row r="3437" customFormat="false" ht="15" hidden="false" customHeight="false" outlineLevel="0" collapsed="false">
      <c r="A3437" s="8" t="s">
        <v>17627</v>
      </c>
      <c r="B3437" s="8" t="s">
        <v>22868</v>
      </c>
    </row>
    <row r="3438" customFormat="false" ht="15" hidden="false" customHeight="false" outlineLevel="0" collapsed="false">
      <c r="A3438" s="8" t="s">
        <v>17638</v>
      </c>
      <c r="B3438" s="8" t="s">
        <v>22869</v>
      </c>
    </row>
    <row r="3439" customFormat="false" ht="15" hidden="false" customHeight="false" outlineLevel="0" collapsed="false">
      <c r="A3439" s="8" t="s">
        <v>22870</v>
      </c>
      <c r="B3439" s="8" t="s">
        <v>22871</v>
      </c>
    </row>
    <row r="3440" customFormat="false" ht="15" hidden="false" customHeight="false" outlineLevel="0" collapsed="false">
      <c r="A3440" s="8" t="s">
        <v>17642</v>
      </c>
      <c r="B3440" s="8" t="s">
        <v>22872</v>
      </c>
    </row>
    <row r="3441" customFormat="false" ht="15" hidden="false" customHeight="false" outlineLevel="0" collapsed="false">
      <c r="A3441" s="8" t="s">
        <v>17645</v>
      </c>
      <c r="B3441" s="8" t="s">
        <v>22873</v>
      </c>
    </row>
    <row r="3442" customFormat="false" ht="15" hidden="false" customHeight="false" outlineLevel="0" collapsed="false">
      <c r="A3442" s="8" t="s">
        <v>17650</v>
      </c>
      <c r="B3442" s="8" t="s">
        <v>22874</v>
      </c>
    </row>
    <row r="3443" customFormat="false" ht="15" hidden="false" customHeight="false" outlineLevel="0" collapsed="false">
      <c r="A3443" s="8" t="s">
        <v>17654</v>
      </c>
      <c r="B3443" s="8" t="s">
        <v>22875</v>
      </c>
    </row>
    <row r="3444" customFormat="false" ht="15" hidden="false" customHeight="false" outlineLevel="0" collapsed="false">
      <c r="A3444" s="8" t="s">
        <v>17657</v>
      </c>
      <c r="B3444" s="8" t="s">
        <v>22876</v>
      </c>
    </row>
    <row r="3445" customFormat="false" ht="15" hidden="false" customHeight="false" outlineLevel="0" collapsed="false">
      <c r="A3445" s="8" t="s">
        <v>17660</v>
      </c>
      <c r="B3445" s="8" t="s">
        <v>17662</v>
      </c>
    </row>
    <row r="3446" customFormat="false" ht="15" hidden="false" customHeight="false" outlineLevel="0" collapsed="false">
      <c r="A3446" s="8" t="s">
        <v>17665</v>
      </c>
      <c r="B3446" s="8" t="s">
        <v>22877</v>
      </c>
    </row>
    <row r="3447" customFormat="false" ht="15" hidden="false" customHeight="false" outlineLevel="0" collapsed="false">
      <c r="A3447" s="8" t="s">
        <v>17669</v>
      </c>
      <c r="B3447" s="8" t="s">
        <v>17670</v>
      </c>
    </row>
    <row r="3448" customFormat="false" ht="15" hidden="false" customHeight="false" outlineLevel="0" collapsed="false">
      <c r="A3448" s="8" t="s">
        <v>17674</v>
      </c>
      <c r="B3448" s="8" t="s">
        <v>17675</v>
      </c>
    </row>
    <row r="3449" customFormat="false" ht="15" hidden="false" customHeight="false" outlineLevel="0" collapsed="false">
      <c r="A3449" s="8" t="s">
        <v>17678</v>
      </c>
      <c r="B3449" s="8" t="s">
        <v>22878</v>
      </c>
    </row>
    <row r="3450" customFormat="false" ht="15" hidden="false" customHeight="false" outlineLevel="0" collapsed="false">
      <c r="A3450" s="8" t="s">
        <v>17682</v>
      </c>
      <c r="B3450" s="8" t="s">
        <v>22879</v>
      </c>
    </row>
    <row r="3451" customFormat="false" ht="15" hidden="false" customHeight="false" outlineLevel="0" collapsed="false">
      <c r="A3451" s="8" t="s">
        <v>17685</v>
      </c>
      <c r="B3451" s="8" t="s">
        <v>17686</v>
      </c>
    </row>
    <row r="3452" customFormat="false" ht="15" hidden="false" customHeight="false" outlineLevel="0" collapsed="false">
      <c r="A3452" s="8" t="s">
        <v>17690</v>
      </c>
      <c r="B3452" s="8" t="s">
        <v>17691</v>
      </c>
    </row>
    <row r="3453" customFormat="false" ht="15" hidden="false" customHeight="false" outlineLevel="0" collapsed="false">
      <c r="A3453" s="8" t="s">
        <v>17695</v>
      </c>
      <c r="B3453" s="8" t="s">
        <v>22880</v>
      </c>
    </row>
    <row r="3454" customFormat="false" ht="15" hidden="false" customHeight="false" outlineLevel="0" collapsed="false">
      <c r="A3454" s="8" t="s">
        <v>17699</v>
      </c>
      <c r="B3454" s="8" t="s">
        <v>17700</v>
      </c>
    </row>
    <row r="3455" customFormat="false" ht="15" hidden="false" customHeight="false" outlineLevel="0" collapsed="false">
      <c r="A3455" s="8" t="s">
        <v>17703</v>
      </c>
      <c r="B3455" s="8" t="s">
        <v>22881</v>
      </c>
    </row>
    <row r="3456" customFormat="false" ht="15" hidden="false" customHeight="false" outlineLevel="0" collapsed="false">
      <c r="A3456" s="8" t="s">
        <v>17709</v>
      </c>
      <c r="B3456" s="8" t="s">
        <v>17710</v>
      </c>
    </row>
    <row r="3457" customFormat="false" ht="15" hidden="false" customHeight="false" outlineLevel="0" collapsed="false">
      <c r="A3457" s="8" t="s">
        <v>17713</v>
      </c>
      <c r="B3457" s="8" t="s">
        <v>22882</v>
      </c>
    </row>
    <row r="3458" customFormat="false" ht="15" hidden="false" customHeight="false" outlineLevel="0" collapsed="false">
      <c r="A3458" s="8" t="s">
        <v>17718</v>
      </c>
      <c r="B3458" s="8" t="s">
        <v>22883</v>
      </c>
    </row>
    <row r="3459" customFormat="false" ht="15" hidden="false" customHeight="false" outlineLevel="0" collapsed="false">
      <c r="A3459" s="8" t="s">
        <v>17722</v>
      </c>
      <c r="B3459" s="8" t="s">
        <v>17723</v>
      </c>
    </row>
    <row r="3460" customFormat="false" ht="15" hidden="false" customHeight="false" outlineLevel="0" collapsed="false">
      <c r="A3460" s="8" t="s">
        <v>17728</v>
      </c>
      <c r="B3460" s="8" t="s">
        <v>22884</v>
      </c>
    </row>
    <row r="3461" customFormat="false" ht="15" hidden="false" customHeight="false" outlineLevel="0" collapsed="false">
      <c r="A3461" s="8" t="s">
        <v>17734</v>
      </c>
      <c r="B3461" s="8" t="s">
        <v>22885</v>
      </c>
    </row>
    <row r="3462" customFormat="false" ht="15" hidden="false" customHeight="false" outlineLevel="0" collapsed="false">
      <c r="A3462" s="8" t="s">
        <v>17740</v>
      </c>
      <c r="B3462" s="8" t="s">
        <v>17741</v>
      </c>
    </row>
    <row r="3463" customFormat="false" ht="15" hidden="false" customHeight="false" outlineLevel="0" collapsed="false">
      <c r="A3463" s="8" t="s">
        <v>17746</v>
      </c>
      <c r="B3463" s="8" t="s">
        <v>17747</v>
      </c>
    </row>
    <row r="3464" customFormat="false" ht="15" hidden="false" customHeight="false" outlineLevel="0" collapsed="false">
      <c r="A3464" s="8" t="s">
        <v>17751</v>
      </c>
      <c r="B3464" s="8" t="s">
        <v>22886</v>
      </c>
    </row>
    <row r="3465" customFormat="false" ht="15" hidden="false" customHeight="false" outlineLevel="0" collapsed="false">
      <c r="A3465" s="8" t="s">
        <v>17758</v>
      </c>
      <c r="B3465" s="8" t="s">
        <v>17760</v>
      </c>
    </row>
    <row r="3466" customFormat="false" ht="15" hidden="false" customHeight="false" outlineLevel="0" collapsed="false">
      <c r="A3466" s="8" t="s">
        <v>17764</v>
      </c>
      <c r="B3466" s="8" t="s">
        <v>22887</v>
      </c>
    </row>
    <row r="3467" customFormat="false" ht="15" hidden="false" customHeight="false" outlineLevel="0" collapsed="false">
      <c r="A3467" s="8" t="s">
        <v>17769</v>
      </c>
      <c r="B3467" s="8" t="s">
        <v>17770</v>
      </c>
    </row>
    <row r="3468" customFormat="false" ht="15" hidden="false" customHeight="false" outlineLevel="0" collapsed="false">
      <c r="A3468" s="8" t="s">
        <v>22888</v>
      </c>
      <c r="B3468" s="8" t="s">
        <v>22889</v>
      </c>
    </row>
    <row r="3469" customFormat="false" ht="15" hidden="false" customHeight="false" outlineLevel="0" collapsed="false">
      <c r="A3469" s="8" t="s">
        <v>17775</v>
      </c>
      <c r="B3469" s="8" t="s">
        <v>22890</v>
      </c>
    </row>
    <row r="3470" customFormat="false" ht="15" hidden="false" customHeight="false" outlineLevel="0" collapsed="false">
      <c r="A3470" s="8" t="s">
        <v>17780</v>
      </c>
      <c r="B3470" s="8" t="s">
        <v>22891</v>
      </c>
    </row>
    <row r="3471" customFormat="false" ht="15" hidden="false" customHeight="false" outlineLevel="0" collapsed="false">
      <c r="A3471" s="8" t="s">
        <v>22892</v>
      </c>
      <c r="B3471" s="8" t="s">
        <v>22893</v>
      </c>
    </row>
    <row r="3472" customFormat="false" ht="15" hidden="false" customHeight="false" outlineLevel="0" collapsed="false">
      <c r="A3472" s="8" t="s">
        <v>17783</v>
      </c>
      <c r="B3472" s="8" t="s">
        <v>17784</v>
      </c>
    </row>
    <row r="3473" customFormat="false" ht="15" hidden="false" customHeight="false" outlineLevel="0" collapsed="false">
      <c r="A3473" s="8" t="s">
        <v>17787</v>
      </c>
      <c r="B3473" s="8" t="s">
        <v>17789</v>
      </c>
    </row>
    <row r="3474" customFormat="false" ht="15" hidden="false" customHeight="false" outlineLevel="0" collapsed="false">
      <c r="A3474" s="8" t="s">
        <v>17794</v>
      </c>
      <c r="B3474" s="8" t="s">
        <v>22894</v>
      </c>
    </row>
    <row r="3475" customFormat="false" ht="15" hidden="false" customHeight="false" outlineLevel="0" collapsed="false">
      <c r="A3475" s="8" t="s">
        <v>17800</v>
      </c>
      <c r="B3475" s="8" t="s">
        <v>22895</v>
      </c>
    </row>
    <row r="3476" customFormat="false" ht="15" hidden="false" customHeight="false" outlineLevel="0" collapsed="false">
      <c r="A3476" s="8" t="s">
        <v>17804</v>
      </c>
      <c r="B3476" s="8" t="s">
        <v>22896</v>
      </c>
    </row>
    <row r="3477" customFormat="false" ht="15" hidden="false" customHeight="false" outlineLevel="0" collapsed="false">
      <c r="A3477" s="8" t="s">
        <v>17810</v>
      </c>
      <c r="B3477" s="8" t="s">
        <v>22897</v>
      </c>
    </row>
    <row r="3478" customFormat="false" ht="15" hidden="false" customHeight="false" outlineLevel="0" collapsed="false">
      <c r="A3478" s="8" t="s">
        <v>17815</v>
      </c>
      <c r="B3478" s="8" t="s">
        <v>22898</v>
      </c>
    </row>
    <row r="3479" customFormat="false" ht="15" hidden="false" customHeight="false" outlineLevel="0" collapsed="false">
      <c r="A3479" s="8" t="s">
        <v>17818</v>
      </c>
      <c r="B3479" s="8" t="s">
        <v>17819</v>
      </c>
    </row>
    <row r="3480" customFormat="false" ht="15" hidden="false" customHeight="false" outlineLevel="0" collapsed="false">
      <c r="A3480" s="8" t="s">
        <v>17822</v>
      </c>
      <c r="B3480" s="8" t="s">
        <v>17823</v>
      </c>
    </row>
    <row r="3481" customFormat="false" ht="15" hidden="false" customHeight="false" outlineLevel="0" collapsed="false">
      <c r="A3481" s="8" t="s">
        <v>17827</v>
      </c>
      <c r="B3481" s="8" t="s">
        <v>22899</v>
      </c>
    </row>
    <row r="3482" customFormat="false" ht="15" hidden="false" customHeight="false" outlineLevel="0" collapsed="false">
      <c r="A3482" s="8" t="s">
        <v>17831</v>
      </c>
      <c r="B3482" s="8" t="s">
        <v>22900</v>
      </c>
    </row>
    <row r="3483" customFormat="false" ht="15" hidden="false" customHeight="false" outlineLevel="0" collapsed="false">
      <c r="A3483" s="8" t="s">
        <v>17836</v>
      </c>
      <c r="B3483" s="8" t="s">
        <v>22901</v>
      </c>
    </row>
    <row r="3484" customFormat="false" ht="15" hidden="false" customHeight="false" outlineLevel="0" collapsed="false">
      <c r="A3484" s="8" t="s">
        <v>17839</v>
      </c>
      <c r="B3484" s="8" t="s">
        <v>22902</v>
      </c>
    </row>
    <row r="3485" customFormat="false" ht="15" hidden="false" customHeight="false" outlineLevel="0" collapsed="false">
      <c r="A3485" s="8" t="s">
        <v>17842</v>
      </c>
      <c r="B3485" s="8" t="s">
        <v>22903</v>
      </c>
    </row>
    <row r="3486" customFormat="false" ht="15" hidden="false" customHeight="false" outlineLevel="0" collapsed="false">
      <c r="A3486" s="8" t="s">
        <v>17848</v>
      </c>
      <c r="B3486" s="8" t="s">
        <v>17849</v>
      </c>
    </row>
    <row r="3487" customFormat="false" ht="15" hidden="false" customHeight="false" outlineLevel="0" collapsed="false">
      <c r="A3487" s="8" t="s">
        <v>17853</v>
      </c>
      <c r="B3487" s="8" t="s">
        <v>17855</v>
      </c>
    </row>
    <row r="3488" customFormat="false" ht="15" hidden="false" customHeight="false" outlineLevel="0" collapsed="false">
      <c r="A3488" s="8" t="s">
        <v>17861</v>
      </c>
      <c r="B3488" s="8" t="s">
        <v>22904</v>
      </c>
    </row>
    <row r="3489" customFormat="false" ht="15" hidden="false" customHeight="false" outlineLevel="0" collapsed="false">
      <c r="A3489" s="8" t="s">
        <v>17867</v>
      </c>
      <c r="B3489" s="8" t="s">
        <v>22905</v>
      </c>
    </row>
    <row r="3490" customFormat="false" ht="15" hidden="false" customHeight="false" outlineLevel="0" collapsed="false">
      <c r="A3490" s="8" t="s">
        <v>17873</v>
      </c>
      <c r="B3490" s="8" t="s">
        <v>22906</v>
      </c>
    </row>
    <row r="3491" customFormat="false" ht="15" hidden="false" customHeight="false" outlineLevel="0" collapsed="false">
      <c r="A3491" s="8" t="s">
        <v>17878</v>
      </c>
      <c r="B3491" s="8" t="s">
        <v>22907</v>
      </c>
    </row>
    <row r="3492" customFormat="false" ht="15" hidden="false" customHeight="false" outlineLevel="0" collapsed="false">
      <c r="A3492" s="8" t="s">
        <v>17883</v>
      </c>
      <c r="B3492" s="8" t="s">
        <v>17885</v>
      </c>
    </row>
    <row r="3493" customFormat="false" ht="15" hidden="false" customHeight="false" outlineLevel="0" collapsed="false">
      <c r="A3493" s="8" t="s">
        <v>17889</v>
      </c>
      <c r="B3493" s="8" t="s">
        <v>17890</v>
      </c>
    </row>
    <row r="3494" customFormat="false" ht="15" hidden="false" customHeight="false" outlineLevel="0" collapsed="false">
      <c r="A3494" s="8" t="s">
        <v>17894</v>
      </c>
      <c r="B3494" s="8" t="s">
        <v>17895</v>
      </c>
    </row>
    <row r="3495" customFormat="false" ht="15" hidden="false" customHeight="false" outlineLevel="0" collapsed="false">
      <c r="A3495" s="8" t="s">
        <v>17899</v>
      </c>
      <c r="B3495" s="8" t="s">
        <v>17900</v>
      </c>
    </row>
    <row r="3496" customFormat="false" ht="15" hidden="false" customHeight="false" outlineLevel="0" collapsed="false">
      <c r="A3496" s="8" t="s">
        <v>17904</v>
      </c>
      <c r="B3496" s="8" t="s">
        <v>17905</v>
      </c>
    </row>
    <row r="3497" customFormat="false" ht="15" hidden="false" customHeight="false" outlineLevel="0" collapsed="false">
      <c r="A3497" s="8" t="s">
        <v>17908</v>
      </c>
      <c r="B3497" s="8" t="s">
        <v>17909</v>
      </c>
    </row>
    <row r="3498" customFormat="false" ht="15" hidden="false" customHeight="false" outlineLevel="0" collapsed="false">
      <c r="A3498" s="8" t="s">
        <v>17913</v>
      </c>
      <c r="B3498" s="8" t="s">
        <v>17914</v>
      </c>
    </row>
    <row r="3499" customFormat="false" ht="15" hidden="false" customHeight="false" outlineLevel="0" collapsed="false">
      <c r="A3499" s="8" t="s">
        <v>17916</v>
      </c>
      <c r="B3499" s="8" t="s">
        <v>22908</v>
      </c>
    </row>
    <row r="3500" customFormat="false" ht="15" hidden="false" customHeight="false" outlineLevel="0" collapsed="false">
      <c r="A3500" s="8" t="s">
        <v>17920</v>
      </c>
      <c r="B3500" s="8" t="s">
        <v>17922</v>
      </c>
    </row>
    <row r="3501" customFormat="false" ht="15" hidden="false" customHeight="false" outlineLevel="0" collapsed="false">
      <c r="A3501" s="8" t="s">
        <v>17925</v>
      </c>
      <c r="B3501" s="8" t="s">
        <v>22909</v>
      </c>
    </row>
    <row r="3502" customFormat="false" ht="15" hidden="false" customHeight="false" outlineLevel="0" collapsed="false">
      <c r="A3502" s="8" t="s">
        <v>17930</v>
      </c>
      <c r="B3502" s="8" t="s">
        <v>17931</v>
      </c>
    </row>
    <row r="3503" customFormat="false" ht="15" hidden="false" customHeight="false" outlineLevel="0" collapsed="false">
      <c r="A3503" s="8" t="s">
        <v>17935</v>
      </c>
      <c r="B3503" s="8" t="s">
        <v>22910</v>
      </c>
    </row>
    <row r="3504" customFormat="false" ht="15" hidden="false" customHeight="false" outlineLevel="0" collapsed="false">
      <c r="A3504" s="8" t="s">
        <v>17939</v>
      </c>
      <c r="B3504" s="8" t="s">
        <v>17941</v>
      </c>
    </row>
    <row r="3505" customFormat="false" ht="15" hidden="false" customHeight="false" outlineLevel="0" collapsed="false">
      <c r="A3505" s="8" t="s">
        <v>17945</v>
      </c>
      <c r="B3505" s="8" t="s">
        <v>17946</v>
      </c>
    </row>
    <row r="3506" customFormat="false" ht="15" hidden="false" customHeight="false" outlineLevel="0" collapsed="false">
      <c r="A3506" s="8" t="s">
        <v>17950</v>
      </c>
      <c r="B3506" s="8" t="s">
        <v>17953</v>
      </c>
    </row>
    <row r="3507" customFormat="false" ht="15" hidden="false" customHeight="false" outlineLevel="0" collapsed="false">
      <c r="A3507" s="8" t="s">
        <v>17956</v>
      </c>
      <c r="B3507" s="8" t="s">
        <v>17957</v>
      </c>
    </row>
    <row r="3508" customFormat="false" ht="15" hidden="false" customHeight="false" outlineLevel="0" collapsed="false">
      <c r="A3508" s="8" t="s">
        <v>17961</v>
      </c>
      <c r="B3508" s="8" t="s">
        <v>17962</v>
      </c>
    </row>
    <row r="3509" customFormat="false" ht="15" hidden="false" customHeight="false" outlineLevel="0" collapsed="false">
      <c r="A3509" s="8" t="s">
        <v>17965</v>
      </c>
      <c r="B3509" s="8" t="s">
        <v>22911</v>
      </c>
    </row>
    <row r="3510" customFormat="false" ht="15" hidden="false" customHeight="false" outlineLevel="0" collapsed="false">
      <c r="A3510" s="8" t="s">
        <v>17969</v>
      </c>
      <c r="B3510" s="8" t="s">
        <v>22912</v>
      </c>
    </row>
    <row r="3511" customFormat="false" ht="15" hidden="false" customHeight="false" outlineLevel="0" collapsed="false">
      <c r="A3511" s="8" t="s">
        <v>17974</v>
      </c>
      <c r="B3511" s="8" t="s">
        <v>17973</v>
      </c>
    </row>
    <row r="3512" customFormat="false" ht="15" hidden="false" customHeight="false" outlineLevel="0" collapsed="false">
      <c r="A3512" s="8" t="s">
        <v>17978</v>
      </c>
      <c r="B3512" s="8" t="s">
        <v>22913</v>
      </c>
    </row>
    <row r="3513" customFormat="false" ht="15" hidden="false" customHeight="false" outlineLevel="0" collapsed="false">
      <c r="A3513" s="8" t="s">
        <v>17982</v>
      </c>
      <c r="B3513" s="8" t="s">
        <v>17983</v>
      </c>
    </row>
    <row r="3514" customFormat="false" ht="15" hidden="false" customHeight="false" outlineLevel="0" collapsed="false">
      <c r="A3514" s="8" t="s">
        <v>17986</v>
      </c>
      <c r="B3514" s="8" t="s">
        <v>22914</v>
      </c>
    </row>
    <row r="3515" customFormat="false" ht="15" hidden="false" customHeight="false" outlineLevel="0" collapsed="false">
      <c r="A3515" s="8" t="s">
        <v>17989</v>
      </c>
      <c r="B3515" s="8" t="s">
        <v>17991</v>
      </c>
    </row>
    <row r="3516" customFormat="false" ht="15" hidden="false" customHeight="false" outlineLevel="0" collapsed="false">
      <c r="A3516" s="8" t="s">
        <v>17995</v>
      </c>
      <c r="B3516" s="8" t="s">
        <v>17997</v>
      </c>
    </row>
    <row r="3517" customFormat="false" ht="15" hidden="false" customHeight="false" outlineLevel="0" collapsed="false">
      <c r="A3517" s="8" t="s">
        <v>18001</v>
      </c>
      <c r="B3517" s="8" t="s">
        <v>18002</v>
      </c>
    </row>
    <row r="3518" customFormat="false" ht="15" hidden="false" customHeight="false" outlineLevel="0" collapsed="false">
      <c r="A3518" s="8" t="s">
        <v>18005</v>
      </c>
      <c r="B3518" s="8" t="s">
        <v>22915</v>
      </c>
    </row>
    <row r="3519" customFormat="false" ht="15" hidden="false" customHeight="false" outlineLevel="0" collapsed="false">
      <c r="A3519" s="8" t="s">
        <v>18010</v>
      </c>
      <c r="B3519" s="8" t="s">
        <v>22916</v>
      </c>
    </row>
    <row r="3520" customFormat="false" ht="15" hidden="false" customHeight="false" outlineLevel="0" collapsed="false">
      <c r="A3520" s="8" t="s">
        <v>18013</v>
      </c>
      <c r="B3520" s="8" t="s">
        <v>22917</v>
      </c>
    </row>
    <row r="3521" customFormat="false" ht="15" hidden="false" customHeight="false" outlineLevel="0" collapsed="false">
      <c r="A3521" s="8" t="s">
        <v>18016</v>
      </c>
      <c r="B3521" s="8" t="s">
        <v>18017</v>
      </c>
    </row>
    <row r="3522" customFormat="false" ht="15" hidden="false" customHeight="false" outlineLevel="0" collapsed="false">
      <c r="A3522" s="8" t="s">
        <v>18021</v>
      </c>
      <c r="B3522" s="8" t="s">
        <v>18022</v>
      </c>
    </row>
    <row r="3523" customFormat="false" ht="15" hidden="false" customHeight="false" outlineLevel="0" collapsed="false">
      <c r="A3523" s="8" t="s">
        <v>18025</v>
      </c>
      <c r="B3523" s="8" t="s">
        <v>22918</v>
      </c>
    </row>
    <row r="3524" customFormat="false" ht="15" hidden="false" customHeight="false" outlineLevel="0" collapsed="false">
      <c r="A3524" s="8" t="s">
        <v>18028</v>
      </c>
      <c r="B3524" s="8" t="s">
        <v>22919</v>
      </c>
    </row>
    <row r="3525" customFormat="false" ht="15" hidden="false" customHeight="false" outlineLevel="0" collapsed="false">
      <c r="A3525" s="8" t="s">
        <v>18033</v>
      </c>
      <c r="B3525" s="8" t="s">
        <v>22920</v>
      </c>
    </row>
    <row r="3526" customFormat="false" ht="15" hidden="false" customHeight="false" outlineLevel="0" collapsed="false">
      <c r="A3526" s="8" t="s">
        <v>18036</v>
      </c>
      <c r="B3526" s="8" t="s">
        <v>22921</v>
      </c>
    </row>
    <row r="3527" customFormat="false" ht="15" hidden="false" customHeight="false" outlineLevel="0" collapsed="false">
      <c r="A3527" s="8" t="s">
        <v>18042</v>
      </c>
      <c r="B3527" s="8" t="s">
        <v>22922</v>
      </c>
    </row>
    <row r="3528" customFormat="false" ht="15" hidden="false" customHeight="false" outlineLevel="0" collapsed="false">
      <c r="A3528" s="8" t="s">
        <v>18047</v>
      </c>
      <c r="B3528" s="8" t="s">
        <v>22923</v>
      </c>
    </row>
    <row r="3529" customFormat="false" ht="15" hidden="false" customHeight="false" outlineLevel="0" collapsed="false">
      <c r="A3529" s="8" t="s">
        <v>18052</v>
      </c>
      <c r="B3529" s="8" t="s">
        <v>22924</v>
      </c>
    </row>
    <row r="3530" customFormat="false" ht="15" hidden="false" customHeight="false" outlineLevel="0" collapsed="false">
      <c r="A3530" s="8" t="s">
        <v>18058</v>
      </c>
      <c r="B3530" s="8" t="s">
        <v>18059</v>
      </c>
    </row>
    <row r="3531" customFormat="false" ht="15" hidden="false" customHeight="false" outlineLevel="0" collapsed="false">
      <c r="A3531" s="8" t="s">
        <v>18064</v>
      </c>
      <c r="B3531" s="8" t="s">
        <v>18065</v>
      </c>
    </row>
    <row r="3532" customFormat="false" ht="15" hidden="false" customHeight="false" outlineLevel="0" collapsed="false">
      <c r="A3532" s="8" t="s">
        <v>18070</v>
      </c>
      <c r="B3532" s="8" t="s">
        <v>18071</v>
      </c>
    </row>
    <row r="3533" customFormat="false" ht="15" hidden="false" customHeight="false" outlineLevel="0" collapsed="false">
      <c r="A3533" s="8" t="s">
        <v>18074</v>
      </c>
      <c r="B3533" s="8" t="s">
        <v>18075</v>
      </c>
    </row>
    <row r="3534" customFormat="false" ht="15" hidden="false" customHeight="false" outlineLevel="0" collapsed="false">
      <c r="A3534" s="8" t="s">
        <v>18080</v>
      </c>
      <c r="B3534" s="8" t="s">
        <v>18084</v>
      </c>
    </row>
    <row r="3535" customFormat="false" ht="15" hidden="false" customHeight="false" outlineLevel="0" collapsed="false">
      <c r="A3535" s="8" t="s">
        <v>18088</v>
      </c>
      <c r="B3535" s="8" t="s">
        <v>18089</v>
      </c>
    </row>
    <row r="3536" customFormat="false" ht="15" hidden="false" customHeight="false" outlineLevel="0" collapsed="false">
      <c r="A3536" s="8" t="s">
        <v>18093</v>
      </c>
      <c r="B3536" s="8" t="s">
        <v>22925</v>
      </c>
    </row>
    <row r="3537" customFormat="false" ht="15" hidden="false" customHeight="false" outlineLevel="0" collapsed="false">
      <c r="A3537" s="8" t="s">
        <v>18099</v>
      </c>
      <c r="B3537" s="8" t="s">
        <v>18100</v>
      </c>
    </row>
    <row r="3538" customFormat="false" ht="15" hidden="false" customHeight="false" outlineLevel="0" collapsed="false">
      <c r="A3538" s="8" t="s">
        <v>18103</v>
      </c>
      <c r="B3538" s="8" t="s">
        <v>22926</v>
      </c>
    </row>
    <row r="3539" customFormat="false" ht="15" hidden="false" customHeight="false" outlineLevel="0" collapsed="false">
      <c r="A3539" s="8" t="s">
        <v>18109</v>
      </c>
      <c r="B3539" s="8" t="s">
        <v>22927</v>
      </c>
    </row>
    <row r="3540" customFormat="false" ht="15" hidden="false" customHeight="false" outlineLevel="0" collapsed="false">
      <c r="A3540" s="8" t="s">
        <v>18112</v>
      </c>
      <c r="B3540" s="8" t="s">
        <v>22928</v>
      </c>
    </row>
    <row r="3541" customFormat="false" ht="15" hidden="false" customHeight="false" outlineLevel="0" collapsed="false">
      <c r="A3541" s="8" t="s">
        <v>18115</v>
      </c>
      <c r="B3541" s="8" t="s">
        <v>22929</v>
      </c>
    </row>
    <row r="3542" customFormat="false" ht="15" hidden="false" customHeight="false" outlineLevel="0" collapsed="false">
      <c r="A3542" s="8" t="s">
        <v>18120</v>
      </c>
      <c r="B3542" s="8" t="s">
        <v>22930</v>
      </c>
    </row>
    <row r="3543" customFormat="false" ht="15" hidden="false" customHeight="false" outlineLevel="0" collapsed="false">
      <c r="A3543" s="8" t="s">
        <v>18123</v>
      </c>
      <c r="B3543" s="8" t="s">
        <v>18124</v>
      </c>
    </row>
    <row r="3544" customFormat="false" ht="15" hidden="false" customHeight="false" outlineLevel="0" collapsed="false">
      <c r="A3544" s="8" t="s">
        <v>18127</v>
      </c>
      <c r="B3544" s="8" t="s">
        <v>22931</v>
      </c>
    </row>
    <row r="3545" customFormat="false" ht="15" hidden="false" customHeight="false" outlineLevel="0" collapsed="false">
      <c r="A3545" s="8" t="s">
        <v>18132</v>
      </c>
      <c r="B3545" s="8" t="s">
        <v>18135</v>
      </c>
    </row>
    <row r="3546" customFormat="false" ht="15" hidden="false" customHeight="false" outlineLevel="0" collapsed="false">
      <c r="A3546" s="8" t="s">
        <v>18138</v>
      </c>
      <c r="B3546" s="8" t="s">
        <v>22932</v>
      </c>
    </row>
    <row r="3547" customFormat="false" ht="15" hidden="false" customHeight="false" outlineLevel="0" collapsed="false">
      <c r="A3547" s="8" t="s">
        <v>18143</v>
      </c>
      <c r="B3547" s="8" t="s">
        <v>18144</v>
      </c>
    </row>
    <row r="3548" customFormat="false" ht="15" hidden="false" customHeight="false" outlineLevel="0" collapsed="false">
      <c r="A3548" s="8" t="s">
        <v>18148</v>
      </c>
      <c r="B3548" s="8" t="s">
        <v>22933</v>
      </c>
    </row>
    <row r="3549" customFormat="false" ht="15" hidden="false" customHeight="false" outlineLevel="0" collapsed="false">
      <c r="A3549" s="8" t="s">
        <v>18153</v>
      </c>
      <c r="B3549" s="8" t="s">
        <v>22934</v>
      </c>
    </row>
    <row r="3550" customFormat="false" ht="15" hidden="false" customHeight="false" outlineLevel="0" collapsed="false">
      <c r="A3550" s="8" t="s">
        <v>18157</v>
      </c>
      <c r="B3550" s="8" t="s">
        <v>18158</v>
      </c>
    </row>
    <row r="3551" customFormat="false" ht="15" hidden="false" customHeight="false" outlineLevel="0" collapsed="false">
      <c r="A3551" s="8" t="s">
        <v>18160</v>
      </c>
      <c r="B3551" s="8" t="s">
        <v>22935</v>
      </c>
    </row>
    <row r="3552" customFormat="false" ht="15" hidden="false" customHeight="false" outlineLevel="0" collapsed="false">
      <c r="A3552" s="8" t="s">
        <v>18164</v>
      </c>
      <c r="B3552" s="8" t="s">
        <v>18165</v>
      </c>
    </row>
    <row r="3553" customFormat="false" ht="15" hidden="false" customHeight="false" outlineLevel="0" collapsed="false">
      <c r="A3553" s="8" t="s">
        <v>22936</v>
      </c>
      <c r="B3553" s="8" t="s">
        <v>22937</v>
      </c>
    </row>
    <row r="3554" customFormat="false" ht="15" hidden="false" customHeight="false" outlineLevel="0" collapsed="false">
      <c r="A3554" s="8" t="s">
        <v>18168</v>
      </c>
      <c r="B3554" s="8" t="s">
        <v>22938</v>
      </c>
    </row>
    <row r="3555" customFormat="false" ht="15" hidden="false" customHeight="false" outlineLevel="0" collapsed="false">
      <c r="A3555" s="8" t="s">
        <v>18171</v>
      </c>
      <c r="B3555" s="8" t="s">
        <v>22939</v>
      </c>
    </row>
    <row r="3556" customFormat="false" ht="15" hidden="false" customHeight="false" outlineLevel="0" collapsed="false">
      <c r="A3556" s="8" t="s">
        <v>18176</v>
      </c>
      <c r="B3556" s="8" t="s">
        <v>22940</v>
      </c>
    </row>
    <row r="3557" customFormat="false" ht="15" hidden="false" customHeight="false" outlineLevel="0" collapsed="false">
      <c r="A3557" s="8" t="s">
        <v>18180</v>
      </c>
      <c r="B3557" s="8" t="s">
        <v>22941</v>
      </c>
    </row>
    <row r="3558" customFormat="false" ht="15" hidden="false" customHeight="false" outlineLevel="0" collapsed="false">
      <c r="A3558" s="8" t="s">
        <v>18187</v>
      </c>
      <c r="B3558" s="8" t="s">
        <v>22942</v>
      </c>
    </row>
    <row r="3559" customFormat="false" ht="15" hidden="false" customHeight="false" outlineLevel="0" collapsed="false">
      <c r="A3559" s="8" t="s">
        <v>18193</v>
      </c>
      <c r="B3559" s="8" t="s">
        <v>22943</v>
      </c>
    </row>
    <row r="3560" customFormat="false" ht="15" hidden="false" customHeight="false" outlineLevel="0" collapsed="false">
      <c r="A3560" s="8" t="s">
        <v>18196</v>
      </c>
      <c r="B3560" s="8" t="s">
        <v>18197</v>
      </c>
    </row>
    <row r="3561" customFormat="false" ht="15" hidden="false" customHeight="false" outlineLevel="0" collapsed="false">
      <c r="A3561" s="8" t="s">
        <v>18199</v>
      </c>
      <c r="B3561" s="8" t="s">
        <v>22944</v>
      </c>
    </row>
    <row r="3562" customFormat="false" ht="15" hidden="false" customHeight="false" outlineLevel="0" collapsed="false">
      <c r="A3562" s="8" t="s">
        <v>18204</v>
      </c>
      <c r="B3562" s="8" t="s">
        <v>22945</v>
      </c>
    </row>
    <row r="3563" customFormat="false" ht="15" hidden="false" customHeight="false" outlineLevel="0" collapsed="false">
      <c r="A3563" s="8" t="s">
        <v>18207</v>
      </c>
      <c r="B3563" s="8" t="s">
        <v>18208</v>
      </c>
    </row>
    <row r="3564" customFormat="false" ht="15" hidden="false" customHeight="false" outlineLevel="0" collapsed="false">
      <c r="A3564" s="8" t="s">
        <v>18212</v>
      </c>
      <c r="B3564" s="8" t="s">
        <v>22946</v>
      </c>
    </row>
    <row r="3565" customFormat="false" ht="15" hidden="false" customHeight="false" outlineLevel="0" collapsed="false">
      <c r="A3565" s="8" t="s">
        <v>18214</v>
      </c>
      <c r="B3565" s="8" t="s">
        <v>22947</v>
      </c>
    </row>
    <row r="3566" customFormat="false" ht="15" hidden="false" customHeight="false" outlineLevel="0" collapsed="false">
      <c r="A3566" s="8" t="s">
        <v>18218</v>
      </c>
      <c r="B3566" s="8" t="s">
        <v>22948</v>
      </c>
    </row>
    <row r="3567" customFormat="false" ht="15" hidden="false" customHeight="false" outlineLevel="0" collapsed="false">
      <c r="A3567" s="8" t="s">
        <v>18223</v>
      </c>
      <c r="B3567" s="8" t="s">
        <v>22949</v>
      </c>
    </row>
    <row r="3568" customFormat="false" ht="15" hidden="false" customHeight="false" outlineLevel="0" collapsed="false">
      <c r="A3568" s="8" t="s">
        <v>18227</v>
      </c>
      <c r="B3568" s="8" t="s">
        <v>22950</v>
      </c>
    </row>
    <row r="3569" customFormat="false" ht="15" hidden="false" customHeight="false" outlineLevel="0" collapsed="false">
      <c r="A3569" s="8" t="s">
        <v>18231</v>
      </c>
      <c r="B3569" s="8" t="s">
        <v>22951</v>
      </c>
    </row>
    <row r="3570" customFormat="false" ht="15" hidden="false" customHeight="false" outlineLevel="0" collapsed="false">
      <c r="A3570" s="8" t="s">
        <v>18235</v>
      </c>
      <c r="B3570" s="8" t="s">
        <v>22952</v>
      </c>
    </row>
    <row r="3571" customFormat="false" ht="15" hidden="false" customHeight="false" outlineLevel="0" collapsed="false">
      <c r="A3571" s="8" t="s">
        <v>18241</v>
      </c>
      <c r="B3571" s="8" t="s">
        <v>22953</v>
      </c>
    </row>
    <row r="3572" customFormat="false" ht="15" hidden="false" customHeight="false" outlineLevel="0" collapsed="false">
      <c r="A3572" s="8" t="s">
        <v>18244</v>
      </c>
      <c r="B3572" s="8" t="s">
        <v>22954</v>
      </c>
    </row>
    <row r="3573" customFormat="false" ht="15" hidden="false" customHeight="false" outlineLevel="0" collapsed="false">
      <c r="A3573" s="8" t="s">
        <v>18247</v>
      </c>
      <c r="B3573" s="8" t="s">
        <v>22955</v>
      </c>
    </row>
    <row r="3574" customFormat="false" ht="15" hidden="false" customHeight="false" outlineLevel="0" collapsed="false">
      <c r="A3574" s="8" t="s">
        <v>21415</v>
      </c>
      <c r="B3574" s="8" t="s">
        <v>22956</v>
      </c>
    </row>
    <row r="3575" customFormat="false" ht="15" hidden="false" customHeight="false" outlineLevel="0" collapsed="false">
      <c r="A3575" s="8" t="s">
        <v>18250</v>
      </c>
      <c r="B3575" s="8" t="s">
        <v>22957</v>
      </c>
    </row>
    <row r="3576" customFormat="false" ht="15" hidden="false" customHeight="false" outlineLevel="0" collapsed="false">
      <c r="A3576" s="8" t="s">
        <v>18255</v>
      </c>
      <c r="B3576" s="8" t="s">
        <v>18256</v>
      </c>
    </row>
    <row r="3577" customFormat="false" ht="15" hidden="false" customHeight="false" outlineLevel="0" collapsed="false">
      <c r="A3577" s="8" t="s">
        <v>18260</v>
      </c>
      <c r="B3577" s="8" t="s">
        <v>22958</v>
      </c>
    </row>
    <row r="3578" customFormat="false" ht="15" hidden="false" customHeight="false" outlineLevel="0" collapsed="false">
      <c r="A3578" s="8" t="s">
        <v>18264</v>
      </c>
      <c r="B3578" s="8" t="s">
        <v>22959</v>
      </c>
    </row>
    <row r="3579" customFormat="false" ht="15" hidden="false" customHeight="false" outlineLevel="0" collapsed="false">
      <c r="A3579" s="8" t="s">
        <v>18267</v>
      </c>
      <c r="B3579" s="8" t="s">
        <v>22960</v>
      </c>
    </row>
    <row r="3580" customFormat="false" ht="15" hidden="false" customHeight="false" outlineLevel="0" collapsed="false">
      <c r="A3580" s="8" t="s">
        <v>18271</v>
      </c>
      <c r="B3580" s="8" t="s">
        <v>18272</v>
      </c>
    </row>
    <row r="3581" customFormat="false" ht="15" hidden="false" customHeight="false" outlineLevel="0" collapsed="false">
      <c r="A3581" s="8" t="s">
        <v>18274</v>
      </c>
      <c r="B3581" s="8" t="s">
        <v>22961</v>
      </c>
    </row>
    <row r="3582" customFormat="false" ht="15" hidden="false" customHeight="false" outlineLevel="0" collapsed="false">
      <c r="A3582" s="8" t="s">
        <v>18278</v>
      </c>
      <c r="B3582" s="8" t="s">
        <v>22962</v>
      </c>
    </row>
    <row r="3583" customFormat="false" ht="15" hidden="false" customHeight="false" outlineLevel="0" collapsed="false">
      <c r="A3583" s="8" t="s">
        <v>18281</v>
      </c>
      <c r="B3583" s="8" t="s">
        <v>18282</v>
      </c>
    </row>
    <row r="3584" customFormat="false" ht="15" hidden="false" customHeight="false" outlineLevel="0" collapsed="false">
      <c r="A3584" s="8" t="s">
        <v>18285</v>
      </c>
      <c r="B3584" s="8" t="s">
        <v>22963</v>
      </c>
    </row>
    <row r="3585" customFormat="false" ht="15" hidden="false" customHeight="false" outlineLevel="0" collapsed="false">
      <c r="A3585" s="8" t="s">
        <v>18290</v>
      </c>
      <c r="B3585" s="8" t="s">
        <v>22964</v>
      </c>
    </row>
    <row r="3586" customFormat="false" ht="15" hidden="false" customHeight="false" outlineLevel="0" collapsed="false">
      <c r="A3586" s="8" t="s">
        <v>18293</v>
      </c>
      <c r="B3586" s="8" t="s">
        <v>18294</v>
      </c>
    </row>
    <row r="3587" customFormat="false" ht="15" hidden="false" customHeight="false" outlineLevel="0" collapsed="false">
      <c r="A3587" s="8" t="s">
        <v>18298</v>
      </c>
      <c r="B3587" s="8" t="s">
        <v>22965</v>
      </c>
    </row>
    <row r="3588" customFormat="false" ht="15" hidden="false" customHeight="false" outlineLevel="0" collapsed="false">
      <c r="A3588" s="8" t="s">
        <v>18308</v>
      </c>
      <c r="B3588" s="8" t="s">
        <v>22966</v>
      </c>
    </row>
    <row r="3589" customFormat="false" ht="15" hidden="false" customHeight="false" outlineLevel="0" collapsed="false">
      <c r="A3589" s="8" t="s">
        <v>18312</v>
      </c>
      <c r="B3589" s="8" t="s">
        <v>22967</v>
      </c>
    </row>
    <row r="3590" customFormat="false" ht="15" hidden="false" customHeight="false" outlineLevel="0" collapsed="false">
      <c r="A3590" s="8" t="s">
        <v>18315</v>
      </c>
      <c r="B3590" s="8" t="s">
        <v>22968</v>
      </c>
    </row>
    <row r="3591" customFormat="false" ht="15" hidden="false" customHeight="false" outlineLevel="0" collapsed="false">
      <c r="A3591" s="8" t="s">
        <v>18318</v>
      </c>
      <c r="B3591" s="8" t="s">
        <v>22969</v>
      </c>
    </row>
    <row r="3592" customFormat="false" ht="15" hidden="false" customHeight="false" outlineLevel="0" collapsed="false">
      <c r="A3592" s="8" t="s">
        <v>18322</v>
      </c>
      <c r="B3592" s="8" t="s">
        <v>18323</v>
      </c>
    </row>
    <row r="3593" customFormat="false" ht="15" hidden="false" customHeight="false" outlineLevel="0" collapsed="false">
      <c r="A3593" s="8" t="s">
        <v>18327</v>
      </c>
      <c r="B3593" s="8" t="s">
        <v>18328</v>
      </c>
    </row>
    <row r="3594" customFormat="false" ht="15" hidden="false" customHeight="false" outlineLevel="0" collapsed="false">
      <c r="A3594" s="8" t="s">
        <v>18331</v>
      </c>
      <c r="B3594" s="8" t="s">
        <v>18332</v>
      </c>
    </row>
    <row r="3595" customFormat="false" ht="15" hidden="false" customHeight="false" outlineLevel="0" collapsed="false">
      <c r="A3595" s="8" t="s">
        <v>18336</v>
      </c>
      <c r="B3595" s="8" t="s">
        <v>18337</v>
      </c>
    </row>
    <row r="3596" customFormat="false" ht="15" hidden="false" customHeight="false" outlineLevel="0" collapsed="false">
      <c r="A3596" s="8" t="s">
        <v>18341</v>
      </c>
      <c r="B3596" s="8" t="s">
        <v>18342</v>
      </c>
    </row>
    <row r="3597" customFormat="false" ht="15" hidden="false" customHeight="false" outlineLevel="0" collapsed="false">
      <c r="A3597" s="8" t="s">
        <v>18346</v>
      </c>
      <c r="B3597" s="8" t="s">
        <v>22970</v>
      </c>
    </row>
    <row r="3598" customFormat="false" ht="15" hidden="false" customHeight="false" outlineLevel="0" collapsed="false">
      <c r="A3598" s="8" t="s">
        <v>18351</v>
      </c>
      <c r="B3598" s="8" t="s">
        <v>18352</v>
      </c>
    </row>
    <row r="3599" customFormat="false" ht="15" hidden="false" customHeight="false" outlineLevel="0" collapsed="false">
      <c r="A3599" s="8" t="s">
        <v>18355</v>
      </c>
      <c r="B3599" s="8" t="s">
        <v>18356</v>
      </c>
    </row>
    <row r="3600" customFormat="false" ht="15" hidden="false" customHeight="false" outlineLevel="0" collapsed="false">
      <c r="A3600" s="8" t="s">
        <v>18360</v>
      </c>
      <c r="B3600" s="8" t="s">
        <v>18362</v>
      </c>
    </row>
    <row r="3601" customFormat="false" ht="15" hidden="false" customHeight="false" outlineLevel="0" collapsed="false">
      <c r="A3601" s="8" t="s">
        <v>18365</v>
      </c>
      <c r="B3601" s="8" t="s">
        <v>18366</v>
      </c>
    </row>
    <row r="3602" customFormat="false" ht="15" hidden="false" customHeight="false" outlineLevel="0" collapsed="false">
      <c r="A3602" s="8" t="s">
        <v>18369</v>
      </c>
      <c r="B3602" s="8" t="s">
        <v>22971</v>
      </c>
    </row>
    <row r="3603" customFormat="false" ht="15" hidden="false" customHeight="false" outlineLevel="0" collapsed="false">
      <c r="A3603" s="8" t="s">
        <v>18376</v>
      </c>
      <c r="B3603" s="8" t="s">
        <v>22972</v>
      </c>
    </row>
    <row r="3604" customFormat="false" ht="15" hidden="false" customHeight="false" outlineLevel="0" collapsed="false">
      <c r="A3604" s="8" t="s">
        <v>18381</v>
      </c>
      <c r="B3604" s="8" t="s">
        <v>18383</v>
      </c>
    </row>
    <row r="3605" customFormat="false" ht="15" hidden="false" customHeight="false" outlineLevel="0" collapsed="false">
      <c r="A3605" s="8" t="s">
        <v>18387</v>
      </c>
      <c r="B3605" s="8" t="s">
        <v>22973</v>
      </c>
    </row>
    <row r="3606" customFormat="false" ht="15" hidden="false" customHeight="false" outlineLevel="0" collapsed="false">
      <c r="A3606" s="8" t="s">
        <v>18392</v>
      </c>
      <c r="B3606" s="8" t="s">
        <v>22974</v>
      </c>
    </row>
    <row r="3607" customFormat="false" ht="15" hidden="false" customHeight="false" outlineLevel="0" collapsed="false">
      <c r="A3607" s="8" t="s">
        <v>18396</v>
      </c>
      <c r="B3607" s="8" t="s">
        <v>18397</v>
      </c>
    </row>
    <row r="3608" customFormat="false" ht="15" hidden="false" customHeight="false" outlineLevel="0" collapsed="false">
      <c r="A3608" s="8" t="s">
        <v>18401</v>
      </c>
      <c r="B3608" s="8" t="s">
        <v>22975</v>
      </c>
    </row>
    <row r="3609" customFormat="false" ht="15" hidden="false" customHeight="false" outlineLevel="0" collapsed="false">
      <c r="A3609" s="8" t="s">
        <v>18406</v>
      </c>
      <c r="B3609" s="8" t="s">
        <v>18407</v>
      </c>
    </row>
    <row r="3610" customFormat="false" ht="15" hidden="false" customHeight="false" outlineLevel="0" collapsed="false">
      <c r="A3610" s="8" t="s">
        <v>18410</v>
      </c>
      <c r="B3610" s="8" t="s">
        <v>18411</v>
      </c>
    </row>
    <row r="3611" customFormat="false" ht="15" hidden="false" customHeight="false" outlineLevel="0" collapsed="false">
      <c r="A3611" s="8" t="s">
        <v>18415</v>
      </c>
      <c r="B3611" s="8" t="s">
        <v>18416</v>
      </c>
    </row>
    <row r="3612" customFormat="false" ht="15" hidden="false" customHeight="false" outlineLevel="0" collapsed="false">
      <c r="A3612" s="8" t="s">
        <v>18420</v>
      </c>
      <c r="B3612" s="8" t="s">
        <v>22976</v>
      </c>
    </row>
    <row r="3613" customFormat="false" ht="15" hidden="false" customHeight="false" outlineLevel="0" collapsed="false">
      <c r="A3613" s="8" t="s">
        <v>18428</v>
      </c>
      <c r="B3613" s="8" t="s">
        <v>22977</v>
      </c>
    </row>
    <row r="3614" customFormat="false" ht="15" hidden="false" customHeight="false" outlineLevel="0" collapsed="false">
      <c r="A3614" s="8" t="s">
        <v>18432</v>
      </c>
      <c r="B3614" s="8" t="s">
        <v>18433</v>
      </c>
    </row>
    <row r="3615" customFormat="false" ht="15" hidden="false" customHeight="false" outlineLevel="0" collapsed="false">
      <c r="A3615" s="8" t="s">
        <v>18436</v>
      </c>
      <c r="B3615" s="8" t="s">
        <v>22978</v>
      </c>
    </row>
    <row r="3616" customFormat="false" ht="15" hidden="false" customHeight="false" outlineLevel="0" collapsed="false">
      <c r="A3616" s="8" t="s">
        <v>18439</v>
      </c>
      <c r="B3616" s="8" t="s">
        <v>18440</v>
      </c>
    </row>
    <row r="3617" customFormat="false" ht="15" hidden="false" customHeight="false" outlineLevel="0" collapsed="false">
      <c r="A3617" s="8" t="s">
        <v>22979</v>
      </c>
      <c r="B3617" s="8" t="s">
        <v>22980</v>
      </c>
    </row>
    <row r="3618" customFormat="false" ht="15" hidden="false" customHeight="false" outlineLevel="0" collapsed="false">
      <c r="A3618" s="8" t="s">
        <v>18442</v>
      </c>
      <c r="B3618" s="8" t="s">
        <v>22981</v>
      </c>
    </row>
    <row r="3619" customFormat="false" ht="15" hidden="false" customHeight="false" outlineLevel="0" collapsed="false">
      <c r="A3619" s="8" t="s">
        <v>18446</v>
      </c>
      <c r="B3619" s="8" t="s">
        <v>22982</v>
      </c>
    </row>
    <row r="3620" customFormat="false" ht="15" hidden="false" customHeight="false" outlineLevel="0" collapsed="false">
      <c r="A3620" s="8" t="s">
        <v>18451</v>
      </c>
      <c r="B3620" s="8" t="s">
        <v>22983</v>
      </c>
    </row>
    <row r="3621" customFormat="false" ht="15" hidden="false" customHeight="false" outlineLevel="0" collapsed="false">
      <c r="A3621" s="8" t="s">
        <v>18455</v>
      </c>
      <c r="B3621" s="8" t="s">
        <v>22984</v>
      </c>
    </row>
    <row r="3622" customFormat="false" ht="15" hidden="false" customHeight="false" outlineLevel="0" collapsed="false">
      <c r="A3622" s="8" t="s">
        <v>18458</v>
      </c>
      <c r="B3622" s="8" t="s">
        <v>18459</v>
      </c>
    </row>
    <row r="3623" customFormat="false" ht="15" hidden="false" customHeight="false" outlineLevel="0" collapsed="false">
      <c r="A3623" s="8" t="s">
        <v>18462</v>
      </c>
      <c r="B3623" s="8" t="s">
        <v>22985</v>
      </c>
    </row>
    <row r="3624" customFormat="false" ht="15" hidden="false" customHeight="false" outlineLevel="0" collapsed="false">
      <c r="A3624" s="8" t="s">
        <v>18465</v>
      </c>
      <c r="B3624" s="8" t="s">
        <v>22986</v>
      </c>
    </row>
    <row r="3625" customFormat="false" ht="15" hidden="false" customHeight="false" outlineLevel="0" collapsed="false">
      <c r="A3625" s="8" t="s">
        <v>18467</v>
      </c>
      <c r="B3625" s="8" t="s">
        <v>22987</v>
      </c>
    </row>
    <row r="3626" customFormat="false" ht="15" hidden="false" customHeight="false" outlineLevel="0" collapsed="false">
      <c r="A3626" s="8" t="s">
        <v>18470</v>
      </c>
      <c r="B3626" s="8" t="s">
        <v>18471</v>
      </c>
    </row>
    <row r="3627" customFormat="false" ht="15" hidden="false" customHeight="false" outlineLevel="0" collapsed="false">
      <c r="A3627" s="8" t="s">
        <v>18474</v>
      </c>
      <c r="B3627" s="8" t="s">
        <v>18475</v>
      </c>
    </row>
    <row r="3628" customFormat="false" ht="15" hidden="false" customHeight="false" outlineLevel="0" collapsed="false">
      <c r="A3628" s="8" t="s">
        <v>18480</v>
      </c>
      <c r="B3628" s="8" t="s">
        <v>22988</v>
      </c>
    </row>
    <row r="3629" customFormat="false" ht="15" hidden="false" customHeight="false" outlineLevel="0" collapsed="false">
      <c r="A3629" s="8" t="s">
        <v>18486</v>
      </c>
      <c r="B3629" s="8" t="s">
        <v>18487</v>
      </c>
    </row>
    <row r="3630" customFormat="false" ht="15" hidden="false" customHeight="false" outlineLevel="0" collapsed="false">
      <c r="A3630" s="8" t="s">
        <v>18490</v>
      </c>
      <c r="B3630" s="8" t="s">
        <v>22989</v>
      </c>
    </row>
    <row r="3631" customFormat="false" ht="15" hidden="false" customHeight="false" outlineLevel="0" collapsed="false">
      <c r="A3631" s="8" t="s">
        <v>18495</v>
      </c>
      <c r="B3631" s="8" t="s">
        <v>18496</v>
      </c>
    </row>
    <row r="3632" customFormat="false" ht="15" hidden="false" customHeight="false" outlineLevel="0" collapsed="false">
      <c r="A3632" s="8" t="s">
        <v>18500</v>
      </c>
      <c r="B3632" s="8" t="s">
        <v>22990</v>
      </c>
    </row>
    <row r="3633" customFormat="false" ht="15" hidden="false" customHeight="false" outlineLevel="0" collapsed="false">
      <c r="A3633" s="8" t="s">
        <v>18505</v>
      </c>
      <c r="B3633" s="8" t="s">
        <v>18506</v>
      </c>
    </row>
    <row r="3634" customFormat="false" ht="15" hidden="false" customHeight="false" outlineLevel="0" collapsed="false">
      <c r="A3634" s="8" t="s">
        <v>18510</v>
      </c>
      <c r="B3634" s="8" t="s">
        <v>18511</v>
      </c>
    </row>
    <row r="3635" customFormat="false" ht="15" hidden="false" customHeight="false" outlineLevel="0" collapsed="false">
      <c r="A3635" s="8" t="s">
        <v>18516</v>
      </c>
      <c r="B3635" s="8" t="s">
        <v>22991</v>
      </c>
    </row>
    <row r="3636" customFormat="false" ht="15" hidden="false" customHeight="false" outlineLevel="0" collapsed="false">
      <c r="A3636" s="8" t="s">
        <v>18522</v>
      </c>
      <c r="B3636" s="8" t="s">
        <v>18523</v>
      </c>
    </row>
    <row r="3637" customFormat="false" ht="15" hidden="false" customHeight="false" outlineLevel="0" collapsed="false">
      <c r="A3637" s="8" t="s">
        <v>18527</v>
      </c>
      <c r="B3637" s="8" t="s">
        <v>18528</v>
      </c>
    </row>
    <row r="3638" customFormat="false" ht="15" hidden="false" customHeight="false" outlineLevel="0" collapsed="false">
      <c r="A3638" s="8" t="s">
        <v>18532</v>
      </c>
      <c r="B3638" s="8" t="s">
        <v>22992</v>
      </c>
    </row>
    <row r="3639" customFormat="false" ht="15" hidden="false" customHeight="false" outlineLevel="0" collapsed="false">
      <c r="A3639" s="8" t="s">
        <v>18539</v>
      </c>
      <c r="B3639" s="8" t="s">
        <v>22993</v>
      </c>
    </row>
    <row r="3640" customFormat="false" ht="15" hidden="false" customHeight="false" outlineLevel="0" collapsed="false">
      <c r="A3640" s="8" t="s">
        <v>18544</v>
      </c>
      <c r="B3640" s="8" t="s">
        <v>18545</v>
      </c>
    </row>
    <row r="3641" customFormat="false" ht="15" hidden="false" customHeight="false" outlineLevel="0" collapsed="false">
      <c r="A3641" s="8" t="s">
        <v>18550</v>
      </c>
      <c r="B3641" s="8" t="s">
        <v>18552</v>
      </c>
    </row>
    <row r="3642" customFormat="false" ht="15" hidden="false" customHeight="false" outlineLevel="0" collapsed="false">
      <c r="A3642" s="8" t="s">
        <v>18556</v>
      </c>
      <c r="B3642" s="8" t="s">
        <v>22994</v>
      </c>
    </row>
    <row r="3643" customFormat="false" ht="15" hidden="false" customHeight="false" outlineLevel="0" collapsed="false">
      <c r="A3643" s="8" t="s">
        <v>18563</v>
      </c>
      <c r="B3643" s="8" t="s">
        <v>18564</v>
      </c>
    </row>
    <row r="3644" customFormat="false" ht="15" hidden="false" customHeight="false" outlineLevel="0" collapsed="false">
      <c r="A3644" s="8" t="s">
        <v>18566</v>
      </c>
      <c r="B3644" s="8" t="s">
        <v>18567</v>
      </c>
    </row>
    <row r="3645" customFormat="false" ht="15" hidden="false" customHeight="false" outlineLevel="0" collapsed="false">
      <c r="A3645" s="8" t="s">
        <v>18571</v>
      </c>
      <c r="B3645" s="8" t="s">
        <v>18572</v>
      </c>
    </row>
    <row r="3646" customFormat="false" ht="15" hidden="false" customHeight="false" outlineLevel="0" collapsed="false">
      <c r="A3646" s="8" t="s">
        <v>18575</v>
      </c>
      <c r="B3646" s="8" t="s">
        <v>22995</v>
      </c>
    </row>
    <row r="3647" customFormat="false" ht="15" hidden="false" customHeight="false" outlineLevel="0" collapsed="false">
      <c r="A3647" s="8" t="s">
        <v>18581</v>
      </c>
      <c r="B3647" s="8" t="s">
        <v>18582</v>
      </c>
    </row>
    <row r="3648" customFormat="false" ht="15" hidden="false" customHeight="false" outlineLevel="0" collapsed="false">
      <c r="A3648" s="8" t="s">
        <v>18586</v>
      </c>
      <c r="B3648" s="8" t="s">
        <v>18587</v>
      </c>
    </row>
    <row r="3649" customFormat="false" ht="15" hidden="false" customHeight="false" outlineLevel="0" collapsed="false">
      <c r="A3649" s="8" t="s">
        <v>18592</v>
      </c>
      <c r="B3649" s="8" t="s">
        <v>18594</v>
      </c>
    </row>
    <row r="3650" customFormat="false" ht="15" hidden="false" customHeight="false" outlineLevel="0" collapsed="false">
      <c r="A3650" s="8" t="s">
        <v>18598</v>
      </c>
      <c r="B3650" s="8" t="s">
        <v>18599</v>
      </c>
    </row>
    <row r="3651" customFormat="false" ht="15" hidden="false" customHeight="false" outlineLevel="0" collapsed="false">
      <c r="A3651" s="8" t="s">
        <v>18604</v>
      </c>
      <c r="B3651" s="8" t="s">
        <v>18605</v>
      </c>
    </row>
    <row r="3652" customFormat="false" ht="15" hidden="false" customHeight="false" outlineLevel="0" collapsed="false">
      <c r="A3652" s="8" t="s">
        <v>18609</v>
      </c>
      <c r="B3652" s="8" t="s">
        <v>22996</v>
      </c>
    </row>
    <row r="3653" customFormat="false" ht="15" hidden="false" customHeight="false" outlineLevel="0" collapsed="false">
      <c r="A3653" s="8" t="s">
        <v>18614</v>
      </c>
      <c r="B3653" s="8" t="s">
        <v>22997</v>
      </c>
    </row>
    <row r="3654" customFormat="false" ht="15" hidden="false" customHeight="false" outlineLevel="0" collapsed="false">
      <c r="A3654" s="8" t="s">
        <v>18617</v>
      </c>
      <c r="B3654" s="8" t="s">
        <v>18618</v>
      </c>
    </row>
    <row r="3655" customFormat="false" ht="15" hidden="false" customHeight="false" outlineLevel="0" collapsed="false">
      <c r="A3655" s="8" t="s">
        <v>18621</v>
      </c>
      <c r="B3655" s="8" t="s">
        <v>22998</v>
      </c>
    </row>
    <row r="3656" customFormat="false" ht="15" hidden="false" customHeight="false" outlineLevel="0" collapsed="false">
      <c r="A3656" s="8" t="s">
        <v>18624</v>
      </c>
      <c r="B3656" s="8" t="s">
        <v>22999</v>
      </c>
    </row>
    <row r="3657" customFormat="false" ht="15" hidden="false" customHeight="false" outlineLevel="0" collapsed="false">
      <c r="A3657" s="8" t="s">
        <v>18627</v>
      </c>
      <c r="B3657" s="8" t="s">
        <v>18630</v>
      </c>
    </row>
    <row r="3658" customFormat="false" ht="15" hidden="false" customHeight="false" outlineLevel="0" collapsed="false">
      <c r="A3658" s="8" t="s">
        <v>18633</v>
      </c>
      <c r="B3658" s="8" t="s">
        <v>23000</v>
      </c>
    </row>
    <row r="3659" customFormat="false" ht="15" hidden="false" customHeight="false" outlineLevel="0" collapsed="false">
      <c r="A3659" s="8" t="s">
        <v>18638</v>
      </c>
      <c r="B3659" s="8" t="s">
        <v>23001</v>
      </c>
    </row>
    <row r="3660" customFormat="false" ht="15" hidden="false" customHeight="false" outlineLevel="0" collapsed="false">
      <c r="A3660" s="8" t="s">
        <v>18642</v>
      </c>
      <c r="B3660" s="8" t="s">
        <v>18643</v>
      </c>
    </row>
    <row r="3661" customFormat="false" ht="15" hidden="false" customHeight="false" outlineLevel="0" collapsed="false">
      <c r="A3661" s="8" t="s">
        <v>18646</v>
      </c>
      <c r="B3661" s="8" t="s">
        <v>18647</v>
      </c>
    </row>
    <row r="3662" customFormat="false" ht="15" hidden="false" customHeight="false" outlineLevel="0" collapsed="false">
      <c r="A3662" s="8" t="s">
        <v>23002</v>
      </c>
      <c r="B3662" s="8" t="s">
        <v>23003</v>
      </c>
    </row>
    <row r="3663" customFormat="false" ht="15" hidden="false" customHeight="false" outlineLevel="0" collapsed="false">
      <c r="A3663" s="8" t="s">
        <v>18652</v>
      </c>
      <c r="B3663" s="8" t="s">
        <v>23004</v>
      </c>
    </row>
    <row r="3664" customFormat="false" ht="15" hidden="false" customHeight="false" outlineLevel="0" collapsed="false">
      <c r="A3664" s="8" t="s">
        <v>18658</v>
      </c>
      <c r="B3664" s="8" t="s">
        <v>18659</v>
      </c>
    </row>
    <row r="3665" customFormat="false" ht="15" hidden="false" customHeight="false" outlineLevel="0" collapsed="false">
      <c r="A3665" s="8" t="s">
        <v>18663</v>
      </c>
      <c r="B3665" s="8" t="s">
        <v>18664</v>
      </c>
    </row>
    <row r="3666" customFormat="false" ht="15" hidden="false" customHeight="false" outlineLevel="0" collapsed="false">
      <c r="A3666" s="8" t="s">
        <v>18669</v>
      </c>
      <c r="B3666" s="8" t="s">
        <v>23005</v>
      </c>
    </row>
    <row r="3667" customFormat="false" ht="15" hidden="false" customHeight="false" outlineLevel="0" collapsed="false">
      <c r="A3667" s="8" t="s">
        <v>18676</v>
      </c>
      <c r="B3667" s="8" t="s">
        <v>18677</v>
      </c>
    </row>
    <row r="3668" customFormat="false" ht="15" hidden="false" customHeight="false" outlineLevel="0" collapsed="false">
      <c r="A3668" s="8" t="s">
        <v>18682</v>
      </c>
      <c r="B3668" s="8" t="s">
        <v>18683</v>
      </c>
    </row>
    <row r="3669" customFormat="false" ht="15" hidden="false" customHeight="false" outlineLevel="0" collapsed="false">
      <c r="A3669" s="8" t="s">
        <v>23006</v>
      </c>
      <c r="B3669" s="8" t="s">
        <v>23007</v>
      </c>
    </row>
    <row r="3670" customFormat="false" ht="15" hidden="false" customHeight="false" outlineLevel="0" collapsed="false">
      <c r="A3670" s="8" t="s">
        <v>18687</v>
      </c>
      <c r="B3670" s="8" t="s">
        <v>18688</v>
      </c>
    </row>
    <row r="3671" customFormat="false" ht="15" hidden="false" customHeight="false" outlineLevel="0" collapsed="false">
      <c r="A3671" s="8" t="s">
        <v>18693</v>
      </c>
      <c r="B3671" s="8" t="s">
        <v>23008</v>
      </c>
    </row>
    <row r="3672" customFormat="false" ht="15" hidden="false" customHeight="false" outlineLevel="0" collapsed="false">
      <c r="A3672" s="8" t="s">
        <v>18699</v>
      </c>
      <c r="B3672" s="8" t="s">
        <v>23009</v>
      </c>
    </row>
    <row r="3673" customFormat="false" ht="15" hidden="false" customHeight="false" outlineLevel="0" collapsed="false">
      <c r="A3673" s="8" t="s">
        <v>18702</v>
      </c>
      <c r="B3673" s="8" t="s">
        <v>23010</v>
      </c>
    </row>
    <row r="3674" customFormat="false" ht="15" hidden="false" customHeight="false" outlineLevel="0" collapsed="false">
      <c r="A3674" s="8" t="s">
        <v>18709</v>
      </c>
      <c r="B3674" s="8" t="s">
        <v>18711</v>
      </c>
    </row>
    <row r="3675" customFormat="false" ht="15" hidden="false" customHeight="false" outlineLevel="0" collapsed="false">
      <c r="A3675" s="8" t="s">
        <v>18713</v>
      </c>
      <c r="B3675" s="8" t="s">
        <v>18714</v>
      </c>
    </row>
    <row r="3676" customFormat="false" ht="15" hidden="false" customHeight="false" outlineLevel="0" collapsed="false">
      <c r="A3676" s="8" t="s">
        <v>18718</v>
      </c>
      <c r="B3676" s="8" t="s">
        <v>18719</v>
      </c>
    </row>
    <row r="3677" customFormat="false" ht="15" hidden="false" customHeight="false" outlineLevel="0" collapsed="false">
      <c r="A3677" s="8" t="s">
        <v>18723</v>
      </c>
      <c r="B3677" s="8" t="s">
        <v>23011</v>
      </c>
    </row>
    <row r="3678" customFormat="false" ht="15" hidden="false" customHeight="false" outlineLevel="0" collapsed="false">
      <c r="A3678" s="8" t="s">
        <v>18730</v>
      </c>
      <c r="B3678" s="8" t="s">
        <v>18732</v>
      </c>
    </row>
    <row r="3679" customFormat="false" ht="15" hidden="false" customHeight="false" outlineLevel="0" collapsed="false">
      <c r="A3679" s="8" t="s">
        <v>18734</v>
      </c>
      <c r="B3679" s="8" t="s">
        <v>23012</v>
      </c>
    </row>
    <row r="3680" customFormat="false" ht="15" hidden="false" customHeight="false" outlineLevel="0" collapsed="false">
      <c r="A3680" s="8" t="s">
        <v>18740</v>
      </c>
      <c r="B3680" s="8" t="s">
        <v>18741</v>
      </c>
    </row>
    <row r="3681" customFormat="false" ht="15" hidden="false" customHeight="false" outlineLevel="0" collapsed="false">
      <c r="A3681" s="8" t="s">
        <v>18743</v>
      </c>
      <c r="B3681" s="8" t="s">
        <v>18745</v>
      </c>
    </row>
    <row r="3682" customFormat="false" ht="15" hidden="false" customHeight="false" outlineLevel="0" collapsed="false">
      <c r="A3682" s="8" t="s">
        <v>18749</v>
      </c>
      <c r="B3682" s="8" t="s">
        <v>18750</v>
      </c>
    </row>
    <row r="3683" customFormat="false" ht="15" hidden="false" customHeight="false" outlineLevel="0" collapsed="false">
      <c r="A3683" s="8" t="s">
        <v>18754</v>
      </c>
      <c r="B3683" s="8" t="s">
        <v>18755</v>
      </c>
    </row>
    <row r="3684" customFormat="false" ht="15" hidden="false" customHeight="false" outlineLevel="0" collapsed="false">
      <c r="A3684" s="8" t="s">
        <v>18759</v>
      </c>
      <c r="B3684" s="8" t="s">
        <v>18760</v>
      </c>
    </row>
    <row r="3685" customFormat="false" ht="15" hidden="false" customHeight="false" outlineLevel="0" collapsed="false">
      <c r="A3685" s="8" t="s">
        <v>18764</v>
      </c>
      <c r="B3685" s="8" t="s">
        <v>18765</v>
      </c>
    </row>
    <row r="3686" customFormat="false" ht="15" hidden="false" customHeight="false" outlineLevel="0" collapsed="false">
      <c r="A3686" s="8" t="s">
        <v>18769</v>
      </c>
      <c r="B3686" s="8" t="s">
        <v>18770</v>
      </c>
    </row>
    <row r="3687" customFormat="false" ht="15" hidden="false" customHeight="false" outlineLevel="0" collapsed="false">
      <c r="A3687" s="8" t="s">
        <v>18775</v>
      </c>
      <c r="B3687" s="8" t="s">
        <v>18776</v>
      </c>
    </row>
    <row r="3688" customFormat="false" ht="15" hidden="false" customHeight="false" outlineLevel="0" collapsed="false">
      <c r="A3688" s="8" t="s">
        <v>18781</v>
      </c>
      <c r="B3688" s="8" t="s">
        <v>18782</v>
      </c>
    </row>
    <row r="3689" customFormat="false" ht="15" hidden="false" customHeight="false" outlineLevel="0" collapsed="false">
      <c r="A3689" s="8" t="s">
        <v>23013</v>
      </c>
      <c r="B3689" s="8" t="s">
        <v>23014</v>
      </c>
    </row>
    <row r="3690" customFormat="false" ht="15" hidden="false" customHeight="false" outlineLevel="0" collapsed="false">
      <c r="A3690" s="8" t="s">
        <v>18785</v>
      </c>
      <c r="B3690" s="8" t="s">
        <v>18786</v>
      </c>
    </row>
    <row r="3691" customFormat="false" ht="15" hidden="false" customHeight="false" outlineLevel="0" collapsed="false">
      <c r="A3691" s="8" t="s">
        <v>18788</v>
      </c>
      <c r="B3691" s="8" t="s">
        <v>18789</v>
      </c>
    </row>
    <row r="3692" customFormat="false" ht="15" hidden="false" customHeight="false" outlineLevel="0" collapsed="false">
      <c r="A3692" s="8" t="s">
        <v>18795</v>
      </c>
      <c r="B3692" s="8" t="s">
        <v>23015</v>
      </c>
    </row>
    <row r="3693" customFormat="false" ht="15" hidden="false" customHeight="false" outlineLevel="0" collapsed="false">
      <c r="A3693" s="8" t="s">
        <v>18801</v>
      </c>
      <c r="B3693" s="8" t="s">
        <v>23016</v>
      </c>
    </row>
    <row r="3694" customFormat="false" ht="15" hidden="false" customHeight="false" outlineLevel="0" collapsed="false">
      <c r="A3694" s="8" t="s">
        <v>18805</v>
      </c>
      <c r="B3694" s="8" t="s">
        <v>18806</v>
      </c>
    </row>
    <row r="3695" customFormat="false" ht="15" hidden="false" customHeight="false" outlineLevel="0" collapsed="false">
      <c r="A3695" s="8" t="s">
        <v>18810</v>
      </c>
      <c r="B3695" s="8" t="s">
        <v>18811</v>
      </c>
    </row>
    <row r="3696" customFormat="false" ht="15" hidden="false" customHeight="false" outlineLevel="0" collapsed="false">
      <c r="A3696" s="8" t="s">
        <v>18816</v>
      </c>
      <c r="B3696" s="8" t="s">
        <v>23017</v>
      </c>
    </row>
    <row r="3697" customFormat="false" ht="15" hidden="false" customHeight="false" outlineLevel="0" collapsed="false">
      <c r="A3697" s="8" t="s">
        <v>18820</v>
      </c>
      <c r="B3697" s="8" t="s">
        <v>18821</v>
      </c>
    </row>
    <row r="3698" customFormat="false" ht="15" hidden="false" customHeight="false" outlineLevel="0" collapsed="false">
      <c r="A3698" s="8" t="s">
        <v>18824</v>
      </c>
      <c r="B3698" s="8" t="s">
        <v>23018</v>
      </c>
    </row>
    <row r="3699" customFormat="false" ht="15" hidden="false" customHeight="false" outlineLevel="0" collapsed="false">
      <c r="A3699" s="8" t="s">
        <v>18829</v>
      </c>
      <c r="B3699" s="8" t="s">
        <v>18830</v>
      </c>
    </row>
    <row r="3700" customFormat="false" ht="15" hidden="false" customHeight="false" outlineLevel="0" collapsed="false">
      <c r="A3700" s="8" t="s">
        <v>18833</v>
      </c>
      <c r="B3700" s="8" t="s">
        <v>23019</v>
      </c>
    </row>
    <row r="3701" customFormat="false" ht="15" hidden="false" customHeight="false" outlineLevel="0" collapsed="false">
      <c r="A3701" s="8" t="s">
        <v>18840</v>
      </c>
      <c r="B3701" s="8" t="s">
        <v>23020</v>
      </c>
    </row>
    <row r="3702" customFormat="false" ht="15" hidden="false" customHeight="false" outlineLevel="0" collapsed="false">
      <c r="A3702" s="8" t="s">
        <v>18844</v>
      </c>
      <c r="B3702" s="8" t="s">
        <v>18845</v>
      </c>
    </row>
    <row r="3703" customFormat="false" ht="15" hidden="false" customHeight="false" outlineLevel="0" collapsed="false">
      <c r="A3703" s="8" t="s">
        <v>18851</v>
      </c>
      <c r="B3703" s="8" t="s">
        <v>18852</v>
      </c>
    </row>
    <row r="3704" customFormat="false" ht="15" hidden="false" customHeight="false" outlineLevel="0" collapsed="false">
      <c r="A3704" s="8" t="s">
        <v>18856</v>
      </c>
      <c r="B3704" s="8" t="s">
        <v>18858</v>
      </c>
    </row>
    <row r="3705" customFormat="false" ht="15" hidden="false" customHeight="false" outlineLevel="0" collapsed="false">
      <c r="A3705" s="8" t="s">
        <v>18862</v>
      </c>
      <c r="B3705" s="8" t="s">
        <v>23021</v>
      </c>
    </row>
    <row r="3706" customFormat="false" ht="15" hidden="false" customHeight="false" outlineLevel="0" collapsed="false">
      <c r="A3706" s="8" t="s">
        <v>18867</v>
      </c>
      <c r="B3706" s="8" t="s">
        <v>23022</v>
      </c>
    </row>
    <row r="3707" customFormat="false" ht="15" hidden="false" customHeight="false" outlineLevel="0" collapsed="false">
      <c r="A3707" s="8" t="s">
        <v>18871</v>
      </c>
      <c r="B3707" s="8" t="s">
        <v>18872</v>
      </c>
    </row>
    <row r="3708" customFormat="false" ht="15" hidden="false" customHeight="false" outlineLevel="0" collapsed="false">
      <c r="A3708" s="8" t="s">
        <v>21409</v>
      </c>
      <c r="B3708" s="8" t="s">
        <v>16190</v>
      </c>
    </row>
    <row r="3709" customFormat="false" ht="15" hidden="false" customHeight="false" outlineLevel="0" collapsed="false">
      <c r="A3709" s="8" t="s">
        <v>23023</v>
      </c>
      <c r="B3709" s="8" t="s">
        <v>23024</v>
      </c>
    </row>
    <row r="3710" customFormat="false" ht="15" hidden="false" customHeight="false" outlineLevel="0" collapsed="false">
      <c r="A3710" s="8" t="s">
        <v>18876</v>
      </c>
      <c r="B3710" s="8" t="s">
        <v>23025</v>
      </c>
    </row>
    <row r="3711" customFormat="false" ht="15" hidden="false" customHeight="false" outlineLevel="0" collapsed="false">
      <c r="A3711" s="8" t="s">
        <v>18882</v>
      </c>
      <c r="B3711" s="8" t="s">
        <v>18885</v>
      </c>
    </row>
    <row r="3712" customFormat="false" ht="15" hidden="false" customHeight="false" outlineLevel="0" collapsed="false">
      <c r="A3712" s="8" t="s">
        <v>18890</v>
      </c>
      <c r="B3712" s="8" t="s">
        <v>18891</v>
      </c>
    </row>
    <row r="3713" customFormat="false" ht="15" hidden="false" customHeight="false" outlineLevel="0" collapsed="false">
      <c r="A3713" s="8" t="s">
        <v>18895</v>
      </c>
      <c r="B3713" s="8" t="s">
        <v>18897</v>
      </c>
    </row>
    <row r="3714" customFormat="false" ht="15" hidden="false" customHeight="false" outlineLevel="0" collapsed="false">
      <c r="A3714" s="8" t="s">
        <v>18901</v>
      </c>
      <c r="B3714" s="8" t="s">
        <v>18902</v>
      </c>
    </row>
    <row r="3715" customFormat="false" ht="15" hidden="false" customHeight="false" outlineLevel="0" collapsed="false">
      <c r="A3715" s="8" t="s">
        <v>23026</v>
      </c>
      <c r="B3715" s="8" t="s">
        <v>23027</v>
      </c>
    </row>
    <row r="3716" customFormat="false" ht="15" hidden="false" customHeight="false" outlineLevel="0" collapsed="false">
      <c r="A3716" s="8" t="s">
        <v>18905</v>
      </c>
      <c r="B3716" s="8" t="s">
        <v>23028</v>
      </c>
    </row>
    <row r="3717" customFormat="false" ht="15" hidden="false" customHeight="false" outlineLevel="0" collapsed="false">
      <c r="A3717" s="8" t="s">
        <v>18909</v>
      </c>
      <c r="B3717" s="8" t="s">
        <v>23029</v>
      </c>
    </row>
    <row r="3718" customFormat="false" ht="15" hidden="false" customHeight="false" outlineLevel="0" collapsed="false">
      <c r="A3718" s="8" t="s">
        <v>18914</v>
      </c>
      <c r="B3718" s="8" t="s">
        <v>18915</v>
      </c>
    </row>
    <row r="3719" customFormat="false" ht="15" hidden="false" customHeight="false" outlineLevel="0" collapsed="false">
      <c r="A3719" s="8" t="s">
        <v>18917</v>
      </c>
      <c r="B3719" s="8" t="s">
        <v>23030</v>
      </c>
    </row>
    <row r="3720" customFormat="false" ht="15" hidden="false" customHeight="false" outlineLevel="0" collapsed="false">
      <c r="A3720" s="8" t="s">
        <v>18924</v>
      </c>
      <c r="B3720" s="8" t="s">
        <v>18926</v>
      </c>
    </row>
    <row r="3721" customFormat="false" ht="15" hidden="false" customHeight="false" outlineLevel="0" collapsed="false">
      <c r="A3721" s="8" t="s">
        <v>18931</v>
      </c>
      <c r="B3721" s="8" t="s">
        <v>23031</v>
      </c>
    </row>
    <row r="3722" customFormat="false" ht="15" hidden="false" customHeight="false" outlineLevel="0" collapsed="false">
      <c r="A3722" s="8" t="s">
        <v>18941</v>
      </c>
      <c r="B3722" s="8" t="s">
        <v>23032</v>
      </c>
    </row>
    <row r="3723" customFormat="false" ht="15" hidden="false" customHeight="false" outlineLevel="0" collapsed="false">
      <c r="A3723" s="8" t="s">
        <v>18945</v>
      </c>
      <c r="B3723" s="8" t="s">
        <v>18947</v>
      </c>
    </row>
    <row r="3724" customFormat="false" ht="15" hidden="false" customHeight="false" outlineLevel="0" collapsed="false">
      <c r="A3724" s="8" t="s">
        <v>18952</v>
      </c>
      <c r="B3724" s="8" t="s">
        <v>23033</v>
      </c>
    </row>
    <row r="3725" customFormat="false" ht="15" hidden="false" customHeight="false" outlineLevel="0" collapsed="false">
      <c r="A3725" s="8" t="s">
        <v>18955</v>
      </c>
      <c r="B3725" s="8" t="s">
        <v>18957</v>
      </c>
    </row>
    <row r="3726" customFormat="false" ht="15" hidden="false" customHeight="false" outlineLevel="0" collapsed="false">
      <c r="A3726" s="8" t="s">
        <v>18962</v>
      </c>
      <c r="B3726" s="8" t="s">
        <v>18963</v>
      </c>
    </row>
    <row r="3727" customFormat="false" ht="15" hidden="false" customHeight="false" outlineLevel="0" collapsed="false">
      <c r="A3727" s="8" t="s">
        <v>23034</v>
      </c>
      <c r="B3727" s="8" t="s">
        <v>23035</v>
      </c>
    </row>
    <row r="3728" customFormat="false" ht="15" hidden="false" customHeight="false" outlineLevel="0" collapsed="false">
      <c r="A3728" s="8" t="s">
        <v>18966</v>
      </c>
      <c r="B3728" s="8" t="s">
        <v>23036</v>
      </c>
    </row>
    <row r="3729" customFormat="false" ht="15" hidden="false" customHeight="false" outlineLevel="0" collapsed="false">
      <c r="A3729" s="8" t="s">
        <v>18971</v>
      </c>
      <c r="B3729" s="8" t="s">
        <v>18972</v>
      </c>
    </row>
    <row r="3730" customFormat="false" ht="15" hidden="false" customHeight="false" outlineLevel="0" collapsed="false">
      <c r="A3730" s="8" t="s">
        <v>18976</v>
      </c>
      <c r="B3730" s="8" t="s">
        <v>18977</v>
      </c>
    </row>
    <row r="3731" customFormat="false" ht="15" hidden="false" customHeight="false" outlineLevel="0" collapsed="false">
      <c r="A3731" s="8" t="s">
        <v>18982</v>
      </c>
      <c r="B3731" s="8" t="s">
        <v>18984</v>
      </c>
    </row>
    <row r="3732" customFormat="false" ht="15" hidden="false" customHeight="false" outlineLevel="0" collapsed="false">
      <c r="A3732" s="8" t="s">
        <v>18988</v>
      </c>
      <c r="B3732" s="8" t="s">
        <v>18989</v>
      </c>
    </row>
    <row r="3733" customFormat="false" ht="15" hidden="false" customHeight="false" outlineLevel="0" collapsed="false">
      <c r="A3733" s="8" t="s">
        <v>18991</v>
      </c>
      <c r="B3733" s="8" t="s">
        <v>18992</v>
      </c>
    </row>
    <row r="3734" customFormat="false" ht="15" hidden="false" customHeight="false" outlineLevel="0" collapsed="false">
      <c r="A3734" s="8" t="s">
        <v>18995</v>
      </c>
      <c r="B3734" s="8" t="s">
        <v>18996</v>
      </c>
    </row>
    <row r="3735" customFormat="false" ht="15" hidden="false" customHeight="false" outlineLevel="0" collapsed="false">
      <c r="A3735" s="8" t="s">
        <v>18999</v>
      </c>
      <c r="B3735" s="8" t="s">
        <v>23037</v>
      </c>
    </row>
    <row r="3736" customFormat="false" ht="15" hidden="false" customHeight="false" outlineLevel="0" collapsed="false">
      <c r="A3736" s="8" t="s">
        <v>19005</v>
      </c>
      <c r="B3736" s="8" t="s">
        <v>19007</v>
      </c>
    </row>
    <row r="3737" customFormat="false" ht="15" hidden="false" customHeight="false" outlineLevel="0" collapsed="false">
      <c r="A3737" s="8" t="s">
        <v>19011</v>
      </c>
      <c r="B3737" s="8" t="s">
        <v>23038</v>
      </c>
    </row>
    <row r="3738" customFormat="false" ht="15" hidden="false" customHeight="false" outlineLevel="0" collapsed="false">
      <c r="A3738" s="8" t="s">
        <v>19016</v>
      </c>
      <c r="B3738" s="8" t="s">
        <v>19017</v>
      </c>
    </row>
    <row r="3739" customFormat="false" ht="15" hidden="false" customHeight="false" outlineLevel="0" collapsed="false">
      <c r="A3739" s="8" t="s">
        <v>23039</v>
      </c>
      <c r="B3739" s="8" t="s">
        <v>23040</v>
      </c>
    </row>
    <row r="3740" customFormat="false" ht="15" hidden="false" customHeight="false" outlineLevel="0" collapsed="false">
      <c r="A3740" s="8" t="s">
        <v>19020</v>
      </c>
      <c r="B3740" s="8" t="s">
        <v>19021</v>
      </c>
    </row>
    <row r="3741" customFormat="false" ht="15" hidden="false" customHeight="false" outlineLevel="0" collapsed="false">
      <c r="A3741" s="8" t="s">
        <v>23041</v>
      </c>
      <c r="B3741" s="8" t="s">
        <v>23042</v>
      </c>
    </row>
    <row r="3742" customFormat="false" ht="15" hidden="false" customHeight="false" outlineLevel="0" collapsed="false">
      <c r="A3742" s="8" t="s">
        <v>19026</v>
      </c>
      <c r="B3742" s="8" t="s">
        <v>19027</v>
      </c>
    </row>
    <row r="3743" customFormat="false" ht="15" hidden="false" customHeight="false" outlineLevel="0" collapsed="false">
      <c r="A3743" s="8" t="s">
        <v>19030</v>
      </c>
      <c r="B3743" s="8" t="s">
        <v>19033</v>
      </c>
    </row>
    <row r="3744" customFormat="false" ht="15" hidden="false" customHeight="false" outlineLevel="0" collapsed="false">
      <c r="A3744" s="8" t="s">
        <v>19037</v>
      </c>
      <c r="B3744" s="8" t="s">
        <v>23043</v>
      </c>
    </row>
    <row r="3745" customFormat="false" ht="15" hidden="false" customHeight="false" outlineLevel="0" collapsed="false">
      <c r="A3745" s="8" t="s">
        <v>19044</v>
      </c>
      <c r="B3745" s="8" t="s">
        <v>19046</v>
      </c>
    </row>
    <row r="3746" customFormat="false" ht="15" hidden="false" customHeight="false" outlineLevel="0" collapsed="false">
      <c r="A3746" s="8" t="s">
        <v>19050</v>
      </c>
      <c r="B3746" s="8" t="s">
        <v>19051</v>
      </c>
    </row>
    <row r="3747" customFormat="false" ht="15" hidden="false" customHeight="false" outlineLevel="0" collapsed="false">
      <c r="A3747" s="8" t="s">
        <v>19056</v>
      </c>
      <c r="B3747" s="8" t="s">
        <v>19058</v>
      </c>
    </row>
    <row r="3748" customFormat="false" ht="15" hidden="false" customHeight="false" outlineLevel="0" collapsed="false">
      <c r="A3748" s="8" t="s">
        <v>19061</v>
      </c>
      <c r="B3748" s="8" t="s">
        <v>19062</v>
      </c>
    </row>
    <row r="3749" customFormat="false" ht="15" hidden="false" customHeight="false" outlineLevel="0" collapsed="false">
      <c r="A3749" s="8" t="s">
        <v>19066</v>
      </c>
      <c r="B3749" s="8" t="s">
        <v>23044</v>
      </c>
    </row>
    <row r="3750" customFormat="false" ht="15" hidden="false" customHeight="false" outlineLevel="0" collapsed="false">
      <c r="A3750" s="8" t="s">
        <v>19072</v>
      </c>
      <c r="B3750" s="8" t="s">
        <v>23045</v>
      </c>
    </row>
    <row r="3751" customFormat="false" ht="15" hidden="false" customHeight="false" outlineLevel="0" collapsed="false">
      <c r="A3751" s="8" t="s">
        <v>19079</v>
      </c>
      <c r="B3751" s="8" t="s">
        <v>19080</v>
      </c>
    </row>
    <row r="3752" customFormat="false" ht="15" hidden="false" customHeight="false" outlineLevel="0" collapsed="false">
      <c r="A3752" s="8" t="s">
        <v>19084</v>
      </c>
      <c r="B3752" s="8" t="s">
        <v>23046</v>
      </c>
    </row>
    <row r="3753" customFormat="false" ht="15" hidden="false" customHeight="false" outlineLevel="0" collapsed="false">
      <c r="A3753" s="8" t="s">
        <v>19090</v>
      </c>
      <c r="B3753" s="8" t="s">
        <v>23047</v>
      </c>
    </row>
    <row r="3754" customFormat="false" ht="15" hidden="false" customHeight="false" outlineLevel="0" collapsed="false">
      <c r="A3754" s="8" t="s">
        <v>19095</v>
      </c>
      <c r="B3754" s="8" t="s">
        <v>19096</v>
      </c>
    </row>
    <row r="3755" customFormat="false" ht="15" hidden="false" customHeight="false" outlineLevel="0" collapsed="false">
      <c r="A3755" s="8" t="s">
        <v>19098</v>
      </c>
      <c r="B3755" s="8" t="s">
        <v>23048</v>
      </c>
    </row>
    <row r="3756" customFormat="false" ht="15" hidden="false" customHeight="false" outlineLevel="0" collapsed="false">
      <c r="A3756" s="8" t="s">
        <v>19103</v>
      </c>
      <c r="B3756" s="8" t="s">
        <v>23049</v>
      </c>
    </row>
    <row r="3757" customFormat="false" ht="15" hidden="false" customHeight="false" outlineLevel="0" collapsed="false">
      <c r="A3757" s="8" t="s">
        <v>19108</v>
      </c>
      <c r="B3757" s="8" t="s">
        <v>23050</v>
      </c>
    </row>
    <row r="3758" customFormat="false" ht="15" hidden="false" customHeight="false" outlineLevel="0" collapsed="false">
      <c r="A3758" s="8" t="s">
        <v>19112</v>
      </c>
      <c r="B3758" s="8" t="s">
        <v>23051</v>
      </c>
    </row>
    <row r="3759" customFormat="false" ht="15" hidden="false" customHeight="false" outlineLevel="0" collapsed="false">
      <c r="A3759" s="8" t="s">
        <v>19117</v>
      </c>
      <c r="B3759" s="8" t="s">
        <v>23052</v>
      </c>
    </row>
    <row r="3760" customFormat="false" ht="15" hidden="false" customHeight="false" outlineLevel="0" collapsed="false">
      <c r="A3760" s="8" t="s">
        <v>19123</v>
      </c>
      <c r="B3760" s="8" t="s">
        <v>19124</v>
      </c>
    </row>
    <row r="3761" customFormat="false" ht="15" hidden="false" customHeight="false" outlineLevel="0" collapsed="false">
      <c r="A3761" s="8" t="s">
        <v>19127</v>
      </c>
      <c r="B3761" s="8" t="s">
        <v>19128</v>
      </c>
    </row>
    <row r="3762" customFormat="false" ht="15" hidden="false" customHeight="false" outlineLevel="0" collapsed="false">
      <c r="A3762" s="8" t="s">
        <v>19131</v>
      </c>
      <c r="B3762" s="8" t="s">
        <v>19132</v>
      </c>
    </row>
    <row r="3763" customFormat="false" ht="15" hidden="false" customHeight="false" outlineLevel="0" collapsed="false">
      <c r="A3763" s="8" t="s">
        <v>19136</v>
      </c>
      <c r="B3763" s="8" t="s">
        <v>23053</v>
      </c>
    </row>
    <row r="3764" customFormat="false" ht="15" hidden="false" customHeight="false" outlineLevel="0" collapsed="false">
      <c r="A3764" s="8" t="s">
        <v>19140</v>
      </c>
      <c r="B3764" s="8" t="s">
        <v>19143</v>
      </c>
    </row>
    <row r="3765" customFormat="false" ht="15" hidden="false" customHeight="false" outlineLevel="0" collapsed="false">
      <c r="A3765" s="8" t="s">
        <v>19147</v>
      </c>
      <c r="B3765" s="8" t="s">
        <v>19148</v>
      </c>
    </row>
    <row r="3766" customFormat="false" ht="15" hidden="false" customHeight="false" outlineLevel="0" collapsed="false">
      <c r="A3766" s="8" t="s">
        <v>19152</v>
      </c>
      <c r="B3766" s="8" t="s">
        <v>23054</v>
      </c>
    </row>
    <row r="3767" customFormat="false" ht="15" hidden="false" customHeight="false" outlineLevel="0" collapsed="false">
      <c r="A3767" s="8" t="s">
        <v>19159</v>
      </c>
      <c r="B3767" s="8" t="s">
        <v>19160</v>
      </c>
    </row>
    <row r="3768" customFormat="false" ht="15" hidden="false" customHeight="false" outlineLevel="0" collapsed="false">
      <c r="A3768" s="8" t="s">
        <v>19164</v>
      </c>
      <c r="B3768" s="8" t="s">
        <v>23055</v>
      </c>
    </row>
    <row r="3769" customFormat="false" ht="15" hidden="false" customHeight="false" outlineLevel="0" collapsed="false">
      <c r="A3769" s="8" t="s">
        <v>19168</v>
      </c>
      <c r="B3769" s="8" t="s">
        <v>23056</v>
      </c>
    </row>
    <row r="3770" customFormat="false" ht="15" hidden="false" customHeight="false" outlineLevel="0" collapsed="false">
      <c r="A3770" s="8" t="s">
        <v>19174</v>
      </c>
      <c r="B3770" s="8" t="s">
        <v>19175</v>
      </c>
    </row>
    <row r="3771" customFormat="false" ht="15" hidden="false" customHeight="false" outlineLevel="0" collapsed="false">
      <c r="A3771" s="8" t="s">
        <v>19178</v>
      </c>
      <c r="B3771" s="8" t="s">
        <v>23057</v>
      </c>
    </row>
    <row r="3772" customFormat="false" ht="15" hidden="false" customHeight="false" outlineLevel="0" collapsed="false">
      <c r="A3772" s="8" t="s">
        <v>19182</v>
      </c>
      <c r="B3772" s="8" t="s">
        <v>23058</v>
      </c>
    </row>
    <row r="3773" customFormat="false" ht="15" hidden="false" customHeight="false" outlineLevel="0" collapsed="false">
      <c r="A3773" s="8" t="s">
        <v>19186</v>
      </c>
      <c r="B3773" s="8" t="s">
        <v>23059</v>
      </c>
    </row>
    <row r="3774" customFormat="false" ht="15" hidden="false" customHeight="false" outlineLevel="0" collapsed="false">
      <c r="A3774" s="8" t="s">
        <v>19189</v>
      </c>
      <c r="B3774" s="8" t="s">
        <v>19190</v>
      </c>
    </row>
    <row r="3775" customFormat="false" ht="15" hidden="false" customHeight="false" outlineLevel="0" collapsed="false">
      <c r="A3775" s="8" t="s">
        <v>19194</v>
      </c>
      <c r="B3775" s="8" t="s">
        <v>19195</v>
      </c>
    </row>
    <row r="3776" customFormat="false" ht="15" hidden="false" customHeight="false" outlineLevel="0" collapsed="false">
      <c r="A3776" s="8" t="s">
        <v>19198</v>
      </c>
      <c r="B3776" s="8" t="s">
        <v>23060</v>
      </c>
    </row>
    <row r="3777" customFormat="false" ht="15" hidden="false" customHeight="false" outlineLevel="0" collapsed="false">
      <c r="A3777" s="8" t="s">
        <v>19201</v>
      </c>
      <c r="B3777" s="8" t="s">
        <v>23061</v>
      </c>
    </row>
    <row r="3778" customFormat="false" ht="15" hidden="false" customHeight="false" outlineLevel="0" collapsed="false">
      <c r="A3778" s="8" t="s">
        <v>19208</v>
      </c>
      <c r="B3778" s="8" t="s">
        <v>19209</v>
      </c>
    </row>
    <row r="3779" customFormat="false" ht="15" hidden="false" customHeight="false" outlineLevel="0" collapsed="false">
      <c r="A3779" s="8" t="s">
        <v>19212</v>
      </c>
      <c r="B3779" s="8" t="s">
        <v>19213</v>
      </c>
    </row>
    <row r="3780" customFormat="false" ht="15" hidden="false" customHeight="false" outlineLevel="0" collapsed="false">
      <c r="A3780" s="8" t="s">
        <v>19217</v>
      </c>
      <c r="B3780" s="8" t="s">
        <v>23062</v>
      </c>
    </row>
    <row r="3781" customFormat="false" ht="15" hidden="false" customHeight="false" outlineLevel="0" collapsed="false">
      <c r="A3781" s="8" t="s">
        <v>19220</v>
      </c>
      <c r="B3781" s="8" t="s">
        <v>19221</v>
      </c>
    </row>
    <row r="3782" customFormat="false" ht="15" hidden="false" customHeight="false" outlineLevel="0" collapsed="false">
      <c r="A3782" s="8" t="s">
        <v>19223</v>
      </c>
      <c r="B3782" s="8" t="s">
        <v>23063</v>
      </c>
    </row>
    <row r="3783" customFormat="false" ht="15" hidden="false" customHeight="false" outlineLevel="0" collapsed="false">
      <c r="A3783" s="8" t="s">
        <v>19227</v>
      </c>
      <c r="B3783" s="8" t="s">
        <v>23064</v>
      </c>
    </row>
    <row r="3784" customFormat="false" ht="15" hidden="false" customHeight="false" outlineLevel="0" collapsed="false">
      <c r="A3784" s="8" t="s">
        <v>19232</v>
      </c>
      <c r="B3784" s="8" t="s">
        <v>19233</v>
      </c>
    </row>
    <row r="3785" customFormat="false" ht="15" hidden="false" customHeight="false" outlineLevel="0" collapsed="false">
      <c r="A3785" s="8" t="s">
        <v>19236</v>
      </c>
      <c r="B3785" s="8" t="s">
        <v>23065</v>
      </c>
    </row>
    <row r="3786" customFormat="false" ht="15" hidden="false" customHeight="false" outlineLevel="0" collapsed="false">
      <c r="A3786" s="8" t="s">
        <v>19241</v>
      </c>
      <c r="B3786" s="8" t="s">
        <v>19242</v>
      </c>
    </row>
    <row r="3787" customFormat="false" ht="15" hidden="false" customHeight="false" outlineLevel="0" collapsed="false">
      <c r="A3787" s="8" t="s">
        <v>19246</v>
      </c>
      <c r="B3787" s="8" t="s">
        <v>23066</v>
      </c>
    </row>
    <row r="3788" customFormat="false" ht="15" hidden="false" customHeight="false" outlineLevel="0" collapsed="false">
      <c r="A3788" s="8" t="s">
        <v>19251</v>
      </c>
      <c r="B3788" s="8" t="s">
        <v>23067</v>
      </c>
    </row>
    <row r="3789" customFormat="false" ht="15" hidden="false" customHeight="false" outlineLevel="0" collapsed="false">
      <c r="A3789" s="8" t="s">
        <v>19257</v>
      </c>
      <c r="B3789" s="8" t="s">
        <v>19258</v>
      </c>
    </row>
    <row r="3790" customFormat="false" ht="15" hidden="false" customHeight="false" outlineLevel="0" collapsed="false">
      <c r="A3790" s="8" t="s">
        <v>23068</v>
      </c>
      <c r="B3790" s="8" t="s">
        <v>23069</v>
      </c>
    </row>
    <row r="3791" customFormat="false" ht="15" hidden="false" customHeight="false" outlineLevel="0" collapsed="false">
      <c r="A3791" s="8" t="s">
        <v>19260</v>
      </c>
      <c r="B3791" s="8" t="s">
        <v>19262</v>
      </c>
    </row>
    <row r="3792" customFormat="false" ht="15" hidden="false" customHeight="false" outlineLevel="0" collapsed="false">
      <c r="A3792" s="8" t="s">
        <v>19265</v>
      </c>
      <c r="B3792" s="8" t="s">
        <v>19267</v>
      </c>
    </row>
    <row r="3793" customFormat="false" ht="15" hidden="false" customHeight="false" outlineLevel="0" collapsed="false">
      <c r="A3793" s="8" t="s">
        <v>19269</v>
      </c>
      <c r="B3793" s="8" t="s">
        <v>23070</v>
      </c>
    </row>
    <row r="3794" customFormat="false" ht="15" hidden="false" customHeight="false" outlineLevel="0" collapsed="false">
      <c r="A3794" s="8" t="s">
        <v>19273</v>
      </c>
      <c r="B3794" s="8" t="s">
        <v>23071</v>
      </c>
    </row>
    <row r="3795" customFormat="false" ht="15" hidden="false" customHeight="false" outlineLevel="0" collapsed="false">
      <c r="A3795" s="8" t="s">
        <v>23072</v>
      </c>
      <c r="B3795" s="8" t="s">
        <v>23073</v>
      </c>
    </row>
    <row r="3796" customFormat="false" ht="15" hidden="false" customHeight="false" outlineLevel="0" collapsed="false">
      <c r="A3796" s="8" t="s">
        <v>19278</v>
      </c>
      <c r="B3796" s="8" t="s">
        <v>19279</v>
      </c>
    </row>
    <row r="3797" customFormat="false" ht="15" hidden="false" customHeight="false" outlineLevel="0" collapsed="false">
      <c r="A3797" s="8" t="s">
        <v>19284</v>
      </c>
      <c r="B3797" s="8" t="s">
        <v>23074</v>
      </c>
    </row>
    <row r="3798" customFormat="false" ht="15" hidden="false" customHeight="false" outlineLevel="0" collapsed="false">
      <c r="A3798" s="8" t="s">
        <v>19289</v>
      </c>
      <c r="B3798" s="8" t="s">
        <v>19290</v>
      </c>
    </row>
    <row r="3799" customFormat="false" ht="15" hidden="false" customHeight="false" outlineLevel="0" collapsed="false">
      <c r="A3799" s="8" t="s">
        <v>19292</v>
      </c>
      <c r="B3799" s="8" t="s">
        <v>23075</v>
      </c>
    </row>
    <row r="3800" customFormat="false" ht="15" hidden="false" customHeight="false" outlineLevel="0" collapsed="false">
      <c r="A3800" s="8" t="s">
        <v>19295</v>
      </c>
      <c r="B3800" s="8" t="s">
        <v>23076</v>
      </c>
    </row>
    <row r="3801" customFormat="false" ht="15" hidden="false" customHeight="false" outlineLevel="0" collapsed="false">
      <c r="A3801" s="8" t="s">
        <v>19300</v>
      </c>
      <c r="B3801" s="8" t="s">
        <v>19302</v>
      </c>
    </row>
    <row r="3802" customFormat="false" ht="15" hidden="false" customHeight="false" outlineLevel="0" collapsed="false">
      <c r="A3802" s="8" t="s">
        <v>19305</v>
      </c>
      <c r="B3802" s="8" t="s">
        <v>23077</v>
      </c>
    </row>
    <row r="3803" customFormat="false" ht="15" hidden="false" customHeight="false" outlineLevel="0" collapsed="false">
      <c r="A3803" s="8" t="s">
        <v>19309</v>
      </c>
      <c r="B3803" s="8" t="s">
        <v>23078</v>
      </c>
    </row>
    <row r="3804" customFormat="false" ht="15" hidden="false" customHeight="false" outlineLevel="0" collapsed="false">
      <c r="A3804" s="8" t="s">
        <v>19312</v>
      </c>
      <c r="B3804" s="8" t="s">
        <v>23079</v>
      </c>
    </row>
    <row r="3805" customFormat="false" ht="15" hidden="false" customHeight="false" outlineLevel="0" collapsed="false">
      <c r="A3805" s="8" t="s">
        <v>19316</v>
      </c>
      <c r="B3805" s="8" t="s">
        <v>19317</v>
      </c>
    </row>
    <row r="3806" customFormat="false" ht="15" hidden="false" customHeight="false" outlineLevel="0" collapsed="false">
      <c r="A3806" s="8" t="s">
        <v>19322</v>
      </c>
      <c r="B3806" s="8" t="s">
        <v>19323</v>
      </c>
    </row>
    <row r="3807" customFormat="false" ht="15" hidden="false" customHeight="false" outlineLevel="0" collapsed="false">
      <c r="A3807" s="8" t="s">
        <v>19329</v>
      </c>
      <c r="B3807" s="8" t="s">
        <v>23080</v>
      </c>
    </row>
    <row r="3808" customFormat="false" ht="15" hidden="false" customHeight="false" outlineLevel="0" collapsed="false">
      <c r="A3808" s="8" t="s">
        <v>21411</v>
      </c>
      <c r="B3808" s="8" t="s">
        <v>16269</v>
      </c>
    </row>
    <row r="3809" customFormat="false" ht="15" hidden="false" customHeight="false" outlineLevel="0" collapsed="false">
      <c r="A3809" s="8" t="s">
        <v>19334</v>
      </c>
      <c r="B3809" s="8" t="s">
        <v>19335</v>
      </c>
    </row>
    <row r="3810" customFormat="false" ht="15" hidden="false" customHeight="false" outlineLevel="0" collapsed="false">
      <c r="A3810" s="8" t="s">
        <v>19338</v>
      </c>
      <c r="B3810" s="8" t="s">
        <v>23081</v>
      </c>
    </row>
    <row r="3811" customFormat="false" ht="15" hidden="false" customHeight="false" outlineLevel="0" collapsed="false">
      <c r="A3811" s="8" t="s">
        <v>19343</v>
      </c>
      <c r="B3811" s="8" t="s">
        <v>19344</v>
      </c>
    </row>
    <row r="3812" customFormat="false" ht="15" hidden="false" customHeight="false" outlineLevel="0" collapsed="false">
      <c r="A3812" s="8" t="s">
        <v>19348</v>
      </c>
      <c r="B3812" s="8" t="s">
        <v>19349</v>
      </c>
    </row>
    <row r="3813" customFormat="false" ht="15" hidden="false" customHeight="false" outlineLevel="0" collapsed="false">
      <c r="A3813" s="8" t="s">
        <v>19353</v>
      </c>
      <c r="B3813" s="8" t="s">
        <v>23082</v>
      </c>
    </row>
    <row r="3814" customFormat="false" ht="15" hidden="false" customHeight="false" outlineLevel="0" collapsed="false">
      <c r="A3814" s="8" t="s">
        <v>19360</v>
      </c>
      <c r="B3814" s="8" t="s">
        <v>23083</v>
      </c>
    </row>
    <row r="3815" customFormat="false" ht="15" hidden="false" customHeight="false" outlineLevel="0" collapsed="false">
      <c r="A3815" s="8" t="s">
        <v>19367</v>
      </c>
      <c r="B3815" s="8" t="s">
        <v>19368</v>
      </c>
    </row>
    <row r="3816" customFormat="false" ht="15" hidden="false" customHeight="false" outlineLevel="0" collapsed="false">
      <c r="A3816" s="8" t="s">
        <v>19370</v>
      </c>
      <c r="B3816" s="8" t="s">
        <v>23084</v>
      </c>
    </row>
    <row r="3817" customFormat="false" ht="15" hidden="false" customHeight="false" outlineLevel="0" collapsed="false">
      <c r="A3817" s="8" t="s">
        <v>19374</v>
      </c>
      <c r="B3817" s="8" t="s">
        <v>23085</v>
      </c>
    </row>
    <row r="3818" customFormat="false" ht="15" hidden="false" customHeight="false" outlineLevel="0" collapsed="false">
      <c r="A3818" s="8" t="s">
        <v>19377</v>
      </c>
      <c r="B3818" s="8" t="s">
        <v>19378</v>
      </c>
    </row>
    <row r="3819" customFormat="false" ht="15" hidden="false" customHeight="false" outlineLevel="0" collapsed="false">
      <c r="A3819" s="8" t="s">
        <v>19380</v>
      </c>
      <c r="B3819" s="8" t="s">
        <v>23086</v>
      </c>
    </row>
    <row r="3820" customFormat="false" ht="15" hidden="false" customHeight="false" outlineLevel="0" collapsed="false">
      <c r="A3820" s="8" t="s">
        <v>19384</v>
      </c>
      <c r="B3820" s="8" t="s">
        <v>23087</v>
      </c>
    </row>
    <row r="3821" customFormat="false" ht="15" hidden="false" customHeight="false" outlineLevel="0" collapsed="false">
      <c r="A3821" s="8" t="s">
        <v>23088</v>
      </c>
      <c r="B3821" s="8" t="s">
        <v>23089</v>
      </c>
    </row>
    <row r="3822" customFormat="false" ht="15" hidden="false" customHeight="false" outlineLevel="0" collapsed="false">
      <c r="A3822" s="8" t="s">
        <v>19388</v>
      </c>
      <c r="B3822" s="8" t="s">
        <v>19389</v>
      </c>
    </row>
    <row r="3823" customFormat="false" ht="15" hidden="false" customHeight="false" outlineLevel="0" collapsed="false">
      <c r="A3823" s="8" t="s">
        <v>19393</v>
      </c>
      <c r="B3823" s="8" t="s">
        <v>19394</v>
      </c>
    </row>
    <row r="3824" customFormat="false" ht="15" hidden="false" customHeight="false" outlineLevel="0" collapsed="false">
      <c r="A3824" s="8" t="s">
        <v>19398</v>
      </c>
      <c r="B3824" s="8" t="s">
        <v>19399</v>
      </c>
    </row>
    <row r="3825" customFormat="false" ht="15" hidden="false" customHeight="false" outlineLevel="0" collapsed="false">
      <c r="A3825" s="8" t="s">
        <v>23090</v>
      </c>
      <c r="B3825" s="8" t="s">
        <v>23091</v>
      </c>
    </row>
    <row r="3826" customFormat="false" ht="15" hidden="false" customHeight="false" outlineLevel="0" collapsed="false">
      <c r="A3826" s="8" t="s">
        <v>19403</v>
      </c>
      <c r="B3826" s="8" t="s">
        <v>19406</v>
      </c>
    </row>
    <row r="3827" customFormat="false" ht="15" hidden="false" customHeight="false" outlineLevel="0" collapsed="false">
      <c r="A3827" s="8" t="s">
        <v>19410</v>
      </c>
      <c r="B3827" s="8" t="s">
        <v>19411</v>
      </c>
    </row>
    <row r="3828" customFormat="false" ht="15" hidden="false" customHeight="false" outlineLevel="0" collapsed="false">
      <c r="A3828" s="8" t="s">
        <v>19416</v>
      </c>
      <c r="B3828" s="8" t="s">
        <v>23092</v>
      </c>
    </row>
    <row r="3829" customFormat="false" ht="15" hidden="false" customHeight="false" outlineLevel="0" collapsed="false">
      <c r="A3829" s="8" t="s">
        <v>19421</v>
      </c>
      <c r="B3829" s="8" t="s">
        <v>19422</v>
      </c>
    </row>
    <row r="3830" customFormat="false" ht="15" hidden="false" customHeight="false" outlineLevel="0" collapsed="false">
      <c r="A3830" s="8" t="s">
        <v>21413</v>
      </c>
      <c r="B3830" s="8" t="s">
        <v>23093</v>
      </c>
    </row>
    <row r="3831" customFormat="false" ht="15" hidden="false" customHeight="false" outlineLevel="0" collapsed="false">
      <c r="A3831" s="8" t="s">
        <v>19426</v>
      </c>
      <c r="B3831" s="8" t="s">
        <v>19428</v>
      </c>
    </row>
    <row r="3832" customFormat="false" ht="15" hidden="false" customHeight="false" outlineLevel="0" collapsed="false">
      <c r="A3832" s="8" t="s">
        <v>19431</v>
      </c>
      <c r="B3832" s="8" t="s">
        <v>19432</v>
      </c>
    </row>
    <row r="3833" customFormat="false" ht="15" hidden="false" customHeight="false" outlineLevel="0" collapsed="false">
      <c r="A3833" s="8" t="s">
        <v>19435</v>
      </c>
      <c r="B3833" s="8" t="s">
        <v>19436</v>
      </c>
    </row>
    <row r="3834" customFormat="false" ht="15" hidden="false" customHeight="false" outlineLevel="0" collapsed="false">
      <c r="A3834" s="8" t="s">
        <v>19439</v>
      </c>
      <c r="B3834" s="8" t="s">
        <v>23094</v>
      </c>
    </row>
    <row r="3835" customFormat="false" ht="15" hidden="false" customHeight="false" outlineLevel="0" collapsed="false">
      <c r="A3835" s="8" t="s">
        <v>19445</v>
      </c>
      <c r="B3835" s="8" t="s">
        <v>19446</v>
      </c>
    </row>
    <row r="3836" customFormat="false" ht="15" hidden="false" customHeight="false" outlineLevel="0" collapsed="false">
      <c r="A3836" s="8" t="s">
        <v>19451</v>
      </c>
      <c r="B3836" s="8" t="s">
        <v>19452</v>
      </c>
    </row>
    <row r="3837" customFormat="false" ht="15" hidden="false" customHeight="false" outlineLevel="0" collapsed="false">
      <c r="A3837" s="8" t="s">
        <v>19454</v>
      </c>
      <c r="B3837" s="8" t="s">
        <v>19455</v>
      </c>
    </row>
    <row r="3838" customFormat="false" ht="15" hidden="false" customHeight="false" outlineLevel="0" collapsed="false">
      <c r="A3838" s="8" t="s">
        <v>19459</v>
      </c>
      <c r="B3838" s="8" t="s">
        <v>19460</v>
      </c>
    </row>
    <row r="3839" customFormat="false" ht="15" hidden="false" customHeight="false" outlineLevel="0" collapsed="false">
      <c r="A3839" s="8" t="s">
        <v>19464</v>
      </c>
      <c r="B3839" s="8" t="s">
        <v>23095</v>
      </c>
    </row>
    <row r="3840" customFormat="false" ht="15" hidden="false" customHeight="false" outlineLevel="0" collapsed="false">
      <c r="A3840" s="8" t="s">
        <v>19468</v>
      </c>
      <c r="B3840" s="8" t="s">
        <v>23096</v>
      </c>
    </row>
    <row r="3841" customFormat="false" ht="15" hidden="false" customHeight="false" outlineLevel="0" collapsed="false">
      <c r="A3841" s="8" t="s">
        <v>19474</v>
      </c>
      <c r="B3841" s="8" t="s">
        <v>23097</v>
      </c>
    </row>
    <row r="3842" customFormat="false" ht="15" hidden="false" customHeight="false" outlineLevel="0" collapsed="false">
      <c r="A3842" s="8" t="s">
        <v>23098</v>
      </c>
      <c r="B3842" s="8" t="s">
        <v>23099</v>
      </c>
    </row>
    <row r="3843" customFormat="false" ht="15" hidden="false" customHeight="false" outlineLevel="0" collapsed="false">
      <c r="A3843" s="8" t="s">
        <v>19477</v>
      </c>
      <c r="B3843" s="8" t="s">
        <v>23100</v>
      </c>
    </row>
    <row r="3844" customFormat="false" ht="15" hidden="false" customHeight="false" outlineLevel="0" collapsed="false">
      <c r="A3844" s="8" t="s">
        <v>19482</v>
      </c>
      <c r="B3844" s="8" t="s">
        <v>19485</v>
      </c>
    </row>
    <row r="3845" customFormat="false" ht="15" hidden="false" customHeight="false" outlineLevel="0" collapsed="false">
      <c r="A3845" s="8" t="s">
        <v>19489</v>
      </c>
      <c r="B3845" s="8" t="s">
        <v>19490</v>
      </c>
    </row>
    <row r="3846" customFormat="false" ht="15" hidden="false" customHeight="false" outlineLevel="0" collapsed="false">
      <c r="A3846" s="8" t="s">
        <v>19494</v>
      </c>
      <c r="B3846" s="8" t="s">
        <v>23101</v>
      </c>
    </row>
    <row r="3847" customFormat="false" ht="15" hidden="false" customHeight="false" outlineLevel="0" collapsed="false">
      <c r="A3847" s="8" t="s">
        <v>19497</v>
      </c>
      <c r="B3847" s="8" t="s">
        <v>19496</v>
      </c>
    </row>
    <row r="3848" customFormat="false" ht="15" hidden="false" customHeight="false" outlineLevel="0" collapsed="false">
      <c r="A3848" s="8" t="s">
        <v>19505</v>
      </c>
      <c r="B3848" s="8" t="s">
        <v>19506</v>
      </c>
    </row>
    <row r="3849" customFormat="false" ht="15" hidden="false" customHeight="false" outlineLevel="0" collapsed="false">
      <c r="A3849" s="8" t="s">
        <v>19509</v>
      </c>
      <c r="B3849" s="8" t="s">
        <v>19510</v>
      </c>
    </row>
    <row r="3850" customFormat="false" ht="15" hidden="false" customHeight="false" outlineLevel="0" collapsed="false">
      <c r="A3850" s="8" t="s">
        <v>19514</v>
      </c>
      <c r="B3850" s="8" t="s">
        <v>19515</v>
      </c>
    </row>
    <row r="3851" customFormat="false" ht="15" hidden="false" customHeight="false" outlineLevel="0" collapsed="false">
      <c r="A3851" s="8" t="s">
        <v>19518</v>
      </c>
      <c r="B3851" s="8" t="s">
        <v>19520</v>
      </c>
    </row>
    <row r="3852" customFormat="false" ht="15" hidden="false" customHeight="false" outlineLevel="0" collapsed="false">
      <c r="A3852" s="8" t="s">
        <v>19523</v>
      </c>
      <c r="B3852" s="8" t="s">
        <v>19524</v>
      </c>
    </row>
    <row r="3853" customFormat="false" ht="15" hidden="false" customHeight="false" outlineLevel="0" collapsed="false">
      <c r="A3853" s="8" t="s">
        <v>19526</v>
      </c>
      <c r="B3853" s="8" t="s">
        <v>19527</v>
      </c>
    </row>
    <row r="3854" customFormat="false" ht="15" hidden="false" customHeight="false" outlineLevel="0" collapsed="false">
      <c r="A3854" s="8" t="s">
        <v>19531</v>
      </c>
      <c r="B3854" s="8" t="s">
        <v>19532</v>
      </c>
    </row>
    <row r="3855" customFormat="false" ht="15" hidden="false" customHeight="false" outlineLevel="0" collapsed="false">
      <c r="A3855" s="8" t="s">
        <v>19535</v>
      </c>
      <c r="B3855" s="8" t="s">
        <v>19539</v>
      </c>
    </row>
    <row r="3856" customFormat="false" ht="15" hidden="false" customHeight="false" outlineLevel="0" collapsed="false">
      <c r="A3856" s="8" t="s">
        <v>19542</v>
      </c>
      <c r="B3856" s="8" t="s">
        <v>23102</v>
      </c>
    </row>
    <row r="3857" customFormat="false" ht="15" hidden="false" customHeight="false" outlineLevel="0" collapsed="false">
      <c r="A3857" s="8" t="s">
        <v>19549</v>
      </c>
      <c r="B3857" s="8" t="s">
        <v>19551</v>
      </c>
    </row>
    <row r="3858" customFormat="false" ht="15" hidden="false" customHeight="false" outlineLevel="0" collapsed="false">
      <c r="A3858" s="8" t="s">
        <v>19554</v>
      </c>
      <c r="B3858" s="8" t="s">
        <v>23103</v>
      </c>
    </row>
    <row r="3859" customFormat="false" ht="15" hidden="false" customHeight="false" outlineLevel="0" collapsed="false">
      <c r="A3859" s="8" t="s">
        <v>23104</v>
      </c>
      <c r="B3859" s="8" t="s">
        <v>23105</v>
      </c>
    </row>
    <row r="3860" customFormat="false" ht="15" hidden="false" customHeight="false" outlineLevel="0" collapsed="false">
      <c r="A3860" s="8" t="s">
        <v>19562</v>
      </c>
      <c r="B3860" s="8" t="s">
        <v>19563</v>
      </c>
    </row>
    <row r="3861" customFormat="false" ht="15" hidden="false" customHeight="false" outlineLevel="0" collapsed="false">
      <c r="A3861" s="8" t="s">
        <v>19565</v>
      </c>
      <c r="B3861" s="8" t="s">
        <v>23106</v>
      </c>
    </row>
    <row r="3862" customFormat="false" ht="15" hidden="false" customHeight="false" outlineLevel="0" collapsed="false">
      <c r="A3862" s="8" t="s">
        <v>19568</v>
      </c>
      <c r="B3862" s="8" t="s">
        <v>23107</v>
      </c>
    </row>
    <row r="3863" customFormat="false" ht="15" hidden="false" customHeight="false" outlineLevel="0" collapsed="false">
      <c r="A3863" s="8" t="s">
        <v>19571</v>
      </c>
      <c r="B3863" s="8" t="s">
        <v>19573</v>
      </c>
    </row>
    <row r="3864" customFormat="false" ht="15" hidden="false" customHeight="false" outlineLevel="0" collapsed="false">
      <c r="A3864" s="8" t="s">
        <v>19576</v>
      </c>
      <c r="B3864" s="8" t="s">
        <v>19577</v>
      </c>
    </row>
    <row r="3865" customFormat="false" ht="15" hidden="false" customHeight="false" outlineLevel="0" collapsed="false">
      <c r="A3865" s="8" t="s">
        <v>19580</v>
      </c>
      <c r="B3865" s="8" t="s">
        <v>23108</v>
      </c>
    </row>
    <row r="3866" customFormat="false" ht="15" hidden="false" customHeight="false" outlineLevel="0" collapsed="false">
      <c r="A3866" s="8" t="s">
        <v>19583</v>
      </c>
      <c r="B3866" s="8" t="s">
        <v>19584</v>
      </c>
    </row>
    <row r="3867" customFormat="false" ht="15" hidden="false" customHeight="false" outlineLevel="0" collapsed="false">
      <c r="A3867" s="8" t="s">
        <v>19587</v>
      </c>
      <c r="B3867" s="8" t="s">
        <v>19589</v>
      </c>
    </row>
    <row r="3868" customFormat="false" ht="15" hidden="false" customHeight="false" outlineLevel="0" collapsed="false">
      <c r="A3868" s="8" t="s">
        <v>19592</v>
      </c>
      <c r="B3868" s="8" t="s">
        <v>19594</v>
      </c>
    </row>
    <row r="3869" customFormat="false" ht="15" hidden="false" customHeight="false" outlineLevel="0" collapsed="false">
      <c r="A3869" s="8" t="s">
        <v>19598</v>
      </c>
      <c r="B3869" s="8" t="s">
        <v>19600</v>
      </c>
    </row>
    <row r="3870" customFormat="false" ht="15" hidden="false" customHeight="false" outlineLevel="0" collapsed="false">
      <c r="A3870" s="8" t="s">
        <v>19603</v>
      </c>
      <c r="B3870" s="8" t="s">
        <v>19604</v>
      </c>
    </row>
    <row r="3871" customFormat="false" ht="15" hidden="false" customHeight="false" outlineLevel="0" collapsed="false">
      <c r="A3871" s="8" t="s">
        <v>19608</v>
      </c>
      <c r="B3871" s="8" t="s">
        <v>19609</v>
      </c>
    </row>
    <row r="3872" customFormat="false" ht="15" hidden="false" customHeight="false" outlineLevel="0" collapsed="false">
      <c r="A3872" s="8" t="s">
        <v>19611</v>
      </c>
      <c r="B3872" s="8" t="s">
        <v>23109</v>
      </c>
    </row>
    <row r="3873" customFormat="false" ht="15" hidden="false" customHeight="false" outlineLevel="0" collapsed="false">
      <c r="A3873" s="8" t="s">
        <v>19619</v>
      </c>
      <c r="B3873" s="8" t="s">
        <v>23110</v>
      </c>
    </row>
    <row r="3874" customFormat="false" ht="15" hidden="false" customHeight="false" outlineLevel="0" collapsed="false">
      <c r="A3874" s="8" t="s">
        <v>19623</v>
      </c>
      <c r="B3874" s="8" t="s">
        <v>23111</v>
      </c>
    </row>
    <row r="3875" customFormat="false" ht="15" hidden="false" customHeight="false" outlineLevel="0" collapsed="false">
      <c r="A3875" s="8" t="s">
        <v>19629</v>
      </c>
      <c r="B3875" s="8" t="s">
        <v>19630</v>
      </c>
    </row>
    <row r="3876" customFormat="false" ht="15" hidden="false" customHeight="false" outlineLevel="0" collapsed="false">
      <c r="A3876" s="8" t="s">
        <v>19633</v>
      </c>
      <c r="B3876" s="8" t="s">
        <v>23112</v>
      </c>
    </row>
    <row r="3877" customFormat="false" ht="15" hidden="false" customHeight="false" outlineLevel="0" collapsed="false">
      <c r="A3877" s="8" t="s">
        <v>19637</v>
      </c>
      <c r="B3877" s="8" t="s">
        <v>23113</v>
      </c>
    </row>
    <row r="3878" customFormat="false" ht="15" hidden="false" customHeight="false" outlineLevel="0" collapsed="false">
      <c r="A3878" s="8" t="s">
        <v>19640</v>
      </c>
      <c r="B3878" s="8" t="s">
        <v>23114</v>
      </c>
    </row>
    <row r="3879" customFormat="false" ht="15" hidden="false" customHeight="false" outlineLevel="0" collapsed="false">
      <c r="A3879" s="8" t="s">
        <v>19649</v>
      </c>
      <c r="B3879" s="8" t="s">
        <v>19650</v>
      </c>
    </row>
    <row r="3880" customFormat="false" ht="15" hidden="false" customHeight="false" outlineLevel="0" collapsed="false">
      <c r="A3880" s="8" t="s">
        <v>19655</v>
      </c>
      <c r="B3880" s="8" t="s">
        <v>23115</v>
      </c>
    </row>
    <row r="3881" customFormat="false" ht="15" hidden="false" customHeight="false" outlineLevel="0" collapsed="false">
      <c r="A3881" s="8" t="s">
        <v>19659</v>
      </c>
      <c r="B3881" s="8" t="s">
        <v>19660</v>
      </c>
    </row>
    <row r="3882" customFormat="false" ht="15" hidden="false" customHeight="false" outlineLevel="0" collapsed="false">
      <c r="A3882" s="8" t="s">
        <v>19662</v>
      </c>
      <c r="B3882" s="8" t="s">
        <v>23116</v>
      </c>
    </row>
    <row r="3883" customFormat="false" ht="15" hidden="false" customHeight="false" outlineLevel="0" collapsed="false">
      <c r="A3883" s="8" t="s">
        <v>19665</v>
      </c>
      <c r="B3883" s="8" t="s">
        <v>23117</v>
      </c>
    </row>
    <row r="3884" customFormat="false" ht="15" hidden="false" customHeight="false" outlineLevel="0" collapsed="false">
      <c r="A3884" s="8" t="s">
        <v>19668</v>
      </c>
      <c r="B3884" s="8" t="s">
        <v>19669</v>
      </c>
    </row>
    <row r="3885" customFormat="false" ht="15" hidden="false" customHeight="false" outlineLevel="0" collapsed="false">
      <c r="A3885" s="8" t="s">
        <v>19673</v>
      </c>
      <c r="B3885" s="8" t="s">
        <v>23118</v>
      </c>
    </row>
    <row r="3886" customFormat="false" ht="15" hidden="false" customHeight="false" outlineLevel="0" collapsed="false">
      <c r="A3886" s="8" t="s">
        <v>19675</v>
      </c>
      <c r="B3886" s="8" t="s">
        <v>19676</v>
      </c>
    </row>
    <row r="3887" customFormat="false" ht="15" hidden="false" customHeight="false" outlineLevel="0" collapsed="false">
      <c r="A3887" s="8" t="s">
        <v>23119</v>
      </c>
      <c r="B3887" s="8" t="s">
        <v>23120</v>
      </c>
    </row>
    <row r="3888" customFormat="false" ht="15" hidden="false" customHeight="false" outlineLevel="0" collapsed="false">
      <c r="A3888" s="8" t="s">
        <v>19678</v>
      </c>
      <c r="B3888" s="8" t="s">
        <v>19679</v>
      </c>
    </row>
    <row r="3889" customFormat="false" ht="15" hidden="false" customHeight="false" outlineLevel="0" collapsed="false">
      <c r="A3889" s="8" t="s">
        <v>19683</v>
      </c>
      <c r="B3889" s="8" t="s">
        <v>19684</v>
      </c>
    </row>
    <row r="3890" customFormat="false" ht="15" hidden="false" customHeight="false" outlineLevel="0" collapsed="false">
      <c r="A3890" s="8" t="s">
        <v>19687</v>
      </c>
      <c r="B3890" s="8" t="s">
        <v>23121</v>
      </c>
    </row>
    <row r="3891" customFormat="false" ht="15" hidden="false" customHeight="false" outlineLevel="0" collapsed="false">
      <c r="A3891" s="8" t="s">
        <v>19695</v>
      </c>
      <c r="B3891" s="8" t="s">
        <v>19696</v>
      </c>
    </row>
    <row r="3892" customFormat="false" ht="15" hidden="false" customHeight="false" outlineLevel="0" collapsed="false">
      <c r="A3892" s="8" t="s">
        <v>19699</v>
      </c>
      <c r="B3892" s="8" t="s">
        <v>19700</v>
      </c>
    </row>
    <row r="3893" customFormat="false" ht="15" hidden="false" customHeight="false" outlineLevel="0" collapsed="false">
      <c r="A3893" s="8" t="s">
        <v>19702</v>
      </c>
      <c r="B3893" s="8" t="s">
        <v>23122</v>
      </c>
    </row>
    <row r="3894" customFormat="false" ht="15" hidden="false" customHeight="false" outlineLevel="0" collapsed="false">
      <c r="A3894" s="8" t="s">
        <v>19704</v>
      </c>
      <c r="B3894" s="8" t="s">
        <v>19705</v>
      </c>
    </row>
    <row r="3895" customFormat="false" ht="15" hidden="false" customHeight="false" outlineLevel="0" collapsed="false">
      <c r="A3895" s="8" t="s">
        <v>19710</v>
      </c>
      <c r="B3895" s="8" t="s">
        <v>19711</v>
      </c>
    </row>
    <row r="3896" customFormat="false" ht="15" hidden="false" customHeight="false" outlineLevel="0" collapsed="false">
      <c r="A3896" s="8" t="s">
        <v>19715</v>
      </c>
      <c r="B3896" s="8" t="s">
        <v>19716</v>
      </c>
    </row>
    <row r="3897" customFormat="false" ht="15" hidden="false" customHeight="false" outlineLevel="0" collapsed="false">
      <c r="A3897" s="8" t="s">
        <v>19720</v>
      </c>
      <c r="B3897" s="8" t="s">
        <v>23123</v>
      </c>
    </row>
    <row r="3898" customFormat="false" ht="15" hidden="false" customHeight="false" outlineLevel="0" collapsed="false">
      <c r="A3898" s="8" t="s">
        <v>19722</v>
      </c>
      <c r="B3898" s="8" t="s">
        <v>19723</v>
      </c>
    </row>
    <row r="3899" customFormat="false" ht="15" hidden="false" customHeight="false" outlineLevel="0" collapsed="false">
      <c r="A3899" s="8" t="s">
        <v>19726</v>
      </c>
      <c r="B3899" s="8" t="s">
        <v>23124</v>
      </c>
    </row>
    <row r="3900" customFormat="false" ht="15" hidden="false" customHeight="false" outlineLevel="0" collapsed="false">
      <c r="A3900" s="8" t="s">
        <v>19731</v>
      </c>
      <c r="B3900" s="8" t="s">
        <v>23125</v>
      </c>
    </row>
    <row r="3901" customFormat="false" ht="15" hidden="false" customHeight="false" outlineLevel="0" collapsed="false">
      <c r="A3901" s="8" t="s">
        <v>19737</v>
      </c>
      <c r="B3901" s="8" t="s">
        <v>19738</v>
      </c>
    </row>
    <row r="3902" customFormat="false" ht="15" hidden="false" customHeight="false" outlineLevel="0" collapsed="false">
      <c r="A3902" s="8" t="s">
        <v>19741</v>
      </c>
      <c r="B3902" s="8" t="s">
        <v>23126</v>
      </c>
    </row>
    <row r="3903" customFormat="false" ht="15" hidden="false" customHeight="false" outlineLevel="0" collapsed="false">
      <c r="A3903" s="8" t="s">
        <v>19744</v>
      </c>
      <c r="B3903" s="8" t="s">
        <v>23127</v>
      </c>
    </row>
    <row r="3904" customFormat="false" ht="15" hidden="false" customHeight="false" outlineLevel="0" collapsed="false">
      <c r="A3904" s="8" t="s">
        <v>19749</v>
      </c>
      <c r="B3904" s="8" t="s">
        <v>23128</v>
      </c>
    </row>
    <row r="3905" customFormat="false" ht="15" hidden="false" customHeight="false" outlineLevel="0" collapsed="false">
      <c r="A3905" s="8" t="s">
        <v>19755</v>
      </c>
      <c r="B3905" s="8" t="s">
        <v>23129</v>
      </c>
    </row>
    <row r="3906" customFormat="false" ht="15" hidden="false" customHeight="false" outlineLevel="0" collapsed="false">
      <c r="A3906" s="8" t="s">
        <v>19760</v>
      </c>
      <c r="B3906" s="8" t="s">
        <v>19762</v>
      </c>
    </row>
    <row r="3907" customFormat="false" ht="15" hidden="false" customHeight="false" outlineLevel="0" collapsed="false">
      <c r="A3907" s="8" t="s">
        <v>19768</v>
      </c>
      <c r="B3907" s="8" t="s">
        <v>23130</v>
      </c>
    </row>
    <row r="3908" customFormat="false" ht="15" hidden="false" customHeight="false" outlineLevel="0" collapsed="false">
      <c r="A3908" s="8" t="s">
        <v>19774</v>
      </c>
      <c r="B3908" s="8" t="s">
        <v>23131</v>
      </c>
    </row>
    <row r="3909" customFormat="false" ht="15" hidden="false" customHeight="false" outlineLevel="0" collapsed="false">
      <c r="A3909" s="8" t="s">
        <v>19779</v>
      </c>
      <c r="B3909" s="8" t="s">
        <v>23132</v>
      </c>
    </row>
    <row r="3910" customFormat="false" ht="15" hidden="false" customHeight="false" outlineLevel="0" collapsed="false">
      <c r="A3910" s="8" t="s">
        <v>19785</v>
      </c>
      <c r="B3910" s="8" t="s">
        <v>23133</v>
      </c>
    </row>
    <row r="3911" customFormat="false" ht="15" hidden="false" customHeight="false" outlineLevel="0" collapsed="false">
      <c r="A3911" s="8" t="s">
        <v>19792</v>
      </c>
      <c r="B3911" s="8" t="s">
        <v>23134</v>
      </c>
    </row>
    <row r="3912" customFormat="false" ht="15" hidden="false" customHeight="false" outlineLevel="0" collapsed="false">
      <c r="A3912" s="8" t="s">
        <v>19798</v>
      </c>
      <c r="B3912" s="8" t="s">
        <v>23135</v>
      </c>
    </row>
    <row r="3913" customFormat="false" ht="15" hidden="false" customHeight="false" outlineLevel="0" collapsed="false">
      <c r="A3913" s="8" t="s">
        <v>19804</v>
      </c>
      <c r="B3913" s="8" t="s">
        <v>19805</v>
      </c>
    </row>
    <row r="3914" customFormat="false" ht="15" hidden="false" customHeight="false" outlineLevel="0" collapsed="false">
      <c r="A3914" s="8" t="s">
        <v>19808</v>
      </c>
      <c r="B3914" s="8" t="s">
        <v>23136</v>
      </c>
    </row>
    <row r="3915" customFormat="false" ht="15" hidden="false" customHeight="false" outlineLevel="0" collapsed="false">
      <c r="A3915" s="8" t="s">
        <v>19813</v>
      </c>
      <c r="B3915" s="8" t="s">
        <v>19814</v>
      </c>
    </row>
    <row r="3916" customFormat="false" ht="15" hidden="false" customHeight="false" outlineLevel="0" collapsed="false">
      <c r="A3916" s="8" t="s">
        <v>19817</v>
      </c>
      <c r="B3916" s="8" t="s">
        <v>19818</v>
      </c>
    </row>
    <row r="3917" customFormat="false" ht="15" hidden="false" customHeight="false" outlineLevel="0" collapsed="false">
      <c r="A3917" s="8" t="s">
        <v>19820</v>
      </c>
      <c r="B3917" s="8" t="s">
        <v>19821</v>
      </c>
    </row>
    <row r="3918" customFormat="false" ht="15" hidden="false" customHeight="false" outlineLevel="0" collapsed="false">
      <c r="A3918" s="8" t="s">
        <v>19824</v>
      </c>
      <c r="B3918" s="8" t="s">
        <v>19823</v>
      </c>
    </row>
    <row r="3919" customFormat="false" ht="15" hidden="false" customHeight="false" outlineLevel="0" collapsed="false">
      <c r="A3919" s="8" t="s">
        <v>19830</v>
      </c>
      <c r="B3919" s="8" t="s">
        <v>19831</v>
      </c>
    </row>
    <row r="3920" customFormat="false" ht="15" hidden="false" customHeight="false" outlineLevel="0" collapsed="false">
      <c r="A3920" s="8" t="s">
        <v>19833</v>
      </c>
      <c r="B3920" s="8" t="s">
        <v>19834</v>
      </c>
    </row>
    <row r="3921" customFormat="false" ht="15" hidden="false" customHeight="false" outlineLevel="0" collapsed="false">
      <c r="A3921" s="8" t="s">
        <v>19838</v>
      </c>
      <c r="B3921" s="8" t="s">
        <v>19839</v>
      </c>
    </row>
    <row r="3922" customFormat="false" ht="15" hidden="false" customHeight="false" outlineLevel="0" collapsed="false">
      <c r="A3922" s="8" t="s">
        <v>19843</v>
      </c>
      <c r="B3922" s="8" t="s">
        <v>19844</v>
      </c>
    </row>
    <row r="3923" customFormat="false" ht="15" hidden="false" customHeight="false" outlineLevel="0" collapsed="false">
      <c r="A3923" s="8" t="s">
        <v>19847</v>
      </c>
      <c r="B3923" s="8" t="s">
        <v>19848</v>
      </c>
    </row>
    <row r="3924" customFormat="false" ht="15" hidden="false" customHeight="false" outlineLevel="0" collapsed="false">
      <c r="A3924" s="8" t="s">
        <v>19850</v>
      </c>
      <c r="B3924" s="8" t="s">
        <v>19851</v>
      </c>
    </row>
    <row r="3925" customFormat="false" ht="15" hidden="false" customHeight="false" outlineLevel="0" collapsed="false">
      <c r="A3925" s="8" t="s">
        <v>19854</v>
      </c>
      <c r="B3925" s="8" t="s">
        <v>19855</v>
      </c>
    </row>
    <row r="3926" customFormat="false" ht="15" hidden="false" customHeight="false" outlineLevel="0" collapsed="false">
      <c r="A3926" s="8" t="s">
        <v>23137</v>
      </c>
      <c r="B3926" s="8" t="s">
        <v>23138</v>
      </c>
    </row>
    <row r="3927" customFormat="false" ht="15" hidden="false" customHeight="false" outlineLevel="0" collapsed="false">
      <c r="A3927" s="8" t="s">
        <v>19859</v>
      </c>
      <c r="B3927" s="8" t="s">
        <v>23139</v>
      </c>
    </row>
    <row r="3928" customFormat="false" ht="15" hidden="false" customHeight="false" outlineLevel="0" collapsed="false">
      <c r="A3928" s="8" t="s">
        <v>19863</v>
      </c>
      <c r="B3928" s="8" t="s">
        <v>19864</v>
      </c>
    </row>
    <row r="3929" customFormat="false" ht="15" hidden="false" customHeight="false" outlineLevel="0" collapsed="false">
      <c r="A3929" s="8" t="s">
        <v>19867</v>
      </c>
      <c r="B3929" s="8" t="s">
        <v>19868</v>
      </c>
    </row>
    <row r="3930" customFormat="false" ht="15" hidden="false" customHeight="false" outlineLevel="0" collapsed="false">
      <c r="A3930" s="8" t="s">
        <v>19871</v>
      </c>
      <c r="B3930" s="8" t="s">
        <v>19872</v>
      </c>
    </row>
    <row r="3931" customFormat="false" ht="15" hidden="false" customHeight="false" outlineLevel="0" collapsed="false">
      <c r="A3931" s="8" t="s">
        <v>19878</v>
      </c>
      <c r="B3931" s="8" t="s">
        <v>23140</v>
      </c>
    </row>
    <row r="3932" customFormat="false" ht="15" hidden="false" customHeight="false" outlineLevel="0" collapsed="false">
      <c r="A3932" s="8" t="s">
        <v>19882</v>
      </c>
      <c r="B3932" s="8" t="s">
        <v>23141</v>
      </c>
    </row>
    <row r="3933" customFormat="false" ht="15" hidden="false" customHeight="false" outlineLevel="0" collapsed="false">
      <c r="A3933" s="8" t="s">
        <v>19885</v>
      </c>
      <c r="B3933" s="8" t="s">
        <v>23142</v>
      </c>
    </row>
    <row r="3934" customFormat="false" ht="15" hidden="false" customHeight="false" outlineLevel="0" collapsed="false">
      <c r="A3934" s="8" t="s">
        <v>19889</v>
      </c>
      <c r="B3934" s="8" t="s">
        <v>19890</v>
      </c>
    </row>
    <row r="3935" customFormat="false" ht="15" hidden="false" customHeight="false" outlineLevel="0" collapsed="false">
      <c r="A3935" s="8" t="s">
        <v>19893</v>
      </c>
      <c r="B3935" s="8" t="s">
        <v>23143</v>
      </c>
    </row>
    <row r="3936" customFormat="false" ht="15" hidden="false" customHeight="false" outlineLevel="0" collapsed="false">
      <c r="A3936" s="8" t="s">
        <v>19896</v>
      </c>
      <c r="B3936" s="8" t="s">
        <v>23144</v>
      </c>
    </row>
    <row r="3937" customFormat="false" ht="15" hidden="false" customHeight="false" outlineLevel="0" collapsed="false">
      <c r="A3937" s="8" t="s">
        <v>19902</v>
      </c>
      <c r="B3937" s="8" t="s">
        <v>23145</v>
      </c>
    </row>
    <row r="3938" customFormat="false" ht="15" hidden="false" customHeight="false" outlineLevel="0" collapsed="false">
      <c r="A3938" s="8" t="s">
        <v>19906</v>
      </c>
      <c r="B3938" s="8" t="s">
        <v>23146</v>
      </c>
    </row>
    <row r="3939" customFormat="false" ht="15" hidden="false" customHeight="false" outlineLevel="0" collapsed="false">
      <c r="A3939" s="8" t="s">
        <v>19909</v>
      </c>
      <c r="B3939" s="8" t="s">
        <v>23147</v>
      </c>
    </row>
    <row r="3940" customFormat="false" ht="15" hidden="false" customHeight="false" outlineLevel="0" collapsed="false">
      <c r="A3940" s="8" t="s">
        <v>19915</v>
      </c>
      <c r="B3940" s="8" t="s">
        <v>19916</v>
      </c>
    </row>
    <row r="3941" customFormat="false" ht="15" hidden="false" customHeight="false" outlineLevel="0" collapsed="false">
      <c r="A3941" s="8" t="s">
        <v>19920</v>
      </c>
      <c r="B3941" s="8" t="s">
        <v>19921</v>
      </c>
    </row>
    <row r="3942" customFormat="false" ht="15" hidden="false" customHeight="false" outlineLevel="0" collapsed="false">
      <c r="A3942" s="8" t="s">
        <v>19924</v>
      </c>
      <c r="B3942" s="8" t="s">
        <v>23148</v>
      </c>
    </row>
    <row r="3943" customFormat="false" ht="15" hidden="false" customHeight="false" outlineLevel="0" collapsed="false">
      <c r="A3943" s="8" t="s">
        <v>19927</v>
      </c>
      <c r="B3943" s="8" t="s">
        <v>19928</v>
      </c>
    </row>
    <row r="3944" customFormat="false" ht="15" hidden="false" customHeight="false" outlineLevel="0" collapsed="false">
      <c r="A3944" s="8" t="s">
        <v>19930</v>
      </c>
      <c r="B3944" s="8" t="s">
        <v>19931</v>
      </c>
    </row>
    <row r="3945" customFormat="false" ht="15" hidden="false" customHeight="false" outlineLevel="0" collapsed="false">
      <c r="A3945" s="8" t="s">
        <v>19934</v>
      </c>
      <c r="B3945" s="8" t="s">
        <v>19935</v>
      </c>
    </row>
    <row r="3946" customFormat="false" ht="15" hidden="false" customHeight="false" outlineLevel="0" collapsed="false">
      <c r="A3946" s="8" t="s">
        <v>23149</v>
      </c>
      <c r="B3946" s="8" t="s">
        <v>23150</v>
      </c>
    </row>
    <row r="3947" customFormat="false" ht="15" hidden="false" customHeight="false" outlineLevel="0" collapsed="false">
      <c r="A3947" s="8" t="s">
        <v>19938</v>
      </c>
      <c r="B3947" s="8" t="s">
        <v>19939</v>
      </c>
    </row>
    <row r="3948" customFormat="false" ht="15" hidden="false" customHeight="false" outlineLevel="0" collapsed="false">
      <c r="A3948" s="8" t="s">
        <v>19941</v>
      </c>
      <c r="B3948" s="8" t="s">
        <v>23151</v>
      </c>
    </row>
    <row r="3949" customFormat="false" ht="15" hidden="false" customHeight="false" outlineLevel="0" collapsed="false">
      <c r="A3949" s="8" t="s">
        <v>23152</v>
      </c>
      <c r="B3949" s="8" t="s">
        <v>23153</v>
      </c>
    </row>
    <row r="3950" customFormat="false" ht="15" hidden="false" customHeight="false" outlineLevel="0" collapsed="false">
      <c r="A3950" s="8" t="s">
        <v>19945</v>
      </c>
      <c r="B3950" s="8" t="s">
        <v>23154</v>
      </c>
    </row>
    <row r="3951" customFormat="false" ht="15" hidden="false" customHeight="false" outlineLevel="0" collapsed="false">
      <c r="A3951" s="8" t="s">
        <v>19951</v>
      </c>
      <c r="B3951" s="8" t="s">
        <v>23155</v>
      </c>
    </row>
    <row r="3952" customFormat="false" ht="15" hidden="false" customHeight="false" outlineLevel="0" collapsed="false">
      <c r="A3952" s="8" t="s">
        <v>23156</v>
      </c>
      <c r="B3952" s="8" t="s">
        <v>23157</v>
      </c>
    </row>
    <row r="3953" customFormat="false" ht="15" hidden="false" customHeight="false" outlineLevel="0" collapsed="false">
      <c r="A3953" s="8" t="s">
        <v>19955</v>
      </c>
      <c r="B3953" s="8" t="s">
        <v>23158</v>
      </c>
    </row>
    <row r="3954" customFormat="false" ht="15" hidden="false" customHeight="false" outlineLevel="0" collapsed="false">
      <c r="A3954" s="8" t="s">
        <v>19960</v>
      </c>
      <c r="B3954" s="8" t="s">
        <v>19961</v>
      </c>
    </row>
    <row r="3955" customFormat="false" ht="15" hidden="false" customHeight="false" outlineLevel="0" collapsed="false">
      <c r="A3955" s="8" t="s">
        <v>19964</v>
      </c>
      <c r="B3955" s="8" t="s">
        <v>19965</v>
      </c>
    </row>
    <row r="3956" customFormat="false" ht="15" hidden="false" customHeight="false" outlineLevel="0" collapsed="false">
      <c r="A3956" s="8" t="s">
        <v>19967</v>
      </c>
      <c r="B3956" s="8" t="s">
        <v>23159</v>
      </c>
    </row>
    <row r="3957" customFormat="false" ht="15" hidden="false" customHeight="false" outlineLevel="0" collapsed="false">
      <c r="A3957" s="8" t="s">
        <v>19971</v>
      </c>
      <c r="B3957" s="8" t="s">
        <v>23160</v>
      </c>
    </row>
    <row r="3958" customFormat="false" ht="15" hidden="false" customHeight="false" outlineLevel="0" collapsed="false">
      <c r="A3958" s="8" t="s">
        <v>19975</v>
      </c>
      <c r="B3958" s="8" t="s">
        <v>19976</v>
      </c>
    </row>
    <row r="3959" customFormat="false" ht="15" hidden="false" customHeight="false" outlineLevel="0" collapsed="false">
      <c r="A3959" s="8" t="s">
        <v>19979</v>
      </c>
      <c r="B3959" s="8" t="s">
        <v>23161</v>
      </c>
    </row>
    <row r="3960" customFormat="false" ht="15" hidden="false" customHeight="false" outlineLevel="0" collapsed="false">
      <c r="A3960" s="8" t="s">
        <v>19983</v>
      </c>
      <c r="B3960" s="8" t="s">
        <v>23162</v>
      </c>
    </row>
    <row r="3961" customFormat="false" ht="15" hidden="false" customHeight="false" outlineLevel="0" collapsed="false">
      <c r="A3961" s="8" t="s">
        <v>19986</v>
      </c>
      <c r="B3961" s="8" t="s">
        <v>23163</v>
      </c>
    </row>
    <row r="3962" customFormat="false" ht="15" hidden="false" customHeight="false" outlineLevel="0" collapsed="false">
      <c r="A3962" s="8" t="s">
        <v>19990</v>
      </c>
      <c r="B3962" s="8" t="s">
        <v>19991</v>
      </c>
    </row>
    <row r="3963" customFormat="false" ht="15" hidden="false" customHeight="false" outlineLevel="0" collapsed="false">
      <c r="A3963" s="8" t="s">
        <v>19993</v>
      </c>
      <c r="B3963" s="8" t="s">
        <v>23164</v>
      </c>
    </row>
    <row r="3964" customFormat="false" ht="15" hidden="false" customHeight="false" outlineLevel="0" collapsed="false">
      <c r="A3964" s="8" t="s">
        <v>19996</v>
      </c>
      <c r="B3964" s="8" t="s">
        <v>23165</v>
      </c>
    </row>
    <row r="3965" customFormat="false" ht="15" hidden="false" customHeight="false" outlineLevel="0" collapsed="false">
      <c r="A3965" s="8" t="s">
        <v>20001</v>
      </c>
      <c r="B3965" s="8" t="s">
        <v>23166</v>
      </c>
    </row>
    <row r="3966" customFormat="false" ht="15" hidden="false" customHeight="false" outlineLevel="0" collapsed="false">
      <c r="A3966" s="8" t="s">
        <v>20006</v>
      </c>
      <c r="B3966" s="8" t="s">
        <v>23167</v>
      </c>
    </row>
    <row r="3967" customFormat="false" ht="15" hidden="false" customHeight="false" outlineLevel="0" collapsed="false">
      <c r="A3967" s="8" t="s">
        <v>20009</v>
      </c>
      <c r="B3967" s="8" t="s">
        <v>23168</v>
      </c>
    </row>
    <row r="3968" customFormat="false" ht="15" hidden="false" customHeight="false" outlineLevel="0" collapsed="false">
      <c r="A3968" s="8" t="s">
        <v>23169</v>
      </c>
      <c r="B3968" s="8" t="s">
        <v>23170</v>
      </c>
    </row>
    <row r="3969" customFormat="false" ht="15" hidden="false" customHeight="false" outlineLevel="0" collapsed="false">
      <c r="A3969" s="8" t="s">
        <v>20013</v>
      </c>
      <c r="B3969" s="8" t="s">
        <v>20014</v>
      </c>
    </row>
    <row r="3970" customFormat="false" ht="15" hidden="false" customHeight="false" outlineLevel="0" collapsed="false">
      <c r="A3970" s="8" t="s">
        <v>20016</v>
      </c>
      <c r="B3970" s="8" t="s">
        <v>23171</v>
      </c>
    </row>
    <row r="3971" customFormat="false" ht="15" hidden="false" customHeight="false" outlineLevel="0" collapsed="false">
      <c r="A3971" s="8" t="s">
        <v>20019</v>
      </c>
      <c r="B3971" s="8" t="s">
        <v>23172</v>
      </c>
    </row>
    <row r="3972" customFormat="false" ht="15" hidden="false" customHeight="false" outlineLevel="0" collapsed="false">
      <c r="A3972" s="8" t="s">
        <v>20024</v>
      </c>
      <c r="B3972" s="8" t="s">
        <v>23173</v>
      </c>
    </row>
    <row r="3973" customFormat="false" ht="15" hidden="false" customHeight="false" outlineLevel="0" collapsed="false">
      <c r="A3973" s="8" t="s">
        <v>20029</v>
      </c>
      <c r="B3973" s="8" t="s">
        <v>23174</v>
      </c>
    </row>
    <row r="3974" customFormat="false" ht="15" hidden="false" customHeight="false" outlineLevel="0" collapsed="false">
      <c r="A3974" s="8" t="s">
        <v>20032</v>
      </c>
      <c r="B3974" s="8" t="s">
        <v>20033</v>
      </c>
    </row>
    <row r="3975" customFormat="false" ht="15" hidden="false" customHeight="false" outlineLevel="0" collapsed="false">
      <c r="A3975" s="8" t="s">
        <v>20037</v>
      </c>
      <c r="B3975" s="8" t="s">
        <v>23175</v>
      </c>
    </row>
    <row r="3976" customFormat="false" ht="15" hidden="false" customHeight="false" outlineLevel="0" collapsed="false">
      <c r="A3976" s="8" t="s">
        <v>20042</v>
      </c>
      <c r="B3976" s="8" t="s">
        <v>23176</v>
      </c>
    </row>
    <row r="3977" customFormat="false" ht="15" hidden="false" customHeight="false" outlineLevel="0" collapsed="false">
      <c r="A3977" s="8" t="s">
        <v>20046</v>
      </c>
      <c r="B3977" s="8" t="s">
        <v>20048</v>
      </c>
    </row>
    <row r="3978" customFormat="false" ht="15" hidden="false" customHeight="false" outlineLevel="0" collapsed="false">
      <c r="A3978" s="8" t="s">
        <v>20052</v>
      </c>
      <c r="B3978" s="8" t="s">
        <v>20053</v>
      </c>
    </row>
    <row r="3979" customFormat="false" ht="15" hidden="false" customHeight="false" outlineLevel="0" collapsed="false">
      <c r="A3979" s="8" t="s">
        <v>20056</v>
      </c>
      <c r="B3979" s="8" t="s">
        <v>20057</v>
      </c>
    </row>
    <row r="3980" customFormat="false" ht="15" hidden="false" customHeight="false" outlineLevel="0" collapsed="false">
      <c r="A3980" s="8" t="s">
        <v>20062</v>
      </c>
      <c r="B3980" s="8" t="s">
        <v>20063</v>
      </c>
    </row>
    <row r="3981" customFormat="false" ht="15" hidden="false" customHeight="false" outlineLevel="0" collapsed="false">
      <c r="A3981" s="8" t="s">
        <v>20066</v>
      </c>
      <c r="B3981" s="8" t="s">
        <v>20067</v>
      </c>
    </row>
    <row r="3982" customFormat="false" ht="15" hidden="false" customHeight="false" outlineLevel="0" collapsed="false">
      <c r="A3982" s="8" t="s">
        <v>20070</v>
      </c>
      <c r="B3982" s="8" t="s">
        <v>20071</v>
      </c>
    </row>
    <row r="3983" customFormat="false" ht="15" hidden="false" customHeight="false" outlineLevel="0" collapsed="false">
      <c r="A3983" s="8" t="s">
        <v>20074</v>
      </c>
      <c r="B3983" s="8" t="s">
        <v>23177</v>
      </c>
    </row>
    <row r="3984" customFormat="false" ht="15" hidden="false" customHeight="false" outlineLevel="0" collapsed="false">
      <c r="A3984" s="8" t="s">
        <v>20078</v>
      </c>
      <c r="B3984" s="8" t="s">
        <v>23178</v>
      </c>
    </row>
    <row r="3985" customFormat="false" ht="15" hidden="false" customHeight="false" outlineLevel="0" collapsed="false">
      <c r="A3985" s="8" t="s">
        <v>20083</v>
      </c>
      <c r="B3985" s="8" t="s">
        <v>20084</v>
      </c>
    </row>
    <row r="3986" customFormat="false" ht="15" hidden="false" customHeight="false" outlineLevel="0" collapsed="false">
      <c r="A3986" s="8" t="s">
        <v>20088</v>
      </c>
      <c r="B3986" s="8" t="s">
        <v>20090</v>
      </c>
    </row>
    <row r="3987" customFormat="false" ht="15" hidden="false" customHeight="false" outlineLevel="0" collapsed="false">
      <c r="A3987" s="8" t="s">
        <v>20094</v>
      </c>
      <c r="B3987" s="8" t="s">
        <v>23179</v>
      </c>
    </row>
    <row r="3988" customFormat="false" ht="15" hidden="false" customHeight="false" outlineLevel="0" collapsed="false">
      <c r="A3988" s="8" t="s">
        <v>23180</v>
      </c>
      <c r="B3988" s="8" t="s">
        <v>23181</v>
      </c>
    </row>
    <row r="3989" customFormat="false" ht="15" hidden="false" customHeight="false" outlineLevel="0" collapsed="false">
      <c r="A3989" s="8" t="s">
        <v>20100</v>
      </c>
      <c r="B3989" s="8" t="s">
        <v>20102</v>
      </c>
    </row>
    <row r="3990" customFormat="false" ht="15" hidden="false" customHeight="false" outlineLevel="0" collapsed="false">
      <c r="A3990" s="8" t="s">
        <v>20104</v>
      </c>
      <c r="B3990" s="8" t="s">
        <v>23182</v>
      </c>
    </row>
    <row r="3991" customFormat="false" ht="15" hidden="false" customHeight="false" outlineLevel="0" collapsed="false">
      <c r="A3991" s="8" t="s">
        <v>20113</v>
      </c>
      <c r="B3991" s="8" t="s">
        <v>20114</v>
      </c>
    </row>
    <row r="3992" customFormat="false" ht="15" hidden="false" customHeight="false" outlineLevel="0" collapsed="false">
      <c r="A3992" s="8" t="s">
        <v>20118</v>
      </c>
      <c r="B3992" s="8" t="s">
        <v>20119</v>
      </c>
    </row>
    <row r="3993" customFormat="false" ht="15" hidden="false" customHeight="false" outlineLevel="0" collapsed="false">
      <c r="A3993" s="8" t="s">
        <v>20121</v>
      </c>
      <c r="B3993" s="8" t="s">
        <v>23183</v>
      </c>
    </row>
    <row r="3994" customFormat="false" ht="15" hidden="false" customHeight="false" outlineLevel="0" collapsed="false">
      <c r="A3994" s="8" t="s">
        <v>20124</v>
      </c>
      <c r="B3994" s="8" t="s">
        <v>23184</v>
      </c>
    </row>
    <row r="3995" customFormat="false" ht="15" hidden="false" customHeight="false" outlineLevel="0" collapsed="false">
      <c r="A3995" s="8" t="s">
        <v>20128</v>
      </c>
      <c r="B3995" s="8" t="s">
        <v>20131</v>
      </c>
    </row>
    <row r="3996" customFormat="false" ht="15" hidden="false" customHeight="false" outlineLevel="0" collapsed="false">
      <c r="A3996" s="8" t="s">
        <v>20134</v>
      </c>
      <c r="B3996" s="8" t="s">
        <v>23185</v>
      </c>
    </row>
    <row r="3997" customFormat="false" ht="15" hidden="false" customHeight="false" outlineLevel="0" collapsed="false">
      <c r="A3997" s="8" t="s">
        <v>20137</v>
      </c>
      <c r="B3997" s="8" t="s">
        <v>23186</v>
      </c>
    </row>
    <row r="3998" customFormat="false" ht="15" hidden="false" customHeight="false" outlineLevel="0" collapsed="false">
      <c r="A3998" s="8" t="s">
        <v>20143</v>
      </c>
      <c r="B3998" s="8" t="s">
        <v>23187</v>
      </c>
    </row>
    <row r="3999" customFormat="false" ht="15" hidden="false" customHeight="false" outlineLevel="0" collapsed="false">
      <c r="A3999" s="8" t="s">
        <v>20146</v>
      </c>
      <c r="B3999" s="8" t="s">
        <v>23188</v>
      </c>
    </row>
    <row r="4000" customFormat="false" ht="15" hidden="false" customHeight="false" outlineLevel="0" collapsed="false">
      <c r="A4000" s="8" t="s">
        <v>20151</v>
      </c>
      <c r="B4000" s="8" t="s">
        <v>20154</v>
      </c>
    </row>
    <row r="4001" customFormat="false" ht="15" hidden="false" customHeight="false" outlineLevel="0" collapsed="false">
      <c r="A4001" s="8" t="s">
        <v>21423</v>
      </c>
      <c r="B4001" s="8" t="s">
        <v>23189</v>
      </c>
    </row>
    <row r="4002" customFormat="false" ht="15" hidden="false" customHeight="false" outlineLevel="0" collapsed="false">
      <c r="A4002" s="8" t="s">
        <v>20157</v>
      </c>
      <c r="B4002" s="8" t="s">
        <v>20158</v>
      </c>
    </row>
    <row r="4003" customFormat="false" ht="15" hidden="false" customHeight="false" outlineLevel="0" collapsed="false">
      <c r="A4003" s="8" t="s">
        <v>20161</v>
      </c>
      <c r="B4003" s="8" t="s">
        <v>20162</v>
      </c>
    </row>
    <row r="4004" customFormat="false" ht="15" hidden="false" customHeight="false" outlineLevel="0" collapsed="false">
      <c r="A4004" s="8" t="s">
        <v>20166</v>
      </c>
      <c r="B4004" s="8" t="s">
        <v>23190</v>
      </c>
    </row>
    <row r="4005" customFormat="false" ht="15" hidden="false" customHeight="false" outlineLevel="0" collapsed="false">
      <c r="A4005" s="8" t="s">
        <v>20170</v>
      </c>
      <c r="B4005" s="8" t="s">
        <v>20171</v>
      </c>
    </row>
    <row r="4006" customFormat="false" ht="15" hidden="false" customHeight="false" outlineLevel="0" collapsed="false">
      <c r="A4006" s="8" t="s">
        <v>20175</v>
      </c>
      <c r="B4006" s="8" t="s">
        <v>20176</v>
      </c>
    </row>
    <row r="4007" customFormat="false" ht="15" hidden="false" customHeight="false" outlineLevel="0" collapsed="false">
      <c r="A4007" s="8" t="s">
        <v>20179</v>
      </c>
      <c r="B4007" s="8" t="s">
        <v>20180</v>
      </c>
    </row>
    <row r="4008" customFormat="false" ht="15" hidden="false" customHeight="false" outlineLevel="0" collapsed="false">
      <c r="A4008" s="8" t="s">
        <v>20184</v>
      </c>
      <c r="B4008" s="8" t="s">
        <v>23191</v>
      </c>
    </row>
    <row r="4009" customFormat="false" ht="15" hidden="false" customHeight="false" outlineLevel="0" collapsed="false">
      <c r="A4009" s="8" t="s">
        <v>20188</v>
      </c>
      <c r="B4009" s="8" t="s">
        <v>23192</v>
      </c>
    </row>
    <row r="4010" customFormat="false" ht="15" hidden="false" customHeight="false" outlineLevel="0" collapsed="false">
      <c r="A4010" s="8" t="s">
        <v>20191</v>
      </c>
      <c r="B4010" s="8" t="s">
        <v>20192</v>
      </c>
    </row>
    <row r="4011" customFormat="false" ht="15" hidden="false" customHeight="false" outlineLevel="0" collapsed="false">
      <c r="A4011" s="8" t="s">
        <v>20196</v>
      </c>
      <c r="B4011" s="8" t="s">
        <v>20197</v>
      </c>
    </row>
    <row r="4012" customFormat="false" ht="15" hidden="false" customHeight="false" outlineLevel="0" collapsed="false">
      <c r="A4012" s="8" t="s">
        <v>20200</v>
      </c>
      <c r="B4012" s="8" t="s">
        <v>23193</v>
      </c>
    </row>
    <row r="4013" customFormat="false" ht="15" hidden="false" customHeight="false" outlineLevel="0" collapsed="false">
      <c r="A4013" s="8" t="s">
        <v>20203</v>
      </c>
      <c r="B4013" s="8" t="s">
        <v>20204</v>
      </c>
    </row>
    <row r="4014" customFormat="false" ht="15" hidden="false" customHeight="false" outlineLevel="0" collapsed="false">
      <c r="A4014" s="8" t="s">
        <v>20207</v>
      </c>
      <c r="B4014" s="8" t="s">
        <v>20208</v>
      </c>
    </row>
    <row r="4015" customFormat="false" ht="15" hidden="false" customHeight="false" outlineLevel="0" collapsed="false">
      <c r="A4015" s="8" t="s">
        <v>20210</v>
      </c>
      <c r="B4015" s="8" t="s">
        <v>20211</v>
      </c>
    </row>
    <row r="4016" customFormat="false" ht="15" hidden="false" customHeight="false" outlineLevel="0" collapsed="false">
      <c r="A4016" s="8" t="s">
        <v>20213</v>
      </c>
      <c r="B4016" s="8" t="s">
        <v>23194</v>
      </c>
    </row>
    <row r="4017" customFormat="false" ht="15" hidden="false" customHeight="false" outlineLevel="0" collapsed="false">
      <c r="A4017" s="8" t="s">
        <v>20220</v>
      </c>
      <c r="B4017" s="8" t="s">
        <v>23195</v>
      </c>
    </row>
    <row r="4018" customFormat="false" ht="15" hidden="false" customHeight="false" outlineLevel="0" collapsed="false">
      <c r="A4018" s="8" t="s">
        <v>20225</v>
      </c>
      <c r="B4018" s="8" t="s">
        <v>20226</v>
      </c>
    </row>
    <row r="4019" customFormat="false" ht="15" hidden="false" customHeight="false" outlineLevel="0" collapsed="false">
      <c r="A4019" s="8" t="s">
        <v>20229</v>
      </c>
      <c r="B4019" s="8" t="s">
        <v>20230</v>
      </c>
    </row>
    <row r="4020" customFormat="false" ht="15" hidden="false" customHeight="false" outlineLevel="0" collapsed="false">
      <c r="A4020" s="8" t="s">
        <v>20234</v>
      </c>
      <c r="B4020" s="8" t="s">
        <v>20235</v>
      </c>
    </row>
    <row r="4021" customFormat="false" ht="15" hidden="false" customHeight="false" outlineLevel="0" collapsed="false">
      <c r="A4021" s="8" t="s">
        <v>23196</v>
      </c>
      <c r="B4021" s="8" t="s">
        <v>23197</v>
      </c>
    </row>
    <row r="4022" customFormat="false" ht="15" hidden="false" customHeight="false" outlineLevel="0" collapsed="false">
      <c r="A4022" s="8" t="s">
        <v>20240</v>
      </c>
      <c r="B4022" s="8" t="s">
        <v>20241</v>
      </c>
    </row>
    <row r="4023" customFormat="false" ht="15" hidden="false" customHeight="false" outlineLevel="0" collapsed="false">
      <c r="A4023" s="8" t="s">
        <v>23198</v>
      </c>
      <c r="B4023" s="8" t="s">
        <v>23199</v>
      </c>
    </row>
    <row r="4024" customFormat="false" ht="15" hidden="false" customHeight="false" outlineLevel="0" collapsed="false">
      <c r="A4024" s="8" t="s">
        <v>20246</v>
      </c>
      <c r="B4024" s="8" t="s">
        <v>23200</v>
      </c>
    </row>
    <row r="4025" customFormat="false" ht="15" hidden="false" customHeight="false" outlineLevel="0" collapsed="false">
      <c r="A4025" s="8" t="s">
        <v>20252</v>
      </c>
      <c r="B4025" s="8" t="s">
        <v>20253</v>
      </c>
    </row>
    <row r="4026" customFormat="false" ht="15" hidden="false" customHeight="false" outlineLevel="0" collapsed="false">
      <c r="A4026" s="8" t="s">
        <v>20257</v>
      </c>
      <c r="B4026" s="8" t="s">
        <v>20258</v>
      </c>
    </row>
    <row r="4027" customFormat="false" ht="15" hidden="false" customHeight="false" outlineLevel="0" collapsed="false">
      <c r="A4027" s="8" t="s">
        <v>20262</v>
      </c>
      <c r="B4027" s="8" t="s">
        <v>23201</v>
      </c>
    </row>
    <row r="4028" customFormat="false" ht="15" hidden="false" customHeight="false" outlineLevel="0" collapsed="false">
      <c r="A4028" s="8" t="s">
        <v>20269</v>
      </c>
      <c r="B4028" s="8" t="s">
        <v>23202</v>
      </c>
    </row>
    <row r="4029" customFormat="false" ht="15" hidden="false" customHeight="false" outlineLevel="0" collapsed="false">
      <c r="A4029" s="8" t="s">
        <v>20275</v>
      </c>
      <c r="B4029" s="8" t="s">
        <v>23203</v>
      </c>
    </row>
    <row r="4030" customFormat="false" ht="15" hidden="false" customHeight="false" outlineLevel="0" collapsed="false">
      <c r="A4030" s="8" t="s">
        <v>20281</v>
      </c>
      <c r="B4030" s="8" t="s">
        <v>20280</v>
      </c>
    </row>
    <row r="4031" customFormat="false" ht="15" hidden="false" customHeight="false" outlineLevel="0" collapsed="false">
      <c r="A4031" s="8" t="s">
        <v>20284</v>
      </c>
      <c r="B4031" s="8" t="s">
        <v>20285</v>
      </c>
    </row>
    <row r="4032" customFormat="false" ht="15" hidden="false" customHeight="false" outlineLevel="0" collapsed="false">
      <c r="A4032" s="8" t="s">
        <v>20288</v>
      </c>
      <c r="B4032" s="8" t="s">
        <v>23204</v>
      </c>
    </row>
    <row r="4033" customFormat="false" ht="15" hidden="false" customHeight="false" outlineLevel="0" collapsed="false">
      <c r="A4033" s="8" t="s">
        <v>20297</v>
      </c>
      <c r="B4033" s="8" t="s">
        <v>20298</v>
      </c>
    </row>
    <row r="4034" customFormat="false" ht="15" hidden="false" customHeight="false" outlineLevel="0" collapsed="false">
      <c r="A4034" s="8" t="s">
        <v>20302</v>
      </c>
      <c r="B4034" s="8" t="s">
        <v>20303</v>
      </c>
    </row>
    <row r="4035" customFormat="false" ht="15" hidden="false" customHeight="false" outlineLevel="0" collapsed="false">
      <c r="A4035" s="8" t="s">
        <v>20306</v>
      </c>
      <c r="B4035" s="8" t="s">
        <v>20307</v>
      </c>
    </row>
    <row r="4036" customFormat="false" ht="15" hidden="false" customHeight="false" outlineLevel="0" collapsed="false">
      <c r="A4036" s="8" t="s">
        <v>20312</v>
      </c>
      <c r="B4036" s="8" t="s">
        <v>20313</v>
      </c>
    </row>
    <row r="4037" customFormat="false" ht="15" hidden="false" customHeight="false" outlineLevel="0" collapsed="false">
      <c r="A4037" s="8" t="s">
        <v>20316</v>
      </c>
      <c r="B4037" s="8" t="s">
        <v>20317</v>
      </c>
    </row>
    <row r="4038" customFormat="false" ht="15" hidden="false" customHeight="false" outlineLevel="0" collapsed="false">
      <c r="A4038" s="8" t="s">
        <v>20320</v>
      </c>
      <c r="B4038" s="8" t="s">
        <v>20321</v>
      </c>
    </row>
    <row r="4039" customFormat="false" ht="15" hidden="false" customHeight="false" outlineLevel="0" collapsed="false">
      <c r="A4039" s="8" t="s">
        <v>23205</v>
      </c>
      <c r="B4039" s="8" t="s">
        <v>23206</v>
      </c>
    </row>
    <row r="4040" customFormat="false" ht="15" hidden="false" customHeight="false" outlineLevel="0" collapsed="false">
      <c r="A4040" s="8" t="s">
        <v>20325</v>
      </c>
      <c r="B4040" s="8" t="s">
        <v>23207</v>
      </c>
    </row>
    <row r="4041" customFormat="false" ht="15" hidden="false" customHeight="false" outlineLevel="0" collapsed="false">
      <c r="A4041" s="8" t="s">
        <v>20332</v>
      </c>
      <c r="B4041" s="8" t="s">
        <v>20333</v>
      </c>
    </row>
    <row r="4042" customFormat="false" ht="15" hidden="false" customHeight="false" outlineLevel="0" collapsed="false">
      <c r="A4042" s="8" t="s">
        <v>20337</v>
      </c>
      <c r="B4042" s="8" t="s">
        <v>20338</v>
      </c>
    </row>
    <row r="4043" customFormat="false" ht="15" hidden="false" customHeight="false" outlineLevel="0" collapsed="false">
      <c r="A4043" s="8" t="s">
        <v>20342</v>
      </c>
      <c r="B4043" s="8" t="s">
        <v>23208</v>
      </c>
    </row>
    <row r="4044" customFormat="false" ht="15" hidden="false" customHeight="false" outlineLevel="0" collapsed="false">
      <c r="A4044" s="8" t="s">
        <v>20346</v>
      </c>
      <c r="B4044" s="8" t="s">
        <v>20348</v>
      </c>
    </row>
    <row r="4045" customFormat="false" ht="15" hidden="false" customHeight="false" outlineLevel="0" collapsed="false">
      <c r="A4045" s="8" t="s">
        <v>20352</v>
      </c>
      <c r="B4045" s="8" t="s">
        <v>20353</v>
      </c>
    </row>
    <row r="4046" customFormat="false" ht="15" hidden="false" customHeight="false" outlineLevel="0" collapsed="false">
      <c r="A4046" s="8" t="s">
        <v>20356</v>
      </c>
      <c r="B4046" s="8" t="s">
        <v>23209</v>
      </c>
    </row>
    <row r="4047" customFormat="false" ht="15" hidden="false" customHeight="false" outlineLevel="0" collapsed="false">
      <c r="A4047" s="8" t="s">
        <v>20361</v>
      </c>
      <c r="B4047" s="8" t="s">
        <v>20362</v>
      </c>
    </row>
    <row r="4048" customFormat="false" ht="15" hidden="false" customHeight="false" outlineLevel="0" collapsed="false">
      <c r="A4048" s="8" t="s">
        <v>20364</v>
      </c>
      <c r="B4048" s="8" t="s">
        <v>20365</v>
      </c>
    </row>
    <row r="4049" customFormat="false" ht="15" hidden="false" customHeight="false" outlineLevel="0" collapsed="false">
      <c r="A4049" s="8" t="s">
        <v>20368</v>
      </c>
      <c r="B4049" s="8" t="s">
        <v>20369</v>
      </c>
    </row>
    <row r="4050" customFormat="false" ht="15" hidden="false" customHeight="false" outlineLevel="0" collapsed="false">
      <c r="A4050" s="8" t="s">
        <v>20371</v>
      </c>
      <c r="B4050" s="8" t="s">
        <v>23210</v>
      </c>
    </row>
    <row r="4051" customFormat="false" ht="15" hidden="false" customHeight="false" outlineLevel="0" collapsed="false">
      <c r="A4051" s="8" t="s">
        <v>20376</v>
      </c>
      <c r="B4051" s="8" t="s">
        <v>20377</v>
      </c>
    </row>
    <row r="4052" customFormat="false" ht="15" hidden="false" customHeight="false" outlineLevel="0" collapsed="false">
      <c r="A4052" s="8" t="s">
        <v>20379</v>
      </c>
      <c r="B4052" s="8" t="s">
        <v>20380</v>
      </c>
    </row>
    <row r="4053" customFormat="false" ht="15" hidden="false" customHeight="false" outlineLevel="0" collapsed="false">
      <c r="A4053" s="8" t="s">
        <v>23211</v>
      </c>
      <c r="B4053" s="8" t="s">
        <v>23212</v>
      </c>
    </row>
    <row r="4054" customFormat="false" ht="15" hidden="false" customHeight="false" outlineLevel="0" collapsed="false">
      <c r="A4054" s="8" t="s">
        <v>20383</v>
      </c>
      <c r="B4054" s="8" t="s">
        <v>23213</v>
      </c>
    </row>
    <row r="4055" customFormat="false" ht="15" hidden="false" customHeight="false" outlineLevel="0" collapsed="false">
      <c r="A4055" s="8" t="s">
        <v>20388</v>
      </c>
      <c r="B4055" s="8" t="s">
        <v>20389</v>
      </c>
    </row>
    <row r="4056" customFormat="false" ht="15" hidden="false" customHeight="false" outlineLevel="0" collapsed="false">
      <c r="A4056" s="8" t="s">
        <v>20392</v>
      </c>
      <c r="B4056" s="8" t="s">
        <v>20393</v>
      </c>
    </row>
    <row r="4057" customFormat="false" ht="15" hidden="false" customHeight="false" outlineLevel="0" collapsed="false">
      <c r="A4057" s="8" t="s">
        <v>20397</v>
      </c>
      <c r="B4057" s="8" t="s">
        <v>20398</v>
      </c>
    </row>
    <row r="4058" customFormat="false" ht="15" hidden="false" customHeight="false" outlineLevel="0" collapsed="false">
      <c r="A4058" s="8" t="s">
        <v>20402</v>
      </c>
      <c r="B4058" s="8" t="s">
        <v>23214</v>
      </c>
    </row>
    <row r="4059" customFormat="false" ht="15" hidden="false" customHeight="false" outlineLevel="0" collapsed="false">
      <c r="A4059" s="8" t="s">
        <v>20405</v>
      </c>
      <c r="B4059" s="8" t="s">
        <v>20406</v>
      </c>
    </row>
    <row r="4060" customFormat="false" ht="15" hidden="false" customHeight="false" outlineLevel="0" collapsed="false">
      <c r="A4060" s="8" t="s">
        <v>20409</v>
      </c>
      <c r="B4060" s="8" t="s">
        <v>20410</v>
      </c>
    </row>
    <row r="4061" customFormat="false" ht="15" hidden="false" customHeight="false" outlineLevel="0" collapsed="false">
      <c r="A4061" s="8" t="s">
        <v>20413</v>
      </c>
      <c r="B4061" s="8" t="s">
        <v>23215</v>
      </c>
    </row>
    <row r="4062" customFormat="false" ht="15" hidden="false" customHeight="false" outlineLevel="0" collapsed="false">
      <c r="A4062" s="8" t="s">
        <v>20418</v>
      </c>
      <c r="B4062" s="8" t="s">
        <v>20419</v>
      </c>
    </row>
    <row r="4063" customFormat="false" ht="15" hidden="false" customHeight="false" outlineLevel="0" collapsed="false">
      <c r="A4063" s="8" t="s">
        <v>20422</v>
      </c>
      <c r="B4063" s="8" t="s">
        <v>20423</v>
      </c>
    </row>
    <row r="4064" customFormat="false" ht="15" hidden="false" customHeight="false" outlineLevel="0" collapsed="false">
      <c r="A4064" s="8" t="s">
        <v>20426</v>
      </c>
      <c r="B4064" s="8" t="s">
        <v>20427</v>
      </c>
    </row>
    <row r="4065" customFormat="false" ht="15" hidden="false" customHeight="false" outlineLevel="0" collapsed="false">
      <c r="A4065" s="8" t="s">
        <v>20431</v>
      </c>
      <c r="B4065" s="8" t="s">
        <v>20432</v>
      </c>
    </row>
    <row r="4066" customFormat="false" ht="15" hidden="false" customHeight="false" outlineLevel="0" collapsed="false">
      <c r="A4066" s="8" t="s">
        <v>20434</v>
      </c>
      <c r="B4066" s="8" t="s">
        <v>20435</v>
      </c>
    </row>
    <row r="4067" customFormat="false" ht="15" hidden="false" customHeight="false" outlineLevel="0" collapsed="false">
      <c r="A4067" s="8" t="s">
        <v>20438</v>
      </c>
      <c r="B4067" s="8" t="s">
        <v>23216</v>
      </c>
    </row>
    <row r="4068" customFormat="false" ht="15" hidden="false" customHeight="false" outlineLevel="0" collapsed="false">
      <c r="A4068" s="8" t="s">
        <v>20442</v>
      </c>
      <c r="B4068" s="8" t="s">
        <v>20443</v>
      </c>
    </row>
    <row r="4069" customFormat="false" ht="15" hidden="false" customHeight="false" outlineLevel="0" collapsed="false">
      <c r="A4069" s="8" t="s">
        <v>20446</v>
      </c>
      <c r="B4069" s="8" t="s">
        <v>20448</v>
      </c>
    </row>
    <row r="4070" customFormat="false" ht="15" hidden="false" customHeight="false" outlineLevel="0" collapsed="false">
      <c r="A4070" s="8" t="s">
        <v>20451</v>
      </c>
      <c r="B4070" s="8" t="s">
        <v>23217</v>
      </c>
    </row>
    <row r="4071" customFormat="false" ht="15" hidden="false" customHeight="false" outlineLevel="0" collapsed="false">
      <c r="A4071" s="8" t="s">
        <v>20454</v>
      </c>
      <c r="B4071" s="8" t="s">
        <v>20455</v>
      </c>
    </row>
    <row r="4072" customFormat="false" ht="15" hidden="false" customHeight="false" outlineLevel="0" collapsed="false">
      <c r="A4072" s="8" t="s">
        <v>20459</v>
      </c>
      <c r="B4072" s="8" t="s">
        <v>20460</v>
      </c>
    </row>
    <row r="4073" customFormat="false" ht="15" hidden="false" customHeight="false" outlineLevel="0" collapsed="false">
      <c r="A4073" s="8" t="s">
        <v>20462</v>
      </c>
      <c r="B4073" s="8" t="s">
        <v>23218</v>
      </c>
    </row>
    <row r="4074" customFormat="false" ht="15" hidden="false" customHeight="false" outlineLevel="0" collapsed="false">
      <c r="A4074" s="8" t="s">
        <v>20466</v>
      </c>
      <c r="B4074" s="8" t="s">
        <v>23219</v>
      </c>
    </row>
    <row r="4075" customFormat="false" ht="15" hidden="false" customHeight="false" outlineLevel="0" collapsed="false">
      <c r="A4075" s="8" t="s">
        <v>20470</v>
      </c>
      <c r="B4075" s="8" t="s">
        <v>23220</v>
      </c>
    </row>
    <row r="4076" customFormat="false" ht="15" hidden="false" customHeight="false" outlineLevel="0" collapsed="false">
      <c r="A4076" s="8" t="s">
        <v>23221</v>
      </c>
      <c r="B4076" s="8" t="s">
        <v>23222</v>
      </c>
    </row>
    <row r="4077" customFormat="false" ht="15" hidden="false" customHeight="false" outlineLevel="0" collapsed="false">
      <c r="A4077" s="8" t="s">
        <v>20474</v>
      </c>
      <c r="B4077" s="8" t="s">
        <v>20475</v>
      </c>
    </row>
    <row r="4078" customFormat="false" ht="15" hidden="false" customHeight="false" outlineLevel="0" collapsed="false">
      <c r="A4078" s="8" t="s">
        <v>20479</v>
      </c>
      <c r="B4078" s="8" t="s">
        <v>20480</v>
      </c>
    </row>
    <row r="4079" customFormat="false" ht="15" hidden="false" customHeight="false" outlineLevel="0" collapsed="false">
      <c r="A4079" s="8" t="s">
        <v>20484</v>
      </c>
      <c r="B4079" s="8" t="s">
        <v>20485</v>
      </c>
    </row>
    <row r="4080" customFormat="false" ht="15" hidden="false" customHeight="false" outlineLevel="0" collapsed="false">
      <c r="A4080" s="8" t="s">
        <v>20487</v>
      </c>
      <c r="B4080" s="8" t="s">
        <v>20489</v>
      </c>
    </row>
    <row r="4081" customFormat="false" ht="15" hidden="false" customHeight="false" outlineLevel="0" collapsed="false">
      <c r="A4081" s="8" t="s">
        <v>20491</v>
      </c>
      <c r="B4081" s="8" t="s">
        <v>20492</v>
      </c>
    </row>
    <row r="4082" customFormat="false" ht="15" hidden="false" customHeight="false" outlineLevel="0" collapsed="false">
      <c r="A4082" s="8" t="s">
        <v>20496</v>
      </c>
      <c r="B4082" s="8" t="s">
        <v>20497</v>
      </c>
    </row>
    <row r="4083" customFormat="false" ht="15" hidden="false" customHeight="false" outlineLevel="0" collapsed="false">
      <c r="A4083" s="8" t="s">
        <v>20500</v>
      </c>
      <c r="B4083" s="8" t="s">
        <v>20501</v>
      </c>
    </row>
    <row r="4084" customFormat="false" ht="15" hidden="false" customHeight="false" outlineLevel="0" collapsed="false">
      <c r="A4084" s="8" t="s">
        <v>20503</v>
      </c>
      <c r="B4084" s="8" t="s">
        <v>20504</v>
      </c>
    </row>
    <row r="4085" customFormat="false" ht="15" hidden="false" customHeight="false" outlineLevel="0" collapsed="false">
      <c r="A4085" s="8" t="s">
        <v>20506</v>
      </c>
      <c r="B4085" s="8" t="s">
        <v>20507</v>
      </c>
    </row>
    <row r="4086" customFormat="false" ht="15" hidden="false" customHeight="false" outlineLevel="0" collapsed="false">
      <c r="A4086" s="8" t="s">
        <v>20511</v>
      </c>
      <c r="B4086" s="8" t="s">
        <v>23223</v>
      </c>
    </row>
    <row r="4087" customFormat="false" ht="15" hidden="false" customHeight="false" outlineLevel="0" collapsed="false">
      <c r="A4087" s="8" t="s">
        <v>20514</v>
      </c>
      <c r="B4087" s="8" t="s">
        <v>23224</v>
      </c>
    </row>
    <row r="4088" customFormat="false" ht="15" hidden="false" customHeight="false" outlineLevel="0" collapsed="false">
      <c r="A4088" s="8" t="s">
        <v>20518</v>
      </c>
      <c r="B4088" s="8" t="s">
        <v>20519</v>
      </c>
    </row>
    <row r="4089" customFormat="false" ht="15" hidden="false" customHeight="false" outlineLevel="0" collapsed="false">
      <c r="A4089" s="8" t="s">
        <v>20523</v>
      </c>
      <c r="B4089" s="8" t="s">
        <v>23225</v>
      </c>
    </row>
    <row r="4090" customFormat="false" ht="15" hidden="false" customHeight="false" outlineLevel="0" collapsed="false">
      <c r="A4090" s="8" t="s">
        <v>20526</v>
      </c>
      <c r="B4090" s="8" t="s">
        <v>23226</v>
      </c>
    </row>
    <row r="4091" customFormat="false" ht="15" hidden="false" customHeight="false" outlineLevel="0" collapsed="false">
      <c r="A4091" s="8" t="s">
        <v>20528</v>
      </c>
      <c r="B4091" s="8" t="s">
        <v>20529</v>
      </c>
    </row>
    <row r="4092" customFormat="false" ht="15" hidden="false" customHeight="false" outlineLevel="0" collapsed="false">
      <c r="A4092" s="8" t="s">
        <v>20531</v>
      </c>
      <c r="B4092" s="8" t="s">
        <v>23227</v>
      </c>
    </row>
    <row r="4093" customFormat="false" ht="15" hidden="false" customHeight="false" outlineLevel="0" collapsed="false">
      <c r="A4093" s="8" t="s">
        <v>23228</v>
      </c>
      <c r="B4093" s="8" t="s">
        <v>23229</v>
      </c>
    </row>
    <row r="4094" customFormat="false" ht="15" hidden="false" customHeight="false" outlineLevel="0" collapsed="false">
      <c r="A4094" s="8" t="s">
        <v>20534</v>
      </c>
      <c r="B4094" s="8" t="s">
        <v>20536</v>
      </c>
    </row>
    <row r="4095" customFormat="false" ht="15" hidden="false" customHeight="false" outlineLevel="0" collapsed="false">
      <c r="A4095" s="8" t="s">
        <v>20538</v>
      </c>
      <c r="B4095" s="8" t="s">
        <v>23230</v>
      </c>
    </row>
    <row r="4096" customFormat="false" ht="15" hidden="false" customHeight="false" outlineLevel="0" collapsed="false">
      <c r="A4096" s="8" t="s">
        <v>20542</v>
      </c>
      <c r="B4096" s="8" t="s">
        <v>23231</v>
      </c>
    </row>
    <row r="4097" customFormat="false" ht="15" hidden="false" customHeight="false" outlineLevel="0" collapsed="false">
      <c r="A4097" s="8" t="s">
        <v>20548</v>
      </c>
      <c r="B4097" s="8" t="s">
        <v>20549</v>
      </c>
    </row>
    <row r="4098" customFormat="false" ht="15" hidden="false" customHeight="false" outlineLevel="0" collapsed="false">
      <c r="A4098" s="8" t="s">
        <v>20552</v>
      </c>
      <c r="B4098" s="8" t="s">
        <v>23232</v>
      </c>
    </row>
    <row r="4099" customFormat="false" ht="15" hidden="false" customHeight="false" outlineLevel="0" collapsed="false">
      <c r="A4099" s="8" t="s">
        <v>20556</v>
      </c>
      <c r="B4099" s="8" t="s">
        <v>23233</v>
      </c>
    </row>
    <row r="4100" customFormat="false" ht="15" hidden="false" customHeight="false" outlineLevel="0" collapsed="false">
      <c r="A4100" s="8" t="s">
        <v>20559</v>
      </c>
      <c r="B4100" s="8" t="s">
        <v>23234</v>
      </c>
    </row>
    <row r="4101" customFormat="false" ht="15" hidden="false" customHeight="false" outlineLevel="0" collapsed="false">
      <c r="A4101" s="8" t="s">
        <v>20562</v>
      </c>
      <c r="B4101" s="8" t="s">
        <v>23235</v>
      </c>
    </row>
    <row r="4102" customFormat="false" ht="15" hidden="false" customHeight="false" outlineLevel="0" collapsed="false">
      <c r="A4102" s="8" t="s">
        <v>20567</v>
      </c>
      <c r="B4102" s="8" t="s">
        <v>20568</v>
      </c>
    </row>
    <row r="4103" customFormat="false" ht="15" hidden="false" customHeight="false" outlineLevel="0" collapsed="false">
      <c r="A4103" s="8" t="s">
        <v>20571</v>
      </c>
      <c r="B4103" s="8" t="s">
        <v>20572</v>
      </c>
    </row>
    <row r="4104" customFormat="false" ht="15" hidden="false" customHeight="false" outlineLevel="0" collapsed="false">
      <c r="A4104" s="8" t="s">
        <v>20576</v>
      </c>
      <c r="B4104" s="8" t="s">
        <v>20578</v>
      </c>
    </row>
    <row r="4105" customFormat="false" ht="15" hidden="false" customHeight="false" outlineLevel="0" collapsed="false">
      <c r="A4105" s="8" t="s">
        <v>20581</v>
      </c>
      <c r="B4105" s="8" t="s">
        <v>23236</v>
      </c>
    </row>
    <row r="4106" customFormat="false" ht="15" hidden="false" customHeight="false" outlineLevel="0" collapsed="false">
      <c r="A4106" s="8" t="s">
        <v>20585</v>
      </c>
      <c r="B4106" s="8" t="s">
        <v>20586</v>
      </c>
    </row>
    <row r="4107" customFormat="false" ht="15" hidden="false" customHeight="false" outlineLevel="0" collapsed="false">
      <c r="A4107" s="8" t="s">
        <v>20591</v>
      </c>
      <c r="B4107" s="8" t="s">
        <v>20592</v>
      </c>
    </row>
    <row r="4108" customFormat="false" ht="15" hidden="false" customHeight="false" outlineLevel="0" collapsed="false">
      <c r="A4108" s="8" t="s">
        <v>23237</v>
      </c>
      <c r="B4108" s="8" t="s">
        <v>23238</v>
      </c>
    </row>
    <row r="4109" customFormat="false" ht="15" hidden="false" customHeight="false" outlineLevel="0" collapsed="false">
      <c r="A4109" s="8" t="s">
        <v>20595</v>
      </c>
      <c r="B4109" s="8" t="s">
        <v>20596</v>
      </c>
    </row>
    <row r="4110" customFormat="false" ht="15" hidden="false" customHeight="false" outlineLevel="0" collapsed="false">
      <c r="A4110" s="8" t="s">
        <v>20601</v>
      </c>
      <c r="B4110" s="8" t="s">
        <v>20602</v>
      </c>
    </row>
    <row r="4111" customFormat="false" ht="15" hidden="false" customHeight="false" outlineLevel="0" collapsed="false">
      <c r="A4111" s="8" t="s">
        <v>20605</v>
      </c>
      <c r="B4111" s="8" t="s">
        <v>20607</v>
      </c>
    </row>
    <row r="4112" customFormat="false" ht="15" hidden="false" customHeight="false" outlineLevel="0" collapsed="false">
      <c r="A4112" s="8" t="s">
        <v>20610</v>
      </c>
      <c r="B4112" s="8" t="s">
        <v>20612</v>
      </c>
    </row>
    <row r="4113" customFormat="false" ht="15" hidden="false" customHeight="false" outlineLevel="0" collapsed="false">
      <c r="A4113" s="8" t="s">
        <v>20615</v>
      </c>
      <c r="B4113" s="8" t="s">
        <v>20616</v>
      </c>
    </row>
    <row r="4114" customFormat="false" ht="15" hidden="false" customHeight="false" outlineLevel="0" collapsed="false">
      <c r="A4114" s="8" t="s">
        <v>20619</v>
      </c>
      <c r="B4114" s="8" t="s">
        <v>20620</v>
      </c>
    </row>
    <row r="4115" customFormat="false" ht="15" hidden="false" customHeight="false" outlineLevel="0" collapsed="false">
      <c r="A4115" s="8" t="s">
        <v>20625</v>
      </c>
      <c r="B4115" s="8" t="s">
        <v>23239</v>
      </c>
    </row>
    <row r="4116" customFormat="false" ht="15" hidden="false" customHeight="false" outlineLevel="0" collapsed="false">
      <c r="A4116" s="8" t="s">
        <v>20629</v>
      </c>
      <c r="B4116" s="8" t="s">
        <v>20631</v>
      </c>
    </row>
    <row r="4117" customFormat="false" ht="15" hidden="false" customHeight="false" outlineLevel="0" collapsed="false">
      <c r="A4117" s="8" t="s">
        <v>20633</v>
      </c>
      <c r="B4117" s="8" t="s">
        <v>23240</v>
      </c>
    </row>
    <row r="4118" customFormat="false" ht="15" hidden="false" customHeight="false" outlineLevel="0" collapsed="false">
      <c r="A4118" s="8" t="s">
        <v>20638</v>
      </c>
      <c r="B4118" s="8" t="s">
        <v>20639</v>
      </c>
    </row>
    <row r="4119" customFormat="false" ht="15" hidden="false" customHeight="false" outlineLevel="0" collapsed="false">
      <c r="A4119" s="8" t="s">
        <v>20642</v>
      </c>
      <c r="B4119" s="8" t="s">
        <v>20645</v>
      </c>
    </row>
    <row r="4120" customFormat="false" ht="15" hidden="false" customHeight="false" outlineLevel="0" collapsed="false">
      <c r="A4120" s="8" t="s">
        <v>20649</v>
      </c>
      <c r="B4120" s="8" t="s">
        <v>20650</v>
      </c>
    </row>
    <row r="4121" customFormat="false" ht="15" hidden="false" customHeight="false" outlineLevel="0" collapsed="false">
      <c r="A4121" s="8" t="s">
        <v>20655</v>
      </c>
      <c r="B4121" s="8" t="s">
        <v>20657</v>
      </c>
    </row>
    <row r="4122" customFormat="false" ht="15" hidden="false" customHeight="false" outlineLevel="0" collapsed="false">
      <c r="A4122" s="8" t="s">
        <v>20662</v>
      </c>
      <c r="B4122" s="8" t="s">
        <v>20663</v>
      </c>
    </row>
    <row r="4123" customFormat="false" ht="15" hidden="false" customHeight="false" outlineLevel="0" collapsed="false">
      <c r="A4123" s="8" t="s">
        <v>20666</v>
      </c>
      <c r="B4123" s="8" t="s">
        <v>20668</v>
      </c>
    </row>
    <row r="4124" customFormat="false" ht="15" hidden="false" customHeight="false" outlineLevel="0" collapsed="false">
      <c r="A4124" s="8" t="s">
        <v>20671</v>
      </c>
      <c r="B4124" s="8" t="s">
        <v>23241</v>
      </c>
    </row>
    <row r="4125" customFormat="false" ht="15" hidden="false" customHeight="false" outlineLevel="0" collapsed="false">
      <c r="A4125" s="8" t="s">
        <v>20674</v>
      </c>
      <c r="B4125" s="8" t="s">
        <v>23242</v>
      </c>
    </row>
    <row r="4126" customFormat="false" ht="15" hidden="false" customHeight="false" outlineLevel="0" collapsed="false">
      <c r="A4126" s="8" t="s">
        <v>20678</v>
      </c>
      <c r="B4126" s="8" t="s">
        <v>20680</v>
      </c>
    </row>
    <row r="4127" customFormat="false" ht="15" hidden="false" customHeight="false" outlineLevel="0" collapsed="false">
      <c r="A4127" s="8" t="s">
        <v>20684</v>
      </c>
      <c r="B4127" s="8" t="s">
        <v>23243</v>
      </c>
    </row>
    <row r="4128" customFormat="false" ht="15" hidden="false" customHeight="false" outlineLevel="0" collapsed="false">
      <c r="A4128" s="8" t="s">
        <v>20687</v>
      </c>
      <c r="B4128" s="8" t="s">
        <v>23244</v>
      </c>
    </row>
    <row r="4129" customFormat="false" ht="15" hidden="false" customHeight="false" outlineLevel="0" collapsed="false">
      <c r="A4129" s="8" t="s">
        <v>20692</v>
      </c>
      <c r="B4129" s="8" t="s">
        <v>20693</v>
      </c>
    </row>
    <row r="4130" customFormat="false" ht="15" hidden="false" customHeight="false" outlineLevel="0" collapsed="false">
      <c r="A4130" s="8" t="s">
        <v>20695</v>
      </c>
      <c r="B4130" s="8" t="s">
        <v>23245</v>
      </c>
    </row>
    <row r="4131" customFormat="false" ht="15" hidden="false" customHeight="false" outlineLevel="0" collapsed="false">
      <c r="A4131" s="8" t="s">
        <v>20701</v>
      </c>
      <c r="B4131" s="8" t="s">
        <v>20702</v>
      </c>
    </row>
    <row r="4132" customFormat="false" ht="15" hidden="false" customHeight="false" outlineLevel="0" collapsed="false">
      <c r="A4132" s="8" t="s">
        <v>20705</v>
      </c>
      <c r="B4132" s="8" t="s">
        <v>23246</v>
      </c>
    </row>
    <row r="4133" customFormat="false" ht="15" hidden="false" customHeight="false" outlineLevel="0" collapsed="false">
      <c r="A4133" s="8" t="s">
        <v>20711</v>
      </c>
      <c r="B4133" s="8" t="s">
        <v>20713</v>
      </c>
    </row>
    <row r="4134" customFormat="false" ht="15" hidden="false" customHeight="false" outlineLevel="0" collapsed="false">
      <c r="A4134" s="8" t="s">
        <v>20715</v>
      </c>
      <c r="B4134" s="8" t="s">
        <v>20716</v>
      </c>
    </row>
    <row r="4135" customFormat="false" ht="15" hidden="false" customHeight="false" outlineLevel="0" collapsed="false">
      <c r="A4135" s="8" t="s">
        <v>20718</v>
      </c>
      <c r="B4135" s="8" t="s">
        <v>20719</v>
      </c>
    </row>
    <row r="4136" customFormat="false" ht="15" hidden="false" customHeight="false" outlineLevel="0" collapsed="false">
      <c r="A4136" s="8" t="s">
        <v>20723</v>
      </c>
      <c r="B4136" s="8" t="s">
        <v>23247</v>
      </c>
    </row>
    <row r="4137" customFormat="false" ht="15" hidden="false" customHeight="false" outlineLevel="0" collapsed="false">
      <c r="A4137" s="8" t="s">
        <v>20726</v>
      </c>
      <c r="B4137" s="8" t="s">
        <v>23248</v>
      </c>
    </row>
    <row r="4138" customFormat="false" ht="15" hidden="false" customHeight="false" outlineLevel="0" collapsed="false">
      <c r="A4138" s="8" t="s">
        <v>20729</v>
      </c>
      <c r="B4138" s="8" t="s">
        <v>20730</v>
      </c>
    </row>
    <row r="4139" customFormat="false" ht="15" hidden="false" customHeight="false" outlineLevel="0" collapsed="false">
      <c r="A4139" s="8" t="s">
        <v>20733</v>
      </c>
      <c r="B4139" s="8" t="s">
        <v>23249</v>
      </c>
    </row>
    <row r="4140" customFormat="false" ht="15" hidden="false" customHeight="false" outlineLevel="0" collapsed="false">
      <c r="A4140" s="8" t="s">
        <v>20736</v>
      </c>
      <c r="B4140" s="8" t="s">
        <v>20737</v>
      </c>
    </row>
    <row r="4141" customFormat="false" ht="15" hidden="false" customHeight="false" outlineLevel="0" collapsed="false">
      <c r="A4141" s="8" t="s">
        <v>20739</v>
      </c>
      <c r="B4141" s="8" t="s">
        <v>23250</v>
      </c>
    </row>
    <row r="4142" customFormat="false" ht="15" hidden="false" customHeight="false" outlineLevel="0" collapsed="false">
      <c r="A4142" s="8" t="s">
        <v>21428</v>
      </c>
      <c r="B4142" s="8" t="s">
        <v>23251</v>
      </c>
    </row>
    <row r="4143" customFormat="false" ht="15" hidden="false" customHeight="false" outlineLevel="0" collapsed="false">
      <c r="A4143" s="8" t="s">
        <v>20749</v>
      </c>
      <c r="B4143" s="8" t="s">
        <v>20751</v>
      </c>
    </row>
    <row r="4144" customFormat="false" ht="15" hidden="false" customHeight="false" outlineLevel="0" collapsed="false">
      <c r="A4144" s="8" t="s">
        <v>20756</v>
      </c>
      <c r="B4144" s="8" t="s">
        <v>20758</v>
      </c>
    </row>
    <row r="4145" customFormat="false" ht="15" hidden="false" customHeight="false" outlineLevel="0" collapsed="false">
      <c r="A4145" s="8" t="s">
        <v>20762</v>
      </c>
      <c r="B4145" s="8" t="s">
        <v>20763</v>
      </c>
    </row>
    <row r="4146" customFormat="false" ht="15" hidden="false" customHeight="false" outlineLevel="0" collapsed="false">
      <c r="A4146" s="8" t="s">
        <v>20766</v>
      </c>
      <c r="B4146" s="8" t="s">
        <v>20767</v>
      </c>
    </row>
    <row r="4147" customFormat="false" ht="15" hidden="false" customHeight="false" outlineLevel="0" collapsed="false">
      <c r="A4147" s="8" t="s">
        <v>20769</v>
      </c>
      <c r="B4147" s="8" t="s">
        <v>20771</v>
      </c>
    </row>
    <row r="4148" customFormat="false" ht="15" hidden="false" customHeight="false" outlineLevel="0" collapsed="false">
      <c r="A4148" s="8" t="s">
        <v>20776</v>
      </c>
      <c r="B4148" s="8" t="s">
        <v>20777</v>
      </c>
    </row>
    <row r="4149" customFormat="false" ht="15" hidden="false" customHeight="false" outlineLevel="0" collapsed="false">
      <c r="A4149" s="8" t="s">
        <v>20781</v>
      </c>
      <c r="B4149" s="8" t="s">
        <v>20782</v>
      </c>
    </row>
    <row r="4150" customFormat="false" ht="15" hidden="false" customHeight="false" outlineLevel="0" collapsed="false">
      <c r="A4150" s="8" t="s">
        <v>20787</v>
      </c>
      <c r="B4150" s="8" t="s">
        <v>20788</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N1057"/>
  <sheetViews>
    <sheetView showFormulas="false" showGridLines="true" showRowColHeaders="true" showZeros="true" rightToLeft="false" tabSelected="true" showOutlineSymbols="true" defaultGridColor="true" view="normal" topLeftCell="A1" colorId="64" zoomScale="60" zoomScaleNormal="60" zoomScalePageLayoutView="100" workbookViewId="0">
      <pane xSplit="0" ySplit="1" topLeftCell="A2" activePane="bottomLeft" state="frozen"/>
      <selection pane="topLeft" activeCell="A1" activeCellId="0" sqref="A1"/>
      <selection pane="bottomLeft" activeCell="C22" activeCellId="0" sqref="C22"/>
    </sheetView>
  </sheetViews>
  <sheetFormatPr defaultRowHeight="15" zeroHeight="false" outlineLevelRow="0" outlineLevelCol="0"/>
  <cols>
    <col collapsed="false" customWidth="true" hidden="false" outlineLevel="0" max="1" min="1" style="0" width="39.17"/>
    <col collapsed="false" customWidth="true" hidden="false" outlineLevel="0" max="2" min="2" style="0" width="16.84"/>
    <col collapsed="false" customWidth="true" hidden="false" outlineLevel="0" max="3" min="3" style="1" width="38.53"/>
    <col collapsed="false" customWidth="true" hidden="false" outlineLevel="0" max="6" min="4" style="1" width="16.84"/>
    <col collapsed="false" customWidth="true" hidden="false" outlineLevel="0" max="7" min="7" style="1" width="9.5"/>
    <col collapsed="false" customWidth="true" hidden="false" outlineLevel="0" max="8" min="8" style="1" width="32.5"/>
    <col collapsed="false" customWidth="true" hidden="false" outlineLevel="0" max="12" min="9" style="1" width="18.5"/>
    <col collapsed="false" customWidth="true" hidden="false" outlineLevel="0" max="13" min="13" style="1" width="30.84"/>
    <col collapsed="false" customWidth="true" hidden="false" outlineLevel="0" max="14" min="14" style="1" width="18.5"/>
    <col collapsed="false" customWidth="true" hidden="false" outlineLevel="0" max="1025" min="15" style="0" width="10.36"/>
  </cols>
  <sheetData>
    <row r="1" customFormat="false" ht="30" hidden="false" customHeight="false" outlineLevel="0" collapsed="false">
      <c r="A1" s="2" t="s">
        <v>0</v>
      </c>
      <c r="B1" s="3" t="s">
        <v>23252</v>
      </c>
      <c r="C1" s="3" t="s">
        <v>23253</v>
      </c>
      <c r="D1" s="3" t="s">
        <v>23254</v>
      </c>
      <c r="E1" s="3" t="s">
        <v>23255</v>
      </c>
      <c r="F1" s="3" t="s">
        <v>23256</v>
      </c>
      <c r="G1" s="3" t="s">
        <v>23257</v>
      </c>
      <c r="H1" s="4" t="s">
        <v>7</v>
      </c>
      <c r="I1" s="4" t="s">
        <v>7</v>
      </c>
      <c r="J1" s="4" t="s">
        <v>7</v>
      </c>
      <c r="K1" s="4" t="s">
        <v>7</v>
      </c>
      <c r="L1" s="4" t="s">
        <v>7</v>
      </c>
      <c r="M1" s="4" t="s">
        <v>8</v>
      </c>
      <c r="N1" s="4" t="s">
        <v>9</v>
      </c>
    </row>
    <row r="2" customFormat="false" ht="15" hidden="false" customHeight="false" outlineLevel="0" collapsed="false">
      <c r="A2" s="0" t="s">
        <v>6598</v>
      </c>
      <c r="B2" s="0" t="s">
        <v>6599</v>
      </c>
      <c r="C2" s="1" t="s">
        <v>6601</v>
      </c>
      <c r="H2" s="1" t="s">
        <v>6600</v>
      </c>
      <c r="N2" s="1" t="s">
        <v>6602</v>
      </c>
    </row>
    <row r="3" customFormat="false" ht="15" hidden="false" customHeight="false" outlineLevel="0" collapsed="false">
      <c r="A3" s="0" t="s">
        <v>215</v>
      </c>
      <c r="B3" s="0" t="s">
        <v>216</v>
      </c>
      <c r="F3" s="1" t="s">
        <v>218</v>
      </c>
      <c r="H3" s="1" t="s">
        <v>217</v>
      </c>
    </row>
    <row r="4" customFormat="false" ht="15" hidden="false" customHeight="false" outlineLevel="0" collapsed="false">
      <c r="A4" s="0" t="s">
        <v>19111</v>
      </c>
      <c r="B4" s="0" t="s">
        <v>19112</v>
      </c>
      <c r="H4" s="1" t="s">
        <v>19113</v>
      </c>
    </row>
    <row r="5" customFormat="false" ht="15" hidden="false" customHeight="false" outlineLevel="0" collapsed="false">
      <c r="A5" s="0" t="s">
        <v>18345</v>
      </c>
      <c r="B5" s="0" t="s">
        <v>18346</v>
      </c>
      <c r="H5" s="1" t="s">
        <v>18347</v>
      </c>
    </row>
    <row r="6" customFormat="false" ht="15" hidden="false" customHeight="false" outlineLevel="0" collapsed="false">
      <c r="A6" s="0" t="s">
        <v>4013</v>
      </c>
      <c r="B6" s="0" t="s">
        <v>4014</v>
      </c>
      <c r="H6" s="1" t="s">
        <v>4015</v>
      </c>
    </row>
    <row r="7" customFormat="false" ht="15" hidden="false" customHeight="false" outlineLevel="0" collapsed="false">
      <c r="A7" s="0" t="s">
        <v>13506</v>
      </c>
      <c r="B7" s="0" t="s">
        <v>13507</v>
      </c>
      <c r="H7" s="1" t="s">
        <v>13508</v>
      </c>
    </row>
    <row r="8" customFormat="false" ht="15" hidden="false" customHeight="false" outlineLevel="0" collapsed="false">
      <c r="A8" s="0" t="s">
        <v>2334</v>
      </c>
      <c r="B8" s="0" t="s">
        <v>2335</v>
      </c>
      <c r="F8" s="1" t="s">
        <v>2336</v>
      </c>
    </row>
    <row r="9" customFormat="false" ht="15" hidden="false" customHeight="false" outlineLevel="0" collapsed="false">
      <c r="A9" s="0" t="s">
        <v>3230</v>
      </c>
      <c r="B9" s="0" t="s">
        <v>3231</v>
      </c>
      <c r="C9" s="1" t="s">
        <v>3232</v>
      </c>
      <c r="E9" s="1" t="s">
        <v>3233</v>
      </c>
    </row>
    <row r="10" customFormat="false" ht="15" hidden="false" customHeight="false" outlineLevel="0" collapsed="false">
      <c r="A10" s="0" t="s">
        <v>1000</v>
      </c>
      <c r="B10" s="0" t="s">
        <v>1001</v>
      </c>
      <c r="C10" s="1" t="s">
        <v>1002</v>
      </c>
    </row>
    <row r="11" customFormat="false" ht="15" hidden="false" customHeight="false" outlineLevel="0" collapsed="false">
      <c r="A11" s="0" t="s">
        <v>20445</v>
      </c>
      <c r="B11" s="0" t="s">
        <v>20446</v>
      </c>
      <c r="C11" s="1" t="s">
        <v>20447</v>
      </c>
    </row>
    <row r="12" customFormat="false" ht="15" hidden="false" customHeight="false" outlineLevel="0" collapsed="false">
      <c r="A12" s="0" t="s">
        <v>17471</v>
      </c>
      <c r="B12" s="0" t="s">
        <v>17472</v>
      </c>
      <c r="C12" s="1" t="s">
        <v>17473</v>
      </c>
    </row>
    <row r="13" customFormat="false" ht="15" hidden="false" customHeight="false" outlineLevel="0" collapsed="false">
      <c r="A13" s="0" t="s">
        <v>2486</v>
      </c>
      <c r="B13" s="0" t="s">
        <v>2487</v>
      </c>
      <c r="C13" s="1" t="s">
        <v>2488</v>
      </c>
    </row>
    <row r="14" customFormat="false" ht="15" hidden="false" customHeight="false" outlineLevel="0" collapsed="false">
      <c r="A14" s="0" t="s">
        <v>13487</v>
      </c>
      <c r="B14" s="0" t="s">
        <v>13488</v>
      </c>
      <c r="C14" s="1" t="s">
        <v>13489</v>
      </c>
      <c r="M14" s="1" t="s">
        <v>13490</v>
      </c>
    </row>
    <row r="15" customFormat="false" ht="15" hidden="false" customHeight="false" outlineLevel="0" collapsed="false">
      <c r="A15" s="0" t="s">
        <v>5980</v>
      </c>
      <c r="B15" s="0" t="s">
        <v>5981</v>
      </c>
      <c r="E15" s="1" t="s">
        <v>5982</v>
      </c>
    </row>
    <row r="16" customFormat="false" ht="15" hidden="false" customHeight="false" outlineLevel="0" collapsed="false">
      <c r="A16" s="0" t="s">
        <v>15058</v>
      </c>
      <c r="B16" s="0" t="s">
        <v>15059</v>
      </c>
      <c r="E16" s="1" t="s">
        <v>15060</v>
      </c>
    </row>
    <row r="17" customFormat="false" ht="15" hidden="false" customHeight="false" outlineLevel="0" collapsed="false">
      <c r="A17" s="0" t="s">
        <v>6686</v>
      </c>
      <c r="B17" s="0" t="s">
        <v>6687</v>
      </c>
      <c r="E17" s="1" t="s">
        <v>6688</v>
      </c>
    </row>
    <row r="18" customFormat="false" ht="15" hidden="false" customHeight="false" outlineLevel="0" collapsed="false">
      <c r="A18" s="0" t="s">
        <v>4446</v>
      </c>
      <c r="B18" s="0" t="s">
        <v>4447</v>
      </c>
      <c r="E18" s="1" t="s">
        <v>4448</v>
      </c>
    </row>
    <row r="19" customFormat="false" ht="15" hidden="false" customHeight="false" outlineLevel="0" collapsed="false">
      <c r="A19" s="0" t="s">
        <v>20677</v>
      </c>
      <c r="B19" s="0" t="s">
        <v>20678</v>
      </c>
      <c r="C19" s="1" t="s">
        <v>20679</v>
      </c>
    </row>
    <row r="20" customFormat="false" ht="15" hidden="false" customHeight="false" outlineLevel="0" collapsed="false">
      <c r="A20" s="0" t="s">
        <v>16993</v>
      </c>
      <c r="B20" s="0" t="s">
        <v>16994</v>
      </c>
      <c r="C20" s="1" t="s">
        <v>16995</v>
      </c>
    </row>
    <row r="21" customFormat="false" ht="15" hidden="false" customHeight="false" outlineLevel="0" collapsed="false">
      <c r="A21" s="0" t="s">
        <v>11350</v>
      </c>
      <c r="B21" s="0" t="s">
        <v>11351</v>
      </c>
      <c r="C21" s="9" t="s">
        <v>11354</v>
      </c>
      <c r="D21" s="9"/>
      <c r="E21" s="9"/>
      <c r="F21" s="9"/>
      <c r="G21" s="9"/>
    </row>
    <row r="22" customFormat="false" ht="15" hidden="false" customHeight="false" outlineLevel="0" collapsed="false">
      <c r="A22" s="0" t="s">
        <v>11350</v>
      </c>
      <c r="B22" s="0" t="s">
        <v>11351</v>
      </c>
      <c r="C22" s="1" t="s">
        <v>11353</v>
      </c>
    </row>
    <row r="23" customFormat="false" ht="15" hidden="false" customHeight="false" outlineLevel="0" collapsed="false">
      <c r="A23" s="0" t="s">
        <v>10233</v>
      </c>
      <c r="B23" s="0" t="s">
        <v>10234</v>
      </c>
      <c r="C23" s="1" t="s">
        <v>10236</v>
      </c>
    </row>
    <row r="24" customFormat="false" ht="15" hidden="false" customHeight="false" outlineLevel="0" collapsed="false">
      <c r="A24" s="0" t="s">
        <v>19548</v>
      </c>
      <c r="B24" s="0" t="s">
        <v>19549</v>
      </c>
      <c r="E24" s="1" t="s">
        <v>19550</v>
      </c>
    </row>
    <row r="25" customFormat="false" ht="15" hidden="false" customHeight="false" outlineLevel="0" collapsed="false">
      <c r="A25" s="0" t="s">
        <v>11006</v>
      </c>
      <c r="B25" s="0" t="s">
        <v>11007</v>
      </c>
      <c r="C25" s="1" t="s">
        <v>11009</v>
      </c>
      <c r="N25" s="1" t="s">
        <v>11011</v>
      </c>
    </row>
    <row r="26" customFormat="false" ht="15" hidden="false" customHeight="false" outlineLevel="0" collapsed="false">
      <c r="A26" s="0" t="s">
        <v>11006</v>
      </c>
      <c r="B26" s="0" t="s">
        <v>11007</v>
      </c>
      <c r="C26" s="1" t="s">
        <v>11010</v>
      </c>
    </row>
    <row r="27" customFormat="false" ht="15" hidden="false" customHeight="false" outlineLevel="0" collapsed="false">
      <c r="A27" s="0" t="s">
        <v>17356</v>
      </c>
      <c r="B27" s="0" t="s">
        <v>17357</v>
      </c>
      <c r="C27" s="1" t="s">
        <v>17358</v>
      </c>
    </row>
    <row r="28" customFormat="false" ht="15" hidden="false" customHeight="false" outlineLevel="0" collapsed="false">
      <c r="A28" s="0" t="s">
        <v>13201</v>
      </c>
      <c r="B28" s="0" t="s">
        <v>13202</v>
      </c>
      <c r="E28" s="1" t="s">
        <v>13203</v>
      </c>
    </row>
    <row r="29" customFormat="false" ht="15" hidden="false" customHeight="false" outlineLevel="0" collapsed="false">
      <c r="A29" s="0" t="s">
        <v>17231</v>
      </c>
      <c r="B29" s="0" t="s">
        <v>17232</v>
      </c>
      <c r="E29" s="1" t="s">
        <v>17234</v>
      </c>
    </row>
    <row r="30" customFormat="false" ht="15" hidden="false" customHeight="false" outlineLevel="0" collapsed="false">
      <c r="A30" s="0" t="s">
        <v>17231</v>
      </c>
      <c r="B30" s="0" t="s">
        <v>17232</v>
      </c>
      <c r="E30" s="1" t="s">
        <v>17233</v>
      </c>
    </row>
    <row r="31" customFormat="false" ht="15" hidden="false" customHeight="false" outlineLevel="0" collapsed="false">
      <c r="A31" s="0" t="s">
        <v>3492</v>
      </c>
      <c r="B31" s="0" t="s">
        <v>3493</v>
      </c>
      <c r="E31" s="1" t="s">
        <v>3494</v>
      </c>
    </row>
    <row r="32" customFormat="false" ht="15" hidden="false" customHeight="false" outlineLevel="0" collapsed="false">
      <c r="A32" s="0" t="s">
        <v>3492</v>
      </c>
      <c r="B32" s="0" t="s">
        <v>3493</v>
      </c>
      <c r="E32" s="1" t="s">
        <v>23258</v>
      </c>
    </row>
    <row r="33" customFormat="false" ht="15" hidden="false" customHeight="false" outlineLevel="0" collapsed="false">
      <c r="A33" s="0" t="s">
        <v>16441</v>
      </c>
      <c r="B33" s="0" t="s">
        <v>16442</v>
      </c>
      <c r="C33" s="1" t="s">
        <v>16443</v>
      </c>
      <c r="N33" s="1" t="s">
        <v>16444</v>
      </c>
    </row>
    <row r="34" customFormat="false" ht="15" hidden="false" customHeight="false" outlineLevel="0" collapsed="false">
      <c r="A34" s="0" t="s">
        <v>17919</v>
      </c>
      <c r="B34" s="0" t="s">
        <v>17920</v>
      </c>
      <c r="C34" s="1" t="s">
        <v>17921</v>
      </c>
    </row>
    <row r="35" customFormat="false" ht="15" hidden="false" customHeight="false" outlineLevel="0" collapsed="false">
      <c r="A35" s="0" t="s">
        <v>60</v>
      </c>
      <c r="B35" s="0" t="s">
        <v>62</v>
      </c>
      <c r="E35" s="1" t="s">
        <v>63</v>
      </c>
    </row>
    <row r="36" customFormat="false" ht="15" hidden="false" customHeight="false" outlineLevel="0" collapsed="false">
      <c r="A36" s="0" t="s">
        <v>60</v>
      </c>
      <c r="B36" s="0" t="s">
        <v>62</v>
      </c>
      <c r="E36" s="1" t="s">
        <v>64</v>
      </c>
    </row>
    <row r="37" customFormat="false" ht="15" hidden="false" customHeight="false" outlineLevel="0" collapsed="false">
      <c r="A37" s="0" t="s">
        <v>3081</v>
      </c>
      <c r="B37" s="0" t="s">
        <v>3082</v>
      </c>
      <c r="E37" s="1" t="s">
        <v>3083</v>
      </c>
    </row>
    <row r="38" customFormat="false" ht="15" hidden="false" customHeight="false" outlineLevel="0" collapsed="false">
      <c r="A38" s="0" t="s">
        <v>3081</v>
      </c>
      <c r="B38" s="0" t="s">
        <v>3082</v>
      </c>
      <c r="E38" s="1" t="s">
        <v>3084</v>
      </c>
    </row>
    <row r="39" customFormat="false" ht="15" hidden="false" customHeight="false" outlineLevel="0" collapsed="false">
      <c r="A39" s="0" t="s">
        <v>15254</v>
      </c>
      <c r="B39" s="0" t="s">
        <v>15255</v>
      </c>
      <c r="C39" s="1" t="s">
        <v>15256</v>
      </c>
    </row>
    <row r="40" customFormat="false" ht="15" hidden="false" customHeight="false" outlineLevel="0" collapsed="false">
      <c r="A40" s="0" t="s">
        <v>970</v>
      </c>
      <c r="B40" s="0" t="s">
        <v>971</v>
      </c>
      <c r="C40" s="1" t="s">
        <v>972</v>
      </c>
    </row>
    <row r="41" customFormat="false" ht="15" hidden="false" customHeight="false" outlineLevel="0" collapsed="false">
      <c r="A41" s="0" t="s">
        <v>17070</v>
      </c>
      <c r="B41" s="0" t="s">
        <v>17071</v>
      </c>
      <c r="C41" s="1" t="s">
        <v>17072</v>
      </c>
    </row>
    <row r="42" customFormat="false" ht="15" hidden="false" customHeight="false" outlineLevel="0" collapsed="false">
      <c r="A42" s="0" t="s">
        <v>9684</v>
      </c>
      <c r="B42" s="0" t="s">
        <v>9685</v>
      </c>
      <c r="C42" s="1" t="s">
        <v>9687</v>
      </c>
    </row>
    <row r="43" customFormat="false" ht="15" hidden="false" customHeight="false" outlineLevel="0" collapsed="false">
      <c r="A43" s="0" t="s">
        <v>11758</v>
      </c>
      <c r="B43" s="0" t="s">
        <v>11759</v>
      </c>
      <c r="C43" s="1" t="s">
        <v>11761</v>
      </c>
    </row>
    <row r="44" customFormat="false" ht="15" hidden="false" customHeight="false" outlineLevel="0" collapsed="false">
      <c r="A44" s="0" t="s">
        <v>5213</v>
      </c>
      <c r="B44" s="0" t="s">
        <v>5214</v>
      </c>
      <c r="C44" s="1" t="s">
        <v>5215</v>
      </c>
      <c r="E44" s="1" t="s">
        <v>5216</v>
      </c>
    </row>
    <row r="45" customFormat="false" ht="15" hidden="false" customHeight="false" outlineLevel="0" collapsed="false">
      <c r="A45" s="0" t="s">
        <v>5213</v>
      </c>
      <c r="B45" s="0" t="s">
        <v>5214</v>
      </c>
      <c r="C45" s="9" t="s">
        <v>5217</v>
      </c>
      <c r="D45" s="9"/>
      <c r="E45" s="9"/>
      <c r="F45" s="9"/>
      <c r="G45" s="9"/>
    </row>
    <row r="46" customFormat="false" ht="15" hidden="false" customHeight="false" outlineLevel="0" collapsed="false">
      <c r="A46" s="0" t="s">
        <v>5615</v>
      </c>
      <c r="B46" s="0" t="s">
        <v>5616</v>
      </c>
      <c r="C46" s="1" t="s">
        <v>5617</v>
      </c>
    </row>
    <row r="47" customFormat="false" ht="15" hidden="false" customHeight="false" outlineLevel="0" collapsed="false">
      <c r="A47" s="0" t="s">
        <v>285</v>
      </c>
      <c r="B47" s="0" t="s">
        <v>286</v>
      </c>
      <c r="E47" s="1" t="s">
        <v>288</v>
      </c>
    </row>
    <row r="48" customFormat="false" ht="15" hidden="false" customHeight="false" outlineLevel="0" collapsed="false">
      <c r="A48" s="0" t="s">
        <v>20628</v>
      </c>
      <c r="B48" s="0" t="s">
        <v>20629</v>
      </c>
      <c r="C48" s="1" t="s">
        <v>20630</v>
      </c>
      <c r="N48" s="1" t="s">
        <v>10887</v>
      </c>
    </row>
    <row r="49" customFormat="false" ht="15" hidden="false" customHeight="false" outlineLevel="0" collapsed="false">
      <c r="A49" s="0" t="s">
        <v>10193</v>
      </c>
      <c r="B49" s="0" t="s">
        <v>10194</v>
      </c>
      <c r="C49" s="1" t="s">
        <v>10196</v>
      </c>
      <c r="N49" s="1" t="s">
        <v>10197</v>
      </c>
    </row>
    <row r="50" customFormat="false" ht="15" hidden="false" customHeight="false" outlineLevel="0" collapsed="false">
      <c r="A50" s="0" t="s">
        <v>10546</v>
      </c>
      <c r="B50" s="0" t="s">
        <v>10547</v>
      </c>
      <c r="C50" s="1" t="s">
        <v>10549</v>
      </c>
    </row>
    <row r="51" customFormat="false" ht="15" hidden="false" customHeight="false" outlineLevel="0" collapsed="false">
      <c r="A51" s="0" t="s">
        <v>3861</v>
      </c>
      <c r="B51" s="0" t="s">
        <v>3862</v>
      </c>
      <c r="C51" s="1" t="s">
        <v>3863</v>
      </c>
    </row>
    <row r="52" customFormat="false" ht="15" hidden="false" customHeight="false" outlineLevel="0" collapsed="false">
      <c r="A52" s="0" t="s">
        <v>1410</v>
      </c>
      <c r="B52" s="0" t="s">
        <v>1411</v>
      </c>
      <c r="C52" s="1" t="s">
        <v>1413</v>
      </c>
      <c r="E52" s="1" t="s">
        <v>1412</v>
      </c>
    </row>
    <row r="53" customFormat="false" ht="15" hidden="false" customHeight="false" outlineLevel="0" collapsed="false">
      <c r="A53" s="0" t="s">
        <v>16217</v>
      </c>
      <c r="B53" s="0" t="s">
        <v>16218</v>
      </c>
      <c r="C53" s="1" t="s">
        <v>16219</v>
      </c>
    </row>
    <row r="54" customFormat="false" ht="15" hidden="false" customHeight="false" outlineLevel="0" collapsed="false">
      <c r="A54" s="0" t="s">
        <v>15426</v>
      </c>
      <c r="B54" s="0" t="s">
        <v>15427</v>
      </c>
      <c r="C54" s="1" t="s">
        <v>15428</v>
      </c>
    </row>
    <row r="55" customFormat="false" ht="15" hidden="false" customHeight="false" outlineLevel="0" collapsed="false">
      <c r="A55" s="0" t="s">
        <v>16140</v>
      </c>
      <c r="B55" s="0" t="s">
        <v>16141</v>
      </c>
      <c r="C55" s="1" t="s">
        <v>16142</v>
      </c>
      <c r="M55" s="1" t="s">
        <v>16143</v>
      </c>
    </row>
    <row r="56" customFormat="false" ht="15" hidden="false" customHeight="false" outlineLevel="0" collapsed="false">
      <c r="A56" s="0" t="s">
        <v>16887</v>
      </c>
      <c r="B56" s="0" t="s">
        <v>16888</v>
      </c>
      <c r="C56" s="1" t="s">
        <v>16890</v>
      </c>
    </row>
    <row r="57" customFormat="false" ht="15" hidden="false" customHeight="false" outlineLevel="0" collapsed="false">
      <c r="A57" s="0" t="s">
        <v>16887</v>
      </c>
      <c r="B57" s="0" t="s">
        <v>16888</v>
      </c>
      <c r="C57" s="1" t="s">
        <v>16889</v>
      </c>
    </row>
    <row r="58" customFormat="false" ht="15" hidden="false" customHeight="false" outlineLevel="0" collapsed="false">
      <c r="A58" s="0" t="s">
        <v>20099</v>
      </c>
      <c r="B58" s="0" t="s">
        <v>20100</v>
      </c>
      <c r="C58" s="1" t="s">
        <v>20101</v>
      </c>
    </row>
    <row r="59" customFormat="false" ht="15" hidden="false" customHeight="false" outlineLevel="0" collapsed="false">
      <c r="A59" s="0" t="s">
        <v>2636</v>
      </c>
      <c r="B59" s="0" t="s">
        <v>2637</v>
      </c>
      <c r="C59" s="1" t="s">
        <v>2638</v>
      </c>
    </row>
    <row r="60" customFormat="false" ht="15" hidden="false" customHeight="false" outlineLevel="0" collapsed="false">
      <c r="A60" s="0" t="s">
        <v>17512</v>
      </c>
      <c r="B60" s="0" t="s">
        <v>17513</v>
      </c>
      <c r="C60" s="1" t="s">
        <v>17514</v>
      </c>
    </row>
    <row r="61" customFormat="false" ht="15" hidden="false" customHeight="false" outlineLevel="0" collapsed="false">
      <c r="A61" s="0" t="s">
        <v>15072</v>
      </c>
      <c r="B61" s="0" t="s">
        <v>15073</v>
      </c>
      <c r="C61" s="1" t="s">
        <v>15074</v>
      </c>
    </row>
    <row r="62" customFormat="false" ht="15" hidden="false" customHeight="false" outlineLevel="0" collapsed="false">
      <c r="A62" s="0" t="s">
        <v>19004</v>
      </c>
      <c r="B62" s="0" t="s">
        <v>19005</v>
      </c>
      <c r="C62" s="1" t="s">
        <v>19006</v>
      </c>
    </row>
    <row r="63" customFormat="false" ht="15" hidden="false" customHeight="false" outlineLevel="0" collapsed="false">
      <c r="A63" s="0" t="s">
        <v>11771</v>
      </c>
      <c r="B63" s="0" t="s">
        <v>11772</v>
      </c>
      <c r="C63" s="1" t="s">
        <v>11774</v>
      </c>
      <c r="M63" s="1" t="s">
        <v>11775</v>
      </c>
    </row>
    <row r="64" customFormat="false" ht="15" hidden="false" customHeight="false" outlineLevel="0" collapsed="false">
      <c r="A64" s="0" t="s">
        <v>10646</v>
      </c>
      <c r="B64" s="0" t="s">
        <v>10647</v>
      </c>
      <c r="C64" s="1" t="s">
        <v>10649</v>
      </c>
      <c r="M64" s="1" t="s">
        <v>10650</v>
      </c>
    </row>
    <row r="65" customFormat="false" ht="15" hidden="false" customHeight="false" outlineLevel="0" collapsed="false">
      <c r="A65" s="0" t="s">
        <v>17046</v>
      </c>
      <c r="B65" s="0" t="s">
        <v>17047</v>
      </c>
      <c r="C65" s="1" t="s">
        <v>17048</v>
      </c>
    </row>
    <row r="66" customFormat="false" ht="15" hidden="false" customHeight="false" outlineLevel="0" collapsed="false">
      <c r="A66" s="0" t="s">
        <v>16511</v>
      </c>
      <c r="B66" s="0" t="s">
        <v>16512</v>
      </c>
      <c r="C66" s="1" t="s">
        <v>16513</v>
      </c>
    </row>
    <row r="67" customFormat="false" ht="15" hidden="false" customHeight="false" outlineLevel="0" collapsed="false">
      <c r="A67" s="0" t="s">
        <v>19743</v>
      </c>
      <c r="B67" s="0" t="s">
        <v>19744</v>
      </c>
      <c r="C67" s="1" t="s">
        <v>19746</v>
      </c>
    </row>
    <row r="68" customFormat="false" ht="15" hidden="false" customHeight="false" outlineLevel="0" collapsed="false">
      <c r="A68" s="0" t="s">
        <v>19743</v>
      </c>
      <c r="B68" s="0" t="s">
        <v>19744</v>
      </c>
      <c r="C68" s="1" t="s">
        <v>19745</v>
      </c>
    </row>
    <row r="69" customFormat="false" ht="15" hidden="false" customHeight="false" outlineLevel="0" collapsed="false">
      <c r="A69" s="0" t="s">
        <v>18708</v>
      </c>
      <c r="B69" s="0" t="s">
        <v>18709</v>
      </c>
      <c r="C69" s="1" t="s">
        <v>18710</v>
      </c>
    </row>
    <row r="70" customFormat="false" ht="15" hidden="false" customHeight="false" outlineLevel="0" collapsed="false">
      <c r="A70" s="0" t="s">
        <v>20541</v>
      </c>
      <c r="B70" s="0" t="s">
        <v>20542</v>
      </c>
      <c r="C70" s="1" t="s">
        <v>20543</v>
      </c>
      <c r="N70" s="1" t="s">
        <v>20544</v>
      </c>
    </row>
    <row r="71" customFormat="false" ht="15" hidden="false" customHeight="false" outlineLevel="0" collapsed="false">
      <c r="A71" s="0" t="s">
        <v>18626</v>
      </c>
      <c r="B71" s="0" t="s">
        <v>18627</v>
      </c>
      <c r="C71" s="1" t="s">
        <v>18628</v>
      </c>
    </row>
    <row r="72" customFormat="false" ht="15" hidden="false" customHeight="false" outlineLevel="0" collapsed="false">
      <c r="A72" s="0" t="s">
        <v>18626</v>
      </c>
      <c r="B72" s="0" t="s">
        <v>18627</v>
      </c>
      <c r="C72" s="1" t="s">
        <v>18629</v>
      </c>
    </row>
    <row r="73" customFormat="false" ht="15" hidden="false" customHeight="false" outlineLevel="0" collapsed="false">
      <c r="A73" s="0" t="s">
        <v>19602</v>
      </c>
      <c r="B73" s="0" t="s">
        <v>19603</v>
      </c>
      <c r="C73" s="1" t="s">
        <v>19613</v>
      </c>
    </row>
    <row r="74" customFormat="false" ht="15" hidden="false" customHeight="false" outlineLevel="0" collapsed="false">
      <c r="A74" s="0" t="s">
        <v>19602</v>
      </c>
      <c r="B74" s="0" t="s">
        <v>19603</v>
      </c>
      <c r="C74" s="1" t="s">
        <v>19612</v>
      </c>
      <c r="N74" s="1" t="s">
        <v>19615</v>
      </c>
    </row>
    <row r="75" customFormat="false" ht="15" hidden="false" customHeight="false" outlineLevel="0" collapsed="false">
      <c r="A75" s="0" t="s">
        <v>798</v>
      </c>
      <c r="B75" s="0" t="s">
        <v>799</v>
      </c>
      <c r="C75" s="1" t="s">
        <v>800</v>
      </c>
    </row>
    <row r="76" customFormat="false" ht="15" hidden="false" customHeight="false" outlineLevel="0" collapsed="false">
      <c r="A76" s="0" t="s">
        <v>14175</v>
      </c>
      <c r="B76" s="0" t="s">
        <v>14176</v>
      </c>
      <c r="C76" s="1" t="s">
        <v>14177</v>
      </c>
    </row>
    <row r="77" customFormat="false" ht="15" hidden="false" customHeight="false" outlineLevel="0" collapsed="false">
      <c r="A77" s="0" t="s">
        <v>7711</v>
      </c>
      <c r="B77" s="0" t="s">
        <v>7712</v>
      </c>
      <c r="C77" s="1" t="s">
        <v>7713</v>
      </c>
    </row>
    <row r="78" customFormat="false" ht="15" hidden="false" customHeight="false" outlineLevel="0" collapsed="false">
      <c r="A78" s="0" t="s">
        <v>2133</v>
      </c>
      <c r="B78" s="0" t="s">
        <v>2134</v>
      </c>
      <c r="C78" s="1" t="s">
        <v>2135</v>
      </c>
    </row>
    <row r="79" customFormat="false" ht="15" hidden="false" customHeight="false" outlineLevel="0" collapsed="false">
      <c r="A79" s="0" t="s">
        <v>9425</v>
      </c>
      <c r="B79" s="0" t="s">
        <v>9426</v>
      </c>
      <c r="C79" s="1" t="s">
        <v>9428</v>
      </c>
      <c r="H79" s="1" t="s">
        <v>9429</v>
      </c>
    </row>
    <row r="80" customFormat="false" ht="15" hidden="false" customHeight="false" outlineLevel="0" collapsed="false">
      <c r="A80" s="0" t="s">
        <v>1640</v>
      </c>
      <c r="B80" s="0" t="s">
        <v>1641</v>
      </c>
      <c r="F80" s="1" t="s">
        <v>1642</v>
      </c>
    </row>
    <row r="81" customFormat="false" ht="15" hidden="false" customHeight="false" outlineLevel="0" collapsed="false">
      <c r="A81" s="0" t="s">
        <v>2293</v>
      </c>
      <c r="B81" s="0" t="s">
        <v>2294</v>
      </c>
      <c r="F81" s="1" t="s">
        <v>2296</v>
      </c>
    </row>
    <row r="82" customFormat="false" ht="15" hidden="false" customHeight="false" outlineLevel="0" collapsed="false">
      <c r="A82" s="0" t="s">
        <v>2293</v>
      </c>
      <c r="B82" s="0" t="s">
        <v>2294</v>
      </c>
      <c r="F82" s="1" t="s">
        <v>2295</v>
      </c>
      <c r="M82" s="1" t="s">
        <v>2297</v>
      </c>
    </row>
    <row r="83" customFormat="false" ht="15" hidden="false" customHeight="false" outlineLevel="0" collapsed="false">
      <c r="A83" s="0" t="s">
        <v>2298</v>
      </c>
      <c r="B83" s="0" t="s">
        <v>2299</v>
      </c>
      <c r="F83" s="1" t="s">
        <v>2300</v>
      </c>
    </row>
    <row r="84" customFormat="false" ht="15" hidden="false" customHeight="false" outlineLevel="0" collapsed="false">
      <c r="A84" s="0" t="s">
        <v>2298</v>
      </c>
      <c r="B84" s="0" t="s">
        <v>2299</v>
      </c>
      <c r="F84" s="1" t="s">
        <v>2301</v>
      </c>
    </row>
    <row r="85" customFormat="false" ht="15" hidden="false" customHeight="false" outlineLevel="0" collapsed="false">
      <c r="A85" s="0" t="s">
        <v>2643</v>
      </c>
      <c r="B85" s="0" t="s">
        <v>2644</v>
      </c>
      <c r="F85" s="1" t="s">
        <v>2645</v>
      </c>
    </row>
    <row r="86" customFormat="false" ht="15" hidden="false" customHeight="false" outlineLevel="0" collapsed="false">
      <c r="A86" s="0" t="s">
        <v>2647</v>
      </c>
      <c r="B86" s="0" t="s">
        <v>2648</v>
      </c>
      <c r="F86" s="1" t="s">
        <v>2650</v>
      </c>
    </row>
    <row r="87" customFormat="false" ht="15" hidden="false" customHeight="false" outlineLevel="0" collapsed="false">
      <c r="A87" s="0" t="s">
        <v>2647</v>
      </c>
      <c r="B87" s="0" t="s">
        <v>2648</v>
      </c>
      <c r="F87" s="1" t="s">
        <v>2649</v>
      </c>
    </row>
    <row r="88" customFormat="false" ht="15" hidden="false" customHeight="false" outlineLevel="0" collapsed="false">
      <c r="A88" s="0" t="s">
        <v>2106</v>
      </c>
      <c r="B88" s="0" t="s">
        <v>2107</v>
      </c>
      <c r="F88" s="1" t="s">
        <v>2108</v>
      </c>
      <c r="N88" s="1" t="s">
        <v>2109</v>
      </c>
    </row>
    <row r="89" customFormat="false" ht="15" hidden="false" customHeight="false" outlineLevel="0" collapsed="false">
      <c r="A89" s="0" t="s">
        <v>3611</v>
      </c>
      <c r="B89" s="0" t="s">
        <v>3612</v>
      </c>
      <c r="F89" s="1" t="s">
        <v>3613</v>
      </c>
    </row>
    <row r="90" customFormat="false" ht="15" hidden="false" customHeight="false" outlineLevel="0" collapsed="false">
      <c r="A90" s="0" t="s">
        <v>14860</v>
      </c>
      <c r="B90" s="0" t="s">
        <v>14861</v>
      </c>
      <c r="F90" s="1" t="s">
        <v>14862</v>
      </c>
    </row>
    <row r="91" customFormat="false" ht="15" hidden="false" customHeight="false" outlineLevel="0" collapsed="false">
      <c r="A91" s="0" t="s">
        <v>4205</v>
      </c>
      <c r="B91" s="0" t="s">
        <v>4206</v>
      </c>
      <c r="F91" s="1" t="s">
        <v>4207</v>
      </c>
    </row>
    <row r="92" customFormat="false" ht="15" hidden="false" customHeight="false" outlineLevel="0" collapsed="false">
      <c r="A92" s="0" t="s">
        <v>19730</v>
      </c>
      <c r="B92" s="0" t="s">
        <v>19731</v>
      </c>
      <c r="F92" s="1" t="s">
        <v>19732</v>
      </c>
    </row>
    <row r="93" customFormat="false" ht="15" hidden="false" customHeight="false" outlineLevel="0" collapsed="false">
      <c r="A93" s="0" t="s">
        <v>2178</v>
      </c>
      <c r="B93" s="0" t="s">
        <v>2179</v>
      </c>
      <c r="F93" s="1" t="s">
        <v>2181</v>
      </c>
    </row>
    <row r="94" customFormat="false" ht="15" hidden="false" customHeight="false" outlineLevel="0" collapsed="false">
      <c r="F94" s="1" t="s">
        <v>2180</v>
      </c>
    </row>
    <row r="95" customFormat="false" ht="15" hidden="false" customHeight="false" outlineLevel="0" collapsed="false">
      <c r="A95" s="0" t="s">
        <v>8132</v>
      </c>
      <c r="B95" s="0" t="s">
        <v>8133</v>
      </c>
      <c r="C95" s="1" t="s">
        <v>8135</v>
      </c>
      <c r="F95" s="1" t="s">
        <v>8134</v>
      </c>
    </row>
    <row r="96" customFormat="false" ht="15" hidden="false" customHeight="false" outlineLevel="0" collapsed="false">
      <c r="A96" s="0" t="s">
        <v>2264</v>
      </c>
      <c r="B96" s="0" t="s">
        <v>2265</v>
      </c>
      <c r="F96" s="1" t="s">
        <v>2266</v>
      </c>
    </row>
    <row r="97" customFormat="false" ht="15" hidden="false" customHeight="false" outlineLevel="0" collapsed="false">
      <c r="A97" s="0" t="s">
        <v>15387</v>
      </c>
      <c r="B97" s="0" t="s">
        <v>15388</v>
      </c>
      <c r="F97" s="1" t="s">
        <v>15389</v>
      </c>
    </row>
    <row r="98" customFormat="false" ht="15" hidden="false" customHeight="false" outlineLevel="0" collapsed="false">
      <c r="A98" s="0" t="s">
        <v>2703</v>
      </c>
      <c r="B98" s="0" t="s">
        <v>2704</v>
      </c>
      <c r="F98" s="1" t="s">
        <v>2705</v>
      </c>
      <c r="M98" s="1" t="s">
        <v>2706</v>
      </c>
      <c r="N98" s="1" t="s">
        <v>1175</v>
      </c>
    </row>
    <row r="99" customFormat="false" ht="15" hidden="false" customHeight="false" outlineLevel="0" collapsed="false">
      <c r="A99" s="0" t="s">
        <v>1678</v>
      </c>
      <c r="B99" s="0" t="s">
        <v>1679</v>
      </c>
      <c r="F99" s="1" t="s">
        <v>1680</v>
      </c>
    </row>
    <row r="100" customFormat="false" ht="15" hidden="false" customHeight="false" outlineLevel="0" collapsed="false">
      <c r="A100" s="0" t="s">
        <v>10240</v>
      </c>
      <c r="B100" s="0" t="s">
        <v>10241</v>
      </c>
      <c r="F100" s="1" t="s">
        <v>10243</v>
      </c>
    </row>
    <row r="101" customFormat="false" ht="15" hidden="false" customHeight="false" outlineLevel="0" collapsed="false">
      <c r="A101" s="0" t="s">
        <v>12603</v>
      </c>
      <c r="B101" s="0" t="s">
        <v>12604</v>
      </c>
      <c r="F101" s="1" t="s">
        <v>12605</v>
      </c>
    </row>
    <row r="102" customFormat="false" ht="15" hidden="false" customHeight="false" outlineLevel="0" collapsed="false">
      <c r="A102" s="0" t="s">
        <v>12891</v>
      </c>
      <c r="B102" s="0" t="s">
        <v>12892</v>
      </c>
      <c r="F102" s="1" t="s">
        <v>12605</v>
      </c>
    </row>
    <row r="103" customFormat="false" ht="15" hidden="false" customHeight="false" outlineLevel="0" collapsed="false">
      <c r="A103" s="0" t="s">
        <v>14927</v>
      </c>
      <c r="B103" s="0" t="s">
        <v>14928</v>
      </c>
      <c r="F103" s="1" t="s">
        <v>14929</v>
      </c>
    </row>
    <row r="104" customFormat="false" ht="15" hidden="false" customHeight="false" outlineLevel="0" collapsed="false">
      <c r="A104" s="0" t="s">
        <v>6188</v>
      </c>
      <c r="B104" s="0" t="s">
        <v>6189</v>
      </c>
      <c r="F104" s="1" t="s">
        <v>336</v>
      </c>
    </row>
    <row r="105" customFormat="false" ht="15" hidden="false" customHeight="false" outlineLevel="0" collapsed="false">
      <c r="A105" s="0" t="s">
        <v>17440</v>
      </c>
      <c r="B105" s="0" t="s">
        <v>17441</v>
      </c>
      <c r="F105" s="1" t="s">
        <v>17442</v>
      </c>
    </row>
    <row r="106" customFormat="false" ht="15" hidden="false" customHeight="false" outlineLevel="0" collapsed="false">
      <c r="A106" s="0" t="s">
        <v>17440</v>
      </c>
      <c r="B106" s="0" t="s">
        <v>17441</v>
      </c>
      <c r="F106" s="1" t="s">
        <v>17443</v>
      </c>
    </row>
    <row r="107" customFormat="false" ht="15" hidden="false" customHeight="false" outlineLevel="0" collapsed="false">
      <c r="A107" s="0" t="s">
        <v>12704</v>
      </c>
      <c r="B107" s="0" t="s">
        <v>12705</v>
      </c>
      <c r="F107" s="1" t="s">
        <v>12706</v>
      </c>
    </row>
    <row r="108" customFormat="false" ht="15" hidden="false" customHeight="false" outlineLevel="0" collapsed="false">
      <c r="A108" s="0" t="s">
        <v>2326</v>
      </c>
      <c r="B108" s="0" t="s">
        <v>2327</v>
      </c>
      <c r="F108" s="1" t="s">
        <v>2328</v>
      </c>
    </row>
    <row r="109" customFormat="false" ht="15" hidden="false" customHeight="false" outlineLevel="0" collapsed="false">
      <c r="A109" s="0" t="s">
        <v>1390</v>
      </c>
      <c r="B109" s="0" t="s">
        <v>1391</v>
      </c>
      <c r="F109" s="1" t="s">
        <v>1392</v>
      </c>
    </row>
    <row r="110" customFormat="false" ht="15" hidden="false" customHeight="false" outlineLevel="0" collapsed="false">
      <c r="A110" s="0" t="s">
        <v>1810</v>
      </c>
      <c r="B110" s="0" t="s">
        <v>1811</v>
      </c>
      <c r="F110" s="1" t="s">
        <v>1812</v>
      </c>
    </row>
    <row r="111" customFormat="false" ht="15" hidden="false" customHeight="false" outlineLevel="0" collapsed="false">
      <c r="A111" s="0" t="s">
        <v>2252</v>
      </c>
      <c r="B111" s="0" t="s">
        <v>2253</v>
      </c>
      <c r="F111" s="1" t="s">
        <v>2254</v>
      </c>
    </row>
    <row r="112" customFormat="false" ht="15" hidden="false" customHeight="false" outlineLevel="0" collapsed="false">
      <c r="A112" s="0" t="s">
        <v>11392</v>
      </c>
      <c r="B112" s="0" t="s">
        <v>11393</v>
      </c>
      <c r="F112" s="1" t="s">
        <v>11395</v>
      </c>
    </row>
    <row r="113" customFormat="false" ht="15" hidden="false" customHeight="false" outlineLevel="0" collapsed="false">
      <c r="A113" s="0" t="s">
        <v>10445</v>
      </c>
      <c r="B113" s="0" t="s">
        <v>10446</v>
      </c>
      <c r="F113" s="1" t="s">
        <v>10448</v>
      </c>
      <c r="N113" s="1" t="s">
        <v>10449</v>
      </c>
    </row>
    <row r="114" customFormat="false" ht="15" hidden="false" customHeight="false" outlineLevel="0" collapsed="false">
      <c r="A114" s="0" t="s">
        <v>15115</v>
      </c>
      <c r="B114" s="0" t="s">
        <v>15116</v>
      </c>
      <c r="F114" s="1" t="s">
        <v>15117</v>
      </c>
    </row>
    <row r="115" customFormat="false" ht="15" hidden="false" customHeight="false" outlineLevel="0" collapsed="false">
      <c r="A115" s="0" t="s">
        <v>5372</v>
      </c>
      <c r="B115" s="0" t="s">
        <v>5373</v>
      </c>
      <c r="F115" s="1" t="s">
        <v>5375</v>
      </c>
    </row>
    <row r="116" customFormat="false" ht="15" hidden="false" customHeight="false" outlineLevel="0" collapsed="false">
      <c r="A116" s="0" t="s">
        <v>5372</v>
      </c>
      <c r="B116" s="0" t="s">
        <v>5373</v>
      </c>
      <c r="F116" s="1" t="s">
        <v>5374</v>
      </c>
    </row>
    <row r="117" customFormat="false" ht="15" hidden="false" customHeight="false" outlineLevel="0" collapsed="false">
      <c r="A117" s="0" t="s">
        <v>2831</v>
      </c>
      <c r="B117" s="0" t="s">
        <v>2832</v>
      </c>
      <c r="C117" s="1" t="s">
        <v>2834</v>
      </c>
      <c r="F117" s="1" t="s">
        <v>2833</v>
      </c>
    </row>
    <row r="118" customFormat="false" ht="15" hidden="false" customHeight="false" outlineLevel="0" collapsed="false">
      <c r="A118" s="0" t="s">
        <v>11073</v>
      </c>
      <c r="B118" s="0" t="s">
        <v>11074</v>
      </c>
    </row>
    <row r="119" customFormat="false" ht="15" hidden="false" customHeight="false" outlineLevel="0" collapsed="false">
      <c r="A119" s="0" t="s">
        <v>2761</v>
      </c>
      <c r="B119" s="0" t="s">
        <v>2762</v>
      </c>
      <c r="F119" s="1" t="s">
        <v>2763</v>
      </c>
      <c r="G119" s="1" t="s">
        <v>2764</v>
      </c>
    </row>
    <row r="120" customFormat="false" ht="15" hidden="false" customHeight="false" outlineLevel="0" collapsed="false">
      <c r="A120" s="0" t="s">
        <v>2627</v>
      </c>
      <c r="B120" s="0" t="s">
        <v>2628</v>
      </c>
      <c r="F120" s="1" t="s">
        <v>2629</v>
      </c>
    </row>
    <row r="121" customFormat="false" ht="15" hidden="false" customHeight="false" outlineLevel="0" collapsed="false">
      <c r="A121" s="0" t="s">
        <v>4026</v>
      </c>
      <c r="B121" s="0" t="s">
        <v>4027</v>
      </c>
      <c r="F121" s="1" t="s">
        <v>4028</v>
      </c>
    </row>
    <row r="122" customFormat="false" ht="15" hidden="false" customHeight="false" outlineLevel="0" collapsed="false">
      <c r="A122" s="0" t="s">
        <v>2379</v>
      </c>
      <c r="B122" s="0" t="s">
        <v>2380</v>
      </c>
      <c r="F122" s="1" t="s">
        <v>2381</v>
      </c>
    </row>
    <row r="123" customFormat="false" ht="15" hidden="false" customHeight="false" outlineLevel="0" collapsed="false">
      <c r="A123" s="0" t="s">
        <v>1746</v>
      </c>
      <c r="B123" s="0" t="s">
        <v>1747</v>
      </c>
      <c r="F123" s="1" t="s">
        <v>1748</v>
      </c>
    </row>
    <row r="124" customFormat="false" ht="15" hidden="false" customHeight="false" outlineLevel="0" collapsed="false">
      <c r="A124" s="0" t="s">
        <v>1972</v>
      </c>
      <c r="B124" s="0" t="s">
        <v>1973</v>
      </c>
      <c r="F124" s="1" t="s">
        <v>1974</v>
      </c>
    </row>
    <row r="125" customFormat="false" ht="15" hidden="false" customHeight="false" outlineLevel="0" collapsed="false">
      <c r="A125" s="0" t="s">
        <v>18981</v>
      </c>
      <c r="B125" s="0" t="s">
        <v>18982</v>
      </c>
      <c r="F125" s="1" t="s">
        <v>18983</v>
      </c>
    </row>
    <row r="126" customFormat="false" ht="15" hidden="false" customHeight="false" outlineLevel="0" collapsed="false">
      <c r="A126" s="0" t="s">
        <v>1792</v>
      </c>
      <c r="B126" s="0" t="s">
        <v>1793</v>
      </c>
      <c r="E126" s="1" t="s">
        <v>1795</v>
      </c>
      <c r="F126" s="1" t="s">
        <v>1794</v>
      </c>
    </row>
    <row r="127" customFormat="false" ht="15" hidden="false" customHeight="false" outlineLevel="0" collapsed="false">
      <c r="A127" s="0" t="s">
        <v>17064</v>
      </c>
      <c r="B127" s="0" t="s">
        <v>17065</v>
      </c>
      <c r="F127" s="1" t="s">
        <v>17066</v>
      </c>
    </row>
    <row r="128" customFormat="false" ht="15" hidden="false" customHeight="false" outlineLevel="0" collapsed="false">
      <c r="A128" s="0" t="s">
        <v>2234</v>
      </c>
      <c r="B128" s="0" t="s">
        <v>2235</v>
      </c>
      <c r="F128" s="1" t="s">
        <v>2236</v>
      </c>
    </row>
    <row r="129" customFormat="false" ht="15" hidden="false" customHeight="false" outlineLevel="0" collapsed="false">
      <c r="A129" s="0" t="s">
        <v>2427</v>
      </c>
      <c r="B129" s="0" t="s">
        <v>2428</v>
      </c>
      <c r="F129" s="1" t="s">
        <v>2429</v>
      </c>
    </row>
    <row r="130" customFormat="false" ht="15" hidden="false" customHeight="false" outlineLevel="0" collapsed="false">
      <c r="A130" s="0" t="s">
        <v>5162</v>
      </c>
      <c r="B130" s="0" t="s">
        <v>5163</v>
      </c>
      <c r="F130" s="1" t="s">
        <v>5164</v>
      </c>
      <c r="H130" s="1" t="s">
        <v>5165</v>
      </c>
      <c r="I130" s="1" t="s">
        <v>5166</v>
      </c>
    </row>
    <row r="131" customFormat="false" ht="15" hidden="false" customHeight="false" outlineLevel="0" collapsed="false">
      <c r="A131" s="0" t="s">
        <v>2149</v>
      </c>
      <c r="B131" s="0" t="s">
        <v>2150</v>
      </c>
      <c r="F131" s="1" t="s">
        <v>2151</v>
      </c>
    </row>
    <row r="132" customFormat="false" ht="15" hidden="false" customHeight="false" outlineLevel="0" collapsed="false">
      <c r="A132" s="0" t="s">
        <v>4560</v>
      </c>
      <c r="B132" s="0" t="s">
        <v>4561</v>
      </c>
      <c r="F132" s="1" t="s">
        <v>4562</v>
      </c>
    </row>
    <row r="133" customFormat="false" ht="15" hidden="false" customHeight="false" outlineLevel="0" collapsed="false">
      <c r="A133" s="0" t="s">
        <v>11282</v>
      </c>
      <c r="B133" s="0" t="s">
        <v>11283</v>
      </c>
      <c r="F133" s="1" t="s">
        <v>11285</v>
      </c>
    </row>
    <row r="134" customFormat="false" ht="15" hidden="false" customHeight="false" outlineLevel="0" collapsed="false">
      <c r="A134" s="0" t="s">
        <v>2481</v>
      </c>
      <c r="B134" s="0" t="s">
        <v>2482</v>
      </c>
      <c r="F134" s="1" t="s">
        <v>2483</v>
      </c>
    </row>
    <row r="135" customFormat="false" ht="15" hidden="false" customHeight="false" outlineLevel="0" collapsed="false">
      <c r="A135" s="0" t="s">
        <v>1822</v>
      </c>
      <c r="B135" s="0" t="s">
        <v>1823</v>
      </c>
      <c r="F135" s="1" t="s">
        <v>1824</v>
      </c>
    </row>
    <row r="136" customFormat="false" ht="15" hidden="false" customHeight="false" outlineLevel="0" collapsed="false">
      <c r="A136" s="0" t="s">
        <v>1765</v>
      </c>
      <c r="B136" s="0" t="s">
        <v>1766</v>
      </c>
      <c r="F136" s="1" t="s">
        <v>1767</v>
      </c>
    </row>
    <row r="137" customFormat="false" ht="15" hidden="false" customHeight="false" outlineLevel="0" collapsed="false">
      <c r="A137" s="0" t="s">
        <v>13237</v>
      </c>
      <c r="B137" s="0" t="s">
        <v>13238</v>
      </c>
      <c r="F137" s="1" t="s">
        <v>13239</v>
      </c>
    </row>
    <row r="138" customFormat="false" ht="15" hidden="false" customHeight="false" outlineLevel="0" collapsed="false">
      <c r="A138" s="0" t="s">
        <v>2441</v>
      </c>
      <c r="B138" s="0" t="s">
        <v>2442</v>
      </c>
      <c r="F138" s="1" t="s">
        <v>2443</v>
      </c>
    </row>
    <row r="139" customFormat="false" ht="15" hidden="false" customHeight="false" outlineLevel="0" collapsed="false">
      <c r="A139" s="0" t="s">
        <v>2387</v>
      </c>
      <c r="B139" s="0" t="s">
        <v>2388</v>
      </c>
      <c r="F139" s="1" t="s">
        <v>2389</v>
      </c>
    </row>
    <row r="140" customFormat="false" ht="15" hidden="false" customHeight="false" outlineLevel="0" collapsed="false">
      <c r="A140" s="0" t="s">
        <v>2518</v>
      </c>
      <c r="B140" s="0" t="s">
        <v>2519</v>
      </c>
      <c r="F140" s="1" t="s">
        <v>2521</v>
      </c>
    </row>
    <row r="141" customFormat="false" ht="15" hidden="false" customHeight="false" outlineLevel="0" collapsed="false">
      <c r="A141" s="0" t="s">
        <v>2474</v>
      </c>
      <c r="B141" s="0" t="s">
        <v>2475</v>
      </c>
      <c r="F141" s="1" t="s">
        <v>2476</v>
      </c>
    </row>
    <row r="142" customFormat="false" ht="15" hidden="false" customHeight="false" outlineLevel="0" collapsed="false">
      <c r="A142" s="0" t="s">
        <v>1861</v>
      </c>
      <c r="B142" s="0" t="s">
        <v>1862</v>
      </c>
      <c r="F142" s="1" t="s">
        <v>1863</v>
      </c>
    </row>
    <row r="143" customFormat="false" ht="15" hidden="false" customHeight="false" outlineLevel="0" collapsed="false">
      <c r="A143" s="0" t="s">
        <v>7247</v>
      </c>
      <c r="B143" s="0" t="s">
        <v>7248</v>
      </c>
      <c r="F143" s="1" t="s">
        <v>7249</v>
      </c>
    </row>
    <row r="144" customFormat="false" ht="15" hidden="false" customHeight="false" outlineLevel="0" collapsed="false">
      <c r="A144" s="0" t="s">
        <v>2462</v>
      </c>
      <c r="B144" s="0" t="s">
        <v>2463</v>
      </c>
      <c r="F144" s="1" t="s">
        <v>2464</v>
      </c>
    </row>
    <row r="145" customFormat="false" ht="15" hidden="false" customHeight="false" outlineLevel="0" collapsed="false">
      <c r="A145" s="0" t="s">
        <v>2064</v>
      </c>
      <c r="B145" s="0" t="s">
        <v>2065</v>
      </c>
      <c r="F145" s="1" t="s">
        <v>2066</v>
      </c>
    </row>
    <row r="146" customFormat="false" ht="15" hidden="false" customHeight="false" outlineLevel="0" collapsed="false">
      <c r="A146" s="0" t="s">
        <v>3502</v>
      </c>
      <c r="B146" s="0" t="s">
        <v>3503</v>
      </c>
      <c r="F146" s="1" t="s">
        <v>3504</v>
      </c>
    </row>
    <row r="147" customFormat="false" ht="15" hidden="false" customHeight="false" outlineLevel="0" collapsed="false">
      <c r="A147" s="0" t="s">
        <v>13205</v>
      </c>
      <c r="B147" s="0" t="s">
        <v>13206</v>
      </c>
      <c r="F147" s="1" t="s">
        <v>13207</v>
      </c>
    </row>
    <row r="148" customFormat="false" ht="15" hidden="false" customHeight="false" outlineLevel="0" collapsed="false">
      <c r="A148" s="0" t="s">
        <v>8151</v>
      </c>
      <c r="B148" s="0" t="s">
        <v>8152</v>
      </c>
      <c r="F148" s="1" t="s">
        <v>8154</v>
      </c>
    </row>
    <row r="149" customFormat="false" ht="15" hidden="false" customHeight="false" outlineLevel="0" collapsed="false">
      <c r="A149" s="0" t="s">
        <v>8151</v>
      </c>
      <c r="B149" s="0" t="s">
        <v>8152</v>
      </c>
      <c r="F149" s="1" t="s">
        <v>8153</v>
      </c>
    </row>
    <row r="150" customFormat="false" ht="15" hidden="false" customHeight="false" outlineLevel="0" collapsed="false">
      <c r="A150" s="0" t="s">
        <v>1739</v>
      </c>
      <c r="B150" s="0" t="s">
        <v>1740</v>
      </c>
      <c r="F150" s="1" t="s">
        <v>1741</v>
      </c>
    </row>
    <row r="151" customFormat="false" ht="15" hidden="false" customHeight="false" outlineLevel="0" collapsed="false">
      <c r="A151" s="0" t="s">
        <v>4302</v>
      </c>
      <c r="B151" s="0" t="s">
        <v>4303</v>
      </c>
      <c r="F151" s="1" t="s">
        <v>4304</v>
      </c>
    </row>
    <row r="152" customFormat="false" ht="15" hidden="false" customHeight="false" outlineLevel="0" collapsed="false">
      <c r="A152" s="0" t="s">
        <v>8795</v>
      </c>
      <c r="B152" s="0" t="s">
        <v>8796</v>
      </c>
      <c r="F152" s="1" t="s">
        <v>8797</v>
      </c>
    </row>
    <row r="153" customFormat="false" ht="15" hidden="false" customHeight="false" outlineLevel="0" collapsed="false">
      <c r="A153" s="0" t="s">
        <v>18855</v>
      </c>
      <c r="B153" s="0" t="s">
        <v>18856</v>
      </c>
      <c r="F153" s="1" t="s">
        <v>18857</v>
      </c>
    </row>
    <row r="154" customFormat="false" ht="15" hidden="false" customHeight="false" outlineLevel="0" collapsed="false">
      <c r="A154" s="0" t="s">
        <v>130</v>
      </c>
      <c r="B154" s="0" t="s">
        <v>131</v>
      </c>
      <c r="F154" s="1" t="s">
        <v>132</v>
      </c>
    </row>
    <row r="155" customFormat="false" ht="15" hidden="false" customHeight="false" outlineLevel="0" collapsed="false">
      <c r="A155" s="0" t="s">
        <v>13362</v>
      </c>
      <c r="B155" s="0" t="s">
        <v>13363</v>
      </c>
      <c r="F155" s="1" t="s">
        <v>13364</v>
      </c>
    </row>
    <row r="156" customFormat="false" ht="15" hidden="false" customHeight="false" outlineLevel="0" collapsed="false">
      <c r="A156" s="0" t="s">
        <v>2877</v>
      </c>
      <c r="B156" s="0" t="s">
        <v>2878</v>
      </c>
      <c r="F156" s="1" t="s">
        <v>2879</v>
      </c>
    </row>
    <row r="157" customFormat="false" ht="15" hidden="false" customHeight="false" outlineLevel="0" collapsed="false">
      <c r="A157" s="0" t="s">
        <v>2355</v>
      </c>
      <c r="B157" s="0" t="s">
        <v>2356</v>
      </c>
      <c r="F157" s="1" t="s">
        <v>2357</v>
      </c>
    </row>
    <row r="158" customFormat="false" ht="15" hidden="false" customHeight="false" outlineLevel="0" collapsed="false">
      <c r="A158" s="0" t="s">
        <v>2502</v>
      </c>
      <c r="B158" s="0" t="s">
        <v>2503</v>
      </c>
      <c r="F158" s="1" t="s">
        <v>2505</v>
      </c>
    </row>
    <row r="159" customFormat="false" ht="15" hidden="false" customHeight="false" outlineLevel="0" collapsed="false">
      <c r="A159" s="0" t="s">
        <v>2502</v>
      </c>
      <c r="B159" s="0" t="s">
        <v>2503</v>
      </c>
      <c r="F159" s="1" t="s">
        <v>2504</v>
      </c>
    </row>
    <row r="160" customFormat="false" ht="15" hidden="false" customHeight="false" outlineLevel="0" collapsed="false">
      <c r="A160" s="0" t="s">
        <v>13125</v>
      </c>
      <c r="B160" s="0" t="s">
        <v>13126</v>
      </c>
      <c r="F160" s="1" t="s">
        <v>13127</v>
      </c>
    </row>
    <row r="161" customFormat="false" ht="15" hidden="false" customHeight="false" outlineLevel="0" collapsed="false">
      <c r="A161" s="0" t="s">
        <v>20704</v>
      </c>
      <c r="B161" s="0" t="s">
        <v>20705</v>
      </c>
      <c r="F161" s="1" t="s">
        <v>20706</v>
      </c>
    </row>
    <row r="162" customFormat="false" ht="15" hidden="false" customHeight="false" outlineLevel="0" collapsed="false">
      <c r="A162" s="0" t="s">
        <v>2848</v>
      </c>
      <c r="B162" s="0" t="s">
        <v>2849</v>
      </c>
      <c r="F162" s="1" t="s">
        <v>2850</v>
      </c>
    </row>
    <row r="163" customFormat="false" ht="15" hidden="false" customHeight="false" outlineLevel="0" collapsed="false">
      <c r="A163" s="0" t="s">
        <v>13665</v>
      </c>
      <c r="B163" s="0" t="s">
        <v>13667</v>
      </c>
      <c r="F163" s="1" t="s">
        <v>13669</v>
      </c>
    </row>
    <row r="164" customFormat="false" ht="15" hidden="false" customHeight="false" outlineLevel="0" collapsed="false">
      <c r="A164" s="0" t="s">
        <v>13665</v>
      </c>
      <c r="B164" s="0" t="s">
        <v>13667</v>
      </c>
      <c r="F164" s="1" t="s">
        <v>13668</v>
      </c>
    </row>
    <row r="165" customFormat="false" ht="15" hidden="false" customHeight="false" outlineLevel="0" collapsed="false">
      <c r="A165" s="0" t="s">
        <v>2653</v>
      </c>
      <c r="B165" s="0" t="s">
        <v>2654</v>
      </c>
      <c r="F165" s="1" t="s">
        <v>2655</v>
      </c>
    </row>
    <row r="166" customFormat="false" ht="15" hidden="false" customHeight="false" outlineLevel="0" collapsed="false">
      <c r="A166" s="0" t="s">
        <v>13501</v>
      </c>
      <c r="B166" s="0" t="s">
        <v>13502</v>
      </c>
      <c r="F166" s="1" t="s">
        <v>13503</v>
      </c>
    </row>
    <row r="167" customFormat="false" ht="15" hidden="false" customHeight="false" outlineLevel="0" collapsed="false">
      <c r="A167" s="0" t="s">
        <v>17882</v>
      </c>
      <c r="B167" s="0" t="s">
        <v>17883</v>
      </c>
      <c r="F167" s="1" t="s">
        <v>17884</v>
      </c>
    </row>
    <row r="168" customFormat="false" ht="15" hidden="false" customHeight="false" outlineLevel="0" collapsed="false">
      <c r="A168" s="0" t="s">
        <v>12290</v>
      </c>
      <c r="B168" s="0" t="s">
        <v>12291</v>
      </c>
      <c r="F168" s="1" t="s">
        <v>12293</v>
      </c>
    </row>
    <row r="169" customFormat="false" ht="15" hidden="false" customHeight="false" outlineLevel="0" collapsed="false">
      <c r="A169" s="0" t="s">
        <v>18944</v>
      </c>
      <c r="B169" s="0" t="s">
        <v>18945</v>
      </c>
      <c r="F169" s="1" t="s">
        <v>18946</v>
      </c>
    </row>
    <row r="170" customFormat="false" ht="15" hidden="false" customHeight="false" outlineLevel="0" collapsed="false">
      <c r="A170" s="0" t="s">
        <v>4313</v>
      </c>
      <c r="B170" s="0" t="s">
        <v>4314</v>
      </c>
      <c r="F170" s="1" t="s">
        <v>4315</v>
      </c>
    </row>
    <row r="171" customFormat="false" ht="15" hidden="false" customHeight="false" outlineLevel="0" collapsed="false">
      <c r="A171" s="0" t="s">
        <v>20747</v>
      </c>
      <c r="B171" s="0" t="s">
        <v>20749</v>
      </c>
      <c r="F171" s="1" t="s">
        <v>20750</v>
      </c>
    </row>
    <row r="172" customFormat="false" ht="15" hidden="false" customHeight="false" outlineLevel="0" collapsed="false">
      <c r="A172" s="0" t="s">
        <v>13430</v>
      </c>
      <c r="B172" s="0" t="s">
        <v>13431</v>
      </c>
      <c r="F172" s="1" t="s">
        <v>13432</v>
      </c>
    </row>
    <row r="173" customFormat="false" ht="15" hidden="false" customHeight="false" outlineLevel="0" collapsed="false">
      <c r="A173" s="0" t="s">
        <v>15470</v>
      </c>
      <c r="B173" s="0" t="s">
        <v>15471</v>
      </c>
      <c r="F173" s="1" t="s">
        <v>15142</v>
      </c>
    </row>
    <row r="174" customFormat="false" ht="15" hidden="false" customHeight="false" outlineLevel="0" collapsed="false">
      <c r="A174" s="0" t="s">
        <v>13900</v>
      </c>
      <c r="B174" s="0" t="s">
        <v>13901</v>
      </c>
      <c r="F174" s="1" t="s">
        <v>13902</v>
      </c>
    </row>
    <row r="175" customFormat="false" ht="15" hidden="false" customHeight="false" outlineLevel="0" collapsed="false">
      <c r="A175" s="0" t="s">
        <v>10056</v>
      </c>
      <c r="B175" s="0" t="s">
        <v>10057</v>
      </c>
      <c r="F175" s="1" t="s">
        <v>10059</v>
      </c>
    </row>
    <row r="176" customFormat="false" ht="15" hidden="false" customHeight="false" outlineLevel="0" collapsed="false">
      <c r="A176" s="0" t="s">
        <v>16411</v>
      </c>
      <c r="B176" s="0" t="s">
        <v>16412</v>
      </c>
      <c r="F176" s="1" t="s">
        <v>16413</v>
      </c>
    </row>
    <row r="177" customFormat="false" ht="15" hidden="false" customHeight="false" outlineLevel="0" collapsed="false">
      <c r="A177" s="0" t="s">
        <v>9923</v>
      </c>
      <c r="B177" s="0" t="s">
        <v>9924</v>
      </c>
      <c r="F177" s="1" t="s">
        <v>9926</v>
      </c>
    </row>
    <row r="178" customFormat="false" ht="15" hidden="false" customHeight="false" outlineLevel="0" collapsed="false">
      <c r="A178" s="0" t="s">
        <v>2166</v>
      </c>
      <c r="B178" s="0" t="s">
        <v>2167</v>
      </c>
      <c r="F178" s="1" t="s">
        <v>2168</v>
      </c>
    </row>
    <row r="179" customFormat="false" ht="15" hidden="false" customHeight="false" outlineLevel="0" collapsed="false">
      <c r="A179" s="0" t="s">
        <v>12450</v>
      </c>
      <c r="B179" s="0" t="s">
        <v>12451</v>
      </c>
      <c r="F179" s="1" t="s">
        <v>12453</v>
      </c>
    </row>
    <row r="180" customFormat="false" ht="15" hidden="false" customHeight="false" outlineLevel="0" collapsed="false">
      <c r="A180" s="0" t="s">
        <v>13286</v>
      </c>
      <c r="B180" s="0" t="s">
        <v>13287</v>
      </c>
      <c r="E180" s="1" t="s">
        <v>13289</v>
      </c>
      <c r="F180" s="1" t="s">
        <v>13288</v>
      </c>
    </row>
    <row r="181" customFormat="false" ht="15" hidden="false" customHeight="false" outlineLevel="0" collapsed="false">
      <c r="A181" s="0" t="s">
        <v>2631</v>
      </c>
      <c r="B181" s="0" t="s">
        <v>2632</v>
      </c>
      <c r="F181" s="1" t="s">
        <v>2633</v>
      </c>
    </row>
    <row r="182" customFormat="false" ht="15" hidden="false" customHeight="false" outlineLevel="0" collapsed="false">
      <c r="A182" s="0" t="s">
        <v>13215</v>
      </c>
      <c r="B182" s="0" t="s">
        <v>13216</v>
      </c>
      <c r="F182" s="1" t="s">
        <v>13217</v>
      </c>
    </row>
    <row r="183" customFormat="false" ht="15" hidden="false" customHeight="false" outlineLevel="0" collapsed="false">
      <c r="A183" s="0" t="s">
        <v>2863</v>
      </c>
      <c r="B183" s="0" t="s">
        <v>2864</v>
      </c>
      <c r="F183" s="1" t="s">
        <v>2866</v>
      </c>
    </row>
    <row r="184" customFormat="false" ht="15" hidden="false" customHeight="false" outlineLevel="0" collapsed="false">
      <c r="A184" s="0" t="s">
        <v>11991</v>
      </c>
      <c r="B184" s="0" t="s">
        <v>11992</v>
      </c>
      <c r="F184" s="1" t="s">
        <v>11994</v>
      </c>
    </row>
    <row r="185" customFormat="false" ht="15" hidden="false" customHeight="false" outlineLevel="0" collapsed="false">
      <c r="A185" s="0" t="s">
        <v>3410</v>
      </c>
      <c r="B185" s="0" t="s">
        <v>3411</v>
      </c>
      <c r="F185" s="1" t="s">
        <v>3412</v>
      </c>
    </row>
    <row r="186" customFormat="false" ht="15" hidden="false" customHeight="false" outlineLevel="0" collapsed="false">
      <c r="A186" s="0" t="s">
        <v>2042</v>
      </c>
      <c r="B186" s="0" t="s">
        <v>2043</v>
      </c>
      <c r="F186" s="1" t="s">
        <v>2045</v>
      </c>
    </row>
    <row r="187" customFormat="false" ht="15" hidden="false" customHeight="false" outlineLevel="0" collapsed="false">
      <c r="A187" s="0" t="s">
        <v>2042</v>
      </c>
      <c r="B187" s="0" t="s">
        <v>2043</v>
      </c>
      <c r="F187" s="1" t="s">
        <v>2044</v>
      </c>
    </row>
    <row r="188" customFormat="false" ht="15" hidden="false" customHeight="false" outlineLevel="0" collapsed="false">
      <c r="A188" s="0" t="s">
        <v>2662</v>
      </c>
      <c r="B188" s="0" t="s">
        <v>2663</v>
      </c>
      <c r="F188" s="1" t="s">
        <v>2664</v>
      </c>
    </row>
    <row r="189" customFormat="false" ht="15" hidden="false" customHeight="false" outlineLevel="0" collapsed="false">
      <c r="A189" s="0" t="s">
        <v>2129</v>
      </c>
      <c r="B189" s="0" t="s">
        <v>2130</v>
      </c>
      <c r="F189" s="1" t="s">
        <v>2131</v>
      </c>
    </row>
    <row r="190" customFormat="false" ht="15" hidden="false" customHeight="false" outlineLevel="0" collapsed="false">
      <c r="A190" s="0" t="s">
        <v>2557</v>
      </c>
      <c r="B190" s="0" t="s">
        <v>2558</v>
      </c>
      <c r="F190" s="1" t="s">
        <v>2559</v>
      </c>
    </row>
    <row r="191" customFormat="false" ht="15" hidden="false" customHeight="false" outlineLevel="0" collapsed="false">
      <c r="A191" s="0" t="s">
        <v>2079</v>
      </c>
      <c r="B191" s="0" t="s">
        <v>2080</v>
      </c>
      <c r="F191" s="1" t="s">
        <v>2081</v>
      </c>
    </row>
    <row r="192" customFormat="false" ht="15" hidden="false" customHeight="false" outlineLevel="0" collapsed="false">
      <c r="A192" s="0" t="s">
        <v>11113</v>
      </c>
      <c r="B192" s="0" t="s">
        <v>11114</v>
      </c>
      <c r="F192" s="1" t="s">
        <v>11116</v>
      </c>
    </row>
    <row r="193" customFormat="false" ht="15" hidden="false" customHeight="false" outlineLevel="0" collapsed="false">
      <c r="A193" s="0" t="s">
        <v>2859</v>
      </c>
      <c r="B193" s="0" t="s">
        <v>2860</v>
      </c>
      <c r="F193" s="1" t="s">
        <v>2861</v>
      </c>
    </row>
    <row r="194" customFormat="false" ht="15" hidden="false" customHeight="false" outlineLevel="0" collapsed="false">
      <c r="F194" s="1" t="s">
        <v>18933</v>
      </c>
    </row>
    <row r="195" customFormat="false" ht="15" hidden="false" customHeight="false" outlineLevel="0" collapsed="false">
      <c r="F195" s="1" t="s">
        <v>18934</v>
      </c>
    </row>
    <row r="196" customFormat="false" ht="15" hidden="false" customHeight="false" outlineLevel="0" collapsed="false">
      <c r="A196" s="0" t="s">
        <v>18930</v>
      </c>
      <c r="B196" s="0" t="s">
        <v>18931</v>
      </c>
      <c r="F196" s="1" t="s">
        <v>18932</v>
      </c>
    </row>
    <row r="197" customFormat="false" ht="15" hidden="false" customHeight="false" outlineLevel="0" collapsed="false">
      <c r="A197" s="0" t="s">
        <v>2723</v>
      </c>
      <c r="B197" s="0" t="s">
        <v>2724</v>
      </c>
      <c r="F197" s="1" t="s">
        <v>2725</v>
      </c>
    </row>
    <row r="198" customFormat="false" ht="15" hidden="false" customHeight="false" outlineLevel="0" collapsed="false">
      <c r="A198" s="0" t="s">
        <v>20710</v>
      </c>
      <c r="B198" s="0" t="s">
        <v>20711</v>
      </c>
      <c r="F198" s="1" t="s">
        <v>20712</v>
      </c>
    </row>
    <row r="199" customFormat="false" ht="15" hidden="false" customHeight="false" outlineLevel="0" collapsed="false">
      <c r="A199" s="0" t="s">
        <v>2568</v>
      </c>
      <c r="B199" s="0" t="s">
        <v>2569</v>
      </c>
      <c r="F199" s="1" t="s">
        <v>2570</v>
      </c>
    </row>
    <row r="200" customFormat="false" ht="15" hidden="false" customHeight="false" outlineLevel="0" collapsed="false">
      <c r="A200" s="0" t="s">
        <v>16457</v>
      </c>
      <c r="B200" s="0" t="s">
        <v>16458</v>
      </c>
      <c r="F200" s="1" t="s">
        <v>16459</v>
      </c>
    </row>
    <row r="201" customFormat="false" ht="15" hidden="false" customHeight="false" outlineLevel="0" collapsed="false">
      <c r="A201" s="0" t="s">
        <v>20150</v>
      </c>
      <c r="B201" s="0" t="s">
        <v>20151</v>
      </c>
      <c r="E201" s="1" t="s">
        <v>20153</v>
      </c>
      <c r="F201" s="1" t="s">
        <v>20152</v>
      </c>
    </row>
    <row r="202" customFormat="false" ht="15" hidden="false" customHeight="false" outlineLevel="0" collapsed="false">
      <c r="A202" s="0" t="s">
        <v>13446</v>
      </c>
      <c r="B202" s="0" t="s">
        <v>13447</v>
      </c>
      <c r="F202" s="1" t="s">
        <v>2564</v>
      </c>
    </row>
    <row r="203" customFormat="false" ht="15" hidden="false" customHeight="false" outlineLevel="0" collapsed="false">
      <c r="A203" s="0" t="s">
        <v>10126</v>
      </c>
      <c r="B203" s="0" t="s">
        <v>10127</v>
      </c>
      <c r="F203" s="1" t="s">
        <v>10129</v>
      </c>
    </row>
    <row r="204" customFormat="false" ht="15" hidden="false" customHeight="false" outlineLevel="0" collapsed="false">
      <c r="A204" s="0" t="s">
        <v>2412</v>
      </c>
      <c r="B204" s="0" t="s">
        <v>2413</v>
      </c>
      <c r="F204" s="1" t="s">
        <v>2415</v>
      </c>
    </row>
    <row r="205" customFormat="false" ht="15" hidden="false" customHeight="false" outlineLevel="0" collapsed="false">
      <c r="A205" s="0" t="s">
        <v>2412</v>
      </c>
      <c r="B205" s="0" t="s">
        <v>2413</v>
      </c>
      <c r="F205" s="1" t="s">
        <v>2414</v>
      </c>
    </row>
    <row r="206" customFormat="false" ht="15" hidden="false" customHeight="false" outlineLevel="0" collapsed="false">
      <c r="A206" s="0" t="s">
        <v>1977</v>
      </c>
      <c r="B206" s="0" t="s">
        <v>1978</v>
      </c>
      <c r="F206" s="1" t="s">
        <v>1979</v>
      </c>
    </row>
    <row r="207" customFormat="false" ht="15" hidden="false" customHeight="false" outlineLevel="0" collapsed="false">
      <c r="A207" s="0" t="s">
        <v>1596</v>
      </c>
      <c r="B207" s="0" t="s">
        <v>1597</v>
      </c>
      <c r="F207" s="1" t="s">
        <v>1598</v>
      </c>
    </row>
    <row r="208" customFormat="false" ht="15" hidden="false" customHeight="false" outlineLevel="0" collapsed="false">
      <c r="A208" s="0" t="s">
        <v>1856</v>
      </c>
      <c r="B208" s="0" t="s">
        <v>1857</v>
      </c>
      <c r="F208" s="1" t="s">
        <v>1858</v>
      </c>
    </row>
    <row r="209" customFormat="false" ht="15" hidden="false" customHeight="false" outlineLevel="0" collapsed="false">
      <c r="A209" s="0" t="s">
        <v>13324</v>
      </c>
      <c r="B209" s="0" t="s">
        <v>13325</v>
      </c>
      <c r="F209" s="1" t="s">
        <v>13327</v>
      </c>
    </row>
    <row r="210" customFormat="false" ht="15" hidden="false" customHeight="false" outlineLevel="0" collapsed="false">
      <c r="A210" s="0" t="s">
        <v>13324</v>
      </c>
      <c r="B210" s="0" t="s">
        <v>13325</v>
      </c>
      <c r="F210" s="1" t="s">
        <v>13326</v>
      </c>
    </row>
    <row r="211" customFormat="false" ht="15" hidden="false" customHeight="false" outlineLevel="0" collapsed="false">
      <c r="A211" s="0" t="s">
        <v>2144</v>
      </c>
      <c r="B211" s="0" t="s">
        <v>2145</v>
      </c>
      <c r="F211" s="1" t="s">
        <v>2146</v>
      </c>
    </row>
    <row r="212" customFormat="false" ht="15" hidden="false" customHeight="false" outlineLevel="0" collapsed="false">
      <c r="A212" s="0" t="s">
        <v>11120</v>
      </c>
      <c r="B212" s="0" t="s">
        <v>11121</v>
      </c>
      <c r="F212" s="1" t="s">
        <v>11123</v>
      </c>
    </row>
    <row r="213" customFormat="false" ht="15" hidden="false" customHeight="false" outlineLevel="0" collapsed="false">
      <c r="A213" s="0" t="s">
        <v>14127</v>
      </c>
      <c r="B213" s="0" t="s">
        <v>14128</v>
      </c>
      <c r="F213" s="1" t="s">
        <v>14129</v>
      </c>
    </row>
    <row r="214" customFormat="false" ht="15" hidden="false" customHeight="false" outlineLevel="0" collapsed="false">
      <c r="A214" s="0" t="s">
        <v>2453</v>
      </c>
      <c r="B214" s="0" t="s">
        <v>2454</v>
      </c>
      <c r="F214" s="1" t="s">
        <v>2455</v>
      </c>
    </row>
    <row r="215" customFormat="false" ht="15" hidden="false" customHeight="false" outlineLevel="0" collapsed="false">
      <c r="A215" s="0" t="s">
        <v>13390</v>
      </c>
      <c r="B215" s="0" t="s">
        <v>13391</v>
      </c>
      <c r="F215" s="1" t="s">
        <v>13392</v>
      </c>
    </row>
    <row r="216" customFormat="false" ht="15" hidden="false" customHeight="false" outlineLevel="0" collapsed="false">
      <c r="A216" s="0" t="s">
        <v>16250</v>
      </c>
      <c r="B216" s="0" t="s">
        <v>16251</v>
      </c>
      <c r="F216" s="1" t="s">
        <v>16252</v>
      </c>
    </row>
    <row r="217" customFormat="false" ht="15" hidden="false" customHeight="false" outlineLevel="0" collapsed="false">
      <c r="A217" s="0" t="s">
        <v>13222</v>
      </c>
      <c r="B217" s="0" t="s">
        <v>13223</v>
      </c>
      <c r="F217" s="1" t="s">
        <v>13224</v>
      </c>
    </row>
    <row r="218" customFormat="false" ht="15" hidden="false" customHeight="false" outlineLevel="0" collapsed="false">
      <c r="A218" s="0" t="s">
        <v>13413</v>
      </c>
      <c r="B218" s="0" t="s">
        <v>13414</v>
      </c>
      <c r="F218" s="1" t="s">
        <v>13415</v>
      </c>
    </row>
    <row r="219" customFormat="false" ht="15" hidden="false" customHeight="false" outlineLevel="0" collapsed="false">
      <c r="A219" s="0" t="s">
        <v>8714</v>
      </c>
      <c r="B219" s="0" t="s">
        <v>8715</v>
      </c>
      <c r="F219" s="1" t="s">
        <v>8716</v>
      </c>
    </row>
    <row r="220" customFormat="false" ht="15" hidden="false" customHeight="false" outlineLevel="0" collapsed="false">
      <c r="A220" s="0" t="s">
        <v>2288</v>
      </c>
      <c r="B220" s="0" t="s">
        <v>2289</v>
      </c>
      <c r="F220" s="1" t="s">
        <v>2291</v>
      </c>
    </row>
    <row r="221" customFormat="false" ht="15" hidden="false" customHeight="false" outlineLevel="0" collapsed="false">
      <c r="A221" s="0" t="s">
        <v>2288</v>
      </c>
      <c r="B221" s="0" t="s">
        <v>2289</v>
      </c>
      <c r="F221" s="1" t="s">
        <v>2290</v>
      </c>
    </row>
    <row r="222" customFormat="false" ht="15" hidden="false" customHeight="false" outlineLevel="0" collapsed="false">
      <c r="A222" s="0" t="s">
        <v>4530</v>
      </c>
      <c r="B222" s="0" t="s">
        <v>4531</v>
      </c>
      <c r="F222" s="1" t="s">
        <v>4532</v>
      </c>
    </row>
    <row r="223" customFormat="false" ht="15" hidden="false" customHeight="false" outlineLevel="0" collapsed="false">
      <c r="A223" s="0" t="s">
        <v>14813</v>
      </c>
      <c r="B223" s="0" t="s">
        <v>14814</v>
      </c>
      <c r="F223" s="1" t="s">
        <v>14815</v>
      </c>
    </row>
    <row r="224" customFormat="false" ht="15" hidden="false" customHeight="false" outlineLevel="0" collapsed="false">
      <c r="A224" s="0" t="s">
        <v>2612</v>
      </c>
      <c r="B224" s="0" t="s">
        <v>2613</v>
      </c>
      <c r="F224" s="1" t="s">
        <v>2614</v>
      </c>
    </row>
    <row r="225" customFormat="false" ht="15" hidden="false" customHeight="false" outlineLevel="0" collapsed="false">
      <c r="A225" s="0" t="s">
        <v>12936</v>
      </c>
      <c r="B225" s="0" t="s">
        <v>12937</v>
      </c>
      <c r="F225" s="1" t="s">
        <v>2614</v>
      </c>
    </row>
    <row r="226" customFormat="false" ht="15" hidden="false" customHeight="false" outlineLevel="0" collapsed="false">
      <c r="A226" s="0" t="s">
        <v>13310</v>
      </c>
      <c r="B226" s="0" t="s">
        <v>13311</v>
      </c>
      <c r="F226" s="1" t="s">
        <v>13312</v>
      </c>
    </row>
    <row r="227" customFormat="false" ht="15" hidden="false" customHeight="false" outlineLevel="0" collapsed="false">
      <c r="A227" s="0" t="s">
        <v>15202</v>
      </c>
      <c r="B227" s="0" t="s">
        <v>15203</v>
      </c>
      <c r="F227" s="1" t="s">
        <v>15204</v>
      </c>
    </row>
    <row r="228" customFormat="false" ht="15" hidden="false" customHeight="false" outlineLevel="0" collapsed="false">
      <c r="A228" s="0" t="s">
        <v>2526</v>
      </c>
      <c r="B228" s="0" t="s">
        <v>2527</v>
      </c>
      <c r="F228" s="1" t="s">
        <v>2528</v>
      </c>
    </row>
    <row r="229" customFormat="false" ht="15" hidden="false" customHeight="false" outlineLevel="0" collapsed="false">
      <c r="A229" s="0" t="s">
        <v>8169</v>
      </c>
      <c r="B229" s="0" t="s">
        <v>8170</v>
      </c>
      <c r="F229" s="1" t="s">
        <v>8171</v>
      </c>
    </row>
    <row r="230" customFormat="false" ht="15" hidden="false" customHeight="false" outlineLevel="0" collapsed="false">
      <c r="A230" s="0" t="s">
        <v>2687</v>
      </c>
      <c r="B230" s="0" t="s">
        <v>2688</v>
      </c>
      <c r="F230" s="1" t="s">
        <v>2689</v>
      </c>
    </row>
    <row r="231" customFormat="false" ht="15" hidden="false" customHeight="false" outlineLevel="0" collapsed="false">
      <c r="A231" s="0" t="s">
        <v>2799</v>
      </c>
      <c r="B231" s="0" t="s">
        <v>2800</v>
      </c>
      <c r="F231" s="1" t="s">
        <v>2801</v>
      </c>
    </row>
    <row r="232" customFormat="false" ht="15" hidden="false" customHeight="false" outlineLevel="0" collapsed="false">
      <c r="A232" s="0" t="s">
        <v>9647</v>
      </c>
      <c r="B232" s="0" t="s">
        <v>9648</v>
      </c>
      <c r="F232" s="1" t="s">
        <v>9650</v>
      </c>
    </row>
    <row r="233" customFormat="false" ht="15" hidden="false" customHeight="false" outlineLevel="0" collapsed="false">
      <c r="A233" s="0" t="s">
        <v>13402</v>
      </c>
      <c r="B233" s="0" t="s">
        <v>13403</v>
      </c>
      <c r="F233" s="1" t="s">
        <v>13404</v>
      </c>
    </row>
    <row r="234" customFormat="false" ht="15" hidden="false" customHeight="false" outlineLevel="0" collapsed="false">
      <c r="A234" s="0" t="s">
        <v>2348</v>
      </c>
      <c r="B234" s="0" t="s">
        <v>2349</v>
      </c>
      <c r="F234" s="1" t="s">
        <v>2350</v>
      </c>
    </row>
    <row r="235" customFormat="false" ht="15" hidden="false" customHeight="false" outlineLevel="0" collapsed="false">
      <c r="A235" s="0" t="s">
        <v>2197</v>
      </c>
      <c r="B235" s="0" t="s">
        <v>2198</v>
      </c>
      <c r="F235" s="1" t="s">
        <v>2199</v>
      </c>
    </row>
    <row r="236" customFormat="false" ht="15" hidden="false" customHeight="false" outlineLevel="0" collapsed="false">
      <c r="A236" s="0" t="s">
        <v>13396</v>
      </c>
      <c r="B236" s="0" t="s">
        <v>13397</v>
      </c>
      <c r="F236" s="1" t="s">
        <v>13398</v>
      </c>
    </row>
    <row r="237" customFormat="false" ht="15" hidden="false" customHeight="false" outlineLevel="0" collapsed="false">
      <c r="A237" s="0" t="s">
        <v>1901</v>
      </c>
      <c r="B237" s="0" t="s">
        <v>1902</v>
      </c>
      <c r="F237" s="1" t="s">
        <v>1903</v>
      </c>
    </row>
    <row r="238" customFormat="false" ht="15" hidden="false" customHeight="false" outlineLevel="0" collapsed="false">
      <c r="A238" s="0" t="s">
        <v>16862</v>
      </c>
      <c r="B238" s="0" t="s">
        <v>16863</v>
      </c>
      <c r="H238" s="1" t="s">
        <v>16864</v>
      </c>
    </row>
    <row r="239" customFormat="false" ht="15" hidden="false" customHeight="false" outlineLevel="0" collapsed="false">
      <c r="A239" s="0" t="s">
        <v>14451</v>
      </c>
      <c r="B239" s="0" t="s">
        <v>14452</v>
      </c>
      <c r="H239" s="1" t="s">
        <v>14453</v>
      </c>
    </row>
    <row r="240" customFormat="false" ht="15" hidden="false" customHeight="false" outlineLevel="0" collapsed="false">
      <c r="A240" s="0" t="s">
        <v>17336</v>
      </c>
      <c r="B240" s="0" t="s">
        <v>17337</v>
      </c>
      <c r="H240" s="1" t="s">
        <v>17338</v>
      </c>
    </row>
    <row r="241" customFormat="false" ht="15" hidden="false" customHeight="false" outlineLevel="0" collapsed="false">
      <c r="A241" s="0" t="s">
        <v>14899</v>
      </c>
      <c r="B241" s="0" t="s">
        <v>14900</v>
      </c>
      <c r="H241" s="1" t="s">
        <v>14901</v>
      </c>
      <c r="I241" s="1" t="s">
        <v>14902</v>
      </c>
    </row>
    <row r="242" customFormat="false" ht="15" hidden="false" customHeight="false" outlineLevel="0" collapsed="false">
      <c r="A242" s="0" t="s">
        <v>14892</v>
      </c>
      <c r="B242" s="0" t="s">
        <v>14893</v>
      </c>
      <c r="H242" s="1" t="s">
        <v>14894</v>
      </c>
    </row>
    <row r="243" customFormat="false" ht="15" hidden="false" customHeight="false" outlineLevel="0" collapsed="false">
      <c r="A243" s="0" t="s">
        <v>19089</v>
      </c>
      <c r="B243" s="0" t="s">
        <v>19090</v>
      </c>
      <c r="H243" s="1" t="s">
        <v>19091</v>
      </c>
    </row>
    <row r="244" customFormat="false" ht="15" hidden="false" customHeight="false" outlineLevel="0" collapsed="false">
      <c r="A244" s="0" t="s">
        <v>19373</v>
      </c>
      <c r="B244" s="0" t="s">
        <v>19374</v>
      </c>
      <c r="H244" s="1" t="s">
        <v>19375</v>
      </c>
    </row>
    <row r="245" customFormat="false" ht="15" hidden="false" customHeight="false" outlineLevel="0" collapsed="false">
      <c r="A245" s="0" t="s">
        <v>608</v>
      </c>
      <c r="B245" s="0" t="s">
        <v>609</v>
      </c>
      <c r="H245" s="1" t="s">
        <v>610</v>
      </c>
    </row>
    <row r="246" customFormat="false" ht="15" hidden="false" customHeight="false" outlineLevel="0" collapsed="false">
      <c r="A246" s="0" t="s">
        <v>8900</v>
      </c>
      <c r="B246" s="0" t="s">
        <v>8901</v>
      </c>
      <c r="H246" s="1" t="s">
        <v>8902</v>
      </c>
      <c r="I246" s="1" t="s">
        <v>8903</v>
      </c>
    </row>
    <row r="247" customFormat="false" ht="15" hidden="false" customHeight="false" outlineLevel="0" collapsed="false">
      <c r="A247" s="0" t="s">
        <v>17659</v>
      </c>
      <c r="B247" s="0" t="s">
        <v>17660</v>
      </c>
      <c r="H247" s="1" t="s">
        <v>17661</v>
      </c>
    </row>
    <row r="248" customFormat="false" ht="15" hidden="false" customHeight="false" outlineLevel="0" collapsed="false">
      <c r="A248" s="0" t="s">
        <v>16053</v>
      </c>
      <c r="B248" s="0" t="s">
        <v>16054</v>
      </c>
      <c r="H248" s="1" t="s">
        <v>16055</v>
      </c>
    </row>
    <row r="249" customFormat="false" ht="15" hidden="false" customHeight="false" outlineLevel="0" collapsed="false">
      <c r="A249" s="0" t="s">
        <v>9444</v>
      </c>
      <c r="B249" s="0" t="s">
        <v>9445</v>
      </c>
      <c r="H249" s="1" t="s">
        <v>9447</v>
      </c>
    </row>
    <row r="250" customFormat="false" ht="15" hidden="false" customHeight="false" outlineLevel="0" collapsed="false">
      <c r="A250" s="0" t="s">
        <v>1038</v>
      </c>
      <c r="B250" s="0" t="s">
        <v>1039</v>
      </c>
      <c r="H250" s="1" t="s">
        <v>17481</v>
      </c>
    </row>
    <row r="251" customFormat="false" ht="15" hidden="false" customHeight="false" outlineLevel="0" collapsed="false">
      <c r="A251" s="0" t="s">
        <v>17608</v>
      </c>
      <c r="B251" s="0" t="s">
        <v>17609</v>
      </c>
      <c r="H251" s="1" t="s">
        <v>17610</v>
      </c>
      <c r="I251" s="1" t="s">
        <v>17611</v>
      </c>
    </row>
    <row r="252" customFormat="false" ht="15" hidden="false" customHeight="false" outlineLevel="0" collapsed="false">
      <c r="A252" s="0" t="s">
        <v>18499</v>
      </c>
      <c r="B252" s="0" t="s">
        <v>18500</v>
      </c>
      <c r="H252" s="1" t="s">
        <v>17610</v>
      </c>
      <c r="I252" s="1" t="s">
        <v>17611</v>
      </c>
    </row>
    <row r="253" customFormat="false" ht="15" hidden="false" customHeight="false" outlineLevel="0" collapsed="false">
      <c r="A253" s="0" t="s">
        <v>20768</v>
      </c>
      <c r="B253" s="0" t="s">
        <v>20769</v>
      </c>
      <c r="H253" s="1" t="s">
        <v>20770</v>
      </c>
    </row>
    <row r="254" customFormat="false" ht="15" hidden="false" customHeight="false" outlineLevel="0" collapsed="false">
      <c r="A254" s="0" t="s">
        <v>14103</v>
      </c>
      <c r="B254" s="0" t="s">
        <v>14104</v>
      </c>
      <c r="H254" s="1" t="s">
        <v>14105</v>
      </c>
      <c r="N254" s="1" t="s">
        <v>14106</v>
      </c>
    </row>
    <row r="255" customFormat="false" ht="15" hidden="false" customHeight="false" outlineLevel="0" collapsed="false">
      <c r="A255" s="0" t="s">
        <v>13570</v>
      </c>
      <c r="B255" s="0" t="s">
        <v>13571</v>
      </c>
      <c r="H255" s="1" t="s">
        <v>13572</v>
      </c>
      <c r="I255" s="1" t="s">
        <v>13573</v>
      </c>
      <c r="J255" s="1" t="s">
        <v>13574</v>
      </c>
    </row>
    <row r="256" customFormat="false" ht="15" hidden="false" customHeight="false" outlineLevel="0" collapsed="false">
      <c r="A256" s="0" t="s">
        <v>18359</v>
      </c>
      <c r="B256" s="0" t="s">
        <v>18360</v>
      </c>
      <c r="H256" s="1" t="s">
        <v>18361</v>
      </c>
    </row>
    <row r="257" customFormat="false" ht="15" hidden="false" customHeight="false" outlineLevel="0" collapsed="false">
      <c r="A257" s="0" t="s">
        <v>18722</v>
      </c>
      <c r="B257" s="0" t="s">
        <v>18723</v>
      </c>
      <c r="H257" s="1" t="s">
        <v>18724</v>
      </c>
    </row>
    <row r="258" customFormat="false" ht="15" hidden="false" customHeight="false" outlineLevel="0" collapsed="false">
      <c r="A258" s="0" t="s">
        <v>3935</v>
      </c>
      <c r="B258" s="0" t="s">
        <v>3936</v>
      </c>
      <c r="H258" s="1" t="s">
        <v>3937</v>
      </c>
    </row>
    <row r="259" customFormat="false" ht="15" hidden="false" customHeight="false" outlineLevel="0" collapsed="false">
      <c r="A259" s="0" t="s">
        <v>3627</v>
      </c>
      <c r="B259" s="0" t="s">
        <v>3628</v>
      </c>
      <c r="H259" s="1" t="s">
        <v>3620</v>
      </c>
      <c r="I259" s="1" t="s">
        <v>3621</v>
      </c>
    </row>
    <row r="260" customFormat="false" ht="15" hidden="false" customHeight="false" outlineLevel="0" collapsed="false">
      <c r="A260" s="0" t="s">
        <v>222</v>
      </c>
      <c r="B260" s="0" t="s">
        <v>223</v>
      </c>
      <c r="H260" s="1" t="s">
        <v>224</v>
      </c>
      <c r="I260" s="1" t="s">
        <v>225</v>
      </c>
      <c r="J260" s="1" t="s">
        <v>226</v>
      </c>
    </row>
    <row r="261" customFormat="false" ht="15" hidden="false" customHeight="false" outlineLevel="0" collapsed="false">
      <c r="A261" s="0" t="s">
        <v>3210</v>
      </c>
      <c r="B261" s="0" t="s">
        <v>3211</v>
      </c>
      <c r="H261" s="1" t="s">
        <v>3212</v>
      </c>
    </row>
    <row r="262" customFormat="false" ht="15" hidden="false" customHeight="false" outlineLevel="0" collapsed="false">
      <c r="A262" s="0" t="s">
        <v>16615</v>
      </c>
      <c r="B262" s="0" t="s">
        <v>16616</v>
      </c>
      <c r="H262" s="1" t="s">
        <v>16617</v>
      </c>
      <c r="I262" s="1" t="s">
        <v>16618</v>
      </c>
    </row>
    <row r="263" customFormat="false" ht="15" hidden="false" customHeight="false" outlineLevel="0" collapsed="false">
      <c r="A263" s="0" t="s">
        <v>20654</v>
      </c>
      <c r="B263" s="0" t="s">
        <v>20655</v>
      </c>
      <c r="H263" s="1" t="s">
        <v>20656</v>
      </c>
    </row>
    <row r="264" customFormat="false" ht="15" hidden="false" customHeight="false" outlineLevel="0" collapsed="false">
      <c r="A264" s="0" t="s">
        <v>12953</v>
      </c>
      <c r="B264" s="0" t="s">
        <v>12954</v>
      </c>
      <c r="H264" s="1" t="s">
        <v>12955</v>
      </c>
      <c r="I264" s="1" t="s">
        <v>12956</v>
      </c>
      <c r="J264" s="1" t="s">
        <v>12957</v>
      </c>
      <c r="N264" s="1" t="s">
        <v>12958</v>
      </c>
    </row>
    <row r="265" customFormat="false" ht="15" hidden="false" customHeight="false" outlineLevel="0" collapsed="false">
      <c r="A265" s="0" t="s">
        <v>18445</v>
      </c>
      <c r="B265" s="0" t="s">
        <v>18446</v>
      </c>
      <c r="H265" s="1" t="s">
        <v>18447</v>
      </c>
    </row>
    <row r="266" customFormat="false" ht="15" hidden="false" customHeight="false" outlineLevel="0" collapsed="false">
      <c r="A266" s="0" t="s">
        <v>20245</v>
      </c>
      <c r="B266" s="0" t="s">
        <v>20246</v>
      </c>
      <c r="H266" s="1" t="s">
        <v>20247</v>
      </c>
      <c r="I266" s="1" t="s">
        <v>20248</v>
      </c>
    </row>
    <row r="267" customFormat="false" ht="15" hidden="false" customHeight="false" outlineLevel="0" collapsed="false">
      <c r="A267" s="0" t="s">
        <v>3115</v>
      </c>
      <c r="B267" s="0" t="s">
        <v>3116</v>
      </c>
      <c r="H267" s="1" t="s">
        <v>17184</v>
      </c>
    </row>
    <row r="268" customFormat="false" ht="15" hidden="false" customHeight="false" outlineLevel="0" collapsed="false">
      <c r="A268" s="0" t="s">
        <v>18126</v>
      </c>
      <c r="B268" s="0" t="s">
        <v>18127</v>
      </c>
      <c r="H268" s="1" t="s">
        <v>18128</v>
      </c>
    </row>
    <row r="269" customFormat="false" ht="15" hidden="false" customHeight="false" outlineLevel="0" collapsed="false">
      <c r="A269" s="0" t="s">
        <v>17421</v>
      </c>
      <c r="B269" s="0" t="s">
        <v>17422</v>
      </c>
      <c r="H269" s="1" t="s">
        <v>17423</v>
      </c>
    </row>
    <row r="270" customFormat="false" ht="15" hidden="false" customHeight="false" outlineLevel="0" collapsed="false">
      <c r="A270" s="0" t="s">
        <v>14939</v>
      </c>
      <c r="B270" s="0" t="s">
        <v>14940</v>
      </c>
      <c r="H270" s="1" t="s">
        <v>14941</v>
      </c>
    </row>
    <row r="271" customFormat="false" ht="15" hidden="false" customHeight="false" outlineLevel="0" collapsed="false">
      <c r="A271" s="0" t="s">
        <v>14986</v>
      </c>
      <c r="B271" s="0" t="s">
        <v>14987</v>
      </c>
      <c r="H271" s="1" t="s">
        <v>14988</v>
      </c>
    </row>
    <row r="272" customFormat="false" ht="15" hidden="false" customHeight="false" outlineLevel="0" collapsed="false">
      <c r="A272" s="0" t="s">
        <v>15903</v>
      </c>
      <c r="B272" s="0" t="s">
        <v>15904</v>
      </c>
      <c r="H272" s="1" t="s">
        <v>15905</v>
      </c>
      <c r="N272" s="1" t="s">
        <v>15907</v>
      </c>
    </row>
    <row r="273" customFormat="false" ht="15" hidden="false" customHeight="false" outlineLevel="0" collapsed="false">
      <c r="A273" s="0" t="s">
        <v>14039</v>
      </c>
      <c r="B273" s="0" t="s">
        <v>14040</v>
      </c>
      <c r="H273" s="1" t="s">
        <v>14041</v>
      </c>
    </row>
    <row r="274" customFormat="false" ht="15" hidden="false" customHeight="false" outlineLevel="0" collapsed="false">
      <c r="A274" s="0" t="s">
        <v>18079</v>
      </c>
      <c r="B274" s="0" t="s">
        <v>18080</v>
      </c>
      <c r="H274" s="1" t="s">
        <v>18081</v>
      </c>
      <c r="I274" s="1" t="s">
        <v>18082</v>
      </c>
      <c r="J274" s="1" t="s">
        <v>18083</v>
      </c>
    </row>
    <row r="275" customFormat="false" ht="15" hidden="false" customHeight="false" outlineLevel="0" collapsed="false">
      <c r="A275" s="0" t="s">
        <v>16524</v>
      </c>
      <c r="B275" s="0" t="s">
        <v>16525</v>
      </c>
      <c r="H275" s="1" t="s">
        <v>16526</v>
      </c>
    </row>
    <row r="276" customFormat="false" ht="15" hidden="false" customHeight="false" outlineLevel="0" collapsed="false">
      <c r="A276" s="0" t="s">
        <v>104</v>
      </c>
      <c r="B276" s="0" t="s">
        <v>105</v>
      </c>
      <c r="H276" s="1" t="s">
        <v>106</v>
      </c>
    </row>
    <row r="277" customFormat="false" ht="15" hidden="false" customHeight="false" outlineLevel="0" collapsed="false">
      <c r="A277" s="0" t="s">
        <v>3821</v>
      </c>
      <c r="B277" s="0" t="s">
        <v>3822</v>
      </c>
      <c r="H277" s="1" t="s">
        <v>3823</v>
      </c>
    </row>
    <row r="278" customFormat="false" ht="15" hidden="false" customHeight="false" outlineLevel="0" collapsed="false">
      <c r="A278" s="0" t="s">
        <v>14913</v>
      </c>
      <c r="B278" s="0" t="s">
        <v>14915</v>
      </c>
      <c r="H278" s="1" t="s">
        <v>14916</v>
      </c>
    </row>
    <row r="279" customFormat="false" ht="15" hidden="false" customHeight="false" outlineLevel="0" collapsed="false">
      <c r="A279" s="0" t="s">
        <v>17852</v>
      </c>
      <c r="B279" s="0" t="s">
        <v>17853</v>
      </c>
      <c r="H279" s="1" t="s">
        <v>17854</v>
      </c>
    </row>
    <row r="280" customFormat="false" ht="15" hidden="false" customHeight="false" outlineLevel="0" collapsed="false">
      <c r="A280" s="0" t="s">
        <v>4757</v>
      </c>
      <c r="B280" s="0" t="s">
        <v>4758</v>
      </c>
      <c r="H280" s="1" t="s">
        <v>4760</v>
      </c>
    </row>
    <row r="281" customFormat="false" ht="15" hidden="false" customHeight="false" outlineLevel="0" collapsed="false">
      <c r="A281" s="0" t="s">
        <v>2667</v>
      </c>
      <c r="B281" s="0" t="s">
        <v>2668</v>
      </c>
      <c r="F281" s="5" t="s">
        <v>2671</v>
      </c>
    </row>
    <row r="282" customFormat="false" ht="15" hidden="false" customHeight="false" outlineLevel="0" collapsed="false">
      <c r="F282" s="5" t="s">
        <v>2670</v>
      </c>
      <c r="H282" s="1" t="s">
        <v>2669</v>
      </c>
      <c r="I282" s="1" t="s">
        <v>2672</v>
      </c>
    </row>
    <row r="283" customFormat="false" ht="15" hidden="false" customHeight="false" outlineLevel="0" collapsed="false">
      <c r="A283" s="0" t="s">
        <v>4340</v>
      </c>
      <c r="B283" s="0" t="s">
        <v>4341</v>
      </c>
      <c r="H283" s="1" t="s">
        <v>4342</v>
      </c>
    </row>
    <row r="284" customFormat="false" ht="15" hidden="false" customHeight="false" outlineLevel="0" collapsed="false">
      <c r="A284" s="0" t="s">
        <v>112</v>
      </c>
      <c r="B284" s="0" t="s">
        <v>113</v>
      </c>
      <c r="H284" s="1" t="s">
        <v>114</v>
      </c>
      <c r="I284" s="1" t="s">
        <v>115</v>
      </c>
      <c r="J284" s="1" t="s">
        <v>116</v>
      </c>
    </row>
    <row r="285" customFormat="false" ht="15" hidden="false" customHeight="false" outlineLevel="0" collapsed="false">
      <c r="A285" s="0" t="s">
        <v>2959</v>
      </c>
      <c r="B285" s="0" t="s">
        <v>2960</v>
      </c>
      <c r="H285" s="1" t="s">
        <v>2961</v>
      </c>
    </row>
    <row r="286" customFormat="false" ht="15" hidden="false" customHeight="false" outlineLevel="0" collapsed="false">
      <c r="A286" s="0" t="s">
        <v>2707</v>
      </c>
      <c r="B286" s="0" t="s">
        <v>2708</v>
      </c>
      <c r="H286" s="1" t="s">
        <v>2709</v>
      </c>
      <c r="I286" s="1" t="s">
        <v>2710</v>
      </c>
    </row>
    <row r="287" customFormat="false" ht="15" hidden="false" customHeight="false" outlineLevel="0" collapsed="false">
      <c r="A287" s="0" t="s">
        <v>1683</v>
      </c>
      <c r="B287" s="0" t="s">
        <v>1684</v>
      </c>
      <c r="H287" s="1" t="s">
        <v>1685</v>
      </c>
      <c r="I287" s="1" t="s">
        <v>1686</v>
      </c>
      <c r="J287" s="1" t="s">
        <v>1687</v>
      </c>
      <c r="K287" s="1" t="s">
        <v>1688</v>
      </c>
      <c r="M287" s="1" t="s">
        <v>1689</v>
      </c>
    </row>
    <row r="288" customFormat="false" ht="15" hidden="false" customHeight="false" outlineLevel="0" collapsed="false">
      <c r="A288" s="0" t="s">
        <v>1269</v>
      </c>
      <c r="B288" s="0" t="s">
        <v>1270</v>
      </c>
      <c r="H288" s="1" t="s">
        <v>1271</v>
      </c>
    </row>
    <row r="289" customFormat="false" ht="15" hidden="false" customHeight="false" outlineLevel="0" collapsed="false">
      <c r="A289" s="0" t="s">
        <v>17938</v>
      </c>
      <c r="B289" s="0" t="s">
        <v>17939</v>
      </c>
      <c r="H289" s="1" t="s">
        <v>17940</v>
      </c>
    </row>
    <row r="290" customFormat="false" ht="15" hidden="false" customHeight="false" outlineLevel="0" collapsed="false">
      <c r="A290" s="0" t="s">
        <v>14301</v>
      </c>
      <c r="B290" s="0" t="s">
        <v>14302</v>
      </c>
      <c r="H290" s="1" t="s">
        <v>14303</v>
      </c>
    </row>
    <row r="291" customFormat="false" ht="15" hidden="false" customHeight="false" outlineLevel="0" collapsed="false">
      <c r="A291" s="0" t="s">
        <v>20287</v>
      </c>
      <c r="B291" s="0" t="s">
        <v>20288</v>
      </c>
      <c r="H291" s="1" t="s">
        <v>20289</v>
      </c>
      <c r="I291" s="1" t="s">
        <v>20290</v>
      </c>
    </row>
    <row r="292" customFormat="false" ht="15" hidden="false" customHeight="false" outlineLevel="0" collapsed="false">
      <c r="A292" s="0" t="s">
        <v>19570</v>
      </c>
      <c r="B292" s="0" t="s">
        <v>19571</v>
      </c>
      <c r="H292" s="1" t="s">
        <v>19572</v>
      </c>
    </row>
    <row r="293" customFormat="false" ht="15" hidden="false" customHeight="false" outlineLevel="0" collapsed="false">
      <c r="A293" s="0" t="s">
        <v>20103</v>
      </c>
      <c r="B293" s="0" t="s">
        <v>20104</v>
      </c>
      <c r="H293" s="1" t="s">
        <v>20105</v>
      </c>
      <c r="I293" s="1" t="s">
        <v>20106</v>
      </c>
    </row>
    <row r="294" customFormat="false" ht="15" hidden="false" customHeight="false" outlineLevel="0" collapsed="false">
      <c r="A294" s="0" t="s">
        <v>19029</v>
      </c>
      <c r="B294" s="0" t="s">
        <v>19030</v>
      </c>
      <c r="H294" s="1" t="s">
        <v>19031</v>
      </c>
      <c r="N294" s="1" t="s">
        <v>19032</v>
      </c>
    </row>
    <row r="295" customFormat="false" ht="15" hidden="false" customHeight="false" outlineLevel="0" collapsed="false">
      <c r="A295" s="0" t="s">
        <v>16972</v>
      </c>
      <c r="B295" s="0" t="s">
        <v>16973</v>
      </c>
      <c r="H295" s="1" t="s">
        <v>16974</v>
      </c>
    </row>
    <row r="296" customFormat="false" ht="15" hidden="false" customHeight="false" outlineLevel="0" collapsed="false">
      <c r="A296" s="0" t="s">
        <v>4235</v>
      </c>
      <c r="B296" s="0" t="s">
        <v>4236</v>
      </c>
      <c r="H296" s="1" t="s">
        <v>4237</v>
      </c>
    </row>
    <row r="297" customFormat="false" ht="15" hidden="false" customHeight="false" outlineLevel="0" collapsed="false">
      <c r="A297" s="0" t="s">
        <v>19359</v>
      </c>
      <c r="B297" s="0" t="s">
        <v>19360</v>
      </c>
      <c r="H297" s="1" t="s">
        <v>19361</v>
      </c>
    </row>
    <row r="298" customFormat="false" ht="15" hidden="false" customHeight="false" outlineLevel="0" collapsed="false">
      <c r="A298" s="0" t="s">
        <v>3796</v>
      </c>
      <c r="B298" s="0" t="s">
        <v>3797</v>
      </c>
      <c r="H298" s="1" t="s">
        <v>3798</v>
      </c>
      <c r="I298" s="1" t="s">
        <v>3799</v>
      </c>
      <c r="J298" s="1" t="s">
        <v>3800</v>
      </c>
    </row>
    <row r="299" customFormat="false" ht="15" hidden="false" customHeight="false" outlineLevel="0" collapsed="false">
      <c r="A299" s="0" t="s">
        <v>3586</v>
      </c>
      <c r="B299" s="0" t="s">
        <v>3587</v>
      </c>
      <c r="H299" s="1" t="s">
        <v>3588</v>
      </c>
      <c r="I299" s="1" t="s">
        <v>3589</v>
      </c>
    </row>
    <row r="300" customFormat="false" ht="15" hidden="false" customHeight="false" outlineLevel="0" collapsed="false">
      <c r="A300" s="0" t="s">
        <v>17841</v>
      </c>
      <c r="B300" s="0" t="s">
        <v>17842</v>
      </c>
      <c r="H300" s="1" t="s">
        <v>17843</v>
      </c>
    </row>
    <row r="301" customFormat="false" ht="15" hidden="false" customHeight="false" outlineLevel="0" collapsed="false">
      <c r="A301" s="0" t="s">
        <v>1187</v>
      </c>
      <c r="B301" s="0" t="s">
        <v>1188</v>
      </c>
      <c r="F301" s="5" t="s">
        <v>23259</v>
      </c>
      <c r="H301" s="1" t="s">
        <v>1189</v>
      </c>
      <c r="M301" s="1" t="s">
        <v>1191</v>
      </c>
    </row>
    <row r="302" customFormat="false" ht="15" hidden="false" customHeight="false" outlineLevel="0" collapsed="false">
      <c r="A302" s="0" t="s">
        <v>12538</v>
      </c>
      <c r="B302" s="0" t="s">
        <v>12539</v>
      </c>
      <c r="H302" s="1" t="s">
        <v>12540</v>
      </c>
      <c r="I302" s="1" t="s">
        <v>12541</v>
      </c>
      <c r="M302" s="1" t="s">
        <v>12542</v>
      </c>
    </row>
    <row r="303" customFormat="false" ht="15" hidden="false" customHeight="false" outlineLevel="0" collapsed="false">
      <c r="A303" s="0" t="s">
        <v>16225</v>
      </c>
      <c r="B303" s="0" t="s">
        <v>16226</v>
      </c>
      <c r="H303" s="1" t="s">
        <v>16227</v>
      </c>
    </row>
    <row r="304" customFormat="false" ht="15" hidden="false" customHeight="false" outlineLevel="0" collapsed="false">
      <c r="A304" s="0" t="s">
        <v>16399</v>
      </c>
      <c r="B304" s="0" t="s">
        <v>16400</v>
      </c>
      <c r="H304" s="1" t="s">
        <v>16401</v>
      </c>
    </row>
    <row r="305" customFormat="false" ht="15" hidden="false" customHeight="false" outlineLevel="0" collapsed="false">
      <c r="A305" s="0" t="s">
        <v>889</v>
      </c>
      <c r="B305" s="0" t="s">
        <v>891</v>
      </c>
      <c r="H305" s="1" t="s">
        <v>892</v>
      </c>
    </row>
    <row r="306" customFormat="false" ht="15" hidden="false" customHeight="false" outlineLevel="0" collapsed="false">
      <c r="A306" s="0" t="s">
        <v>14289</v>
      </c>
      <c r="B306" s="0" t="s">
        <v>14290</v>
      </c>
      <c r="H306" s="1" t="s">
        <v>14291</v>
      </c>
    </row>
    <row r="307" customFormat="false" ht="15" hidden="false" customHeight="false" outlineLevel="0" collapsed="false">
      <c r="A307" s="0" t="s">
        <v>7123</v>
      </c>
      <c r="B307" s="0" t="s">
        <v>7124</v>
      </c>
      <c r="H307" s="1" t="s">
        <v>7125</v>
      </c>
    </row>
    <row r="308" customFormat="false" ht="15" hidden="false" customHeight="false" outlineLevel="0" collapsed="false">
      <c r="A308" s="0" t="s">
        <v>1537</v>
      </c>
      <c r="B308" s="0" t="s">
        <v>1538</v>
      </c>
      <c r="H308" s="1" t="s">
        <v>1539</v>
      </c>
      <c r="I308" s="1" t="s">
        <v>1540</v>
      </c>
    </row>
    <row r="309" customFormat="false" ht="15" hidden="false" customHeight="false" outlineLevel="0" collapsed="false">
      <c r="A309" s="0" t="s">
        <v>12733</v>
      </c>
      <c r="B309" s="0" t="s">
        <v>12734</v>
      </c>
      <c r="H309" s="1" t="s">
        <v>12735</v>
      </c>
      <c r="I309" s="1" t="s">
        <v>12736</v>
      </c>
      <c r="J309" s="1" t="s">
        <v>12737</v>
      </c>
      <c r="M309" s="1" t="s">
        <v>12738</v>
      </c>
    </row>
    <row r="310" customFormat="false" ht="15" hidden="false" customHeight="false" outlineLevel="0" collapsed="false">
      <c r="A310" s="0" t="s">
        <v>16388</v>
      </c>
      <c r="B310" s="0" t="s">
        <v>16389</v>
      </c>
      <c r="E310" s="1" t="s">
        <v>16390</v>
      </c>
      <c r="I310" s="1" t="s">
        <v>16391</v>
      </c>
    </row>
    <row r="311" customFormat="false" ht="15" hidden="false" customHeight="false" outlineLevel="0" collapsed="false">
      <c r="A311" s="0" t="s">
        <v>12862</v>
      </c>
      <c r="B311" s="0" t="s">
        <v>12863</v>
      </c>
      <c r="H311" s="1" t="s">
        <v>12864</v>
      </c>
    </row>
    <row r="312" customFormat="false" ht="15" hidden="false" customHeight="false" outlineLevel="0" collapsed="false">
      <c r="A312" s="0" t="s">
        <v>13137</v>
      </c>
      <c r="B312" s="0" t="s">
        <v>13138</v>
      </c>
      <c r="H312" s="1" t="s">
        <v>13139</v>
      </c>
    </row>
    <row r="313" customFormat="false" ht="15" hidden="false" customHeight="false" outlineLevel="0" collapsed="false">
      <c r="A313" s="0" t="s">
        <v>1169</v>
      </c>
      <c r="B313" s="0" t="s">
        <v>1170</v>
      </c>
      <c r="E313" s="1" t="s">
        <v>1171</v>
      </c>
    </row>
    <row r="314" customFormat="false" ht="15" hidden="false" customHeight="false" outlineLevel="0" collapsed="false">
      <c r="A314" s="0" t="s">
        <v>8005</v>
      </c>
      <c r="B314" s="0" t="s">
        <v>8006</v>
      </c>
      <c r="H314" s="1" t="s">
        <v>8007</v>
      </c>
    </row>
    <row r="315" customFormat="false" ht="15" hidden="false" customHeight="false" outlineLevel="0" collapsed="false">
      <c r="A315" s="0" t="s">
        <v>15536</v>
      </c>
      <c r="B315" s="0" t="s">
        <v>15537</v>
      </c>
      <c r="E315" s="1" t="s">
        <v>15538</v>
      </c>
    </row>
    <row r="316" customFormat="false" ht="15" hidden="false" customHeight="false" outlineLevel="0" collapsed="false">
      <c r="A316" s="0" t="s">
        <v>11741</v>
      </c>
      <c r="B316" s="0" t="s">
        <v>11742</v>
      </c>
      <c r="H316" s="1" t="s">
        <v>11744</v>
      </c>
    </row>
    <row r="317" customFormat="false" ht="15" hidden="false" customHeight="false" outlineLevel="0" collapsed="false">
      <c r="A317" s="0" t="s">
        <v>1460</v>
      </c>
      <c r="B317" s="0" t="s">
        <v>1461</v>
      </c>
      <c r="H317" s="1" t="s">
        <v>1462</v>
      </c>
      <c r="I317" s="1" t="s">
        <v>1463</v>
      </c>
    </row>
    <row r="318" customFormat="false" ht="15" hidden="false" customHeight="false" outlineLevel="0" collapsed="false">
      <c r="A318" s="0" t="s">
        <v>1067</v>
      </c>
      <c r="B318" s="0" t="s">
        <v>1068</v>
      </c>
      <c r="H318" s="1" t="s">
        <v>1069</v>
      </c>
    </row>
    <row r="319" customFormat="false" ht="15" hidden="false" customHeight="false" outlineLevel="0" collapsed="false">
      <c r="A319" s="0" t="s">
        <v>20077</v>
      </c>
      <c r="B319" s="0" t="s">
        <v>20078</v>
      </c>
      <c r="H319" s="1" t="s">
        <v>20079</v>
      </c>
    </row>
    <row r="320" customFormat="false" ht="15" hidden="false" customHeight="false" outlineLevel="0" collapsed="false">
      <c r="A320" s="0" t="s">
        <v>15495</v>
      </c>
      <c r="B320" s="0" t="s">
        <v>15496</v>
      </c>
      <c r="H320" s="1" t="s">
        <v>15497</v>
      </c>
    </row>
    <row r="321" customFormat="false" ht="15" hidden="false" customHeight="false" outlineLevel="0" collapsed="false">
      <c r="A321" s="0" t="s">
        <v>3054</v>
      </c>
      <c r="B321" s="0" t="s">
        <v>3055</v>
      </c>
      <c r="E321" s="5" t="s">
        <v>3058</v>
      </c>
      <c r="H321" s="1" t="s">
        <v>3056</v>
      </c>
      <c r="I321" s="1" t="s">
        <v>3057</v>
      </c>
    </row>
    <row r="322" customFormat="false" ht="15" hidden="false" customHeight="false" outlineLevel="0" collapsed="false">
      <c r="A322" s="0" t="s">
        <v>15966</v>
      </c>
      <c r="B322" s="0" t="s">
        <v>15967</v>
      </c>
      <c r="H322" s="1" t="s">
        <v>15968</v>
      </c>
    </row>
    <row r="323" customFormat="false" ht="15" hidden="false" customHeight="false" outlineLevel="0" collapsed="false">
      <c r="A323" s="0" t="s">
        <v>16069</v>
      </c>
      <c r="B323" s="0" t="s">
        <v>16070</v>
      </c>
      <c r="F323" s="1" t="s">
        <v>16071</v>
      </c>
      <c r="H323" s="1" t="s">
        <v>16071</v>
      </c>
      <c r="I323" s="1" t="s">
        <v>16072</v>
      </c>
    </row>
    <row r="324" customFormat="false" ht="15" hidden="false" customHeight="false" outlineLevel="0" collapsed="false">
      <c r="A324" s="0" t="s">
        <v>13581</v>
      </c>
      <c r="B324" s="0" t="s">
        <v>13582</v>
      </c>
      <c r="H324" s="1" t="s">
        <v>13583</v>
      </c>
      <c r="I324" s="1" t="s">
        <v>13584</v>
      </c>
    </row>
    <row r="325" customFormat="false" ht="15" hidden="false" customHeight="false" outlineLevel="0" collapsed="false">
      <c r="A325" s="0" t="s">
        <v>2928</v>
      </c>
      <c r="B325" s="0" t="s">
        <v>2929</v>
      </c>
      <c r="H325" s="1" t="s">
        <v>2930</v>
      </c>
    </row>
    <row r="326" customFormat="false" ht="15" hidden="false" customHeight="false" outlineLevel="0" collapsed="false">
      <c r="A326" s="0" t="s">
        <v>8156</v>
      </c>
      <c r="B326" s="0" t="s">
        <v>8157</v>
      </c>
      <c r="H326" s="1" t="s">
        <v>8158</v>
      </c>
      <c r="I326" s="1" t="s">
        <v>8159</v>
      </c>
      <c r="J326" s="1" t="s">
        <v>8160</v>
      </c>
      <c r="K326" s="1" t="s">
        <v>8161</v>
      </c>
      <c r="L326" s="1" t="s">
        <v>8162</v>
      </c>
    </row>
    <row r="327" customFormat="false" ht="15" hidden="false" customHeight="false" outlineLevel="0" collapsed="false">
      <c r="A327" s="0" t="s">
        <v>18114</v>
      </c>
      <c r="B327" s="0" t="s">
        <v>18115</v>
      </c>
      <c r="H327" s="1" t="s">
        <v>18116</v>
      </c>
    </row>
    <row r="328" customFormat="false" ht="15" hidden="false" customHeight="false" outlineLevel="0" collapsed="false">
      <c r="A328" s="0" t="s">
        <v>15972</v>
      </c>
      <c r="B328" s="0" t="s">
        <v>15973</v>
      </c>
      <c r="H328" s="1" t="s">
        <v>15974</v>
      </c>
    </row>
    <row r="329" customFormat="false" ht="15" hidden="false" customHeight="false" outlineLevel="0" collapsed="false">
      <c r="A329" s="0" t="s">
        <v>14528</v>
      </c>
      <c r="B329" s="0" t="s">
        <v>14529</v>
      </c>
      <c r="H329" s="1" t="s">
        <v>14530</v>
      </c>
    </row>
    <row r="330" customFormat="false" ht="15" hidden="false" customHeight="false" outlineLevel="0" collapsed="false">
      <c r="A330" s="0" t="s">
        <v>15150</v>
      </c>
      <c r="B330" s="0" t="s">
        <v>15151</v>
      </c>
      <c r="H330" s="1" t="s">
        <v>15152</v>
      </c>
    </row>
    <row r="331" customFormat="false" ht="15" hidden="false" customHeight="false" outlineLevel="0" collapsed="false">
      <c r="A331" s="0" t="s">
        <v>15382</v>
      </c>
      <c r="B331" s="0" t="s">
        <v>15383</v>
      </c>
      <c r="H331" s="1" t="s">
        <v>15384</v>
      </c>
    </row>
    <row r="332" customFormat="false" ht="15" hidden="false" customHeight="false" outlineLevel="0" collapsed="false">
      <c r="A332" s="0" t="s">
        <v>2774</v>
      </c>
      <c r="B332" s="0" t="s">
        <v>2775</v>
      </c>
      <c r="H332" s="1" t="s">
        <v>2776</v>
      </c>
      <c r="I332" s="1" t="s">
        <v>2777</v>
      </c>
      <c r="J332" s="1" t="s">
        <v>2778</v>
      </c>
      <c r="L332" s="1" t="s">
        <v>2779</v>
      </c>
      <c r="N332" s="1" t="s">
        <v>2780</v>
      </c>
    </row>
    <row r="333" customFormat="false" ht="15" hidden="false" customHeight="false" outlineLevel="0" collapsed="false">
      <c r="A333" s="0" t="s">
        <v>2311</v>
      </c>
      <c r="B333" s="0" t="s">
        <v>2312</v>
      </c>
      <c r="H333" s="1" t="s">
        <v>2313</v>
      </c>
      <c r="I333" s="1" t="s">
        <v>2314</v>
      </c>
      <c r="J333" s="1" t="s">
        <v>2315</v>
      </c>
    </row>
    <row r="334" customFormat="false" ht="15" hidden="false" customHeight="false" outlineLevel="0" collapsed="false">
      <c r="A334" s="0" t="s">
        <v>1653</v>
      </c>
      <c r="B334" s="0" t="s">
        <v>1944</v>
      </c>
      <c r="H334" s="1" t="s">
        <v>1655</v>
      </c>
    </row>
    <row r="335" customFormat="false" ht="15" hidden="false" customHeight="false" outlineLevel="0" collapsed="false">
      <c r="A335" s="0" t="s">
        <v>13356</v>
      </c>
      <c r="B335" s="0" t="s">
        <v>13357</v>
      </c>
      <c r="H335" s="1" t="s">
        <v>13358</v>
      </c>
    </row>
    <row r="336" customFormat="false" ht="15" hidden="false" customHeight="false" outlineLevel="0" collapsed="false">
      <c r="A336" s="0" t="s">
        <v>8198</v>
      </c>
      <c r="B336" s="0" t="s">
        <v>8199</v>
      </c>
      <c r="F336" s="1" t="s">
        <v>8200</v>
      </c>
    </row>
    <row r="337" customFormat="false" ht="15" hidden="false" customHeight="false" outlineLevel="0" collapsed="false">
      <c r="A337" s="0" t="s">
        <v>2368</v>
      </c>
      <c r="B337" s="0" t="s">
        <v>2369</v>
      </c>
      <c r="F337" s="1" t="s">
        <v>2370</v>
      </c>
      <c r="I337" s="1" t="s">
        <v>2371</v>
      </c>
      <c r="J337" s="1" t="s">
        <v>2372</v>
      </c>
      <c r="M337" s="1" t="s">
        <v>2373</v>
      </c>
      <c r="N337" s="1" t="s">
        <v>1175</v>
      </c>
    </row>
    <row r="338" customFormat="false" ht="15" hidden="false" customHeight="false" outlineLevel="0" collapsed="false">
      <c r="A338" s="0" t="s">
        <v>2713</v>
      </c>
      <c r="B338" s="0" t="s">
        <v>2714</v>
      </c>
      <c r="E338" s="1" t="s">
        <v>2716</v>
      </c>
    </row>
    <row r="339" customFormat="false" ht="15" hidden="false" customHeight="false" outlineLevel="0" collapsed="false">
      <c r="A339" s="0" t="s">
        <v>2713</v>
      </c>
      <c r="B339" s="0" t="s">
        <v>2714</v>
      </c>
      <c r="E339" s="1" t="s">
        <v>2717</v>
      </c>
      <c r="F339" s="1" t="s">
        <v>2716</v>
      </c>
      <c r="H339" s="1" t="s">
        <v>2715</v>
      </c>
    </row>
    <row r="340" customFormat="false" ht="15" hidden="false" customHeight="false" outlineLevel="0" collapsed="false">
      <c r="A340" s="0" t="s">
        <v>2229</v>
      </c>
      <c r="B340" s="0" t="s">
        <v>2230</v>
      </c>
      <c r="H340" s="1" t="s">
        <v>2231</v>
      </c>
    </row>
    <row r="341" customFormat="false" ht="15" hidden="false" customHeight="false" outlineLevel="0" collapsed="false">
      <c r="A341" s="0" t="s">
        <v>2238</v>
      </c>
      <c r="B341" s="0" t="s">
        <v>2239</v>
      </c>
      <c r="F341" s="1" t="s">
        <v>2241</v>
      </c>
      <c r="H341" s="1" t="s">
        <v>2240</v>
      </c>
    </row>
    <row r="342" customFormat="false" ht="15" hidden="false" customHeight="false" outlineLevel="0" collapsed="false">
      <c r="A342" s="0" t="s">
        <v>1670</v>
      </c>
      <c r="B342" s="0" t="s">
        <v>1671</v>
      </c>
      <c r="F342" s="1" t="s">
        <v>1673</v>
      </c>
      <c r="H342" s="1" t="s">
        <v>1672</v>
      </c>
      <c r="J342" s="1" t="s">
        <v>1674</v>
      </c>
    </row>
    <row r="343" customFormat="false" ht="15" hidden="false" customHeight="false" outlineLevel="0" collapsed="false">
      <c r="A343" s="0" t="s">
        <v>559</v>
      </c>
      <c r="B343" s="0" t="s">
        <v>560</v>
      </c>
      <c r="E343" s="1" t="s">
        <v>561</v>
      </c>
    </row>
    <row r="344" customFormat="false" ht="15" hidden="false" customHeight="false" outlineLevel="0" collapsed="false">
      <c r="A344" s="0" t="s">
        <v>2826</v>
      </c>
      <c r="B344" s="0" t="s">
        <v>2827</v>
      </c>
      <c r="E344" s="1" t="s">
        <v>2828</v>
      </c>
    </row>
    <row r="345" customFormat="false" ht="15" hidden="false" customHeight="false" outlineLevel="0" collapsed="false">
      <c r="A345" s="0" t="s">
        <v>4890</v>
      </c>
      <c r="B345" s="0" t="s">
        <v>4891</v>
      </c>
      <c r="H345" s="1" t="s">
        <v>4892</v>
      </c>
    </row>
    <row r="346" customFormat="false" ht="15" hidden="false" customHeight="false" outlineLevel="0" collapsed="false">
      <c r="A346" s="0" t="s">
        <v>18729</v>
      </c>
      <c r="B346" s="0" t="s">
        <v>18730</v>
      </c>
      <c r="E346" s="1" t="s">
        <v>18731</v>
      </c>
    </row>
    <row r="347" customFormat="false" ht="15" hidden="false" customHeight="false" outlineLevel="0" collapsed="false">
      <c r="A347" s="0" t="s">
        <v>1692</v>
      </c>
      <c r="B347" s="0" t="s">
        <v>1693</v>
      </c>
      <c r="H347" s="1" t="s">
        <v>1694</v>
      </c>
    </row>
    <row r="348" customFormat="false" ht="15" hidden="false" customHeight="false" outlineLevel="0" collapsed="false">
      <c r="A348" s="0" t="s">
        <v>17860</v>
      </c>
      <c r="B348" s="0" t="s">
        <v>17861</v>
      </c>
      <c r="H348" s="1" t="s">
        <v>17862</v>
      </c>
      <c r="I348" s="1" t="s">
        <v>17863</v>
      </c>
    </row>
    <row r="349" customFormat="false" ht="15" hidden="false" customHeight="false" outlineLevel="0" collapsed="false">
      <c r="A349" s="0" t="s">
        <v>484</v>
      </c>
      <c r="B349" s="0" t="s">
        <v>485</v>
      </c>
      <c r="E349" s="1" t="s">
        <v>486</v>
      </c>
      <c r="G349" s="1" t="s">
        <v>487</v>
      </c>
      <c r="M349" s="1" t="s">
        <v>488</v>
      </c>
    </row>
    <row r="350" customFormat="false" ht="15" hidden="false" customHeight="false" outlineLevel="0" collapsed="false">
      <c r="A350" s="0" t="s">
        <v>13681</v>
      </c>
      <c r="B350" s="0" t="s">
        <v>13682</v>
      </c>
      <c r="H350" s="1" t="s">
        <v>13683</v>
      </c>
      <c r="I350" s="1" t="s">
        <v>13684</v>
      </c>
    </row>
    <row r="351" customFormat="false" ht="15" hidden="false" customHeight="false" outlineLevel="0" collapsed="false">
      <c r="A351" s="0" t="s">
        <v>15667</v>
      </c>
      <c r="B351" s="0" t="s">
        <v>15668</v>
      </c>
      <c r="H351" s="1" t="s">
        <v>15669</v>
      </c>
    </row>
    <row r="352" customFormat="false" ht="15" hidden="false" customHeight="false" outlineLevel="0" collapsed="false">
      <c r="A352" s="0" t="s">
        <v>17830</v>
      </c>
      <c r="B352" s="0" t="s">
        <v>17831</v>
      </c>
      <c r="H352" s="1" t="s">
        <v>17832</v>
      </c>
    </row>
    <row r="353" customFormat="false" ht="15" hidden="false" customHeight="false" outlineLevel="0" collapsed="false">
      <c r="A353" s="0" t="s">
        <v>1315</v>
      </c>
      <c r="B353" s="0" t="s">
        <v>1316</v>
      </c>
      <c r="E353" s="1" t="s">
        <v>1317</v>
      </c>
      <c r="I353" s="1" t="s">
        <v>1318</v>
      </c>
      <c r="J353" s="1" t="s">
        <v>1319</v>
      </c>
      <c r="N353" s="1" t="s">
        <v>1320</v>
      </c>
    </row>
    <row r="354" customFormat="false" ht="15" hidden="false" customHeight="false" outlineLevel="0" collapsed="false">
      <c r="A354" s="0" t="s">
        <v>2571</v>
      </c>
      <c r="B354" s="0" t="s">
        <v>2572</v>
      </c>
      <c r="H354" s="1" t="s">
        <v>2573</v>
      </c>
      <c r="M354" s="1" t="s">
        <v>2574</v>
      </c>
      <c r="N354" s="1" t="s">
        <v>2575</v>
      </c>
    </row>
    <row r="355" customFormat="false" ht="15" hidden="false" customHeight="false" outlineLevel="0" collapsed="false">
      <c r="A355" s="0" t="s">
        <v>7508</v>
      </c>
      <c r="B355" s="0" t="s">
        <v>7509</v>
      </c>
      <c r="E355" s="1" t="s">
        <v>7510</v>
      </c>
    </row>
    <row r="356" customFormat="false" ht="15" hidden="false" customHeight="false" outlineLevel="0" collapsed="false">
      <c r="A356" s="0" t="s">
        <v>7508</v>
      </c>
      <c r="B356" s="0" t="s">
        <v>7509</v>
      </c>
      <c r="E356" s="9" t="s">
        <v>7511</v>
      </c>
    </row>
    <row r="357" customFormat="false" ht="15" hidden="false" customHeight="false" outlineLevel="0" collapsed="false">
      <c r="A357" s="0" t="s">
        <v>6329</v>
      </c>
      <c r="B357" s="0" t="s">
        <v>6330</v>
      </c>
      <c r="H357" s="1" t="s">
        <v>6331</v>
      </c>
      <c r="I357" s="1" t="s">
        <v>6332</v>
      </c>
      <c r="J357" s="1" t="s">
        <v>6333</v>
      </c>
    </row>
    <row r="358" customFormat="false" ht="15" hidden="false" customHeight="false" outlineLevel="0" collapsed="false">
      <c r="A358" s="0" t="s">
        <v>3528</v>
      </c>
      <c r="B358" s="0" t="s">
        <v>3529</v>
      </c>
      <c r="E358" s="1" t="s">
        <v>3530</v>
      </c>
    </row>
    <row r="359" customFormat="false" ht="15" hidden="false" customHeight="false" outlineLevel="0" collapsed="false">
      <c r="A359" s="0" t="s">
        <v>17148</v>
      </c>
      <c r="B359" s="0" t="s">
        <v>17149</v>
      </c>
      <c r="H359" s="1" t="s">
        <v>17150</v>
      </c>
    </row>
    <row r="360" customFormat="false" ht="15" hidden="false" customHeight="false" outlineLevel="0" collapsed="false">
      <c r="A360" s="0" t="s">
        <v>18591</v>
      </c>
      <c r="B360" s="0" t="s">
        <v>18592</v>
      </c>
      <c r="E360" s="1" t="s">
        <v>18593</v>
      </c>
    </row>
    <row r="361" customFormat="false" ht="15" hidden="false" customHeight="false" outlineLevel="0" collapsed="false">
      <c r="A361" s="0" t="s">
        <v>18742</v>
      </c>
      <c r="B361" s="0" t="s">
        <v>18743</v>
      </c>
      <c r="H361" s="1" t="s">
        <v>18744</v>
      </c>
    </row>
    <row r="362" customFormat="false" ht="15" hidden="false" customHeight="false" outlineLevel="0" collapsed="false">
      <c r="A362" s="0" t="s">
        <v>17786</v>
      </c>
      <c r="B362" s="0" t="s">
        <v>17787</v>
      </c>
      <c r="H362" s="1" t="s">
        <v>17788</v>
      </c>
    </row>
    <row r="363" customFormat="false" ht="15" hidden="false" customHeight="false" outlineLevel="0" collapsed="false">
      <c r="A363" s="0" t="s">
        <v>17154</v>
      </c>
      <c r="B363" s="0" t="s">
        <v>17155</v>
      </c>
      <c r="H363" s="1" t="s">
        <v>17156</v>
      </c>
    </row>
    <row r="364" customFormat="false" ht="15" hidden="false" customHeight="false" outlineLevel="0" collapsed="false">
      <c r="A364" s="0" t="s">
        <v>15736</v>
      </c>
      <c r="B364" s="0" t="s">
        <v>15737</v>
      </c>
      <c r="H364" s="1" t="s">
        <v>15738</v>
      </c>
    </row>
    <row r="365" customFormat="false" ht="15" hidden="false" customHeight="false" outlineLevel="0" collapsed="false">
      <c r="A365" s="0" t="s">
        <v>19954</v>
      </c>
      <c r="B365" s="0" t="s">
        <v>19955</v>
      </c>
      <c r="H365" s="1" t="s">
        <v>19956</v>
      </c>
    </row>
    <row r="366" customFormat="false" ht="15" hidden="false" customHeight="false" outlineLevel="0" collapsed="false">
      <c r="A366" s="0" t="s">
        <v>15033</v>
      </c>
      <c r="B366" s="0" t="s">
        <v>15034</v>
      </c>
      <c r="H366" s="1" t="s">
        <v>15035</v>
      </c>
    </row>
    <row r="367" customFormat="false" ht="15" hidden="false" customHeight="false" outlineLevel="0" collapsed="false">
      <c r="A367" s="0" t="s">
        <v>13317</v>
      </c>
      <c r="B367" s="0" t="s">
        <v>13318</v>
      </c>
      <c r="H367" s="1" t="s">
        <v>13319</v>
      </c>
      <c r="I367" s="1" t="s">
        <v>13320</v>
      </c>
      <c r="J367" s="1" t="s">
        <v>13321</v>
      </c>
      <c r="N367" s="1" t="s">
        <v>13322</v>
      </c>
    </row>
    <row r="368" customFormat="false" ht="15" hidden="false" customHeight="false" outlineLevel="0" collapsed="false">
      <c r="A368" s="0" t="s">
        <v>17349</v>
      </c>
      <c r="B368" s="0" t="s">
        <v>17350</v>
      </c>
      <c r="H368" s="1" t="s">
        <v>17351</v>
      </c>
    </row>
    <row r="369" customFormat="false" ht="15" hidden="false" customHeight="false" outlineLevel="0" collapsed="false">
      <c r="A369" s="0" t="s">
        <v>8181</v>
      </c>
      <c r="B369" s="0" t="s">
        <v>8182</v>
      </c>
      <c r="E369" s="1" t="s">
        <v>8185</v>
      </c>
      <c r="F369" s="1" t="s">
        <v>8184</v>
      </c>
      <c r="H369" s="1" t="s">
        <v>8183</v>
      </c>
    </row>
    <row r="370" customFormat="false" ht="15" hidden="false" customHeight="false" outlineLevel="0" collapsed="false">
      <c r="A370" s="0" t="s">
        <v>4606</v>
      </c>
      <c r="B370" s="0" t="s">
        <v>4607</v>
      </c>
      <c r="H370" s="1" t="s">
        <v>4608</v>
      </c>
      <c r="I370" s="1" t="s">
        <v>4609</v>
      </c>
      <c r="J370" s="1" t="s">
        <v>4610</v>
      </c>
    </row>
    <row r="371" customFormat="false" ht="15" hidden="false" customHeight="false" outlineLevel="0" collapsed="false">
      <c r="A371" s="0" t="s">
        <v>2696</v>
      </c>
      <c r="B371" s="0" t="s">
        <v>2697</v>
      </c>
      <c r="H371" s="1" t="s">
        <v>2698</v>
      </c>
      <c r="I371" s="1" t="s">
        <v>2699</v>
      </c>
    </row>
    <row r="372" customFormat="false" ht="15" hidden="false" customHeight="false" outlineLevel="0" collapsed="false">
      <c r="A372" s="0" t="s">
        <v>12988</v>
      </c>
      <c r="B372" s="0" t="s">
        <v>12989</v>
      </c>
      <c r="H372" s="1" t="s">
        <v>12990</v>
      </c>
    </row>
    <row r="373" customFormat="false" ht="15" hidden="false" customHeight="false" outlineLevel="0" collapsed="false">
      <c r="A373" s="0" t="s">
        <v>11778</v>
      </c>
      <c r="B373" s="0" t="s">
        <v>11779</v>
      </c>
      <c r="H373" s="1" t="s">
        <v>11781</v>
      </c>
      <c r="N373" s="1" t="s">
        <v>11782</v>
      </c>
    </row>
    <row r="374" customFormat="false" ht="15" hidden="false" customHeight="false" outlineLevel="0" collapsed="false">
      <c r="A374" s="0" t="s">
        <v>12485</v>
      </c>
      <c r="B374" s="0" t="s">
        <v>12486</v>
      </c>
      <c r="H374" s="1" t="s">
        <v>12488</v>
      </c>
    </row>
    <row r="375" customFormat="false" ht="15" hidden="false" customHeight="false" outlineLevel="0" collapsed="false">
      <c r="A375" s="0" t="s">
        <v>15171</v>
      </c>
      <c r="B375" s="0" t="s">
        <v>15172</v>
      </c>
      <c r="H375" s="1" t="s">
        <v>15173</v>
      </c>
    </row>
    <row r="376" customFormat="false" ht="15" hidden="false" customHeight="false" outlineLevel="0" collapsed="false">
      <c r="A376" s="0" t="s">
        <v>5968</v>
      </c>
      <c r="B376" s="0" t="s">
        <v>5969</v>
      </c>
      <c r="H376" s="1" t="s">
        <v>5970</v>
      </c>
      <c r="M376" s="1" t="s">
        <v>5971</v>
      </c>
    </row>
    <row r="377" customFormat="false" ht="15" hidden="false" customHeight="false" outlineLevel="0" collapsed="false">
      <c r="A377" s="0" t="s">
        <v>1609</v>
      </c>
      <c r="B377" s="0" t="s">
        <v>1610</v>
      </c>
      <c r="H377" s="1" t="s">
        <v>1611</v>
      </c>
      <c r="I377" s="1" t="s">
        <v>1612</v>
      </c>
      <c r="J377" s="1" t="s">
        <v>1613</v>
      </c>
    </row>
    <row r="378" customFormat="false" ht="15" hidden="false" customHeight="false" outlineLevel="0" collapsed="false">
      <c r="A378" s="0" t="s">
        <v>15362</v>
      </c>
      <c r="B378" s="0" t="s">
        <v>15363</v>
      </c>
      <c r="E378" s="1" t="s">
        <v>15364</v>
      </c>
    </row>
    <row r="379" customFormat="false" ht="15" hidden="false" customHeight="false" outlineLevel="0" collapsed="false">
      <c r="A379" s="0" t="s">
        <v>4989</v>
      </c>
      <c r="B379" s="0" t="s">
        <v>4990</v>
      </c>
      <c r="H379" s="1" t="s">
        <v>4991</v>
      </c>
      <c r="I379" s="1" t="s">
        <v>4992</v>
      </c>
    </row>
    <row r="380" customFormat="false" ht="15" hidden="false" customHeight="false" outlineLevel="0" collapsed="false">
      <c r="A380" s="0" t="s">
        <v>17485</v>
      </c>
      <c r="B380" s="0" t="s">
        <v>17486</v>
      </c>
      <c r="H380" s="1" t="s">
        <v>17487</v>
      </c>
    </row>
    <row r="381" customFormat="false" ht="15" hidden="false" customHeight="false" outlineLevel="0" collapsed="false">
      <c r="A381" s="0" t="s">
        <v>13688</v>
      </c>
      <c r="B381" s="0" t="s">
        <v>13689</v>
      </c>
      <c r="H381" s="1" t="s">
        <v>13690</v>
      </c>
    </row>
    <row r="382" customFormat="false" ht="15" hidden="false" customHeight="false" outlineLevel="0" collapsed="false">
      <c r="A382" s="0" t="s">
        <v>16477</v>
      </c>
      <c r="B382" s="0" t="s">
        <v>16478</v>
      </c>
      <c r="H382" s="1" t="s">
        <v>16479</v>
      </c>
    </row>
    <row r="383" customFormat="false" ht="15" hidden="false" customHeight="false" outlineLevel="0" collapsed="false">
      <c r="A383" s="0" t="s">
        <v>7701</v>
      </c>
      <c r="B383" s="0" t="s">
        <v>7702</v>
      </c>
      <c r="H383" s="1" t="s">
        <v>7703</v>
      </c>
      <c r="I383" s="1" t="s">
        <v>7704</v>
      </c>
    </row>
    <row r="384" customFormat="false" ht="15" hidden="false" customHeight="false" outlineLevel="0" collapsed="false">
      <c r="A384" s="0" t="s">
        <v>16921</v>
      </c>
      <c r="B384" s="0" t="s">
        <v>16922</v>
      </c>
      <c r="H384" s="1" t="s">
        <v>16923</v>
      </c>
    </row>
    <row r="385" customFormat="false" ht="15" hidden="false" customHeight="false" outlineLevel="0" collapsed="false">
      <c r="A385" s="0" t="s">
        <v>12573</v>
      </c>
      <c r="B385" s="0" t="s">
        <v>12574</v>
      </c>
      <c r="H385" s="1" t="s">
        <v>12575</v>
      </c>
      <c r="I385" s="1" t="s">
        <v>12576</v>
      </c>
      <c r="J385" s="1" t="s">
        <v>12577</v>
      </c>
    </row>
    <row r="386" customFormat="false" ht="15" hidden="false" customHeight="false" outlineLevel="0" collapsed="false">
      <c r="A386" s="0" t="s">
        <v>12584</v>
      </c>
      <c r="B386" s="0" t="s">
        <v>12585</v>
      </c>
      <c r="H386" s="1" t="s">
        <v>12586</v>
      </c>
      <c r="I386" s="1" t="s">
        <v>12587</v>
      </c>
    </row>
    <row r="387" customFormat="false" ht="15" hidden="false" customHeight="false" outlineLevel="0" collapsed="false">
      <c r="A387" s="0" t="s">
        <v>12914</v>
      </c>
      <c r="B387" s="0" t="s">
        <v>12915</v>
      </c>
      <c r="H387" s="1" t="s">
        <v>12916</v>
      </c>
      <c r="I387" s="1" t="s">
        <v>12917</v>
      </c>
    </row>
    <row r="388" customFormat="false" ht="15" hidden="false" customHeight="false" outlineLevel="0" collapsed="false">
      <c r="A388" s="0" t="s">
        <v>4695</v>
      </c>
      <c r="B388" s="0" t="s">
        <v>4696</v>
      </c>
      <c r="H388" s="1" t="s">
        <v>4697</v>
      </c>
      <c r="I388" s="1" t="s">
        <v>4698</v>
      </c>
    </row>
    <row r="389" customFormat="false" ht="15" hidden="false" customHeight="false" outlineLevel="0" collapsed="false">
      <c r="A389" s="0" t="s">
        <v>17664</v>
      </c>
      <c r="B389" s="0" t="s">
        <v>17665</v>
      </c>
      <c r="E389" s="1" t="s">
        <v>17666</v>
      </c>
    </row>
    <row r="390" customFormat="false" ht="15" hidden="false" customHeight="false" outlineLevel="0" collapsed="false">
      <c r="A390" s="0" t="s">
        <v>3899</v>
      </c>
      <c r="B390" s="0" t="s">
        <v>3900</v>
      </c>
      <c r="H390" s="1" t="s">
        <v>3901</v>
      </c>
      <c r="I390" s="1" t="s">
        <v>3902</v>
      </c>
      <c r="M390" s="1" t="s">
        <v>3903</v>
      </c>
    </row>
    <row r="391" customFormat="false" ht="15" hidden="false" customHeight="false" outlineLevel="0" collapsed="false">
      <c r="A391" s="0" t="s">
        <v>8328</v>
      </c>
      <c r="B391" s="0" t="s">
        <v>8329</v>
      </c>
      <c r="H391" s="1" t="s">
        <v>8330</v>
      </c>
      <c r="I391" s="1" t="s">
        <v>8331</v>
      </c>
    </row>
    <row r="392" customFormat="false" ht="15" hidden="false" customHeight="false" outlineLevel="0" collapsed="false">
      <c r="A392" s="0" t="s">
        <v>10120</v>
      </c>
      <c r="B392" s="0" t="s">
        <v>10121</v>
      </c>
      <c r="H392" s="1" t="s">
        <v>10123</v>
      </c>
    </row>
    <row r="393" customFormat="false" ht="15" hidden="false" customHeight="false" outlineLevel="0" collapsed="false">
      <c r="A393" s="0" t="s">
        <v>4198</v>
      </c>
      <c r="B393" s="0" t="s">
        <v>4199</v>
      </c>
      <c r="H393" s="1" t="s">
        <v>4200</v>
      </c>
      <c r="I393" s="1" t="s">
        <v>4201</v>
      </c>
    </row>
    <row r="394" customFormat="false" ht="15" hidden="false" customHeight="false" outlineLevel="0" collapsed="false">
      <c r="A394" s="0" t="s">
        <v>18179</v>
      </c>
      <c r="B394" s="0" t="s">
        <v>18180</v>
      </c>
      <c r="H394" s="1" t="s">
        <v>18181</v>
      </c>
    </row>
    <row r="395" customFormat="false" ht="15" hidden="false" customHeight="false" outlineLevel="0" collapsed="false">
      <c r="A395" s="0" t="s">
        <v>6723</v>
      </c>
      <c r="B395" s="0" t="s">
        <v>6724</v>
      </c>
      <c r="E395" s="1" t="s">
        <v>6725</v>
      </c>
    </row>
    <row r="396" customFormat="false" ht="15" hidden="false" customHeight="false" outlineLevel="0" collapsed="false">
      <c r="A396" s="0" t="s">
        <v>15418</v>
      </c>
      <c r="B396" s="0" t="s">
        <v>15419</v>
      </c>
      <c r="H396" s="1" t="s">
        <v>15420</v>
      </c>
    </row>
    <row r="397" customFormat="false" ht="15" hidden="false" customHeight="false" outlineLevel="0" collapsed="false">
      <c r="A397" s="0" t="s">
        <v>7664</v>
      </c>
      <c r="B397" s="0" t="s">
        <v>7665</v>
      </c>
      <c r="H397" s="1" t="s">
        <v>7666</v>
      </c>
    </row>
    <row r="398" customFormat="false" ht="15" hidden="false" customHeight="false" outlineLevel="0" collapsed="false">
      <c r="A398" s="0" t="s">
        <v>16086</v>
      </c>
      <c r="B398" s="0" t="s">
        <v>16087</v>
      </c>
      <c r="E398" s="1" t="s">
        <v>16090</v>
      </c>
      <c r="H398" s="1" t="s">
        <v>16088</v>
      </c>
      <c r="I398" s="1" t="s">
        <v>16089</v>
      </c>
    </row>
    <row r="399" customFormat="false" ht="15" hidden="false" customHeight="false" outlineLevel="0" collapsed="false">
      <c r="A399" s="0" t="s">
        <v>3943</v>
      </c>
      <c r="B399" s="0" t="s">
        <v>3944</v>
      </c>
      <c r="H399" s="1" t="s">
        <v>3945</v>
      </c>
    </row>
    <row r="400" customFormat="false" ht="15" hidden="false" customHeight="false" outlineLevel="0" collapsed="false">
      <c r="A400" s="0" t="s">
        <v>748</v>
      </c>
      <c r="B400" s="0" t="s">
        <v>749</v>
      </c>
      <c r="H400" s="1" t="s">
        <v>750</v>
      </c>
    </row>
    <row r="401" customFormat="false" ht="15" hidden="false" customHeight="false" outlineLevel="0" collapsed="false">
      <c r="A401" s="0" t="s">
        <v>15228</v>
      </c>
      <c r="B401" s="0" t="s">
        <v>15229</v>
      </c>
      <c r="H401" s="1" t="s">
        <v>15230</v>
      </c>
      <c r="I401" s="1" t="s">
        <v>15231</v>
      </c>
    </row>
    <row r="402" customFormat="false" ht="15" hidden="false" customHeight="false" outlineLevel="0" collapsed="false">
      <c r="A402" s="0" t="s">
        <v>14134</v>
      </c>
      <c r="B402" s="0" t="s">
        <v>14135</v>
      </c>
      <c r="E402" s="1" t="s">
        <v>14136</v>
      </c>
    </row>
    <row r="403" customFormat="false" ht="15" hidden="false" customHeight="false" outlineLevel="0" collapsed="false">
      <c r="A403" s="0" t="s">
        <v>7753</v>
      </c>
      <c r="B403" s="0" t="s">
        <v>7754</v>
      </c>
      <c r="H403" s="1" t="s">
        <v>7755</v>
      </c>
    </row>
    <row r="404" customFormat="false" ht="15" hidden="false" customHeight="false" outlineLevel="0" collapsed="false">
      <c r="A404" s="0" t="s">
        <v>15545</v>
      </c>
      <c r="B404" s="0" t="s">
        <v>15546</v>
      </c>
      <c r="H404" s="1" t="s">
        <v>15547</v>
      </c>
    </row>
    <row r="405" customFormat="false" ht="15" hidden="false" customHeight="false" outlineLevel="0" collapsed="false">
      <c r="A405" s="0" t="s">
        <v>1307</v>
      </c>
      <c r="B405" s="0" t="s">
        <v>1308</v>
      </c>
      <c r="H405" s="1" t="s">
        <v>1309</v>
      </c>
    </row>
    <row r="406" customFormat="false" ht="15" hidden="false" customHeight="false" outlineLevel="0" collapsed="false">
      <c r="A406" s="0" t="s">
        <v>17631</v>
      </c>
      <c r="B406" s="0" t="s">
        <v>17632</v>
      </c>
      <c r="H406" s="1" t="s">
        <v>17633</v>
      </c>
    </row>
    <row r="407" customFormat="false" ht="15" hidden="false" customHeight="false" outlineLevel="0" collapsed="false">
      <c r="A407" s="0" t="s">
        <v>1108</v>
      </c>
      <c r="B407" s="0" t="s">
        <v>1109</v>
      </c>
      <c r="H407" s="1" t="s">
        <v>1110</v>
      </c>
      <c r="I407" s="1" t="s">
        <v>1111</v>
      </c>
      <c r="J407" s="1" t="s">
        <v>1112</v>
      </c>
    </row>
    <row r="408" customFormat="false" ht="15" hidden="false" customHeight="false" outlineLevel="0" collapsed="false">
      <c r="A408" s="0" t="s">
        <v>5384</v>
      </c>
      <c r="B408" s="0" t="s">
        <v>5385</v>
      </c>
      <c r="E408" s="1" t="s">
        <v>5386</v>
      </c>
    </row>
    <row r="409" customFormat="false" ht="15" hidden="false" customHeight="false" outlineLevel="0" collapsed="false">
      <c r="A409" s="0" t="s">
        <v>3010</v>
      </c>
      <c r="B409" s="0" t="s">
        <v>3011</v>
      </c>
      <c r="H409" s="1" t="s">
        <v>3012</v>
      </c>
    </row>
    <row r="410" customFormat="false" ht="15" hidden="false" customHeight="false" outlineLevel="0" collapsed="false">
      <c r="A410" s="0" t="s">
        <v>8640</v>
      </c>
      <c r="B410" s="0" t="s">
        <v>8641</v>
      </c>
      <c r="E410" s="1" t="s">
        <v>8643</v>
      </c>
    </row>
    <row r="411" customFormat="false" ht="15" hidden="false" customHeight="false" outlineLevel="0" collapsed="false">
      <c r="A411" s="0" t="s">
        <v>8640</v>
      </c>
      <c r="B411" s="0" t="s">
        <v>8641</v>
      </c>
      <c r="E411" s="9" t="s">
        <v>8642</v>
      </c>
    </row>
    <row r="412" customFormat="false" ht="15" hidden="false" customHeight="false" outlineLevel="0" collapsed="false">
      <c r="A412" s="0" t="s">
        <v>7447</v>
      </c>
      <c r="B412" s="0" t="s">
        <v>7448</v>
      </c>
      <c r="H412" s="1" t="s">
        <v>7449</v>
      </c>
    </row>
    <row r="413" customFormat="false" ht="15" hidden="false" customHeight="false" outlineLevel="0" collapsed="false">
      <c r="A413" s="0" t="s">
        <v>5059</v>
      </c>
      <c r="B413" s="0" t="s">
        <v>5060</v>
      </c>
      <c r="H413" s="1" t="s">
        <v>5061</v>
      </c>
    </row>
    <row r="414" customFormat="false" ht="15" hidden="false" customHeight="false" outlineLevel="0" collapsed="false">
      <c r="A414" s="0" t="s">
        <v>5929</v>
      </c>
      <c r="B414" s="0" t="s">
        <v>5930</v>
      </c>
      <c r="H414" s="1" t="s">
        <v>5931</v>
      </c>
    </row>
    <row r="415" customFormat="false" ht="15" hidden="false" customHeight="false" outlineLevel="0" collapsed="false">
      <c r="A415" s="0" t="s">
        <v>1158</v>
      </c>
      <c r="B415" s="0" t="s">
        <v>1159</v>
      </c>
      <c r="E415" s="1" t="s">
        <v>1161</v>
      </c>
      <c r="H415" s="1" t="s">
        <v>1160</v>
      </c>
      <c r="I415" s="1" t="s">
        <v>1158</v>
      </c>
    </row>
    <row r="416" customFormat="false" ht="15" hidden="false" customHeight="false" outlineLevel="0" collapsed="false">
      <c r="A416" s="0" t="s">
        <v>16291</v>
      </c>
      <c r="B416" s="0" t="s">
        <v>16292</v>
      </c>
      <c r="H416" s="1" t="s">
        <v>16293</v>
      </c>
      <c r="I416" s="1" t="s">
        <v>16294</v>
      </c>
    </row>
    <row r="417" customFormat="false" ht="15" hidden="false" customHeight="false" outlineLevel="0" collapsed="false">
      <c r="A417" s="0" t="s">
        <v>15027</v>
      </c>
      <c r="B417" s="0" t="s">
        <v>15028</v>
      </c>
      <c r="H417" s="1" t="s">
        <v>15029</v>
      </c>
    </row>
    <row r="418" customFormat="false" ht="15" hidden="false" customHeight="false" outlineLevel="0" collapsed="false">
      <c r="A418" s="0" t="s">
        <v>2510</v>
      </c>
      <c r="B418" s="0" t="s">
        <v>2511</v>
      </c>
      <c r="E418" s="1" t="s">
        <v>2512</v>
      </c>
    </row>
    <row r="419" customFormat="false" ht="15" hidden="false" customHeight="false" outlineLevel="0" collapsed="false">
      <c r="A419" s="0" t="s">
        <v>15376</v>
      </c>
      <c r="B419" s="0" t="s">
        <v>15377</v>
      </c>
      <c r="H419" s="1" t="s">
        <v>15378</v>
      </c>
    </row>
    <row r="420" customFormat="false" ht="15" hidden="false" customHeight="false" outlineLevel="0" collapsed="false">
      <c r="A420" s="0" t="s">
        <v>3417</v>
      </c>
      <c r="B420" s="0" t="s">
        <v>3418</v>
      </c>
      <c r="E420" s="1" t="s">
        <v>3419</v>
      </c>
    </row>
    <row r="421" customFormat="false" ht="15" hidden="false" customHeight="false" outlineLevel="0" collapsed="false">
      <c r="A421" s="0" t="s">
        <v>2968</v>
      </c>
      <c r="B421" s="0" t="s">
        <v>2969</v>
      </c>
      <c r="H421" s="1" t="s">
        <v>2970</v>
      </c>
    </row>
    <row r="422" customFormat="false" ht="15" hidden="false" customHeight="false" outlineLevel="0" collapsed="false">
      <c r="A422" s="0" t="s">
        <v>340</v>
      </c>
      <c r="B422" s="0" t="e">
        <f aca="false">#N/A</f>
        <v>#N/A</v>
      </c>
      <c r="C422" s="1" t="s">
        <v>343</v>
      </c>
      <c r="H422" s="1" t="s">
        <v>342</v>
      </c>
    </row>
    <row r="423" customFormat="false" ht="15" hidden="false" customHeight="false" outlineLevel="0" collapsed="false">
      <c r="A423" s="0" t="s">
        <v>15009</v>
      </c>
      <c r="B423" s="0" t="s">
        <v>15010</v>
      </c>
      <c r="H423" s="1" t="s">
        <v>15011</v>
      </c>
    </row>
    <row r="424" customFormat="false" ht="15" hidden="false" customHeight="false" outlineLevel="0" collapsed="false">
      <c r="A424" s="0" t="s">
        <v>8026</v>
      </c>
      <c r="B424" s="0" t="s">
        <v>8027</v>
      </c>
      <c r="H424" s="1" t="s">
        <v>6702</v>
      </c>
      <c r="I424" s="1" t="s">
        <v>6703</v>
      </c>
    </row>
    <row r="425" customFormat="false" ht="15" hidden="false" customHeight="false" outlineLevel="0" collapsed="false">
      <c r="A425" s="0" t="s">
        <v>18234</v>
      </c>
      <c r="B425" s="0" t="s">
        <v>18235</v>
      </c>
      <c r="H425" s="1" t="s">
        <v>18236</v>
      </c>
    </row>
    <row r="426" customFormat="false" ht="15" hidden="false" customHeight="false" outlineLevel="0" collapsed="false">
      <c r="A426" s="0" t="s">
        <v>14023</v>
      </c>
      <c r="B426" s="0" t="s">
        <v>14024</v>
      </c>
      <c r="H426" s="1" t="s">
        <v>14025</v>
      </c>
    </row>
    <row r="427" customFormat="false" ht="15" hidden="false" customHeight="false" outlineLevel="0" collapsed="false">
      <c r="A427" s="0" t="s">
        <v>13753</v>
      </c>
      <c r="B427" s="0" t="s">
        <v>13754</v>
      </c>
      <c r="E427" s="1" t="s">
        <v>13755</v>
      </c>
      <c r="I427" s="1" t="s">
        <v>13756</v>
      </c>
      <c r="J427" s="1" t="s">
        <v>13757</v>
      </c>
    </row>
    <row r="428" customFormat="false" ht="15" hidden="false" customHeight="false" outlineLevel="0" collapsed="false">
      <c r="A428" s="0" t="s">
        <v>137</v>
      </c>
      <c r="B428" s="0" t="s">
        <v>138</v>
      </c>
      <c r="H428" s="1" t="s">
        <v>140</v>
      </c>
    </row>
    <row r="429" customFormat="false" ht="15" hidden="false" customHeight="false" outlineLevel="0" collapsed="false">
      <c r="A429" s="0" t="s">
        <v>11641</v>
      </c>
      <c r="B429" s="0" t="s">
        <v>11642</v>
      </c>
      <c r="H429" s="1" t="s">
        <v>11644</v>
      </c>
    </row>
    <row r="430" customFormat="false" ht="15" hidden="false" customHeight="false" outlineLevel="0" collapsed="false">
      <c r="A430" s="0" t="s">
        <v>5588</v>
      </c>
      <c r="B430" s="0" t="s">
        <v>5589</v>
      </c>
      <c r="H430" s="1" t="s">
        <v>5590</v>
      </c>
    </row>
    <row r="431" customFormat="false" ht="15" hidden="false" customHeight="false" outlineLevel="0" collapsed="false">
      <c r="A431" s="0" t="s">
        <v>9501</v>
      </c>
      <c r="B431" s="0" t="s">
        <v>9502</v>
      </c>
      <c r="H431" s="1" t="s">
        <v>9504</v>
      </c>
    </row>
    <row r="432" customFormat="false" ht="15" hidden="false" customHeight="false" outlineLevel="0" collapsed="false">
      <c r="A432" s="0" t="s">
        <v>7809</v>
      </c>
      <c r="B432" s="0" t="s">
        <v>7810</v>
      </c>
      <c r="H432" s="1" t="s">
        <v>7811</v>
      </c>
    </row>
    <row r="433" customFormat="false" ht="15" hidden="false" customHeight="false" outlineLevel="0" collapsed="false">
      <c r="A433" s="0" t="s">
        <v>6217</v>
      </c>
      <c r="B433" s="0" t="s">
        <v>6218</v>
      </c>
      <c r="H433" s="1" t="s">
        <v>6219</v>
      </c>
    </row>
    <row r="434" customFormat="false" ht="15" hidden="false" customHeight="false" outlineLevel="0" collapsed="false">
      <c r="A434" s="0" t="s">
        <v>16155</v>
      </c>
      <c r="B434" s="0" t="s">
        <v>16156</v>
      </c>
      <c r="H434" s="1" t="s">
        <v>16157</v>
      </c>
    </row>
    <row r="435" customFormat="false" ht="15" hidden="false" customHeight="false" outlineLevel="0" collapsed="false">
      <c r="A435" s="0" t="s">
        <v>2594</v>
      </c>
      <c r="B435" s="0" t="s">
        <v>2595</v>
      </c>
      <c r="F435" s="1" t="s">
        <v>2598</v>
      </c>
      <c r="H435" s="1" t="s">
        <v>2596</v>
      </c>
      <c r="I435" s="1" t="s">
        <v>2597</v>
      </c>
    </row>
    <row r="436" customFormat="false" ht="15" hidden="false" customHeight="false" outlineLevel="0" collapsed="false">
      <c r="A436" s="0" t="s">
        <v>17581</v>
      </c>
      <c r="B436" s="0" t="s">
        <v>17582</v>
      </c>
      <c r="H436" s="1" t="s">
        <v>17583</v>
      </c>
    </row>
    <row r="437" customFormat="false" ht="15" hidden="false" customHeight="false" outlineLevel="0" collapsed="false">
      <c r="A437" s="0" t="s">
        <v>16873</v>
      </c>
      <c r="B437" s="0" t="s">
        <v>16874</v>
      </c>
      <c r="H437" s="1" t="s">
        <v>16875</v>
      </c>
    </row>
    <row r="438" customFormat="false" ht="15" hidden="false" customHeight="false" outlineLevel="0" collapsed="false">
      <c r="A438" s="0" t="s">
        <v>13910</v>
      </c>
      <c r="B438" s="0" t="s">
        <v>13911</v>
      </c>
      <c r="F438" s="1" t="s">
        <v>13913</v>
      </c>
      <c r="H438" s="1" t="s">
        <v>13912</v>
      </c>
    </row>
    <row r="439" customFormat="false" ht="15" hidden="false" customHeight="false" outlineLevel="0" collapsed="false">
      <c r="A439" s="0" t="s">
        <v>3486</v>
      </c>
      <c r="B439" s="0" t="s">
        <v>3487</v>
      </c>
      <c r="H439" s="1" t="s">
        <v>3488</v>
      </c>
    </row>
    <row r="440" customFormat="false" ht="15" hidden="false" customHeight="false" outlineLevel="0" collapsed="false">
      <c r="A440" s="0" t="s">
        <v>8452</v>
      </c>
      <c r="B440" s="0" t="s">
        <v>8453</v>
      </c>
      <c r="H440" s="1" t="s">
        <v>8454</v>
      </c>
      <c r="I440" s="1" t="s">
        <v>8455</v>
      </c>
    </row>
    <row r="441" customFormat="false" ht="15" hidden="false" customHeight="false" outlineLevel="0" collapsed="false">
      <c r="A441" s="0" t="s">
        <v>20212</v>
      </c>
      <c r="B441" s="0" t="s">
        <v>20213</v>
      </c>
      <c r="H441" s="1" t="s">
        <v>20214</v>
      </c>
      <c r="I441" s="1" t="s">
        <v>20215</v>
      </c>
    </row>
    <row r="442" customFormat="false" ht="15" hidden="false" customHeight="false" outlineLevel="0" collapsed="false">
      <c r="A442" s="0" t="s">
        <v>8498</v>
      </c>
      <c r="B442" s="0" t="s">
        <v>8499</v>
      </c>
      <c r="H442" s="1" t="s">
        <v>8500</v>
      </c>
    </row>
    <row r="443" customFormat="false" ht="15" hidden="false" customHeight="false" outlineLevel="0" collapsed="false">
      <c r="A443" s="0" t="s">
        <v>1730</v>
      </c>
      <c r="B443" s="0" t="s">
        <v>1731</v>
      </c>
      <c r="E443" s="1" t="s">
        <v>1732</v>
      </c>
    </row>
    <row r="444" customFormat="false" ht="15" hidden="false" customHeight="false" outlineLevel="0" collapsed="false">
      <c r="A444" s="0" t="s">
        <v>1730</v>
      </c>
      <c r="B444" s="0" t="s">
        <v>1731</v>
      </c>
      <c r="E444" s="1" t="s">
        <v>1733</v>
      </c>
      <c r="M444" s="1" t="s">
        <v>1734</v>
      </c>
    </row>
    <row r="445" customFormat="false" ht="15" hidden="false" customHeight="false" outlineLevel="0" collapsed="false">
      <c r="A445" s="0" t="s">
        <v>15586</v>
      </c>
      <c r="B445" s="0" t="s">
        <v>15587</v>
      </c>
      <c r="H445" s="1" t="s">
        <v>15588</v>
      </c>
    </row>
    <row r="446" customFormat="false" ht="15" hidden="false" customHeight="false" outlineLevel="0" collapsed="false">
      <c r="A446" s="0" t="s">
        <v>3425</v>
      </c>
      <c r="B446" s="0" t="s">
        <v>3426</v>
      </c>
      <c r="H446" s="1" t="s">
        <v>3427</v>
      </c>
    </row>
    <row r="447" customFormat="false" ht="15" hidden="false" customHeight="false" outlineLevel="0" collapsed="false">
      <c r="A447" s="0" t="s">
        <v>8172</v>
      </c>
      <c r="B447" s="0" t="s">
        <v>8173</v>
      </c>
      <c r="H447" s="1" t="s">
        <v>8174</v>
      </c>
      <c r="I447" s="1" t="s">
        <v>8175</v>
      </c>
    </row>
    <row r="448" customFormat="false" ht="15" hidden="false" customHeight="false" outlineLevel="0" collapsed="false">
      <c r="A448" s="0" t="s">
        <v>2383</v>
      </c>
      <c r="B448" s="0" t="s">
        <v>2384</v>
      </c>
      <c r="H448" s="1" t="s">
        <v>2385</v>
      </c>
    </row>
    <row r="449" customFormat="false" ht="15" hidden="false" customHeight="false" outlineLevel="0" collapsed="false">
      <c r="A449" s="0" t="s">
        <v>2606</v>
      </c>
      <c r="B449" s="0" t="s">
        <v>2607</v>
      </c>
      <c r="H449" s="1" t="s">
        <v>2608</v>
      </c>
    </row>
    <row r="450" customFormat="false" ht="15" hidden="false" customHeight="false" outlineLevel="0" collapsed="false">
      <c r="A450" s="0" t="s">
        <v>2342</v>
      </c>
      <c r="B450" s="0" t="s">
        <v>2343</v>
      </c>
      <c r="H450" s="1" t="s">
        <v>2344</v>
      </c>
      <c r="I450" s="1" t="s">
        <v>2345</v>
      </c>
    </row>
    <row r="451" customFormat="false" ht="15" hidden="false" customHeight="false" outlineLevel="0" collapsed="false">
      <c r="A451" s="0" t="s">
        <v>276</v>
      </c>
      <c r="B451" s="0" t="s">
        <v>277</v>
      </c>
      <c r="H451" s="1" t="s">
        <v>278</v>
      </c>
    </row>
    <row r="452" customFormat="false" ht="15" hidden="false" customHeight="false" outlineLevel="0" collapsed="false">
      <c r="A452" s="0" t="s">
        <v>4291</v>
      </c>
      <c r="B452" s="0" t="s">
        <v>4292</v>
      </c>
      <c r="H452" s="1" t="s">
        <v>4293</v>
      </c>
    </row>
    <row r="453" customFormat="false" ht="15" hidden="false" customHeight="false" outlineLevel="0" collapsed="false">
      <c r="A453" s="0" t="s">
        <v>14818</v>
      </c>
      <c r="B453" s="0" t="s">
        <v>14819</v>
      </c>
      <c r="H453" s="1" t="s">
        <v>14820</v>
      </c>
      <c r="I453" s="1" t="s">
        <v>14821</v>
      </c>
      <c r="J453" s="1" t="s">
        <v>14822</v>
      </c>
      <c r="K453" s="1" t="s">
        <v>14823</v>
      </c>
      <c r="L453" s="1" t="s">
        <v>14824</v>
      </c>
      <c r="M453" s="1" t="s">
        <v>14825</v>
      </c>
      <c r="N453" s="1" t="s">
        <v>14826</v>
      </c>
    </row>
    <row r="454" customFormat="false" ht="15" hidden="false" customHeight="false" outlineLevel="0" collapsed="false">
      <c r="A454" s="0" t="s">
        <v>8036</v>
      </c>
      <c r="B454" s="0" t="s">
        <v>8037</v>
      </c>
      <c r="H454" s="1" t="s">
        <v>8038</v>
      </c>
      <c r="I454" s="1" t="s">
        <v>8039</v>
      </c>
    </row>
    <row r="455" customFormat="false" ht="15" hidden="false" customHeight="false" outlineLevel="0" collapsed="false">
      <c r="A455" s="0" t="s">
        <v>3088</v>
      </c>
      <c r="B455" s="0" t="s">
        <v>3089</v>
      </c>
      <c r="H455" s="1" t="s">
        <v>3090</v>
      </c>
    </row>
    <row r="456" customFormat="false" ht="15" hidden="false" customHeight="false" outlineLevel="0" collapsed="false">
      <c r="A456" s="0" t="s">
        <v>1453</v>
      </c>
      <c r="B456" s="0" t="s">
        <v>1454</v>
      </c>
      <c r="H456" s="1" t="s">
        <v>1455</v>
      </c>
      <c r="I456" s="1" t="s">
        <v>1456</v>
      </c>
      <c r="M456" s="1" t="s">
        <v>1457</v>
      </c>
    </row>
    <row r="457" customFormat="false" ht="15" hidden="false" customHeight="false" outlineLevel="0" collapsed="false">
      <c r="A457" s="0" t="s">
        <v>13094</v>
      </c>
      <c r="B457" s="0" t="s">
        <v>13095</v>
      </c>
      <c r="H457" s="1" t="s">
        <v>13096</v>
      </c>
    </row>
    <row r="458" customFormat="false" ht="15" hidden="false" customHeight="false" outlineLevel="0" collapsed="false">
      <c r="A458" s="0" t="s">
        <v>13142</v>
      </c>
      <c r="B458" s="0" t="s">
        <v>13143</v>
      </c>
      <c r="H458" s="1" t="s">
        <v>13144</v>
      </c>
    </row>
    <row r="459" customFormat="false" ht="15" hidden="false" customHeight="false" outlineLevel="0" collapsed="false">
      <c r="A459" s="0" t="s">
        <v>2007</v>
      </c>
      <c r="B459" s="0" t="s">
        <v>2008</v>
      </c>
      <c r="H459" s="1" t="s">
        <v>2009</v>
      </c>
      <c r="I459" s="1" t="s">
        <v>2010</v>
      </c>
    </row>
    <row r="460" customFormat="false" ht="15" hidden="false" customHeight="false" outlineLevel="0" collapsed="false">
      <c r="A460" s="0" t="s">
        <v>2307</v>
      </c>
      <c r="B460" s="0" t="s">
        <v>2308</v>
      </c>
      <c r="H460" s="1" t="s">
        <v>2309</v>
      </c>
    </row>
    <row r="461" customFormat="false" ht="15" hidden="false" customHeight="false" outlineLevel="0" collapsed="false">
      <c r="A461" s="0" t="s">
        <v>2807</v>
      </c>
      <c r="B461" s="0" t="s">
        <v>2808</v>
      </c>
      <c r="H461" s="1" t="s">
        <v>2809</v>
      </c>
    </row>
    <row r="462" customFormat="false" ht="15" hidden="false" customHeight="false" outlineLevel="0" collapsed="false">
      <c r="A462" s="0" t="s">
        <v>3316</v>
      </c>
      <c r="B462" s="0" t="s">
        <v>3317</v>
      </c>
      <c r="H462" s="1" t="s">
        <v>3318</v>
      </c>
    </row>
    <row r="463" customFormat="false" ht="15" hidden="false" customHeight="false" outlineLevel="0" collapsed="false">
      <c r="A463" s="0" t="s">
        <v>19481</v>
      </c>
      <c r="B463" s="0" t="s">
        <v>19482</v>
      </c>
      <c r="E463" s="1" t="s">
        <v>19484</v>
      </c>
      <c r="H463" s="1" t="s">
        <v>19483</v>
      </c>
    </row>
    <row r="464" customFormat="false" ht="15" hidden="false" customHeight="false" outlineLevel="0" collapsed="false">
      <c r="A464" s="0" t="s">
        <v>14876</v>
      </c>
      <c r="B464" s="0" t="s">
        <v>14877</v>
      </c>
      <c r="H464" s="1" t="s">
        <v>14878</v>
      </c>
    </row>
    <row r="465" customFormat="false" ht="15" hidden="false" customHeight="false" outlineLevel="0" collapsed="false">
      <c r="A465" s="0" t="s">
        <v>2617</v>
      </c>
      <c r="B465" s="0" t="s">
        <v>2618</v>
      </c>
      <c r="E465" s="1" t="s">
        <v>2619</v>
      </c>
    </row>
    <row r="466" customFormat="false" ht="15" hidden="false" customHeight="false" outlineLevel="0" collapsed="false">
      <c r="A466" s="0" t="s">
        <v>18027</v>
      </c>
      <c r="B466" s="0" t="s">
        <v>18028</v>
      </c>
      <c r="H466" s="1" t="s">
        <v>18029</v>
      </c>
    </row>
    <row r="467" customFormat="false" ht="15" hidden="false" customHeight="false" outlineLevel="0" collapsed="false">
      <c r="A467" s="0" t="s">
        <v>17866</v>
      </c>
      <c r="B467" s="0" t="s">
        <v>17867</v>
      </c>
      <c r="H467" s="1" t="s">
        <v>17868</v>
      </c>
      <c r="I467" s="1" t="s">
        <v>17869</v>
      </c>
    </row>
    <row r="468" customFormat="false" ht="15" hidden="false" customHeight="false" outlineLevel="0" collapsed="false">
      <c r="A468" s="0" t="s">
        <v>1575</v>
      </c>
      <c r="B468" s="0" t="s">
        <v>1576</v>
      </c>
      <c r="H468" s="1" t="s">
        <v>1577</v>
      </c>
    </row>
    <row r="469" customFormat="false" ht="15" hidden="false" customHeight="false" outlineLevel="0" collapsed="false">
      <c r="A469" s="0" t="s">
        <v>14615</v>
      </c>
      <c r="B469" s="0" t="s">
        <v>14616</v>
      </c>
      <c r="H469" s="1" t="s">
        <v>14617</v>
      </c>
      <c r="I469" s="1" t="s">
        <v>14618</v>
      </c>
    </row>
    <row r="470" customFormat="false" ht="15" hidden="false" customHeight="false" outlineLevel="0" collapsed="false">
      <c r="A470" s="0" t="s">
        <v>20755</v>
      </c>
      <c r="B470" s="0" t="s">
        <v>20756</v>
      </c>
      <c r="H470" s="1" t="s">
        <v>20757</v>
      </c>
    </row>
    <row r="471" customFormat="false" ht="15" hidden="false" customHeight="false" outlineLevel="0" collapsed="false">
      <c r="A471" s="0" t="s">
        <v>4224</v>
      </c>
      <c r="B471" s="0" t="s">
        <v>4225</v>
      </c>
      <c r="H471" s="1" t="s">
        <v>4226</v>
      </c>
      <c r="I471" s="1" t="s">
        <v>4227</v>
      </c>
      <c r="J471" s="1" t="s">
        <v>4228</v>
      </c>
      <c r="K471" s="1" t="s">
        <v>4229</v>
      </c>
    </row>
    <row r="472" customFormat="false" ht="15" hidden="false" customHeight="false" outlineLevel="0" collapsed="false">
      <c r="A472" s="0" t="s">
        <v>10754</v>
      </c>
      <c r="B472" s="0" t="s">
        <v>10755</v>
      </c>
      <c r="H472" s="1" t="s">
        <v>10757</v>
      </c>
      <c r="I472" s="1" t="s">
        <v>10758</v>
      </c>
      <c r="J472" s="1" t="s">
        <v>10759</v>
      </c>
    </row>
    <row r="473" customFormat="false" ht="15" hidden="false" customHeight="false" outlineLevel="0" collapsed="false">
      <c r="A473" s="0" t="s">
        <v>514</v>
      </c>
      <c r="B473" s="0" t="s">
        <v>515</v>
      </c>
      <c r="E473" s="1" t="s">
        <v>517</v>
      </c>
      <c r="H473" s="1" t="s">
        <v>516</v>
      </c>
    </row>
    <row r="474" customFormat="false" ht="15" hidden="false" customHeight="false" outlineLevel="0" collapsed="false">
      <c r="A474" s="0" t="s">
        <v>1623</v>
      </c>
      <c r="B474" s="0" t="s">
        <v>1624</v>
      </c>
      <c r="H474" s="1" t="s">
        <v>1625</v>
      </c>
    </row>
    <row r="475" customFormat="false" ht="15" hidden="false" customHeight="false" outlineLevel="0" collapsed="false">
      <c r="A475" s="0" t="s">
        <v>16231</v>
      </c>
      <c r="B475" s="0" t="s">
        <v>16232</v>
      </c>
      <c r="H475" s="1" t="s">
        <v>16233</v>
      </c>
      <c r="I475" s="1" t="s">
        <v>16234</v>
      </c>
      <c r="J475" s="1" t="s">
        <v>16235</v>
      </c>
    </row>
    <row r="476" customFormat="false" ht="15" hidden="false" customHeight="false" outlineLevel="0" collapsed="false">
      <c r="A476" s="0" t="s">
        <v>17757</v>
      </c>
      <c r="B476" s="0" t="s">
        <v>17758</v>
      </c>
      <c r="H476" s="1" t="s">
        <v>17759</v>
      </c>
    </row>
    <row r="477" customFormat="false" ht="15" hidden="false" customHeight="false" outlineLevel="0" collapsed="false">
      <c r="A477" s="0" t="s">
        <v>1721</v>
      </c>
      <c r="B477" s="0" t="s">
        <v>1722</v>
      </c>
      <c r="E477" s="1" t="s">
        <v>1723</v>
      </c>
    </row>
    <row r="478" customFormat="false" ht="15" hidden="false" customHeight="false" outlineLevel="0" collapsed="false">
      <c r="A478" s="0" t="s">
        <v>16926</v>
      </c>
      <c r="B478" s="0" t="s">
        <v>16927</v>
      </c>
      <c r="H478" s="1" t="s">
        <v>16928</v>
      </c>
      <c r="I478" s="1" t="s">
        <v>16929</v>
      </c>
    </row>
    <row r="479" customFormat="false" ht="15" hidden="false" customHeight="false" outlineLevel="0" collapsed="false">
      <c r="A479" s="0" t="s">
        <v>16807</v>
      </c>
      <c r="B479" s="0" t="s">
        <v>16808</v>
      </c>
      <c r="H479" s="1" t="s">
        <v>16809</v>
      </c>
    </row>
    <row r="480" customFormat="false" ht="15" hidden="false" customHeight="false" outlineLevel="0" collapsed="false">
      <c r="A480" s="0" t="s">
        <v>13038</v>
      </c>
      <c r="B480" s="0" t="s">
        <v>13039</v>
      </c>
      <c r="H480" s="1" t="s">
        <v>13040</v>
      </c>
    </row>
    <row r="481" customFormat="false" ht="15" hidden="false" customHeight="false" outlineLevel="0" collapsed="false">
      <c r="A481" s="0" t="s">
        <v>14711</v>
      </c>
      <c r="B481" s="0" t="s">
        <v>14712</v>
      </c>
      <c r="H481" s="1" t="s">
        <v>14713</v>
      </c>
    </row>
    <row r="482" customFormat="false" ht="15" hidden="false" customHeight="false" outlineLevel="0" collapsed="false">
      <c r="A482" s="0" t="s">
        <v>12907</v>
      </c>
      <c r="B482" s="0" t="s">
        <v>12908</v>
      </c>
      <c r="H482" s="1" t="s">
        <v>12909</v>
      </c>
      <c r="I482" s="1" t="s">
        <v>12910</v>
      </c>
    </row>
    <row r="483" customFormat="false" ht="15" hidden="false" customHeight="false" outlineLevel="0" collapsed="false">
      <c r="A483" s="0" t="s">
        <v>12835</v>
      </c>
      <c r="B483" s="0" t="s">
        <v>12836</v>
      </c>
      <c r="H483" s="1" t="s">
        <v>12837</v>
      </c>
    </row>
    <row r="484" customFormat="false" ht="15" hidden="false" customHeight="false" outlineLevel="0" collapsed="false">
      <c r="A484" s="0" t="s">
        <v>453</v>
      </c>
      <c r="B484" s="0" t="s">
        <v>454</v>
      </c>
      <c r="H484" s="1" t="s">
        <v>455</v>
      </c>
    </row>
    <row r="485" customFormat="false" ht="15" hidden="false" customHeight="false" outlineLevel="0" collapsed="false">
      <c r="A485" s="0" t="s">
        <v>12177</v>
      </c>
      <c r="B485" s="0" t="s">
        <v>12178</v>
      </c>
      <c r="E485" s="1" t="s">
        <v>12180</v>
      </c>
    </row>
    <row r="486" customFormat="false" ht="15" hidden="false" customHeight="false" outlineLevel="0" collapsed="false">
      <c r="A486" s="0" t="s">
        <v>358</v>
      </c>
      <c r="B486" s="0" t="s">
        <v>359</v>
      </c>
      <c r="E486" s="1" t="s">
        <v>360</v>
      </c>
    </row>
    <row r="487" customFormat="false" ht="15" hidden="false" customHeight="false" outlineLevel="0" collapsed="false">
      <c r="A487" s="0" t="s">
        <v>13858</v>
      </c>
      <c r="B487" s="0" t="s">
        <v>13859</v>
      </c>
      <c r="H487" s="1" t="s">
        <v>13860</v>
      </c>
    </row>
    <row r="488" customFormat="false" ht="15" hidden="false" customHeight="false" outlineLevel="0" collapsed="false">
      <c r="A488" s="0" t="s">
        <v>2162</v>
      </c>
      <c r="B488" s="0" t="s">
        <v>2163</v>
      </c>
      <c r="N488" s="1" t="s">
        <v>2164</v>
      </c>
    </row>
    <row r="489" customFormat="false" ht="15" hidden="false" customHeight="false" outlineLevel="0" collapsed="false">
      <c r="A489" s="0" t="s">
        <v>19591</v>
      </c>
      <c r="B489" s="0" t="s">
        <v>19592</v>
      </c>
      <c r="H489" s="1" t="s">
        <v>19593</v>
      </c>
    </row>
    <row r="490" customFormat="false" ht="15" hidden="false" customHeight="false" outlineLevel="0" collapsed="false">
      <c r="A490" s="0" t="s">
        <v>2421</v>
      </c>
      <c r="B490" s="0" t="s">
        <v>2422</v>
      </c>
      <c r="F490" s="1" t="s">
        <v>2424</v>
      </c>
      <c r="N490" s="1" t="s">
        <v>2425</v>
      </c>
    </row>
    <row r="491" customFormat="false" ht="15" hidden="false" customHeight="false" outlineLevel="0" collapsed="false">
      <c r="A491" s="0" t="s">
        <v>7494</v>
      </c>
      <c r="B491" s="0" t="s">
        <v>7495</v>
      </c>
      <c r="E491" s="1" t="s">
        <v>7496</v>
      </c>
    </row>
    <row r="492" customFormat="false" ht="15" hidden="false" customHeight="false" outlineLevel="0" collapsed="false">
      <c r="A492" s="0" t="s">
        <v>16656</v>
      </c>
      <c r="B492" s="0" t="s">
        <v>16657</v>
      </c>
      <c r="H492" s="1" t="s">
        <v>16658</v>
      </c>
    </row>
    <row r="493" customFormat="false" ht="15" hidden="false" customHeight="false" outlineLevel="0" collapsed="false">
      <c r="A493" s="0" t="s">
        <v>7075</v>
      </c>
      <c r="B493" s="0" t="s">
        <v>7076</v>
      </c>
      <c r="E493" s="1" t="s">
        <v>7077</v>
      </c>
    </row>
    <row r="494" customFormat="false" ht="15" hidden="false" customHeight="false" outlineLevel="0" collapsed="false">
      <c r="A494" s="0" t="s">
        <v>766</v>
      </c>
      <c r="B494" s="0" t="s">
        <v>767</v>
      </c>
      <c r="H494" s="1" t="s">
        <v>768</v>
      </c>
    </row>
    <row r="495" customFormat="false" ht="15" hidden="false" customHeight="false" outlineLevel="0" collapsed="false">
      <c r="A495" s="0" t="s">
        <v>7373</v>
      </c>
      <c r="B495" s="0" t="s">
        <v>7374</v>
      </c>
      <c r="E495" s="1" t="s">
        <v>7375</v>
      </c>
    </row>
    <row r="496" customFormat="false" ht="15" hidden="false" customHeight="false" outlineLevel="0" collapsed="false">
      <c r="A496" s="0" t="s">
        <v>10044</v>
      </c>
      <c r="B496" s="0" t="s">
        <v>10045</v>
      </c>
      <c r="H496" s="1" t="s">
        <v>10047</v>
      </c>
    </row>
    <row r="497" customFormat="false" ht="15" hidden="false" customHeight="false" outlineLevel="0" collapsed="false">
      <c r="A497" s="0" t="s">
        <v>10892</v>
      </c>
      <c r="B497" s="0" t="s">
        <v>10893</v>
      </c>
      <c r="E497" s="1" t="s">
        <v>10895</v>
      </c>
    </row>
    <row r="498" customFormat="false" ht="15" hidden="false" customHeight="false" outlineLevel="0" collapsed="false">
      <c r="A498" s="0" t="s">
        <v>11708</v>
      </c>
      <c r="B498" s="0" t="s">
        <v>11709</v>
      </c>
      <c r="H498" s="1" t="s">
        <v>11711</v>
      </c>
      <c r="I498" s="1" t="s">
        <v>11712</v>
      </c>
      <c r="N498" s="1" t="s">
        <v>11713</v>
      </c>
    </row>
    <row r="499" customFormat="false" ht="15" hidden="false" customHeight="false" outlineLevel="0" collapsed="false">
      <c r="A499" s="0" t="s">
        <v>2113</v>
      </c>
      <c r="B499" s="0" t="s">
        <v>2114</v>
      </c>
      <c r="E499" s="1" t="s">
        <v>2116</v>
      </c>
      <c r="H499" s="1" t="s">
        <v>2115</v>
      </c>
      <c r="I499" s="1" t="s">
        <v>2117</v>
      </c>
    </row>
    <row r="500" customFormat="false" ht="15" hidden="false" customHeight="false" outlineLevel="0" collapsed="false">
      <c r="A500" s="0" t="s">
        <v>1634</v>
      </c>
      <c r="B500" s="0" t="s">
        <v>1635</v>
      </c>
      <c r="H500" s="1" t="s">
        <v>1636</v>
      </c>
    </row>
    <row r="501" customFormat="false" ht="15" hidden="false" customHeight="false" outlineLevel="0" collapsed="false">
      <c r="A501" s="0" t="s">
        <v>2035</v>
      </c>
      <c r="B501" s="0" t="s">
        <v>2036</v>
      </c>
      <c r="H501" s="1" t="s">
        <v>2037</v>
      </c>
    </row>
    <row r="502" customFormat="false" ht="15" hidden="false" customHeight="false" outlineLevel="0" collapsed="false">
      <c r="A502" s="0" t="s">
        <v>1963</v>
      </c>
      <c r="B502" s="0" t="s">
        <v>1964</v>
      </c>
      <c r="H502" s="1" t="s">
        <v>1965</v>
      </c>
    </row>
    <row r="503" customFormat="false" ht="15" hidden="false" customHeight="false" outlineLevel="0" collapsed="false">
      <c r="A503" s="0" t="s">
        <v>3693</v>
      </c>
      <c r="B503" s="0" t="s">
        <v>3694</v>
      </c>
      <c r="H503" s="1" t="s">
        <v>3695</v>
      </c>
    </row>
    <row r="504" customFormat="false" ht="15" hidden="false" customHeight="false" outlineLevel="0" collapsed="false">
      <c r="A504" s="0" t="s">
        <v>7954</v>
      </c>
      <c r="B504" s="0" t="s">
        <v>7955</v>
      </c>
      <c r="H504" s="1" t="s">
        <v>7956</v>
      </c>
      <c r="I504" s="1" t="s">
        <v>7957</v>
      </c>
      <c r="J504" s="1" t="s">
        <v>7958</v>
      </c>
    </row>
    <row r="505" customFormat="false" ht="15" hidden="false" customHeight="false" outlineLevel="0" collapsed="false">
      <c r="A505" s="0" t="s">
        <v>16284</v>
      </c>
      <c r="B505" s="0" t="s">
        <v>16285</v>
      </c>
      <c r="H505" s="1" t="s">
        <v>16286</v>
      </c>
      <c r="I505" s="1" t="s">
        <v>16287</v>
      </c>
    </row>
    <row r="506" customFormat="false" ht="15" hidden="false" customHeight="false" outlineLevel="0" collapsed="false">
      <c r="A506" s="0" t="s">
        <v>16565</v>
      </c>
      <c r="B506" s="0" t="s">
        <v>16566</v>
      </c>
      <c r="E506" s="1" t="s">
        <v>16569</v>
      </c>
    </row>
    <row r="507" customFormat="false" ht="15" hidden="false" customHeight="false" outlineLevel="0" collapsed="false">
      <c r="A507" s="0" t="s">
        <v>16565</v>
      </c>
      <c r="B507" s="0" t="s">
        <v>16566</v>
      </c>
      <c r="E507" s="1" t="s">
        <v>16568</v>
      </c>
    </row>
    <row r="508" customFormat="false" ht="15" hidden="false" customHeight="false" outlineLevel="0" collapsed="false">
      <c r="A508" s="0" t="s">
        <v>16565</v>
      </c>
      <c r="B508" s="0" t="s">
        <v>16566</v>
      </c>
      <c r="E508" s="1" t="s">
        <v>16567</v>
      </c>
      <c r="M508" s="1" t="s">
        <v>16570</v>
      </c>
      <c r="N508" s="1" t="s">
        <v>16571</v>
      </c>
    </row>
    <row r="509" customFormat="false" ht="15" hidden="false" customHeight="false" outlineLevel="0" collapsed="false">
      <c r="A509" s="0" t="s">
        <v>2214</v>
      </c>
      <c r="B509" s="0" t="s">
        <v>2215</v>
      </c>
      <c r="H509" s="1" t="s">
        <v>2216</v>
      </c>
      <c r="I509" s="1" t="s">
        <v>2217</v>
      </c>
      <c r="J509" s="1" t="s">
        <v>2218</v>
      </c>
      <c r="K509" s="1" t="s">
        <v>2219</v>
      </c>
    </row>
    <row r="510" customFormat="false" ht="15" hidden="false" customHeight="false" outlineLevel="0" collapsed="false">
      <c r="A510" s="0" t="s">
        <v>17644</v>
      </c>
      <c r="B510" s="0" t="s">
        <v>17645</v>
      </c>
      <c r="H510" s="1" t="s">
        <v>17646</v>
      </c>
    </row>
    <row r="511" customFormat="false" ht="15" hidden="false" customHeight="false" outlineLevel="0" collapsed="false">
      <c r="A511" s="0" t="s">
        <v>12367</v>
      </c>
      <c r="B511" s="0" t="s">
        <v>12368</v>
      </c>
      <c r="H511" s="1" t="s">
        <v>12370</v>
      </c>
      <c r="I511" s="1" t="s">
        <v>12371</v>
      </c>
    </row>
    <row r="512" customFormat="false" ht="15" hidden="false" customHeight="false" outlineLevel="0" collapsed="false">
      <c r="A512" s="0" t="s">
        <v>11359</v>
      </c>
      <c r="B512" s="0" t="s">
        <v>11360</v>
      </c>
      <c r="H512" s="1" t="s">
        <v>11362</v>
      </c>
    </row>
    <row r="513" customFormat="false" ht="15" hidden="false" customHeight="false" outlineLevel="0" collapsed="false">
      <c r="A513" s="0" t="s">
        <v>12983</v>
      </c>
      <c r="B513" s="0" t="s">
        <v>12984</v>
      </c>
      <c r="H513" s="1" t="s">
        <v>12985</v>
      </c>
    </row>
    <row r="514" customFormat="false" ht="15" hidden="false" customHeight="false" outlineLevel="0" collapsed="false">
      <c r="A514" s="0" t="s">
        <v>10593</v>
      </c>
      <c r="B514" s="0" t="s">
        <v>10594</v>
      </c>
      <c r="H514" s="1" t="s">
        <v>10596</v>
      </c>
    </row>
    <row r="515" customFormat="false" ht="15" hidden="false" customHeight="false" outlineLevel="0" collapsed="false">
      <c r="A515" s="0" t="s">
        <v>19978</v>
      </c>
      <c r="B515" s="0" t="s">
        <v>19979</v>
      </c>
      <c r="E515" s="1" t="s">
        <v>19980</v>
      </c>
    </row>
    <row r="516" customFormat="false" ht="15" hidden="false" customHeight="false" outlineLevel="0" collapsed="false">
      <c r="A516" s="0" t="s">
        <v>9965</v>
      </c>
      <c r="B516" s="0" t="s">
        <v>9966</v>
      </c>
      <c r="H516" s="1" t="s">
        <v>9968</v>
      </c>
    </row>
    <row r="517" customFormat="false" ht="15" hidden="false" customHeight="false" outlineLevel="0" collapsed="false">
      <c r="A517" s="0" t="s">
        <v>13101</v>
      </c>
      <c r="B517" s="0" t="s">
        <v>13102</v>
      </c>
      <c r="H517" s="1" t="s">
        <v>13103</v>
      </c>
    </row>
    <row r="518" customFormat="false" ht="15" hidden="false" customHeight="false" outlineLevel="0" collapsed="false">
      <c r="A518" s="0" t="s">
        <v>11675</v>
      </c>
      <c r="B518" s="0" t="s">
        <v>11676</v>
      </c>
      <c r="H518" s="1" t="s">
        <v>11678</v>
      </c>
      <c r="I518" s="1" t="s">
        <v>11679</v>
      </c>
    </row>
    <row r="519" customFormat="false" ht="15" hidden="false" customHeight="false" outlineLevel="0" collapsed="false">
      <c r="A519" s="0" t="s">
        <v>11800</v>
      </c>
      <c r="B519" s="0" t="s">
        <v>11801</v>
      </c>
      <c r="H519" s="1" t="s">
        <v>11803</v>
      </c>
      <c r="N519" s="1" t="s">
        <v>11804</v>
      </c>
    </row>
    <row r="520" customFormat="false" ht="15" hidden="false" customHeight="false" outlineLevel="0" collapsed="false">
      <c r="A520" s="0" t="s">
        <v>958</v>
      </c>
      <c r="B520" s="0" t="s">
        <v>959</v>
      </c>
      <c r="E520" s="1" t="s">
        <v>960</v>
      </c>
      <c r="N520" s="1" t="s">
        <v>961</v>
      </c>
    </row>
    <row r="521" customFormat="false" ht="15" hidden="false" customHeight="false" outlineLevel="0" collapsed="false">
      <c r="A521" s="0" t="s">
        <v>16835</v>
      </c>
      <c r="B521" s="0" t="s">
        <v>16836</v>
      </c>
      <c r="E521" s="1" t="s">
        <v>16837</v>
      </c>
    </row>
    <row r="522" customFormat="false" ht="15" hidden="false" customHeight="false" outlineLevel="0" collapsed="false">
      <c r="A522" s="0" t="s">
        <v>11304</v>
      </c>
      <c r="B522" s="0" t="s">
        <v>11305</v>
      </c>
      <c r="E522" s="1" t="s">
        <v>11307</v>
      </c>
    </row>
    <row r="523" customFormat="false" ht="15" hidden="false" customHeight="false" outlineLevel="0" collapsed="false">
      <c r="A523" s="0" t="s">
        <v>18004</v>
      </c>
      <c r="B523" s="0" t="s">
        <v>18005</v>
      </c>
      <c r="H523" s="1" t="s">
        <v>18006</v>
      </c>
      <c r="I523" s="1" t="s">
        <v>18007</v>
      </c>
    </row>
    <row r="524" customFormat="false" ht="15" hidden="false" customHeight="false" outlineLevel="0" collapsed="false">
      <c r="A524" s="0" t="s">
        <v>16405</v>
      </c>
      <c r="B524" s="0" t="s">
        <v>16406</v>
      </c>
      <c r="H524" s="1" t="s">
        <v>16407</v>
      </c>
    </row>
    <row r="525" customFormat="false" ht="15" hidden="false" customHeight="false" outlineLevel="0" collapsed="false">
      <c r="A525" s="0" t="s">
        <v>977</v>
      </c>
      <c r="B525" s="0" t="s">
        <v>978</v>
      </c>
      <c r="H525" s="1" t="s">
        <v>979</v>
      </c>
    </row>
    <row r="526" customFormat="false" ht="15" hidden="false" customHeight="false" outlineLevel="0" collapsed="false">
      <c r="A526" s="0" t="s">
        <v>3801</v>
      </c>
      <c r="B526" s="0" t="s">
        <v>3802</v>
      </c>
      <c r="E526" s="1" t="s">
        <v>3803</v>
      </c>
    </row>
    <row r="527" customFormat="false" ht="15" hidden="false" customHeight="false" outlineLevel="0" collapsed="false">
      <c r="A527" s="0" t="s">
        <v>9525</v>
      </c>
      <c r="B527" s="0" t="s">
        <v>9526</v>
      </c>
      <c r="H527" s="1" t="s">
        <v>9528</v>
      </c>
      <c r="I527" s="1" t="s">
        <v>9529</v>
      </c>
    </row>
    <row r="528" customFormat="false" ht="15" hidden="false" customHeight="false" outlineLevel="0" collapsed="false">
      <c r="A528" s="0" t="s">
        <v>13028</v>
      </c>
      <c r="B528" s="0" t="s">
        <v>13029</v>
      </c>
      <c r="H528" s="1" t="s">
        <v>13030</v>
      </c>
    </row>
    <row r="529" customFormat="false" ht="15" hidden="false" customHeight="false" outlineLevel="0" collapsed="false">
      <c r="A529" s="0" t="s">
        <v>4366</v>
      </c>
      <c r="B529" s="0" t="s">
        <v>4367</v>
      </c>
      <c r="E529" s="1" t="s">
        <v>4368</v>
      </c>
    </row>
    <row r="530" customFormat="false" ht="15" hidden="false" customHeight="false" outlineLevel="0" collapsed="false">
      <c r="A530" s="0" t="s">
        <v>4941</v>
      </c>
      <c r="B530" s="0" t="s">
        <v>4942</v>
      </c>
      <c r="H530" s="1" t="s">
        <v>4943</v>
      </c>
    </row>
    <row r="531" customFormat="false" ht="15" hidden="false" customHeight="false" outlineLevel="0" collapsed="false">
      <c r="A531" s="0" t="s">
        <v>5392</v>
      </c>
      <c r="B531" s="0" t="s">
        <v>5393</v>
      </c>
      <c r="H531" s="1" t="s">
        <v>5394</v>
      </c>
    </row>
    <row r="532" customFormat="false" ht="15" hidden="false" customHeight="false" outlineLevel="0" collapsed="false">
      <c r="A532" s="0" t="s">
        <v>3108</v>
      </c>
      <c r="B532" s="0" t="s">
        <v>3109</v>
      </c>
      <c r="H532" s="1" t="s">
        <v>3110</v>
      </c>
      <c r="I532" s="1" t="s">
        <v>3111</v>
      </c>
      <c r="N532" s="1" t="s">
        <v>3112</v>
      </c>
    </row>
    <row r="533" customFormat="false" ht="15" hidden="false" customHeight="false" outlineLevel="0" collapsed="false">
      <c r="A533" s="0" t="s">
        <v>13077</v>
      </c>
      <c r="B533" s="0" t="s">
        <v>13078</v>
      </c>
      <c r="H533" s="1" t="s">
        <v>13079</v>
      </c>
      <c r="I533" s="1" t="s">
        <v>13080</v>
      </c>
      <c r="J533" s="1" t="s">
        <v>13081</v>
      </c>
    </row>
    <row r="534" customFormat="false" ht="15" hidden="false" customHeight="false" outlineLevel="0" collapsed="false">
      <c r="A534" s="0" t="s">
        <v>12903</v>
      </c>
      <c r="B534" s="0" t="s">
        <v>12904</v>
      </c>
      <c r="H534" s="1" t="s">
        <v>12905</v>
      </c>
    </row>
    <row r="535" customFormat="false" ht="15" hidden="false" customHeight="false" outlineLevel="0" collapsed="false">
      <c r="A535" s="0" t="s">
        <v>13062</v>
      </c>
      <c r="B535" s="0" t="s">
        <v>13063</v>
      </c>
      <c r="H535" s="1" t="s">
        <v>13064</v>
      </c>
    </row>
    <row r="536" customFormat="false" ht="15" hidden="false" customHeight="false" outlineLevel="0" collapsed="false">
      <c r="A536" s="0" t="s">
        <v>14461</v>
      </c>
      <c r="B536" s="0" t="s">
        <v>14462</v>
      </c>
      <c r="H536" s="1" t="s">
        <v>14463</v>
      </c>
      <c r="I536" s="1" t="s">
        <v>14464</v>
      </c>
      <c r="J536" s="1" t="s">
        <v>14465</v>
      </c>
      <c r="K536" s="1" t="s">
        <v>14466</v>
      </c>
    </row>
    <row r="537" customFormat="false" ht="15" hidden="false" customHeight="false" outlineLevel="0" collapsed="false">
      <c r="A537" s="0" t="s">
        <v>3344</v>
      </c>
      <c r="B537" s="0" t="s">
        <v>3345</v>
      </c>
      <c r="H537" s="1" t="s">
        <v>3346</v>
      </c>
    </row>
    <row r="538" customFormat="false" ht="15" hidden="false" customHeight="false" outlineLevel="0" collapsed="false">
      <c r="A538" s="0" t="s">
        <v>19200</v>
      </c>
      <c r="B538" s="0" t="s">
        <v>19201</v>
      </c>
      <c r="H538" s="1" t="s">
        <v>19202</v>
      </c>
      <c r="I538" s="1" t="s">
        <v>19203</v>
      </c>
    </row>
    <row r="539" customFormat="false" ht="15" hidden="false" customHeight="false" outlineLevel="0" collapsed="false">
      <c r="A539" s="0" t="s">
        <v>4400</v>
      </c>
      <c r="B539" s="0" t="s">
        <v>4401</v>
      </c>
      <c r="E539" s="1" t="s">
        <v>4402</v>
      </c>
      <c r="M539" s="1" t="s">
        <v>4404</v>
      </c>
    </row>
    <row r="540" customFormat="false" ht="15" hidden="false" customHeight="false" outlineLevel="0" collapsed="false">
      <c r="E540" s="1" t="s">
        <v>4403</v>
      </c>
    </row>
    <row r="541" customFormat="false" ht="15" hidden="false" customHeight="false" outlineLevel="0" collapsed="false">
      <c r="A541" s="0" t="s">
        <v>10413</v>
      </c>
      <c r="B541" s="0" t="s">
        <v>10414</v>
      </c>
      <c r="H541" s="1" t="s">
        <v>10416</v>
      </c>
    </row>
    <row r="542" customFormat="false" ht="15" hidden="false" customHeight="false" outlineLevel="0" collapsed="false">
      <c r="A542" s="0" t="s">
        <v>16881</v>
      </c>
      <c r="B542" s="0" t="s">
        <v>16882</v>
      </c>
      <c r="H542" s="1" t="s">
        <v>16883</v>
      </c>
    </row>
    <row r="543" customFormat="false" ht="15" hidden="false" customHeight="false" outlineLevel="0" collapsed="false">
      <c r="A543" s="0" t="s">
        <v>12598</v>
      </c>
      <c r="B543" s="0" t="s">
        <v>12599</v>
      </c>
      <c r="E543" s="1" t="s">
        <v>12600</v>
      </c>
    </row>
    <row r="544" customFormat="false" ht="15" hidden="false" customHeight="false" outlineLevel="0" collapsed="false">
      <c r="A544" s="0" t="s">
        <v>12649</v>
      </c>
      <c r="B544" s="0" t="s">
        <v>12650</v>
      </c>
      <c r="H544" s="1" t="s">
        <v>12651</v>
      </c>
      <c r="I544" s="1" t="s">
        <v>12652</v>
      </c>
    </row>
    <row r="545" customFormat="false" ht="15" hidden="false" customHeight="false" outlineLevel="0" collapsed="false">
      <c r="A545" s="0" t="s">
        <v>9458</v>
      </c>
      <c r="B545" s="0" t="s">
        <v>9459</v>
      </c>
      <c r="H545" s="1" t="s">
        <v>9461</v>
      </c>
    </row>
    <row r="546" customFormat="false" ht="15" hidden="false" customHeight="false" outlineLevel="0" collapsed="false">
      <c r="A546" s="0" t="s">
        <v>12659</v>
      </c>
      <c r="B546" s="0" t="s">
        <v>12660</v>
      </c>
      <c r="H546" s="1" t="s">
        <v>12661</v>
      </c>
    </row>
    <row r="547" customFormat="false" ht="15" hidden="false" customHeight="false" outlineLevel="0" collapsed="false">
      <c r="A547" s="0" t="s">
        <v>10731</v>
      </c>
      <c r="B547" s="0" t="s">
        <v>10732</v>
      </c>
      <c r="H547" s="1" t="s">
        <v>10734</v>
      </c>
    </row>
    <row r="548" customFormat="false" ht="15" hidden="false" customHeight="false" outlineLevel="0" collapsed="false">
      <c r="A548" s="0" t="s">
        <v>11902</v>
      </c>
      <c r="B548" s="0" t="s">
        <v>11903</v>
      </c>
      <c r="H548" s="1" t="s">
        <v>11902</v>
      </c>
      <c r="I548" s="1" t="s">
        <v>11905</v>
      </c>
    </row>
    <row r="549" customFormat="false" ht="15" hidden="false" customHeight="false" outlineLevel="0" collapsed="false">
      <c r="A549" s="0" t="s">
        <v>13107</v>
      </c>
      <c r="B549" s="0" t="s">
        <v>13108</v>
      </c>
      <c r="H549" s="1" t="s">
        <v>13109</v>
      </c>
      <c r="I549" s="1" t="s">
        <v>13110</v>
      </c>
    </row>
    <row r="550" customFormat="false" ht="15" hidden="false" customHeight="false" outlineLevel="0" collapsed="false">
      <c r="A550" s="0" t="s">
        <v>7007</v>
      </c>
      <c r="B550" s="0" t="s">
        <v>7008</v>
      </c>
      <c r="F550" s="1" t="s">
        <v>7010</v>
      </c>
      <c r="H550" s="1" t="s">
        <v>7009</v>
      </c>
    </row>
    <row r="551" customFormat="false" ht="15" hidden="false" customHeight="false" outlineLevel="0" collapsed="false">
      <c r="A551" s="0" t="s">
        <v>14850</v>
      </c>
      <c r="B551" s="0" t="s">
        <v>14851</v>
      </c>
      <c r="H551" s="1" t="s">
        <v>14852</v>
      </c>
    </row>
    <row r="552" customFormat="false" ht="15" hidden="false" customHeight="false" outlineLevel="0" collapsed="false">
      <c r="A552" s="0" t="s">
        <v>14193</v>
      </c>
      <c r="B552" s="0" t="s">
        <v>14194</v>
      </c>
      <c r="E552" s="1" t="s">
        <v>14196</v>
      </c>
    </row>
    <row r="553" customFormat="false" ht="15" hidden="false" customHeight="false" outlineLevel="0" collapsed="false">
      <c r="A553" s="0" t="s">
        <v>15234</v>
      </c>
      <c r="B553" s="0" t="s">
        <v>15235</v>
      </c>
      <c r="H553" s="1" t="s">
        <v>15236</v>
      </c>
    </row>
    <row r="554" customFormat="false" ht="15" hidden="false" customHeight="false" outlineLevel="0" collapsed="false">
      <c r="A554" s="0" t="s">
        <v>15079</v>
      </c>
      <c r="B554" s="0" t="s">
        <v>15080</v>
      </c>
      <c r="H554" s="1" t="s">
        <v>15081</v>
      </c>
      <c r="I554" s="1" t="s">
        <v>15082</v>
      </c>
    </row>
    <row r="555" customFormat="false" ht="15" hidden="false" customHeight="false" outlineLevel="0" collapsed="false">
      <c r="A555" s="0" t="s">
        <v>16132</v>
      </c>
      <c r="B555" s="0" t="s">
        <v>16133</v>
      </c>
      <c r="H555" s="1" t="s">
        <v>16134</v>
      </c>
    </row>
    <row r="556" customFormat="false" ht="15" hidden="false" customHeight="false" outlineLevel="0" collapsed="false">
      <c r="A556" s="0" t="s">
        <v>2374</v>
      </c>
      <c r="B556" s="0" t="s">
        <v>2375</v>
      </c>
      <c r="H556" s="1" t="s">
        <v>2376</v>
      </c>
      <c r="I556" s="1" t="s">
        <v>2377</v>
      </c>
    </row>
    <row r="557" customFormat="false" ht="15" hidden="false" customHeight="false" outlineLevel="0" collapsed="false">
      <c r="A557" s="0" t="s">
        <v>19235</v>
      </c>
      <c r="B557" s="0" t="s">
        <v>19236</v>
      </c>
      <c r="E557" s="1" t="s">
        <v>19237</v>
      </c>
    </row>
    <row r="558" customFormat="false" ht="15" hidden="false" customHeight="false" outlineLevel="0" collapsed="false">
      <c r="A558" s="0" t="s">
        <v>19784</v>
      </c>
      <c r="B558" s="0" t="s">
        <v>19785</v>
      </c>
      <c r="H558" s="1" t="s">
        <v>19786</v>
      </c>
    </row>
    <row r="559" customFormat="false" ht="15" hidden="false" customHeight="false" outlineLevel="0" collapsed="false">
      <c r="A559" s="0" t="s">
        <v>5536</v>
      </c>
      <c r="B559" s="0" t="s">
        <v>5537</v>
      </c>
      <c r="H559" s="1" t="s">
        <v>5538</v>
      </c>
    </row>
    <row r="560" customFormat="false" ht="15" hidden="false" customHeight="false" outlineLevel="0" collapsed="false">
      <c r="A560" s="0" t="s">
        <v>12521</v>
      </c>
      <c r="B560" s="0" t="s">
        <v>12522</v>
      </c>
      <c r="H560" s="1" t="s">
        <v>12523</v>
      </c>
    </row>
    <row r="561" customFormat="false" ht="15" hidden="false" customHeight="false" outlineLevel="0" collapsed="false">
      <c r="A561" s="0" t="s">
        <v>17196</v>
      </c>
      <c r="B561" s="0" t="s">
        <v>17197</v>
      </c>
      <c r="H561" s="1" t="s">
        <v>17198</v>
      </c>
    </row>
    <row r="562" customFormat="false" ht="15" hidden="false" customHeight="false" outlineLevel="0" collapsed="false">
      <c r="A562" s="0" t="s">
        <v>16950</v>
      </c>
      <c r="B562" s="0" t="s">
        <v>16951</v>
      </c>
      <c r="H562" s="1" t="s">
        <v>16952</v>
      </c>
    </row>
    <row r="563" customFormat="false" ht="15" hidden="false" customHeight="false" outlineLevel="0" collapsed="false">
      <c r="A563" s="0" t="s">
        <v>2391</v>
      </c>
      <c r="B563" s="0" t="s">
        <v>2392</v>
      </c>
      <c r="H563" s="1" t="s">
        <v>2393</v>
      </c>
      <c r="I563" s="1" t="s">
        <v>2394</v>
      </c>
    </row>
    <row r="564" customFormat="false" ht="15" hidden="false" customHeight="false" outlineLevel="0" collapsed="false">
      <c r="A564" s="0" t="s">
        <v>6035</v>
      </c>
      <c r="B564" s="0" t="s">
        <v>6036</v>
      </c>
      <c r="H564" s="1" t="s">
        <v>6037</v>
      </c>
      <c r="I564" s="1" t="s">
        <v>6038</v>
      </c>
      <c r="J564" s="1" t="s">
        <v>6039</v>
      </c>
    </row>
    <row r="565" customFormat="false" ht="15" hidden="false" customHeight="false" outlineLevel="0" collapsed="false">
      <c r="A565" s="0" t="s">
        <v>17274</v>
      </c>
      <c r="B565" s="0" t="s">
        <v>17275</v>
      </c>
      <c r="H565" s="1" t="s">
        <v>17276</v>
      </c>
      <c r="I565" s="1" t="s">
        <v>17277</v>
      </c>
    </row>
    <row r="566" customFormat="false" ht="15" hidden="false" customHeight="false" outlineLevel="0" collapsed="false">
      <c r="A566" s="0" t="s">
        <v>12812</v>
      </c>
      <c r="B566" s="0" t="s">
        <v>12813</v>
      </c>
      <c r="H566" s="1" t="s">
        <v>12814</v>
      </c>
    </row>
    <row r="567" customFormat="false" ht="15" hidden="false" customHeight="false" outlineLevel="0" collapsed="false">
      <c r="A567" s="0" t="s">
        <v>547</v>
      </c>
      <c r="B567" s="0" t="s">
        <v>548</v>
      </c>
      <c r="H567" s="1" t="s">
        <v>549</v>
      </c>
    </row>
    <row r="568" customFormat="false" ht="15" hidden="false" customHeight="false" outlineLevel="0" collapsed="false">
      <c r="A568" s="0" t="s">
        <v>12638</v>
      </c>
      <c r="B568" s="0" t="s">
        <v>12639</v>
      </c>
      <c r="H568" s="1" t="s">
        <v>12640</v>
      </c>
    </row>
    <row r="569" customFormat="false" ht="15" hidden="false" customHeight="false" outlineLevel="0" collapsed="false">
      <c r="A569" s="0" t="s">
        <v>3163</v>
      </c>
      <c r="B569" s="0" t="s">
        <v>3164</v>
      </c>
      <c r="H569" s="1" t="s">
        <v>3165</v>
      </c>
    </row>
    <row r="570" customFormat="false" ht="15" hidden="false" customHeight="false" outlineLevel="0" collapsed="false">
      <c r="A570" s="0" t="s">
        <v>3593</v>
      </c>
      <c r="B570" s="0" t="s">
        <v>3594</v>
      </c>
      <c r="E570" s="1" t="s">
        <v>3595</v>
      </c>
    </row>
    <row r="571" customFormat="false" ht="15" hidden="false" customHeight="false" outlineLevel="0" collapsed="false">
      <c r="A571" s="0" t="s">
        <v>1697</v>
      </c>
      <c r="B571" s="0" t="s">
        <v>1698</v>
      </c>
      <c r="H571" s="1" t="s">
        <v>1699</v>
      </c>
      <c r="N571" s="1" t="s">
        <v>1700</v>
      </c>
    </row>
    <row r="572" customFormat="false" ht="15" hidden="false" customHeight="false" outlineLevel="0" collapsed="false">
      <c r="A572" s="0" t="s">
        <v>19402</v>
      </c>
      <c r="B572" s="0" t="s">
        <v>19403</v>
      </c>
      <c r="H572" s="1" t="s">
        <v>19404</v>
      </c>
      <c r="I572" s="1" t="s">
        <v>19405</v>
      </c>
    </row>
    <row r="573" customFormat="false" ht="15" hidden="false" customHeight="false" outlineLevel="0" collapsed="false">
      <c r="A573" s="0" t="s">
        <v>16353</v>
      </c>
      <c r="B573" s="0" t="s">
        <v>16354</v>
      </c>
      <c r="H573" s="1" t="s">
        <v>16355</v>
      </c>
    </row>
    <row r="574" customFormat="false" ht="15" hidden="false" customHeight="false" outlineLevel="0" collapsed="false">
      <c r="A574" s="0" t="s">
        <v>348</v>
      </c>
      <c r="B574" s="0" t="s">
        <v>349</v>
      </c>
      <c r="H574" s="1" t="s">
        <v>350</v>
      </c>
    </row>
    <row r="575" customFormat="false" ht="15" hidden="false" customHeight="false" outlineLevel="0" collapsed="false">
      <c r="A575" s="0" t="s">
        <v>7651</v>
      </c>
      <c r="B575" s="0" t="s">
        <v>7652</v>
      </c>
      <c r="H575" s="1" t="s">
        <v>7653</v>
      </c>
    </row>
    <row r="576" customFormat="false" ht="15" hidden="false" customHeight="false" outlineLevel="0" collapsed="false">
      <c r="A576" s="0" t="s">
        <v>3672</v>
      </c>
      <c r="B576" s="0" t="s">
        <v>3673</v>
      </c>
      <c r="H576" s="1" t="s">
        <v>3674</v>
      </c>
      <c r="I576" s="1" t="s">
        <v>3675</v>
      </c>
    </row>
    <row r="577" customFormat="false" ht="15" hidden="false" customHeight="false" outlineLevel="0" collapsed="false">
      <c r="A577" s="0" t="s">
        <v>6778</v>
      </c>
      <c r="B577" s="0" t="s">
        <v>6779</v>
      </c>
      <c r="H577" s="1" t="s">
        <v>6780</v>
      </c>
    </row>
    <row r="578" customFormat="false" ht="15" hidden="false" customHeight="false" outlineLevel="0" collapsed="false">
      <c r="A578" s="0" t="s">
        <v>4178</v>
      </c>
      <c r="B578" s="0" t="s">
        <v>4179</v>
      </c>
      <c r="H578" s="1" t="s">
        <v>4180</v>
      </c>
    </row>
    <row r="579" customFormat="false" ht="15" hidden="false" customHeight="false" outlineLevel="0" collapsed="false">
      <c r="A579" s="0" t="s">
        <v>4070</v>
      </c>
      <c r="B579" s="0" t="s">
        <v>4071</v>
      </c>
      <c r="H579" s="1" t="s">
        <v>4072</v>
      </c>
    </row>
    <row r="580" customFormat="false" ht="15" hidden="false" customHeight="false" outlineLevel="0" collapsed="false">
      <c r="A580" s="0" t="s">
        <v>12384</v>
      </c>
      <c r="B580" s="0" t="s">
        <v>12385</v>
      </c>
      <c r="H580" s="1" t="s">
        <v>12387</v>
      </c>
    </row>
    <row r="581" customFormat="false" ht="15" hidden="false" customHeight="false" outlineLevel="0" collapsed="false">
      <c r="A581" s="0" t="s">
        <v>20604</v>
      </c>
      <c r="B581" s="0" t="s">
        <v>20605</v>
      </c>
      <c r="H581" s="1" t="s">
        <v>20606</v>
      </c>
    </row>
    <row r="582" customFormat="false" ht="15" hidden="false" customHeight="false" outlineLevel="0" collapsed="false">
      <c r="A582" s="0" t="s">
        <v>15369</v>
      </c>
      <c r="B582" s="0" t="s">
        <v>15370</v>
      </c>
      <c r="H582" s="1" t="s">
        <v>15371</v>
      </c>
      <c r="I582" s="1" t="s">
        <v>15372</v>
      </c>
    </row>
    <row r="583" customFormat="false" ht="15" hidden="false" customHeight="false" outlineLevel="0" collapsed="false">
      <c r="A583" s="0" t="s">
        <v>16014</v>
      </c>
      <c r="B583" s="0" t="s">
        <v>16015</v>
      </c>
      <c r="H583" s="1" t="s">
        <v>16016</v>
      </c>
    </row>
    <row r="584" customFormat="false" ht="15" hidden="false" customHeight="false" outlineLevel="0" collapsed="false">
      <c r="A584" s="0" t="s">
        <v>18102</v>
      </c>
      <c r="B584" s="0" t="s">
        <v>18103</v>
      </c>
      <c r="H584" s="1" t="s">
        <v>18104</v>
      </c>
    </row>
    <row r="585" customFormat="false" ht="15" hidden="false" customHeight="false" outlineLevel="0" collapsed="false">
      <c r="A585" s="0" t="s">
        <v>6230</v>
      </c>
      <c r="B585" s="0" t="s">
        <v>6231</v>
      </c>
      <c r="H585" s="1" t="s">
        <v>6232</v>
      </c>
      <c r="I585" s="1" t="s">
        <v>6233</v>
      </c>
      <c r="J585" s="1" t="s">
        <v>6234</v>
      </c>
    </row>
    <row r="586" customFormat="false" ht="15" hidden="false" customHeight="false" outlineLevel="0" collapsed="false">
      <c r="A586" s="0" t="s">
        <v>4009</v>
      </c>
      <c r="B586" s="0" t="s">
        <v>4010</v>
      </c>
      <c r="H586" s="1" t="s">
        <v>4011</v>
      </c>
    </row>
    <row r="587" customFormat="false" ht="15" hidden="false" customHeight="false" outlineLevel="0" collapsed="false">
      <c r="A587" s="0" t="s">
        <v>18881</v>
      </c>
      <c r="B587" s="0" t="s">
        <v>18882</v>
      </c>
      <c r="H587" s="1" t="s">
        <v>18883</v>
      </c>
      <c r="I587" s="1" t="s">
        <v>18884</v>
      </c>
    </row>
    <row r="588" customFormat="false" ht="15" hidden="false" customHeight="false" outlineLevel="0" collapsed="false">
      <c r="A588" s="0" t="s">
        <v>3663</v>
      </c>
      <c r="B588" s="0" t="s">
        <v>3664</v>
      </c>
      <c r="H588" s="1" t="s">
        <v>3666</v>
      </c>
    </row>
    <row r="589" customFormat="false" ht="15" hidden="false" customHeight="false" outlineLevel="0" collapsed="false">
      <c r="A589" s="0" t="s">
        <v>1293</v>
      </c>
      <c r="B589" s="0" t="s">
        <v>1294</v>
      </c>
      <c r="E589" s="1" t="s">
        <v>1295</v>
      </c>
    </row>
    <row r="590" customFormat="false" ht="15" hidden="false" customHeight="false" outlineLevel="0" collapsed="false">
      <c r="A590" s="0" t="s">
        <v>4268</v>
      </c>
      <c r="B590" s="0" t="s">
        <v>4269</v>
      </c>
      <c r="H590" s="1" t="s">
        <v>4270</v>
      </c>
    </row>
    <row r="591" customFormat="false" ht="15" hidden="false" customHeight="false" outlineLevel="0" collapsed="false">
      <c r="A591" s="0" t="s">
        <v>15827</v>
      </c>
      <c r="B591" s="0" t="s">
        <v>15828</v>
      </c>
      <c r="H591" s="1" t="s">
        <v>15829</v>
      </c>
    </row>
    <row r="592" customFormat="false" ht="15" hidden="false" customHeight="false" outlineLevel="0" collapsed="false">
      <c r="A592" s="0" t="s">
        <v>15334</v>
      </c>
      <c r="B592" s="0" t="s">
        <v>15335</v>
      </c>
      <c r="H592" s="1" t="s">
        <v>15336</v>
      </c>
      <c r="N592" s="1" t="s">
        <v>15337</v>
      </c>
    </row>
    <row r="593" customFormat="false" ht="15" hidden="false" customHeight="false" outlineLevel="0" collapsed="false">
      <c r="A593" s="0" t="s">
        <v>20324</v>
      </c>
      <c r="B593" s="0" t="s">
        <v>20325</v>
      </c>
      <c r="H593" s="1" t="s">
        <v>20326</v>
      </c>
    </row>
    <row r="594" customFormat="false" ht="15" hidden="false" customHeight="false" outlineLevel="0" collapsed="false">
      <c r="A594" s="0" t="s">
        <v>11015</v>
      </c>
      <c r="B594" s="0" t="s">
        <v>11016</v>
      </c>
      <c r="H594" s="1" t="s">
        <v>11018</v>
      </c>
    </row>
    <row r="595" customFormat="false" ht="15" hidden="false" customHeight="false" outlineLevel="0" collapsed="false">
      <c r="A595" s="0" t="s">
        <v>12526</v>
      </c>
      <c r="B595" s="0" t="s">
        <v>12527</v>
      </c>
      <c r="F595" s="1" t="s">
        <v>12529</v>
      </c>
      <c r="H595" s="1" t="s">
        <v>12528</v>
      </c>
      <c r="N595" s="1" t="s">
        <v>12531</v>
      </c>
    </row>
    <row r="596" customFormat="false" ht="15" hidden="false" customHeight="false" outlineLevel="0" collapsed="false">
      <c r="A596" s="0" t="s">
        <v>12526</v>
      </c>
      <c r="B596" s="0" t="s">
        <v>12527</v>
      </c>
      <c r="F596" s="1" t="s">
        <v>12530</v>
      </c>
    </row>
    <row r="597" customFormat="false" ht="15" hidden="false" customHeight="false" outlineLevel="0" collapsed="false">
      <c r="A597" s="0" t="s">
        <v>18170</v>
      </c>
      <c r="B597" s="0" t="s">
        <v>18171</v>
      </c>
      <c r="H597" s="1" t="s">
        <v>18172</v>
      </c>
      <c r="I597" s="1" t="s">
        <v>18173</v>
      </c>
    </row>
    <row r="598" customFormat="false" ht="15" hidden="false" customHeight="false" outlineLevel="0" collapsed="false">
      <c r="A598" s="0" t="s">
        <v>16148</v>
      </c>
      <c r="B598" s="0" t="s">
        <v>16149</v>
      </c>
      <c r="H598" s="1" t="s">
        <v>16150</v>
      </c>
    </row>
    <row r="599" customFormat="false" ht="15" hidden="false" customHeight="false" outlineLevel="0" collapsed="false">
      <c r="A599" s="0" t="s">
        <v>20345</v>
      </c>
      <c r="B599" s="0" t="s">
        <v>20346</v>
      </c>
      <c r="H599" s="1" t="s">
        <v>20347</v>
      </c>
    </row>
    <row r="600" customFormat="false" ht="15" hidden="false" customHeight="false" outlineLevel="0" collapsed="false">
      <c r="A600" s="0" t="s">
        <v>8514</v>
      </c>
      <c r="B600" s="0" t="s">
        <v>8515</v>
      </c>
      <c r="E600" s="1" t="s">
        <v>8516</v>
      </c>
    </row>
    <row r="601" customFormat="false" ht="15" hidden="false" customHeight="false" outlineLevel="0" collapsed="false">
      <c r="A601" s="0" t="s">
        <v>9661</v>
      </c>
      <c r="B601" s="0" t="s">
        <v>9662</v>
      </c>
      <c r="H601" s="1" t="s">
        <v>9664</v>
      </c>
      <c r="I601" s="1" t="s">
        <v>9665</v>
      </c>
      <c r="J601" s="1" t="s">
        <v>9666</v>
      </c>
    </row>
    <row r="602" customFormat="false" ht="15" hidden="false" customHeight="false" outlineLevel="0" collapsed="false">
      <c r="A602" s="0" t="s">
        <v>19299</v>
      </c>
      <c r="B602" s="0" t="s">
        <v>19300</v>
      </c>
      <c r="H602" s="1" t="s">
        <v>19301</v>
      </c>
    </row>
    <row r="603" customFormat="false" ht="15" hidden="false" customHeight="false" outlineLevel="0" collapsed="false">
      <c r="A603" s="0" t="s">
        <v>8550</v>
      </c>
      <c r="B603" s="0" t="s">
        <v>8551</v>
      </c>
      <c r="E603" s="1" t="s">
        <v>8552</v>
      </c>
    </row>
    <row r="604" customFormat="false" ht="15" hidden="false" customHeight="false" outlineLevel="0" collapsed="false">
      <c r="A604" s="0" t="s">
        <v>16277</v>
      </c>
      <c r="B604" s="0" t="s">
        <v>16278</v>
      </c>
      <c r="H604" s="1" t="s">
        <v>16279</v>
      </c>
    </row>
    <row r="605" customFormat="false" ht="15" hidden="false" customHeight="false" outlineLevel="0" collapsed="false">
      <c r="A605" s="0" t="s">
        <v>16652</v>
      </c>
      <c r="B605" s="0" t="s">
        <v>16653</v>
      </c>
      <c r="H605" s="1" t="s">
        <v>16654</v>
      </c>
    </row>
    <row r="606" customFormat="false" ht="15" hidden="false" customHeight="false" outlineLevel="0" collapsed="false">
      <c r="A606" s="0" t="s">
        <v>17090</v>
      </c>
      <c r="B606" s="0" t="s">
        <v>17091</v>
      </c>
      <c r="H606" s="1" t="s">
        <v>17092</v>
      </c>
      <c r="I606" s="1" t="s">
        <v>17093</v>
      </c>
    </row>
    <row r="607" customFormat="false" ht="15" hidden="false" customHeight="false" outlineLevel="0" collapsed="false">
      <c r="A607" s="0" t="s">
        <v>12822</v>
      </c>
      <c r="B607" s="0" t="s">
        <v>12823</v>
      </c>
      <c r="H607" s="1" t="s">
        <v>12824</v>
      </c>
    </row>
    <row r="608" customFormat="false" ht="15" hidden="false" customHeight="false" outlineLevel="0" collapsed="false">
      <c r="A608" s="0" t="s">
        <v>17994</v>
      </c>
      <c r="B608" s="0" t="s">
        <v>17995</v>
      </c>
      <c r="H608" s="1" t="s">
        <v>17996</v>
      </c>
    </row>
    <row r="609" customFormat="false" ht="15" hidden="false" customHeight="false" outlineLevel="0" collapsed="false">
      <c r="A609" s="0" t="s">
        <v>12496</v>
      </c>
      <c r="B609" s="0" t="s">
        <v>12497</v>
      </c>
      <c r="H609" s="1" t="s">
        <v>12498</v>
      </c>
      <c r="I609" s="1" t="s">
        <v>12499</v>
      </c>
      <c r="J609" s="1" t="s">
        <v>12500</v>
      </c>
    </row>
    <row r="610" customFormat="false" ht="15" hidden="false" customHeight="false" outlineLevel="0" collapsed="false">
      <c r="A610" s="0" t="s">
        <v>15720</v>
      </c>
      <c r="B610" s="0" t="s">
        <v>15721</v>
      </c>
      <c r="H610" s="1" t="s">
        <v>15722</v>
      </c>
      <c r="I610" s="1" t="s">
        <v>15723</v>
      </c>
    </row>
    <row r="611" customFormat="false" ht="15" hidden="false" customHeight="false" outlineLevel="0" collapsed="false">
      <c r="A611" s="0" t="s">
        <v>7323</v>
      </c>
      <c r="B611" s="0" t="s">
        <v>7324</v>
      </c>
      <c r="H611" s="1" t="s">
        <v>7325</v>
      </c>
    </row>
    <row r="612" customFormat="false" ht="15" hidden="false" customHeight="false" outlineLevel="0" collapsed="false">
      <c r="A612" s="0" t="s">
        <v>9720</v>
      </c>
      <c r="B612" s="0" t="s">
        <v>9721</v>
      </c>
      <c r="E612" s="1" t="s">
        <v>9723</v>
      </c>
    </row>
    <row r="613" customFormat="false" ht="15" hidden="false" customHeight="false" outlineLevel="0" collapsed="false">
      <c r="A613" s="0" t="s">
        <v>9720</v>
      </c>
      <c r="B613" s="0" t="s">
        <v>9721</v>
      </c>
      <c r="E613" s="1" t="s">
        <v>9724</v>
      </c>
    </row>
    <row r="614" customFormat="false" ht="15" hidden="false" customHeight="false" outlineLevel="0" collapsed="false">
      <c r="A614" s="0" t="s">
        <v>11241</v>
      </c>
      <c r="B614" s="0" t="s">
        <v>11242</v>
      </c>
      <c r="E614" s="1" t="s">
        <v>11244</v>
      </c>
    </row>
    <row r="615" customFormat="false" ht="15" hidden="false" customHeight="false" outlineLevel="0" collapsed="false">
      <c r="A615" s="0" t="s">
        <v>11960</v>
      </c>
      <c r="B615" s="0" t="s">
        <v>11961</v>
      </c>
      <c r="H615" s="1" t="s">
        <v>11963</v>
      </c>
    </row>
    <row r="616" customFormat="false" ht="15" hidden="false" customHeight="false" outlineLevel="0" collapsed="false">
      <c r="A616" s="0" t="s">
        <v>10899</v>
      </c>
      <c r="B616" s="0" t="s">
        <v>10900</v>
      </c>
      <c r="H616" s="1" t="s">
        <v>10902</v>
      </c>
    </row>
    <row r="617" customFormat="false" ht="15" hidden="false" customHeight="false" outlineLevel="0" collapsed="false">
      <c r="A617" s="0" t="s">
        <v>13330</v>
      </c>
      <c r="B617" s="0" t="s">
        <v>13331</v>
      </c>
      <c r="H617" s="1" t="s">
        <v>13332</v>
      </c>
      <c r="I617" s="1" t="s">
        <v>13333</v>
      </c>
      <c r="J617" s="1" t="s">
        <v>13334</v>
      </c>
    </row>
    <row r="618" customFormat="false" ht="15" hidden="false" customHeight="false" outlineLevel="0" collapsed="false">
      <c r="A618" s="0" t="s">
        <v>11612</v>
      </c>
      <c r="B618" s="0" t="s">
        <v>11613</v>
      </c>
      <c r="E618" s="1" t="s">
        <v>11615</v>
      </c>
    </row>
    <row r="619" customFormat="false" ht="15" hidden="false" customHeight="false" outlineLevel="0" collapsed="false">
      <c r="A619" s="0" t="s">
        <v>12227</v>
      </c>
      <c r="B619" s="0" t="s">
        <v>12228</v>
      </c>
      <c r="G619" s="1" t="s">
        <v>12232</v>
      </c>
      <c r="H619" s="1" t="s">
        <v>12230</v>
      </c>
      <c r="I619" s="1" t="s">
        <v>12231</v>
      </c>
      <c r="N619" s="1" t="s">
        <v>12233</v>
      </c>
    </row>
    <row r="620" customFormat="false" ht="15" hidden="false" customHeight="false" outlineLevel="0" collapsed="false">
      <c r="A620" s="0" t="s">
        <v>9395</v>
      </c>
      <c r="B620" s="0" t="s">
        <v>9396</v>
      </c>
      <c r="H620" s="1" t="s">
        <v>9398</v>
      </c>
      <c r="M620" s="1" t="s">
        <v>9399</v>
      </c>
    </row>
    <row r="621" customFormat="false" ht="15" hidden="false" customHeight="false" outlineLevel="0" collapsed="false">
      <c r="A621" s="0" t="s">
        <v>9350</v>
      </c>
      <c r="B621" s="0" t="s">
        <v>9351</v>
      </c>
      <c r="E621" s="1" t="s">
        <v>9353</v>
      </c>
    </row>
    <row r="622" customFormat="false" ht="15" hidden="false" customHeight="false" outlineLevel="0" collapsed="false">
      <c r="A622" s="0" t="s">
        <v>11402</v>
      </c>
      <c r="B622" s="0" t="s">
        <v>11403</v>
      </c>
      <c r="H622" s="1" t="s">
        <v>11405</v>
      </c>
    </row>
    <row r="623" customFormat="false" ht="15" hidden="false" customHeight="false" outlineLevel="0" collapsed="false">
      <c r="A623" s="0" t="s">
        <v>6026</v>
      </c>
      <c r="B623" s="0" t="s">
        <v>6027</v>
      </c>
      <c r="E623" s="1" t="s">
        <v>6028</v>
      </c>
    </row>
    <row r="624" customFormat="false" ht="15" hidden="false" customHeight="false" outlineLevel="0" collapsed="false">
      <c r="A624" s="0" t="s">
        <v>11196</v>
      </c>
      <c r="B624" s="0" t="s">
        <v>11197</v>
      </c>
      <c r="H624" s="1" t="s">
        <v>11199</v>
      </c>
      <c r="I624" s="1" t="s">
        <v>11200</v>
      </c>
    </row>
    <row r="625" customFormat="false" ht="15" hidden="false" customHeight="false" outlineLevel="0" collapsed="false">
      <c r="A625" s="0" t="s">
        <v>10610</v>
      </c>
      <c r="B625" s="0" t="s">
        <v>10611</v>
      </c>
      <c r="H625" s="1" t="s">
        <v>10613</v>
      </c>
    </row>
    <row r="626" customFormat="false" ht="15" hidden="false" customHeight="false" outlineLevel="0" collapsed="false">
      <c r="A626" s="0" t="s">
        <v>10748</v>
      </c>
      <c r="B626" s="0" t="s">
        <v>10749</v>
      </c>
      <c r="E626" s="1" t="s">
        <v>10751</v>
      </c>
    </row>
    <row r="627" customFormat="false" ht="15" hidden="false" customHeight="false" outlineLevel="0" collapsed="false">
      <c r="A627" s="0" t="s">
        <v>16534</v>
      </c>
      <c r="B627" s="0" t="s">
        <v>16535</v>
      </c>
      <c r="E627" s="1" t="s">
        <v>16536</v>
      </c>
    </row>
    <row r="628" customFormat="false" ht="15" hidden="false" customHeight="false" outlineLevel="0" collapsed="false">
      <c r="A628" s="0" t="s">
        <v>1842</v>
      </c>
      <c r="B628" s="0" t="s">
        <v>1843</v>
      </c>
      <c r="H628" s="1" t="s">
        <v>1844</v>
      </c>
      <c r="I628" s="1" t="s">
        <v>1845</v>
      </c>
      <c r="J628" s="1" t="s">
        <v>1846</v>
      </c>
      <c r="K628" s="1" t="s">
        <v>1847</v>
      </c>
    </row>
    <row r="629" customFormat="false" ht="15" hidden="false" customHeight="false" outlineLevel="0" collapsed="false">
      <c r="A629" s="0" t="s">
        <v>5351</v>
      </c>
      <c r="B629" s="0" t="s">
        <v>5352</v>
      </c>
      <c r="H629" s="1" t="s">
        <v>5353</v>
      </c>
      <c r="I629" s="1" t="s">
        <v>5354</v>
      </c>
      <c r="J629" s="1" t="s">
        <v>5355</v>
      </c>
    </row>
    <row r="630" customFormat="false" ht="15" hidden="false" customHeight="false" outlineLevel="0" collapsed="false">
      <c r="A630" s="0" t="s">
        <v>10452</v>
      </c>
      <c r="B630" s="0" t="s">
        <v>10453</v>
      </c>
      <c r="H630" s="1" t="s">
        <v>10455</v>
      </c>
    </row>
    <row r="631" customFormat="false" ht="15" hidden="false" customHeight="false" outlineLevel="0" collapsed="false">
      <c r="A631" s="0" t="s">
        <v>14156</v>
      </c>
      <c r="B631" s="0" t="s">
        <v>14157</v>
      </c>
      <c r="H631" s="1" t="s">
        <v>14158</v>
      </c>
    </row>
    <row r="632" customFormat="false" ht="15" hidden="false" customHeight="false" outlineLevel="0" collapsed="false">
      <c r="A632" s="0" t="s">
        <v>8432</v>
      </c>
      <c r="B632" s="0" t="s">
        <v>8433</v>
      </c>
      <c r="E632" s="1" t="s">
        <v>8434</v>
      </c>
    </row>
    <row r="633" customFormat="false" ht="15" hidden="false" customHeight="false" outlineLevel="0" collapsed="false">
      <c r="A633" s="0" t="s">
        <v>12828</v>
      </c>
      <c r="B633" s="0" t="s">
        <v>12829</v>
      </c>
      <c r="H633" s="1" t="s">
        <v>12830</v>
      </c>
    </row>
    <row r="634" customFormat="false" ht="15" hidden="false" customHeight="false" outlineLevel="0" collapsed="false">
      <c r="A634" s="0" t="s">
        <v>13419</v>
      </c>
      <c r="B634" s="0" t="s">
        <v>13420</v>
      </c>
      <c r="E634" s="1" t="s">
        <v>13421</v>
      </c>
      <c r="F634" s="1" t="s">
        <v>13422</v>
      </c>
    </row>
    <row r="635" customFormat="false" ht="15" hidden="false" customHeight="false" outlineLevel="0" collapsed="false">
      <c r="A635" s="0" t="s">
        <v>13226</v>
      </c>
      <c r="B635" s="0" t="s">
        <v>13227</v>
      </c>
      <c r="H635" s="1" t="s">
        <v>13228</v>
      </c>
    </row>
    <row r="636" customFormat="false" ht="15" hidden="false" customHeight="false" outlineLevel="0" collapsed="false">
      <c r="A636" s="0" t="s">
        <v>1301</v>
      </c>
      <c r="B636" s="0" t="s">
        <v>1302</v>
      </c>
      <c r="H636" s="1" t="s">
        <v>1303</v>
      </c>
      <c r="I636" s="1" t="s">
        <v>1304</v>
      </c>
    </row>
    <row r="637" customFormat="false" ht="15" hidden="false" customHeight="false" outlineLevel="0" collapsed="false">
      <c r="A637" s="0" t="s">
        <v>9691</v>
      </c>
      <c r="B637" s="0" t="s">
        <v>9692</v>
      </c>
      <c r="H637" s="1" t="s">
        <v>9694</v>
      </c>
    </row>
    <row r="638" customFormat="false" ht="15" hidden="false" customHeight="false" outlineLevel="0" collapsed="false">
      <c r="A638" s="0" t="s">
        <v>13525</v>
      </c>
      <c r="B638" s="0" t="s">
        <v>13526</v>
      </c>
      <c r="H638" s="1" t="s">
        <v>13527</v>
      </c>
    </row>
    <row r="639" customFormat="false" ht="15" hidden="false" customHeight="false" outlineLevel="0" collapsed="false">
      <c r="A639" s="0" t="s">
        <v>1146</v>
      </c>
      <c r="B639" s="0" t="s">
        <v>1147</v>
      </c>
      <c r="H639" s="1" t="s">
        <v>1148</v>
      </c>
    </row>
    <row r="640" customFormat="false" ht="15" hidden="false" customHeight="false" outlineLevel="0" collapsed="false">
      <c r="A640" s="0" t="s">
        <v>9545</v>
      </c>
      <c r="B640" s="0" t="s">
        <v>9546</v>
      </c>
      <c r="H640" s="1" t="s">
        <v>9548</v>
      </c>
    </row>
    <row r="641" customFormat="false" ht="15" hidden="false" customHeight="false" outlineLevel="0" collapsed="false">
      <c r="A641" s="0" t="s">
        <v>8781</v>
      </c>
      <c r="B641" s="0" t="s">
        <v>8782</v>
      </c>
      <c r="H641" s="1" t="s">
        <v>8783</v>
      </c>
    </row>
    <row r="642" customFormat="false" ht="15" hidden="false" customHeight="false" outlineLevel="0" collapsed="false">
      <c r="A642" s="0" t="s">
        <v>19725</v>
      </c>
      <c r="B642" s="0" t="s">
        <v>19726</v>
      </c>
      <c r="H642" s="1" t="s">
        <v>19727</v>
      </c>
    </row>
    <row r="643" customFormat="false" ht="15" hidden="false" customHeight="false" outlineLevel="0" collapsed="false">
      <c r="A643" s="0" t="s">
        <v>9555</v>
      </c>
      <c r="B643" s="0" t="s">
        <v>9556</v>
      </c>
      <c r="H643" s="1" t="s">
        <v>9558</v>
      </c>
    </row>
    <row r="644" customFormat="false" ht="15" hidden="false" customHeight="false" outlineLevel="0" collapsed="false">
      <c r="A644" s="0" t="s">
        <v>14828</v>
      </c>
      <c r="B644" s="0" t="s">
        <v>14829</v>
      </c>
      <c r="H644" s="1" t="s">
        <v>14830</v>
      </c>
      <c r="N644" s="1" t="s">
        <v>14831</v>
      </c>
    </row>
    <row r="645" customFormat="false" ht="15" hidden="false" customHeight="false" outlineLevel="0" collapsed="false">
      <c r="A645" s="0" t="s">
        <v>17019</v>
      </c>
      <c r="B645" s="0" t="s">
        <v>17020</v>
      </c>
      <c r="H645" s="1" t="s">
        <v>17021</v>
      </c>
    </row>
    <row r="646" customFormat="false" ht="15" hidden="false" customHeight="false" outlineLevel="0" collapsed="false">
      <c r="A646" s="0" t="s">
        <v>9703</v>
      </c>
      <c r="B646" s="0" t="s">
        <v>9704</v>
      </c>
      <c r="E646" s="1" t="s">
        <v>9707</v>
      </c>
      <c r="H646" s="1" t="s">
        <v>9706</v>
      </c>
      <c r="N646" s="1" t="s">
        <v>9708</v>
      </c>
    </row>
    <row r="647" customFormat="false" ht="15" hidden="false" customHeight="false" outlineLevel="0" collapsed="false">
      <c r="A647" s="0" t="s">
        <v>321</v>
      </c>
      <c r="B647" s="0" t="s">
        <v>322</v>
      </c>
      <c r="E647" s="1" t="s">
        <v>323</v>
      </c>
      <c r="F647" s="1" t="s">
        <v>324</v>
      </c>
    </row>
    <row r="648" customFormat="false" ht="15" hidden="false" customHeight="false" outlineLevel="0" collapsed="false">
      <c r="A648" s="0" t="s">
        <v>16588</v>
      </c>
      <c r="B648" s="0" t="s">
        <v>16589</v>
      </c>
      <c r="H648" s="1" t="s">
        <v>16590</v>
      </c>
    </row>
    <row r="649" customFormat="false" ht="15" hidden="false" customHeight="false" outlineLevel="0" collapsed="false">
      <c r="A649" s="0" t="s">
        <v>6519</v>
      </c>
      <c r="B649" s="0" t="s">
        <v>6520</v>
      </c>
      <c r="H649" s="1" t="s">
        <v>6521</v>
      </c>
    </row>
    <row r="650" customFormat="false" ht="15" hidden="false" customHeight="false" outlineLevel="0" collapsed="false">
      <c r="A650" s="0" t="s">
        <v>7436</v>
      </c>
      <c r="B650" s="0" t="s">
        <v>7437</v>
      </c>
      <c r="H650" s="1" t="s">
        <v>7438</v>
      </c>
    </row>
    <row r="651" customFormat="false" ht="15" hidden="false" customHeight="false" outlineLevel="0" collapsed="false">
      <c r="A651" s="0" t="s">
        <v>3789</v>
      </c>
      <c r="B651" s="0" t="s">
        <v>3790</v>
      </c>
      <c r="H651" s="1" t="s">
        <v>3791</v>
      </c>
    </row>
    <row r="652" customFormat="false" ht="15" hidden="false" customHeight="false" outlineLevel="0" collapsed="false">
      <c r="A652" s="0" t="s">
        <v>9756</v>
      </c>
      <c r="B652" s="0" t="s">
        <v>9757</v>
      </c>
      <c r="H652" s="1" t="s">
        <v>9759</v>
      </c>
      <c r="M652" s="1" t="s">
        <v>9760</v>
      </c>
      <c r="N652" s="1" t="s">
        <v>9761</v>
      </c>
    </row>
    <row r="653" customFormat="false" ht="15" hidden="false" customHeight="false" outlineLevel="0" collapsed="false">
      <c r="A653" s="0" t="s">
        <v>17462</v>
      </c>
      <c r="B653" s="0" t="s">
        <v>17463</v>
      </c>
      <c r="H653" s="1" t="s">
        <v>17464</v>
      </c>
    </row>
    <row r="654" customFormat="false" ht="15" hidden="false" customHeight="false" outlineLevel="0" collapsed="false">
      <c r="A654" s="0" t="s">
        <v>2822</v>
      </c>
      <c r="B654" s="0" t="s">
        <v>2823</v>
      </c>
      <c r="H654" s="1" t="s">
        <v>2824</v>
      </c>
    </row>
    <row r="655" customFormat="false" ht="15" hidden="false" customHeight="false" outlineLevel="0" collapsed="false">
      <c r="A655" s="0" t="s">
        <v>16313</v>
      </c>
      <c r="B655" s="0" t="s">
        <v>16314</v>
      </c>
      <c r="E655" s="1" t="s">
        <v>16315</v>
      </c>
    </row>
    <row r="656" customFormat="false" ht="15" hidden="false" customHeight="false" outlineLevel="0" collapsed="false">
      <c r="A656" s="0" t="s">
        <v>7764</v>
      </c>
      <c r="B656" s="0" t="s">
        <v>7765</v>
      </c>
      <c r="H656" s="1" t="s">
        <v>7766</v>
      </c>
    </row>
    <row r="657" customFormat="false" ht="15" hidden="false" customHeight="false" outlineLevel="0" collapsed="false">
      <c r="A657" s="0" t="s">
        <v>3980</v>
      </c>
      <c r="B657" s="0" t="s">
        <v>3981</v>
      </c>
      <c r="E657" s="1" t="s">
        <v>3982</v>
      </c>
    </row>
    <row r="658" customFormat="false" ht="15" hidden="false" customHeight="false" outlineLevel="0" collapsed="false">
      <c r="A658" s="0" t="s">
        <v>20641</v>
      </c>
      <c r="B658" s="0" t="s">
        <v>20642</v>
      </c>
      <c r="H658" s="1" t="s">
        <v>20643</v>
      </c>
      <c r="M658" s="1" t="s">
        <v>20644</v>
      </c>
    </row>
    <row r="659" customFormat="false" ht="15" hidden="false" customHeight="false" outlineLevel="0" collapsed="false">
      <c r="A659" s="0" t="s">
        <v>17268</v>
      </c>
      <c r="B659" s="0" t="s">
        <v>17269</v>
      </c>
      <c r="E659" s="1" t="s">
        <v>17270</v>
      </c>
    </row>
    <row r="660" customFormat="false" ht="15" hidden="false" customHeight="false" outlineLevel="0" collapsed="false">
      <c r="A660" s="0" t="s">
        <v>6223</v>
      </c>
      <c r="B660" s="0" t="s">
        <v>6224</v>
      </c>
      <c r="F660" s="1" t="s">
        <v>6226</v>
      </c>
      <c r="H660" s="1" t="s">
        <v>6225</v>
      </c>
    </row>
    <row r="661" customFormat="false" ht="15" hidden="false" customHeight="false" outlineLevel="0" collapsed="false">
      <c r="A661" s="0" t="s">
        <v>15091</v>
      </c>
      <c r="B661" s="0" t="s">
        <v>15092</v>
      </c>
      <c r="H661" s="1" t="s">
        <v>15093</v>
      </c>
    </row>
    <row r="662" customFormat="false" ht="15" hidden="false" customHeight="false" outlineLevel="0" collapsed="false">
      <c r="A662" s="0" t="s">
        <v>1446</v>
      </c>
      <c r="B662" s="0" t="s">
        <v>1447</v>
      </c>
      <c r="H662" s="1" t="s">
        <v>1448</v>
      </c>
    </row>
    <row r="663" customFormat="false" ht="15" hidden="false" customHeight="false" outlineLevel="0" collapsed="false">
      <c r="A663" s="0" t="s">
        <v>18419</v>
      </c>
      <c r="B663" s="0" t="s">
        <v>18420</v>
      </c>
      <c r="H663" s="1" t="s">
        <v>18421</v>
      </c>
      <c r="I663" s="1" t="s">
        <v>18422</v>
      </c>
    </row>
    <row r="664" customFormat="false" ht="15" hidden="false" customHeight="false" outlineLevel="0" collapsed="false">
      <c r="A664" s="0" t="s">
        <v>16472</v>
      </c>
      <c r="B664" s="0" t="s">
        <v>16473</v>
      </c>
      <c r="H664" s="1" t="s">
        <v>16474</v>
      </c>
    </row>
    <row r="665" customFormat="false" ht="15" hidden="false" customHeight="false" outlineLevel="0" collapsed="false">
      <c r="A665" s="0" t="s">
        <v>6013</v>
      </c>
      <c r="B665" s="0" t="s">
        <v>6014</v>
      </c>
      <c r="E665" s="1" t="s">
        <v>6015</v>
      </c>
    </row>
    <row r="666" customFormat="false" ht="15" hidden="false" customHeight="false" outlineLevel="0" collapsed="false">
      <c r="A666" s="0" t="s">
        <v>10535</v>
      </c>
      <c r="B666" s="0" t="s">
        <v>10536</v>
      </c>
      <c r="E666" s="1" t="s">
        <v>10538</v>
      </c>
    </row>
    <row r="667" customFormat="false" ht="15" hidden="false" customHeight="false" outlineLevel="0" collapsed="false">
      <c r="A667" s="0" t="s">
        <v>17559</v>
      </c>
      <c r="B667" s="0" t="s">
        <v>17560</v>
      </c>
      <c r="H667" s="1" t="s">
        <v>17561</v>
      </c>
      <c r="I667" s="1" t="s">
        <v>17562</v>
      </c>
    </row>
    <row r="668" customFormat="false" ht="15" hidden="false" customHeight="false" outlineLevel="0" collapsed="false">
      <c r="A668" s="0" t="s">
        <v>7618</v>
      </c>
      <c r="B668" s="0" t="s">
        <v>7619</v>
      </c>
      <c r="H668" s="1" t="s">
        <v>7620</v>
      </c>
    </row>
    <row r="669" customFormat="false" ht="15" hidden="false" customHeight="false" outlineLevel="0" collapsed="false">
      <c r="A669" s="0" t="s">
        <v>14791</v>
      </c>
      <c r="B669" s="0" t="s">
        <v>14792</v>
      </c>
      <c r="E669" s="1" t="s">
        <v>14793</v>
      </c>
      <c r="M669" s="1" t="s">
        <v>14794</v>
      </c>
    </row>
    <row r="670" customFormat="false" ht="15" hidden="false" customHeight="false" outlineLevel="0" collapsed="false">
      <c r="A670" s="0" t="s">
        <v>2467</v>
      </c>
      <c r="B670" s="0" t="s">
        <v>2468</v>
      </c>
      <c r="E670" s="1" t="s">
        <v>2469</v>
      </c>
    </row>
    <row r="671" customFormat="false" ht="15" hidden="false" customHeight="false" outlineLevel="0" collapsed="false">
      <c r="A671" s="0" t="s">
        <v>15121</v>
      </c>
      <c r="B671" s="0" t="s">
        <v>15122</v>
      </c>
    </row>
    <row r="672" customFormat="false" ht="15" hidden="false" customHeight="false" outlineLevel="0" collapsed="false">
      <c r="A672" s="0" t="s">
        <v>7033</v>
      </c>
      <c r="B672" s="0" t="s">
        <v>7034</v>
      </c>
      <c r="H672" s="1" t="s">
        <v>7035</v>
      </c>
    </row>
    <row r="673" customFormat="false" ht="15" hidden="false" customHeight="false" outlineLevel="0" collapsed="false">
      <c r="A673" s="0" t="s">
        <v>5825</v>
      </c>
      <c r="B673" s="0" t="s">
        <v>5826</v>
      </c>
    </row>
    <row r="674" customFormat="false" ht="15" hidden="false" customHeight="false" outlineLevel="0" collapsed="false">
      <c r="A674" s="0" t="s">
        <v>16665</v>
      </c>
      <c r="B674" s="0" t="s">
        <v>16666</v>
      </c>
    </row>
    <row r="675" customFormat="false" ht="15" hidden="false" customHeight="false" outlineLevel="0" collapsed="false">
      <c r="A675" s="0" t="s">
        <v>6591</v>
      </c>
      <c r="B675" s="0" t="s">
        <v>6592</v>
      </c>
      <c r="H675" s="1" t="s">
        <v>6593</v>
      </c>
    </row>
    <row r="676" customFormat="false" ht="15" hidden="false" customHeight="false" outlineLevel="0" collapsed="false">
      <c r="A676" s="0" t="s">
        <v>19541</v>
      </c>
      <c r="B676" s="0" t="s">
        <v>19542</v>
      </c>
      <c r="H676" s="1" t="s">
        <v>19543</v>
      </c>
      <c r="I676" s="1" t="s">
        <v>19544</v>
      </c>
    </row>
    <row r="677" customFormat="false" ht="15" hidden="false" customHeight="false" outlineLevel="0" collapsed="false">
      <c r="A677" s="0" t="s">
        <v>15288</v>
      </c>
      <c r="B677" s="0" t="s">
        <v>15289</v>
      </c>
      <c r="E677" s="1" t="s">
        <v>15290</v>
      </c>
    </row>
    <row r="678" customFormat="false" ht="15" hidden="false" customHeight="false" outlineLevel="0" collapsed="false">
      <c r="A678" s="0" t="s">
        <v>14180</v>
      </c>
      <c r="B678" s="0" t="s">
        <v>14181</v>
      </c>
      <c r="H678" s="1" t="s">
        <v>14182</v>
      </c>
    </row>
    <row r="679" customFormat="false" ht="15" hidden="false" customHeight="false" outlineLevel="0" collapsed="false">
      <c r="A679" s="0" t="s">
        <v>3252</v>
      </c>
      <c r="B679" s="0" t="s">
        <v>3253</v>
      </c>
      <c r="H679" s="1" t="s">
        <v>3254</v>
      </c>
    </row>
    <row r="680" customFormat="false" ht="15" hidden="false" customHeight="false" outlineLevel="0" collapsed="false">
      <c r="A680" s="0" t="s">
        <v>6201</v>
      </c>
      <c r="B680" s="0" t="s">
        <v>6202</v>
      </c>
      <c r="H680" s="1" t="s">
        <v>6203</v>
      </c>
      <c r="M680" s="1" t="s">
        <v>6204</v>
      </c>
      <c r="N680" s="1" t="s">
        <v>6205</v>
      </c>
    </row>
    <row r="681" customFormat="false" ht="15" hidden="false" customHeight="false" outlineLevel="0" collapsed="false">
      <c r="A681" s="0" t="s">
        <v>16725</v>
      </c>
      <c r="B681" s="0" t="s">
        <v>16726</v>
      </c>
      <c r="H681" s="1" t="s">
        <v>16727</v>
      </c>
    </row>
    <row r="682" customFormat="false" ht="15" hidden="false" customHeight="false" outlineLevel="0" collapsed="false">
      <c r="A682" s="0" t="s">
        <v>4002</v>
      </c>
      <c r="B682" s="0" t="s">
        <v>4003</v>
      </c>
      <c r="E682" s="1" t="s">
        <v>4004</v>
      </c>
    </row>
    <row r="683" customFormat="false" ht="15" hidden="false" customHeight="false" outlineLevel="0" collapsed="false">
      <c r="A683" s="0" t="s">
        <v>19759</v>
      </c>
      <c r="B683" s="0" t="s">
        <v>19760</v>
      </c>
      <c r="H683" s="1" t="s">
        <v>19761</v>
      </c>
      <c r="N683" s="1" t="s">
        <v>16685</v>
      </c>
    </row>
    <row r="684" customFormat="false" ht="15" hidden="false" customHeight="false" outlineLevel="0" collapsed="false">
      <c r="A684" s="0" t="s">
        <v>19597</v>
      </c>
      <c r="B684" s="0" t="s">
        <v>19598</v>
      </c>
      <c r="E684" s="1" t="s">
        <v>19599</v>
      </c>
    </row>
    <row r="685" customFormat="false" ht="15" hidden="false" customHeight="false" outlineLevel="0" collapsed="false">
      <c r="A685" s="0" t="s">
        <v>16681</v>
      </c>
      <c r="B685" s="0" t="s">
        <v>16682</v>
      </c>
      <c r="H685" s="1" t="s">
        <v>16683</v>
      </c>
      <c r="I685" s="1" t="s">
        <v>16684</v>
      </c>
      <c r="N685" s="1" t="s">
        <v>16685</v>
      </c>
    </row>
    <row r="686" customFormat="false" ht="15" hidden="false" customHeight="false" outlineLevel="0" collapsed="false">
      <c r="A686" s="0" t="s">
        <v>15831</v>
      </c>
      <c r="B686" s="0" t="s">
        <v>15832</v>
      </c>
      <c r="H686" s="1" t="s">
        <v>15833</v>
      </c>
      <c r="I686" s="1" t="s">
        <v>15834</v>
      </c>
    </row>
    <row r="687" customFormat="false" ht="15" hidden="false" customHeight="false" outlineLevel="0" collapsed="false">
      <c r="A687" s="0" t="s">
        <v>16166</v>
      </c>
      <c r="B687" s="0" t="s">
        <v>16167</v>
      </c>
      <c r="H687" s="1" t="s">
        <v>16168</v>
      </c>
    </row>
    <row r="688" customFormat="false" ht="15" hidden="false" customHeight="false" outlineLevel="0" collapsed="false">
      <c r="A688" s="0" t="s">
        <v>12848</v>
      </c>
      <c r="B688" s="0" t="s">
        <v>12849</v>
      </c>
      <c r="E688" s="1" t="s">
        <v>12851</v>
      </c>
      <c r="H688" s="1" t="s">
        <v>12850</v>
      </c>
    </row>
    <row r="689" customFormat="false" ht="15" hidden="false" customHeight="false" outlineLevel="0" collapsed="false">
      <c r="A689" s="0" t="s">
        <v>2187</v>
      </c>
      <c r="B689" s="0" t="s">
        <v>2188</v>
      </c>
      <c r="H689" s="1" t="s">
        <v>2189</v>
      </c>
    </row>
    <row r="690" customFormat="false" ht="15" hidden="false" customHeight="false" outlineLevel="0" collapsed="false">
      <c r="A690" s="0" t="s">
        <v>1616</v>
      </c>
      <c r="B690" s="0" t="s">
        <v>1617</v>
      </c>
      <c r="G690" s="1" t="s">
        <v>1619</v>
      </c>
      <c r="H690" s="1" t="s">
        <v>1618</v>
      </c>
    </row>
    <row r="691" customFormat="false" ht="15" hidden="false" customHeight="false" outlineLevel="0" collapsed="false">
      <c r="A691" s="0" t="s">
        <v>17403</v>
      </c>
      <c r="B691" s="0" t="s">
        <v>17404</v>
      </c>
      <c r="H691" s="1" t="s">
        <v>17405</v>
      </c>
      <c r="I691" s="1" t="s">
        <v>17406</v>
      </c>
    </row>
    <row r="692" customFormat="false" ht="15" hidden="false" customHeight="false" outlineLevel="0" collapsed="false">
      <c r="A692" s="0" t="s">
        <v>15208</v>
      </c>
      <c r="B692" s="0" t="s">
        <v>15209</v>
      </c>
      <c r="H692" s="1" t="s">
        <v>15210</v>
      </c>
      <c r="I692" s="1" t="s">
        <v>15211</v>
      </c>
    </row>
    <row r="693" customFormat="false" ht="15" hidden="false" customHeight="false" outlineLevel="0" collapsed="false">
      <c r="A693" s="0" t="s">
        <v>16635</v>
      </c>
      <c r="B693" s="0" t="s">
        <v>16636</v>
      </c>
      <c r="H693" s="1" t="s">
        <v>16637</v>
      </c>
      <c r="I693" s="1" t="s">
        <v>16638</v>
      </c>
    </row>
    <row r="694" customFormat="false" ht="15" hidden="false" customHeight="false" outlineLevel="0" collapsed="false">
      <c r="A694" s="0" t="s">
        <v>8490</v>
      </c>
      <c r="B694" s="0" t="s">
        <v>8491</v>
      </c>
      <c r="H694" s="1" t="s">
        <v>8492</v>
      </c>
      <c r="I694" s="1" t="s">
        <v>8493</v>
      </c>
      <c r="J694" s="1" t="s">
        <v>8494</v>
      </c>
      <c r="N694" s="1" t="s">
        <v>8495</v>
      </c>
    </row>
    <row r="695" customFormat="false" ht="15" hidden="false" customHeight="false" outlineLevel="0" collapsed="false">
      <c r="A695" s="0" t="s">
        <v>17576</v>
      </c>
      <c r="B695" s="0" t="s">
        <v>17577</v>
      </c>
      <c r="H695" s="1" t="s">
        <v>17578</v>
      </c>
    </row>
    <row r="696" customFormat="false" ht="15" hidden="false" customHeight="false" outlineLevel="0" collapsed="false">
      <c r="A696" s="0" t="s">
        <v>5292</v>
      </c>
      <c r="B696" s="0" t="s">
        <v>5293</v>
      </c>
      <c r="E696" s="1" t="s">
        <v>5294</v>
      </c>
    </row>
    <row r="697" customFormat="false" ht="15" hidden="false" customHeight="false" outlineLevel="0" collapsed="false">
      <c r="A697" s="0" t="s">
        <v>15422</v>
      </c>
      <c r="B697" s="0" t="s">
        <v>15423</v>
      </c>
      <c r="E697" s="1" t="s">
        <v>15424</v>
      </c>
    </row>
    <row r="698" customFormat="false" ht="15" hidden="false" customHeight="false" outlineLevel="0" collapsed="false">
      <c r="A698" s="0" t="s">
        <v>14905</v>
      </c>
      <c r="B698" s="0" t="s">
        <v>14906</v>
      </c>
      <c r="H698" s="1" t="s">
        <v>14907</v>
      </c>
    </row>
    <row r="699" customFormat="false" ht="15" hidden="false" customHeight="false" outlineLevel="0" collapsed="false">
      <c r="A699" s="0" t="s">
        <v>14682</v>
      </c>
      <c r="B699" s="0" t="s">
        <v>14683</v>
      </c>
      <c r="H699" s="1" t="s">
        <v>14684</v>
      </c>
    </row>
    <row r="700" customFormat="false" ht="15" hidden="false" customHeight="false" outlineLevel="0" collapsed="false">
      <c r="A700" s="0" t="s">
        <v>1180</v>
      </c>
      <c r="B700" s="0" t="s">
        <v>1181</v>
      </c>
      <c r="E700" s="1" t="s">
        <v>1182</v>
      </c>
    </row>
    <row r="701" customFormat="false" ht="15" hidden="false" customHeight="false" outlineLevel="0" collapsed="false">
      <c r="A701" s="0" t="s">
        <v>6392</v>
      </c>
      <c r="B701" s="0" t="s">
        <v>6905</v>
      </c>
      <c r="H701" s="1" t="s">
        <v>6394</v>
      </c>
    </row>
    <row r="702" customFormat="false" ht="15" hidden="false" customHeight="false" outlineLevel="0" collapsed="false">
      <c r="A702" s="0" t="s">
        <v>16661</v>
      </c>
      <c r="B702" s="0" t="s">
        <v>16662</v>
      </c>
      <c r="H702" s="1" t="s">
        <v>16663</v>
      </c>
    </row>
    <row r="703" customFormat="false" ht="15" hidden="false" customHeight="false" outlineLevel="0" collapsed="false">
      <c r="A703" s="0" t="s">
        <v>1430</v>
      </c>
      <c r="B703" s="0" t="s">
        <v>1431</v>
      </c>
      <c r="E703" s="1" t="s">
        <v>1432</v>
      </c>
    </row>
    <row r="704" customFormat="false" ht="15" hidden="false" customHeight="false" outlineLevel="0" collapsed="false">
      <c r="A704" s="0" t="s">
        <v>4543</v>
      </c>
      <c r="B704" s="0" t="s">
        <v>4544</v>
      </c>
      <c r="E704" s="1" t="s">
        <v>4546</v>
      </c>
    </row>
    <row r="705" customFormat="false" ht="15" hidden="false" customHeight="false" outlineLevel="0" collapsed="false">
      <c r="A705" s="0" t="s">
        <v>4543</v>
      </c>
      <c r="B705" s="0" t="s">
        <v>4544</v>
      </c>
      <c r="E705" s="1" t="s">
        <v>4545</v>
      </c>
    </row>
    <row r="706" customFormat="false" ht="15" hidden="false" customHeight="false" outlineLevel="0" collapsed="false">
      <c r="A706" s="0" t="s">
        <v>12003</v>
      </c>
      <c r="B706" s="0" t="s">
        <v>12004</v>
      </c>
      <c r="H706" s="1" t="s">
        <v>12006</v>
      </c>
    </row>
    <row r="707" customFormat="false" ht="15" hidden="false" customHeight="false" outlineLevel="0" collapsed="false">
      <c r="A707" s="0" t="s">
        <v>3120</v>
      </c>
      <c r="B707" s="0" t="s">
        <v>3121</v>
      </c>
      <c r="H707" s="1" t="s">
        <v>3122</v>
      </c>
    </row>
    <row r="708" customFormat="false" ht="15" hidden="false" customHeight="false" outlineLevel="0" collapsed="false">
      <c r="A708" s="0" t="s">
        <v>19767</v>
      </c>
      <c r="B708" s="0" t="s">
        <v>19768</v>
      </c>
      <c r="H708" s="1" t="s">
        <v>19769</v>
      </c>
      <c r="I708" s="1" t="s">
        <v>19770</v>
      </c>
    </row>
    <row r="709" customFormat="false" ht="15" hidden="false" customHeight="false" outlineLevel="0" collapsed="false">
      <c r="A709" s="0" t="s">
        <v>1211</v>
      </c>
      <c r="B709" s="0" t="s">
        <v>1212</v>
      </c>
      <c r="H709" s="1" t="s">
        <v>1213</v>
      </c>
      <c r="I709" s="1" t="s">
        <v>1214</v>
      </c>
    </row>
    <row r="710" customFormat="false" ht="15" hidden="false" customHeight="false" outlineLevel="0" collapsed="false">
      <c r="A710" s="0" t="s">
        <v>19970</v>
      </c>
      <c r="B710" s="0" t="s">
        <v>19971</v>
      </c>
      <c r="H710" s="1" t="s">
        <v>19972</v>
      </c>
    </row>
    <row r="711" customFormat="false" ht="15" hidden="false" customHeight="false" outlineLevel="0" collapsed="false">
      <c r="A711" s="0" t="s">
        <v>1586</v>
      </c>
      <c r="B711" s="0" t="s">
        <v>1587</v>
      </c>
      <c r="H711" s="1" t="s">
        <v>1588</v>
      </c>
    </row>
    <row r="712" customFormat="false" ht="15" hidden="false" customHeight="false" outlineLevel="0" collapsed="false">
      <c r="A712" s="0" t="s">
        <v>18875</v>
      </c>
      <c r="B712" s="0" t="s">
        <v>18876</v>
      </c>
      <c r="H712" s="1" t="s">
        <v>18877</v>
      </c>
    </row>
    <row r="713" customFormat="false" ht="15" hidden="false" customHeight="false" outlineLevel="0" collapsed="false">
      <c r="A713" s="0" t="s">
        <v>16042</v>
      </c>
      <c r="B713" s="0" t="s">
        <v>16043</v>
      </c>
      <c r="H713" s="1" t="s">
        <v>16044</v>
      </c>
    </row>
    <row r="714" customFormat="false" ht="15" hidden="false" customHeight="false" outlineLevel="0" collapsed="false">
      <c r="A714" s="0" t="s">
        <v>11385</v>
      </c>
      <c r="B714" s="0" t="s">
        <v>11386</v>
      </c>
      <c r="H714" s="1" t="s">
        <v>11388</v>
      </c>
    </row>
    <row r="715" customFormat="false" ht="15" hidden="false" customHeight="false" outlineLevel="0" collapsed="false">
      <c r="A715" s="0" t="s">
        <v>20665</v>
      </c>
      <c r="B715" s="0" t="s">
        <v>20666</v>
      </c>
      <c r="H715" s="1" t="s">
        <v>20667</v>
      </c>
    </row>
    <row r="716" customFormat="false" ht="15" hidden="false" customHeight="false" outlineLevel="0" collapsed="false">
      <c r="A716" s="0" t="s">
        <v>2405</v>
      </c>
      <c r="B716" s="0" t="s">
        <v>2406</v>
      </c>
      <c r="H716" s="1" t="s">
        <v>2407</v>
      </c>
      <c r="I716" s="1" t="s">
        <v>2408</v>
      </c>
    </row>
    <row r="717" customFormat="false" ht="15" hidden="false" customHeight="false" outlineLevel="0" collapsed="false">
      <c r="A717" s="0" t="s">
        <v>5756</v>
      </c>
      <c r="B717" s="0" t="s">
        <v>5757</v>
      </c>
      <c r="H717" s="1" t="s">
        <v>5758</v>
      </c>
    </row>
    <row r="718" customFormat="false" ht="15" hidden="false" customHeight="false" outlineLevel="0" collapsed="false">
      <c r="A718" s="0" t="s">
        <v>8467</v>
      </c>
      <c r="B718" s="0" t="s">
        <v>8468</v>
      </c>
      <c r="H718" s="1" t="s">
        <v>8469</v>
      </c>
    </row>
    <row r="719" customFormat="false" ht="15" hidden="false" customHeight="false" outlineLevel="0" collapsed="false">
      <c r="A719" s="0" t="s">
        <v>15884</v>
      </c>
      <c r="B719" s="0" t="s">
        <v>15885</v>
      </c>
      <c r="H719" s="1" t="s">
        <v>8469</v>
      </c>
    </row>
    <row r="720" customFormat="false" ht="15" hidden="false" customHeight="false" outlineLevel="0" collapsed="false">
      <c r="A720" s="0" t="s">
        <v>5092</v>
      </c>
      <c r="B720" s="0" t="s">
        <v>5093</v>
      </c>
      <c r="H720" s="1" t="s">
        <v>5094</v>
      </c>
      <c r="I720" s="1" t="s">
        <v>5095</v>
      </c>
    </row>
    <row r="721" customFormat="false" ht="15" hidden="false" customHeight="false" outlineLevel="0" collapsed="false">
      <c r="A721" s="0" t="s">
        <v>19222</v>
      </c>
      <c r="B721" s="0" t="s">
        <v>19223</v>
      </c>
      <c r="H721" s="1" t="s">
        <v>19224</v>
      </c>
    </row>
    <row r="722" customFormat="false" ht="15" hidden="false" customHeight="false" outlineLevel="0" collapsed="false">
      <c r="A722" s="0" t="s">
        <v>19496</v>
      </c>
      <c r="B722" s="0" t="s">
        <v>19497</v>
      </c>
      <c r="C722" s="1" t="s">
        <v>19499</v>
      </c>
      <c r="H722" s="1" t="s">
        <v>19498</v>
      </c>
    </row>
    <row r="723" customFormat="false" ht="15" hidden="false" customHeight="false" outlineLevel="0" collapsed="false">
      <c r="A723" s="0" t="s">
        <v>19553</v>
      </c>
      <c r="B723" s="0" t="s">
        <v>19554</v>
      </c>
      <c r="H723" s="1" t="s">
        <v>19555</v>
      </c>
      <c r="I723" s="1" t="s">
        <v>19556</v>
      </c>
      <c r="J723" s="1" t="s">
        <v>19557</v>
      </c>
    </row>
    <row r="724" customFormat="false" ht="15" hidden="false" customHeight="false" outlineLevel="0" collapsed="false">
      <c r="A724" s="0" t="s">
        <v>17793</v>
      </c>
      <c r="B724" s="0" t="s">
        <v>17794</v>
      </c>
      <c r="H724" s="1" t="s">
        <v>17795</v>
      </c>
    </row>
    <row r="725" customFormat="false" ht="15" hidden="false" customHeight="false" outlineLevel="0" collapsed="false">
      <c r="A725" s="0" t="s">
        <v>10652</v>
      </c>
      <c r="B725" s="0" t="s">
        <v>10653</v>
      </c>
      <c r="E725" s="1" t="s">
        <v>10655</v>
      </c>
    </row>
    <row r="726" customFormat="false" ht="15" hidden="false" customHeight="false" outlineLevel="0" collapsed="false">
      <c r="A726" s="0" t="s">
        <v>11339</v>
      </c>
      <c r="B726" s="0" t="s">
        <v>11340</v>
      </c>
      <c r="E726" s="1" t="s">
        <v>11342</v>
      </c>
    </row>
    <row r="727" customFormat="false" ht="15" hidden="false" customHeight="false" outlineLevel="0" collapsed="false">
      <c r="A727" s="0" t="s">
        <v>13725</v>
      </c>
      <c r="B727" s="0" t="s">
        <v>13726</v>
      </c>
      <c r="E727" s="1" t="s">
        <v>13727</v>
      </c>
    </row>
    <row r="728" customFormat="false" ht="15" hidden="false" customHeight="false" outlineLevel="0" collapsed="false">
      <c r="A728" s="0" t="s">
        <v>20533</v>
      </c>
      <c r="B728" s="0" t="s">
        <v>20534</v>
      </c>
      <c r="H728" s="1" t="s">
        <v>20535</v>
      </c>
    </row>
    <row r="729" customFormat="false" ht="15" hidden="false" customHeight="false" outlineLevel="0" collapsed="false">
      <c r="A729" s="0" t="s">
        <v>19622</v>
      </c>
      <c r="B729" s="0" t="s">
        <v>19623</v>
      </c>
      <c r="E729" s="1" t="s">
        <v>19624</v>
      </c>
    </row>
    <row r="730" customFormat="false" ht="15" hidden="false" customHeight="false" outlineLevel="0" collapsed="false">
      <c r="A730" s="0" t="s">
        <v>11316</v>
      </c>
      <c r="B730" s="0" t="s">
        <v>11317</v>
      </c>
      <c r="E730" s="1" t="s">
        <v>11319</v>
      </c>
    </row>
    <row r="731" customFormat="false" ht="15" hidden="false" customHeight="false" outlineLevel="0" collapsed="false">
      <c r="A731" s="0" t="s">
        <v>14955</v>
      </c>
      <c r="B731" s="0" t="s">
        <v>14956</v>
      </c>
      <c r="E731" s="1" t="s">
        <v>14957</v>
      </c>
    </row>
    <row r="732" customFormat="false" ht="15" hidden="false" customHeight="false" outlineLevel="0" collapsed="false">
      <c r="A732" s="0" t="s">
        <v>15283</v>
      </c>
      <c r="B732" s="0" t="s">
        <v>15284</v>
      </c>
      <c r="H732" s="1" t="s">
        <v>15285</v>
      </c>
    </row>
    <row r="733" customFormat="false" ht="15" hidden="false" customHeight="false" outlineLevel="0" collapsed="false">
      <c r="A733" s="0" t="s">
        <v>11663</v>
      </c>
      <c r="B733" s="0" t="s">
        <v>11664</v>
      </c>
      <c r="H733" s="1" t="s">
        <v>11666</v>
      </c>
    </row>
    <row r="734" customFormat="false" ht="15" hidden="false" customHeight="false" outlineLevel="0" collapsed="false">
      <c r="A734" s="0" t="s">
        <v>10605</v>
      </c>
      <c r="B734" s="0" t="s">
        <v>10606</v>
      </c>
      <c r="H734" s="1" t="s">
        <v>10608</v>
      </c>
    </row>
    <row r="735" customFormat="false" ht="15" hidden="false" customHeight="false" outlineLevel="0" collapsed="false">
      <c r="A735" s="0" t="s">
        <v>4496</v>
      </c>
      <c r="B735" s="0" t="s">
        <v>4497</v>
      </c>
      <c r="H735" s="1" t="s">
        <v>4498</v>
      </c>
      <c r="I735" s="1" t="s">
        <v>4499</v>
      </c>
      <c r="J735" s="1" t="s">
        <v>4500</v>
      </c>
    </row>
    <row r="736" customFormat="false" ht="15" hidden="false" customHeight="false" outlineLevel="0" collapsed="false">
      <c r="A736" s="0" t="s">
        <v>14083</v>
      </c>
      <c r="B736" s="0" t="s">
        <v>14084</v>
      </c>
      <c r="M736" s="1" t="s">
        <v>14085</v>
      </c>
      <c r="N736" s="1" t="s">
        <v>396</v>
      </c>
    </row>
    <row r="737" customFormat="false" ht="15" hidden="false" customHeight="false" outlineLevel="0" collapsed="false">
      <c r="A737" s="0" t="s">
        <v>393</v>
      </c>
      <c r="B737" s="0" t="s">
        <v>394</v>
      </c>
      <c r="E737" s="1" t="s">
        <v>395</v>
      </c>
      <c r="N737" s="1" t="s">
        <v>396</v>
      </c>
    </row>
    <row r="738" customFormat="false" ht="15" hidden="false" customHeight="false" outlineLevel="0" collapsed="false">
      <c r="A738" s="0" t="s">
        <v>16599</v>
      </c>
      <c r="B738" s="0" t="s">
        <v>16600</v>
      </c>
      <c r="H738" s="1" t="s">
        <v>16601</v>
      </c>
      <c r="I738" s="1" t="s">
        <v>16602</v>
      </c>
    </row>
    <row r="739" customFormat="false" ht="15" hidden="false" customHeight="false" outlineLevel="0" collapsed="false">
      <c r="A739" s="0" t="s">
        <v>16245</v>
      </c>
      <c r="B739" s="0" t="s">
        <v>16246</v>
      </c>
      <c r="H739" s="1" t="s">
        <v>16247</v>
      </c>
    </row>
    <row r="740" customFormat="false" ht="15" hidden="false" customHeight="false" outlineLevel="0" collapsed="false">
      <c r="A740" s="0" t="s">
        <v>8306</v>
      </c>
      <c r="B740" s="0" t="s">
        <v>8307</v>
      </c>
      <c r="H740" s="1" t="s">
        <v>8308</v>
      </c>
    </row>
    <row r="741" customFormat="false" ht="15" hidden="false" customHeight="false" outlineLevel="0" collapsed="false">
      <c r="A741" s="0" t="s">
        <v>15580</v>
      </c>
      <c r="B741" s="0" t="s">
        <v>15581</v>
      </c>
      <c r="E741" s="1" t="s">
        <v>15582</v>
      </c>
    </row>
    <row r="742" customFormat="false" ht="15" hidden="false" customHeight="false" outlineLevel="0" collapsed="false">
      <c r="A742" s="0" t="s">
        <v>12995</v>
      </c>
      <c r="B742" s="0" t="s">
        <v>12996</v>
      </c>
      <c r="H742" s="1" t="s">
        <v>12997</v>
      </c>
    </row>
    <row r="743" customFormat="false" ht="15" hidden="false" customHeight="false" outlineLevel="0" collapsed="false">
      <c r="A743" s="0" t="s">
        <v>3149</v>
      </c>
      <c r="B743" s="0" t="s">
        <v>3150</v>
      </c>
      <c r="E743" s="1" t="s">
        <v>3151</v>
      </c>
    </row>
    <row r="744" customFormat="false" ht="15" hidden="false" customHeight="false" outlineLevel="0" collapsed="false">
      <c r="A744" s="0" t="s">
        <v>17192</v>
      </c>
      <c r="B744" s="0" t="s">
        <v>17193</v>
      </c>
      <c r="H744" s="1" t="s">
        <v>17194</v>
      </c>
    </row>
    <row r="745" customFormat="false" ht="15" hidden="false" customHeight="false" outlineLevel="0" collapsed="false">
      <c r="A745" s="0" t="s">
        <v>12693</v>
      </c>
      <c r="B745" s="0" t="s">
        <v>12694</v>
      </c>
      <c r="E745" s="1" t="s">
        <v>12695</v>
      </c>
    </row>
    <row r="746" customFormat="false" ht="15" hidden="false" customHeight="false" outlineLevel="0" collapsed="false">
      <c r="A746" s="0" t="s">
        <v>20036</v>
      </c>
      <c r="B746" s="0" t="s">
        <v>20037</v>
      </c>
      <c r="E746" s="1" t="s">
        <v>20038</v>
      </c>
    </row>
    <row r="747" customFormat="false" ht="15" hidden="false" customHeight="false" outlineLevel="0" collapsed="false">
      <c r="A747" s="0" t="s">
        <v>13172</v>
      </c>
      <c r="B747" s="0" t="s">
        <v>13173</v>
      </c>
      <c r="E747" s="1" t="s">
        <v>13174</v>
      </c>
    </row>
    <row r="748" customFormat="false" ht="15" hidden="false" customHeight="false" outlineLevel="0" collapsed="false">
      <c r="A748" s="0" t="s">
        <v>2320</v>
      </c>
      <c r="B748" s="0" t="s">
        <v>2321</v>
      </c>
      <c r="E748" s="1" t="s">
        <v>2322</v>
      </c>
    </row>
    <row r="749" customFormat="false" ht="15" hidden="false" customHeight="false" outlineLevel="0" collapsed="false">
      <c r="A749" s="0" t="s">
        <v>2017</v>
      </c>
      <c r="B749" s="0" t="s">
        <v>2018</v>
      </c>
      <c r="G749" s="1" t="s">
        <v>2019</v>
      </c>
    </row>
    <row r="750" customFormat="false" ht="15" hidden="false" customHeight="false" outlineLevel="0" collapsed="false">
      <c r="A750" s="0" t="s">
        <v>1661</v>
      </c>
      <c r="B750" s="0" t="s">
        <v>1662</v>
      </c>
      <c r="E750" s="1" t="s">
        <v>1664</v>
      </c>
      <c r="H750" s="1" t="s">
        <v>1663</v>
      </c>
    </row>
    <row r="751" customFormat="false" ht="15" hidden="false" customHeight="false" outlineLevel="0" collapsed="false">
      <c r="A751" s="0" t="s">
        <v>2748</v>
      </c>
      <c r="B751" s="0" t="s">
        <v>2749</v>
      </c>
      <c r="F751" s="1" t="s">
        <v>2751</v>
      </c>
      <c r="H751" s="1" t="s">
        <v>2750</v>
      </c>
      <c r="J751" s="1" t="s">
        <v>2752</v>
      </c>
    </row>
    <row r="752" customFormat="false" ht="15" hidden="false" customHeight="false" outlineLevel="0" collapsed="false">
      <c r="A752" s="0" t="s">
        <v>1591</v>
      </c>
      <c r="B752" s="0" t="s">
        <v>1593</v>
      </c>
      <c r="H752" s="1" t="s">
        <v>1595</v>
      </c>
    </row>
    <row r="753" customFormat="false" ht="15" hidden="false" customHeight="false" outlineLevel="0" collapsed="false">
      <c r="A753" s="0" t="s">
        <v>2758</v>
      </c>
      <c r="B753" s="0" t="s">
        <v>2759</v>
      </c>
      <c r="E753" s="1" t="s">
        <v>2760</v>
      </c>
    </row>
    <row r="754" customFormat="false" ht="15" hidden="false" customHeight="false" outlineLevel="0" collapsed="false">
      <c r="A754" s="0" t="s">
        <v>1770</v>
      </c>
      <c r="B754" s="0" t="s">
        <v>1771</v>
      </c>
      <c r="E754" s="1" t="s">
        <v>1772</v>
      </c>
    </row>
    <row r="755" customFormat="false" ht="15" hidden="false" customHeight="false" outlineLevel="0" collapsed="false">
      <c r="A755" s="0" t="s">
        <v>2432</v>
      </c>
      <c r="B755" s="0" t="s">
        <v>2433</v>
      </c>
      <c r="H755" s="1" t="s">
        <v>2434</v>
      </c>
      <c r="I755" s="1" t="s">
        <v>2435</v>
      </c>
      <c r="J755" s="1" t="s">
        <v>2436</v>
      </c>
    </row>
    <row r="756" customFormat="false" ht="15" hidden="false" customHeight="false" outlineLevel="0" collapsed="false">
      <c r="A756" s="0" t="s">
        <v>1983</v>
      </c>
      <c r="B756" s="0" t="s">
        <v>1984</v>
      </c>
      <c r="E756" s="1" t="s">
        <v>1985</v>
      </c>
    </row>
    <row r="757" customFormat="false" ht="15" hidden="false" customHeight="false" outlineLevel="0" collapsed="false">
      <c r="A757" s="0" t="s">
        <v>2013</v>
      </c>
      <c r="B757" s="0" t="s">
        <v>2014</v>
      </c>
      <c r="E757" s="1" t="s">
        <v>2015</v>
      </c>
    </row>
    <row r="758" customFormat="false" ht="15" hidden="false" customHeight="false" outlineLevel="0" collapsed="false">
      <c r="A758" s="0" t="s">
        <v>2745</v>
      </c>
      <c r="B758" s="0" t="s">
        <v>2746</v>
      </c>
      <c r="E758" s="1" t="s">
        <v>2747</v>
      </c>
    </row>
    <row r="759" customFormat="false" ht="15" hidden="false" customHeight="false" outlineLevel="0" collapsed="false">
      <c r="A759" s="0" t="s">
        <v>1878</v>
      </c>
      <c r="B759" s="0" t="s">
        <v>1879</v>
      </c>
      <c r="H759" s="1" t="s">
        <v>1880</v>
      </c>
    </row>
    <row r="760" customFormat="false" ht="15" hidden="false" customHeight="false" outlineLevel="0" collapsed="false">
      <c r="A760" s="0" t="s">
        <v>1703</v>
      </c>
      <c r="B760" s="0" t="s">
        <v>1704</v>
      </c>
      <c r="H760" s="1" t="s">
        <v>1705</v>
      </c>
    </row>
    <row r="761" customFormat="false" ht="15" hidden="false" customHeight="false" outlineLevel="0" collapsed="false">
      <c r="A761" s="0" t="s">
        <v>13434</v>
      </c>
      <c r="B761" s="0" t="s">
        <v>13435</v>
      </c>
      <c r="H761" s="1" t="s">
        <v>13436</v>
      </c>
    </row>
    <row r="762" customFormat="false" ht="15" hidden="false" customHeight="false" outlineLevel="0" collapsed="false">
      <c r="A762" s="0" t="s">
        <v>1873</v>
      </c>
      <c r="B762" s="0" t="s">
        <v>1874</v>
      </c>
      <c r="H762" s="1" t="s">
        <v>1875</v>
      </c>
    </row>
    <row r="763" customFormat="false" ht="15" hidden="false" customHeight="false" outlineLevel="0" collapsed="false">
      <c r="A763" s="0" t="s">
        <v>20127</v>
      </c>
      <c r="B763" s="0" t="s">
        <v>20128</v>
      </c>
      <c r="H763" s="1" t="s">
        <v>20129</v>
      </c>
      <c r="I763" s="1" t="s">
        <v>20130</v>
      </c>
    </row>
    <row r="764" customFormat="false" ht="15" hidden="false" customHeight="false" outlineLevel="0" collapsed="false">
      <c r="A764" s="0" t="s">
        <v>2735</v>
      </c>
      <c r="B764" s="0" t="s">
        <v>2736</v>
      </c>
      <c r="E764" s="1" t="s">
        <v>2737</v>
      </c>
      <c r="G764" s="1" t="s">
        <v>2738</v>
      </c>
      <c r="N764" s="1" t="s">
        <v>2739</v>
      </c>
    </row>
    <row r="765" customFormat="false" ht="15" hidden="false" customHeight="false" outlineLevel="0" collapsed="false">
      <c r="A765" s="0" t="s">
        <v>1954</v>
      </c>
      <c r="B765" s="0" t="s">
        <v>1955</v>
      </c>
      <c r="H765" s="1" t="s">
        <v>1956</v>
      </c>
    </row>
    <row r="766" customFormat="false" ht="15" hidden="false" customHeight="false" outlineLevel="0" collapsed="false">
      <c r="A766" s="0" t="s">
        <v>9972</v>
      </c>
      <c r="B766" s="0" t="s">
        <v>9973</v>
      </c>
      <c r="H766" s="1" t="s">
        <v>9975</v>
      </c>
    </row>
    <row r="767" customFormat="false" ht="15" hidden="false" customHeight="false" outlineLevel="0" collapsed="false">
      <c r="A767" s="0" t="s">
        <v>11807</v>
      </c>
      <c r="B767" s="0" t="s">
        <v>11808</v>
      </c>
      <c r="H767" s="1" t="s">
        <v>11810</v>
      </c>
    </row>
    <row r="768" customFormat="false" ht="15" hidden="false" customHeight="false" outlineLevel="0" collapsed="false">
      <c r="A768" s="0" t="s">
        <v>18041</v>
      </c>
      <c r="B768" s="0" t="s">
        <v>18042</v>
      </c>
      <c r="E768" s="1" t="s">
        <v>18043</v>
      </c>
    </row>
    <row r="769" customFormat="false" ht="15" hidden="false" customHeight="false" outlineLevel="0" collapsed="false">
      <c r="A769" s="0" t="s">
        <v>1600</v>
      </c>
      <c r="B769" s="0" t="s">
        <v>1601</v>
      </c>
      <c r="E769" s="1" t="s">
        <v>1602</v>
      </c>
    </row>
    <row r="770" customFormat="false" ht="15" hidden="false" customHeight="false" outlineLevel="0" collapsed="false">
      <c r="A770" s="0" t="s">
        <v>5608</v>
      </c>
      <c r="B770" s="0" t="s">
        <v>5609</v>
      </c>
      <c r="H770" s="1" t="s">
        <v>5610</v>
      </c>
    </row>
    <row r="771" customFormat="false" ht="15" hidden="false" customHeight="false" outlineLevel="0" collapsed="false">
      <c r="A771" s="0" t="s">
        <v>4419</v>
      </c>
      <c r="B771" s="0" t="s">
        <v>4420</v>
      </c>
      <c r="H771" s="1" t="s">
        <v>4421</v>
      </c>
      <c r="I771" s="1" t="s">
        <v>4422</v>
      </c>
    </row>
    <row r="772" customFormat="false" ht="15" hidden="false" customHeight="false" outlineLevel="0" collapsed="false">
      <c r="A772" s="0" t="s">
        <v>23260</v>
      </c>
      <c r="B772" s="0" t="s">
        <v>23261</v>
      </c>
      <c r="E772" s="1" t="s">
        <v>18382</v>
      </c>
    </row>
    <row r="773" customFormat="false" ht="15" hidden="false" customHeight="false" outlineLevel="0" collapsed="false">
      <c r="A773" s="0" t="s">
        <v>4416</v>
      </c>
      <c r="B773" s="0" t="s">
        <v>4417</v>
      </c>
      <c r="E773" s="1" t="s">
        <v>4418</v>
      </c>
    </row>
    <row r="774" customFormat="false" ht="15" hidden="false" customHeight="false" outlineLevel="0" collapsed="false">
      <c r="A774" s="0" t="s">
        <v>12869</v>
      </c>
      <c r="B774" s="0" t="s">
        <v>12870</v>
      </c>
      <c r="E774" s="1" t="s">
        <v>12871</v>
      </c>
    </row>
    <row r="775" customFormat="false" ht="15" hidden="false" customHeight="false" outlineLevel="0" collapsed="false">
      <c r="A775" s="0" t="s">
        <v>13352</v>
      </c>
      <c r="B775" s="0" t="s">
        <v>13353</v>
      </c>
      <c r="E775" s="1" t="s">
        <v>13354</v>
      </c>
    </row>
    <row r="776" customFormat="false" ht="15" hidden="false" customHeight="false" outlineLevel="0" collapsed="false">
      <c r="A776" s="0" t="s">
        <v>13086</v>
      </c>
      <c r="B776" s="0" t="s">
        <v>13087</v>
      </c>
      <c r="E776" s="1" t="s">
        <v>13088</v>
      </c>
    </row>
    <row r="777" customFormat="false" ht="15" hidden="false" customHeight="false" outlineLevel="0" collapsed="false">
      <c r="A777" s="0" t="s">
        <v>19534</v>
      </c>
      <c r="B777" s="0" t="s">
        <v>19535</v>
      </c>
      <c r="H777" s="1" t="s">
        <v>19536</v>
      </c>
      <c r="I777" s="1" t="s">
        <v>19537</v>
      </c>
      <c r="J777" s="1" t="s">
        <v>19538</v>
      </c>
    </row>
    <row r="778" customFormat="false" ht="15" hidden="false" customHeight="false" outlineLevel="0" collapsed="false">
      <c r="A778" s="0" t="s">
        <v>19163</v>
      </c>
      <c r="B778" s="0" t="s">
        <v>19164</v>
      </c>
      <c r="E778" s="1" t="s">
        <v>19165</v>
      </c>
    </row>
    <row r="779" customFormat="false" ht="15" hidden="false" customHeight="false" outlineLevel="0" collapsed="false">
      <c r="A779" s="0" t="s">
        <v>15478</v>
      </c>
      <c r="B779" s="0" t="s">
        <v>15479</v>
      </c>
      <c r="E779" s="1" t="s">
        <v>15480</v>
      </c>
      <c r="M779" s="1" t="s">
        <v>15481</v>
      </c>
    </row>
    <row r="780" customFormat="false" ht="15" hidden="false" customHeight="false" outlineLevel="0" collapsed="false">
      <c r="A780" s="0" t="s">
        <v>17083</v>
      </c>
      <c r="B780" s="0" t="s">
        <v>17084</v>
      </c>
      <c r="H780" s="1" t="s">
        <v>17085</v>
      </c>
    </row>
    <row r="781" customFormat="false" ht="15" hidden="false" customHeight="false" outlineLevel="0" collapsed="false">
      <c r="A781" s="0" t="s">
        <v>20486</v>
      </c>
      <c r="B781" s="0" t="s">
        <v>20487</v>
      </c>
      <c r="E781" s="1" t="s">
        <v>20488</v>
      </c>
    </row>
    <row r="782" customFormat="false" ht="15" hidden="false" customHeight="false" outlineLevel="0" collapsed="false">
      <c r="A782" s="0" t="s">
        <v>9792</v>
      </c>
      <c r="B782" s="0" t="s">
        <v>9793</v>
      </c>
      <c r="H782" s="1" t="s">
        <v>9795</v>
      </c>
    </row>
    <row r="783" customFormat="false" ht="15" hidden="false" customHeight="false" outlineLevel="0" collapsed="false">
      <c r="A783" s="0" t="s">
        <v>15330</v>
      </c>
      <c r="B783" s="0" t="s">
        <v>15331</v>
      </c>
      <c r="H783" s="1" t="s">
        <v>15332</v>
      </c>
    </row>
    <row r="784" customFormat="false" ht="15" hidden="false" customHeight="false" outlineLevel="0" collapsed="false">
      <c r="A784" s="0" t="s">
        <v>2210</v>
      </c>
      <c r="B784" s="0" t="s">
        <v>2211</v>
      </c>
      <c r="E784" s="1" t="s">
        <v>2212</v>
      </c>
    </row>
    <row r="785" customFormat="false" ht="15" hidden="false" customHeight="false" outlineLevel="0" collapsed="false">
      <c r="A785" s="0" t="s">
        <v>17988</v>
      </c>
      <c r="B785" s="0" t="s">
        <v>17989</v>
      </c>
      <c r="E785" s="1" t="s">
        <v>17990</v>
      </c>
    </row>
    <row r="786" customFormat="false" ht="15" hidden="false" customHeight="false" outlineLevel="0" collapsed="false">
      <c r="A786" s="0" t="s">
        <v>18954</v>
      </c>
      <c r="B786" s="0" t="s">
        <v>18955</v>
      </c>
      <c r="E786" s="1" t="s">
        <v>18956</v>
      </c>
    </row>
    <row r="787" customFormat="false" ht="15" hidden="false" customHeight="false" outlineLevel="0" collapsed="false">
      <c r="A787" s="0" t="s">
        <v>15489</v>
      </c>
      <c r="B787" s="0" t="s">
        <v>15490</v>
      </c>
      <c r="E787" s="1" t="s">
        <v>15491</v>
      </c>
    </row>
    <row r="788" customFormat="false" ht="15" hidden="false" customHeight="false" outlineLevel="0" collapsed="false">
      <c r="A788" s="0" t="s">
        <v>12961</v>
      </c>
      <c r="B788" s="0" t="s">
        <v>12962</v>
      </c>
      <c r="E788" s="1" t="s">
        <v>12963</v>
      </c>
    </row>
    <row r="789" customFormat="false" ht="15" hidden="false" customHeight="false" outlineLevel="0" collapsed="false">
      <c r="A789" s="0" t="s">
        <v>3737</v>
      </c>
      <c r="B789" s="0" t="s">
        <v>3738</v>
      </c>
      <c r="E789" s="1" t="s">
        <v>3740</v>
      </c>
      <c r="H789" s="1" t="s">
        <v>3739</v>
      </c>
    </row>
    <row r="790" customFormat="false" ht="15" hidden="false" customHeight="false" outlineLevel="0" collapsed="false">
      <c r="A790" s="0" t="s">
        <v>13477</v>
      </c>
      <c r="B790" s="0" t="s">
        <v>13478</v>
      </c>
      <c r="H790" s="1" t="s">
        <v>13479</v>
      </c>
      <c r="I790" s="1" t="s">
        <v>13480</v>
      </c>
      <c r="J790" s="1" t="s">
        <v>13481</v>
      </c>
    </row>
    <row r="791" customFormat="false" ht="15" hidden="false" customHeight="false" outlineLevel="0" collapsed="false">
      <c r="A791" s="0" t="s">
        <v>18531</v>
      </c>
      <c r="B791" s="0" t="s">
        <v>18532</v>
      </c>
      <c r="H791" s="1" t="s">
        <v>18533</v>
      </c>
    </row>
    <row r="792" customFormat="false" ht="15" hidden="false" customHeight="false" outlineLevel="0" collapsed="false">
      <c r="A792" s="0" t="s">
        <v>8293</v>
      </c>
      <c r="B792" s="0" t="s">
        <v>8294</v>
      </c>
      <c r="E792" s="1" t="s">
        <v>8295</v>
      </c>
    </row>
    <row r="793" customFormat="false" ht="15" hidden="false" customHeight="false" outlineLevel="0" collapsed="false">
      <c r="A793" s="0" t="s">
        <v>7735</v>
      </c>
      <c r="B793" s="0" t="s">
        <v>7736</v>
      </c>
      <c r="H793" s="1" t="s">
        <v>7737</v>
      </c>
      <c r="I793" s="1" t="s">
        <v>7738</v>
      </c>
    </row>
    <row r="794" customFormat="false" ht="15" hidden="false" customHeight="false" outlineLevel="0" collapsed="false">
      <c r="A794" s="0" t="s">
        <v>12791</v>
      </c>
      <c r="B794" s="0" t="s">
        <v>12792</v>
      </c>
      <c r="E794" s="1" t="s">
        <v>12793</v>
      </c>
      <c r="M794" s="1" t="s">
        <v>12795</v>
      </c>
    </row>
    <row r="795" customFormat="false" ht="15" hidden="false" customHeight="false" outlineLevel="0" collapsed="false">
      <c r="A795" s="0" t="s">
        <v>3561</v>
      </c>
      <c r="B795" s="0" t="s">
        <v>3562</v>
      </c>
      <c r="E795" s="1" t="s">
        <v>3563</v>
      </c>
    </row>
    <row r="796" customFormat="false" ht="15" hidden="false" customHeight="false" outlineLevel="0" collapsed="false">
      <c r="A796" s="0" t="s">
        <v>18035</v>
      </c>
      <c r="B796" s="0" t="s">
        <v>18036</v>
      </c>
      <c r="C796" s="1" t="s">
        <v>18038</v>
      </c>
      <c r="H796" s="1" t="s">
        <v>18037</v>
      </c>
      <c r="N796" s="1" t="s">
        <v>18039</v>
      </c>
    </row>
    <row r="797" customFormat="false" ht="15" hidden="false" customHeight="false" outlineLevel="0" collapsed="false">
      <c r="A797" s="0" t="s">
        <v>15513</v>
      </c>
      <c r="B797" s="0" t="s">
        <v>15514</v>
      </c>
      <c r="E797" s="1" t="s">
        <v>15515</v>
      </c>
      <c r="M797" s="1" t="s">
        <v>15516</v>
      </c>
    </row>
    <row r="798" customFormat="false" ht="15" hidden="false" customHeight="false" outlineLevel="0" collapsed="false">
      <c r="A798" s="0" t="s">
        <v>20268</v>
      </c>
      <c r="B798" s="0" t="s">
        <v>20269</v>
      </c>
      <c r="E798" s="1" t="s">
        <v>20270</v>
      </c>
    </row>
    <row r="799" customFormat="false" ht="15" hidden="false" customHeight="false" outlineLevel="0" collapsed="false">
      <c r="A799" s="0" t="s">
        <v>17451</v>
      </c>
      <c r="B799" s="0" t="s">
        <v>17452</v>
      </c>
      <c r="H799" s="1" t="s">
        <v>17453</v>
      </c>
    </row>
    <row r="800" customFormat="false" ht="15" hidden="false" customHeight="false" outlineLevel="0" collapsed="false">
      <c r="A800" s="0" t="s">
        <v>10917</v>
      </c>
      <c r="B800" s="0" t="s">
        <v>10918</v>
      </c>
      <c r="C800" s="1" t="s">
        <v>10921</v>
      </c>
      <c r="E800" s="1" t="s">
        <v>10922</v>
      </c>
      <c r="M800" s="1" t="s">
        <v>10923</v>
      </c>
    </row>
    <row r="801" customFormat="false" ht="15" hidden="false" customHeight="false" outlineLevel="0" collapsed="false">
      <c r="A801" s="0" t="s">
        <v>13549</v>
      </c>
      <c r="B801" s="0" t="s">
        <v>13550</v>
      </c>
    </row>
    <row r="802" customFormat="false" ht="15" hidden="false" customHeight="false" outlineLevel="0" collapsed="false">
      <c r="A802" s="0" t="s">
        <v>15921</v>
      </c>
      <c r="B802" s="0" t="s">
        <v>15922</v>
      </c>
      <c r="E802" s="1" t="s">
        <v>15923</v>
      </c>
      <c r="I802" s="1" t="s">
        <v>15924</v>
      </c>
      <c r="J802" s="1" t="s">
        <v>15925</v>
      </c>
    </row>
    <row r="803" customFormat="false" ht="15" hidden="false" customHeight="false" outlineLevel="0" collapsed="false">
      <c r="A803" s="0" t="s">
        <v>9845</v>
      </c>
      <c r="B803" s="0" t="s">
        <v>9846</v>
      </c>
      <c r="E803" s="1" t="s">
        <v>9848</v>
      </c>
    </row>
    <row r="804" customFormat="false" ht="15" hidden="false" customHeight="false" outlineLevel="0" collapsed="false">
      <c r="A804" s="0" t="s">
        <v>2448</v>
      </c>
      <c r="B804" s="0" t="s">
        <v>2449</v>
      </c>
      <c r="E804" s="1" t="s">
        <v>2450</v>
      </c>
    </row>
    <row r="805" customFormat="false" ht="15" hidden="false" customHeight="false" outlineLevel="0" collapsed="false">
      <c r="A805" s="0" t="s">
        <v>17877</v>
      </c>
      <c r="B805" s="0" t="s">
        <v>17878</v>
      </c>
      <c r="E805" s="1" t="s">
        <v>17880</v>
      </c>
    </row>
    <row r="806" customFormat="false" ht="15" hidden="false" customHeight="false" outlineLevel="0" collapsed="false">
      <c r="A806" s="0" t="s">
        <v>17877</v>
      </c>
      <c r="B806" s="0" t="s">
        <v>17878</v>
      </c>
      <c r="E806" s="1" t="s">
        <v>17879</v>
      </c>
    </row>
    <row r="807" customFormat="false" ht="15" hidden="false" customHeight="false" outlineLevel="0" collapsed="false">
      <c r="A807" s="0" t="s">
        <v>12062</v>
      </c>
      <c r="B807" s="0" t="s">
        <v>12063</v>
      </c>
      <c r="E807" s="1" t="s">
        <v>12065</v>
      </c>
    </row>
    <row r="808" customFormat="false" ht="15" hidden="false" customHeight="false" outlineLevel="0" collapsed="false">
      <c r="A808" s="0" t="s">
        <v>14388</v>
      </c>
      <c r="B808" s="0" t="s">
        <v>14389</v>
      </c>
      <c r="E808" s="1" t="s">
        <v>14390</v>
      </c>
      <c r="M808" s="1" t="s">
        <v>14391</v>
      </c>
    </row>
    <row r="809" customFormat="false" ht="15" hidden="false" customHeight="false" outlineLevel="0" collapsed="false">
      <c r="A809" s="0" t="s">
        <v>20437</v>
      </c>
      <c r="B809" s="0" t="s">
        <v>20438</v>
      </c>
      <c r="E809" s="1" t="s">
        <v>20439</v>
      </c>
    </row>
    <row r="810" customFormat="false" ht="15" hidden="false" customHeight="false" outlineLevel="0" collapsed="false">
      <c r="A810" s="0" t="s">
        <v>5998</v>
      </c>
      <c r="B810" s="0" t="s">
        <v>5999</v>
      </c>
      <c r="H810" s="1" t="s">
        <v>6000</v>
      </c>
    </row>
    <row r="811" customFormat="false" ht="15" hidden="false" customHeight="false" outlineLevel="0" collapsed="false">
      <c r="A811" s="0" t="s">
        <v>4246</v>
      </c>
      <c r="B811" s="0" t="s">
        <v>4247</v>
      </c>
      <c r="E811" s="1" t="s">
        <v>4249</v>
      </c>
      <c r="H811" s="1" t="s">
        <v>4248</v>
      </c>
    </row>
    <row r="812" customFormat="false" ht="15" hidden="false" customHeight="false" outlineLevel="0" collapsed="false">
      <c r="A812" s="0" t="s">
        <v>13177</v>
      </c>
      <c r="B812" s="0" t="s">
        <v>13178</v>
      </c>
      <c r="E812" s="1" t="s">
        <v>13179</v>
      </c>
    </row>
    <row r="813" customFormat="false" ht="15" hidden="false" customHeight="false" outlineLevel="0" collapsed="false">
      <c r="A813" s="0" t="s">
        <v>13599</v>
      </c>
      <c r="B813" s="0" t="s">
        <v>13600</v>
      </c>
      <c r="E813" s="1" t="s">
        <v>13602</v>
      </c>
    </row>
    <row r="814" customFormat="false" ht="15" hidden="false" customHeight="false" outlineLevel="0" collapsed="false">
      <c r="A814" s="0" t="s">
        <v>13599</v>
      </c>
      <c r="B814" s="0" t="s">
        <v>13600</v>
      </c>
      <c r="E814" s="1" t="s">
        <v>13601</v>
      </c>
    </row>
    <row r="815" customFormat="false" ht="15" hidden="false" customHeight="false" outlineLevel="0" collapsed="false">
      <c r="A815" s="0" t="s">
        <v>10786</v>
      </c>
      <c r="B815" s="0" t="s">
        <v>10787</v>
      </c>
      <c r="E815" s="1" t="s">
        <v>10789</v>
      </c>
    </row>
    <row r="816" customFormat="false" ht="15" hidden="false" customHeight="false" outlineLevel="0" collapsed="false">
      <c r="A816" s="0" t="s">
        <v>17324</v>
      </c>
      <c r="B816" s="0" t="s">
        <v>17325</v>
      </c>
      <c r="E816" s="1" t="s">
        <v>17326</v>
      </c>
    </row>
    <row r="817" customFormat="false" ht="15" hidden="false" customHeight="false" outlineLevel="0" collapsed="false">
      <c r="A817" s="0" t="s">
        <v>12784</v>
      </c>
      <c r="B817" s="0" t="s">
        <v>12785</v>
      </c>
      <c r="H817" s="1" t="s">
        <v>12786</v>
      </c>
    </row>
    <row r="818" customFormat="false" ht="15" hidden="false" customHeight="false" outlineLevel="0" collapsed="false">
      <c r="A818" s="0" t="s">
        <v>19895</v>
      </c>
      <c r="B818" s="0" t="s">
        <v>19896</v>
      </c>
      <c r="H818" s="1" t="s">
        <v>19897</v>
      </c>
      <c r="I818" s="1" t="s">
        <v>19898</v>
      </c>
    </row>
    <row r="819" customFormat="false" ht="15" hidden="false" customHeight="false" outlineLevel="0" collapsed="false">
      <c r="A819" s="0" t="s">
        <v>10713</v>
      </c>
      <c r="B819" s="0" t="s">
        <v>10714</v>
      </c>
      <c r="H819" s="1" t="s">
        <v>10716</v>
      </c>
      <c r="N819" s="1" t="s">
        <v>10717</v>
      </c>
    </row>
    <row r="820" customFormat="false" ht="15" hidden="false" customHeight="false" outlineLevel="0" collapsed="false">
      <c r="A820" s="0" t="s">
        <v>2576</v>
      </c>
      <c r="B820" s="0" t="s">
        <v>2577</v>
      </c>
      <c r="H820" s="1" t="s">
        <v>2578</v>
      </c>
      <c r="M820" s="1" t="s">
        <v>2579</v>
      </c>
    </row>
    <row r="821" customFormat="false" ht="15" hidden="false" customHeight="false" outlineLevel="0" collapsed="false">
      <c r="A821" s="0" t="s">
        <v>1023</v>
      </c>
      <c r="B821" s="0" t="s">
        <v>1024</v>
      </c>
      <c r="E821" s="1" t="s">
        <v>1025</v>
      </c>
    </row>
    <row r="822" customFormat="false" ht="15" hidden="false" customHeight="false" outlineLevel="0" collapsed="false">
      <c r="A822" s="0" t="s">
        <v>18391</v>
      </c>
      <c r="B822" s="0" t="s">
        <v>18392</v>
      </c>
      <c r="E822" s="1" t="s">
        <v>18393</v>
      </c>
    </row>
    <row r="823" customFormat="false" ht="15" hidden="false" customHeight="false" outlineLevel="0" collapsed="false">
      <c r="A823" s="0" t="s">
        <v>3881</v>
      </c>
      <c r="B823" s="0" t="s">
        <v>3882</v>
      </c>
      <c r="E823" s="1" t="s">
        <v>3883</v>
      </c>
    </row>
    <row r="824" customFormat="false" ht="15" hidden="false" customHeight="false" outlineLevel="0" collapsed="false">
      <c r="A824" s="0" t="s">
        <v>15850</v>
      </c>
      <c r="B824" s="0" t="s">
        <v>15851</v>
      </c>
      <c r="E824" s="1" t="s">
        <v>15853</v>
      </c>
      <c r="H824" s="1" t="s">
        <v>15852</v>
      </c>
    </row>
    <row r="825" customFormat="false" ht="15" hidden="false" customHeight="false" outlineLevel="0" collapsed="false">
      <c r="A825" s="0" t="s">
        <v>7897</v>
      </c>
      <c r="B825" s="0" t="s">
        <v>7899</v>
      </c>
      <c r="E825" s="1" t="s">
        <v>7900</v>
      </c>
      <c r="J825" s="1" t="s">
        <v>7902</v>
      </c>
    </row>
    <row r="826" customFormat="false" ht="15" hidden="false" customHeight="false" outlineLevel="0" collapsed="false">
      <c r="A826" s="0" t="s">
        <v>7897</v>
      </c>
      <c r="B826" s="0" t="s">
        <v>7899</v>
      </c>
      <c r="E826" s="1" t="s">
        <v>7901</v>
      </c>
    </row>
    <row r="827" customFormat="false" ht="15" hidden="false" customHeight="false" outlineLevel="0" collapsed="false">
      <c r="A827" s="0" t="s">
        <v>10186</v>
      </c>
      <c r="B827" s="0" t="s">
        <v>10187</v>
      </c>
      <c r="H827" s="1" t="s">
        <v>10189</v>
      </c>
    </row>
    <row r="828" customFormat="false" ht="15" hidden="false" customHeight="false" outlineLevel="0" collapsed="false">
      <c r="A828" s="0" t="s">
        <v>19259</v>
      </c>
      <c r="B828" s="0" t="s">
        <v>19260</v>
      </c>
      <c r="E828" s="1" t="s">
        <v>19261</v>
      </c>
    </row>
    <row r="829" customFormat="false" ht="15" hidden="false" customHeight="false" outlineLevel="0" collapsed="false">
      <c r="A829" s="0" t="s">
        <v>11330</v>
      </c>
      <c r="B829" s="0" t="s">
        <v>11331</v>
      </c>
      <c r="E829" s="1" t="s">
        <v>11333</v>
      </c>
    </row>
    <row r="830" customFormat="false" ht="15" hidden="false" customHeight="false" outlineLevel="0" collapsed="false">
      <c r="A830" s="0" t="s">
        <v>6747</v>
      </c>
      <c r="B830" s="0" t="s">
        <v>6748</v>
      </c>
      <c r="H830" s="1" t="s">
        <v>6749</v>
      </c>
    </row>
    <row r="831" customFormat="false" ht="15" hidden="false" customHeight="false" outlineLevel="0" collapsed="false">
      <c r="A831" s="0" t="s">
        <v>11834</v>
      </c>
      <c r="B831" s="0" t="s">
        <v>11835</v>
      </c>
      <c r="E831" s="1" t="s">
        <v>11837</v>
      </c>
    </row>
    <row r="832" customFormat="false" ht="15" hidden="false" customHeight="false" outlineLevel="0" collapsed="false">
      <c r="A832" s="0" t="s">
        <v>9852</v>
      </c>
      <c r="B832" s="0" t="s">
        <v>9853</v>
      </c>
      <c r="E832" s="1" t="s">
        <v>9856</v>
      </c>
      <c r="H832" s="1" t="s">
        <v>9855</v>
      </c>
    </row>
    <row r="833" customFormat="false" ht="15" hidden="false" customHeight="false" outlineLevel="0" collapsed="false">
      <c r="A833" s="0" t="s">
        <v>15316</v>
      </c>
      <c r="B833" s="0" t="s">
        <v>15317</v>
      </c>
      <c r="E833" s="1" t="s">
        <v>15318</v>
      </c>
    </row>
    <row r="834" customFormat="false" ht="15" hidden="false" customHeight="false" outlineLevel="0" collapsed="false">
      <c r="A834" s="0" t="s">
        <v>10867</v>
      </c>
      <c r="B834" s="0" t="s">
        <v>10868</v>
      </c>
      <c r="E834" s="1" t="s">
        <v>10870</v>
      </c>
    </row>
    <row r="835" customFormat="false" ht="15" hidden="false" customHeight="false" outlineLevel="0" collapsed="false">
      <c r="A835" s="0" t="s">
        <v>11966</v>
      </c>
      <c r="B835" s="0" t="s">
        <v>11967</v>
      </c>
      <c r="E835" s="1" t="s">
        <v>11970</v>
      </c>
    </row>
    <row r="836" customFormat="false" ht="15" hidden="false" customHeight="false" outlineLevel="0" collapsed="false">
      <c r="A836" s="0" t="s">
        <v>11966</v>
      </c>
      <c r="B836" s="0" t="s">
        <v>11967</v>
      </c>
      <c r="E836" s="1" t="s">
        <v>11969</v>
      </c>
    </row>
    <row r="837" customFormat="false" ht="15" hidden="false" customHeight="false" outlineLevel="0" collapsed="false">
      <c r="A837" s="0" t="s">
        <v>9823</v>
      </c>
      <c r="B837" s="0" t="s">
        <v>9824</v>
      </c>
      <c r="E837" s="1" t="s">
        <v>9826</v>
      </c>
    </row>
    <row r="838" customFormat="false" ht="15" hidden="false" customHeight="false" outlineLevel="0" collapsed="false">
      <c r="A838" s="0" t="s">
        <v>14354</v>
      </c>
      <c r="B838" s="0" t="s">
        <v>14355</v>
      </c>
      <c r="H838" s="1" t="s">
        <v>14356</v>
      </c>
    </row>
    <row r="839" customFormat="false" ht="15" hidden="false" customHeight="false" outlineLevel="0" collapsed="false">
      <c r="A839" s="0" t="s">
        <v>7870</v>
      </c>
      <c r="B839" s="0" t="s">
        <v>7872</v>
      </c>
      <c r="H839" s="1" t="s">
        <v>7873</v>
      </c>
    </row>
    <row r="840" customFormat="false" ht="15" hidden="false" customHeight="false" outlineLevel="0" collapsed="false">
      <c r="A840" s="0" t="s">
        <v>1906</v>
      </c>
      <c r="B840" s="0" t="s">
        <v>1907</v>
      </c>
      <c r="E840" s="1" t="s">
        <v>1908</v>
      </c>
      <c r="F840" s="1" t="s">
        <v>1909</v>
      </c>
    </row>
    <row r="841" customFormat="false" ht="15" hidden="false" customHeight="false" outlineLevel="0" collapsed="false">
      <c r="A841" s="0" t="s">
        <v>1519</v>
      </c>
      <c r="B841" s="0" t="s">
        <v>1520</v>
      </c>
      <c r="H841" s="1" t="s">
        <v>1521</v>
      </c>
    </row>
    <row r="842" customFormat="false" ht="15" hidden="false" customHeight="false" outlineLevel="0" collapsed="false">
      <c r="A842" s="0" t="s">
        <v>18479</v>
      </c>
      <c r="B842" s="0" t="s">
        <v>18480</v>
      </c>
      <c r="E842" s="1" t="s">
        <v>18481</v>
      </c>
    </row>
    <row r="843" customFormat="false" ht="15" hidden="false" customHeight="false" outlineLevel="0" collapsed="false">
      <c r="A843" s="0" t="s">
        <v>18479</v>
      </c>
      <c r="B843" s="0" t="s">
        <v>18480</v>
      </c>
      <c r="E843" s="1" t="s">
        <v>18482</v>
      </c>
    </row>
    <row r="844" customFormat="false" ht="15" hidden="false" customHeight="false" outlineLevel="0" collapsed="false">
      <c r="A844" s="0" t="s">
        <v>14943</v>
      </c>
      <c r="B844" s="0" t="s">
        <v>14944</v>
      </c>
      <c r="H844" s="1" t="s">
        <v>14945</v>
      </c>
    </row>
    <row r="845" customFormat="false" ht="15" hidden="false" customHeight="false" outlineLevel="0" collapsed="false">
      <c r="A845" s="0" t="s">
        <v>20219</v>
      </c>
      <c r="B845" s="0" t="s">
        <v>20220</v>
      </c>
      <c r="E845" s="1" t="s">
        <v>20221</v>
      </c>
    </row>
    <row r="846" customFormat="false" ht="15" hidden="false" customHeight="false" outlineLevel="0" collapsed="false">
      <c r="A846" s="0" t="s">
        <v>7515</v>
      </c>
      <c r="B846" s="0" t="s">
        <v>7516</v>
      </c>
      <c r="E846" s="1" t="s">
        <v>7518</v>
      </c>
    </row>
    <row r="847" customFormat="false" ht="15" hidden="false" customHeight="false" outlineLevel="0" collapsed="false">
      <c r="A847" s="0" t="s">
        <v>6793</v>
      </c>
      <c r="B847" s="0" t="s">
        <v>6794</v>
      </c>
      <c r="H847" s="1" t="s">
        <v>6795</v>
      </c>
    </row>
    <row r="848" customFormat="false" ht="15" hidden="false" customHeight="false" outlineLevel="0" collapsed="false">
      <c r="A848" s="0" t="s">
        <v>9376</v>
      </c>
      <c r="B848" s="0" t="s">
        <v>9377</v>
      </c>
      <c r="E848" s="1" t="s">
        <v>9379</v>
      </c>
    </row>
    <row r="849" customFormat="false" ht="15" hidden="false" customHeight="false" outlineLevel="0" collapsed="false">
      <c r="A849" s="0" t="s">
        <v>12774</v>
      </c>
      <c r="B849" s="0" t="s">
        <v>12775</v>
      </c>
      <c r="E849" s="1" t="s">
        <v>12776</v>
      </c>
    </row>
    <row r="850" customFormat="false" ht="15" hidden="false" customHeight="false" outlineLevel="0" collapsed="false">
      <c r="A850" s="0" t="s">
        <v>10146</v>
      </c>
      <c r="B850" s="0" t="s">
        <v>10147</v>
      </c>
      <c r="E850" s="1" t="s">
        <v>10149</v>
      </c>
    </row>
    <row r="851" customFormat="false" ht="15" hidden="false" customHeight="false" outlineLevel="0" collapsed="false">
      <c r="A851" s="0" t="s">
        <v>5669</v>
      </c>
      <c r="B851" s="0" t="s">
        <v>5670</v>
      </c>
      <c r="H851" s="1" t="s">
        <v>5671</v>
      </c>
    </row>
    <row r="852" customFormat="false" ht="15" hidden="false" customHeight="false" outlineLevel="0" collapsed="false">
      <c r="A852" s="0" t="s">
        <v>2222</v>
      </c>
      <c r="B852" s="0" t="s">
        <v>2223</v>
      </c>
      <c r="E852" s="1" t="s">
        <v>2225</v>
      </c>
    </row>
    <row r="853" customFormat="false" ht="15" hidden="false" customHeight="false" outlineLevel="0" collapsed="false">
      <c r="A853" s="0" t="s">
        <v>2222</v>
      </c>
      <c r="B853" s="0" t="s">
        <v>2223</v>
      </c>
      <c r="E853" s="1" t="s">
        <v>2224</v>
      </c>
    </row>
    <row r="854" customFormat="false" ht="15" hidden="false" customHeight="false" outlineLevel="0" collapsed="false">
      <c r="A854" s="0" t="s">
        <v>10380</v>
      </c>
      <c r="B854" s="0" t="s">
        <v>10381</v>
      </c>
      <c r="H854" s="1" t="s">
        <v>10383</v>
      </c>
      <c r="I854" s="1" t="s">
        <v>10384</v>
      </c>
    </row>
    <row r="855" customFormat="false" ht="15" hidden="false" customHeight="false" outlineLevel="0" collapsed="false">
      <c r="A855" s="0" t="s">
        <v>9470</v>
      </c>
      <c r="B855" s="0" t="s">
        <v>9471</v>
      </c>
      <c r="C855" s="1" t="s">
        <v>9474</v>
      </c>
      <c r="H855" s="1" t="s">
        <v>9473</v>
      </c>
    </row>
    <row r="856" customFormat="false" ht="15" hidden="false" customHeight="false" outlineLevel="0" collapsed="false">
      <c r="A856" s="0" t="s">
        <v>1929</v>
      </c>
      <c r="B856" s="0" t="s">
        <v>1930</v>
      </c>
      <c r="H856" s="1" t="s">
        <v>1931</v>
      </c>
    </row>
    <row r="857" customFormat="false" ht="15" hidden="false" customHeight="false" outlineLevel="0" collapsed="false">
      <c r="A857" s="0" t="s">
        <v>8447</v>
      </c>
      <c r="B857" s="0" t="s">
        <v>8448</v>
      </c>
      <c r="E857" s="1" t="s">
        <v>8449</v>
      </c>
    </row>
    <row r="858" customFormat="false" ht="15" hidden="false" customHeight="false" outlineLevel="0" collapsed="false">
      <c r="A858" s="0" t="s">
        <v>11181</v>
      </c>
      <c r="B858" s="0" t="s">
        <v>11182</v>
      </c>
      <c r="E858" s="1" t="s">
        <v>11184</v>
      </c>
    </row>
    <row r="859" customFormat="false" ht="15" hidden="false" customHeight="false" outlineLevel="0" collapsed="false">
      <c r="A859" s="0" t="s">
        <v>11619</v>
      </c>
      <c r="B859" s="0" t="s">
        <v>11620</v>
      </c>
      <c r="E859" s="1" t="s">
        <v>11622</v>
      </c>
    </row>
    <row r="860" customFormat="false" ht="15" hidden="false" customHeight="false" outlineLevel="0" collapsed="false">
      <c r="A860" s="0" t="s">
        <v>9593</v>
      </c>
      <c r="B860" s="0" t="s">
        <v>9594</v>
      </c>
      <c r="E860" s="1" t="s">
        <v>9596</v>
      </c>
    </row>
    <row r="861" customFormat="false" ht="15" hidden="false" customHeight="false" outlineLevel="0" collapsed="false">
      <c r="A861" s="0" t="s">
        <v>10083</v>
      </c>
      <c r="B861" s="0" t="s">
        <v>10084</v>
      </c>
      <c r="E861" s="1" t="s">
        <v>10086</v>
      </c>
    </row>
    <row r="862" customFormat="false" ht="15" hidden="false" customHeight="false" outlineLevel="0" collapsed="false">
      <c r="A862" s="0" t="s">
        <v>10083</v>
      </c>
      <c r="B862" s="0" t="s">
        <v>10084</v>
      </c>
      <c r="E862" s="1" t="s">
        <v>10087</v>
      </c>
    </row>
    <row r="863" customFormat="false" ht="15" hidden="false" customHeight="false" outlineLevel="0" collapsed="false">
      <c r="A863" s="0" t="s">
        <v>10091</v>
      </c>
      <c r="B863" s="0" t="s">
        <v>10092</v>
      </c>
      <c r="E863" s="1" t="s">
        <v>10095</v>
      </c>
      <c r="H863" s="1" t="s">
        <v>10094</v>
      </c>
    </row>
    <row r="864" customFormat="false" ht="15" hidden="false" customHeight="false" outlineLevel="0" collapsed="false">
      <c r="A864" s="0" t="s">
        <v>17107</v>
      </c>
      <c r="B864" s="0" t="s">
        <v>17108</v>
      </c>
      <c r="E864" s="1" t="s">
        <v>17109</v>
      </c>
    </row>
    <row r="865" customFormat="false" ht="15" hidden="false" customHeight="false" outlineLevel="0" collapsed="false">
      <c r="A865" s="0" t="s">
        <v>1755</v>
      </c>
      <c r="B865" s="0" t="s">
        <v>1756</v>
      </c>
      <c r="H865" s="1" t="s">
        <v>1757</v>
      </c>
    </row>
    <row r="866" customFormat="false" ht="15" hidden="false" customHeight="false" outlineLevel="0" collapsed="false">
      <c r="A866" s="0" t="s">
        <v>9916</v>
      </c>
      <c r="B866" s="0" t="s">
        <v>9917</v>
      </c>
      <c r="E866" s="1" t="s">
        <v>9919</v>
      </c>
    </row>
    <row r="867" customFormat="false" ht="15" hidden="false" customHeight="false" outlineLevel="0" collapsed="false">
      <c r="A867" s="0" t="s">
        <v>11880</v>
      </c>
      <c r="B867" s="0" t="s">
        <v>11881</v>
      </c>
      <c r="E867" s="1" t="s">
        <v>11883</v>
      </c>
    </row>
    <row r="868" customFormat="false" ht="15" hidden="false" customHeight="false" outlineLevel="0" collapsed="false">
      <c r="A868" s="0" t="s">
        <v>293</v>
      </c>
      <c r="B868" s="0" t="s">
        <v>294</v>
      </c>
      <c r="H868" s="1" t="s">
        <v>295</v>
      </c>
      <c r="I868" s="1" t="s">
        <v>296</v>
      </c>
    </row>
    <row r="869" customFormat="false" ht="15" hidden="false" customHeight="false" outlineLevel="0" collapsed="false">
      <c r="A869" s="0" t="s">
        <v>4379</v>
      </c>
      <c r="B869" s="0" t="s">
        <v>4380</v>
      </c>
      <c r="E869" s="1" t="s">
        <v>4382</v>
      </c>
    </row>
    <row r="870" customFormat="false" ht="15" hidden="false" customHeight="false" outlineLevel="0" collapsed="false">
      <c r="A870" s="0" t="s">
        <v>4379</v>
      </c>
      <c r="B870" s="0" t="s">
        <v>4380</v>
      </c>
      <c r="E870" s="1" t="s">
        <v>4381</v>
      </c>
    </row>
    <row r="871" customFormat="false" ht="15" hidden="false" customHeight="false" outlineLevel="0" collapsed="false">
      <c r="A871" s="0" t="s">
        <v>7501</v>
      </c>
      <c r="B871" s="0" t="s">
        <v>7502</v>
      </c>
      <c r="H871" s="1" t="s">
        <v>7503</v>
      </c>
      <c r="I871" s="1" t="s">
        <v>7504</v>
      </c>
    </row>
    <row r="872" customFormat="false" ht="15" hidden="false" customHeight="false" outlineLevel="0" collapsed="false">
      <c r="A872" s="0" t="s">
        <v>15526</v>
      </c>
      <c r="B872" s="0" t="s">
        <v>15527</v>
      </c>
      <c r="E872" s="1" t="s">
        <v>15528</v>
      </c>
    </row>
    <row r="873" customFormat="false" ht="15" hidden="false" customHeight="false" outlineLevel="0" collapsed="false">
      <c r="A873" s="0" t="s">
        <v>12212</v>
      </c>
      <c r="B873" s="0" t="s">
        <v>12213</v>
      </c>
      <c r="H873" s="1" t="s">
        <v>12215</v>
      </c>
    </row>
    <row r="874" customFormat="false" ht="15" hidden="false" customHeight="false" outlineLevel="0" collapsed="false">
      <c r="A874" s="0" t="s">
        <v>9438</v>
      </c>
      <c r="B874" s="0" t="s">
        <v>9439</v>
      </c>
      <c r="H874" s="1" t="s">
        <v>9441</v>
      </c>
    </row>
    <row r="875" customFormat="false" ht="15" hidden="false" customHeight="false" outlineLevel="0" collapsed="false">
      <c r="A875" s="0" t="s">
        <v>1569</v>
      </c>
      <c r="B875" s="0" t="s">
        <v>1570</v>
      </c>
      <c r="H875" s="1" t="s">
        <v>1571</v>
      </c>
      <c r="I875" s="1" t="s">
        <v>1572</v>
      </c>
    </row>
    <row r="876" customFormat="false" ht="15" hidden="false" customHeight="false" outlineLevel="0" collapsed="false">
      <c r="A876" s="0" t="s">
        <v>18297</v>
      </c>
      <c r="B876" s="0" t="s">
        <v>18298</v>
      </c>
      <c r="H876" s="1" t="s">
        <v>18299</v>
      </c>
    </row>
    <row r="877" customFormat="false" ht="15" hidden="false" customHeight="false" outlineLevel="0" collapsed="false">
      <c r="A877" s="0" t="s">
        <v>12469</v>
      </c>
      <c r="B877" s="0" t="s">
        <v>12470</v>
      </c>
      <c r="H877" s="1" t="s">
        <v>12472</v>
      </c>
    </row>
    <row r="878" customFormat="false" ht="15" hidden="false" customHeight="false" outlineLevel="0" collapsed="false">
      <c r="A878" s="0" t="s">
        <v>15397</v>
      </c>
      <c r="B878" s="0" t="s">
        <v>15398</v>
      </c>
      <c r="E878" s="1" t="s">
        <v>15399</v>
      </c>
    </row>
    <row r="879" customFormat="false" ht="15" hidden="false" customHeight="false" outlineLevel="0" collapsed="false">
      <c r="A879" s="0" t="s">
        <v>15260</v>
      </c>
      <c r="B879" s="0" t="s">
        <v>15261</v>
      </c>
      <c r="E879" s="1" t="s">
        <v>15262</v>
      </c>
    </row>
    <row r="880" customFormat="false" ht="15" hidden="false" customHeight="false" outlineLevel="0" collapsed="false">
      <c r="A880" s="0" t="s">
        <v>13377</v>
      </c>
      <c r="B880" s="0" t="s">
        <v>13378</v>
      </c>
      <c r="H880" s="1" t="s">
        <v>13379</v>
      </c>
      <c r="I880" s="1" t="s">
        <v>13380</v>
      </c>
    </row>
    <row r="881" customFormat="false" ht="15" hidden="false" customHeight="false" outlineLevel="0" collapsed="false">
      <c r="A881" s="0" t="s">
        <v>19517</v>
      </c>
      <c r="B881" s="0" t="s">
        <v>19518</v>
      </c>
      <c r="H881" s="1" t="s">
        <v>19519</v>
      </c>
    </row>
    <row r="882" customFormat="false" ht="15" hidden="false" customHeight="false" outlineLevel="0" collapsed="false">
      <c r="A882" s="0" t="s">
        <v>17949</v>
      </c>
      <c r="B882" s="0" t="s">
        <v>17950</v>
      </c>
      <c r="H882" s="1" t="s">
        <v>17951</v>
      </c>
      <c r="I882" s="1" t="s">
        <v>17952</v>
      </c>
    </row>
    <row r="883" customFormat="false" ht="15" hidden="false" customHeight="false" outlineLevel="0" collapsed="false">
      <c r="A883" s="0" t="s">
        <v>18923</v>
      </c>
      <c r="B883" s="0" t="s">
        <v>18924</v>
      </c>
      <c r="H883" s="1" t="s">
        <v>18925</v>
      </c>
    </row>
    <row r="884" customFormat="false" ht="15" hidden="false" customHeight="false" outlineLevel="0" collapsed="false">
      <c r="A884" s="0" t="s">
        <v>4599</v>
      </c>
      <c r="B884" s="0" t="s">
        <v>4600</v>
      </c>
      <c r="E884" s="1" t="s">
        <v>4601</v>
      </c>
    </row>
    <row r="885" customFormat="false" ht="15" hidden="false" customHeight="false" outlineLevel="0" collapsed="false">
      <c r="A885" s="0" t="s">
        <v>1351</v>
      </c>
      <c r="B885" s="0" t="s">
        <v>1352</v>
      </c>
      <c r="C885" s="1" t="s">
        <v>1354</v>
      </c>
      <c r="H885" s="1" t="s">
        <v>1353</v>
      </c>
    </row>
    <row r="886" customFormat="false" ht="15" hidden="false" customHeight="false" outlineLevel="0" collapsed="false">
      <c r="A886" s="0" t="s">
        <v>14567</v>
      </c>
      <c r="B886" s="0" t="s">
        <v>14568</v>
      </c>
      <c r="E886" s="1" t="s">
        <v>14570</v>
      </c>
    </row>
    <row r="887" customFormat="false" ht="15" hidden="false" customHeight="false" outlineLevel="0" collapsed="false">
      <c r="A887" s="0" t="s">
        <v>14567</v>
      </c>
      <c r="B887" s="0" t="s">
        <v>14568</v>
      </c>
      <c r="E887" s="1" t="s">
        <v>14569</v>
      </c>
    </row>
    <row r="888" customFormat="false" ht="15" hidden="false" customHeight="false" outlineLevel="0" collapsed="false">
      <c r="A888" s="0" t="s">
        <v>15443</v>
      </c>
      <c r="B888" s="0" t="s">
        <v>15444</v>
      </c>
      <c r="E888" s="1" t="s">
        <v>15445</v>
      </c>
    </row>
    <row r="889" customFormat="false" ht="15" hidden="false" customHeight="false" outlineLevel="0" collapsed="false">
      <c r="A889" s="0" t="s">
        <v>14140</v>
      </c>
      <c r="B889" s="0" t="s">
        <v>19792</v>
      </c>
      <c r="H889" s="1" t="s">
        <v>14142</v>
      </c>
      <c r="I889" s="1" t="s">
        <v>14143</v>
      </c>
    </row>
    <row r="890" customFormat="false" ht="15" hidden="false" customHeight="false" outlineLevel="0" collapsed="false">
      <c r="A890" s="0" t="s">
        <v>5525</v>
      </c>
      <c r="B890" s="0" t="s">
        <v>5526</v>
      </c>
      <c r="H890" s="1" t="s">
        <v>5527</v>
      </c>
    </row>
    <row r="891" customFormat="false" ht="15" hidden="false" customHeight="false" outlineLevel="0" collapsed="false">
      <c r="A891" s="0" t="s">
        <v>3730</v>
      </c>
      <c r="B891" s="0" t="s">
        <v>3731</v>
      </c>
      <c r="E891" s="1" t="s">
        <v>3732</v>
      </c>
      <c r="I891" s="1" t="s">
        <v>3733</v>
      </c>
      <c r="M891" s="1" t="s">
        <v>3734</v>
      </c>
    </row>
    <row r="892" customFormat="false" ht="15" hidden="false" customHeight="false" outlineLevel="0" collapsed="false">
      <c r="A892" s="0" t="s">
        <v>16450</v>
      </c>
      <c r="B892" s="0" t="s">
        <v>16451</v>
      </c>
      <c r="H892" s="1" t="s">
        <v>16452</v>
      </c>
      <c r="I892" s="1" t="s">
        <v>16453</v>
      </c>
    </row>
    <row r="893" customFormat="false" ht="15" hidden="false" customHeight="false" outlineLevel="0" collapsed="false">
      <c r="A893" s="0" t="s">
        <v>14993</v>
      </c>
      <c r="B893" s="0" t="s">
        <v>14994</v>
      </c>
      <c r="E893" s="1" t="s">
        <v>14995</v>
      </c>
    </row>
    <row r="894" customFormat="false" ht="15" hidden="false" customHeight="false" outlineLevel="0" collapsed="false">
      <c r="A894" s="0" t="s">
        <v>4915</v>
      </c>
      <c r="B894" s="0" t="s">
        <v>4916</v>
      </c>
      <c r="E894" s="1" t="s">
        <v>4917</v>
      </c>
    </row>
    <row r="895" customFormat="false" ht="15" hidden="false" customHeight="false" outlineLevel="0" collapsed="false">
      <c r="A895" s="0" t="s">
        <v>13825</v>
      </c>
      <c r="B895" s="0" t="s">
        <v>13826</v>
      </c>
      <c r="H895" s="1" t="s">
        <v>13827</v>
      </c>
    </row>
    <row r="896" customFormat="false" ht="15" hidden="false" customHeight="false" outlineLevel="0" collapsed="false">
      <c r="A896" s="0" t="s">
        <v>16037</v>
      </c>
      <c r="B896" s="0" t="s">
        <v>16038</v>
      </c>
      <c r="E896" s="1" t="s">
        <v>16039</v>
      </c>
    </row>
    <row r="897" customFormat="false" ht="15" hidden="false" customHeight="false" outlineLevel="0" collapsed="false">
      <c r="A897" s="0" t="s">
        <v>300</v>
      </c>
      <c r="B897" s="0" t="s">
        <v>301</v>
      </c>
      <c r="E897" s="1" t="s">
        <v>302</v>
      </c>
    </row>
    <row r="898" customFormat="false" ht="15" hidden="false" customHeight="false" outlineLevel="0" collapsed="false">
      <c r="E898" s="1" t="s">
        <v>19641</v>
      </c>
    </row>
    <row r="899" customFormat="false" ht="15" hidden="false" customHeight="false" outlineLevel="0" collapsed="false">
      <c r="A899" s="0" t="s">
        <v>19639</v>
      </c>
      <c r="B899" s="0" t="s">
        <v>19640</v>
      </c>
      <c r="E899" s="1" t="s">
        <v>19642</v>
      </c>
    </row>
    <row r="900" customFormat="false" ht="15" hidden="false" customHeight="false" outlineLevel="0" collapsed="false">
      <c r="A900" s="0" t="s">
        <v>19264</v>
      </c>
      <c r="B900" s="0" t="s">
        <v>19265</v>
      </c>
      <c r="E900" s="1" t="s">
        <v>19266</v>
      </c>
    </row>
    <row r="901" customFormat="false" ht="15" hidden="false" customHeight="false" outlineLevel="0" collapsed="false">
      <c r="A901" s="0" t="s">
        <v>16194</v>
      </c>
      <c r="B901" s="0" t="s">
        <v>16195</v>
      </c>
      <c r="E901" s="1" t="s">
        <v>16196</v>
      </c>
    </row>
    <row r="902" customFormat="false" ht="15" hidden="false" customHeight="false" outlineLevel="0" collapsed="false">
      <c r="A902" s="0" t="s">
        <v>15746</v>
      </c>
      <c r="B902" s="0" t="s">
        <v>15747</v>
      </c>
      <c r="E902" s="1" t="s">
        <v>15748</v>
      </c>
    </row>
    <row r="903" customFormat="false" ht="15" hidden="false" customHeight="false" outlineLevel="0" collapsed="false">
      <c r="A903" s="0" t="s">
        <v>4078</v>
      </c>
      <c r="B903" s="0" t="s">
        <v>4079</v>
      </c>
      <c r="E903" s="1" t="s">
        <v>4080</v>
      </c>
    </row>
    <row r="904" customFormat="false" ht="15" hidden="false" customHeight="false" outlineLevel="0" collapsed="false">
      <c r="A904" s="0" t="s">
        <v>3334</v>
      </c>
      <c r="B904" s="0" t="s">
        <v>3335</v>
      </c>
      <c r="H904" s="1" t="s">
        <v>3336</v>
      </c>
    </row>
    <row r="905" customFormat="false" ht="15" hidden="false" customHeight="false" outlineLevel="0" collapsed="false">
      <c r="A905" s="0" t="s">
        <v>16944</v>
      </c>
      <c r="B905" s="0" t="s">
        <v>16945</v>
      </c>
      <c r="E905" s="1" t="s">
        <v>16946</v>
      </c>
    </row>
    <row r="906" customFormat="false" ht="15" hidden="false" customHeight="false" outlineLevel="0" collapsed="false">
      <c r="A906" s="0" t="s">
        <v>12831</v>
      </c>
      <c r="B906" s="0" t="s">
        <v>12832</v>
      </c>
      <c r="E906" s="1" t="s">
        <v>12833</v>
      </c>
    </row>
    <row r="907" customFormat="false" ht="15" hidden="false" customHeight="false" outlineLevel="0" collapsed="false">
      <c r="A907" s="0" t="s">
        <v>17518</v>
      </c>
      <c r="B907" s="0" t="s">
        <v>17519</v>
      </c>
      <c r="E907" s="1" t="s">
        <v>17520</v>
      </c>
    </row>
    <row r="908" customFormat="false" ht="15" hidden="false" customHeight="false" outlineLevel="0" collapsed="false">
      <c r="A908" s="0" t="s">
        <v>4750</v>
      </c>
      <c r="B908" s="0" t="s">
        <v>4751</v>
      </c>
      <c r="H908" s="1" t="s">
        <v>4753</v>
      </c>
    </row>
    <row r="909" customFormat="false" ht="15" hidden="false" customHeight="false" outlineLevel="0" collapsed="false">
      <c r="A909" s="0" t="s">
        <v>1114</v>
      </c>
      <c r="B909" s="0" t="s">
        <v>1115</v>
      </c>
      <c r="E909" s="1" t="s">
        <v>1116</v>
      </c>
    </row>
    <row r="910" customFormat="false" ht="15" hidden="false" customHeight="false" outlineLevel="0" collapsed="false">
      <c r="A910" s="0" t="s">
        <v>1114</v>
      </c>
      <c r="B910" s="0" t="s">
        <v>1115</v>
      </c>
      <c r="E910" s="1" t="s">
        <v>1117</v>
      </c>
    </row>
    <row r="911" customFormat="false" ht="15" hidden="false" customHeight="false" outlineLevel="0" collapsed="false">
      <c r="A911" s="0" t="s">
        <v>3358</v>
      </c>
      <c r="B911" s="0" t="s">
        <v>3359</v>
      </c>
      <c r="H911" s="1" t="s">
        <v>3360</v>
      </c>
      <c r="I911" s="1" t="s">
        <v>3361</v>
      </c>
    </row>
    <row r="912" customFormat="false" ht="15" hidden="false" customHeight="false" outlineLevel="0" collapsed="false">
      <c r="A912" s="0" t="s">
        <v>8483</v>
      </c>
      <c r="B912" s="0" t="s">
        <v>8484</v>
      </c>
      <c r="E912" s="1" t="s">
        <v>8485</v>
      </c>
    </row>
    <row r="913" customFormat="false" ht="15" hidden="false" customHeight="false" outlineLevel="0" collapsed="false">
      <c r="A913" s="0" t="s">
        <v>12551</v>
      </c>
      <c r="B913" s="0" t="s">
        <v>12552</v>
      </c>
      <c r="H913" s="1" t="s">
        <v>12553</v>
      </c>
    </row>
    <row r="914" customFormat="false" ht="15" hidden="false" customHeight="false" outlineLevel="0" collapsed="false">
      <c r="A914" s="0" t="s">
        <v>2680</v>
      </c>
      <c r="B914" s="0" t="s">
        <v>2681</v>
      </c>
      <c r="H914" s="1" t="s">
        <v>2682</v>
      </c>
    </row>
    <row r="915" customFormat="false" ht="15" hidden="false" customHeight="false" outlineLevel="0" collapsed="false">
      <c r="A915" s="0" t="s">
        <v>19055</v>
      </c>
      <c r="B915" s="0" t="s">
        <v>19056</v>
      </c>
      <c r="H915" s="1" t="s">
        <v>19057</v>
      </c>
    </row>
    <row r="916" customFormat="false" ht="15" hidden="false" customHeight="false" outlineLevel="0" collapsed="false">
      <c r="A916" s="0" t="s">
        <v>17598</v>
      </c>
      <c r="B916" s="0" t="s">
        <v>17599</v>
      </c>
      <c r="E916" s="1" t="s">
        <v>17600</v>
      </c>
    </row>
    <row r="917" customFormat="false" ht="15" hidden="false" customHeight="false" outlineLevel="0" collapsed="false">
      <c r="A917" s="0" t="s">
        <v>1837</v>
      </c>
      <c r="B917" s="0" t="s">
        <v>1838</v>
      </c>
      <c r="E917" s="1" t="s">
        <v>1839</v>
      </c>
    </row>
    <row r="918" customFormat="false" ht="15" hidden="false" customHeight="false" outlineLevel="0" collapsed="false">
      <c r="A918" s="0" t="s">
        <v>1919</v>
      </c>
      <c r="B918" s="0" t="s">
        <v>1920</v>
      </c>
      <c r="E918" s="1" t="s">
        <v>1921</v>
      </c>
      <c r="G918" s="1" t="s">
        <v>1922</v>
      </c>
    </row>
    <row r="919" customFormat="false" ht="15" hidden="false" customHeight="false" outlineLevel="0" collapsed="false">
      <c r="A919" s="0" t="s">
        <v>1828</v>
      </c>
      <c r="B919" s="0" t="s">
        <v>1829</v>
      </c>
      <c r="E919" s="1" t="s">
        <v>1830</v>
      </c>
    </row>
    <row r="920" customFormat="false" ht="15" hidden="false" customHeight="false" outlineLevel="0" collapsed="false">
      <c r="A920" s="0" t="s">
        <v>2788</v>
      </c>
      <c r="B920" s="0" t="s">
        <v>2789</v>
      </c>
      <c r="E920" s="1" t="s">
        <v>2790</v>
      </c>
    </row>
    <row r="921" customFormat="false" ht="15" hidden="false" customHeight="false" outlineLevel="0" collapsed="false">
      <c r="A921" s="0" t="s">
        <v>19425</v>
      </c>
      <c r="B921" s="0" t="s">
        <v>19426</v>
      </c>
      <c r="H921" s="1" t="s">
        <v>19427</v>
      </c>
    </row>
    <row r="922" customFormat="false" ht="15" hidden="false" customHeight="false" outlineLevel="0" collapsed="false">
      <c r="A922" s="0" t="s">
        <v>10434</v>
      </c>
      <c r="B922" s="0" t="s">
        <v>10435</v>
      </c>
      <c r="E922" s="1" t="s">
        <v>10437</v>
      </c>
    </row>
    <row r="923" customFormat="false" ht="15" hidden="false" customHeight="false" outlineLevel="0" collapsed="false">
      <c r="A923" s="0" t="s">
        <v>17432</v>
      </c>
      <c r="B923" s="0" t="s">
        <v>17433</v>
      </c>
      <c r="H923" s="1" t="s">
        <v>17434</v>
      </c>
    </row>
    <row r="924" customFormat="false" ht="15" hidden="false" customHeight="false" outlineLevel="0" collapsed="false">
      <c r="A924" s="0" t="s">
        <v>5505</v>
      </c>
      <c r="B924" s="0" t="s">
        <v>5506</v>
      </c>
      <c r="H924" s="1" t="s">
        <v>5507</v>
      </c>
    </row>
    <row r="925" customFormat="false" ht="15" hidden="false" customHeight="false" outlineLevel="0" collapsed="false">
      <c r="A925" s="0" t="s">
        <v>12629</v>
      </c>
      <c r="B925" s="0" t="s">
        <v>12630</v>
      </c>
      <c r="E925" s="1" t="s">
        <v>12632</v>
      </c>
    </row>
    <row r="926" customFormat="false" ht="15" hidden="false" customHeight="false" outlineLevel="0" collapsed="false">
      <c r="E926" s="1" t="s">
        <v>12631</v>
      </c>
    </row>
    <row r="927" customFormat="false" ht="15" hidden="false" customHeight="false" outlineLevel="0" collapsed="false">
      <c r="A927" s="0" t="s">
        <v>2139</v>
      </c>
      <c r="B927" s="0" t="s">
        <v>2140</v>
      </c>
      <c r="H927" s="1" t="s">
        <v>2141</v>
      </c>
    </row>
    <row r="928" customFormat="false" ht="15" hidden="false" customHeight="false" outlineLevel="0" collapsed="false">
      <c r="A928" s="0" t="s">
        <v>13042</v>
      </c>
      <c r="B928" s="0" t="s">
        <v>13043</v>
      </c>
      <c r="E928" s="1" t="s">
        <v>13044</v>
      </c>
    </row>
    <row r="929" customFormat="false" ht="15" hidden="false" customHeight="false" outlineLevel="0" collapsed="false">
      <c r="A929" s="0" t="s">
        <v>12644</v>
      </c>
      <c r="B929" s="0" t="s">
        <v>12645</v>
      </c>
      <c r="H929" s="1" t="s">
        <v>12646</v>
      </c>
    </row>
    <row r="930" customFormat="false" ht="15" hidden="false" customHeight="false" outlineLevel="0" collapsed="false">
      <c r="A930" s="0" t="s">
        <v>11537</v>
      </c>
      <c r="B930" s="0" t="s">
        <v>11538</v>
      </c>
      <c r="C930" s="1" t="s">
        <v>11541</v>
      </c>
      <c r="E930" s="1" t="s">
        <v>11540</v>
      </c>
    </row>
    <row r="931" customFormat="false" ht="15" hidden="false" customHeight="false" outlineLevel="0" collapsed="false">
      <c r="A931" s="0" t="s">
        <v>2360</v>
      </c>
      <c r="B931" s="0" t="s">
        <v>2361</v>
      </c>
      <c r="E931" s="1" t="s">
        <v>2362</v>
      </c>
    </row>
    <row r="932" customFormat="false" ht="15" hidden="false" customHeight="false" outlineLevel="0" collapsed="false">
      <c r="A932" s="0" t="s">
        <v>2360</v>
      </c>
      <c r="B932" s="0" t="s">
        <v>2361</v>
      </c>
      <c r="E932" s="1" t="s">
        <v>2364</v>
      </c>
    </row>
    <row r="933" customFormat="false" ht="15" hidden="false" customHeight="false" outlineLevel="0" collapsed="false">
      <c r="A933" s="0" t="s">
        <v>2360</v>
      </c>
      <c r="B933" s="0" t="s">
        <v>2361</v>
      </c>
      <c r="E933" s="1" t="s">
        <v>2363</v>
      </c>
    </row>
    <row r="934" customFormat="false" ht="15" hidden="false" customHeight="false" outlineLevel="0" collapsed="false">
      <c r="A934" s="0" t="s">
        <v>1886</v>
      </c>
      <c r="B934" s="0" t="s">
        <v>1887</v>
      </c>
      <c r="E934" s="1" t="s">
        <v>1888</v>
      </c>
    </row>
    <row r="935" customFormat="false" ht="15" hidden="false" customHeight="false" outlineLevel="0" collapsed="false">
      <c r="A935" s="0" t="s">
        <v>1997</v>
      </c>
      <c r="B935" s="0" t="s">
        <v>1998</v>
      </c>
      <c r="H935" s="1" t="s">
        <v>1999</v>
      </c>
      <c r="I935" s="1" t="s">
        <v>2000</v>
      </c>
      <c r="J935" s="1" t="s">
        <v>2001</v>
      </c>
    </row>
    <row r="936" customFormat="false" ht="15" hidden="false" customHeight="false" outlineLevel="0" collapsed="false">
      <c r="A936" s="0" t="s">
        <v>2054</v>
      </c>
      <c r="B936" s="0" t="s">
        <v>2055</v>
      </c>
      <c r="E936" s="1" t="s">
        <v>2056</v>
      </c>
    </row>
    <row r="937" customFormat="false" ht="15" hidden="false" customHeight="false" outlineLevel="0" collapsed="false">
      <c r="A937" s="0" t="s">
        <v>1991</v>
      </c>
      <c r="B937" s="0" t="s">
        <v>1992</v>
      </c>
      <c r="E937" s="1" t="s">
        <v>1993</v>
      </c>
    </row>
    <row r="938" customFormat="false" ht="15" hidden="false" customHeight="false" outlineLevel="0" collapsed="false">
      <c r="A938" s="0" t="s">
        <v>2073</v>
      </c>
      <c r="B938" s="0" t="s">
        <v>2074</v>
      </c>
      <c r="E938" s="1" t="s">
        <v>2075</v>
      </c>
    </row>
    <row r="939" customFormat="false" ht="15" hidden="false" customHeight="false" outlineLevel="0" collapsed="false">
      <c r="A939" s="0" t="s">
        <v>2029</v>
      </c>
      <c r="B939" s="0" t="s">
        <v>2030</v>
      </c>
      <c r="E939" s="1" t="s">
        <v>2031</v>
      </c>
    </row>
    <row r="940" customFormat="false" ht="15" hidden="false" customHeight="false" outlineLevel="0" collapsed="false">
      <c r="A940" s="0" t="s">
        <v>2276</v>
      </c>
      <c r="B940" s="0" t="s">
        <v>2277</v>
      </c>
      <c r="E940" s="1" t="s">
        <v>2278</v>
      </c>
    </row>
    <row r="941" customFormat="false" ht="15" hidden="false" customHeight="false" outlineLevel="0" collapsed="false">
      <c r="A941" s="0" t="s">
        <v>2048</v>
      </c>
      <c r="B941" s="0" t="s">
        <v>2049</v>
      </c>
      <c r="E941" s="1" t="s">
        <v>2051</v>
      </c>
    </row>
    <row r="942" customFormat="false" ht="15" hidden="false" customHeight="false" outlineLevel="0" collapsed="false">
      <c r="A942" s="0" t="s">
        <v>2048</v>
      </c>
      <c r="B942" s="0" t="s">
        <v>2049</v>
      </c>
      <c r="E942" s="1" t="s">
        <v>2050</v>
      </c>
    </row>
    <row r="943" customFormat="false" ht="15" hidden="false" customHeight="false" outlineLevel="0" collapsed="false">
      <c r="A943" s="0" t="s">
        <v>13473</v>
      </c>
      <c r="B943" s="0" t="s">
        <v>13474</v>
      </c>
      <c r="E943" s="1" t="s">
        <v>13475</v>
      </c>
    </row>
    <row r="944" customFormat="false" ht="15" hidden="false" customHeight="false" outlineLevel="0" collapsed="false">
      <c r="A944" s="0" t="s">
        <v>2022</v>
      </c>
      <c r="B944" s="0" t="s">
        <v>2023</v>
      </c>
      <c r="E944" s="1" t="s">
        <v>2024</v>
      </c>
    </row>
    <row r="945" customFormat="false" ht="15" hidden="false" customHeight="false" outlineLevel="0" collapsed="false">
      <c r="A945" s="0" t="s">
        <v>2544</v>
      </c>
      <c r="B945" s="0" t="s">
        <v>2545</v>
      </c>
      <c r="H945" s="1" t="s">
        <v>2546</v>
      </c>
    </row>
    <row r="946" customFormat="false" ht="15" hidden="false" customHeight="false" outlineLevel="0" collapsed="false">
      <c r="A946" s="0" t="s">
        <v>384</v>
      </c>
      <c r="B946" s="0" t="s">
        <v>385</v>
      </c>
      <c r="E946" s="1" t="s">
        <v>387</v>
      </c>
    </row>
    <row r="947" customFormat="false" ht="15" hidden="false" customHeight="false" outlineLevel="0" collapsed="false">
      <c r="A947" s="0" t="s">
        <v>384</v>
      </c>
      <c r="B947" s="0" t="s">
        <v>385</v>
      </c>
      <c r="E947" s="1" t="s">
        <v>386</v>
      </c>
    </row>
    <row r="948" customFormat="false" ht="15" hidden="false" customHeight="false" outlineLevel="0" collapsed="false">
      <c r="A948" s="0" t="s">
        <v>553</v>
      </c>
      <c r="B948" s="0" t="s">
        <v>554</v>
      </c>
      <c r="H948" s="1" t="s">
        <v>555</v>
      </c>
    </row>
    <row r="949" customFormat="false" ht="15" hidden="false" customHeight="false" outlineLevel="0" collapsed="false">
      <c r="A949" s="0" t="s">
        <v>2999</v>
      </c>
      <c r="B949" s="0" t="s">
        <v>3000</v>
      </c>
      <c r="H949" s="1" t="s">
        <v>3001</v>
      </c>
      <c r="I949" s="1" t="s">
        <v>3002</v>
      </c>
    </row>
    <row r="950" customFormat="false" ht="15" hidden="false" customHeight="false" outlineLevel="0" collapsed="false">
      <c r="A950" s="0" t="s">
        <v>19197</v>
      </c>
      <c r="B950" s="0" t="s">
        <v>19198</v>
      </c>
      <c r="C950" s="1" t="s">
        <v>19199</v>
      </c>
    </row>
    <row r="951" customFormat="false" ht="15" hidden="false" customHeight="false" outlineLevel="0" collapsed="false">
      <c r="A951" s="0" t="s">
        <v>14775</v>
      </c>
      <c r="B951" s="0" t="s">
        <v>14776</v>
      </c>
      <c r="I951" s="1" t="s">
        <v>14777</v>
      </c>
    </row>
    <row r="952" customFormat="false" ht="15" hidden="false" customHeight="false" outlineLevel="0" collapsed="false">
      <c r="A952" s="0" t="s">
        <v>9698</v>
      </c>
      <c r="B952" s="0" t="s">
        <v>9699</v>
      </c>
      <c r="I952" s="1" t="s">
        <v>9701</v>
      </c>
    </row>
    <row r="953" customFormat="false" ht="15" hidden="false" customHeight="false" outlineLevel="0" collapsed="false">
      <c r="A953" s="0" t="s">
        <v>14548</v>
      </c>
      <c r="B953" s="0" t="s">
        <v>14549</v>
      </c>
      <c r="I953" s="1" t="s">
        <v>14550</v>
      </c>
    </row>
    <row r="954" customFormat="false" ht="15" hidden="false" customHeight="false" outlineLevel="0" collapsed="false">
      <c r="A954" s="0" t="s">
        <v>20609</v>
      </c>
      <c r="B954" s="0" t="s">
        <v>20610</v>
      </c>
      <c r="I954" s="1" t="s">
        <v>20611</v>
      </c>
    </row>
    <row r="955" customFormat="false" ht="15" hidden="false" customHeight="false" outlineLevel="0" collapsed="false">
      <c r="A955" s="0" t="s">
        <v>16179</v>
      </c>
      <c r="B955" s="0" t="s">
        <v>16180</v>
      </c>
      <c r="I955" s="1" t="s">
        <v>16181</v>
      </c>
    </row>
    <row r="956" customFormat="false" ht="15" hidden="false" customHeight="false" outlineLevel="0" collapsed="false">
      <c r="A956" s="0" t="s">
        <v>18894</v>
      </c>
      <c r="B956" s="0" t="s">
        <v>18895</v>
      </c>
      <c r="I956" s="1" t="s">
        <v>18896</v>
      </c>
    </row>
    <row r="957" customFormat="false" ht="15" hidden="false" customHeight="false" outlineLevel="0" collapsed="false">
      <c r="A957" s="0" t="s">
        <v>4327</v>
      </c>
      <c r="B957" s="0" t="s">
        <v>4328</v>
      </c>
      <c r="I957" s="1" t="s">
        <v>4329</v>
      </c>
    </row>
    <row r="958" customFormat="false" ht="15" hidden="false" customHeight="false" outlineLevel="0" collapsed="false">
      <c r="A958" s="0" t="s">
        <v>14008</v>
      </c>
      <c r="B958" s="0" t="s">
        <v>14009</v>
      </c>
      <c r="I958" s="1" t="s">
        <v>14010</v>
      </c>
    </row>
    <row r="959" customFormat="false" ht="15" hidden="false" customHeight="false" outlineLevel="0" collapsed="false">
      <c r="A959" s="0" t="s">
        <v>7787</v>
      </c>
      <c r="B959" s="0" t="s">
        <v>7788</v>
      </c>
      <c r="I959" s="1" t="s">
        <v>7789</v>
      </c>
      <c r="N959" s="1" t="s">
        <v>7790</v>
      </c>
    </row>
    <row r="960" customFormat="false" ht="15" hidden="false" customHeight="false" outlineLevel="0" collapsed="false">
      <c r="A960" s="0" t="s">
        <v>18131</v>
      </c>
      <c r="B960" s="0" t="s">
        <v>18132</v>
      </c>
      <c r="I960" s="1" t="s">
        <v>18133</v>
      </c>
      <c r="J960" s="1" t="s">
        <v>18134</v>
      </c>
    </row>
    <row r="961" customFormat="false" ht="15" hidden="false" customHeight="false" outlineLevel="0" collapsed="false">
      <c r="A961" s="0" t="s">
        <v>19995</v>
      </c>
      <c r="B961" s="0" t="s">
        <v>19996</v>
      </c>
      <c r="I961" s="1" t="s">
        <v>19997</v>
      </c>
    </row>
    <row r="962" customFormat="false" ht="15" hidden="false" customHeight="false" outlineLevel="0" collapsed="false">
      <c r="A962" s="0" t="s">
        <v>9767</v>
      </c>
      <c r="B962" s="0" t="s">
        <v>9768</v>
      </c>
      <c r="E962" s="1" t="s">
        <v>9770</v>
      </c>
    </row>
    <row r="963" customFormat="false" ht="15" hidden="false" customHeight="false" outlineLevel="0" collapsed="false">
      <c r="A963" s="0" t="s">
        <v>3855</v>
      </c>
      <c r="B963" s="0" t="s">
        <v>3856</v>
      </c>
      <c r="I963" s="1" t="s">
        <v>3857</v>
      </c>
    </row>
    <row r="964" customFormat="false" ht="15" hidden="false" customHeight="false" outlineLevel="0" collapsed="false">
      <c r="A964" s="0" t="s">
        <v>19586</v>
      </c>
      <c r="B964" s="0" t="s">
        <v>19587</v>
      </c>
      <c r="I964" s="1" t="s">
        <v>19588</v>
      </c>
    </row>
    <row r="965" customFormat="false" ht="15" hidden="false" customHeight="false" outlineLevel="0" collapsed="false">
      <c r="A965" s="0" t="s">
        <v>4144</v>
      </c>
      <c r="B965" s="0" t="s">
        <v>4145</v>
      </c>
      <c r="I965" s="1" t="s">
        <v>4146</v>
      </c>
    </row>
    <row r="966" customFormat="false" ht="15" hidden="false" customHeight="false" outlineLevel="0" collapsed="false">
      <c r="A966" s="0" t="s">
        <v>18549</v>
      </c>
      <c r="B966" s="0" t="s">
        <v>18550</v>
      </c>
      <c r="I966" s="1" t="s">
        <v>18551</v>
      </c>
    </row>
    <row r="967" customFormat="false" ht="15" hidden="false" customHeight="false" outlineLevel="0" collapsed="false">
      <c r="A967" s="0" t="s">
        <v>3656</v>
      </c>
      <c r="B967" s="0" t="s">
        <v>3657</v>
      </c>
      <c r="E967" s="1" t="s">
        <v>3658</v>
      </c>
    </row>
    <row r="968" customFormat="false" ht="15" hidden="false" customHeight="false" outlineLevel="0" collapsed="false">
      <c r="A968" s="0" t="s">
        <v>13768</v>
      </c>
      <c r="B968" s="0" t="s">
        <v>13769</v>
      </c>
      <c r="I968" s="1" t="s">
        <v>13770</v>
      </c>
    </row>
    <row r="969" customFormat="false" ht="15" hidden="false" customHeight="false" outlineLevel="0" collapsed="false">
      <c r="A969" s="0" t="s">
        <v>16162</v>
      </c>
      <c r="B969" s="0" t="s">
        <v>16163</v>
      </c>
      <c r="K969" s="1" t="s">
        <v>16164</v>
      </c>
    </row>
    <row r="970" customFormat="false" ht="15" hidden="false" customHeight="false" outlineLevel="0" collapsed="false">
      <c r="A970" s="0" t="s">
        <v>4707</v>
      </c>
      <c r="B970" s="0" t="s">
        <v>4708</v>
      </c>
      <c r="K970" s="1" t="s">
        <v>4709</v>
      </c>
    </row>
    <row r="971" customFormat="false" ht="15" hidden="false" customHeight="false" outlineLevel="0" collapsed="false">
      <c r="A971" s="0" t="s">
        <v>4279</v>
      </c>
      <c r="B971" s="0" t="s">
        <v>4280</v>
      </c>
      <c r="M971" s="1" t="s">
        <v>4281</v>
      </c>
    </row>
    <row r="972" customFormat="false" ht="15" hidden="false" customHeight="false" outlineLevel="0" collapsed="false">
      <c r="A972" s="0" t="s">
        <v>1258</v>
      </c>
      <c r="B972" s="0" t="s">
        <v>1259</v>
      </c>
      <c r="M972" s="1" t="s">
        <v>1260</v>
      </c>
    </row>
    <row r="973" customFormat="false" ht="15" hidden="false" customHeight="false" outlineLevel="0" collapsed="false">
      <c r="A973" s="0" t="s">
        <v>7334</v>
      </c>
      <c r="B973" s="0" t="s">
        <v>7335</v>
      </c>
      <c r="M973" s="1" t="s">
        <v>7336</v>
      </c>
    </row>
    <row r="974" customFormat="false" ht="15" hidden="false" customHeight="false" outlineLevel="0" collapsed="false">
      <c r="A974" s="0" t="s">
        <v>19139</v>
      </c>
      <c r="B974" s="0" t="s">
        <v>19140</v>
      </c>
      <c r="M974" s="1" t="s">
        <v>19141</v>
      </c>
      <c r="N974" s="1" t="s">
        <v>19142</v>
      </c>
    </row>
    <row r="975" customFormat="false" ht="15" hidden="false" customHeight="false" outlineLevel="0" collapsed="false">
      <c r="A975" s="0" t="s">
        <v>2584</v>
      </c>
      <c r="B975" s="0" t="s">
        <v>2585</v>
      </c>
      <c r="M975" s="1" t="s">
        <v>2586</v>
      </c>
    </row>
    <row r="976" customFormat="false" ht="15" hidden="false" customHeight="false" outlineLevel="0" collapsed="false">
      <c r="A976" s="0" t="s">
        <v>7198</v>
      </c>
      <c r="B976" s="0" t="s">
        <v>7199</v>
      </c>
      <c r="M976" s="1" t="s">
        <v>7200</v>
      </c>
      <c r="N976" s="1" t="s">
        <v>7201</v>
      </c>
    </row>
    <row r="977" customFormat="false" ht="15" hidden="false" customHeight="false" outlineLevel="0" collapsed="false">
      <c r="A977" s="0" t="s">
        <v>1897</v>
      </c>
      <c r="B977" s="0" t="s">
        <v>1898</v>
      </c>
      <c r="M977" s="1" t="s">
        <v>1899</v>
      </c>
    </row>
    <row r="978" customFormat="false" ht="15" hidden="false" customHeight="false" outlineLevel="0" collapsed="false">
      <c r="A978" s="0" t="s">
        <v>17626</v>
      </c>
      <c r="B978" s="0" t="s">
        <v>17627</v>
      </c>
      <c r="M978" s="1" t="s">
        <v>17628</v>
      </c>
      <c r="N978" s="1" t="s">
        <v>17629</v>
      </c>
    </row>
    <row r="979" customFormat="false" ht="15" hidden="false" customHeight="false" outlineLevel="0" collapsed="false">
      <c r="A979" s="0" t="s">
        <v>8348</v>
      </c>
      <c r="B979" s="0" t="s">
        <v>8349</v>
      </c>
      <c r="M979" s="1" t="s">
        <v>8350</v>
      </c>
      <c r="N979" s="1" t="s">
        <v>8351</v>
      </c>
    </row>
    <row r="980" customFormat="false" ht="15" hidden="false" customHeight="false" outlineLevel="0" collapsed="false">
      <c r="A980" s="0" t="s">
        <v>6048</v>
      </c>
      <c r="B980" s="0" t="s">
        <v>6049</v>
      </c>
      <c r="M980" s="1" t="s">
        <v>6050</v>
      </c>
    </row>
    <row r="981" customFormat="false" ht="15" hidden="false" customHeight="false" outlineLevel="0" collapsed="false">
      <c r="A981" s="0" t="s">
        <v>5957</v>
      </c>
      <c r="B981" s="0" t="s">
        <v>5958</v>
      </c>
      <c r="M981" s="1" t="s">
        <v>5959</v>
      </c>
    </row>
    <row r="982" customFormat="false" ht="15" hidden="false" customHeight="false" outlineLevel="0" collapsed="false">
      <c r="A982" s="0" t="s">
        <v>9992</v>
      </c>
      <c r="B982" s="0" t="s">
        <v>9993</v>
      </c>
      <c r="M982" s="1" t="s">
        <v>9995</v>
      </c>
    </row>
    <row r="983" customFormat="false" ht="15" hidden="false" customHeight="false" outlineLevel="0" collapsed="false">
      <c r="A983" s="0" t="s">
        <v>4552</v>
      </c>
      <c r="B983" s="0" t="s">
        <v>4553</v>
      </c>
      <c r="M983" s="1" t="s">
        <v>4554</v>
      </c>
      <c r="N983" s="1" t="s">
        <v>4555</v>
      </c>
    </row>
    <row r="984" customFormat="false" ht="15" hidden="false" customHeight="false" outlineLevel="0" collapsed="false">
      <c r="A984" s="0" t="s">
        <v>17216</v>
      </c>
      <c r="B984" s="0" t="s">
        <v>17217</v>
      </c>
      <c r="M984" s="1" t="s">
        <v>17218</v>
      </c>
    </row>
    <row r="985" customFormat="false" ht="15" hidden="false" customHeight="false" outlineLevel="0" collapsed="false">
      <c r="A985" s="0" t="s">
        <v>8750</v>
      </c>
      <c r="B985" s="0" t="s">
        <v>8751</v>
      </c>
      <c r="M985" s="1" t="s">
        <v>8752</v>
      </c>
    </row>
    <row r="986" customFormat="false" ht="15" hidden="false" customHeight="false" outlineLevel="0" collapsed="false">
      <c r="A986" s="0" t="s">
        <v>12665</v>
      </c>
      <c r="B986" s="0" t="s">
        <v>12666</v>
      </c>
      <c r="M986" s="1" t="s">
        <v>12667</v>
      </c>
    </row>
    <row r="987" customFormat="false" ht="15" hidden="false" customHeight="false" outlineLevel="0" collapsed="false">
      <c r="A987" s="0" t="s">
        <v>11459</v>
      </c>
      <c r="B987" s="0" t="s">
        <v>11460</v>
      </c>
      <c r="M987" s="1" t="s">
        <v>11462</v>
      </c>
      <c r="N987" s="1" t="s">
        <v>9535</v>
      </c>
    </row>
    <row r="988" customFormat="false" ht="15" hidden="false" customHeight="false" outlineLevel="0" collapsed="false">
      <c r="A988" s="0" t="s">
        <v>9531</v>
      </c>
      <c r="B988" s="0" t="s">
        <v>9532</v>
      </c>
      <c r="M988" s="1" t="s">
        <v>9534</v>
      </c>
      <c r="N988" s="1" t="s">
        <v>9535</v>
      </c>
    </row>
    <row r="989" customFormat="false" ht="15" hidden="false" customHeight="false" outlineLevel="0" collapsed="false">
      <c r="A989" s="0" t="s">
        <v>3522</v>
      </c>
      <c r="B989" s="0" t="s">
        <v>3523</v>
      </c>
      <c r="M989" s="1" t="s">
        <v>3524</v>
      </c>
    </row>
    <row r="990" customFormat="false" ht="15" hidden="false" customHeight="false" outlineLevel="0" collapsed="false">
      <c r="A990" s="0" t="s">
        <v>3627</v>
      </c>
      <c r="B990" s="0" t="s">
        <v>3628</v>
      </c>
      <c r="M990" s="1" t="s">
        <v>3629</v>
      </c>
    </row>
    <row r="991" customFormat="false" ht="15" hidden="false" customHeight="false" outlineLevel="0" collapsed="false">
      <c r="A991" s="0" t="s">
        <v>11979</v>
      </c>
      <c r="B991" s="0" t="s">
        <v>11980</v>
      </c>
      <c r="M991" s="1" t="s">
        <v>11982</v>
      </c>
      <c r="N991" s="1" t="s">
        <v>10887</v>
      </c>
    </row>
    <row r="992" customFormat="false" ht="15" hidden="false" customHeight="false" outlineLevel="0" collapsed="false">
      <c r="A992" s="0" t="s">
        <v>5633</v>
      </c>
      <c r="B992" s="0" t="s">
        <v>5634</v>
      </c>
      <c r="M992" s="1" t="s">
        <v>5635</v>
      </c>
    </row>
    <row r="993" customFormat="false" ht="15" hidden="false" customHeight="false" outlineLevel="0" collapsed="false">
      <c r="A993" s="0" t="s">
        <v>10673</v>
      </c>
      <c r="B993" s="0" t="s">
        <v>10674</v>
      </c>
      <c r="M993" s="1" t="s">
        <v>10676</v>
      </c>
    </row>
    <row r="994" customFormat="false" ht="15" hidden="false" customHeight="false" outlineLevel="0" collapsed="false">
      <c r="A994" s="0" t="s">
        <v>8509</v>
      </c>
      <c r="B994" s="0" t="s">
        <v>8510</v>
      </c>
      <c r="M994" s="1" t="s">
        <v>8511</v>
      </c>
    </row>
    <row r="995" customFormat="false" ht="15" hidden="false" customHeight="false" outlineLevel="0" collapsed="false">
      <c r="A995" s="0" t="s">
        <v>12941</v>
      </c>
      <c r="B995" s="0" t="s">
        <v>12942</v>
      </c>
      <c r="N995" s="1" t="s">
        <v>12943</v>
      </c>
    </row>
    <row r="996" customFormat="false" ht="15" hidden="false" customHeight="false" outlineLevel="0" collapsed="false">
      <c r="A996" s="0" t="s">
        <v>15687</v>
      </c>
      <c r="B996" s="0" t="s">
        <v>15688</v>
      </c>
      <c r="N996" s="1" t="s">
        <v>15689</v>
      </c>
    </row>
    <row r="997" customFormat="false" ht="15" hidden="false" customHeight="false" outlineLevel="0" collapsed="false">
      <c r="A997" s="0" t="s">
        <v>2945</v>
      </c>
      <c r="B997" s="0" t="s">
        <v>2946</v>
      </c>
      <c r="N997" s="1" t="s">
        <v>2947</v>
      </c>
    </row>
    <row r="998" customFormat="false" ht="15" hidden="false" customHeight="false" outlineLevel="0" collapsed="false">
      <c r="A998" s="0" t="s">
        <v>19043</v>
      </c>
      <c r="B998" s="0" t="s">
        <v>19044</v>
      </c>
      <c r="N998" s="1" t="s">
        <v>19045</v>
      </c>
    </row>
    <row r="999" customFormat="false" ht="15" hidden="false" customHeight="false" outlineLevel="0" collapsed="false">
      <c r="A999" s="0" t="s">
        <v>309</v>
      </c>
      <c r="B999" s="0" t="s">
        <v>310</v>
      </c>
      <c r="N999" s="1" t="s">
        <v>311</v>
      </c>
    </row>
    <row r="1000" customFormat="false" ht="15" hidden="false" customHeight="false" outlineLevel="0" collapsed="false">
      <c r="A1000" s="0" t="s">
        <v>3023</v>
      </c>
      <c r="B1000" s="0" t="s">
        <v>3024</v>
      </c>
      <c r="N1000" s="1" t="s">
        <v>3025</v>
      </c>
    </row>
    <row r="1001" customFormat="false" ht="15" hidden="false" customHeight="false" outlineLevel="0" collapsed="false">
      <c r="A1001" s="0" t="s">
        <v>16187</v>
      </c>
      <c r="B1001" s="0" t="s">
        <v>16188</v>
      </c>
      <c r="N1001" s="1" t="s">
        <v>16189</v>
      </c>
    </row>
    <row r="1002" customFormat="false" ht="15" hidden="false" customHeight="false" outlineLevel="0" collapsed="false">
      <c r="A1002" s="0" t="s">
        <v>9836</v>
      </c>
      <c r="B1002" s="0" t="s">
        <v>9837</v>
      </c>
      <c r="N1002" s="1" t="s">
        <v>9839</v>
      </c>
    </row>
    <row r="1003" customFormat="false" ht="15" hidden="false" customHeight="false" outlineLevel="0" collapsed="false">
      <c r="A1003" s="0" t="s">
        <v>15104</v>
      </c>
      <c r="B1003" s="0" t="s">
        <v>15105</v>
      </c>
      <c r="N1003" s="1" t="s">
        <v>9839</v>
      </c>
    </row>
    <row r="1004" customFormat="false" ht="15" hidden="false" customHeight="false" outlineLevel="0" collapsed="false">
      <c r="A1004" s="0" t="s">
        <v>10884</v>
      </c>
      <c r="B1004" s="0" t="s">
        <v>10885</v>
      </c>
      <c r="N1004" s="1" t="s">
        <v>10887</v>
      </c>
    </row>
    <row r="1005" customFormat="false" ht="15" hidden="false" customHeight="false" outlineLevel="0" collapsed="false">
      <c r="A1005" s="0" t="s">
        <v>14834</v>
      </c>
      <c r="B1005" s="0" t="s">
        <v>14835</v>
      </c>
      <c r="N1005" s="1" t="s">
        <v>10887</v>
      </c>
    </row>
    <row r="1006" customFormat="false" ht="15" hidden="false" customHeight="false" outlineLevel="0" collapsed="false">
      <c r="A1006" s="0" t="s">
        <v>17124</v>
      </c>
      <c r="B1006" s="0" t="s">
        <v>17125</v>
      </c>
      <c r="N1006" s="1" t="s">
        <v>10887</v>
      </c>
    </row>
    <row r="1007" customFormat="false" ht="15" hidden="false" customHeight="false" outlineLevel="0" collapsed="false">
      <c r="A1007" s="0" t="s">
        <v>7946</v>
      </c>
      <c r="B1007" s="0" t="s">
        <v>7947</v>
      </c>
      <c r="N1007" s="1" t="s">
        <v>7948</v>
      </c>
    </row>
    <row r="1008" customFormat="false" ht="15" hidden="false" customHeight="false" outlineLevel="0" collapsed="false">
      <c r="A1008" s="0" t="s">
        <v>13439</v>
      </c>
      <c r="B1008" s="0" t="s">
        <v>13440</v>
      </c>
      <c r="N1008" s="1" t="s">
        <v>13441</v>
      </c>
    </row>
    <row r="1009" customFormat="false" ht="15" hidden="false" customHeight="false" outlineLevel="0" collapsed="false">
      <c r="A1009" s="0" t="s">
        <v>14086</v>
      </c>
      <c r="B1009" s="0" t="s">
        <v>14087</v>
      </c>
      <c r="N1009" s="1" t="s">
        <v>14089</v>
      </c>
    </row>
    <row r="1010" customFormat="false" ht="15" hidden="false" customHeight="false" outlineLevel="0" collapsed="false">
      <c r="A1010" s="0" t="s">
        <v>6379</v>
      </c>
      <c r="B1010" s="0" t="s">
        <v>6380</v>
      </c>
      <c r="N1010" s="1" t="s">
        <v>6381</v>
      </c>
    </row>
    <row r="1011" customFormat="false" ht="15" hidden="false" customHeight="false" outlineLevel="0" collapsed="false">
      <c r="A1011" s="0" t="s">
        <v>14870</v>
      </c>
      <c r="B1011" s="0" t="s">
        <v>14871</v>
      </c>
      <c r="N1011" s="1" t="s">
        <v>14872</v>
      </c>
    </row>
    <row r="1012" customFormat="false" ht="15" hidden="false" customHeight="false" outlineLevel="0" collapsed="false">
      <c r="A1012" s="0" t="s">
        <v>6313</v>
      </c>
      <c r="B1012" s="0" t="s">
        <v>6314</v>
      </c>
      <c r="N1012" s="1" t="s">
        <v>6315</v>
      </c>
    </row>
    <row r="1013" customFormat="false" ht="15" hidden="false" customHeight="false" outlineLevel="0" collapsed="false">
      <c r="A1013" s="0" t="s">
        <v>7174</v>
      </c>
      <c r="B1013" s="0" t="s">
        <v>7175</v>
      </c>
      <c r="N1013" s="1" t="s">
        <v>7176</v>
      </c>
    </row>
    <row r="1014" customFormat="false" ht="15" hidden="false" customHeight="false" outlineLevel="0" collapsed="false">
      <c r="A1014" s="0" t="s">
        <v>6286</v>
      </c>
      <c r="B1014" s="0" t="s">
        <v>6287</v>
      </c>
      <c r="N1014" s="1" t="s">
        <v>6288</v>
      </c>
    </row>
    <row r="1015" customFormat="false" ht="15" hidden="false" customHeight="false" outlineLevel="0" collapsed="false">
      <c r="A1015" s="0" t="s">
        <v>2782</v>
      </c>
      <c r="B1015" s="0" t="s">
        <v>2783</v>
      </c>
      <c r="N1015" s="1" t="s">
        <v>2784</v>
      </c>
    </row>
    <row r="1016" customFormat="false" ht="15" hidden="false" customHeight="false" outlineLevel="0" collapsed="false">
      <c r="A1016" s="0" t="s">
        <v>20575</v>
      </c>
      <c r="B1016" s="0" t="s">
        <v>20576</v>
      </c>
      <c r="N1016" s="1" t="s">
        <v>20577</v>
      </c>
    </row>
    <row r="1017" customFormat="false" ht="15" hidden="false" customHeight="false" outlineLevel="0" collapsed="false">
      <c r="A1017" s="0" t="s">
        <v>13155</v>
      </c>
      <c r="B1017" s="0" t="s">
        <v>13156</v>
      </c>
      <c r="N1017" s="1" t="s">
        <v>13157</v>
      </c>
    </row>
    <row r="1018" customFormat="false" ht="15" hidden="false" customHeight="false" outlineLevel="0" collapsed="false">
      <c r="A1018" s="0" t="s">
        <v>17283</v>
      </c>
      <c r="B1018" s="0" t="s">
        <v>17284</v>
      </c>
      <c r="N1018" s="1" t="s">
        <v>17285</v>
      </c>
    </row>
    <row r="1019" customFormat="false" ht="15" hidden="false" customHeight="false" outlineLevel="0" collapsed="false">
      <c r="A1019" s="0" t="s">
        <v>17554</v>
      </c>
      <c r="B1019" s="0" t="s">
        <v>17555</v>
      </c>
      <c r="N1019" s="1" t="s">
        <v>17556</v>
      </c>
    </row>
    <row r="1020" customFormat="false" ht="15" hidden="false" customHeight="false" outlineLevel="0" collapsed="false">
      <c r="A1020" s="0" t="s">
        <v>578</v>
      </c>
      <c r="B1020" s="0" t="s">
        <v>579</v>
      </c>
      <c r="N1020" s="1" t="s">
        <v>580</v>
      </c>
    </row>
    <row r="1021" customFormat="false" ht="15" hidden="false" customHeight="false" outlineLevel="0" collapsed="false">
      <c r="A1021" s="0" t="s">
        <v>15274</v>
      </c>
      <c r="B1021" s="0" t="s">
        <v>15275</v>
      </c>
      <c r="N1021" s="1" t="s">
        <v>15276</v>
      </c>
    </row>
    <row r="1022" customFormat="false" ht="15" hidden="false" customHeight="false" outlineLevel="0" collapsed="false">
      <c r="A1022" s="0" t="s">
        <v>209</v>
      </c>
      <c r="B1022" s="0" t="s">
        <v>210</v>
      </c>
      <c r="N1022" s="1" t="s">
        <v>211</v>
      </c>
    </row>
    <row r="1023" customFormat="false" ht="15" hidden="false" customHeight="false" outlineLevel="0" collapsed="false">
      <c r="A1023" s="0" t="s">
        <v>15982</v>
      </c>
      <c r="B1023" s="0" t="s">
        <v>15983</v>
      </c>
      <c r="N1023" s="1" t="s">
        <v>15984</v>
      </c>
    </row>
    <row r="1024" customFormat="false" ht="15" hidden="false" customHeight="false" outlineLevel="0" collapsed="false">
      <c r="A1024" s="0" t="s">
        <v>2621</v>
      </c>
      <c r="B1024" s="0" t="s">
        <v>2622</v>
      </c>
      <c r="N1024" s="1" t="s">
        <v>2623</v>
      </c>
    </row>
    <row r="1025" customFormat="false" ht="15" hidden="false" customHeight="false" outlineLevel="0" collapsed="false">
      <c r="A1025" s="0" t="s">
        <v>18137</v>
      </c>
      <c r="B1025" s="0" t="s">
        <v>18138</v>
      </c>
      <c r="N1025" s="1" t="s">
        <v>18139</v>
      </c>
    </row>
    <row r="1026" customFormat="false" ht="15" hidden="false" customHeight="false" outlineLevel="0" collapsed="false">
      <c r="A1026" s="0" t="s">
        <v>1058</v>
      </c>
      <c r="B1026" s="0" t="s">
        <v>1059</v>
      </c>
      <c r="N1026" s="1" t="s">
        <v>1060</v>
      </c>
    </row>
    <row r="1027" customFormat="false" ht="15" hidden="false" customHeight="false" outlineLevel="0" collapsed="false">
      <c r="A1027" s="0" t="s">
        <v>12490</v>
      </c>
      <c r="B1027" s="0" t="s">
        <v>12492</v>
      </c>
      <c r="N1027" s="1" t="s">
        <v>12493</v>
      </c>
    </row>
    <row r="1028" customFormat="false" ht="15" hidden="false" customHeight="false" outlineLevel="0" collapsed="false">
      <c r="A1028" s="0" t="s">
        <v>5907</v>
      </c>
      <c r="B1028" s="0" t="s">
        <v>5908</v>
      </c>
      <c r="N1028" s="1" t="s">
        <v>5909</v>
      </c>
    </row>
    <row r="1029" customFormat="false" ht="15" hidden="false" customHeight="false" outlineLevel="0" collapsed="false">
      <c r="A1029" s="0" t="s">
        <v>3844</v>
      </c>
      <c r="B1029" s="0" t="s">
        <v>3845</v>
      </c>
      <c r="N1029" s="1" t="s">
        <v>3846</v>
      </c>
    </row>
    <row r="1030" customFormat="false" ht="15" hidden="false" customHeight="false" outlineLevel="0" collapsed="false">
      <c r="A1030" s="0" t="s">
        <v>647</v>
      </c>
      <c r="B1030" s="0" t="s">
        <v>648</v>
      </c>
      <c r="N1030" s="1" t="s">
        <v>649</v>
      </c>
    </row>
    <row r="1031" customFormat="false" ht="15" hidden="false" customHeight="false" outlineLevel="0" collapsed="false">
      <c r="A1031" s="0" t="s">
        <v>1205</v>
      </c>
      <c r="B1031" s="0" t="s">
        <v>1206</v>
      </c>
      <c r="N1031" s="1" t="s">
        <v>1207</v>
      </c>
    </row>
    <row r="1032" customFormat="false" ht="15" hidden="false" customHeight="false" outlineLevel="0" collapsed="false">
      <c r="A1032" s="0" t="s">
        <v>20045</v>
      </c>
      <c r="B1032" s="0" t="s">
        <v>20046</v>
      </c>
      <c r="N1032" s="1" t="s">
        <v>20047</v>
      </c>
    </row>
    <row r="1033" customFormat="false" ht="15" hidden="false" customHeight="false" outlineLevel="0" collapsed="false">
      <c r="A1033" s="0" t="s">
        <v>19579</v>
      </c>
      <c r="B1033" s="0" t="s">
        <v>19580</v>
      </c>
      <c r="N1033" s="1" t="s">
        <v>19581</v>
      </c>
    </row>
    <row r="1034" customFormat="false" ht="15" hidden="false" customHeight="false" outlineLevel="0" collapsed="false">
      <c r="A1034" s="0" t="s">
        <v>8471</v>
      </c>
      <c r="B1034" s="0" t="s">
        <v>8472</v>
      </c>
      <c r="N1034" s="1" t="s">
        <v>8473</v>
      </c>
    </row>
    <row r="1035" customFormat="false" ht="15" hidden="false" customHeight="false" outlineLevel="0" collapsed="false">
      <c r="A1035" s="0" t="s">
        <v>7658</v>
      </c>
      <c r="B1035" s="0" t="s">
        <v>7659</v>
      </c>
      <c r="N1035" s="1" t="s">
        <v>7660</v>
      </c>
    </row>
    <row r="1036" customFormat="false" ht="15" hidden="false" customHeight="false" outlineLevel="0" collapsed="false">
      <c r="A1036" s="0" t="s">
        <v>6464</v>
      </c>
      <c r="B1036" s="0" t="s">
        <v>6465</v>
      </c>
      <c r="N1036" s="1" t="s">
        <v>6466</v>
      </c>
    </row>
    <row r="1037" customFormat="false" ht="15" hidden="false" customHeight="false" outlineLevel="0" collapsed="false">
      <c r="A1037" s="0" t="s">
        <v>10697</v>
      </c>
      <c r="B1037" s="0" t="s">
        <v>10698</v>
      </c>
      <c r="N1037" s="1" t="s">
        <v>10700</v>
      </c>
    </row>
    <row r="1038" customFormat="false" ht="15" hidden="false" customHeight="false" outlineLevel="0" collapsed="false">
      <c r="A1038" s="0" t="s">
        <v>3093</v>
      </c>
      <c r="B1038" s="0" t="s">
        <v>3094</v>
      </c>
      <c r="N1038" s="1" t="s">
        <v>3095</v>
      </c>
    </row>
    <row r="1039" customFormat="false" ht="15" hidden="false" customHeight="false" outlineLevel="0" collapsed="false">
      <c r="A1039" s="0" t="s">
        <v>6475</v>
      </c>
      <c r="B1039" s="0" t="s">
        <v>6476</v>
      </c>
      <c r="N1039" s="1" t="s">
        <v>6477</v>
      </c>
    </row>
    <row r="1040" customFormat="false" ht="15" hidden="false" customHeight="false" outlineLevel="0" collapsed="false">
      <c r="A1040" s="0" t="s">
        <v>6672</v>
      </c>
      <c r="B1040" s="0" t="s">
        <v>6673</v>
      </c>
      <c r="N1040" s="1" t="s">
        <v>6674</v>
      </c>
    </row>
    <row r="1041" customFormat="false" ht="15" hidden="false" customHeight="false" outlineLevel="0" collapsed="false">
      <c r="A1041" s="0" t="s">
        <v>13336</v>
      </c>
      <c r="B1041" s="0" t="s">
        <v>13337</v>
      </c>
      <c r="N1041" s="1" t="s">
        <v>6674</v>
      </c>
    </row>
    <row r="1042" customFormat="false" ht="15" hidden="false" customHeight="false" outlineLevel="0" collapsed="false">
      <c r="A1042" s="0" t="s">
        <v>13242</v>
      </c>
      <c r="B1042" s="0" t="s">
        <v>13243</v>
      </c>
      <c r="N1042" s="1" t="s">
        <v>13244</v>
      </c>
    </row>
    <row r="1043" customFormat="false" ht="15" hidden="false" customHeight="false" outlineLevel="0" collapsed="false">
      <c r="A1043" s="0" t="s">
        <v>19083</v>
      </c>
      <c r="B1043" s="0" t="s">
        <v>19084</v>
      </c>
      <c r="N1043" s="1" t="s">
        <v>19085</v>
      </c>
    </row>
    <row r="1044" customFormat="false" ht="15" hidden="false" customHeight="false" outlineLevel="0" collapsed="false">
      <c r="A1044" s="0" t="s">
        <v>4090</v>
      </c>
      <c r="B1044" s="0" t="s">
        <v>4091</v>
      </c>
      <c r="N1044" s="1" t="s">
        <v>4092</v>
      </c>
    </row>
    <row r="1045" customFormat="false" ht="15" hidden="false" customHeight="false" outlineLevel="0" collapsed="false">
      <c r="A1045" s="0" t="s">
        <v>5658</v>
      </c>
      <c r="B1045" s="0" t="s">
        <v>5659</v>
      </c>
      <c r="N1045" s="1" t="s">
        <v>5660</v>
      </c>
    </row>
    <row r="1046" customFormat="false" ht="15" hidden="false" customHeight="false" outlineLevel="0" collapsed="false">
      <c r="A1046" s="0" t="s">
        <v>14578</v>
      </c>
      <c r="B1046" s="0" t="s">
        <v>14579</v>
      </c>
      <c r="N1046" s="1" t="s">
        <v>14580</v>
      </c>
    </row>
    <row r="1047" customFormat="false" ht="15" hidden="false" customHeight="false" outlineLevel="0" collapsed="false">
      <c r="A1047" s="0" t="s">
        <v>10838</v>
      </c>
      <c r="B1047" s="0" t="s">
        <v>10839</v>
      </c>
      <c r="N1047" s="1" t="s">
        <v>10841</v>
      </c>
    </row>
    <row r="1048" customFormat="false" ht="15" hidden="false" customHeight="false" outlineLevel="0" collapsed="false">
      <c r="A1048" s="0" t="s">
        <v>7524</v>
      </c>
      <c r="B1048" s="0" t="s">
        <v>7525</v>
      </c>
      <c r="N1048" s="1" t="s">
        <v>7526</v>
      </c>
    </row>
    <row r="1049" customFormat="false" ht="15" hidden="false" customHeight="false" outlineLevel="0" collapsed="false">
      <c r="A1049" s="0" t="s">
        <v>3990</v>
      </c>
      <c r="B1049" s="0" t="s">
        <v>3991</v>
      </c>
      <c r="N1049" s="1" t="s">
        <v>3992</v>
      </c>
    </row>
    <row r="1050" customFormat="false" ht="15" hidden="false" customHeight="false" outlineLevel="0" collapsed="false">
      <c r="A1050" s="0" t="s">
        <v>5692</v>
      </c>
      <c r="B1050" s="0" t="s">
        <v>5693</v>
      </c>
      <c r="N1050" s="1" t="s">
        <v>5694</v>
      </c>
    </row>
    <row r="1051" customFormat="false" ht="15" hidden="false" customHeight="false" outlineLevel="0" collapsed="false">
      <c r="A1051" s="0" t="s">
        <v>13131</v>
      </c>
      <c r="B1051" s="0" t="s">
        <v>13132</v>
      </c>
      <c r="N1051" s="1" t="s">
        <v>13133</v>
      </c>
    </row>
    <row r="1052" customFormat="false" ht="15" hidden="false" customHeight="false" outlineLevel="0" collapsed="false">
      <c r="A1052" s="0" t="s">
        <v>10199</v>
      </c>
      <c r="B1052" s="0" t="s">
        <v>10200</v>
      </c>
      <c r="N1052" s="1" t="s">
        <v>10202</v>
      </c>
    </row>
    <row r="1053" customFormat="false" ht="15" hidden="false" customHeight="false" outlineLevel="0" collapsed="false">
      <c r="A1053" s="0" t="s">
        <v>9489</v>
      </c>
      <c r="B1053" s="0" t="s">
        <v>9490</v>
      </c>
      <c r="N1053" s="1" t="s">
        <v>9492</v>
      </c>
    </row>
    <row r="1054" customFormat="false" ht="15" hidden="false" customHeight="false" outlineLevel="0" collapsed="false">
      <c r="A1054" s="0" t="s">
        <v>4264</v>
      </c>
      <c r="B1054" s="0" t="s">
        <v>4265</v>
      </c>
      <c r="N1054" s="1" t="s">
        <v>4266</v>
      </c>
    </row>
    <row r="1055" customFormat="false" ht="15" hidden="false" customHeight="false" outlineLevel="0" collapsed="false">
      <c r="A1055" s="0" t="s">
        <v>4510</v>
      </c>
      <c r="B1055" s="0" t="s">
        <v>4511</v>
      </c>
      <c r="N1055" s="1" t="s">
        <v>4512</v>
      </c>
    </row>
    <row r="1056" customFormat="false" ht="15" hidden="false" customHeight="false" outlineLevel="0" collapsed="false">
      <c r="A1056" s="0" t="s">
        <v>15575</v>
      </c>
      <c r="B1056" s="0" t="s">
        <v>15576</v>
      </c>
      <c r="N1056" s="1" t="s">
        <v>15577</v>
      </c>
    </row>
    <row r="1057" customFormat="false" ht="15" hidden="false" customHeight="false" outlineLevel="0" collapsed="false">
      <c r="A1057" s="0" t="s">
        <v>8026</v>
      </c>
      <c r="B1057" s="0" t="s">
        <v>8027</v>
      </c>
      <c r="N1057" s="1" t="s">
        <v>8028</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docProps/app.xml><?xml version="1.0" encoding="utf-8"?>
<Properties xmlns="http://schemas.openxmlformats.org/officeDocument/2006/extended-properties" xmlns:vt="http://schemas.openxmlformats.org/officeDocument/2006/docPropsVTypes">
  <Template/>
  <TotalTime>139</TotalTime>
  <Application>LibreOffice/6.2.4.2.0$Linux_X86_64 LibreOffice_project/20$Build-2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2017-12-13T10:05:56Z</dcterms:created>
  <dc:creator>Utilisateur de Microsoft Office</dc:creator>
  <dc:description/>
  <dc:language>en-US</dc:language>
  <cp:lastModifiedBy/>
  <dcterms:modified xsi:type="dcterms:W3CDTF">2019-06-20T18:44:53Z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